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\Documents\Github\sporteth0\docs\"/>
    </mc:Choice>
  </mc:AlternateContent>
  <xr:revisionPtr revIDLastSave="0" documentId="13_ncr:1_{2E702903-4132-405B-A224-BF6BD02AE81C}" xr6:coauthVersionLast="47" xr6:coauthVersionMax="47" xr10:uidLastSave="{00000000-0000-0000-0000-000000000000}"/>
  <bookViews>
    <workbookView xWindow="30360" yWindow="1500" windowWidth="26925" windowHeight="13665" xr2:uid="{00000000-000D-0000-FFFF-FFFF00000000}"/>
  </bookViews>
  <sheets>
    <sheet name="MonthlySim" sheetId="3" r:id="rId1"/>
    <sheet name="Data" sheetId="1" r:id="rId2"/>
    <sheet name="Notes" sheetId="2" r:id="rId3"/>
  </sheets>
  <calcPr calcId="191029"/>
  <pivotCaches>
    <pivotCache cacheId="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443" i="1" l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" i="1"/>
  <c r="AJ2443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" i="1"/>
  <c r="D50" i="3"/>
  <c r="D49" i="3"/>
  <c r="AG2443" i="1"/>
  <c r="AF2443" i="1"/>
  <c r="J2449" i="1"/>
  <c r="S55" i="3"/>
  <c r="S56" i="3" s="1"/>
  <c r="S57" i="3" s="1"/>
  <c r="R56" i="3"/>
  <c r="R57" i="3" s="1"/>
  <c r="R51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" i="1"/>
  <c r="O52" i="3"/>
  <c r="I53" i="3"/>
  <c r="M53" i="3" s="1"/>
  <c r="J53" i="3"/>
  <c r="N53" i="3" s="1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J52" i="3"/>
  <c r="I52" i="3"/>
  <c r="AF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53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J4" i="3"/>
  <c r="I4" i="3"/>
  <c r="AF3" i="1"/>
  <c r="AG3" i="1"/>
  <c r="AF4" i="1"/>
  <c r="AG4" i="1"/>
  <c r="AF5" i="1"/>
  <c r="AG5" i="1"/>
  <c r="AF6" i="1"/>
  <c r="AG6" i="1"/>
  <c r="AF7" i="1"/>
  <c r="AG7" i="1"/>
  <c r="AF8" i="1"/>
  <c r="AG8" i="1"/>
  <c r="AF9" i="1"/>
  <c r="AG9" i="1"/>
  <c r="AF10" i="1"/>
  <c r="AG10" i="1"/>
  <c r="AF11" i="1"/>
  <c r="AG11" i="1"/>
  <c r="AF12" i="1"/>
  <c r="AG12" i="1"/>
  <c r="AF13" i="1"/>
  <c r="AG13" i="1"/>
  <c r="AF14" i="1"/>
  <c r="AG14" i="1"/>
  <c r="AF15" i="1"/>
  <c r="AG15" i="1"/>
  <c r="AF16" i="1"/>
  <c r="AG16" i="1"/>
  <c r="AF17" i="1"/>
  <c r="AG17" i="1"/>
  <c r="AF18" i="1"/>
  <c r="AG18" i="1"/>
  <c r="AF19" i="1"/>
  <c r="AG19" i="1"/>
  <c r="AF20" i="1"/>
  <c r="AG20" i="1"/>
  <c r="AF21" i="1"/>
  <c r="AG21" i="1"/>
  <c r="AF22" i="1"/>
  <c r="AG22" i="1"/>
  <c r="AF23" i="1"/>
  <c r="AG23" i="1"/>
  <c r="AF24" i="1"/>
  <c r="AG24" i="1"/>
  <c r="AF25" i="1"/>
  <c r="AG25" i="1"/>
  <c r="AF26" i="1"/>
  <c r="AG26" i="1"/>
  <c r="AF27" i="1"/>
  <c r="AG27" i="1"/>
  <c r="AF28" i="1"/>
  <c r="AG28" i="1"/>
  <c r="AF29" i="1"/>
  <c r="AG29" i="1"/>
  <c r="AF30" i="1"/>
  <c r="AG30" i="1"/>
  <c r="AF31" i="1"/>
  <c r="AG31" i="1"/>
  <c r="AF32" i="1"/>
  <c r="AG32" i="1"/>
  <c r="AF33" i="1"/>
  <c r="AG33" i="1"/>
  <c r="AF34" i="1"/>
  <c r="AG34" i="1"/>
  <c r="AF35" i="1"/>
  <c r="AG35" i="1"/>
  <c r="AF36" i="1"/>
  <c r="AG36" i="1"/>
  <c r="AF37" i="1"/>
  <c r="AG37" i="1"/>
  <c r="AF38" i="1"/>
  <c r="AG38" i="1"/>
  <c r="AF39" i="1"/>
  <c r="AG39" i="1"/>
  <c r="AF40" i="1"/>
  <c r="AG40" i="1"/>
  <c r="AF41" i="1"/>
  <c r="AG41" i="1"/>
  <c r="AF42" i="1"/>
  <c r="AG42" i="1"/>
  <c r="AF43" i="1"/>
  <c r="AG43" i="1"/>
  <c r="AF44" i="1"/>
  <c r="AG44" i="1"/>
  <c r="AF45" i="1"/>
  <c r="AG45" i="1"/>
  <c r="AF46" i="1"/>
  <c r="AG46" i="1"/>
  <c r="AF47" i="1"/>
  <c r="AG47" i="1"/>
  <c r="AF48" i="1"/>
  <c r="AG48" i="1"/>
  <c r="AF49" i="1"/>
  <c r="AG49" i="1"/>
  <c r="AF50" i="1"/>
  <c r="AG50" i="1"/>
  <c r="AF51" i="1"/>
  <c r="AG51" i="1"/>
  <c r="AF52" i="1"/>
  <c r="AG52" i="1"/>
  <c r="AF53" i="1"/>
  <c r="AG53" i="1"/>
  <c r="AF54" i="1"/>
  <c r="AG54" i="1"/>
  <c r="AF55" i="1"/>
  <c r="AG55" i="1"/>
  <c r="AF56" i="1"/>
  <c r="AG56" i="1"/>
  <c r="AF57" i="1"/>
  <c r="AG57" i="1"/>
  <c r="AF58" i="1"/>
  <c r="AG58" i="1"/>
  <c r="AF59" i="1"/>
  <c r="AG59" i="1"/>
  <c r="AF60" i="1"/>
  <c r="AG60" i="1"/>
  <c r="AF61" i="1"/>
  <c r="AG61" i="1"/>
  <c r="AF62" i="1"/>
  <c r="AG62" i="1"/>
  <c r="AF63" i="1"/>
  <c r="AG63" i="1"/>
  <c r="AF64" i="1"/>
  <c r="AG64" i="1"/>
  <c r="AF65" i="1"/>
  <c r="AG65" i="1"/>
  <c r="AF66" i="1"/>
  <c r="AG66" i="1"/>
  <c r="AF67" i="1"/>
  <c r="AG67" i="1"/>
  <c r="AF68" i="1"/>
  <c r="AG68" i="1"/>
  <c r="AF69" i="1"/>
  <c r="AG69" i="1"/>
  <c r="AF70" i="1"/>
  <c r="AG70" i="1"/>
  <c r="AF71" i="1"/>
  <c r="AG71" i="1"/>
  <c r="AF72" i="1"/>
  <c r="AG72" i="1"/>
  <c r="AF73" i="1"/>
  <c r="AG73" i="1"/>
  <c r="AF74" i="1"/>
  <c r="AG74" i="1"/>
  <c r="AF75" i="1"/>
  <c r="AG75" i="1"/>
  <c r="AF76" i="1"/>
  <c r="AG76" i="1"/>
  <c r="AF77" i="1"/>
  <c r="AG77" i="1"/>
  <c r="AF78" i="1"/>
  <c r="AG78" i="1"/>
  <c r="AF79" i="1"/>
  <c r="AG79" i="1"/>
  <c r="AF80" i="1"/>
  <c r="AG80" i="1"/>
  <c r="AF81" i="1"/>
  <c r="AG81" i="1"/>
  <c r="AF82" i="1"/>
  <c r="AG82" i="1"/>
  <c r="AF83" i="1"/>
  <c r="AG83" i="1"/>
  <c r="AF84" i="1"/>
  <c r="AG84" i="1"/>
  <c r="AF85" i="1"/>
  <c r="AG85" i="1"/>
  <c r="AF86" i="1"/>
  <c r="AG86" i="1"/>
  <c r="AF87" i="1"/>
  <c r="AG87" i="1"/>
  <c r="AF88" i="1"/>
  <c r="AG88" i="1"/>
  <c r="AF89" i="1"/>
  <c r="AG89" i="1"/>
  <c r="AF90" i="1"/>
  <c r="AG90" i="1"/>
  <c r="AF91" i="1"/>
  <c r="AG91" i="1"/>
  <c r="AF92" i="1"/>
  <c r="AG92" i="1"/>
  <c r="AF93" i="1"/>
  <c r="AG93" i="1"/>
  <c r="AF94" i="1"/>
  <c r="AG94" i="1"/>
  <c r="AF95" i="1"/>
  <c r="AG95" i="1"/>
  <c r="AF96" i="1"/>
  <c r="AG96" i="1"/>
  <c r="AF97" i="1"/>
  <c r="AG97" i="1"/>
  <c r="AF98" i="1"/>
  <c r="AG98" i="1"/>
  <c r="AF99" i="1"/>
  <c r="AG99" i="1"/>
  <c r="AF100" i="1"/>
  <c r="AG100" i="1"/>
  <c r="AF101" i="1"/>
  <c r="AG101" i="1"/>
  <c r="AF102" i="1"/>
  <c r="AG102" i="1"/>
  <c r="AF103" i="1"/>
  <c r="AG103" i="1"/>
  <c r="AF104" i="1"/>
  <c r="AG104" i="1"/>
  <c r="AF105" i="1"/>
  <c r="AG105" i="1"/>
  <c r="AF106" i="1"/>
  <c r="AG106" i="1"/>
  <c r="AF107" i="1"/>
  <c r="AG107" i="1"/>
  <c r="AF108" i="1"/>
  <c r="AG108" i="1"/>
  <c r="AF109" i="1"/>
  <c r="AG109" i="1"/>
  <c r="AF110" i="1"/>
  <c r="AG110" i="1"/>
  <c r="AF111" i="1"/>
  <c r="AG111" i="1"/>
  <c r="AF112" i="1"/>
  <c r="AG112" i="1"/>
  <c r="AF113" i="1"/>
  <c r="AG113" i="1"/>
  <c r="AF114" i="1"/>
  <c r="AG114" i="1"/>
  <c r="AF115" i="1"/>
  <c r="AG115" i="1"/>
  <c r="AF116" i="1"/>
  <c r="AG116" i="1"/>
  <c r="AF117" i="1"/>
  <c r="AG117" i="1"/>
  <c r="AF118" i="1"/>
  <c r="AG118" i="1"/>
  <c r="AF119" i="1"/>
  <c r="AG119" i="1"/>
  <c r="AF120" i="1"/>
  <c r="AG120" i="1"/>
  <c r="AF121" i="1"/>
  <c r="AG121" i="1"/>
  <c r="AF122" i="1"/>
  <c r="AG122" i="1"/>
  <c r="AF123" i="1"/>
  <c r="AG123" i="1"/>
  <c r="AF124" i="1"/>
  <c r="AG124" i="1"/>
  <c r="AF125" i="1"/>
  <c r="AG125" i="1"/>
  <c r="AF126" i="1"/>
  <c r="AG126" i="1"/>
  <c r="AF127" i="1"/>
  <c r="AG127" i="1"/>
  <c r="AF128" i="1"/>
  <c r="AG128" i="1"/>
  <c r="AF129" i="1"/>
  <c r="AG129" i="1"/>
  <c r="AF130" i="1"/>
  <c r="AG130" i="1"/>
  <c r="AF131" i="1"/>
  <c r="AG131" i="1"/>
  <c r="AF132" i="1"/>
  <c r="AG132" i="1"/>
  <c r="AF133" i="1"/>
  <c r="AG133" i="1"/>
  <c r="AF134" i="1"/>
  <c r="AG134" i="1"/>
  <c r="AF135" i="1"/>
  <c r="AG135" i="1"/>
  <c r="AF136" i="1"/>
  <c r="AG136" i="1"/>
  <c r="AF137" i="1"/>
  <c r="AG137" i="1"/>
  <c r="AF138" i="1"/>
  <c r="AG138" i="1"/>
  <c r="AF139" i="1"/>
  <c r="AG139" i="1"/>
  <c r="AF140" i="1"/>
  <c r="AG140" i="1"/>
  <c r="AF141" i="1"/>
  <c r="AG141" i="1"/>
  <c r="AF142" i="1"/>
  <c r="AG142" i="1"/>
  <c r="AF143" i="1"/>
  <c r="AG143" i="1"/>
  <c r="AF144" i="1"/>
  <c r="AG144" i="1"/>
  <c r="AF145" i="1"/>
  <c r="AG145" i="1"/>
  <c r="AF146" i="1"/>
  <c r="AG146" i="1"/>
  <c r="AF147" i="1"/>
  <c r="AG147" i="1"/>
  <c r="AF148" i="1"/>
  <c r="AG148" i="1"/>
  <c r="AF149" i="1"/>
  <c r="AG149" i="1"/>
  <c r="AF150" i="1"/>
  <c r="AG150" i="1"/>
  <c r="AF151" i="1"/>
  <c r="AG151" i="1"/>
  <c r="AF152" i="1"/>
  <c r="AG152" i="1"/>
  <c r="AF153" i="1"/>
  <c r="AG153" i="1"/>
  <c r="AF154" i="1"/>
  <c r="AG154" i="1"/>
  <c r="AF155" i="1"/>
  <c r="AG155" i="1"/>
  <c r="AF156" i="1"/>
  <c r="AG156" i="1"/>
  <c r="AF157" i="1"/>
  <c r="AG157" i="1"/>
  <c r="AF158" i="1"/>
  <c r="AG158" i="1"/>
  <c r="AF159" i="1"/>
  <c r="AG159" i="1"/>
  <c r="AF160" i="1"/>
  <c r="AG160" i="1"/>
  <c r="AF161" i="1"/>
  <c r="AG161" i="1"/>
  <c r="AF162" i="1"/>
  <c r="AG162" i="1"/>
  <c r="AF163" i="1"/>
  <c r="AG163" i="1"/>
  <c r="AF164" i="1"/>
  <c r="AG164" i="1"/>
  <c r="AF165" i="1"/>
  <c r="AG165" i="1"/>
  <c r="AF166" i="1"/>
  <c r="AG166" i="1"/>
  <c r="AF167" i="1"/>
  <c r="AG167" i="1"/>
  <c r="AF168" i="1"/>
  <c r="AG168" i="1"/>
  <c r="AF169" i="1"/>
  <c r="AG169" i="1"/>
  <c r="AF170" i="1"/>
  <c r="AG170" i="1"/>
  <c r="AF171" i="1"/>
  <c r="AG171" i="1"/>
  <c r="AF172" i="1"/>
  <c r="AG172" i="1"/>
  <c r="AF173" i="1"/>
  <c r="AG173" i="1"/>
  <c r="AF174" i="1"/>
  <c r="AG174" i="1"/>
  <c r="AF175" i="1"/>
  <c r="AG175" i="1"/>
  <c r="AF176" i="1"/>
  <c r="AG176" i="1"/>
  <c r="AF177" i="1"/>
  <c r="AG177" i="1"/>
  <c r="AF178" i="1"/>
  <c r="AG178" i="1"/>
  <c r="AF179" i="1"/>
  <c r="AG179" i="1"/>
  <c r="AF180" i="1"/>
  <c r="AG180" i="1"/>
  <c r="AF181" i="1"/>
  <c r="AG181" i="1"/>
  <c r="AF182" i="1"/>
  <c r="AG182" i="1"/>
  <c r="AF183" i="1"/>
  <c r="AG183" i="1"/>
  <c r="AF184" i="1"/>
  <c r="AG184" i="1"/>
  <c r="AF185" i="1"/>
  <c r="AG185" i="1"/>
  <c r="AF186" i="1"/>
  <c r="AG186" i="1"/>
  <c r="AF187" i="1"/>
  <c r="AG187" i="1"/>
  <c r="AF188" i="1"/>
  <c r="AG188" i="1"/>
  <c r="AF189" i="1"/>
  <c r="AG189" i="1"/>
  <c r="AF190" i="1"/>
  <c r="AG190" i="1"/>
  <c r="AF191" i="1"/>
  <c r="AG191" i="1"/>
  <c r="AF192" i="1"/>
  <c r="AG192" i="1"/>
  <c r="AF193" i="1"/>
  <c r="AG193" i="1"/>
  <c r="AF194" i="1"/>
  <c r="AG194" i="1"/>
  <c r="AF195" i="1"/>
  <c r="AG195" i="1"/>
  <c r="AF196" i="1"/>
  <c r="AG196" i="1"/>
  <c r="AF197" i="1"/>
  <c r="AG197" i="1"/>
  <c r="AF198" i="1"/>
  <c r="AG198" i="1"/>
  <c r="AF199" i="1"/>
  <c r="AG199" i="1"/>
  <c r="AF200" i="1"/>
  <c r="AG200" i="1"/>
  <c r="AF201" i="1"/>
  <c r="AG201" i="1"/>
  <c r="AF202" i="1"/>
  <c r="AG202" i="1"/>
  <c r="AF203" i="1"/>
  <c r="AG203" i="1"/>
  <c r="AF204" i="1"/>
  <c r="AG204" i="1"/>
  <c r="AF205" i="1"/>
  <c r="AG205" i="1"/>
  <c r="AF206" i="1"/>
  <c r="AG206" i="1"/>
  <c r="AF207" i="1"/>
  <c r="AG207" i="1"/>
  <c r="AF208" i="1"/>
  <c r="AG208" i="1"/>
  <c r="AF209" i="1"/>
  <c r="AG209" i="1"/>
  <c r="AF210" i="1"/>
  <c r="AG210" i="1"/>
  <c r="AF211" i="1"/>
  <c r="AG211" i="1"/>
  <c r="AF212" i="1"/>
  <c r="AG212" i="1"/>
  <c r="AF213" i="1"/>
  <c r="AG213" i="1"/>
  <c r="AF214" i="1"/>
  <c r="AG214" i="1"/>
  <c r="AF215" i="1"/>
  <c r="AG215" i="1"/>
  <c r="AF216" i="1"/>
  <c r="AG216" i="1"/>
  <c r="AF217" i="1"/>
  <c r="AG217" i="1"/>
  <c r="AF218" i="1"/>
  <c r="AG218" i="1"/>
  <c r="AF219" i="1"/>
  <c r="AG219" i="1"/>
  <c r="AF220" i="1"/>
  <c r="AG220" i="1"/>
  <c r="AF221" i="1"/>
  <c r="AG221" i="1"/>
  <c r="AF222" i="1"/>
  <c r="AG222" i="1"/>
  <c r="AF223" i="1"/>
  <c r="AG223" i="1"/>
  <c r="AF224" i="1"/>
  <c r="AG224" i="1"/>
  <c r="AF225" i="1"/>
  <c r="AG225" i="1"/>
  <c r="AF226" i="1"/>
  <c r="AG226" i="1"/>
  <c r="AF227" i="1"/>
  <c r="AG227" i="1"/>
  <c r="AF228" i="1"/>
  <c r="AG228" i="1"/>
  <c r="AF229" i="1"/>
  <c r="AG229" i="1"/>
  <c r="AF230" i="1"/>
  <c r="AG230" i="1"/>
  <c r="AF231" i="1"/>
  <c r="AG231" i="1"/>
  <c r="AF232" i="1"/>
  <c r="AG232" i="1"/>
  <c r="AF233" i="1"/>
  <c r="AG233" i="1"/>
  <c r="AF234" i="1"/>
  <c r="AG234" i="1"/>
  <c r="AF235" i="1"/>
  <c r="AG235" i="1"/>
  <c r="AF236" i="1"/>
  <c r="AG236" i="1"/>
  <c r="AF237" i="1"/>
  <c r="AG237" i="1"/>
  <c r="AF238" i="1"/>
  <c r="AG238" i="1"/>
  <c r="AF239" i="1"/>
  <c r="AG239" i="1"/>
  <c r="AF240" i="1"/>
  <c r="AG240" i="1"/>
  <c r="AF241" i="1"/>
  <c r="AG241" i="1"/>
  <c r="AF242" i="1"/>
  <c r="AG242" i="1"/>
  <c r="AF243" i="1"/>
  <c r="AG243" i="1"/>
  <c r="AF244" i="1"/>
  <c r="AG244" i="1"/>
  <c r="AF245" i="1"/>
  <c r="AG245" i="1"/>
  <c r="AF246" i="1"/>
  <c r="AG246" i="1"/>
  <c r="AF247" i="1"/>
  <c r="AG247" i="1"/>
  <c r="AF248" i="1"/>
  <c r="AG248" i="1"/>
  <c r="AF249" i="1"/>
  <c r="AG249" i="1"/>
  <c r="AF250" i="1"/>
  <c r="AG250" i="1"/>
  <c r="AF251" i="1"/>
  <c r="AG251" i="1"/>
  <c r="AF252" i="1"/>
  <c r="AG252" i="1"/>
  <c r="AF253" i="1"/>
  <c r="AG253" i="1"/>
  <c r="AF254" i="1"/>
  <c r="AG254" i="1"/>
  <c r="AF255" i="1"/>
  <c r="AG255" i="1"/>
  <c r="AF256" i="1"/>
  <c r="AG256" i="1"/>
  <c r="AF257" i="1"/>
  <c r="AG257" i="1"/>
  <c r="AF258" i="1"/>
  <c r="AG258" i="1"/>
  <c r="AF259" i="1"/>
  <c r="AG259" i="1"/>
  <c r="AF260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F288" i="1"/>
  <c r="AG288" i="1"/>
  <c r="AF289" i="1"/>
  <c r="AG289" i="1"/>
  <c r="AF290" i="1"/>
  <c r="AG290" i="1"/>
  <c r="AF291" i="1"/>
  <c r="AG291" i="1"/>
  <c r="AF292" i="1"/>
  <c r="AG292" i="1"/>
  <c r="AF293" i="1"/>
  <c r="AG293" i="1"/>
  <c r="AF294" i="1"/>
  <c r="AG294" i="1"/>
  <c r="AF295" i="1"/>
  <c r="AG295" i="1"/>
  <c r="AF296" i="1"/>
  <c r="AG296" i="1"/>
  <c r="AF297" i="1"/>
  <c r="AG297" i="1"/>
  <c r="AF298" i="1"/>
  <c r="AG298" i="1"/>
  <c r="AF299" i="1"/>
  <c r="AG299" i="1"/>
  <c r="AF300" i="1"/>
  <c r="AG300" i="1"/>
  <c r="AF301" i="1"/>
  <c r="AG301" i="1"/>
  <c r="AF302" i="1"/>
  <c r="AG302" i="1"/>
  <c r="AF303" i="1"/>
  <c r="AG303" i="1"/>
  <c r="AF304" i="1"/>
  <c r="AG304" i="1"/>
  <c r="AF305" i="1"/>
  <c r="AG305" i="1"/>
  <c r="AF306" i="1"/>
  <c r="AG306" i="1"/>
  <c r="AF307" i="1"/>
  <c r="AG307" i="1"/>
  <c r="AF308" i="1"/>
  <c r="AG308" i="1"/>
  <c r="AF309" i="1"/>
  <c r="AG309" i="1"/>
  <c r="AF310" i="1"/>
  <c r="AG310" i="1"/>
  <c r="AF311" i="1"/>
  <c r="AG311" i="1"/>
  <c r="AF312" i="1"/>
  <c r="AG312" i="1"/>
  <c r="AF313" i="1"/>
  <c r="AG313" i="1"/>
  <c r="AF314" i="1"/>
  <c r="AG314" i="1"/>
  <c r="AF315" i="1"/>
  <c r="AG315" i="1"/>
  <c r="AF316" i="1"/>
  <c r="AG316" i="1"/>
  <c r="AF317" i="1"/>
  <c r="AG317" i="1"/>
  <c r="AF318" i="1"/>
  <c r="AG318" i="1"/>
  <c r="AF319" i="1"/>
  <c r="AG319" i="1"/>
  <c r="AF320" i="1"/>
  <c r="AG320" i="1"/>
  <c r="AF321" i="1"/>
  <c r="AG321" i="1"/>
  <c r="AF322" i="1"/>
  <c r="AG322" i="1"/>
  <c r="AF323" i="1"/>
  <c r="AG323" i="1"/>
  <c r="AF324" i="1"/>
  <c r="AG324" i="1"/>
  <c r="AF325" i="1"/>
  <c r="AG325" i="1"/>
  <c r="AF326" i="1"/>
  <c r="AG326" i="1"/>
  <c r="AF327" i="1"/>
  <c r="AG327" i="1"/>
  <c r="AF328" i="1"/>
  <c r="AG328" i="1"/>
  <c r="AF329" i="1"/>
  <c r="AG329" i="1"/>
  <c r="AF330" i="1"/>
  <c r="AG330" i="1"/>
  <c r="AF331" i="1"/>
  <c r="AG331" i="1"/>
  <c r="AF332" i="1"/>
  <c r="AG332" i="1"/>
  <c r="AF333" i="1"/>
  <c r="AG333" i="1"/>
  <c r="AF334" i="1"/>
  <c r="AG334" i="1"/>
  <c r="AF335" i="1"/>
  <c r="AG335" i="1"/>
  <c r="AF336" i="1"/>
  <c r="AG336" i="1"/>
  <c r="AF337" i="1"/>
  <c r="AG337" i="1"/>
  <c r="AF338" i="1"/>
  <c r="AG338" i="1"/>
  <c r="AF339" i="1"/>
  <c r="AG339" i="1"/>
  <c r="AF340" i="1"/>
  <c r="AG340" i="1"/>
  <c r="AF341" i="1"/>
  <c r="AG341" i="1"/>
  <c r="AF342" i="1"/>
  <c r="AG342" i="1"/>
  <c r="AF343" i="1"/>
  <c r="AG343" i="1"/>
  <c r="AF344" i="1"/>
  <c r="AG344" i="1"/>
  <c r="AF345" i="1"/>
  <c r="AG345" i="1"/>
  <c r="AF346" i="1"/>
  <c r="AG346" i="1"/>
  <c r="AF347" i="1"/>
  <c r="AG347" i="1"/>
  <c r="AF348" i="1"/>
  <c r="AG348" i="1"/>
  <c r="AF349" i="1"/>
  <c r="AG349" i="1"/>
  <c r="AF350" i="1"/>
  <c r="AG350" i="1"/>
  <c r="AF351" i="1"/>
  <c r="AG351" i="1"/>
  <c r="AF352" i="1"/>
  <c r="AG352" i="1"/>
  <c r="AF353" i="1"/>
  <c r="AG353" i="1"/>
  <c r="AF354" i="1"/>
  <c r="AG354" i="1"/>
  <c r="AF355" i="1"/>
  <c r="AG355" i="1"/>
  <c r="AF356" i="1"/>
  <c r="AG356" i="1"/>
  <c r="AF357" i="1"/>
  <c r="AG357" i="1"/>
  <c r="AF358" i="1"/>
  <c r="AG358" i="1"/>
  <c r="AF359" i="1"/>
  <c r="AG359" i="1"/>
  <c r="AF360" i="1"/>
  <c r="AG360" i="1"/>
  <c r="AF361" i="1"/>
  <c r="AG361" i="1"/>
  <c r="AF362" i="1"/>
  <c r="AG362" i="1"/>
  <c r="AF363" i="1"/>
  <c r="AG363" i="1"/>
  <c r="AF364" i="1"/>
  <c r="AG364" i="1"/>
  <c r="AF365" i="1"/>
  <c r="AG365" i="1"/>
  <c r="AF366" i="1"/>
  <c r="AG366" i="1"/>
  <c r="AF367" i="1"/>
  <c r="AG367" i="1"/>
  <c r="AF368" i="1"/>
  <c r="AG368" i="1"/>
  <c r="AF369" i="1"/>
  <c r="AG369" i="1"/>
  <c r="AF370" i="1"/>
  <c r="AG370" i="1"/>
  <c r="AF371" i="1"/>
  <c r="AG371" i="1"/>
  <c r="AF372" i="1"/>
  <c r="AG372" i="1"/>
  <c r="AF373" i="1"/>
  <c r="AG373" i="1"/>
  <c r="AF374" i="1"/>
  <c r="AG374" i="1"/>
  <c r="AF375" i="1"/>
  <c r="AG375" i="1"/>
  <c r="AF376" i="1"/>
  <c r="AG376" i="1"/>
  <c r="AF377" i="1"/>
  <c r="AG377" i="1"/>
  <c r="AF378" i="1"/>
  <c r="AG378" i="1"/>
  <c r="AF379" i="1"/>
  <c r="AG379" i="1"/>
  <c r="AF380" i="1"/>
  <c r="AG380" i="1"/>
  <c r="AF381" i="1"/>
  <c r="AG381" i="1"/>
  <c r="AF382" i="1"/>
  <c r="AG382" i="1"/>
  <c r="AF383" i="1"/>
  <c r="AG383" i="1"/>
  <c r="AF384" i="1"/>
  <c r="AG384" i="1"/>
  <c r="AF385" i="1"/>
  <c r="AG385" i="1"/>
  <c r="AF386" i="1"/>
  <c r="AG386" i="1"/>
  <c r="AF387" i="1"/>
  <c r="AG387" i="1"/>
  <c r="AF388" i="1"/>
  <c r="AG388" i="1"/>
  <c r="AF389" i="1"/>
  <c r="AG389" i="1"/>
  <c r="AF390" i="1"/>
  <c r="AG390" i="1"/>
  <c r="AF391" i="1"/>
  <c r="AG391" i="1"/>
  <c r="AF392" i="1"/>
  <c r="AG392" i="1"/>
  <c r="AF393" i="1"/>
  <c r="AG393" i="1"/>
  <c r="AF394" i="1"/>
  <c r="AG394" i="1"/>
  <c r="AF395" i="1"/>
  <c r="AG395" i="1"/>
  <c r="AF396" i="1"/>
  <c r="AG396" i="1"/>
  <c r="AF397" i="1"/>
  <c r="AG397" i="1"/>
  <c r="AF398" i="1"/>
  <c r="AG398" i="1"/>
  <c r="AF399" i="1"/>
  <c r="AG399" i="1"/>
  <c r="AF400" i="1"/>
  <c r="AG400" i="1"/>
  <c r="AF401" i="1"/>
  <c r="AG401" i="1"/>
  <c r="AF402" i="1"/>
  <c r="AG402" i="1"/>
  <c r="AF403" i="1"/>
  <c r="AG403" i="1"/>
  <c r="AF404" i="1"/>
  <c r="AG404" i="1"/>
  <c r="AF405" i="1"/>
  <c r="AG405" i="1"/>
  <c r="AF406" i="1"/>
  <c r="AG406" i="1"/>
  <c r="AF407" i="1"/>
  <c r="AG407" i="1"/>
  <c r="AF408" i="1"/>
  <c r="AG408" i="1"/>
  <c r="AF409" i="1"/>
  <c r="AG409" i="1"/>
  <c r="AF410" i="1"/>
  <c r="AG410" i="1"/>
  <c r="AF411" i="1"/>
  <c r="AG411" i="1"/>
  <c r="AF412" i="1"/>
  <c r="AG412" i="1"/>
  <c r="AF413" i="1"/>
  <c r="AG413" i="1"/>
  <c r="AF414" i="1"/>
  <c r="AG414" i="1"/>
  <c r="AF415" i="1"/>
  <c r="AG415" i="1"/>
  <c r="AF416" i="1"/>
  <c r="AG416" i="1"/>
  <c r="AF417" i="1"/>
  <c r="AG417" i="1"/>
  <c r="AF418" i="1"/>
  <c r="AG418" i="1"/>
  <c r="AF419" i="1"/>
  <c r="AG419" i="1"/>
  <c r="AF420" i="1"/>
  <c r="AG420" i="1"/>
  <c r="AF421" i="1"/>
  <c r="AG421" i="1"/>
  <c r="AF422" i="1"/>
  <c r="AG422" i="1"/>
  <c r="AF423" i="1"/>
  <c r="AG423" i="1"/>
  <c r="AF424" i="1"/>
  <c r="AG424" i="1"/>
  <c r="AF425" i="1"/>
  <c r="AG425" i="1"/>
  <c r="AF426" i="1"/>
  <c r="AG426" i="1"/>
  <c r="AF427" i="1"/>
  <c r="AG427" i="1"/>
  <c r="AF428" i="1"/>
  <c r="AG428" i="1"/>
  <c r="AF429" i="1"/>
  <c r="AG429" i="1"/>
  <c r="AF430" i="1"/>
  <c r="AG430" i="1"/>
  <c r="AF431" i="1"/>
  <c r="AG431" i="1"/>
  <c r="AF432" i="1"/>
  <c r="AG432" i="1"/>
  <c r="AF433" i="1"/>
  <c r="AG433" i="1"/>
  <c r="AF434" i="1"/>
  <c r="AG434" i="1"/>
  <c r="AF435" i="1"/>
  <c r="AG435" i="1"/>
  <c r="AF436" i="1"/>
  <c r="AG436" i="1"/>
  <c r="AF437" i="1"/>
  <c r="AG437" i="1"/>
  <c r="AF438" i="1"/>
  <c r="AG438" i="1"/>
  <c r="AF439" i="1"/>
  <c r="AG439" i="1"/>
  <c r="AF440" i="1"/>
  <c r="AG440" i="1"/>
  <c r="AF441" i="1"/>
  <c r="AG441" i="1"/>
  <c r="AF442" i="1"/>
  <c r="AG442" i="1"/>
  <c r="AF443" i="1"/>
  <c r="AG443" i="1"/>
  <c r="AF444" i="1"/>
  <c r="AG444" i="1"/>
  <c r="AF445" i="1"/>
  <c r="AG445" i="1"/>
  <c r="AF446" i="1"/>
  <c r="AG446" i="1"/>
  <c r="AF447" i="1"/>
  <c r="AG447" i="1"/>
  <c r="AF448" i="1"/>
  <c r="AG448" i="1"/>
  <c r="AF449" i="1"/>
  <c r="AG449" i="1"/>
  <c r="AF450" i="1"/>
  <c r="AG450" i="1"/>
  <c r="AF451" i="1"/>
  <c r="AG451" i="1"/>
  <c r="AF452" i="1"/>
  <c r="AG452" i="1"/>
  <c r="AF453" i="1"/>
  <c r="AG453" i="1"/>
  <c r="AF454" i="1"/>
  <c r="AG454" i="1"/>
  <c r="AF455" i="1"/>
  <c r="AG455" i="1"/>
  <c r="AF456" i="1"/>
  <c r="AG456" i="1"/>
  <c r="AF457" i="1"/>
  <c r="AG457" i="1"/>
  <c r="AF458" i="1"/>
  <c r="AG458" i="1"/>
  <c r="AF459" i="1"/>
  <c r="AG459" i="1"/>
  <c r="AF460" i="1"/>
  <c r="AG460" i="1"/>
  <c r="AF461" i="1"/>
  <c r="AG461" i="1"/>
  <c r="AF462" i="1"/>
  <c r="AG462" i="1"/>
  <c r="AF463" i="1"/>
  <c r="AG463" i="1"/>
  <c r="AF464" i="1"/>
  <c r="AG464" i="1"/>
  <c r="AF465" i="1"/>
  <c r="AG465" i="1"/>
  <c r="AF466" i="1"/>
  <c r="AG466" i="1"/>
  <c r="AF467" i="1"/>
  <c r="AG467" i="1"/>
  <c r="AF468" i="1"/>
  <c r="AG468" i="1"/>
  <c r="AF469" i="1"/>
  <c r="AG469" i="1"/>
  <c r="AF470" i="1"/>
  <c r="AG470" i="1"/>
  <c r="AF471" i="1"/>
  <c r="AG471" i="1"/>
  <c r="AF472" i="1"/>
  <c r="AG472" i="1"/>
  <c r="AF473" i="1"/>
  <c r="AG473" i="1"/>
  <c r="AF474" i="1"/>
  <c r="AG474" i="1"/>
  <c r="AF475" i="1"/>
  <c r="AG475" i="1"/>
  <c r="AF476" i="1"/>
  <c r="AG476" i="1"/>
  <c r="AF477" i="1"/>
  <c r="AG477" i="1"/>
  <c r="AF478" i="1"/>
  <c r="AG478" i="1"/>
  <c r="AF479" i="1"/>
  <c r="AG479" i="1"/>
  <c r="AF480" i="1"/>
  <c r="AG480" i="1"/>
  <c r="AF481" i="1"/>
  <c r="AG481" i="1"/>
  <c r="AF482" i="1"/>
  <c r="AG482" i="1"/>
  <c r="AF483" i="1"/>
  <c r="AG483" i="1"/>
  <c r="AF484" i="1"/>
  <c r="AG484" i="1"/>
  <c r="AF485" i="1"/>
  <c r="AG485" i="1"/>
  <c r="AF486" i="1"/>
  <c r="AG486" i="1"/>
  <c r="AF487" i="1"/>
  <c r="AG487" i="1"/>
  <c r="AF488" i="1"/>
  <c r="AG488" i="1"/>
  <c r="AF489" i="1"/>
  <c r="AG489" i="1"/>
  <c r="AF490" i="1"/>
  <c r="AG490" i="1"/>
  <c r="AF491" i="1"/>
  <c r="AG491" i="1"/>
  <c r="AF492" i="1"/>
  <c r="AG492" i="1"/>
  <c r="AF493" i="1"/>
  <c r="AG493" i="1"/>
  <c r="AF494" i="1"/>
  <c r="AG494" i="1"/>
  <c r="AF495" i="1"/>
  <c r="AG495" i="1"/>
  <c r="AF496" i="1"/>
  <c r="AG496" i="1"/>
  <c r="AF497" i="1"/>
  <c r="AG497" i="1"/>
  <c r="AF498" i="1"/>
  <c r="AG498" i="1"/>
  <c r="AF499" i="1"/>
  <c r="AG499" i="1"/>
  <c r="AF500" i="1"/>
  <c r="AG500" i="1"/>
  <c r="AF501" i="1"/>
  <c r="AG501" i="1"/>
  <c r="AF502" i="1"/>
  <c r="AG502" i="1"/>
  <c r="AF503" i="1"/>
  <c r="AG503" i="1"/>
  <c r="AF504" i="1"/>
  <c r="AG504" i="1"/>
  <c r="AF505" i="1"/>
  <c r="AG505" i="1"/>
  <c r="AF506" i="1"/>
  <c r="AG506" i="1"/>
  <c r="AF507" i="1"/>
  <c r="AG507" i="1"/>
  <c r="AF508" i="1"/>
  <c r="AG508" i="1"/>
  <c r="AF509" i="1"/>
  <c r="AG509" i="1"/>
  <c r="AF510" i="1"/>
  <c r="AG510" i="1"/>
  <c r="AF511" i="1"/>
  <c r="AG511" i="1"/>
  <c r="AF512" i="1"/>
  <c r="AG512" i="1"/>
  <c r="AF513" i="1"/>
  <c r="AG513" i="1"/>
  <c r="AF514" i="1"/>
  <c r="AG514" i="1"/>
  <c r="AF515" i="1"/>
  <c r="AG515" i="1"/>
  <c r="AF516" i="1"/>
  <c r="AG516" i="1"/>
  <c r="AF517" i="1"/>
  <c r="AG517" i="1"/>
  <c r="AF518" i="1"/>
  <c r="AG518" i="1"/>
  <c r="AF519" i="1"/>
  <c r="AG519" i="1"/>
  <c r="AF520" i="1"/>
  <c r="AG520" i="1"/>
  <c r="AF521" i="1"/>
  <c r="AG521" i="1"/>
  <c r="AF522" i="1"/>
  <c r="AG522" i="1"/>
  <c r="AF523" i="1"/>
  <c r="AG523" i="1"/>
  <c r="AF524" i="1"/>
  <c r="AG524" i="1"/>
  <c r="AF525" i="1"/>
  <c r="AG525" i="1"/>
  <c r="AF526" i="1"/>
  <c r="AG526" i="1"/>
  <c r="AF527" i="1"/>
  <c r="AG527" i="1"/>
  <c r="AF528" i="1"/>
  <c r="AG528" i="1"/>
  <c r="AF529" i="1"/>
  <c r="AG529" i="1"/>
  <c r="AF530" i="1"/>
  <c r="AG530" i="1"/>
  <c r="AF531" i="1"/>
  <c r="AG531" i="1"/>
  <c r="AF532" i="1"/>
  <c r="AG532" i="1"/>
  <c r="AF533" i="1"/>
  <c r="AG533" i="1"/>
  <c r="AF534" i="1"/>
  <c r="AG534" i="1"/>
  <c r="AF535" i="1"/>
  <c r="AG535" i="1"/>
  <c r="AF536" i="1"/>
  <c r="AG536" i="1"/>
  <c r="AF537" i="1"/>
  <c r="AG537" i="1"/>
  <c r="AF538" i="1"/>
  <c r="AG538" i="1"/>
  <c r="AF539" i="1"/>
  <c r="AG539" i="1"/>
  <c r="AF540" i="1"/>
  <c r="AG540" i="1"/>
  <c r="AF541" i="1"/>
  <c r="AG541" i="1"/>
  <c r="AF542" i="1"/>
  <c r="AG542" i="1"/>
  <c r="AF543" i="1"/>
  <c r="AG543" i="1"/>
  <c r="AF544" i="1"/>
  <c r="AG544" i="1"/>
  <c r="AF545" i="1"/>
  <c r="AG545" i="1"/>
  <c r="AF546" i="1"/>
  <c r="AG546" i="1"/>
  <c r="AF547" i="1"/>
  <c r="AG547" i="1"/>
  <c r="AF548" i="1"/>
  <c r="AG548" i="1"/>
  <c r="AF549" i="1"/>
  <c r="AG549" i="1"/>
  <c r="AF550" i="1"/>
  <c r="AG550" i="1"/>
  <c r="AF551" i="1"/>
  <c r="AG551" i="1"/>
  <c r="AF552" i="1"/>
  <c r="AG552" i="1"/>
  <c r="AF553" i="1"/>
  <c r="AG553" i="1"/>
  <c r="AF554" i="1"/>
  <c r="AG554" i="1"/>
  <c r="AF555" i="1"/>
  <c r="AG555" i="1"/>
  <c r="AF556" i="1"/>
  <c r="AG556" i="1"/>
  <c r="AF557" i="1"/>
  <c r="AG557" i="1"/>
  <c r="AF558" i="1"/>
  <c r="AG558" i="1"/>
  <c r="AF559" i="1"/>
  <c r="AG559" i="1"/>
  <c r="AF560" i="1"/>
  <c r="AG560" i="1"/>
  <c r="AF561" i="1"/>
  <c r="AG561" i="1"/>
  <c r="AF562" i="1"/>
  <c r="AG562" i="1"/>
  <c r="AF563" i="1"/>
  <c r="AG563" i="1"/>
  <c r="AF564" i="1"/>
  <c r="AG564" i="1"/>
  <c r="AF565" i="1"/>
  <c r="AG565" i="1"/>
  <c r="AF566" i="1"/>
  <c r="AG566" i="1"/>
  <c r="AF567" i="1"/>
  <c r="AG567" i="1"/>
  <c r="AF568" i="1"/>
  <c r="AG568" i="1"/>
  <c r="AF569" i="1"/>
  <c r="AG569" i="1"/>
  <c r="AF570" i="1"/>
  <c r="AG570" i="1"/>
  <c r="AF571" i="1"/>
  <c r="AG571" i="1"/>
  <c r="AF572" i="1"/>
  <c r="AG572" i="1"/>
  <c r="AF573" i="1"/>
  <c r="AG573" i="1"/>
  <c r="AF574" i="1"/>
  <c r="AG574" i="1"/>
  <c r="AF575" i="1"/>
  <c r="AG575" i="1"/>
  <c r="AF576" i="1"/>
  <c r="AG576" i="1"/>
  <c r="AF577" i="1"/>
  <c r="AG577" i="1"/>
  <c r="AF578" i="1"/>
  <c r="AG578" i="1"/>
  <c r="AF579" i="1"/>
  <c r="AG579" i="1"/>
  <c r="AF580" i="1"/>
  <c r="AG580" i="1"/>
  <c r="AF581" i="1"/>
  <c r="AG581" i="1"/>
  <c r="AF582" i="1"/>
  <c r="AG582" i="1"/>
  <c r="AF583" i="1"/>
  <c r="AG583" i="1"/>
  <c r="AF584" i="1"/>
  <c r="AG584" i="1"/>
  <c r="AF585" i="1"/>
  <c r="AG585" i="1"/>
  <c r="AF586" i="1"/>
  <c r="AG586" i="1"/>
  <c r="AF587" i="1"/>
  <c r="AG587" i="1"/>
  <c r="AF588" i="1"/>
  <c r="AG588" i="1"/>
  <c r="AF589" i="1"/>
  <c r="AG589" i="1"/>
  <c r="AF590" i="1"/>
  <c r="AG590" i="1"/>
  <c r="AF591" i="1"/>
  <c r="AG591" i="1"/>
  <c r="AF592" i="1"/>
  <c r="AG592" i="1"/>
  <c r="AF593" i="1"/>
  <c r="AG593" i="1"/>
  <c r="AF594" i="1"/>
  <c r="AG594" i="1"/>
  <c r="AF595" i="1"/>
  <c r="AG595" i="1"/>
  <c r="AF596" i="1"/>
  <c r="AG596" i="1"/>
  <c r="AF597" i="1"/>
  <c r="AG597" i="1"/>
  <c r="AF598" i="1"/>
  <c r="AG598" i="1"/>
  <c r="AF599" i="1"/>
  <c r="AG599" i="1"/>
  <c r="AF600" i="1"/>
  <c r="AG600" i="1"/>
  <c r="AF601" i="1"/>
  <c r="AG601" i="1"/>
  <c r="AF602" i="1"/>
  <c r="AG602" i="1"/>
  <c r="AF603" i="1"/>
  <c r="AG603" i="1"/>
  <c r="AF604" i="1"/>
  <c r="AG604" i="1"/>
  <c r="AF605" i="1"/>
  <c r="AG605" i="1"/>
  <c r="AF606" i="1"/>
  <c r="AG606" i="1"/>
  <c r="AF607" i="1"/>
  <c r="AG607" i="1"/>
  <c r="AF608" i="1"/>
  <c r="AG608" i="1"/>
  <c r="AF609" i="1"/>
  <c r="AG609" i="1"/>
  <c r="AF610" i="1"/>
  <c r="AG610" i="1"/>
  <c r="AF611" i="1"/>
  <c r="AG611" i="1"/>
  <c r="AF612" i="1"/>
  <c r="AG612" i="1"/>
  <c r="AF613" i="1"/>
  <c r="AG613" i="1"/>
  <c r="AF614" i="1"/>
  <c r="AG614" i="1"/>
  <c r="AF615" i="1"/>
  <c r="AG615" i="1"/>
  <c r="AF616" i="1"/>
  <c r="AG616" i="1"/>
  <c r="AF617" i="1"/>
  <c r="AG617" i="1"/>
  <c r="AF618" i="1"/>
  <c r="AG618" i="1"/>
  <c r="AF619" i="1"/>
  <c r="AG619" i="1"/>
  <c r="AF620" i="1"/>
  <c r="AG620" i="1"/>
  <c r="AF621" i="1"/>
  <c r="AG621" i="1"/>
  <c r="AF622" i="1"/>
  <c r="AG622" i="1"/>
  <c r="AF623" i="1"/>
  <c r="AG623" i="1"/>
  <c r="AF624" i="1"/>
  <c r="AG624" i="1"/>
  <c r="AF625" i="1"/>
  <c r="AG625" i="1"/>
  <c r="AF626" i="1"/>
  <c r="AG626" i="1"/>
  <c r="AF627" i="1"/>
  <c r="AG627" i="1"/>
  <c r="AF628" i="1"/>
  <c r="AG628" i="1"/>
  <c r="AF629" i="1"/>
  <c r="AG629" i="1"/>
  <c r="AF630" i="1"/>
  <c r="AG630" i="1"/>
  <c r="AF631" i="1"/>
  <c r="AG631" i="1"/>
  <c r="AF632" i="1"/>
  <c r="AG632" i="1"/>
  <c r="AF633" i="1"/>
  <c r="AG633" i="1"/>
  <c r="AF634" i="1"/>
  <c r="AG634" i="1"/>
  <c r="AF635" i="1"/>
  <c r="AG635" i="1"/>
  <c r="AF636" i="1"/>
  <c r="AG636" i="1"/>
  <c r="AF637" i="1"/>
  <c r="AG637" i="1"/>
  <c r="AF638" i="1"/>
  <c r="AG638" i="1"/>
  <c r="AF639" i="1"/>
  <c r="AG639" i="1"/>
  <c r="AF640" i="1"/>
  <c r="AG640" i="1"/>
  <c r="AF641" i="1"/>
  <c r="AG641" i="1"/>
  <c r="AF642" i="1"/>
  <c r="AG642" i="1"/>
  <c r="AF643" i="1"/>
  <c r="AG643" i="1"/>
  <c r="AF644" i="1"/>
  <c r="AG644" i="1"/>
  <c r="AF645" i="1"/>
  <c r="AG645" i="1"/>
  <c r="AF646" i="1"/>
  <c r="AG646" i="1"/>
  <c r="AF647" i="1"/>
  <c r="AG647" i="1"/>
  <c r="AF648" i="1"/>
  <c r="AG648" i="1"/>
  <c r="AF649" i="1"/>
  <c r="AG649" i="1"/>
  <c r="AF650" i="1"/>
  <c r="AG650" i="1"/>
  <c r="AF651" i="1"/>
  <c r="AG651" i="1"/>
  <c r="AF652" i="1"/>
  <c r="AG652" i="1"/>
  <c r="AF653" i="1"/>
  <c r="AG653" i="1"/>
  <c r="AF654" i="1"/>
  <c r="AG654" i="1"/>
  <c r="AF655" i="1"/>
  <c r="AG655" i="1"/>
  <c r="AF656" i="1"/>
  <c r="AG656" i="1"/>
  <c r="AF657" i="1"/>
  <c r="AG657" i="1"/>
  <c r="AF658" i="1"/>
  <c r="AG658" i="1"/>
  <c r="AF659" i="1"/>
  <c r="AG659" i="1"/>
  <c r="AF660" i="1"/>
  <c r="AG660" i="1"/>
  <c r="AF661" i="1"/>
  <c r="AG661" i="1"/>
  <c r="AF662" i="1"/>
  <c r="AG662" i="1"/>
  <c r="AF663" i="1"/>
  <c r="AG663" i="1"/>
  <c r="AF664" i="1"/>
  <c r="AG664" i="1"/>
  <c r="AF665" i="1"/>
  <c r="AG665" i="1"/>
  <c r="AF666" i="1"/>
  <c r="AG666" i="1"/>
  <c r="AF667" i="1"/>
  <c r="AG667" i="1"/>
  <c r="AF668" i="1"/>
  <c r="AG668" i="1"/>
  <c r="AF669" i="1"/>
  <c r="AG669" i="1"/>
  <c r="AF670" i="1"/>
  <c r="AG670" i="1"/>
  <c r="AF671" i="1"/>
  <c r="AG671" i="1"/>
  <c r="AF672" i="1"/>
  <c r="AG672" i="1"/>
  <c r="AF673" i="1"/>
  <c r="AG673" i="1"/>
  <c r="AF674" i="1"/>
  <c r="AG674" i="1"/>
  <c r="AF675" i="1"/>
  <c r="AG675" i="1"/>
  <c r="AF676" i="1"/>
  <c r="AG676" i="1"/>
  <c r="AF677" i="1"/>
  <c r="AG677" i="1"/>
  <c r="AF678" i="1"/>
  <c r="AG678" i="1"/>
  <c r="AF679" i="1"/>
  <c r="AG679" i="1"/>
  <c r="AF680" i="1"/>
  <c r="AG680" i="1"/>
  <c r="AF681" i="1"/>
  <c r="AG681" i="1"/>
  <c r="AF682" i="1"/>
  <c r="AG682" i="1"/>
  <c r="AF683" i="1"/>
  <c r="AG683" i="1"/>
  <c r="AF684" i="1"/>
  <c r="AG684" i="1"/>
  <c r="AF685" i="1"/>
  <c r="AG685" i="1"/>
  <c r="AF686" i="1"/>
  <c r="AG686" i="1"/>
  <c r="AF687" i="1"/>
  <c r="AG687" i="1"/>
  <c r="AF688" i="1"/>
  <c r="AG688" i="1"/>
  <c r="AF689" i="1"/>
  <c r="AG689" i="1"/>
  <c r="AF690" i="1"/>
  <c r="AG690" i="1"/>
  <c r="AF691" i="1"/>
  <c r="AG691" i="1"/>
  <c r="AF692" i="1"/>
  <c r="AG692" i="1"/>
  <c r="AF693" i="1"/>
  <c r="AG693" i="1"/>
  <c r="AF694" i="1"/>
  <c r="AG694" i="1"/>
  <c r="AF695" i="1"/>
  <c r="AG695" i="1"/>
  <c r="AF696" i="1"/>
  <c r="AG696" i="1"/>
  <c r="AF697" i="1"/>
  <c r="AG697" i="1"/>
  <c r="AF698" i="1"/>
  <c r="AG698" i="1"/>
  <c r="AF699" i="1"/>
  <c r="AG699" i="1"/>
  <c r="AF700" i="1"/>
  <c r="AG700" i="1"/>
  <c r="AF701" i="1"/>
  <c r="AG701" i="1"/>
  <c r="AF702" i="1"/>
  <c r="AG702" i="1"/>
  <c r="AF703" i="1"/>
  <c r="AG703" i="1"/>
  <c r="AF704" i="1"/>
  <c r="AG704" i="1"/>
  <c r="AF705" i="1"/>
  <c r="AG705" i="1"/>
  <c r="AF706" i="1"/>
  <c r="AG706" i="1"/>
  <c r="AF707" i="1"/>
  <c r="AG707" i="1"/>
  <c r="AF708" i="1"/>
  <c r="AG708" i="1"/>
  <c r="AF709" i="1"/>
  <c r="AG709" i="1"/>
  <c r="AF710" i="1"/>
  <c r="AG710" i="1"/>
  <c r="AF711" i="1"/>
  <c r="AG711" i="1"/>
  <c r="AF712" i="1"/>
  <c r="AG712" i="1"/>
  <c r="AF713" i="1"/>
  <c r="AG713" i="1"/>
  <c r="AF714" i="1"/>
  <c r="AG714" i="1"/>
  <c r="AF715" i="1"/>
  <c r="AG715" i="1"/>
  <c r="AF716" i="1"/>
  <c r="AG716" i="1"/>
  <c r="AF717" i="1"/>
  <c r="AG717" i="1"/>
  <c r="AF718" i="1"/>
  <c r="AG718" i="1"/>
  <c r="AF719" i="1"/>
  <c r="AG719" i="1"/>
  <c r="AF720" i="1"/>
  <c r="AG720" i="1"/>
  <c r="AF721" i="1"/>
  <c r="AG721" i="1"/>
  <c r="AF722" i="1"/>
  <c r="AG722" i="1"/>
  <c r="AF723" i="1"/>
  <c r="AG723" i="1"/>
  <c r="AF724" i="1"/>
  <c r="AG724" i="1"/>
  <c r="AF725" i="1"/>
  <c r="AG725" i="1"/>
  <c r="AF726" i="1"/>
  <c r="AG726" i="1"/>
  <c r="AF727" i="1"/>
  <c r="AG727" i="1"/>
  <c r="AF728" i="1"/>
  <c r="AG728" i="1"/>
  <c r="AF729" i="1"/>
  <c r="AG729" i="1"/>
  <c r="AF730" i="1"/>
  <c r="AG730" i="1"/>
  <c r="AF731" i="1"/>
  <c r="AG731" i="1"/>
  <c r="AF732" i="1"/>
  <c r="AG732" i="1"/>
  <c r="AF733" i="1"/>
  <c r="AG733" i="1"/>
  <c r="AF734" i="1"/>
  <c r="AG734" i="1"/>
  <c r="AF735" i="1"/>
  <c r="AG735" i="1"/>
  <c r="AF736" i="1"/>
  <c r="AG736" i="1"/>
  <c r="AF737" i="1"/>
  <c r="AG737" i="1"/>
  <c r="AF738" i="1"/>
  <c r="AG738" i="1"/>
  <c r="AF739" i="1"/>
  <c r="AG739" i="1"/>
  <c r="AF740" i="1"/>
  <c r="AG740" i="1"/>
  <c r="AF741" i="1"/>
  <c r="AG741" i="1"/>
  <c r="AF742" i="1"/>
  <c r="AG742" i="1"/>
  <c r="AF743" i="1"/>
  <c r="AG743" i="1"/>
  <c r="AF744" i="1"/>
  <c r="AG744" i="1"/>
  <c r="AF745" i="1"/>
  <c r="AG745" i="1"/>
  <c r="AF746" i="1"/>
  <c r="AG746" i="1"/>
  <c r="AF747" i="1"/>
  <c r="AG747" i="1"/>
  <c r="AF748" i="1"/>
  <c r="AG748" i="1"/>
  <c r="AF749" i="1"/>
  <c r="AG749" i="1"/>
  <c r="AF750" i="1"/>
  <c r="AG750" i="1"/>
  <c r="AF751" i="1"/>
  <c r="AG751" i="1"/>
  <c r="AF752" i="1"/>
  <c r="AG752" i="1"/>
  <c r="AF753" i="1"/>
  <c r="AG753" i="1"/>
  <c r="AF754" i="1"/>
  <c r="AG754" i="1"/>
  <c r="AF755" i="1"/>
  <c r="AG755" i="1"/>
  <c r="AF756" i="1"/>
  <c r="AG756" i="1"/>
  <c r="AF757" i="1"/>
  <c r="AG757" i="1"/>
  <c r="AF758" i="1"/>
  <c r="AG758" i="1"/>
  <c r="AF759" i="1"/>
  <c r="AG759" i="1"/>
  <c r="AF760" i="1"/>
  <c r="AG760" i="1"/>
  <c r="AF761" i="1"/>
  <c r="AG761" i="1"/>
  <c r="AF762" i="1"/>
  <c r="AG762" i="1"/>
  <c r="AF763" i="1"/>
  <c r="AG763" i="1"/>
  <c r="AF764" i="1"/>
  <c r="AG764" i="1"/>
  <c r="AF765" i="1"/>
  <c r="AG765" i="1"/>
  <c r="AF766" i="1"/>
  <c r="AG766" i="1"/>
  <c r="AF767" i="1"/>
  <c r="AG767" i="1"/>
  <c r="AF768" i="1"/>
  <c r="AG768" i="1"/>
  <c r="AF769" i="1"/>
  <c r="AG769" i="1"/>
  <c r="AF770" i="1"/>
  <c r="AG770" i="1"/>
  <c r="AF771" i="1"/>
  <c r="AG771" i="1"/>
  <c r="AF772" i="1"/>
  <c r="AG772" i="1"/>
  <c r="AF773" i="1"/>
  <c r="AG773" i="1"/>
  <c r="AF774" i="1"/>
  <c r="AG774" i="1"/>
  <c r="AF775" i="1"/>
  <c r="AG775" i="1"/>
  <c r="AF776" i="1"/>
  <c r="AG776" i="1"/>
  <c r="AF777" i="1"/>
  <c r="AG777" i="1"/>
  <c r="AF778" i="1"/>
  <c r="AG778" i="1"/>
  <c r="AF779" i="1"/>
  <c r="AG779" i="1"/>
  <c r="AF780" i="1"/>
  <c r="AG780" i="1"/>
  <c r="AF781" i="1"/>
  <c r="AG781" i="1"/>
  <c r="AF782" i="1"/>
  <c r="AG782" i="1"/>
  <c r="AF783" i="1"/>
  <c r="AG783" i="1"/>
  <c r="AF784" i="1"/>
  <c r="AG784" i="1"/>
  <c r="AF785" i="1"/>
  <c r="AG785" i="1"/>
  <c r="AF786" i="1"/>
  <c r="AG786" i="1"/>
  <c r="AF787" i="1"/>
  <c r="AG787" i="1"/>
  <c r="AF788" i="1"/>
  <c r="AG788" i="1"/>
  <c r="AF789" i="1"/>
  <c r="AG789" i="1"/>
  <c r="AF790" i="1"/>
  <c r="AG790" i="1"/>
  <c r="AF791" i="1"/>
  <c r="AG791" i="1"/>
  <c r="AF792" i="1"/>
  <c r="AG792" i="1"/>
  <c r="AF793" i="1"/>
  <c r="AG793" i="1"/>
  <c r="AF794" i="1"/>
  <c r="AG794" i="1"/>
  <c r="AF795" i="1"/>
  <c r="AG795" i="1"/>
  <c r="AF796" i="1"/>
  <c r="AG796" i="1"/>
  <c r="AF797" i="1"/>
  <c r="AG797" i="1"/>
  <c r="AF798" i="1"/>
  <c r="AG798" i="1"/>
  <c r="AF799" i="1"/>
  <c r="AG799" i="1"/>
  <c r="AF800" i="1"/>
  <c r="AG800" i="1"/>
  <c r="AF801" i="1"/>
  <c r="AG801" i="1"/>
  <c r="AF802" i="1"/>
  <c r="AG802" i="1"/>
  <c r="AF803" i="1"/>
  <c r="AG803" i="1"/>
  <c r="AF804" i="1"/>
  <c r="AG804" i="1"/>
  <c r="AF805" i="1"/>
  <c r="AG805" i="1"/>
  <c r="AF806" i="1"/>
  <c r="AG806" i="1"/>
  <c r="AF807" i="1"/>
  <c r="AG807" i="1"/>
  <c r="AF808" i="1"/>
  <c r="AG808" i="1"/>
  <c r="AF809" i="1"/>
  <c r="AG809" i="1"/>
  <c r="AF810" i="1"/>
  <c r="AG810" i="1"/>
  <c r="AF811" i="1"/>
  <c r="AG811" i="1"/>
  <c r="AF812" i="1"/>
  <c r="AG812" i="1"/>
  <c r="AF813" i="1"/>
  <c r="AG813" i="1"/>
  <c r="AF814" i="1"/>
  <c r="AG814" i="1"/>
  <c r="AF815" i="1"/>
  <c r="AG815" i="1"/>
  <c r="AF816" i="1"/>
  <c r="AG816" i="1"/>
  <c r="AF817" i="1"/>
  <c r="AG817" i="1"/>
  <c r="AF818" i="1"/>
  <c r="AG818" i="1"/>
  <c r="AF819" i="1"/>
  <c r="AG819" i="1"/>
  <c r="AF820" i="1"/>
  <c r="AG820" i="1"/>
  <c r="AF821" i="1"/>
  <c r="AG821" i="1"/>
  <c r="AF822" i="1"/>
  <c r="AG822" i="1"/>
  <c r="AF823" i="1"/>
  <c r="AG823" i="1"/>
  <c r="AF824" i="1"/>
  <c r="AG824" i="1"/>
  <c r="AF825" i="1"/>
  <c r="AG825" i="1"/>
  <c r="AF826" i="1"/>
  <c r="AG826" i="1"/>
  <c r="AF827" i="1"/>
  <c r="AG827" i="1"/>
  <c r="AF828" i="1"/>
  <c r="AG828" i="1"/>
  <c r="AF829" i="1"/>
  <c r="AG829" i="1"/>
  <c r="AF830" i="1"/>
  <c r="AG830" i="1"/>
  <c r="AF831" i="1"/>
  <c r="AG831" i="1"/>
  <c r="AF832" i="1"/>
  <c r="AG832" i="1"/>
  <c r="AF833" i="1"/>
  <c r="AG833" i="1"/>
  <c r="AF834" i="1"/>
  <c r="AG834" i="1"/>
  <c r="AF835" i="1"/>
  <c r="AG835" i="1"/>
  <c r="AF836" i="1"/>
  <c r="AG836" i="1"/>
  <c r="AF837" i="1"/>
  <c r="AG837" i="1"/>
  <c r="AF838" i="1"/>
  <c r="AG838" i="1"/>
  <c r="AF839" i="1"/>
  <c r="AG839" i="1"/>
  <c r="AF840" i="1"/>
  <c r="AG840" i="1"/>
  <c r="AF841" i="1"/>
  <c r="AG841" i="1"/>
  <c r="AF842" i="1"/>
  <c r="AG842" i="1"/>
  <c r="AF843" i="1"/>
  <c r="AG843" i="1"/>
  <c r="AF844" i="1"/>
  <c r="AG844" i="1"/>
  <c r="AF845" i="1"/>
  <c r="AG845" i="1"/>
  <c r="AF846" i="1"/>
  <c r="AG846" i="1"/>
  <c r="AF847" i="1"/>
  <c r="AG847" i="1"/>
  <c r="AF848" i="1"/>
  <c r="AG848" i="1"/>
  <c r="AF849" i="1"/>
  <c r="AG849" i="1"/>
  <c r="AF850" i="1"/>
  <c r="AG850" i="1"/>
  <c r="AF851" i="1"/>
  <c r="AG851" i="1"/>
  <c r="AF852" i="1"/>
  <c r="AG852" i="1"/>
  <c r="AF853" i="1"/>
  <c r="AG853" i="1"/>
  <c r="AF854" i="1"/>
  <c r="AG854" i="1"/>
  <c r="AF855" i="1"/>
  <c r="AG855" i="1"/>
  <c r="AF856" i="1"/>
  <c r="AG856" i="1"/>
  <c r="AF857" i="1"/>
  <c r="AG857" i="1"/>
  <c r="AF858" i="1"/>
  <c r="AG858" i="1"/>
  <c r="AF859" i="1"/>
  <c r="AG859" i="1"/>
  <c r="AF860" i="1"/>
  <c r="AG860" i="1"/>
  <c r="AF861" i="1"/>
  <c r="AG861" i="1"/>
  <c r="AF862" i="1"/>
  <c r="AG862" i="1"/>
  <c r="AF863" i="1"/>
  <c r="AG863" i="1"/>
  <c r="AF864" i="1"/>
  <c r="AG864" i="1"/>
  <c r="AF865" i="1"/>
  <c r="AG865" i="1"/>
  <c r="AF866" i="1"/>
  <c r="AG866" i="1"/>
  <c r="AF867" i="1"/>
  <c r="AG867" i="1"/>
  <c r="AF868" i="1"/>
  <c r="AG868" i="1"/>
  <c r="AF869" i="1"/>
  <c r="AG869" i="1"/>
  <c r="AF870" i="1"/>
  <c r="AG870" i="1"/>
  <c r="AF871" i="1"/>
  <c r="AG871" i="1"/>
  <c r="AF872" i="1"/>
  <c r="AG872" i="1"/>
  <c r="AF873" i="1"/>
  <c r="AG873" i="1"/>
  <c r="AF874" i="1"/>
  <c r="AG874" i="1"/>
  <c r="AF875" i="1"/>
  <c r="AG875" i="1"/>
  <c r="AF876" i="1"/>
  <c r="AG876" i="1"/>
  <c r="AF877" i="1"/>
  <c r="AG877" i="1"/>
  <c r="AF878" i="1"/>
  <c r="AG878" i="1"/>
  <c r="AF879" i="1"/>
  <c r="AG879" i="1"/>
  <c r="AF880" i="1"/>
  <c r="AG880" i="1"/>
  <c r="AF881" i="1"/>
  <c r="AG881" i="1"/>
  <c r="AF882" i="1"/>
  <c r="AG882" i="1"/>
  <c r="AF883" i="1"/>
  <c r="AG883" i="1"/>
  <c r="AF884" i="1"/>
  <c r="AG884" i="1"/>
  <c r="AF885" i="1"/>
  <c r="AG885" i="1"/>
  <c r="AF886" i="1"/>
  <c r="AG886" i="1"/>
  <c r="AF887" i="1"/>
  <c r="AG887" i="1"/>
  <c r="AF888" i="1"/>
  <c r="AG888" i="1"/>
  <c r="AF889" i="1"/>
  <c r="AG889" i="1"/>
  <c r="AF890" i="1"/>
  <c r="AG890" i="1"/>
  <c r="AF891" i="1"/>
  <c r="AG891" i="1"/>
  <c r="AF892" i="1"/>
  <c r="AG892" i="1"/>
  <c r="AF893" i="1"/>
  <c r="AG893" i="1"/>
  <c r="AF894" i="1"/>
  <c r="AG894" i="1"/>
  <c r="AF895" i="1"/>
  <c r="AG895" i="1"/>
  <c r="AF896" i="1"/>
  <c r="AG896" i="1"/>
  <c r="AF897" i="1"/>
  <c r="AG897" i="1"/>
  <c r="AF898" i="1"/>
  <c r="AG898" i="1"/>
  <c r="AF899" i="1"/>
  <c r="AG899" i="1"/>
  <c r="AF900" i="1"/>
  <c r="AG900" i="1"/>
  <c r="AF901" i="1"/>
  <c r="AG901" i="1"/>
  <c r="AF902" i="1"/>
  <c r="AG902" i="1"/>
  <c r="AF903" i="1"/>
  <c r="AG903" i="1"/>
  <c r="AF904" i="1"/>
  <c r="AG904" i="1"/>
  <c r="AF905" i="1"/>
  <c r="AG905" i="1"/>
  <c r="AF906" i="1"/>
  <c r="AG906" i="1"/>
  <c r="AF907" i="1"/>
  <c r="AG907" i="1"/>
  <c r="AF908" i="1"/>
  <c r="AG908" i="1"/>
  <c r="AF909" i="1"/>
  <c r="AG909" i="1"/>
  <c r="AF910" i="1"/>
  <c r="AG910" i="1"/>
  <c r="AF911" i="1"/>
  <c r="AG911" i="1"/>
  <c r="AF912" i="1"/>
  <c r="AG912" i="1"/>
  <c r="AF913" i="1"/>
  <c r="AG913" i="1"/>
  <c r="AF914" i="1"/>
  <c r="AG914" i="1"/>
  <c r="AF915" i="1"/>
  <c r="AG915" i="1"/>
  <c r="AF916" i="1"/>
  <c r="AG916" i="1"/>
  <c r="AF917" i="1"/>
  <c r="AG917" i="1"/>
  <c r="AF918" i="1"/>
  <c r="AG918" i="1"/>
  <c r="AF919" i="1"/>
  <c r="AG919" i="1"/>
  <c r="AF920" i="1"/>
  <c r="AG920" i="1"/>
  <c r="AF921" i="1"/>
  <c r="AG921" i="1"/>
  <c r="AF922" i="1"/>
  <c r="AG922" i="1"/>
  <c r="AF923" i="1"/>
  <c r="AG923" i="1"/>
  <c r="AF924" i="1"/>
  <c r="AG924" i="1"/>
  <c r="AF925" i="1"/>
  <c r="AG925" i="1"/>
  <c r="AF926" i="1"/>
  <c r="AG926" i="1"/>
  <c r="AF927" i="1"/>
  <c r="AG927" i="1"/>
  <c r="AF928" i="1"/>
  <c r="AG928" i="1"/>
  <c r="AF929" i="1"/>
  <c r="AG929" i="1"/>
  <c r="AF930" i="1"/>
  <c r="AG930" i="1"/>
  <c r="AF931" i="1"/>
  <c r="AG931" i="1"/>
  <c r="AF932" i="1"/>
  <c r="AG932" i="1"/>
  <c r="AF933" i="1"/>
  <c r="AG933" i="1"/>
  <c r="AF934" i="1"/>
  <c r="AG934" i="1"/>
  <c r="AF935" i="1"/>
  <c r="AG935" i="1"/>
  <c r="AF936" i="1"/>
  <c r="AG936" i="1"/>
  <c r="AF937" i="1"/>
  <c r="AG937" i="1"/>
  <c r="AF938" i="1"/>
  <c r="AG938" i="1"/>
  <c r="AF939" i="1"/>
  <c r="AG939" i="1"/>
  <c r="AF940" i="1"/>
  <c r="AG940" i="1"/>
  <c r="AF941" i="1"/>
  <c r="AG941" i="1"/>
  <c r="AF942" i="1"/>
  <c r="AG942" i="1"/>
  <c r="AF943" i="1"/>
  <c r="AG943" i="1"/>
  <c r="AF944" i="1"/>
  <c r="AG944" i="1"/>
  <c r="AF945" i="1"/>
  <c r="AG945" i="1"/>
  <c r="AF946" i="1"/>
  <c r="AG946" i="1"/>
  <c r="AF947" i="1"/>
  <c r="AG947" i="1"/>
  <c r="AF948" i="1"/>
  <c r="AG948" i="1"/>
  <c r="AF949" i="1"/>
  <c r="AG949" i="1"/>
  <c r="AF950" i="1"/>
  <c r="AG950" i="1"/>
  <c r="AF951" i="1"/>
  <c r="AG951" i="1"/>
  <c r="AF952" i="1"/>
  <c r="AG952" i="1"/>
  <c r="AF953" i="1"/>
  <c r="AG953" i="1"/>
  <c r="AF954" i="1"/>
  <c r="AG954" i="1"/>
  <c r="AF955" i="1"/>
  <c r="AG955" i="1"/>
  <c r="AF956" i="1"/>
  <c r="AG956" i="1"/>
  <c r="AF957" i="1"/>
  <c r="AG957" i="1"/>
  <c r="AF958" i="1"/>
  <c r="AG958" i="1"/>
  <c r="AF959" i="1"/>
  <c r="AG959" i="1"/>
  <c r="AF960" i="1"/>
  <c r="AG960" i="1"/>
  <c r="AF961" i="1"/>
  <c r="AG961" i="1"/>
  <c r="AF962" i="1"/>
  <c r="AG962" i="1"/>
  <c r="AF963" i="1"/>
  <c r="AG963" i="1"/>
  <c r="AF964" i="1"/>
  <c r="AG964" i="1"/>
  <c r="AF965" i="1"/>
  <c r="AG965" i="1"/>
  <c r="AF966" i="1"/>
  <c r="AG966" i="1"/>
  <c r="AF967" i="1"/>
  <c r="AG967" i="1"/>
  <c r="AF968" i="1"/>
  <c r="AG968" i="1"/>
  <c r="AF969" i="1"/>
  <c r="AG969" i="1"/>
  <c r="AF970" i="1"/>
  <c r="AG970" i="1"/>
  <c r="AF971" i="1"/>
  <c r="AG971" i="1"/>
  <c r="AF972" i="1"/>
  <c r="AG972" i="1"/>
  <c r="AF973" i="1"/>
  <c r="AG973" i="1"/>
  <c r="AF974" i="1"/>
  <c r="AG974" i="1"/>
  <c r="AF975" i="1"/>
  <c r="AG975" i="1"/>
  <c r="AF976" i="1"/>
  <c r="AG976" i="1"/>
  <c r="AF977" i="1"/>
  <c r="AG977" i="1"/>
  <c r="AF978" i="1"/>
  <c r="AG978" i="1"/>
  <c r="AF979" i="1"/>
  <c r="AG979" i="1"/>
  <c r="AF980" i="1"/>
  <c r="AG980" i="1"/>
  <c r="AF981" i="1"/>
  <c r="AG981" i="1"/>
  <c r="AF982" i="1"/>
  <c r="AG982" i="1"/>
  <c r="AF983" i="1"/>
  <c r="AG983" i="1"/>
  <c r="AF984" i="1"/>
  <c r="AG984" i="1"/>
  <c r="AF985" i="1"/>
  <c r="AG985" i="1"/>
  <c r="AF986" i="1"/>
  <c r="AG986" i="1"/>
  <c r="AF987" i="1"/>
  <c r="AG987" i="1"/>
  <c r="AF988" i="1"/>
  <c r="AG988" i="1"/>
  <c r="AF989" i="1"/>
  <c r="AG989" i="1"/>
  <c r="AF990" i="1"/>
  <c r="AG990" i="1"/>
  <c r="AF991" i="1"/>
  <c r="AG991" i="1"/>
  <c r="AF992" i="1"/>
  <c r="AG992" i="1"/>
  <c r="AF993" i="1"/>
  <c r="AG993" i="1"/>
  <c r="AF994" i="1"/>
  <c r="AG994" i="1"/>
  <c r="AF995" i="1"/>
  <c r="AG995" i="1"/>
  <c r="AF996" i="1"/>
  <c r="AG996" i="1"/>
  <c r="AF997" i="1"/>
  <c r="AG997" i="1"/>
  <c r="AF998" i="1"/>
  <c r="AG998" i="1"/>
  <c r="AF999" i="1"/>
  <c r="AG999" i="1"/>
  <c r="AF1000" i="1"/>
  <c r="AG1000" i="1"/>
  <c r="AF1001" i="1"/>
  <c r="AG1001" i="1"/>
  <c r="AF1002" i="1"/>
  <c r="AG1002" i="1"/>
  <c r="AF1003" i="1"/>
  <c r="AG1003" i="1"/>
  <c r="AF1004" i="1"/>
  <c r="AG1004" i="1"/>
  <c r="AF1005" i="1"/>
  <c r="AG1005" i="1"/>
  <c r="AF1006" i="1"/>
  <c r="AG1006" i="1"/>
  <c r="AF1007" i="1"/>
  <c r="AG1007" i="1"/>
  <c r="AF1008" i="1"/>
  <c r="AG1008" i="1"/>
  <c r="AF1009" i="1"/>
  <c r="AG1009" i="1"/>
  <c r="AF1010" i="1"/>
  <c r="AG1010" i="1"/>
  <c r="AF1011" i="1"/>
  <c r="AG1011" i="1"/>
  <c r="AF1012" i="1"/>
  <c r="AG1012" i="1"/>
  <c r="AF1013" i="1"/>
  <c r="AG1013" i="1"/>
  <c r="AF1014" i="1"/>
  <c r="AG1014" i="1"/>
  <c r="AF1015" i="1"/>
  <c r="AG1015" i="1"/>
  <c r="AF1016" i="1"/>
  <c r="AG1016" i="1"/>
  <c r="AF1017" i="1"/>
  <c r="AG1017" i="1"/>
  <c r="AF1018" i="1"/>
  <c r="AG1018" i="1"/>
  <c r="AF1019" i="1"/>
  <c r="AG1019" i="1"/>
  <c r="AF1020" i="1"/>
  <c r="AG1020" i="1"/>
  <c r="AF1021" i="1"/>
  <c r="AG1021" i="1"/>
  <c r="AF1022" i="1"/>
  <c r="AG1022" i="1"/>
  <c r="AF1023" i="1"/>
  <c r="AG1023" i="1"/>
  <c r="AF1024" i="1"/>
  <c r="AG1024" i="1"/>
  <c r="AF1025" i="1"/>
  <c r="AG1025" i="1"/>
  <c r="AF1026" i="1"/>
  <c r="AG1026" i="1"/>
  <c r="AF1027" i="1"/>
  <c r="AG1027" i="1"/>
  <c r="AF1028" i="1"/>
  <c r="AG1028" i="1"/>
  <c r="AF1029" i="1"/>
  <c r="AG1029" i="1"/>
  <c r="AF1030" i="1"/>
  <c r="AG1030" i="1"/>
  <c r="AF1031" i="1"/>
  <c r="AG1031" i="1"/>
  <c r="AF1032" i="1"/>
  <c r="AG1032" i="1"/>
  <c r="AF1033" i="1"/>
  <c r="AG1033" i="1"/>
  <c r="AF1034" i="1"/>
  <c r="AG1034" i="1"/>
  <c r="AF1035" i="1"/>
  <c r="AG1035" i="1"/>
  <c r="AF1036" i="1"/>
  <c r="AG1036" i="1"/>
  <c r="AF1037" i="1"/>
  <c r="AG1037" i="1"/>
  <c r="AF1038" i="1"/>
  <c r="AG1038" i="1"/>
  <c r="AF1039" i="1"/>
  <c r="AG1039" i="1"/>
  <c r="AF1040" i="1"/>
  <c r="AG1040" i="1"/>
  <c r="AF1041" i="1"/>
  <c r="AG1041" i="1"/>
  <c r="AF1042" i="1"/>
  <c r="AG1042" i="1"/>
  <c r="AF1043" i="1"/>
  <c r="AG1043" i="1"/>
  <c r="AF1044" i="1"/>
  <c r="AG1044" i="1"/>
  <c r="AF1045" i="1"/>
  <c r="AG1045" i="1"/>
  <c r="AF1046" i="1"/>
  <c r="AG1046" i="1"/>
  <c r="AF1047" i="1"/>
  <c r="AG1047" i="1"/>
  <c r="AF1048" i="1"/>
  <c r="AG1048" i="1"/>
  <c r="AF1049" i="1"/>
  <c r="AG1049" i="1"/>
  <c r="AF1050" i="1"/>
  <c r="AG1050" i="1"/>
  <c r="AF1051" i="1"/>
  <c r="AG1051" i="1"/>
  <c r="AF1052" i="1"/>
  <c r="AG1052" i="1"/>
  <c r="AF1053" i="1"/>
  <c r="AG1053" i="1"/>
  <c r="AF1054" i="1"/>
  <c r="AG1054" i="1"/>
  <c r="AF1055" i="1"/>
  <c r="AG1055" i="1"/>
  <c r="AF1056" i="1"/>
  <c r="AG1056" i="1"/>
  <c r="AF1057" i="1"/>
  <c r="AG1057" i="1"/>
  <c r="AF1058" i="1"/>
  <c r="AG1058" i="1"/>
  <c r="AF1059" i="1"/>
  <c r="AG1059" i="1"/>
  <c r="AF1060" i="1"/>
  <c r="AG1060" i="1"/>
  <c r="AF1061" i="1"/>
  <c r="AG1061" i="1"/>
  <c r="AF1062" i="1"/>
  <c r="AG1062" i="1"/>
  <c r="AF1063" i="1"/>
  <c r="AG1063" i="1"/>
  <c r="AF1064" i="1"/>
  <c r="AG1064" i="1"/>
  <c r="AF1065" i="1"/>
  <c r="AG1065" i="1"/>
  <c r="AF1066" i="1"/>
  <c r="AG1066" i="1"/>
  <c r="AF1067" i="1"/>
  <c r="AG1067" i="1"/>
  <c r="AF1068" i="1"/>
  <c r="AG1068" i="1"/>
  <c r="AF1069" i="1"/>
  <c r="AG1069" i="1"/>
  <c r="AF1070" i="1"/>
  <c r="AG1070" i="1"/>
  <c r="AF1071" i="1"/>
  <c r="AG1071" i="1"/>
  <c r="AF1072" i="1"/>
  <c r="AG1072" i="1"/>
  <c r="AF1073" i="1"/>
  <c r="AG1073" i="1"/>
  <c r="AF1074" i="1"/>
  <c r="AG1074" i="1"/>
  <c r="AF1075" i="1"/>
  <c r="AG1075" i="1"/>
  <c r="AF1076" i="1"/>
  <c r="AG1076" i="1"/>
  <c r="AF1077" i="1"/>
  <c r="AG1077" i="1"/>
  <c r="AF1078" i="1"/>
  <c r="AG1078" i="1"/>
  <c r="AF1079" i="1"/>
  <c r="AG1079" i="1"/>
  <c r="AF1080" i="1"/>
  <c r="AG1080" i="1"/>
  <c r="AF1081" i="1"/>
  <c r="AG1081" i="1"/>
  <c r="AF1082" i="1"/>
  <c r="AG1082" i="1"/>
  <c r="AF1083" i="1"/>
  <c r="AG1083" i="1"/>
  <c r="AF1084" i="1"/>
  <c r="AG1084" i="1"/>
  <c r="AF1085" i="1"/>
  <c r="AG1085" i="1"/>
  <c r="AF1086" i="1"/>
  <c r="AG1086" i="1"/>
  <c r="AF1087" i="1"/>
  <c r="AG1087" i="1"/>
  <c r="AF1088" i="1"/>
  <c r="AG1088" i="1"/>
  <c r="AF1089" i="1"/>
  <c r="AG1089" i="1"/>
  <c r="AF1090" i="1"/>
  <c r="AG1090" i="1"/>
  <c r="AF1091" i="1"/>
  <c r="AG1091" i="1"/>
  <c r="AF1092" i="1"/>
  <c r="AG1092" i="1"/>
  <c r="AF1093" i="1"/>
  <c r="AG1093" i="1"/>
  <c r="AF1094" i="1"/>
  <c r="AG1094" i="1"/>
  <c r="AF1095" i="1"/>
  <c r="AG1095" i="1"/>
  <c r="AF1096" i="1"/>
  <c r="AG1096" i="1"/>
  <c r="AF1097" i="1"/>
  <c r="AG1097" i="1"/>
  <c r="AF1098" i="1"/>
  <c r="AG1098" i="1"/>
  <c r="AF1099" i="1"/>
  <c r="AG1099" i="1"/>
  <c r="AF1100" i="1"/>
  <c r="AG1100" i="1"/>
  <c r="AF1101" i="1"/>
  <c r="AG1101" i="1"/>
  <c r="AF1102" i="1"/>
  <c r="AG1102" i="1"/>
  <c r="AF1103" i="1"/>
  <c r="AG1103" i="1"/>
  <c r="AF1104" i="1"/>
  <c r="AG1104" i="1"/>
  <c r="AF1105" i="1"/>
  <c r="AG1105" i="1"/>
  <c r="AF1106" i="1"/>
  <c r="AG1106" i="1"/>
  <c r="AF1107" i="1"/>
  <c r="AG1107" i="1"/>
  <c r="AF1108" i="1"/>
  <c r="AG1108" i="1"/>
  <c r="AF1109" i="1"/>
  <c r="AG1109" i="1"/>
  <c r="AF1110" i="1"/>
  <c r="AG1110" i="1"/>
  <c r="AF1111" i="1"/>
  <c r="AG1111" i="1"/>
  <c r="AF1112" i="1"/>
  <c r="AG1112" i="1"/>
  <c r="AF1113" i="1"/>
  <c r="AG1113" i="1"/>
  <c r="AF1114" i="1"/>
  <c r="AG1114" i="1"/>
  <c r="AF1115" i="1"/>
  <c r="AG1115" i="1"/>
  <c r="AF1116" i="1"/>
  <c r="AG1116" i="1"/>
  <c r="AF1117" i="1"/>
  <c r="AG1117" i="1"/>
  <c r="AF1118" i="1"/>
  <c r="AG1118" i="1"/>
  <c r="AF1119" i="1"/>
  <c r="AG1119" i="1"/>
  <c r="AF1120" i="1"/>
  <c r="AG1120" i="1"/>
  <c r="AF1121" i="1"/>
  <c r="AG1121" i="1"/>
  <c r="AF1122" i="1"/>
  <c r="AG1122" i="1"/>
  <c r="AF1123" i="1"/>
  <c r="AG1123" i="1"/>
  <c r="AF1124" i="1"/>
  <c r="AG1124" i="1"/>
  <c r="AF1125" i="1"/>
  <c r="AG1125" i="1"/>
  <c r="AF1126" i="1"/>
  <c r="AG1126" i="1"/>
  <c r="AF1127" i="1"/>
  <c r="AG1127" i="1"/>
  <c r="AF1128" i="1"/>
  <c r="AG1128" i="1"/>
  <c r="AF1129" i="1"/>
  <c r="AG1129" i="1"/>
  <c r="AF1130" i="1"/>
  <c r="AG1130" i="1"/>
  <c r="AF1131" i="1"/>
  <c r="AG1131" i="1"/>
  <c r="AF1132" i="1"/>
  <c r="AG1132" i="1"/>
  <c r="AF1133" i="1"/>
  <c r="AG1133" i="1"/>
  <c r="AF1134" i="1"/>
  <c r="AG1134" i="1"/>
  <c r="AF1135" i="1"/>
  <c r="AG1135" i="1"/>
  <c r="AF1136" i="1"/>
  <c r="AG1136" i="1"/>
  <c r="AF1137" i="1"/>
  <c r="AG1137" i="1"/>
  <c r="AF1138" i="1"/>
  <c r="AG1138" i="1"/>
  <c r="AF1139" i="1"/>
  <c r="AG1139" i="1"/>
  <c r="AF1140" i="1"/>
  <c r="AG1140" i="1"/>
  <c r="AF1141" i="1"/>
  <c r="AG1141" i="1"/>
  <c r="AF1142" i="1"/>
  <c r="AG1142" i="1"/>
  <c r="AF1143" i="1"/>
  <c r="AG1143" i="1"/>
  <c r="AF1144" i="1"/>
  <c r="AG1144" i="1"/>
  <c r="AF1145" i="1"/>
  <c r="AG1145" i="1"/>
  <c r="AF1146" i="1"/>
  <c r="AG1146" i="1"/>
  <c r="AF1147" i="1"/>
  <c r="AG1147" i="1"/>
  <c r="AF1148" i="1"/>
  <c r="AG1148" i="1"/>
  <c r="AF1149" i="1"/>
  <c r="AG1149" i="1"/>
  <c r="AF1150" i="1"/>
  <c r="AG1150" i="1"/>
  <c r="AF1151" i="1"/>
  <c r="AG1151" i="1"/>
  <c r="AF1152" i="1"/>
  <c r="AG1152" i="1"/>
  <c r="AF1153" i="1"/>
  <c r="AG1153" i="1"/>
  <c r="AF1154" i="1"/>
  <c r="AG1154" i="1"/>
  <c r="AF1155" i="1"/>
  <c r="AG1155" i="1"/>
  <c r="AF1156" i="1"/>
  <c r="AG1156" i="1"/>
  <c r="AF1157" i="1"/>
  <c r="AG1157" i="1"/>
  <c r="AF1158" i="1"/>
  <c r="AG1158" i="1"/>
  <c r="AF1159" i="1"/>
  <c r="AG1159" i="1"/>
  <c r="AF1160" i="1"/>
  <c r="AG1160" i="1"/>
  <c r="AF1161" i="1"/>
  <c r="AG1161" i="1"/>
  <c r="AF1162" i="1"/>
  <c r="AG1162" i="1"/>
  <c r="AF1163" i="1"/>
  <c r="AG1163" i="1"/>
  <c r="AF1164" i="1"/>
  <c r="AG1164" i="1"/>
  <c r="AF1165" i="1"/>
  <c r="AG1165" i="1"/>
  <c r="AF1166" i="1"/>
  <c r="AG1166" i="1"/>
  <c r="AF1167" i="1"/>
  <c r="AG1167" i="1"/>
  <c r="AF1168" i="1"/>
  <c r="AG1168" i="1"/>
  <c r="AF1169" i="1"/>
  <c r="AG1169" i="1"/>
  <c r="AF1170" i="1"/>
  <c r="AG1170" i="1"/>
  <c r="AF1171" i="1"/>
  <c r="AG1171" i="1"/>
  <c r="AF1172" i="1"/>
  <c r="AG1172" i="1"/>
  <c r="AF1173" i="1"/>
  <c r="AG1173" i="1"/>
  <c r="AF1174" i="1"/>
  <c r="AG1174" i="1"/>
  <c r="AF1175" i="1"/>
  <c r="AG1175" i="1"/>
  <c r="AF1176" i="1"/>
  <c r="AG1176" i="1"/>
  <c r="AF1177" i="1"/>
  <c r="AG1177" i="1"/>
  <c r="AF1178" i="1"/>
  <c r="AG1178" i="1"/>
  <c r="AF1179" i="1"/>
  <c r="AG1179" i="1"/>
  <c r="AF1180" i="1"/>
  <c r="AG1180" i="1"/>
  <c r="AF1181" i="1"/>
  <c r="AG1181" i="1"/>
  <c r="AF1182" i="1"/>
  <c r="AG1182" i="1"/>
  <c r="AF1183" i="1"/>
  <c r="AG1183" i="1"/>
  <c r="AF1184" i="1"/>
  <c r="AG1184" i="1"/>
  <c r="AF1185" i="1"/>
  <c r="AG1185" i="1"/>
  <c r="AF1186" i="1"/>
  <c r="AG1186" i="1"/>
  <c r="AF1187" i="1"/>
  <c r="AG1187" i="1"/>
  <c r="AF1188" i="1"/>
  <c r="AG1188" i="1"/>
  <c r="AF1189" i="1"/>
  <c r="AG1189" i="1"/>
  <c r="AF1190" i="1"/>
  <c r="AG1190" i="1"/>
  <c r="AF1191" i="1"/>
  <c r="AG1191" i="1"/>
  <c r="AF1192" i="1"/>
  <c r="AG1192" i="1"/>
  <c r="AF1193" i="1"/>
  <c r="AG1193" i="1"/>
  <c r="AF1194" i="1"/>
  <c r="AG1194" i="1"/>
  <c r="AF1195" i="1"/>
  <c r="AG1195" i="1"/>
  <c r="AF1196" i="1"/>
  <c r="AG1196" i="1"/>
  <c r="AF1197" i="1"/>
  <c r="AG1197" i="1"/>
  <c r="AF1198" i="1"/>
  <c r="AG1198" i="1"/>
  <c r="AF1199" i="1"/>
  <c r="AG1199" i="1"/>
  <c r="AF1200" i="1"/>
  <c r="AG1200" i="1"/>
  <c r="AF1201" i="1"/>
  <c r="AG1201" i="1"/>
  <c r="AF1202" i="1"/>
  <c r="AG1202" i="1"/>
  <c r="AF1203" i="1"/>
  <c r="AG1203" i="1"/>
  <c r="AF1204" i="1"/>
  <c r="AG1204" i="1"/>
  <c r="AF1205" i="1"/>
  <c r="AG1205" i="1"/>
  <c r="AF1206" i="1"/>
  <c r="AG1206" i="1"/>
  <c r="AF1207" i="1"/>
  <c r="AG1207" i="1"/>
  <c r="AF1208" i="1"/>
  <c r="AG1208" i="1"/>
  <c r="AF1209" i="1"/>
  <c r="AG1209" i="1"/>
  <c r="AF1210" i="1"/>
  <c r="AG1210" i="1"/>
  <c r="AF1211" i="1"/>
  <c r="AG1211" i="1"/>
  <c r="AF1212" i="1"/>
  <c r="AG1212" i="1"/>
  <c r="AF1213" i="1"/>
  <c r="AG1213" i="1"/>
  <c r="AF1214" i="1"/>
  <c r="AG1214" i="1"/>
  <c r="AF1215" i="1"/>
  <c r="AG1215" i="1"/>
  <c r="AF1216" i="1"/>
  <c r="AG1216" i="1"/>
  <c r="AF1217" i="1"/>
  <c r="AG1217" i="1"/>
  <c r="AF1218" i="1"/>
  <c r="AG1218" i="1"/>
  <c r="AF1219" i="1"/>
  <c r="AG1219" i="1"/>
  <c r="AF1220" i="1"/>
  <c r="AG1220" i="1"/>
  <c r="AF1221" i="1"/>
  <c r="AG1221" i="1"/>
  <c r="AF1222" i="1"/>
  <c r="AG1222" i="1"/>
  <c r="AF1223" i="1"/>
  <c r="AG1223" i="1"/>
  <c r="AF1224" i="1"/>
  <c r="AG1224" i="1"/>
  <c r="AF1225" i="1"/>
  <c r="AG1225" i="1"/>
  <c r="AF1226" i="1"/>
  <c r="AG1226" i="1"/>
  <c r="AF1227" i="1"/>
  <c r="AG1227" i="1"/>
  <c r="AF1228" i="1"/>
  <c r="AG1228" i="1"/>
  <c r="AF1229" i="1"/>
  <c r="AG1229" i="1"/>
  <c r="AF1230" i="1"/>
  <c r="AG1230" i="1"/>
  <c r="AF1231" i="1"/>
  <c r="AG1231" i="1"/>
  <c r="AF1232" i="1"/>
  <c r="AG1232" i="1"/>
  <c r="AF1233" i="1"/>
  <c r="AG1233" i="1"/>
  <c r="AF1234" i="1"/>
  <c r="AG1234" i="1"/>
  <c r="AF1235" i="1"/>
  <c r="AG1235" i="1"/>
  <c r="AF1236" i="1"/>
  <c r="AG1236" i="1"/>
  <c r="AF1237" i="1"/>
  <c r="AG1237" i="1"/>
  <c r="AF1238" i="1"/>
  <c r="AG1238" i="1"/>
  <c r="AF1239" i="1"/>
  <c r="AG1239" i="1"/>
  <c r="AF1240" i="1"/>
  <c r="AG1240" i="1"/>
  <c r="AF1241" i="1"/>
  <c r="AG1241" i="1"/>
  <c r="AF1242" i="1"/>
  <c r="AG1242" i="1"/>
  <c r="AF1243" i="1"/>
  <c r="AG1243" i="1"/>
  <c r="AF1244" i="1"/>
  <c r="AG1244" i="1"/>
  <c r="AF1245" i="1"/>
  <c r="AG1245" i="1"/>
  <c r="AF1246" i="1"/>
  <c r="AG1246" i="1"/>
  <c r="AF1247" i="1"/>
  <c r="AG1247" i="1"/>
  <c r="AF1248" i="1"/>
  <c r="AG1248" i="1"/>
  <c r="AF1249" i="1"/>
  <c r="AG1249" i="1"/>
  <c r="AF1250" i="1"/>
  <c r="AG1250" i="1"/>
  <c r="AF1251" i="1"/>
  <c r="AG1251" i="1"/>
  <c r="AF1252" i="1"/>
  <c r="AG1252" i="1"/>
  <c r="AF1253" i="1"/>
  <c r="AG1253" i="1"/>
  <c r="AF1254" i="1"/>
  <c r="AG1254" i="1"/>
  <c r="AF1255" i="1"/>
  <c r="AG1255" i="1"/>
  <c r="AF1256" i="1"/>
  <c r="AG1256" i="1"/>
  <c r="AF1257" i="1"/>
  <c r="AG1257" i="1"/>
  <c r="AF1258" i="1"/>
  <c r="AG1258" i="1"/>
  <c r="AF1259" i="1"/>
  <c r="AG1259" i="1"/>
  <c r="AF1260" i="1"/>
  <c r="AG1260" i="1"/>
  <c r="AF1261" i="1"/>
  <c r="AG1261" i="1"/>
  <c r="AF1262" i="1"/>
  <c r="AG1262" i="1"/>
  <c r="AF1263" i="1"/>
  <c r="AG1263" i="1"/>
  <c r="AF1264" i="1"/>
  <c r="AG1264" i="1"/>
  <c r="AF1265" i="1"/>
  <c r="AG1265" i="1"/>
  <c r="AF1266" i="1"/>
  <c r="AG1266" i="1"/>
  <c r="AF1267" i="1"/>
  <c r="AG1267" i="1"/>
  <c r="AF1268" i="1"/>
  <c r="AG1268" i="1"/>
  <c r="AF1269" i="1"/>
  <c r="AG1269" i="1"/>
  <c r="AF1270" i="1"/>
  <c r="AG1270" i="1"/>
  <c r="AF1271" i="1"/>
  <c r="AG1271" i="1"/>
  <c r="AF1272" i="1"/>
  <c r="AG1272" i="1"/>
  <c r="AF1273" i="1"/>
  <c r="AG1273" i="1"/>
  <c r="AF1274" i="1"/>
  <c r="AG1274" i="1"/>
  <c r="AF1275" i="1"/>
  <c r="AG1275" i="1"/>
  <c r="AF1276" i="1"/>
  <c r="AG1276" i="1"/>
  <c r="AF1277" i="1"/>
  <c r="AG1277" i="1"/>
  <c r="AF1278" i="1"/>
  <c r="AG1278" i="1"/>
  <c r="AF1279" i="1"/>
  <c r="AG1279" i="1"/>
  <c r="AF1280" i="1"/>
  <c r="AG1280" i="1"/>
  <c r="AF1281" i="1"/>
  <c r="AG1281" i="1"/>
  <c r="AF1282" i="1"/>
  <c r="AG1282" i="1"/>
  <c r="AF1283" i="1"/>
  <c r="AG1283" i="1"/>
  <c r="AF1284" i="1"/>
  <c r="AG1284" i="1"/>
  <c r="AF1285" i="1"/>
  <c r="AG1285" i="1"/>
  <c r="AF1286" i="1"/>
  <c r="AG1286" i="1"/>
  <c r="AF1287" i="1"/>
  <c r="AG1287" i="1"/>
  <c r="AF1288" i="1"/>
  <c r="AG1288" i="1"/>
  <c r="AF1289" i="1"/>
  <c r="AG1289" i="1"/>
  <c r="AF1290" i="1"/>
  <c r="AG1290" i="1"/>
  <c r="AF1291" i="1"/>
  <c r="AG1291" i="1"/>
  <c r="AF1292" i="1"/>
  <c r="AG1292" i="1"/>
  <c r="AF1293" i="1"/>
  <c r="AG1293" i="1"/>
  <c r="AF1294" i="1"/>
  <c r="AG1294" i="1"/>
  <c r="AF1295" i="1"/>
  <c r="AG1295" i="1"/>
  <c r="AF1296" i="1"/>
  <c r="AG1296" i="1"/>
  <c r="AF1297" i="1"/>
  <c r="AG1297" i="1"/>
  <c r="AF1298" i="1"/>
  <c r="AG1298" i="1"/>
  <c r="AF1299" i="1"/>
  <c r="AG1299" i="1"/>
  <c r="AF1300" i="1"/>
  <c r="AG1300" i="1"/>
  <c r="AF1301" i="1"/>
  <c r="AG1301" i="1"/>
  <c r="AF1302" i="1"/>
  <c r="AG1302" i="1"/>
  <c r="AF1303" i="1"/>
  <c r="AG1303" i="1"/>
  <c r="AF1304" i="1"/>
  <c r="AG1304" i="1"/>
  <c r="AF1305" i="1"/>
  <c r="AG1305" i="1"/>
  <c r="AF1306" i="1"/>
  <c r="AG1306" i="1"/>
  <c r="AF1307" i="1"/>
  <c r="AG1307" i="1"/>
  <c r="AF1308" i="1"/>
  <c r="AG1308" i="1"/>
  <c r="AF1309" i="1"/>
  <c r="AG1309" i="1"/>
  <c r="AF1310" i="1"/>
  <c r="AG1310" i="1"/>
  <c r="AF1311" i="1"/>
  <c r="AG1311" i="1"/>
  <c r="AF1312" i="1"/>
  <c r="AG1312" i="1"/>
  <c r="AF1313" i="1"/>
  <c r="AG1313" i="1"/>
  <c r="AF1314" i="1"/>
  <c r="AG1314" i="1"/>
  <c r="AF1315" i="1"/>
  <c r="AG1315" i="1"/>
  <c r="AF1316" i="1"/>
  <c r="AG1316" i="1"/>
  <c r="AF1317" i="1"/>
  <c r="AG1317" i="1"/>
  <c r="AF1318" i="1"/>
  <c r="AG1318" i="1"/>
  <c r="AF1319" i="1"/>
  <c r="AG1319" i="1"/>
  <c r="AF1320" i="1"/>
  <c r="AG1320" i="1"/>
  <c r="AF1321" i="1"/>
  <c r="AG1321" i="1"/>
  <c r="AF1322" i="1"/>
  <c r="AG1322" i="1"/>
  <c r="AF1323" i="1"/>
  <c r="AG1323" i="1"/>
  <c r="AF1324" i="1"/>
  <c r="AG1324" i="1"/>
  <c r="AF1325" i="1"/>
  <c r="AG1325" i="1"/>
  <c r="AF1326" i="1"/>
  <c r="AG1326" i="1"/>
  <c r="AF1327" i="1"/>
  <c r="AG1327" i="1"/>
  <c r="AF1328" i="1"/>
  <c r="AG1328" i="1"/>
  <c r="AF1329" i="1"/>
  <c r="AG1329" i="1"/>
  <c r="AF1330" i="1"/>
  <c r="AG1330" i="1"/>
  <c r="AF1331" i="1"/>
  <c r="AG1331" i="1"/>
  <c r="AF1332" i="1"/>
  <c r="AG1332" i="1"/>
  <c r="AF1333" i="1"/>
  <c r="AG1333" i="1"/>
  <c r="AF1334" i="1"/>
  <c r="AG1334" i="1"/>
  <c r="AF1335" i="1"/>
  <c r="AG1335" i="1"/>
  <c r="AF1336" i="1"/>
  <c r="AG1336" i="1"/>
  <c r="AF1337" i="1"/>
  <c r="AG1337" i="1"/>
  <c r="AF1338" i="1"/>
  <c r="AG1338" i="1"/>
  <c r="AF1339" i="1"/>
  <c r="AG1339" i="1"/>
  <c r="AF1340" i="1"/>
  <c r="AG1340" i="1"/>
  <c r="AF1341" i="1"/>
  <c r="AG1341" i="1"/>
  <c r="AF1342" i="1"/>
  <c r="AG1342" i="1"/>
  <c r="AF1343" i="1"/>
  <c r="AG1343" i="1"/>
  <c r="AF1344" i="1"/>
  <c r="AG1344" i="1"/>
  <c r="AF1345" i="1"/>
  <c r="AG1345" i="1"/>
  <c r="AF1346" i="1"/>
  <c r="AG1346" i="1"/>
  <c r="AF1347" i="1"/>
  <c r="AG1347" i="1"/>
  <c r="AF1348" i="1"/>
  <c r="AG1348" i="1"/>
  <c r="AF1349" i="1"/>
  <c r="AG1349" i="1"/>
  <c r="AF1350" i="1"/>
  <c r="AG1350" i="1"/>
  <c r="AF1351" i="1"/>
  <c r="AG1351" i="1"/>
  <c r="AF1352" i="1"/>
  <c r="AG1352" i="1"/>
  <c r="AF1353" i="1"/>
  <c r="AG1353" i="1"/>
  <c r="AF1354" i="1"/>
  <c r="AG1354" i="1"/>
  <c r="AF1355" i="1"/>
  <c r="AG1355" i="1"/>
  <c r="AF1356" i="1"/>
  <c r="AG1356" i="1"/>
  <c r="AF1357" i="1"/>
  <c r="AG1357" i="1"/>
  <c r="AF1358" i="1"/>
  <c r="AG1358" i="1"/>
  <c r="AF1359" i="1"/>
  <c r="AG1359" i="1"/>
  <c r="AF1360" i="1"/>
  <c r="AG1360" i="1"/>
  <c r="AF1361" i="1"/>
  <c r="AG1361" i="1"/>
  <c r="AF1362" i="1"/>
  <c r="AG1362" i="1"/>
  <c r="AF1363" i="1"/>
  <c r="AG1363" i="1"/>
  <c r="AF1364" i="1"/>
  <c r="AG1364" i="1"/>
  <c r="AF1365" i="1"/>
  <c r="AG1365" i="1"/>
  <c r="AF1366" i="1"/>
  <c r="AG1366" i="1"/>
  <c r="AF1367" i="1"/>
  <c r="AG1367" i="1"/>
  <c r="AF1368" i="1"/>
  <c r="AG1368" i="1"/>
  <c r="AF1369" i="1"/>
  <c r="AG1369" i="1"/>
  <c r="AF1370" i="1"/>
  <c r="AG1370" i="1"/>
  <c r="AF1371" i="1"/>
  <c r="AG1371" i="1"/>
  <c r="AF1372" i="1"/>
  <c r="AG1372" i="1"/>
  <c r="AF1373" i="1"/>
  <c r="AG1373" i="1"/>
  <c r="AF1374" i="1"/>
  <c r="AG1374" i="1"/>
  <c r="AF1375" i="1"/>
  <c r="AG1375" i="1"/>
  <c r="AF1376" i="1"/>
  <c r="AG1376" i="1"/>
  <c r="AF1377" i="1"/>
  <c r="AG1377" i="1"/>
  <c r="AF1378" i="1"/>
  <c r="AG1378" i="1"/>
  <c r="AF1379" i="1"/>
  <c r="AG1379" i="1"/>
  <c r="AF1380" i="1"/>
  <c r="AG1380" i="1"/>
  <c r="AF1381" i="1"/>
  <c r="AG1381" i="1"/>
  <c r="AF1382" i="1"/>
  <c r="AG1382" i="1"/>
  <c r="AF1383" i="1"/>
  <c r="AG1383" i="1"/>
  <c r="AF1384" i="1"/>
  <c r="AG1384" i="1"/>
  <c r="AF1385" i="1"/>
  <c r="AG1385" i="1"/>
  <c r="AF1386" i="1"/>
  <c r="AG1386" i="1"/>
  <c r="AF1387" i="1"/>
  <c r="AG1387" i="1"/>
  <c r="AF1388" i="1"/>
  <c r="AG1388" i="1"/>
  <c r="AF1389" i="1"/>
  <c r="AG1389" i="1"/>
  <c r="AF1390" i="1"/>
  <c r="AG1390" i="1"/>
  <c r="AF1391" i="1"/>
  <c r="AG1391" i="1"/>
  <c r="AF1392" i="1"/>
  <c r="AG1392" i="1"/>
  <c r="AF1393" i="1"/>
  <c r="AG1393" i="1"/>
  <c r="AF1394" i="1"/>
  <c r="AG1394" i="1"/>
  <c r="AF1395" i="1"/>
  <c r="AG1395" i="1"/>
  <c r="AF1396" i="1"/>
  <c r="AG1396" i="1"/>
  <c r="AF1397" i="1"/>
  <c r="AG1397" i="1"/>
  <c r="AF1398" i="1"/>
  <c r="AG1398" i="1"/>
  <c r="AF1399" i="1"/>
  <c r="AG1399" i="1"/>
  <c r="AF1400" i="1"/>
  <c r="AG1400" i="1"/>
  <c r="AF1401" i="1"/>
  <c r="AG1401" i="1"/>
  <c r="AF1402" i="1"/>
  <c r="AG1402" i="1"/>
  <c r="AF1403" i="1"/>
  <c r="AG1403" i="1"/>
  <c r="AF1404" i="1"/>
  <c r="AG1404" i="1"/>
  <c r="AF1405" i="1"/>
  <c r="AG1405" i="1"/>
  <c r="AF1406" i="1"/>
  <c r="AG1406" i="1"/>
  <c r="AF1407" i="1"/>
  <c r="AG1407" i="1"/>
  <c r="AF1408" i="1"/>
  <c r="AG1408" i="1"/>
  <c r="AF1409" i="1"/>
  <c r="AG1409" i="1"/>
  <c r="AF1410" i="1"/>
  <c r="AG1410" i="1"/>
  <c r="AF1411" i="1"/>
  <c r="AG1411" i="1"/>
  <c r="AF1412" i="1"/>
  <c r="AG1412" i="1"/>
  <c r="AF1413" i="1"/>
  <c r="AG1413" i="1"/>
  <c r="AF1414" i="1"/>
  <c r="AG1414" i="1"/>
  <c r="AF1415" i="1"/>
  <c r="AG1415" i="1"/>
  <c r="AF1416" i="1"/>
  <c r="AG1416" i="1"/>
  <c r="AF1417" i="1"/>
  <c r="AG1417" i="1"/>
  <c r="AF1418" i="1"/>
  <c r="AG1418" i="1"/>
  <c r="AF1419" i="1"/>
  <c r="AG1419" i="1"/>
  <c r="AF1420" i="1"/>
  <c r="AG1420" i="1"/>
  <c r="AF1421" i="1"/>
  <c r="AG1421" i="1"/>
  <c r="AF1422" i="1"/>
  <c r="AG1422" i="1"/>
  <c r="AF1423" i="1"/>
  <c r="AG1423" i="1"/>
  <c r="AF1424" i="1"/>
  <c r="AG1424" i="1"/>
  <c r="AF1425" i="1"/>
  <c r="AG1425" i="1"/>
  <c r="AF1426" i="1"/>
  <c r="AG1426" i="1"/>
  <c r="AF1427" i="1"/>
  <c r="AG1427" i="1"/>
  <c r="AF1428" i="1"/>
  <c r="AG1428" i="1"/>
  <c r="AF1429" i="1"/>
  <c r="AG1429" i="1"/>
  <c r="AF1430" i="1"/>
  <c r="AG1430" i="1"/>
  <c r="AF1431" i="1"/>
  <c r="AG1431" i="1"/>
  <c r="AF1432" i="1"/>
  <c r="AG1432" i="1"/>
  <c r="AF1433" i="1"/>
  <c r="AG1433" i="1"/>
  <c r="AF1434" i="1"/>
  <c r="AG1434" i="1"/>
  <c r="AF1435" i="1"/>
  <c r="AG1435" i="1"/>
  <c r="AF1436" i="1"/>
  <c r="AG1436" i="1"/>
  <c r="AF1437" i="1"/>
  <c r="AG1437" i="1"/>
  <c r="AF1438" i="1"/>
  <c r="AG1438" i="1"/>
  <c r="AF1439" i="1"/>
  <c r="AG1439" i="1"/>
  <c r="AF1440" i="1"/>
  <c r="AG1440" i="1"/>
  <c r="AF1441" i="1"/>
  <c r="AG1441" i="1"/>
  <c r="AF1442" i="1"/>
  <c r="AG1442" i="1"/>
  <c r="AF1443" i="1"/>
  <c r="AG1443" i="1"/>
  <c r="AF1444" i="1"/>
  <c r="AG1444" i="1"/>
  <c r="AF1445" i="1"/>
  <c r="AG1445" i="1"/>
  <c r="AF1446" i="1"/>
  <c r="AG1446" i="1"/>
  <c r="AF1447" i="1"/>
  <c r="AG1447" i="1"/>
  <c r="AF1448" i="1"/>
  <c r="AG1448" i="1"/>
  <c r="AF1449" i="1"/>
  <c r="AG1449" i="1"/>
  <c r="AF1450" i="1"/>
  <c r="AG1450" i="1"/>
  <c r="AF1451" i="1"/>
  <c r="AG1451" i="1"/>
  <c r="AF1452" i="1"/>
  <c r="AG1452" i="1"/>
  <c r="AF1453" i="1"/>
  <c r="AG1453" i="1"/>
  <c r="AF1454" i="1"/>
  <c r="AG1454" i="1"/>
  <c r="AF1455" i="1"/>
  <c r="AG1455" i="1"/>
  <c r="AF1456" i="1"/>
  <c r="AG1456" i="1"/>
  <c r="AF1457" i="1"/>
  <c r="AG1457" i="1"/>
  <c r="AF1458" i="1"/>
  <c r="AG1458" i="1"/>
  <c r="AF1459" i="1"/>
  <c r="AG1459" i="1"/>
  <c r="AF1460" i="1"/>
  <c r="AG1460" i="1"/>
  <c r="AF1461" i="1"/>
  <c r="AG1461" i="1"/>
  <c r="AF1462" i="1"/>
  <c r="AG1462" i="1"/>
  <c r="AF1463" i="1"/>
  <c r="AG1463" i="1"/>
  <c r="AF1464" i="1"/>
  <c r="AG1464" i="1"/>
  <c r="AF1465" i="1"/>
  <c r="AG1465" i="1"/>
  <c r="AF1466" i="1"/>
  <c r="AG1466" i="1"/>
  <c r="AF1467" i="1"/>
  <c r="AG1467" i="1"/>
  <c r="AF1468" i="1"/>
  <c r="AG1468" i="1"/>
  <c r="AF1469" i="1"/>
  <c r="AG1469" i="1"/>
  <c r="AF1470" i="1"/>
  <c r="AG1470" i="1"/>
  <c r="AF1471" i="1"/>
  <c r="AG1471" i="1"/>
  <c r="AF1472" i="1"/>
  <c r="AG1472" i="1"/>
  <c r="AF1473" i="1"/>
  <c r="AG1473" i="1"/>
  <c r="AF1474" i="1"/>
  <c r="AG1474" i="1"/>
  <c r="AF1475" i="1"/>
  <c r="AG1475" i="1"/>
  <c r="AF1476" i="1"/>
  <c r="AG1476" i="1"/>
  <c r="AF1477" i="1"/>
  <c r="AG1477" i="1"/>
  <c r="AF1478" i="1"/>
  <c r="AG1478" i="1"/>
  <c r="AF1479" i="1"/>
  <c r="AG1479" i="1"/>
  <c r="AF1480" i="1"/>
  <c r="AG1480" i="1"/>
  <c r="AF1481" i="1"/>
  <c r="AG1481" i="1"/>
  <c r="AF1482" i="1"/>
  <c r="AG1482" i="1"/>
  <c r="AF1483" i="1"/>
  <c r="AG1483" i="1"/>
  <c r="AF1484" i="1"/>
  <c r="AG1484" i="1"/>
  <c r="AF1485" i="1"/>
  <c r="AG1485" i="1"/>
  <c r="AF1486" i="1"/>
  <c r="AG1486" i="1"/>
  <c r="AF1487" i="1"/>
  <c r="AG1487" i="1"/>
  <c r="AF1488" i="1"/>
  <c r="AG1488" i="1"/>
  <c r="AF1489" i="1"/>
  <c r="AG1489" i="1"/>
  <c r="AF1490" i="1"/>
  <c r="AG1490" i="1"/>
  <c r="AF1491" i="1"/>
  <c r="AG1491" i="1"/>
  <c r="AF1492" i="1"/>
  <c r="AG1492" i="1"/>
  <c r="AF1493" i="1"/>
  <c r="AG1493" i="1"/>
  <c r="AF1494" i="1"/>
  <c r="AG1494" i="1"/>
  <c r="AF1495" i="1"/>
  <c r="AG1495" i="1"/>
  <c r="AF1496" i="1"/>
  <c r="AG1496" i="1"/>
  <c r="AF1497" i="1"/>
  <c r="AG1497" i="1"/>
  <c r="AF1498" i="1"/>
  <c r="AG1498" i="1"/>
  <c r="AF1499" i="1"/>
  <c r="AG1499" i="1"/>
  <c r="AF1500" i="1"/>
  <c r="AG1500" i="1"/>
  <c r="AF1501" i="1"/>
  <c r="AG1501" i="1"/>
  <c r="AF1502" i="1"/>
  <c r="AG1502" i="1"/>
  <c r="AF1503" i="1"/>
  <c r="AG1503" i="1"/>
  <c r="AF1504" i="1"/>
  <c r="AG1504" i="1"/>
  <c r="AF1505" i="1"/>
  <c r="AG1505" i="1"/>
  <c r="AF1506" i="1"/>
  <c r="AG1506" i="1"/>
  <c r="AF1507" i="1"/>
  <c r="AG1507" i="1"/>
  <c r="AF1508" i="1"/>
  <c r="AG1508" i="1"/>
  <c r="AF1509" i="1"/>
  <c r="AG1509" i="1"/>
  <c r="AF1510" i="1"/>
  <c r="AG1510" i="1"/>
  <c r="AF1511" i="1"/>
  <c r="AG1511" i="1"/>
  <c r="AF1512" i="1"/>
  <c r="AG1512" i="1"/>
  <c r="AF1513" i="1"/>
  <c r="AG1513" i="1"/>
  <c r="AF1514" i="1"/>
  <c r="AG1514" i="1"/>
  <c r="AF1515" i="1"/>
  <c r="AG1515" i="1"/>
  <c r="AF1516" i="1"/>
  <c r="AG1516" i="1"/>
  <c r="AF1517" i="1"/>
  <c r="AG1517" i="1"/>
  <c r="AF1518" i="1"/>
  <c r="AG1518" i="1"/>
  <c r="AF1519" i="1"/>
  <c r="AG1519" i="1"/>
  <c r="AF1520" i="1"/>
  <c r="AG1520" i="1"/>
  <c r="AF1521" i="1"/>
  <c r="AG1521" i="1"/>
  <c r="AF1522" i="1"/>
  <c r="AG1522" i="1"/>
  <c r="AF1523" i="1"/>
  <c r="AG1523" i="1"/>
  <c r="AF1524" i="1"/>
  <c r="AG1524" i="1"/>
  <c r="AF1525" i="1"/>
  <c r="AG1525" i="1"/>
  <c r="AF1526" i="1"/>
  <c r="AG1526" i="1"/>
  <c r="AF1527" i="1"/>
  <c r="AG1527" i="1"/>
  <c r="AF1528" i="1"/>
  <c r="AG1528" i="1"/>
  <c r="AF1529" i="1"/>
  <c r="AG1529" i="1"/>
  <c r="AF1530" i="1"/>
  <c r="AG1530" i="1"/>
  <c r="AF1531" i="1"/>
  <c r="AG1531" i="1"/>
  <c r="AF1532" i="1"/>
  <c r="AG1532" i="1"/>
  <c r="AF1533" i="1"/>
  <c r="AG1533" i="1"/>
  <c r="AF1534" i="1"/>
  <c r="AG1534" i="1"/>
  <c r="AF1535" i="1"/>
  <c r="AG1535" i="1"/>
  <c r="AF1536" i="1"/>
  <c r="AG1536" i="1"/>
  <c r="AF1537" i="1"/>
  <c r="AG1537" i="1"/>
  <c r="AF1538" i="1"/>
  <c r="AG1538" i="1"/>
  <c r="AF1539" i="1"/>
  <c r="AG1539" i="1"/>
  <c r="AF1540" i="1"/>
  <c r="AG1540" i="1"/>
  <c r="AF1541" i="1"/>
  <c r="AG1541" i="1"/>
  <c r="AF1542" i="1"/>
  <c r="AG1542" i="1"/>
  <c r="AF1543" i="1"/>
  <c r="AG1543" i="1"/>
  <c r="AF1544" i="1"/>
  <c r="AG1544" i="1"/>
  <c r="AF1545" i="1"/>
  <c r="AG1545" i="1"/>
  <c r="AF1546" i="1"/>
  <c r="AG1546" i="1"/>
  <c r="AF1547" i="1"/>
  <c r="AG1547" i="1"/>
  <c r="AF1548" i="1"/>
  <c r="AG1548" i="1"/>
  <c r="AF1549" i="1"/>
  <c r="AG1549" i="1"/>
  <c r="AF1550" i="1"/>
  <c r="AG1550" i="1"/>
  <c r="AF1551" i="1"/>
  <c r="AG1551" i="1"/>
  <c r="AF1552" i="1"/>
  <c r="AG1552" i="1"/>
  <c r="AF1553" i="1"/>
  <c r="AG1553" i="1"/>
  <c r="AF1554" i="1"/>
  <c r="AG1554" i="1"/>
  <c r="AF1555" i="1"/>
  <c r="AG1555" i="1"/>
  <c r="AF1556" i="1"/>
  <c r="AG1556" i="1"/>
  <c r="AF1557" i="1"/>
  <c r="AG1557" i="1"/>
  <c r="AF1558" i="1"/>
  <c r="AG1558" i="1"/>
  <c r="AF1559" i="1"/>
  <c r="AG1559" i="1"/>
  <c r="AF1560" i="1"/>
  <c r="AG1560" i="1"/>
  <c r="AF1561" i="1"/>
  <c r="AG1561" i="1"/>
  <c r="AF1562" i="1"/>
  <c r="AG1562" i="1"/>
  <c r="AF1563" i="1"/>
  <c r="AG1563" i="1"/>
  <c r="AF1564" i="1"/>
  <c r="AG1564" i="1"/>
  <c r="AF1565" i="1"/>
  <c r="AG1565" i="1"/>
  <c r="AF1566" i="1"/>
  <c r="AG1566" i="1"/>
  <c r="AF1567" i="1"/>
  <c r="AG1567" i="1"/>
  <c r="AF1568" i="1"/>
  <c r="AG1568" i="1"/>
  <c r="AF1569" i="1"/>
  <c r="AG1569" i="1"/>
  <c r="AF1570" i="1"/>
  <c r="AG1570" i="1"/>
  <c r="AF1571" i="1"/>
  <c r="AG1571" i="1"/>
  <c r="AF1572" i="1"/>
  <c r="AG1572" i="1"/>
  <c r="AF1573" i="1"/>
  <c r="AG1573" i="1"/>
  <c r="AF1574" i="1"/>
  <c r="AG1574" i="1"/>
  <c r="AF1575" i="1"/>
  <c r="AG1575" i="1"/>
  <c r="AF1576" i="1"/>
  <c r="AG1576" i="1"/>
  <c r="AF1577" i="1"/>
  <c r="AG1577" i="1"/>
  <c r="AF1578" i="1"/>
  <c r="AG1578" i="1"/>
  <c r="AF1579" i="1"/>
  <c r="AG1579" i="1"/>
  <c r="AF1580" i="1"/>
  <c r="AG1580" i="1"/>
  <c r="AF1581" i="1"/>
  <c r="AG1581" i="1"/>
  <c r="AF1582" i="1"/>
  <c r="AG1582" i="1"/>
  <c r="AF1583" i="1"/>
  <c r="AG1583" i="1"/>
  <c r="AF1584" i="1"/>
  <c r="AG1584" i="1"/>
  <c r="AF1585" i="1"/>
  <c r="AG1585" i="1"/>
  <c r="AF1586" i="1"/>
  <c r="AG1586" i="1"/>
  <c r="AF1587" i="1"/>
  <c r="AG1587" i="1"/>
  <c r="AF1588" i="1"/>
  <c r="AG1588" i="1"/>
  <c r="AF1589" i="1"/>
  <c r="AG1589" i="1"/>
  <c r="AF1590" i="1"/>
  <c r="AG1590" i="1"/>
  <c r="AF1591" i="1"/>
  <c r="AG1591" i="1"/>
  <c r="AF1592" i="1"/>
  <c r="AG1592" i="1"/>
  <c r="AF1593" i="1"/>
  <c r="AG1593" i="1"/>
  <c r="AF1594" i="1"/>
  <c r="AG1594" i="1"/>
  <c r="AF1595" i="1"/>
  <c r="AG1595" i="1"/>
  <c r="AF1596" i="1"/>
  <c r="AG1596" i="1"/>
  <c r="AF1597" i="1"/>
  <c r="AG1597" i="1"/>
  <c r="AF1598" i="1"/>
  <c r="AG1598" i="1"/>
  <c r="AF1599" i="1"/>
  <c r="AG1599" i="1"/>
  <c r="AF1600" i="1"/>
  <c r="AG1600" i="1"/>
  <c r="AF1601" i="1"/>
  <c r="AG1601" i="1"/>
  <c r="AF1602" i="1"/>
  <c r="AG1602" i="1"/>
  <c r="AF1603" i="1"/>
  <c r="AG1603" i="1"/>
  <c r="AF1604" i="1"/>
  <c r="AG1604" i="1"/>
  <c r="AF1605" i="1"/>
  <c r="AG1605" i="1"/>
  <c r="AF1606" i="1"/>
  <c r="AG1606" i="1"/>
  <c r="AF1607" i="1"/>
  <c r="AG1607" i="1"/>
  <c r="AF1608" i="1"/>
  <c r="AG1608" i="1"/>
  <c r="AF1609" i="1"/>
  <c r="AG1609" i="1"/>
  <c r="AF1610" i="1"/>
  <c r="AG1610" i="1"/>
  <c r="AF1611" i="1"/>
  <c r="AG1611" i="1"/>
  <c r="AF1612" i="1"/>
  <c r="AG1612" i="1"/>
  <c r="AF1613" i="1"/>
  <c r="AG1613" i="1"/>
  <c r="AF1614" i="1"/>
  <c r="AG1614" i="1"/>
  <c r="AF1615" i="1"/>
  <c r="AG1615" i="1"/>
  <c r="AF1616" i="1"/>
  <c r="AG1616" i="1"/>
  <c r="AF1617" i="1"/>
  <c r="AG1617" i="1"/>
  <c r="AF1618" i="1"/>
  <c r="AG1618" i="1"/>
  <c r="AF1619" i="1"/>
  <c r="AG1619" i="1"/>
  <c r="AF1620" i="1"/>
  <c r="AG1620" i="1"/>
  <c r="AF1621" i="1"/>
  <c r="AG1621" i="1"/>
  <c r="AF1622" i="1"/>
  <c r="AG1622" i="1"/>
  <c r="AF1623" i="1"/>
  <c r="AG1623" i="1"/>
  <c r="AF1624" i="1"/>
  <c r="AG1624" i="1"/>
  <c r="AF1625" i="1"/>
  <c r="AG1625" i="1"/>
  <c r="AF1626" i="1"/>
  <c r="AG1626" i="1"/>
  <c r="AF1627" i="1"/>
  <c r="AG1627" i="1"/>
  <c r="AF1628" i="1"/>
  <c r="AG1628" i="1"/>
  <c r="AF1629" i="1"/>
  <c r="AG1629" i="1"/>
  <c r="AF1630" i="1"/>
  <c r="AG1630" i="1"/>
  <c r="AF1631" i="1"/>
  <c r="AG1631" i="1"/>
  <c r="AF1632" i="1"/>
  <c r="AG1632" i="1"/>
  <c r="AF1633" i="1"/>
  <c r="AG1633" i="1"/>
  <c r="AF1634" i="1"/>
  <c r="AG1634" i="1"/>
  <c r="AF1635" i="1"/>
  <c r="AG1635" i="1"/>
  <c r="AF1636" i="1"/>
  <c r="AG1636" i="1"/>
  <c r="AF1637" i="1"/>
  <c r="AG1637" i="1"/>
  <c r="AF1638" i="1"/>
  <c r="AG1638" i="1"/>
  <c r="AF1639" i="1"/>
  <c r="AG1639" i="1"/>
  <c r="AF1640" i="1"/>
  <c r="AG1640" i="1"/>
  <c r="AF1641" i="1"/>
  <c r="AG1641" i="1"/>
  <c r="AF1642" i="1"/>
  <c r="AG1642" i="1"/>
  <c r="AF1643" i="1"/>
  <c r="AG1643" i="1"/>
  <c r="AF1644" i="1"/>
  <c r="AG1644" i="1"/>
  <c r="AF1645" i="1"/>
  <c r="AG1645" i="1"/>
  <c r="AF1646" i="1"/>
  <c r="AG1646" i="1"/>
  <c r="AF1647" i="1"/>
  <c r="AG1647" i="1"/>
  <c r="AF1648" i="1"/>
  <c r="AG1648" i="1"/>
  <c r="AF1649" i="1"/>
  <c r="AG1649" i="1"/>
  <c r="AF1650" i="1"/>
  <c r="AG1650" i="1"/>
  <c r="AF1651" i="1"/>
  <c r="AG1651" i="1"/>
  <c r="AF1652" i="1"/>
  <c r="AG1652" i="1"/>
  <c r="AF1653" i="1"/>
  <c r="AG1653" i="1"/>
  <c r="AF1654" i="1"/>
  <c r="AG1654" i="1"/>
  <c r="AF1655" i="1"/>
  <c r="AG1655" i="1"/>
  <c r="AF1656" i="1"/>
  <c r="AG1656" i="1"/>
  <c r="AF1657" i="1"/>
  <c r="AG1657" i="1"/>
  <c r="AF1658" i="1"/>
  <c r="AG1658" i="1"/>
  <c r="AF1659" i="1"/>
  <c r="AG1659" i="1"/>
  <c r="AF1660" i="1"/>
  <c r="AG1660" i="1"/>
  <c r="AF1661" i="1"/>
  <c r="AG1661" i="1"/>
  <c r="AF1662" i="1"/>
  <c r="AG1662" i="1"/>
  <c r="AF1663" i="1"/>
  <c r="AG1663" i="1"/>
  <c r="AF1664" i="1"/>
  <c r="AG1664" i="1"/>
  <c r="AF1665" i="1"/>
  <c r="AG1665" i="1"/>
  <c r="AF1666" i="1"/>
  <c r="AG1666" i="1"/>
  <c r="AF1667" i="1"/>
  <c r="AG1667" i="1"/>
  <c r="AF1668" i="1"/>
  <c r="AG1668" i="1"/>
  <c r="AF1669" i="1"/>
  <c r="AG1669" i="1"/>
  <c r="AF1670" i="1"/>
  <c r="AG1670" i="1"/>
  <c r="AF1671" i="1"/>
  <c r="AG1671" i="1"/>
  <c r="AF1672" i="1"/>
  <c r="AG1672" i="1"/>
  <c r="AF1673" i="1"/>
  <c r="AG1673" i="1"/>
  <c r="AF1674" i="1"/>
  <c r="AG1674" i="1"/>
  <c r="AF1675" i="1"/>
  <c r="AG1675" i="1"/>
  <c r="AF1676" i="1"/>
  <c r="AG1676" i="1"/>
  <c r="AF1677" i="1"/>
  <c r="AG1677" i="1"/>
  <c r="AF1678" i="1"/>
  <c r="AG1678" i="1"/>
  <c r="AF1679" i="1"/>
  <c r="AG1679" i="1"/>
  <c r="AF1680" i="1"/>
  <c r="AG1680" i="1"/>
  <c r="AF1681" i="1"/>
  <c r="AG1681" i="1"/>
  <c r="AF1682" i="1"/>
  <c r="AG1682" i="1"/>
  <c r="AF1683" i="1"/>
  <c r="AG1683" i="1"/>
  <c r="AF1684" i="1"/>
  <c r="AG1684" i="1"/>
  <c r="AF1685" i="1"/>
  <c r="AG1685" i="1"/>
  <c r="AF1686" i="1"/>
  <c r="AG1686" i="1"/>
  <c r="AF1687" i="1"/>
  <c r="AG1687" i="1"/>
  <c r="AF1688" i="1"/>
  <c r="AG1688" i="1"/>
  <c r="AF1689" i="1"/>
  <c r="AG1689" i="1"/>
  <c r="AF1690" i="1"/>
  <c r="AG1690" i="1"/>
  <c r="AF1691" i="1"/>
  <c r="AG1691" i="1"/>
  <c r="AF1692" i="1"/>
  <c r="AG1692" i="1"/>
  <c r="AF1693" i="1"/>
  <c r="AG1693" i="1"/>
  <c r="AF1694" i="1"/>
  <c r="AG1694" i="1"/>
  <c r="AF1695" i="1"/>
  <c r="AG1695" i="1"/>
  <c r="AF1696" i="1"/>
  <c r="AG1696" i="1"/>
  <c r="AF1697" i="1"/>
  <c r="AG1697" i="1"/>
  <c r="AF1698" i="1"/>
  <c r="AG1698" i="1"/>
  <c r="AF1699" i="1"/>
  <c r="AG1699" i="1"/>
  <c r="AF1700" i="1"/>
  <c r="AG1700" i="1"/>
  <c r="AF1701" i="1"/>
  <c r="AG1701" i="1"/>
  <c r="AF1702" i="1"/>
  <c r="AG1702" i="1"/>
  <c r="AF1703" i="1"/>
  <c r="AG1703" i="1"/>
  <c r="AF1704" i="1"/>
  <c r="AG1704" i="1"/>
  <c r="AF1705" i="1"/>
  <c r="AG1705" i="1"/>
  <c r="AF1706" i="1"/>
  <c r="AG1706" i="1"/>
  <c r="AF1707" i="1"/>
  <c r="AG1707" i="1"/>
  <c r="AF1708" i="1"/>
  <c r="AG1708" i="1"/>
  <c r="AF1709" i="1"/>
  <c r="AG1709" i="1"/>
  <c r="AF1710" i="1"/>
  <c r="AG1710" i="1"/>
  <c r="AF1711" i="1"/>
  <c r="AG1711" i="1"/>
  <c r="AF1712" i="1"/>
  <c r="AG1712" i="1"/>
  <c r="AF1713" i="1"/>
  <c r="AG1713" i="1"/>
  <c r="AF1714" i="1"/>
  <c r="AG1714" i="1"/>
  <c r="AF1715" i="1"/>
  <c r="AG1715" i="1"/>
  <c r="AF1716" i="1"/>
  <c r="AG1716" i="1"/>
  <c r="AF1717" i="1"/>
  <c r="AG1717" i="1"/>
  <c r="AF1718" i="1"/>
  <c r="AG1718" i="1"/>
  <c r="AF1719" i="1"/>
  <c r="AG1719" i="1"/>
  <c r="AF1720" i="1"/>
  <c r="AG1720" i="1"/>
  <c r="AF1721" i="1"/>
  <c r="AG1721" i="1"/>
  <c r="AF1722" i="1"/>
  <c r="AG1722" i="1"/>
  <c r="AF1723" i="1"/>
  <c r="AG1723" i="1"/>
  <c r="AF1724" i="1"/>
  <c r="AG1724" i="1"/>
  <c r="AF1725" i="1"/>
  <c r="AG1725" i="1"/>
  <c r="AF1726" i="1"/>
  <c r="AG1726" i="1"/>
  <c r="AF1727" i="1"/>
  <c r="AG1727" i="1"/>
  <c r="AF1728" i="1"/>
  <c r="AG1728" i="1"/>
  <c r="AF1729" i="1"/>
  <c r="AG1729" i="1"/>
  <c r="AF1730" i="1"/>
  <c r="AG1730" i="1"/>
  <c r="AF1731" i="1"/>
  <c r="AG1731" i="1"/>
  <c r="AF1732" i="1"/>
  <c r="AG1732" i="1"/>
  <c r="AF1733" i="1"/>
  <c r="AG1733" i="1"/>
  <c r="AF1734" i="1"/>
  <c r="AG1734" i="1"/>
  <c r="AF1735" i="1"/>
  <c r="AG1735" i="1"/>
  <c r="AF1736" i="1"/>
  <c r="AG1736" i="1"/>
  <c r="AF1737" i="1"/>
  <c r="AG1737" i="1"/>
  <c r="AF1738" i="1"/>
  <c r="AG1738" i="1"/>
  <c r="AF1739" i="1"/>
  <c r="AG1739" i="1"/>
  <c r="AF1740" i="1"/>
  <c r="AG1740" i="1"/>
  <c r="AF1741" i="1"/>
  <c r="AG1741" i="1"/>
  <c r="AF1742" i="1"/>
  <c r="AG1742" i="1"/>
  <c r="AF1743" i="1"/>
  <c r="AG1743" i="1"/>
  <c r="AF1744" i="1"/>
  <c r="AG1744" i="1"/>
  <c r="AF1745" i="1"/>
  <c r="AG1745" i="1"/>
  <c r="AF1746" i="1"/>
  <c r="AG1746" i="1"/>
  <c r="AF1747" i="1"/>
  <c r="AG1747" i="1"/>
  <c r="AF1748" i="1"/>
  <c r="AG1748" i="1"/>
  <c r="AF1749" i="1"/>
  <c r="AG1749" i="1"/>
  <c r="AF1750" i="1"/>
  <c r="AG1750" i="1"/>
  <c r="AF1751" i="1"/>
  <c r="AG1751" i="1"/>
  <c r="AF1752" i="1"/>
  <c r="AG1752" i="1"/>
  <c r="AF1753" i="1"/>
  <c r="AG1753" i="1"/>
  <c r="AF1754" i="1"/>
  <c r="AG1754" i="1"/>
  <c r="AF1755" i="1"/>
  <c r="AG1755" i="1"/>
  <c r="AF1756" i="1"/>
  <c r="AG1756" i="1"/>
  <c r="AF1757" i="1"/>
  <c r="AG1757" i="1"/>
  <c r="AF1758" i="1"/>
  <c r="AG1758" i="1"/>
  <c r="AF1759" i="1"/>
  <c r="AG1759" i="1"/>
  <c r="AF1760" i="1"/>
  <c r="AG1760" i="1"/>
  <c r="AF1761" i="1"/>
  <c r="AG1761" i="1"/>
  <c r="AF1762" i="1"/>
  <c r="AG1762" i="1"/>
  <c r="AF1763" i="1"/>
  <c r="AG1763" i="1"/>
  <c r="AF1764" i="1"/>
  <c r="AG1764" i="1"/>
  <c r="AF1765" i="1"/>
  <c r="AG1765" i="1"/>
  <c r="AF1766" i="1"/>
  <c r="AG1766" i="1"/>
  <c r="AF1767" i="1"/>
  <c r="AG1767" i="1"/>
  <c r="AF1768" i="1"/>
  <c r="AG1768" i="1"/>
  <c r="AF1769" i="1"/>
  <c r="AG1769" i="1"/>
  <c r="AF1770" i="1"/>
  <c r="AG1770" i="1"/>
  <c r="AF1771" i="1"/>
  <c r="AG1771" i="1"/>
  <c r="AF1772" i="1"/>
  <c r="AG1772" i="1"/>
  <c r="AF1773" i="1"/>
  <c r="AG1773" i="1"/>
  <c r="AF1774" i="1"/>
  <c r="AG1774" i="1"/>
  <c r="AF1775" i="1"/>
  <c r="AG1775" i="1"/>
  <c r="AF1776" i="1"/>
  <c r="AG1776" i="1"/>
  <c r="AF1777" i="1"/>
  <c r="AG1777" i="1"/>
  <c r="AF1778" i="1"/>
  <c r="AG1778" i="1"/>
  <c r="AF1779" i="1"/>
  <c r="AG1779" i="1"/>
  <c r="AF1780" i="1"/>
  <c r="AG1780" i="1"/>
  <c r="AF1781" i="1"/>
  <c r="AG1781" i="1"/>
  <c r="AF1782" i="1"/>
  <c r="AG1782" i="1"/>
  <c r="AF1783" i="1"/>
  <c r="AG1783" i="1"/>
  <c r="AF1784" i="1"/>
  <c r="AG1784" i="1"/>
  <c r="AF1785" i="1"/>
  <c r="AG1785" i="1"/>
  <c r="AF1786" i="1"/>
  <c r="AG1786" i="1"/>
  <c r="AF1787" i="1"/>
  <c r="AG1787" i="1"/>
  <c r="AF1788" i="1"/>
  <c r="AG1788" i="1"/>
  <c r="AF1789" i="1"/>
  <c r="AG1789" i="1"/>
  <c r="AF1790" i="1"/>
  <c r="AG1790" i="1"/>
  <c r="AF1791" i="1"/>
  <c r="AG1791" i="1"/>
  <c r="AF1792" i="1"/>
  <c r="AG1792" i="1"/>
  <c r="AF1793" i="1"/>
  <c r="AG1793" i="1"/>
  <c r="AF1794" i="1"/>
  <c r="AG1794" i="1"/>
  <c r="AF1795" i="1"/>
  <c r="AG1795" i="1"/>
  <c r="AF1796" i="1"/>
  <c r="AG1796" i="1"/>
  <c r="AF1797" i="1"/>
  <c r="AG1797" i="1"/>
  <c r="AF1798" i="1"/>
  <c r="AG1798" i="1"/>
  <c r="AF1799" i="1"/>
  <c r="AG1799" i="1"/>
  <c r="AF1800" i="1"/>
  <c r="AG1800" i="1"/>
  <c r="AF1801" i="1"/>
  <c r="AG1801" i="1"/>
  <c r="AF1802" i="1"/>
  <c r="AG1802" i="1"/>
  <c r="AF1803" i="1"/>
  <c r="AG1803" i="1"/>
  <c r="AF1804" i="1"/>
  <c r="AG1804" i="1"/>
  <c r="AF1805" i="1"/>
  <c r="AG1805" i="1"/>
  <c r="AF1806" i="1"/>
  <c r="AG1806" i="1"/>
  <c r="AF1807" i="1"/>
  <c r="AG1807" i="1"/>
  <c r="AF1808" i="1"/>
  <c r="AG1808" i="1"/>
  <c r="AF1809" i="1"/>
  <c r="AG1809" i="1"/>
  <c r="AF1810" i="1"/>
  <c r="AG1810" i="1"/>
  <c r="AF1811" i="1"/>
  <c r="AG1811" i="1"/>
  <c r="AF1812" i="1"/>
  <c r="AG1812" i="1"/>
  <c r="AF1813" i="1"/>
  <c r="AG1813" i="1"/>
  <c r="AF1814" i="1"/>
  <c r="AG1814" i="1"/>
  <c r="AF1815" i="1"/>
  <c r="AG1815" i="1"/>
  <c r="AF1816" i="1"/>
  <c r="AG1816" i="1"/>
  <c r="AF1817" i="1"/>
  <c r="AG1817" i="1"/>
  <c r="AF1818" i="1"/>
  <c r="AG1818" i="1"/>
  <c r="AF1819" i="1"/>
  <c r="AG1819" i="1"/>
  <c r="AF1820" i="1"/>
  <c r="AG1820" i="1"/>
  <c r="AF1821" i="1"/>
  <c r="AG1821" i="1"/>
  <c r="AF1822" i="1"/>
  <c r="AG1822" i="1"/>
  <c r="AF1823" i="1"/>
  <c r="AG1823" i="1"/>
  <c r="AF1824" i="1"/>
  <c r="AG1824" i="1"/>
  <c r="AF1825" i="1"/>
  <c r="AG1825" i="1"/>
  <c r="AF1826" i="1"/>
  <c r="AG1826" i="1"/>
  <c r="AF1827" i="1"/>
  <c r="AG1827" i="1"/>
  <c r="AF1828" i="1"/>
  <c r="AG1828" i="1"/>
  <c r="AF1829" i="1"/>
  <c r="AG1829" i="1"/>
  <c r="AF1830" i="1"/>
  <c r="AG1830" i="1"/>
  <c r="AF1831" i="1"/>
  <c r="AG1831" i="1"/>
  <c r="AF1832" i="1"/>
  <c r="AG1832" i="1"/>
  <c r="AF1833" i="1"/>
  <c r="AG1833" i="1"/>
  <c r="AF1834" i="1"/>
  <c r="AG1834" i="1"/>
  <c r="AF1835" i="1"/>
  <c r="AG1835" i="1"/>
  <c r="AF1836" i="1"/>
  <c r="AG1836" i="1"/>
  <c r="AF1837" i="1"/>
  <c r="AG1837" i="1"/>
  <c r="AF1838" i="1"/>
  <c r="AG1838" i="1"/>
  <c r="AF1839" i="1"/>
  <c r="AG1839" i="1"/>
  <c r="AF1840" i="1"/>
  <c r="AG1840" i="1"/>
  <c r="AF1841" i="1"/>
  <c r="AG1841" i="1"/>
  <c r="AF1842" i="1"/>
  <c r="AG1842" i="1"/>
  <c r="AF1843" i="1"/>
  <c r="AG1843" i="1"/>
  <c r="AF1844" i="1"/>
  <c r="AG1844" i="1"/>
  <c r="AF1845" i="1"/>
  <c r="AG1845" i="1"/>
  <c r="AF1846" i="1"/>
  <c r="AG1846" i="1"/>
  <c r="AF1847" i="1"/>
  <c r="AG1847" i="1"/>
  <c r="AF1848" i="1"/>
  <c r="AG1848" i="1"/>
  <c r="AF1849" i="1"/>
  <c r="AG1849" i="1"/>
  <c r="AF1850" i="1"/>
  <c r="AG1850" i="1"/>
  <c r="AF1851" i="1"/>
  <c r="AG1851" i="1"/>
  <c r="AF1852" i="1"/>
  <c r="AG1852" i="1"/>
  <c r="AF1853" i="1"/>
  <c r="AG1853" i="1"/>
  <c r="AF1854" i="1"/>
  <c r="AG1854" i="1"/>
  <c r="AF1855" i="1"/>
  <c r="AG1855" i="1"/>
  <c r="AF1856" i="1"/>
  <c r="AG1856" i="1"/>
  <c r="AF1857" i="1"/>
  <c r="AG1857" i="1"/>
  <c r="AF1858" i="1"/>
  <c r="AG1858" i="1"/>
  <c r="AF1859" i="1"/>
  <c r="AG1859" i="1"/>
  <c r="AF1860" i="1"/>
  <c r="AG1860" i="1"/>
  <c r="AF1861" i="1"/>
  <c r="AG1861" i="1"/>
  <c r="AF1862" i="1"/>
  <c r="AG1862" i="1"/>
  <c r="AF1863" i="1"/>
  <c r="AG1863" i="1"/>
  <c r="AF1864" i="1"/>
  <c r="AG1864" i="1"/>
  <c r="AF1865" i="1"/>
  <c r="AG1865" i="1"/>
  <c r="AF1866" i="1"/>
  <c r="AG1866" i="1"/>
  <c r="AF1867" i="1"/>
  <c r="AG1867" i="1"/>
  <c r="AF1868" i="1"/>
  <c r="AG1868" i="1"/>
  <c r="AF1869" i="1"/>
  <c r="AG1869" i="1"/>
  <c r="AF1870" i="1"/>
  <c r="AG1870" i="1"/>
  <c r="AF1871" i="1"/>
  <c r="AG1871" i="1"/>
  <c r="AF1872" i="1"/>
  <c r="AG1872" i="1"/>
  <c r="AF1873" i="1"/>
  <c r="AG1873" i="1"/>
  <c r="AF1874" i="1"/>
  <c r="AG1874" i="1"/>
  <c r="AF1875" i="1"/>
  <c r="AG1875" i="1"/>
  <c r="AF1876" i="1"/>
  <c r="AG1876" i="1"/>
  <c r="AF1877" i="1"/>
  <c r="AG1877" i="1"/>
  <c r="AF1878" i="1"/>
  <c r="AG1878" i="1"/>
  <c r="AF1879" i="1"/>
  <c r="AG1879" i="1"/>
  <c r="AF1880" i="1"/>
  <c r="AG1880" i="1"/>
  <c r="AF1881" i="1"/>
  <c r="AG1881" i="1"/>
  <c r="AF1882" i="1"/>
  <c r="AG1882" i="1"/>
  <c r="AF1883" i="1"/>
  <c r="AG1883" i="1"/>
  <c r="AF1884" i="1"/>
  <c r="AG1884" i="1"/>
  <c r="AF1885" i="1"/>
  <c r="AG1885" i="1"/>
  <c r="AF1886" i="1"/>
  <c r="AG1886" i="1"/>
  <c r="AF1887" i="1"/>
  <c r="AG1887" i="1"/>
  <c r="AF1888" i="1"/>
  <c r="AG1888" i="1"/>
  <c r="AF1889" i="1"/>
  <c r="AG1889" i="1"/>
  <c r="AF1890" i="1"/>
  <c r="AG1890" i="1"/>
  <c r="AF1891" i="1"/>
  <c r="AG1891" i="1"/>
  <c r="AF1892" i="1"/>
  <c r="AG1892" i="1"/>
  <c r="AF1893" i="1"/>
  <c r="AG1893" i="1"/>
  <c r="AF1894" i="1"/>
  <c r="AG1894" i="1"/>
  <c r="AF1895" i="1"/>
  <c r="AG1895" i="1"/>
  <c r="AF1896" i="1"/>
  <c r="AG1896" i="1"/>
  <c r="AF1897" i="1"/>
  <c r="AG1897" i="1"/>
  <c r="AF1898" i="1"/>
  <c r="AG1898" i="1"/>
  <c r="AF1899" i="1"/>
  <c r="AG1899" i="1"/>
  <c r="AF1900" i="1"/>
  <c r="AG1900" i="1"/>
  <c r="AF1901" i="1"/>
  <c r="AG1901" i="1"/>
  <c r="AF1902" i="1"/>
  <c r="AG1902" i="1"/>
  <c r="AF1903" i="1"/>
  <c r="AG1903" i="1"/>
  <c r="AF1904" i="1"/>
  <c r="AG1904" i="1"/>
  <c r="AF1905" i="1"/>
  <c r="AG1905" i="1"/>
  <c r="AF1906" i="1"/>
  <c r="AG1906" i="1"/>
  <c r="AF1907" i="1"/>
  <c r="AG1907" i="1"/>
  <c r="AF1908" i="1"/>
  <c r="AG1908" i="1"/>
  <c r="AF1909" i="1"/>
  <c r="AG1909" i="1"/>
  <c r="AF1910" i="1"/>
  <c r="AG1910" i="1"/>
  <c r="AF1911" i="1"/>
  <c r="AG1911" i="1"/>
  <c r="AF1912" i="1"/>
  <c r="AG1912" i="1"/>
  <c r="AF1913" i="1"/>
  <c r="AG1913" i="1"/>
  <c r="AF1914" i="1"/>
  <c r="AG1914" i="1"/>
  <c r="AF1915" i="1"/>
  <c r="AG1915" i="1"/>
  <c r="AF1916" i="1"/>
  <c r="AG1916" i="1"/>
  <c r="AF1917" i="1"/>
  <c r="AG1917" i="1"/>
  <c r="AF1918" i="1"/>
  <c r="AG1918" i="1"/>
  <c r="AF1919" i="1"/>
  <c r="AG1919" i="1"/>
  <c r="AF1920" i="1"/>
  <c r="AG1920" i="1"/>
  <c r="AF1921" i="1"/>
  <c r="AG1921" i="1"/>
  <c r="AF1922" i="1"/>
  <c r="AG1922" i="1"/>
  <c r="AF1923" i="1"/>
  <c r="AG1923" i="1"/>
  <c r="AF1924" i="1"/>
  <c r="AG1924" i="1"/>
  <c r="AF1925" i="1"/>
  <c r="AG1925" i="1"/>
  <c r="AF1926" i="1"/>
  <c r="AG1926" i="1"/>
  <c r="AF1927" i="1"/>
  <c r="AG1927" i="1"/>
  <c r="AF1928" i="1"/>
  <c r="AG1928" i="1"/>
  <c r="AF1929" i="1"/>
  <c r="AG1929" i="1"/>
  <c r="AF1930" i="1"/>
  <c r="AG1930" i="1"/>
  <c r="AF1931" i="1"/>
  <c r="AG1931" i="1"/>
  <c r="AF1932" i="1"/>
  <c r="AG1932" i="1"/>
  <c r="AF1933" i="1"/>
  <c r="AG1933" i="1"/>
  <c r="AF1934" i="1"/>
  <c r="AG1934" i="1"/>
  <c r="AF1935" i="1"/>
  <c r="AG1935" i="1"/>
  <c r="AF1936" i="1"/>
  <c r="AG1936" i="1"/>
  <c r="AF1937" i="1"/>
  <c r="AG1937" i="1"/>
  <c r="AF1938" i="1"/>
  <c r="AG1938" i="1"/>
  <c r="AF1939" i="1"/>
  <c r="AG1939" i="1"/>
  <c r="AF1940" i="1"/>
  <c r="AG1940" i="1"/>
  <c r="AF1941" i="1"/>
  <c r="AG1941" i="1"/>
  <c r="AF1942" i="1"/>
  <c r="AG1942" i="1"/>
  <c r="AF1943" i="1"/>
  <c r="AG1943" i="1"/>
  <c r="AF1944" i="1"/>
  <c r="AG1944" i="1"/>
  <c r="AF1945" i="1"/>
  <c r="AG1945" i="1"/>
  <c r="AF1946" i="1"/>
  <c r="AG1946" i="1"/>
  <c r="AF1947" i="1"/>
  <c r="AG1947" i="1"/>
  <c r="AF1948" i="1"/>
  <c r="AG1948" i="1"/>
  <c r="AF1949" i="1"/>
  <c r="AG1949" i="1"/>
  <c r="AF1950" i="1"/>
  <c r="AG1950" i="1"/>
  <c r="AF1951" i="1"/>
  <c r="AG1951" i="1"/>
  <c r="AF1952" i="1"/>
  <c r="AG1952" i="1"/>
  <c r="AF1953" i="1"/>
  <c r="AG1953" i="1"/>
  <c r="AF1954" i="1"/>
  <c r="AG1954" i="1"/>
  <c r="AF1955" i="1"/>
  <c r="AG1955" i="1"/>
  <c r="AF1956" i="1"/>
  <c r="AG1956" i="1"/>
  <c r="AF1957" i="1"/>
  <c r="AG1957" i="1"/>
  <c r="AF1958" i="1"/>
  <c r="AG1958" i="1"/>
  <c r="AF1959" i="1"/>
  <c r="AG1959" i="1"/>
  <c r="AF1960" i="1"/>
  <c r="AG1960" i="1"/>
  <c r="AF1961" i="1"/>
  <c r="AG1961" i="1"/>
  <c r="AF1962" i="1"/>
  <c r="AG1962" i="1"/>
  <c r="AF1963" i="1"/>
  <c r="AG1963" i="1"/>
  <c r="AF1964" i="1"/>
  <c r="AG1964" i="1"/>
  <c r="AF1965" i="1"/>
  <c r="AG1965" i="1"/>
  <c r="AF1966" i="1"/>
  <c r="AG1966" i="1"/>
  <c r="AF1967" i="1"/>
  <c r="AG1967" i="1"/>
  <c r="AF1968" i="1"/>
  <c r="AG1968" i="1"/>
  <c r="AF1969" i="1"/>
  <c r="AG1969" i="1"/>
  <c r="AF1970" i="1"/>
  <c r="AG1970" i="1"/>
  <c r="AF1971" i="1"/>
  <c r="AG1971" i="1"/>
  <c r="AF1972" i="1"/>
  <c r="AG1972" i="1"/>
  <c r="AF1973" i="1"/>
  <c r="AG1973" i="1"/>
  <c r="AF1974" i="1"/>
  <c r="AG1974" i="1"/>
  <c r="AF1975" i="1"/>
  <c r="AG1975" i="1"/>
  <c r="AF1976" i="1"/>
  <c r="AG1976" i="1"/>
  <c r="AF1977" i="1"/>
  <c r="AG1977" i="1"/>
  <c r="AF1978" i="1"/>
  <c r="AG1978" i="1"/>
  <c r="AF1979" i="1"/>
  <c r="AG1979" i="1"/>
  <c r="AF1980" i="1"/>
  <c r="AG1980" i="1"/>
  <c r="AF1981" i="1"/>
  <c r="AG1981" i="1"/>
  <c r="AF1982" i="1"/>
  <c r="AG1982" i="1"/>
  <c r="AF1983" i="1"/>
  <c r="AG1983" i="1"/>
  <c r="AF1984" i="1"/>
  <c r="AG1984" i="1"/>
  <c r="AF1985" i="1"/>
  <c r="AG1985" i="1"/>
  <c r="AF1986" i="1"/>
  <c r="AG1986" i="1"/>
  <c r="AF1987" i="1"/>
  <c r="AG1987" i="1"/>
  <c r="AF1988" i="1"/>
  <c r="AG1988" i="1"/>
  <c r="AF1989" i="1"/>
  <c r="AG1989" i="1"/>
  <c r="AF1990" i="1"/>
  <c r="AG1990" i="1"/>
  <c r="AF1991" i="1"/>
  <c r="AG1991" i="1"/>
  <c r="AF1992" i="1"/>
  <c r="AG1992" i="1"/>
  <c r="AF1993" i="1"/>
  <c r="AG1993" i="1"/>
  <c r="AF1994" i="1"/>
  <c r="AG1994" i="1"/>
  <c r="AF1995" i="1"/>
  <c r="AG1995" i="1"/>
  <c r="AF1996" i="1"/>
  <c r="AG1996" i="1"/>
  <c r="AF1997" i="1"/>
  <c r="AG1997" i="1"/>
  <c r="AF1998" i="1"/>
  <c r="AG1998" i="1"/>
  <c r="AF1999" i="1"/>
  <c r="AG1999" i="1"/>
  <c r="AF2000" i="1"/>
  <c r="AG2000" i="1"/>
  <c r="AF2001" i="1"/>
  <c r="AG2001" i="1"/>
  <c r="AF2002" i="1"/>
  <c r="AG2002" i="1"/>
  <c r="AF2003" i="1"/>
  <c r="AG2003" i="1"/>
  <c r="AF2004" i="1"/>
  <c r="AG2004" i="1"/>
  <c r="AF2005" i="1"/>
  <c r="AG2005" i="1"/>
  <c r="AF2006" i="1"/>
  <c r="AG2006" i="1"/>
  <c r="AF2007" i="1"/>
  <c r="AG2007" i="1"/>
  <c r="AF2008" i="1"/>
  <c r="AG2008" i="1"/>
  <c r="AF2009" i="1"/>
  <c r="AG2009" i="1"/>
  <c r="AF2010" i="1"/>
  <c r="AG2010" i="1"/>
  <c r="AF2011" i="1"/>
  <c r="AG2011" i="1"/>
  <c r="AF2012" i="1"/>
  <c r="AG2012" i="1"/>
  <c r="AF2013" i="1"/>
  <c r="AG2013" i="1"/>
  <c r="AF2014" i="1"/>
  <c r="AG2014" i="1"/>
  <c r="AF2015" i="1"/>
  <c r="AG2015" i="1"/>
  <c r="AF2016" i="1"/>
  <c r="AG2016" i="1"/>
  <c r="AF2017" i="1"/>
  <c r="AG2017" i="1"/>
  <c r="AF2018" i="1"/>
  <c r="AG2018" i="1"/>
  <c r="AF2019" i="1"/>
  <c r="AG2019" i="1"/>
  <c r="AF2020" i="1"/>
  <c r="AG2020" i="1"/>
  <c r="AF2021" i="1"/>
  <c r="AG2021" i="1"/>
  <c r="AF2022" i="1"/>
  <c r="AG2022" i="1"/>
  <c r="AF2023" i="1"/>
  <c r="AG2023" i="1"/>
  <c r="AF2024" i="1"/>
  <c r="AG2024" i="1"/>
  <c r="AF2025" i="1"/>
  <c r="AG2025" i="1"/>
  <c r="AF2026" i="1"/>
  <c r="AG2026" i="1"/>
  <c r="AF2027" i="1"/>
  <c r="AG2027" i="1"/>
  <c r="AF2028" i="1"/>
  <c r="AG2028" i="1"/>
  <c r="AF2029" i="1"/>
  <c r="AG2029" i="1"/>
  <c r="AF2030" i="1"/>
  <c r="AG2030" i="1"/>
  <c r="AF2031" i="1"/>
  <c r="AG2031" i="1"/>
  <c r="AF2032" i="1"/>
  <c r="AG2032" i="1"/>
  <c r="AF2033" i="1"/>
  <c r="AG2033" i="1"/>
  <c r="AF2034" i="1"/>
  <c r="AG2034" i="1"/>
  <c r="AF2035" i="1"/>
  <c r="AG2035" i="1"/>
  <c r="AF2036" i="1"/>
  <c r="AG2036" i="1"/>
  <c r="AF2037" i="1"/>
  <c r="AG2037" i="1"/>
  <c r="AF2038" i="1"/>
  <c r="AG2038" i="1"/>
  <c r="AF2039" i="1"/>
  <c r="AG2039" i="1"/>
  <c r="AF2040" i="1"/>
  <c r="AG2040" i="1"/>
  <c r="AF2041" i="1"/>
  <c r="AG2041" i="1"/>
  <c r="AF2042" i="1"/>
  <c r="AG2042" i="1"/>
  <c r="AF2043" i="1"/>
  <c r="AG2043" i="1"/>
  <c r="AF2044" i="1"/>
  <c r="AG2044" i="1"/>
  <c r="AF2045" i="1"/>
  <c r="AG2045" i="1"/>
  <c r="AF2046" i="1"/>
  <c r="AG2046" i="1"/>
  <c r="AF2047" i="1"/>
  <c r="AG2047" i="1"/>
  <c r="AF2048" i="1"/>
  <c r="AG2048" i="1"/>
  <c r="AF2049" i="1"/>
  <c r="AG2049" i="1"/>
  <c r="AF2050" i="1"/>
  <c r="AG2050" i="1"/>
  <c r="AF2051" i="1"/>
  <c r="AG2051" i="1"/>
  <c r="AF2052" i="1"/>
  <c r="AG2052" i="1"/>
  <c r="AF2053" i="1"/>
  <c r="AG2053" i="1"/>
  <c r="AF2054" i="1"/>
  <c r="AG2054" i="1"/>
  <c r="AF2055" i="1"/>
  <c r="AG2055" i="1"/>
  <c r="AF2056" i="1"/>
  <c r="AG2056" i="1"/>
  <c r="AF2057" i="1"/>
  <c r="AG2057" i="1"/>
  <c r="AF2058" i="1"/>
  <c r="AG2058" i="1"/>
  <c r="AF2059" i="1"/>
  <c r="AG2059" i="1"/>
  <c r="AF2060" i="1"/>
  <c r="AG2060" i="1"/>
  <c r="AF2061" i="1"/>
  <c r="AG2061" i="1"/>
  <c r="AF2062" i="1"/>
  <c r="AG2062" i="1"/>
  <c r="AF2063" i="1"/>
  <c r="AG2063" i="1"/>
  <c r="AF2064" i="1"/>
  <c r="AG2064" i="1"/>
  <c r="AF2065" i="1"/>
  <c r="AG2065" i="1"/>
  <c r="AF2066" i="1"/>
  <c r="AG2066" i="1"/>
  <c r="AF2067" i="1"/>
  <c r="AG2067" i="1"/>
  <c r="AF2068" i="1"/>
  <c r="AG2068" i="1"/>
  <c r="AF2069" i="1"/>
  <c r="AG2069" i="1"/>
  <c r="AF2070" i="1"/>
  <c r="AG2070" i="1"/>
  <c r="AF2071" i="1"/>
  <c r="AG2071" i="1"/>
  <c r="AF2072" i="1"/>
  <c r="AG2072" i="1"/>
  <c r="AF2073" i="1"/>
  <c r="AG2073" i="1"/>
  <c r="AF2074" i="1"/>
  <c r="AG2074" i="1"/>
  <c r="AF2075" i="1"/>
  <c r="AG2075" i="1"/>
  <c r="AF2076" i="1"/>
  <c r="AG2076" i="1"/>
  <c r="AF2077" i="1"/>
  <c r="AG2077" i="1"/>
  <c r="AF2078" i="1"/>
  <c r="AG2078" i="1"/>
  <c r="AF2079" i="1"/>
  <c r="AG2079" i="1"/>
  <c r="AF2080" i="1"/>
  <c r="AG2080" i="1"/>
  <c r="AF2081" i="1"/>
  <c r="AG2081" i="1"/>
  <c r="AF2082" i="1"/>
  <c r="AG2082" i="1"/>
  <c r="AF2083" i="1"/>
  <c r="AG2083" i="1"/>
  <c r="AF2084" i="1"/>
  <c r="AG2084" i="1"/>
  <c r="AF2085" i="1"/>
  <c r="AG2085" i="1"/>
  <c r="AF2086" i="1"/>
  <c r="AG2086" i="1"/>
  <c r="AF2087" i="1"/>
  <c r="AG2087" i="1"/>
  <c r="AF2088" i="1"/>
  <c r="AG2088" i="1"/>
  <c r="AF2089" i="1"/>
  <c r="AG2089" i="1"/>
  <c r="AF2090" i="1"/>
  <c r="AG2090" i="1"/>
  <c r="AF2091" i="1"/>
  <c r="AG2091" i="1"/>
  <c r="AF2092" i="1"/>
  <c r="AG2092" i="1"/>
  <c r="AF2093" i="1"/>
  <c r="AG2093" i="1"/>
  <c r="AF2094" i="1"/>
  <c r="AG2094" i="1"/>
  <c r="AF2095" i="1"/>
  <c r="AG2095" i="1"/>
  <c r="AF2096" i="1"/>
  <c r="AG2096" i="1"/>
  <c r="AF2097" i="1"/>
  <c r="AG2097" i="1"/>
  <c r="AF2098" i="1"/>
  <c r="AG2098" i="1"/>
  <c r="AF2099" i="1"/>
  <c r="AG2099" i="1"/>
  <c r="AF2100" i="1"/>
  <c r="AG2100" i="1"/>
  <c r="AF2101" i="1"/>
  <c r="AG2101" i="1"/>
  <c r="AF2102" i="1"/>
  <c r="AG2102" i="1"/>
  <c r="AF2103" i="1"/>
  <c r="AG2103" i="1"/>
  <c r="AF2104" i="1"/>
  <c r="AG2104" i="1"/>
  <c r="AF2105" i="1"/>
  <c r="AG2105" i="1"/>
  <c r="AF2106" i="1"/>
  <c r="AG2106" i="1"/>
  <c r="AF2107" i="1"/>
  <c r="AG2107" i="1"/>
  <c r="AF2108" i="1"/>
  <c r="AG2108" i="1"/>
  <c r="AF2109" i="1"/>
  <c r="AG2109" i="1"/>
  <c r="AF2110" i="1"/>
  <c r="AG2110" i="1"/>
  <c r="AF2111" i="1"/>
  <c r="AG2111" i="1"/>
  <c r="AF2112" i="1"/>
  <c r="AG2112" i="1"/>
  <c r="AF2113" i="1"/>
  <c r="AG2113" i="1"/>
  <c r="AF2114" i="1"/>
  <c r="AG2114" i="1"/>
  <c r="AF2115" i="1"/>
  <c r="AG2115" i="1"/>
  <c r="AF2116" i="1"/>
  <c r="AG2116" i="1"/>
  <c r="AF2117" i="1"/>
  <c r="AG2117" i="1"/>
  <c r="AF2118" i="1"/>
  <c r="AG2118" i="1"/>
  <c r="AF2119" i="1"/>
  <c r="AG2119" i="1"/>
  <c r="AF2120" i="1"/>
  <c r="AG2120" i="1"/>
  <c r="AF2121" i="1"/>
  <c r="AG2121" i="1"/>
  <c r="AF2122" i="1"/>
  <c r="AG2122" i="1"/>
  <c r="AF2123" i="1"/>
  <c r="AG2123" i="1"/>
  <c r="AF2124" i="1"/>
  <c r="AG2124" i="1"/>
  <c r="AF2125" i="1"/>
  <c r="AG2125" i="1"/>
  <c r="AF2126" i="1"/>
  <c r="AG2126" i="1"/>
  <c r="AF2127" i="1"/>
  <c r="AG2127" i="1"/>
  <c r="AF2128" i="1"/>
  <c r="AG2128" i="1"/>
  <c r="AF2129" i="1"/>
  <c r="AG2129" i="1"/>
  <c r="AF2130" i="1"/>
  <c r="AG2130" i="1"/>
  <c r="AF2131" i="1"/>
  <c r="AG2131" i="1"/>
  <c r="AF2132" i="1"/>
  <c r="AG2132" i="1"/>
  <c r="AF2133" i="1"/>
  <c r="AG2133" i="1"/>
  <c r="AF2134" i="1"/>
  <c r="AG2134" i="1"/>
  <c r="AF2135" i="1"/>
  <c r="AG2135" i="1"/>
  <c r="AF2136" i="1"/>
  <c r="AG2136" i="1"/>
  <c r="AF2137" i="1"/>
  <c r="AG2137" i="1"/>
  <c r="AF2138" i="1"/>
  <c r="AG2138" i="1"/>
  <c r="AF2139" i="1"/>
  <c r="AG2139" i="1"/>
  <c r="AF2140" i="1"/>
  <c r="AG2140" i="1"/>
  <c r="AF2141" i="1"/>
  <c r="AG2141" i="1"/>
  <c r="AF2142" i="1"/>
  <c r="AG2142" i="1"/>
  <c r="AF2143" i="1"/>
  <c r="AG2143" i="1"/>
  <c r="AF2144" i="1"/>
  <c r="AG2144" i="1"/>
  <c r="AF2145" i="1"/>
  <c r="AG2145" i="1"/>
  <c r="AF2146" i="1"/>
  <c r="AG2146" i="1"/>
  <c r="AF2147" i="1"/>
  <c r="AG2147" i="1"/>
  <c r="AF2148" i="1"/>
  <c r="AG2148" i="1"/>
  <c r="AF2149" i="1"/>
  <c r="AG2149" i="1"/>
  <c r="AF2150" i="1"/>
  <c r="AG2150" i="1"/>
  <c r="AF2151" i="1"/>
  <c r="AG2151" i="1"/>
  <c r="AF2152" i="1"/>
  <c r="AG2152" i="1"/>
  <c r="AF2153" i="1"/>
  <c r="AG2153" i="1"/>
  <c r="AF2154" i="1"/>
  <c r="AG2154" i="1"/>
  <c r="AF2155" i="1"/>
  <c r="AG2155" i="1"/>
  <c r="AF2156" i="1"/>
  <c r="AG2156" i="1"/>
  <c r="AF2157" i="1"/>
  <c r="AG2157" i="1"/>
  <c r="AF2158" i="1"/>
  <c r="AG2158" i="1"/>
  <c r="AF2159" i="1"/>
  <c r="AG2159" i="1"/>
  <c r="AF2160" i="1"/>
  <c r="AG2160" i="1"/>
  <c r="AF2161" i="1"/>
  <c r="AG2161" i="1"/>
  <c r="AF2162" i="1"/>
  <c r="AG2162" i="1"/>
  <c r="AF2163" i="1"/>
  <c r="AG2163" i="1"/>
  <c r="AF2164" i="1"/>
  <c r="AG2164" i="1"/>
  <c r="AF2165" i="1"/>
  <c r="AG2165" i="1"/>
  <c r="AF2166" i="1"/>
  <c r="AG2166" i="1"/>
  <c r="AF2167" i="1"/>
  <c r="AG2167" i="1"/>
  <c r="AF2168" i="1"/>
  <c r="AG2168" i="1"/>
  <c r="AF2169" i="1"/>
  <c r="AG2169" i="1"/>
  <c r="AF2170" i="1"/>
  <c r="AG2170" i="1"/>
  <c r="AF2171" i="1"/>
  <c r="AG2171" i="1"/>
  <c r="AF2172" i="1"/>
  <c r="AG2172" i="1"/>
  <c r="AF2173" i="1"/>
  <c r="AG2173" i="1"/>
  <c r="AF2174" i="1"/>
  <c r="AG2174" i="1"/>
  <c r="AF2175" i="1"/>
  <c r="AG2175" i="1"/>
  <c r="AF2176" i="1"/>
  <c r="AG2176" i="1"/>
  <c r="AF2177" i="1"/>
  <c r="AG2177" i="1"/>
  <c r="AF2178" i="1"/>
  <c r="AG2178" i="1"/>
  <c r="AF2179" i="1"/>
  <c r="AG2179" i="1"/>
  <c r="AF2180" i="1"/>
  <c r="AG2180" i="1"/>
  <c r="AF2181" i="1"/>
  <c r="AG2181" i="1"/>
  <c r="AF2182" i="1"/>
  <c r="AG2182" i="1"/>
  <c r="AF2183" i="1"/>
  <c r="AG2183" i="1"/>
  <c r="AF2184" i="1"/>
  <c r="AG2184" i="1"/>
  <c r="AF2185" i="1"/>
  <c r="AG2185" i="1"/>
  <c r="AF2186" i="1"/>
  <c r="AG2186" i="1"/>
  <c r="AF2187" i="1"/>
  <c r="AG2187" i="1"/>
  <c r="AF2188" i="1"/>
  <c r="AG2188" i="1"/>
  <c r="AF2189" i="1"/>
  <c r="AG2189" i="1"/>
  <c r="AF2190" i="1"/>
  <c r="AG2190" i="1"/>
  <c r="AF2191" i="1"/>
  <c r="AG2191" i="1"/>
  <c r="AF2192" i="1"/>
  <c r="AG2192" i="1"/>
  <c r="AF2193" i="1"/>
  <c r="AG2193" i="1"/>
  <c r="AF2194" i="1"/>
  <c r="AG2194" i="1"/>
  <c r="AF2195" i="1"/>
  <c r="AG2195" i="1"/>
  <c r="AF2196" i="1"/>
  <c r="AG2196" i="1"/>
  <c r="AF2197" i="1"/>
  <c r="AG2197" i="1"/>
  <c r="AF2198" i="1"/>
  <c r="AG2198" i="1"/>
  <c r="AF2199" i="1"/>
  <c r="AG2199" i="1"/>
  <c r="AF2200" i="1"/>
  <c r="AG2200" i="1"/>
  <c r="AF2201" i="1"/>
  <c r="AG2201" i="1"/>
  <c r="AF2202" i="1"/>
  <c r="AG2202" i="1"/>
  <c r="AF2203" i="1"/>
  <c r="AG2203" i="1"/>
  <c r="AF2204" i="1"/>
  <c r="AG2204" i="1"/>
  <c r="AF2205" i="1"/>
  <c r="AG2205" i="1"/>
  <c r="AF2206" i="1"/>
  <c r="AG2206" i="1"/>
  <c r="AF2207" i="1"/>
  <c r="AG2207" i="1"/>
  <c r="AF2208" i="1"/>
  <c r="AG2208" i="1"/>
  <c r="AF2209" i="1"/>
  <c r="AG2209" i="1"/>
  <c r="AF2210" i="1"/>
  <c r="AG2210" i="1"/>
  <c r="AF2211" i="1"/>
  <c r="AG2211" i="1"/>
  <c r="AF2212" i="1"/>
  <c r="AG2212" i="1"/>
  <c r="AF2213" i="1"/>
  <c r="AG2213" i="1"/>
  <c r="AF2214" i="1"/>
  <c r="AG2214" i="1"/>
  <c r="AF2215" i="1"/>
  <c r="AG2215" i="1"/>
  <c r="AF2216" i="1"/>
  <c r="AG2216" i="1"/>
  <c r="AF2217" i="1"/>
  <c r="AG2217" i="1"/>
  <c r="AF2218" i="1"/>
  <c r="AG2218" i="1"/>
  <c r="AF2219" i="1"/>
  <c r="AG2219" i="1"/>
  <c r="AF2220" i="1"/>
  <c r="AG2220" i="1"/>
  <c r="AF2221" i="1"/>
  <c r="AG2221" i="1"/>
  <c r="AF2222" i="1"/>
  <c r="AG2222" i="1"/>
  <c r="AF2223" i="1"/>
  <c r="AG2223" i="1"/>
  <c r="AF2224" i="1"/>
  <c r="AG2224" i="1"/>
  <c r="AF2225" i="1"/>
  <c r="AG2225" i="1"/>
  <c r="AF2226" i="1"/>
  <c r="AG2226" i="1"/>
  <c r="AF2227" i="1"/>
  <c r="AG2227" i="1"/>
  <c r="AF2228" i="1"/>
  <c r="AG2228" i="1"/>
  <c r="AF2229" i="1"/>
  <c r="AG2229" i="1"/>
  <c r="AF2230" i="1"/>
  <c r="AG2230" i="1"/>
  <c r="AF2231" i="1"/>
  <c r="AG2231" i="1"/>
  <c r="AF2232" i="1"/>
  <c r="AG2232" i="1"/>
  <c r="AF2233" i="1"/>
  <c r="AG2233" i="1"/>
  <c r="AF2234" i="1"/>
  <c r="AG2234" i="1"/>
  <c r="AF2235" i="1"/>
  <c r="AG2235" i="1"/>
  <c r="AF2236" i="1"/>
  <c r="AG2236" i="1"/>
  <c r="AF2237" i="1"/>
  <c r="AG2237" i="1"/>
  <c r="AF2238" i="1"/>
  <c r="AG2238" i="1"/>
  <c r="AF2239" i="1"/>
  <c r="AG2239" i="1"/>
  <c r="AF2240" i="1"/>
  <c r="AG2240" i="1"/>
  <c r="AF2241" i="1"/>
  <c r="AG2241" i="1"/>
  <c r="AF2242" i="1"/>
  <c r="AG2242" i="1"/>
  <c r="AF2243" i="1"/>
  <c r="AG2243" i="1"/>
  <c r="AF2244" i="1"/>
  <c r="AG2244" i="1"/>
  <c r="AF2245" i="1"/>
  <c r="AG2245" i="1"/>
  <c r="AF2246" i="1"/>
  <c r="AG2246" i="1"/>
  <c r="AF2247" i="1"/>
  <c r="AG2247" i="1"/>
  <c r="AF2248" i="1"/>
  <c r="AG2248" i="1"/>
  <c r="AF2249" i="1"/>
  <c r="AG2249" i="1"/>
  <c r="AF2250" i="1"/>
  <c r="AG2250" i="1"/>
  <c r="AF2251" i="1"/>
  <c r="AG2251" i="1"/>
  <c r="AF2252" i="1"/>
  <c r="AG2252" i="1"/>
  <c r="AF2253" i="1"/>
  <c r="AG2253" i="1"/>
  <c r="AF2254" i="1"/>
  <c r="AG2254" i="1"/>
  <c r="AF2255" i="1"/>
  <c r="AG2255" i="1"/>
  <c r="AF2256" i="1"/>
  <c r="AG2256" i="1"/>
  <c r="AF2257" i="1"/>
  <c r="AG2257" i="1"/>
  <c r="AF2258" i="1"/>
  <c r="AG2258" i="1"/>
  <c r="AF2259" i="1"/>
  <c r="AG2259" i="1"/>
  <c r="AF2260" i="1"/>
  <c r="AG2260" i="1"/>
  <c r="AF2261" i="1"/>
  <c r="AG2261" i="1"/>
  <c r="AF2262" i="1"/>
  <c r="AG2262" i="1"/>
  <c r="AF2263" i="1"/>
  <c r="AG2263" i="1"/>
  <c r="AF2264" i="1"/>
  <c r="AG2264" i="1"/>
  <c r="AF2265" i="1"/>
  <c r="AG2265" i="1"/>
  <c r="AF2266" i="1"/>
  <c r="AG2266" i="1"/>
  <c r="AF2267" i="1"/>
  <c r="AG2267" i="1"/>
  <c r="AF2268" i="1"/>
  <c r="AG2268" i="1"/>
  <c r="AF2269" i="1"/>
  <c r="AG2269" i="1"/>
  <c r="AF2270" i="1"/>
  <c r="AG2270" i="1"/>
  <c r="AF2271" i="1"/>
  <c r="AG2271" i="1"/>
  <c r="AF2272" i="1"/>
  <c r="AG2272" i="1"/>
  <c r="AF2273" i="1"/>
  <c r="AG2273" i="1"/>
  <c r="AF2274" i="1"/>
  <c r="AG2274" i="1"/>
  <c r="AF2275" i="1"/>
  <c r="AG2275" i="1"/>
  <c r="AF2276" i="1"/>
  <c r="AG2276" i="1"/>
  <c r="AF2277" i="1"/>
  <c r="AG2277" i="1"/>
  <c r="AF2278" i="1"/>
  <c r="AG2278" i="1"/>
  <c r="AF2279" i="1"/>
  <c r="AG2279" i="1"/>
  <c r="AF2280" i="1"/>
  <c r="AG2280" i="1"/>
  <c r="AF2281" i="1"/>
  <c r="AG2281" i="1"/>
  <c r="AF2282" i="1"/>
  <c r="AG2282" i="1"/>
  <c r="AF2283" i="1"/>
  <c r="AG2283" i="1"/>
  <c r="AF2284" i="1"/>
  <c r="AG2284" i="1"/>
  <c r="AF2285" i="1"/>
  <c r="AG2285" i="1"/>
  <c r="AF2286" i="1"/>
  <c r="AG2286" i="1"/>
  <c r="AF2287" i="1"/>
  <c r="AG2287" i="1"/>
  <c r="AF2288" i="1"/>
  <c r="AG2288" i="1"/>
  <c r="AF2289" i="1"/>
  <c r="AG2289" i="1"/>
  <c r="AF2290" i="1"/>
  <c r="AG2290" i="1"/>
  <c r="AF2291" i="1"/>
  <c r="AG2291" i="1"/>
  <c r="AF2292" i="1"/>
  <c r="AG2292" i="1"/>
  <c r="AF2293" i="1"/>
  <c r="AG2293" i="1"/>
  <c r="AF2294" i="1"/>
  <c r="AG2294" i="1"/>
  <c r="AF2295" i="1"/>
  <c r="AG2295" i="1"/>
  <c r="AF2296" i="1"/>
  <c r="AG2296" i="1"/>
  <c r="AF2297" i="1"/>
  <c r="AG2297" i="1"/>
  <c r="AF2298" i="1"/>
  <c r="AG2298" i="1"/>
  <c r="AF2299" i="1"/>
  <c r="AG2299" i="1"/>
  <c r="AF2300" i="1"/>
  <c r="AG2300" i="1"/>
  <c r="AF2301" i="1"/>
  <c r="AG2301" i="1"/>
  <c r="AF2302" i="1"/>
  <c r="AG2302" i="1"/>
  <c r="AF2303" i="1"/>
  <c r="AG2303" i="1"/>
  <c r="AF2304" i="1"/>
  <c r="AG2304" i="1"/>
  <c r="AF2305" i="1"/>
  <c r="AG2305" i="1"/>
  <c r="AF2306" i="1"/>
  <c r="AG2306" i="1"/>
  <c r="AF2307" i="1"/>
  <c r="AG2307" i="1"/>
  <c r="AF2308" i="1"/>
  <c r="AG2308" i="1"/>
  <c r="AF2309" i="1"/>
  <c r="AG2309" i="1"/>
  <c r="AF2310" i="1"/>
  <c r="AG2310" i="1"/>
  <c r="AF2311" i="1"/>
  <c r="AG2311" i="1"/>
  <c r="AF2312" i="1"/>
  <c r="AG2312" i="1"/>
  <c r="AF2313" i="1"/>
  <c r="AG2313" i="1"/>
  <c r="AF2314" i="1"/>
  <c r="AG2314" i="1"/>
  <c r="AF2315" i="1"/>
  <c r="AG2315" i="1"/>
  <c r="AF2316" i="1"/>
  <c r="AG2316" i="1"/>
  <c r="AF2317" i="1"/>
  <c r="AG2317" i="1"/>
  <c r="AF2318" i="1"/>
  <c r="AG2318" i="1"/>
  <c r="AF2319" i="1"/>
  <c r="AG2319" i="1"/>
  <c r="AF2320" i="1"/>
  <c r="AG2320" i="1"/>
  <c r="AF2321" i="1"/>
  <c r="AG2321" i="1"/>
  <c r="AF2322" i="1"/>
  <c r="AG2322" i="1"/>
  <c r="AF2323" i="1"/>
  <c r="AG2323" i="1"/>
  <c r="AF2324" i="1"/>
  <c r="AG2324" i="1"/>
  <c r="AF2325" i="1"/>
  <c r="AG2325" i="1"/>
  <c r="AF2326" i="1"/>
  <c r="AG2326" i="1"/>
  <c r="AF2327" i="1"/>
  <c r="AG2327" i="1"/>
  <c r="AF2328" i="1"/>
  <c r="AG2328" i="1"/>
  <c r="AF2329" i="1"/>
  <c r="AG2329" i="1"/>
  <c r="AF2330" i="1"/>
  <c r="AG2330" i="1"/>
  <c r="AF2331" i="1"/>
  <c r="AG2331" i="1"/>
  <c r="AF2332" i="1"/>
  <c r="AG2332" i="1"/>
  <c r="AF2333" i="1"/>
  <c r="AG2333" i="1"/>
  <c r="AF2334" i="1"/>
  <c r="AG2334" i="1"/>
  <c r="AF2335" i="1"/>
  <c r="AG2335" i="1"/>
  <c r="AF2336" i="1"/>
  <c r="AG2336" i="1"/>
  <c r="AF2337" i="1"/>
  <c r="AG2337" i="1"/>
  <c r="AF2338" i="1"/>
  <c r="AG2338" i="1"/>
  <c r="AF2339" i="1"/>
  <c r="AG2339" i="1"/>
  <c r="AF2340" i="1"/>
  <c r="AG2340" i="1"/>
  <c r="AF2341" i="1"/>
  <c r="AG2341" i="1"/>
  <c r="AF2342" i="1"/>
  <c r="AG2342" i="1"/>
  <c r="AF2343" i="1"/>
  <c r="AG2343" i="1"/>
  <c r="AF2344" i="1"/>
  <c r="AG2344" i="1"/>
  <c r="AF2345" i="1"/>
  <c r="AG2345" i="1"/>
  <c r="AF2346" i="1"/>
  <c r="AG2346" i="1"/>
  <c r="AF2347" i="1"/>
  <c r="AG2347" i="1"/>
  <c r="AF2348" i="1"/>
  <c r="AG2348" i="1"/>
  <c r="AF2349" i="1"/>
  <c r="AG2349" i="1"/>
  <c r="AF2350" i="1"/>
  <c r="AG2350" i="1"/>
  <c r="AF2351" i="1"/>
  <c r="AG2351" i="1"/>
  <c r="AF2352" i="1"/>
  <c r="AG2352" i="1"/>
  <c r="AF2353" i="1"/>
  <c r="AG2353" i="1"/>
  <c r="AF2354" i="1"/>
  <c r="AG2354" i="1"/>
  <c r="AF2355" i="1"/>
  <c r="AG2355" i="1"/>
  <c r="AF2356" i="1"/>
  <c r="AG2356" i="1"/>
  <c r="AF2357" i="1"/>
  <c r="AG2357" i="1"/>
  <c r="AF2358" i="1"/>
  <c r="AG2358" i="1"/>
  <c r="AF2359" i="1"/>
  <c r="AG2359" i="1"/>
  <c r="AF2360" i="1"/>
  <c r="AG2360" i="1"/>
  <c r="AF2361" i="1"/>
  <c r="AG2361" i="1"/>
  <c r="AF2362" i="1"/>
  <c r="AG2362" i="1"/>
  <c r="AF2363" i="1"/>
  <c r="AG2363" i="1"/>
  <c r="AF2364" i="1"/>
  <c r="AG2364" i="1"/>
  <c r="AF2365" i="1"/>
  <c r="AG2365" i="1"/>
  <c r="AF2366" i="1"/>
  <c r="AG2366" i="1"/>
  <c r="AF2367" i="1"/>
  <c r="AG2367" i="1"/>
  <c r="AF2368" i="1"/>
  <c r="AG2368" i="1"/>
  <c r="AF2369" i="1"/>
  <c r="AG2369" i="1"/>
  <c r="AF2370" i="1"/>
  <c r="AG2370" i="1"/>
  <c r="AF2371" i="1"/>
  <c r="AG2371" i="1"/>
  <c r="AF2372" i="1"/>
  <c r="AG2372" i="1"/>
  <c r="AF2373" i="1"/>
  <c r="AG2373" i="1"/>
  <c r="AF2374" i="1"/>
  <c r="AG2374" i="1"/>
  <c r="AF2375" i="1"/>
  <c r="AG2375" i="1"/>
  <c r="AF2376" i="1"/>
  <c r="AG2376" i="1"/>
  <c r="AF2377" i="1"/>
  <c r="AG2377" i="1"/>
  <c r="AF2378" i="1"/>
  <c r="AG2378" i="1"/>
  <c r="AF2379" i="1"/>
  <c r="AG2379" i="1"/>
  <c r="AF2380" i="1"/>
  <c r="AG2380" i="1"/>
  <c r="AF2381" i="1"/>
  <c r="AG2381" i="1"/>
  <c r="AF2382" i="1"/>
  <c r="AG2382" i="1"/>
  <c r="AF2383" i="1"/>
  <c r="AG2383" i="1"/>
  <c r="AF2384" i="1"/>
  <c r="AG2384" i="1"/>
  <c r="AF2385" i="1"/>
  <c r="AG2385" i="1"/>
  <c r="AF2386" i="1"/>
  <c r="AG2386" i="1"/>
  <c r="AF2387" i="1"/>
  <c r="AG2387" i="1"/>
  <c r="AF2388" i="1"/>
  <c r="AG2388" i="1"/>
  <c r="AF2389" i="1"/>
  <c r="AG2389" i="1"/>
  <c r="AF2390" i="1"/>
  <c r="AG2390" i="1"/>
  <c r="AF2391" i="1"/>
  <c r="AG2391" i="1"/>
  <c r="AF2392" i="1"/>
  <c r="AG2392" i="1"/>
  <c r="AF2393" i="1"/>
  <c r="AG2393" i="1"/>
  <c r="AF2394" i="1"/>
  <c r="AG2394" i="1"/>
  <c r="AF2395" i="1"/>
  <c r="AG2395" i="1"/>
  <c r="AF2396" i="1"/>
  <c r="AG2396" i="1"/>
  <c r="AF2397" i="1"/>
  <c r="AG2397" i="1"/>
  <c r="AF2398" i="1"/>
  <c r="AG2398" i="1"/>
  <c r="AF2399" i="1"/>
  <c r="AG2399" i="1"/>
  <c r="AF2400" i="1"/>
  <c r="AG2400" i="1"/>
  <c r="AF2401" i="1"/>
  <c r="AG2401" i="1"/>
  <c r="AF2402" i="1"/>
  <c r="AG2402" i="1"/>
  <c r="AF2403" i="1"/>
  <c r="AG2403" i="1"/>
  <c r="AF2404" i="1"/>
  <c r="AG2404" i="1"/>
  <c r="AF2405" i="1"/>
  <c r="AG2405" i="1"/>
  <c r="AF2406" i="1"/>
  <c r="AG2406" i="1"/>
  <c r="AF2407" i="1"/>
  <c r="AG2407" i="1"/>
  <c r="AF2408" i="1"/>
  <c r="AG2408" i="1"/>
  <c r="AF2409" i="1"/>
  <c r="AG2409" i="1"/>
  <c r="AF2410" i="1"/>
  <c r="AG2410" i="1"/>
  <c r="AF2411" i="1"/>
  <c r="AG2411" i="1"/>
  <c r="AF2412" i="1"/>
  <c r="AG2412" i="1"/>
  <c r="AF2413" i="1"/>
  <c r="AG2413" i="1"/>
  <c r="AF2414" i="1"/>
  <c r="AG2414" i="1"/>
  <c r="AF2415" i="1"/>
  <c r="AG2415" i="1"/>
  <c r="AF2416" i="1"/>
  <c r="AG2416" i="1"/>
  <c r="AF2417" i="1"/>
  <c r="AG2417" i="1"/>
  <c r="AF2418" i="1"/>
  <c r="AG2418" i="1"/>
  <c r="AF2419" i="1"/>
  <c r="AG2419" i="1"/>
  <c r="AF2420" i="1"/>
  <c r="AG2420" i="1"/>
  <c r="AF2421" i="1"/>
  <c r="AG2421" i="1"/>
  <c r="AF2422" i="1"/>
  <c r="AG2422" i="1"/>
  <c r="AF2423" i="1"/>
  <c r="AG2423" i="1"/>
  <c r="AF2424" i="1"/>
  <c r="AG2424" i="1"/>
  <c r="AF2425" i="1"/>
  <c r="AG2425" i="1"/>
  <c r="AF2426" i="1"/>
  <c r="AG2426" i="1"/>
  <c r="AF2427" i="1"/>
  <c r="AG2427" i="1"/>
  <c r="AF2428" i="1"/>
  <c r="AG2428" i="1"/>
  <c r="AF2429" i="1"/>
  <c r="AG2429" i="1"/>
  <c r="AF2430" i="1"/>
  <c r="AG2430" i="1"/>
  <c r="AF2431" i="1"/>
  <c r="AG2431" i="1"/>
  <c r="AF2432" i="1"/>
  <c r="AG2432" i="1"/>
  <c r="AF2433" i="1"/>
  <c r="AG2433" i="1"/>
  <c r="AF2434" i="1"/>
  <c r="AG2434" i="1"/>
  <c r="AF2435" i="1"/>
  <c r="AG2435" i="1"/>
  <c r="AF2436" i="1"/>
  <c r="AG2436" i="1"/>
  <c r="AF2437" i="1"/>
  <c r="AG2437" i="1"/>
  <c r="AF2438" i="1"/>
  <c r="AG2438" i="1"/>
  <c r="AF2439" i="1"/>
  <c r="AG2439" i="1"/>
  <c r="AF2440" i="1"/>
  <c r="AG2440" i="1"/>
  <c r="AF2441" i="1"/>
  <c r="AG2441" i="1"/>
  <c r="AG2" i="1"/>
  <c r="X2453" i="1"/>
  <c r="Y2453" i="1"/>
  <c r="Z2453" i="1"/>
  <c r="AA2453" i="1"/>
  <c r="AB2453" i="1"/>
  <c r="W2453" i="1"/>
  <c r="AA2" i="1"/>
  <c r="AA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44" i="1"/>
  <c r="X2444" i="1"/>
  <c r="Y2445" i="1"/>
  <c r="AA2445" i="1"/>
  <c r="AB2445" i="1"/>
  <c r="AC2445" i="1"/>
  <c r="Y2446" i="1"/>
  <c r="AA2446" i="1"/>
  <c r="AB2446" i="1"/>
  <c r="AC2446" i="1"/>
  <c r="Y2447" i="1"/>
  <c r="AA2447" i="1"/>
  <c r="AB2447" i="1"/>
  <c r="AC2447" i="1"/>
  <c r="Y2448" i="1"/>
  <c r="AA2448" i="1"/>
  <c r="AB2448" i="1"/>
  <c r="AC2448" i="1"/>
  <c r="Y2449" i="1"/>
  <c r="AA2449" i="1"/>
  <c r="AB2449" i="1"/>
  <c r="AC2449" i="1"/>
  <c r="Y2450" i="1"/>
  <c r="AA2450" i="1"/>
  <c r="AB2450" i="1"/>
  <c r="AC2450" i="1"/>
  <c r="Y2451" i="1"/>
  <c r="AA2451" i="1"/>
  <c r="AB2451" i="1"/>
  <c r="AC2451" i="1"/>
  <c r="Y2452" i="1"/>
  <c r="AA2452" i="1"/>
  <c r="AB2452" i="1"/>
  <c r="AC2452" i="1"/>
  <c r="Y2444" i="1"/>
  <c r="AB2444" i="1"/>
  <c r="AC2444" i="1"/>
  <c r="AB2" i="1"/>
  <c r="C4582" i="1"/>
  <c r="L4591" i="1" a="1"/>
  <c r="L4591" i="1" s="1"/>
  <c r="L4592" i="1" a="1"/>
  <c r="L4592" i="1" s="1"/>
  <c r="L4593" i="1" a="1"/>
  <c r="L4593" i="1" s="1"/>
  <c r="L4594" i="1" a="1"/>
  <c r="L4594" i="1" s="1"/>
  <c r="L4595" i="1" a="1"/>
  <c r="L4595" i="1" s="1"/>
  <c r="L4596" i="1" a="1"/>
  <c r="L4596" i="1" s="1"/>
  <c r="L4597" i="1" a="1"/>
  <c r="L4597" i="1" s="1"/>
  <c r="L4598" i="1" a="1"/>
  <c r="L4598" i="1" s="1"/>
  <c r="L4590" i="1" a="1"/>
  <c r="L4590" i="1" s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2" i="1"/>
  <c r="H4583" i="1"/>
  <c r="K100" i="3" l="1"/>
  <c r="K94" i="3"/>
  <c r="K88" i="3"/>
  <c r="K82" i="3"/>
  <c r="K76" i="3"/>
  <c r="K70" i="3"/>
  <c r="K64" i="3"/>
  <c r="K58" i="3"/>
  <c r="K103" i="3"/>
  <c r="K59" i="3"/>
  <c r="K91" i="3"/>
  <c r="K97" i="3"/>
  <c r="K96" i="3"/>
  <c r="K90" i="3"/>
  <c r="K72" i="3"/>
  <c r="K66" i="3"/>
  <c r="K60" i="3"/>
  <c r="K54" i="3"/>
  <c r="K85" i="3"/>
  <c r="K79" i="3"/>
  <c r="K73" i="3"/>
  <c r="K67" i="3"/>
  <c r="K61" i="3"/>
  <c r="K55" i="3"/>
  <c r="K102" i="3"/>
  <c r="K104" i="3"/>
  <c r="K98" i="3"/>
  <c r="K92" i="3"/>
  <c r="K86" i="3"/>
  <c r="K80" i="3"/>
  <c r="K74" i="3"/>
  <c r="K68" i="3"/>
  <c r="K62" i="3"/>
  <c r="K56" i="3"/>
  <c r="K84" i="3"/>
  <c r="K78" i="3"/>
  <c r="K105" i="3"/>
  <c r="K99" i="3"/>
  <c r="K93" i="3"/>
  <c r="K87" i="3"/>
  <c r="K81" i="3"/>
  <c r="K75" i="3"/>
  <c r="K69" i="3"/>
  <c r="K63" i="3"/>
  <c r="K57" i="3"/>
  <c r="K101" i="3"/>
  <c r="K95" i="3"/>
  <c r="K89" i="3"/>
  <c r="K83" i="3"/>
  <c r="K77" i="3"/>
  <c r="K71" i="3"/>
  <c r="K65" i="3"/>
  <c r="K52" i="3"/>
  <c r="K53" i="3"/>
  <c r="J108" i="3"/>
  <c r="J109" i="3" s="1"/>
  <c r="I108" i="3"/>
  <c r="I109" i="3" s="1"/>
  <c r="J107" i="3"/>
  <c r="I107" i="3"/>
  <c r="N54" i="3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M54" i="3"/>
  <c r="M55" i="3" s="1"/>
  <c r="M56" i="3" s="1"/>
  <c r="M57" i="3" s="1"/>
  <c r="M58" i="3" s="1"/>
  <c r="M59" i="3" s="1"/>
  <c r="M60" i="3" s="1"/>
  <c r="M61" i="3" s="1"/>
  <c r="M62" i="3" s="1"/>
  <c r="M63" i="3" s="1"/>
  <c r="M64" i="3" s="1"/>
  <c r="M65" i="3" s="1"/>
  <c r="M66" i="3" s="1"/>
  <c r="M67" i="3" s="1"/>
  <c r="M68" i="3" s="1"/>
  <c r="M69" i="3" s="1"/>
  <c r="M70" i="3" s="1"/>
  <c r="M71" i="3" s="1"/>
  <c r="M72" i="3" s="1"/>
  <c r="M73" i="3" s="1"/>
  <c r="M74" i="3" s="1"/>
  <c r="M75" i="3" s="1"/>
  <c r="M76" i="3" s="1"/>
  <c r="M77" i="3" s="1"/>
  <c r="M78" i="3" s="1"/>
  <c r="M79" i="3" s="1"/>
  <c r="M80" i="3" s="1"/>
  <c r="M81" i="3" s="1"/>
  <c r="M82" i="3" s="1"/>
  <c r="M83" i="3" s="1"/>
  <c r="M84" i="3" s="1"/>
  <c r="M85" i="3" s="1"/>
  <c r="M86" i="3" s="1"/>
  <c r="M87" i="3" s="1"/>
  <c r="M88" i="3" s="1"/>
  <c r="M89" i="3" s="1"/>
  <c r="M90" i="3" s="1"/>
  <c r="M91" i="3" s="1"/>
  <c r="M92" i="3" s="1"/>
  <c r="M93" i="3" s="1"/>
  <c r="M94" i="3" s="1"/>
  <c r="M95" i="3" s="1"/>
  <c r="M96" i="3" s="1"/>
  <c r="M97" i="3" s="1"/>
  <c r="M98" i="3" s="1"/>
  <c r="M99" i="3" s="1"/>
  <c r="M100" i="3" s="1"/>
  <c r="M101" i="3" s="1"/>
  <c r="M102" i="3" s="1"/>
  <c r="M103" i="3" s="1"/>
  <c r="M104" i="3" s="1"/>
  <c r="M105" i="3" s="1"/>
  <c r="N4587" i="1"/>
  <c r="N4588" i="1" s="1"/>
  <c r="M4587" i="1"/>
  <c r="M4588" i="1" s="1"/>
  <c r="AE4580" i="1"/>
  <c r="AE4581" i="1"/>
  <c r="AE4579" i="1"/>
  <c r="V2" i="1"/>
  <c r="H4582" i="1"/>
  <c r="K107" i="3" l="1"/>
  <c r="K108" i="3"/>
  <c r="K109" i="3" s="1"/>
  <c r="L107" i="3"/>
  <c r="M4580" i="1"/>
  <c r="R4580" i="1"/>
  <c r="T4580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2" i="1"/>
  <c r="M4590" i="1"/>
  <c r="AA3" i="1"/>
  <c r="AB3" i="1"/>
  <c r="AC3" i="1" s="1"/>
  <c r="AA4" i="1"/>
  <c r="AC4" i="1" s="1"/>
  <c r="AB4" i="1"/>
  <c r="AA5" i="1"/>
  <c r="AB5" i="1"/>
  <c r="AC5" i="1" s="1"/>
  <c r="AA6" i="1"/>
  <c r="AB6" i="1"/>
  <c r="AC6" i="1"/>
  <c r="AA7" i="1"/>
  <c r="AB7" i="1"/>
  <c r="AC7" i="1"/>
  <c r="AA8" i="1"/>
  <c r="AB8" i="1"/>
  <c r="AC8" i="1"/>
  <c r="AA9" i="1"/>
  <c r="AB9" i="1"/>
  <c r="AC9" i="1"/>
  <c r="AA10" i="1"/>
  <c r="AB10" i="1"/>
  <c r="AC10" i="1"/>
  <c r="AA11" i="1"/>
  <c r="AB11" i="1"/>
  <c r="AC11" i="1"/>
  <c r="AA12" i="1"/>
  <c r="AB12" i="1"/>
  <c r="AC12" i="1"/>
  <c r="AA13" i="1"/>
  <c r="AB13" i="1"/>
  <c r="AC13" i="1"/>
  <c r="AA14" i="1"/>
  <c r="AB14" i="1"/>
  <c r="AC14" i="1"/>
  <c r="AA15" i="1"/>
  <c r="AB15" i="1"/>
  <c r="AC15" i="1"/>
  <c r="AA16" i="1"/>
  <c r="AB16" i="1"/>
  <c r="AC16" i="1"/>
  <c r="AA17" i="1"/>
  <c r="AB17" i="1"/>
  <c r="AC17" i="1"/>
  <c r="AA18" i="1"/>
  <c r="AB18" i="1"/>
  <c r="AC18" i="1"/>
  <c r="AA19" i="1"/>
  <c r="AB19" i="1"/>
  <c r="AC19" i="1"/>
  <c r="AA20" i="1"/>
  <c r="AB20" i="1"/>
  <c r="AC20" i="1"/>
  <c r="AA21" i="1"/>
  <c r="AB21" i="1"/>
  <c r="AC21" i="1"/>
  <c r="AA22" i="1"/>
  <c r="AB22" i="1"/>
  <c r="AC22" i="1"/>
  <c r="AA23" i="1"/>
  <c r="AB23" i="1"/>
  <c r="AC23" i="1"/>
  <c r="AA24" i="1"/>
  <c r="AB24" i="1"/>
  <c r="AC24" i="1"/>
  <c r="AA25" i="1"/>
  <c r="AB25" i="1"/>
  <c r="AC25" i="1"/>
  <c r="AA26" i="1"/>
  <c r="AB26" i="1"/>
  <c r="AC26" i="1"/>
  <c r="AA27" i="1"/>
  <c r="AB27" i="1"/>
  <c r="AC27" i="1"/>
  <c r="AA28" i="1"/>
  <c r="AB28" i="1"/>
  <c r="AC28" i="1"/>
  <c r="AA29" i="1"/>
  <c r="AB29" i="1"/>
  <c r="AC29" i="1"/>
  <c r="AA30" i="1"/>
  <c r="AB30" i="1"/>
  <c r="AC30" i="1"/>
  <c r="AA31" i="1"/>
  <c r="AB31" i="1"/>
  <c r="AC31" i="1"/>
  <c r="AA32" i="1"/>
  <c r="AB32" i="1"/>
  <c r="AC32" i="1"/>
  <c r="AA33" i="1"/>
  <c r="AB33" i="1"/>
  <c r="AC33" i="1"/>
  <c r="AA34" i="1"/>
  <c r="AB34" i="1"/>
  <c r="AC34" i="1"/>
  <c r="AA35" i="1"/>
  <c r="AB35" i="1"/>
  <c r="AC35" i="1"/>
  <c r="AA36" i="1"/>
  <c r="AB36" i="1"/>
  <c r="AC36" i="1"/>
  <c r="AA37" i="1"/>
  <c r="AB37" i="1"/>
  <c r="AC37" i="1"/>
  <c r="AA38" i="1"/>
  <c r="AB38" i="1"/>
  <c r="AC38" i="1"/>
  <c r="AA39" i="1"/>
  <c r="AB39" i="1"/>
  <c r="AC39" i="1"/>
  <c r="AA40" i="1"/>
  <c r="AB40" i="1"/>
  <c r="AC40" i="1"/>
  <c r="AA41" i="1"/>
  <c r="AB41" i="1"/>
  <c r="AC41" i="1"/>
  <c r="AA42" i="1"/>
  <c r="AB42" i="1"/>
  <c r="AC42" i="1"/>
  <c r="AA43" i="1"/>
  <c r="AB43" i="1"/>
  <c r="AC43" i="1"/>
  <c r="AA44" i="1"/>
  <c r="AB44" i="1"/>
  <c r="AC44" i="1"/>
  <c r="AA45" i="1"/>
  <c r="AB45" i="1"/>
  <c r="AC45" i="1"/>
  <c r="AA46" i="1"/>
  <c r="AB46" i="1"/>
  <c r="AC46" i="1"/>
  <c r="AA47" i="1"/>
  <c r="AB47" i="1"/>
  <c r="AC47" i="1"/>
  <c r="AA48" i="1"/>
  <c r="AB48" i="1"/>
  <c r="AC48" i="1"/>
  <c r="AA49" i="1"/>
  <c r="AB49" i="1"/>
  <c r="AC49" i="1"/>
  <c r="AA50" i="1"/>
  <c r="AB50" i="1"/>
  <c r="AC50" i="1"/>
  <c r="AA51" i="1"/>
  <c r="AB51" i="1"/>
  <c r="AC51" i="1"/>
  <c r="AA52" i="1"/>
  <c r="AB52" i="1"/>
  <c r="AC52" i="1"/>
  <c r="AA53" i="1"/>
  <c r="AB53" i="1"/>
  <c r="AC53" i="1"/>
  <c r="AA54" i="1"/>
  <c r="AB54" i="1"/>
  <c r="AC54" i="1"/>
  <c r="AA55" i="1"/>
  <c r="AB55" i="1"/>
  <c r="AC55" i="1"/>
  <c r="AA56" i="1"/>
  <c r="AB56" i="1"/>
  <c r="AC56" i="1"/>
  <c r="AA57" i="1"/>
  <c r="AB57" i="1"/>
  <c r="AC57" i="1"/>
  <c r="AA58" i="1"/>
  <c r="AB58" i="1"/>
  <c r="AC58" i="1"/>
  <c r="AA59" i="1"/>
  <c r="AB59" i="1"/>
  <c r="AC59" i="1"/>
  <c r="AA60" i="1"/>
  <c r="AB60" i="1"/>
  <c r="AC60" i="1"/>
  <c r="AA61" i="1"/>
  <c r="AB61" i="1"/>
  <c r="AC61" i="1"/>
  <c r="AA62" i="1"/>
  <c r="AB62" i="1"/>
  <c r="AC62" i="1"/>
  <c r="AA63" i="1"/>
  <c r="AB63" i="1"/>
  <c r="AC63" i="1"/>
  <c r="AA64" i="1"/>
  <c r="AB64" i="1"/>
  <c r="AC64" i="1"/>
  <c r="AA65" i="1"/>
  <c r="AB65" i="1"/>
  <c r="AC65" i="1"/>
  <c r="AA66" i="1"/>
  <c r="AB66" i="1"/>
  <c r="AC66" i="1"/>
  <c r="AA67" i="1"/>
  <c r="AB67" i="1"/>
  <c r="AC67" i="1"/>
  <c r="AA68" i="1"/>
  <c r="AB68" i="1"/>
  <c r="AC68" i="1"/>
  <c r="AA69" i="1"/>
  <c r="AB69" i="1"/>
  <c r="AC69" i="1"/>
  <c r="AA70" i="1"/>
  <c r="AB70" i="1"/>
  <c r="AC70" i="1"/>
  <c r="AA71" i="1"/>
  <c r="AB71" i="1"/>
  <c r="AC71" i="1"/>
  <c r="AA72" i="1"/>
  <c r="AB72" i="1"/>
  <c r="AC72" i="1"/>
  <c r="AA73" i="1"/>
  <c r="AB73" i="1"/>
  <c r="AC73" i="1"/>
  <c r="AA74" i="1"/>
  <c r="AB74" i="1"/>
  <c r="AC74" i="1"/>
  <c r="AA75" i="1"/>
  <c r="AB75" i="1"/>
  <c r="AC75" i="1"/>
  <c r="AA76" i="1"/>
  <c r="AB76" i="1"/>
  <c r="AC76" i="1"/>
  <c r="AA77" i="1"/>
  <c r="AB77" i="1"/>
  <c r="AC77" i="1"/>
  <c r="AA78" i="1"/>
  <c r="AB78" i="1"/>
  <c r="AC78" i="1"/>
  <c r="AA79" i="1"/>
  <c r="AB79" i="1"/>
  <c r="AC79" i="1"/>
  <c r="AA80" i="1"/>
  <c r="AB80" i="1"/>
  <c r="AC80" i="1"/>
  <c r="AA81" i="1"/>
  <c r="AB81" i="1"/>
  <c r="AC81" i="1"/>
  <c r="AA82" i="1"/>
  <c r="AB82" i="1"/>
  <c r="AC82" i="1"/>
  <c r="AA83" i="1"/>
  <c r="AB83" i="1"/>
  <c r="AC83" i="1"/>
  <c r="AA84" i="1"/>
  <c r="AB84" i="1"/>
  <c r="AC84" i="1"/>
  <c r="AA85" i="1"/>
  <c r="AB85" i="1"/>
  <c r="AC85" i="1"/>
  <c r="AA86" i="1"/>
  <c r="AB86" i="1"/>
  <c r="AC86" i="1"/>
  <c r="AA87" i="1"/>
  <c r="AB87" i="1"/>
  <c r="AC87" i="1"/>
  <c r="AA88" i="1"/>
  <c r="AB88" i="1"/>
  <c r="AC88" i="1"/>
  <c r="AA89" i="1"/>
  <c r="AB89" i="1"/>
  <c r="AC89" i="1"/>
  <c r="AA90" i="1"/>
  <c r="AB90" i="1"/>
  <c r="AC90" i="1"/>
  <c r="AA91" i="1"/>
  <c r="AB91" i="1"/>
  <c r="AC91" i="1"/>
  <c r="AA92" i="1"/>
  <c r="AB92" i="1"/>
  <c r="AC92" i="1"/>
  <c r="AA93" i="1"/>
  <c r="AB93" i="1"/>
  <c r="AC93" i="1"/>
  <c r="AA94" i="1"/>
  <c r="AB94" i="1"/>
  <c r="AC94" i="1"/>
  <c r="AA95" i="1"/>
  <c r="AB95" i="1"/>
  <c r="AC95" i="1"/>
  <c r="AA96" i="1"/>
  <c r="AB96" i="1"/>
  <c r="AC96" i="1"/>
  <c r="AA97" i="1"/>
  <c r="AB97" i="1"/>
  <c r="AC97" i="1"/>
  <c r="AA98" i="1"/>
  <c r="AB98" i="1"/>
  <c r="AC98" i="1"/>
  <c r="AA99" i="1"/>
  <c r="AB99" i="1"/>
  <c r="AC99" i="1"/>
  <c r="AA100" i="1"/>
  <c r="AB100" i="1"/>
  <c r="AC100" i="1"/>
  <c r="AA101" i="1"/>
  <c r="AB101" i="1"/>
  <c r="AC101" i="1"/>
  <c r="AA102" i="1"/>
  <c r="AB102" i="1"/>
  <c r="AC102" i="1"/>
  <c r="AA103" i="1"/>
  <c r="AB103" i="1"/>
  <c r="AC103" i="1"/>
  <c r="AA104" i="1"/>
  <c r="AB104" i="1"/>
  <c r="AC104" i="1"/>
  <c r="AA105" i="1"/>
  <c r="AB105" i="1"/>
  <c r="AC105" i="1"/>
  <c r="AA106" i="1"/>
  <c r="AB106" i="1"/>
  <c r="AC106" i="1"/>
  <c r="AA107" i="1"/>
  <c r="AB107" i="1"/>
  <c r="AC107" i="1"/>
  <c r="AA108" i="1"/>
  <c r="AB108" i="1"/>
  <c r="AC108" i="1"/>
  <c r="AA109" i="1"/>
  <c r="AB109" i="1"/>
  <c r="AC109" i="1"/>
  <c r="AA110" i="1"/>
  <c r="AB110" i="1"/>
  <c r="AC110" i="1"/>
  <c r="AA111" i="1"/>
  <c r="AB111" i="1"/>
  <c r="AC111" i="1"/>
  <c r="AA112" i="1"/>
  <c r="AB112" i="1"/>
  <c r="AC112" i="1"/>
  <c r="AA113" i="1"/>
  <c r="AB113" i="1"/>
  <c r="AC113" i="1"/>
  <c r="AA114" i="1"/>
  <c r="AB114" i="1"/>
  <c r="AC114" i="1"/>
  <c r="AA115" i="1"/>
  <c r="AB115" i="1"/>
  <c r="AC115" i="1"/>
  <c r="AA116" i="1"/>
  <c r="AB116" i="1"/>
  <c r="AC116" i="1"/>
  <c r="AA117" i="1"/>
  <c r="AB117" i="1"/>
  <c r="AC117" i="1"/>
  <c r="AA118" i="1"/>
  <c r="AB118" i="1"/>
  <c r="AC118" i="1"/>
  <c r="AA119" i="1"/>
  <c r="AB119" i="1"/>
  <c r="AC119" i="1"/>
  <c r="AA120" i="1"/>
  <c r="AB120" i="1"/>
  <c r="AC120" i="1"/>
  <c r="AA121" i="1"/>
  <c r="AB121" i="1"/>
  <c r="AC121" i="1"/>
  <c r="AA122" i="1"/>
  <c r="AB122" i="1"/>
  <c r="AC122" i="1"/>
  <c r="AA123" i="1"/>
  <c r="AB123" i="1"/>
  <c r="AC123" i="1"/>
  <c r="AA124" i="1"/>
  <c r="AB124" i="1"/>
  <c r="AC124" i="1"/>
  <c r="AA125" i="1"/>
  <c r="AB125" i="1"/>
  <c r="AC125" i="1"/>
  <c r="AA126" i="1"/>
  <c r="AB126" i="1"/>
  <c r="AC126" i="1"/>
  <c r="AA127" i="1"/>
  <c r="AB127" i="1"/>
  <c r="AC127" i="1"/>
  <c r="AA128" i="1"/>
  <c r="AB128" i="1"/>
  <c r="AC128" i="1"/>
  <c r="AA129" i="1"/>
  <c r="AB129" i="1"/>
  <c r="AC129" i="1"/>
  <c r="AA130" i="1"/>
  <c r="AB130" i="1"/>
  <c r="AC130" i="1"/>
  <c r="AA131" i="1"/>
  <c r="AB131" i="1"/>
  <c r="AC131" i="1"/>
  <c r="AA132" i="1"/>
  <c r="AB132" i="1"/>
  <c r="AC132" i="1"/>
  <c r="AA133" i="1"/>
  <c r="AB133" i="1"/>
  <c r="AC133" i="1"/>
  <c r="AA134" i="1"/>
  <c r="AB134" i="1"/>
  <c r="AC134" i="1"/>
  <c r="AA135" i="1"/>
  <c r="AB135" i="1"/>
  <c r="AC135" i="1"/>
  <c r="AA136" i="1"/>
  <c r="AB136" i="1"/>
  <c r="AC136" i="1"/>
  <c r="AA137" i="1"/>
  <c r="AB137" i="1"/>
  <c r="AC137" i="1"/>
  <c r="AA138" i="1"/>
  <c r="AB138" i="1"/>
  <c r="AC138" i="1"/>
  <c r="AA139" i="1"/>
  <c r="AB139" i="1"/>
  <c r="AC139" i="1"/>
  <c r="AA140" i="1"/>
  <c r="AB140" i="1"/>
  <c r="AC140" i="1"/>
  <c r="AA141" i="1"/>
  <c r="AB141" i="1"/>
  <c r="AC141" i="1"/>
  <c r="AA142" i="1"/>
  <c r="AB142" i="1"/>
  <c r="AC142" i="1"/>
  <c r="AA143" i="1"/>
  <c r="AB143" i="1"/>
  <c r="AC143" i="1"/>
  <c r="AA144" i="1"/>
  <c r="AB144" i="1"/>
  <c r="AC144" i="1"/>
  <c r="AA145" i="1"/>
  <c r="AB145" i="1"/>
  <c r="AC145" i="1"/>
  <c r="AA146" i="1"/>
  <c r="AB146" i="1"/>
  <c r="AC146" i="1"/>
  <c r="AA147" i="1"/>
  <c r="AB147" i="1"/>
  <c r="AC147" i="1"/>
  <c r="AA148" i="1"/>
  <c r="AB148" i="1"/>
  <c r="AC148" i="1"/>
  <c r="AA149" i="1"/>
  <c r="AB149" i="1"/>
  <c r="AC149" i="1"/>
  <c r="AA150" i="1"/>
  <c r="AB150" i="1"/>
  <c r="AC150" i="1"/>
  <c r="AA151" i="1"/>
  <c r="AB151" i="1"/>
  <c r="AC151" i="1"/>
  <c r="AA152" i="1"/>
  <c r="AB152" i="1"/>
  <c r="AC152" i="1"/>
  <c r="AA153" i="1"/>
  <c r="AB153" i="1"/>
  <c r="AC153" i="1"/>
  <c r="AA154" i="1"/>
  <c r="AB154" i="1"/>
  <c r="AC154" i="1"/>
  <c r="AA155" i="1"/>
  <c r="AB155" i="1"/>
  <c r="AC155" i="1"/>
  <c r="AA156" i="1"/>
  <c r="AB156" i="1"/>
  <c r="AC156" i="1"/>
  <c r="AA157" i="1"/>
  <c r="AB157" i="1"/>
  <c r="AC157" i="1"/>
  <c r="AA158" i="1"/>
  <c r="AB158" i="1"/>
  <c r="AC158" i="1"/>
  <c r="AA159" i="1"/>
  <c r="AB159" i="1"/>
  <c r="AC159" i="1"/>
  <c r="AA160" i="1"/>
  <c r="AB160" i="1"/>
  <c r="AC160" i="1"/>
  <c r="AA161" i="1"/>
  <c r="AB161" i="1"/>
  <c r="AC161" i="1"/>
  <c r="AA162" i="1"/>
  <c r="AB162" i="1"/>
  <c r="AC162" i="1"/>
  <c r="AA163" i="1"/>
  <c r="AB163" i="1"/>
  <c r="AC163" i="1"/>
  <c r="AA164" i="1"/>
  <c r="AB164" i="1"/>
  <c r="AC164" i="1"/>
  <c r="AA165" i="1"/>
  <c r="AB165" i="1"/>
  <c r="AC165" i="1"/>
  <c r="AA166" i="1"/>
  <c r="AB166" i="1"/>
  <c r="AC166" i="1"/>
  <c r="AA167" i="1"/>
  <c r="AB167" i="1"/>
  <c r="AC167" i="1"/>
  <c r="AA168" i="1"/>
  <c r="AB168" i="1"/>
  <c r="AC168" i="1"/>
  <c r="AA169" i="1"/>
  <c r="AB169" i="1"/>
  <c r="AC169" i="1"/>
  <c r="AA170" i="1"/>
  <c r="AB170" i="1"/>
  <c r="AC170" i="1"/>
  <c r="AA171" i="1"/>
  <c r="AB171" i="1"/>
  <c r="AC171" i="1"/>
  <c r="AA172" i="1"/>
  <c r="AB172" i="1"/>
  <c r="AC172" i="1"/>
  <c r="AA173" i="1"/>
  <c r="AB173" i="1"/>
  <c r="AC173" i="1"/>
  <c r="AA174" i="1"/>
  <c r="AB174" i="1"/>
  <c r="AC174" i="1"/>
  <c r="AA175" i="1"/>
  <c r="AB175" i="1"/>
  <c r="AC175" i="1"/>
  <c r="AA176" i="1"/>
  <c r="AB176" i="1"/>
  <c r="AC176" i="1"/>
  <c r="AA177" i="1"/>
  <c r="AB177" i="1"/>
  <c r="AC177" i="1"/>
  <c r="AA178" i="1"/>
  <c r="AB178" i="1"/>
  <c r="AC178" i="1"/>
  <c r="AA179" i="1"/>
  <c r="AB179" i="1"/>
  <c r="AC179" i="1"/>
  <c r="AA180" i="1"/>
  <c r="AB180" i="1"/>
  <c r="AC180" i="1"/>
  <c r="AA181" i="1"/>
  <c r="AB181" i="1"/>
  <c r="AC181" i="1"/>
  <c r="AA182" i="1"/>
  <c r="AB182" i="1"/>
  <c r="AC182" i="1"/>
  <c r="AA183" i="1"/>
  <c r="AB183" i="1"/>
  <c r="AC183" i="1"/>
  <c r="AA184" i="1"/>
  <c r="AB184" i="1"/>
  <c r="AC184" i="1"/>
  <c r="AA185" i="1"/>
  <c r="AB185" i="1"/>
  <c r="AC185" i="1"/>
  <c r="AA186" i="1"/>
  <c r="AB186" i="1"/>
  <c r="AC186" i="1"/>
  <c r="AA187" i="1"/>
  <c r="AB187" i="1"/>
  <c r="AC187" i="1"/>
  <c r="AA188" i="1"/>
  <c r="AB188" i="1"/>
  <c r="AC188" i="1"/>
  <c r="AA189" i="1"/>
  <c r="AB189" i="1"/>
  <c r="AC189" i="1"/>
  <c r="AA190" i="1"/>
  <c r="AB190" i="1"/>
  <c r="AC190" i="1"/>
  <c r="AA191" i="1"/>
  <c r="AB191" i="1"/>
  <c r="AC191" i="1"/>
  <c r="AA192" i="1"/>
  <c r="AB192" i="1"/>
  <c r="AC192" i="1"/>
  <c r="AA193" i="1"/>
  <c r="AB193" i="1"/>
  <c r="AC193" i="1"/>
  <c r="AA194" i="1"/>
  <c r="AB194" i="1"/>
  <c r="AC194" i="1"/>
  <c r="AA195" i="1"/>
  <c r="AB195" i="1"/>
  <c r="AC195" i="1"/>
  <c r="AA196" i="1"/>
  <c r="AB196" i="1"/>
  <c r="AC196" i="1"/>
  <c r="AA197" i="1"/>
  <c r="AB197" i="1"/>
  <c r="AC197" i="1"/>
  <c r="AA198" i="1"/>
  <c r="AB198" i="1"/>
  <c r="AC198" i="1"/>
  <c r="AA199" i="1"/>
  <c r="AB199" i="1"/>
  <c r="AC199" i="1"/>
  <c r="AA200" i="1"/>
  <c r="AB200" i="1"/>
  <c r="AC200" i="1"/>
  <c r="AA201" i="1"/>
  <c r="AB201" i="1"/>
  <c r="AC201" i="1"/>
  <c r="AA202" i="1"/>
  <c r="AB202" i="1"/>
  <c r="AC202" i="1"/>
  <c r="AA203" i="1"/>
  <c r="AB203" i="1"/>
  <c r="AC203" i="1"/>
  <c r="AA204" i="1"/>
  <c r="AB204" i="1"/>
  <c r="AC204" i="1"/>
  <c r="AA205" i="1"/>
  <c r="AB205" i="1"/>
  <c r="AC205" i="1"/>
  <c r="AA206" i="1"/>
  <c r="AB206" i="1"/>
  <c r="AC206" i="1"/>
  <c r="AA207" i="1"/>
  <c r="AB207" i="1"/>
  <c r="AC207" i="1"/>
  <c r="AA208" i="1"/>
  <c r="AB208" i="1"/>
  <c r="AC208" i="1"/>
  <c r="AA209" i="1"/>
  <c r="AB209" i="1"/>
  <c r="AC209" i="1"/>
  <c r="AA210" i="1"/>
  <c r="AB210" i="1"/>
  <c r="AC210" i="1"/>
  <c r="AA211" i="1"/>
  <c r="AB211" i="1"/>
  <c r="AC211" i="1"/>
  <c r="AA212" i="1"/>
  <c r="AB212" i="1"/>
  <c r="AC212" i="1"/>
  <c r="AA213" i="1"/>
  <c r="AB213" i="1"/>
  <c r="AC213" i="1"/>
  <c r="AA214" i="1"/>
  <c r="AB214" i="1"/>
  <c r="AC214" i="1"/>
  <c r="AA215" i="1"/>
  <c r="AB215" i="1"/>
  <c r="AC215" i="1"/>
  <c r="AA216" i="1"/>
  <c r="AB216" i="1"/>
  <c r="AC216" i="1"/>
  <c r="AA217" i="1"/>
  <c r="AB217" i="1"/>
  <c r="AC217" i="1"/>
  <c r="AA218" i="1"/>
  <c r="AB218" i="1"/>
  <c r="AC218" i="1"/>
  <c r="AA219" i="1"/>
  <c r="AB219" i="1"/>
  <c r="AC219" i="1"/>
  <c r="AA220" i="1"/>
  <c r="AB220" i="1"/>
  <c r="AC220" i="1"/>
  <c r="AA221" i="1"/>
  <c r="AB221" i="1"/>
  <c r="AC221" i="1"/>
  <c r="AA222" i="1"/>
  <c r="AB222" i="1"/>
  <c r="AC222" i="1"/>
  <c r="AA223" i="1"/>
  <c r="AB223" i="1"/>
  <c r="AC223" i="1"/>
  <c r="AA224" i="1"/>
  <c r="AB224" i="1"/>
  <c r="AC224" i="1"/>
  <c r="AA225" i="1"/>
  <c r="AB225" i="1"/>
  <c r="AC225" i="1"/>
  <c r="AA226" i="1"/>
  <c r="AB226" i="1"/>
  <c r="AC226" i="1"/>
  <c r="AA227" i="1"/>
  <c r="AB227" i="1"/>
  <c r="AC227" i="1"/>
  <c r="AA228" i="1"/>
  <c r="AB228" i="1"/>
  <c r="AC228" i="1"/>
  <c r="AA229" i="1"/>
  <c r="AB229" i="1"/>
  <c r="AC229" i="1"/>
  <c r="AA230" i="1"/>
  <c r="AB230" i="1"/>
  <c r="AC230" i="1"/>
  <c r="AA231" i="1"/>
  <c r="AB231" i="1"/>
  <c r="AC231" i="1"/>
  <c r="AA232" i="1"/>
  <c r="AB232" i="1"/>
  <c r="AC232" i="1"/>
  <c r="AA233" i="1"/>
  <c r="AB233" i="1"/>
  <c r="AC233" i="1"/>
  <c r="AA234" i="1"/>
  <c r="AB234" i="1"/>
  <c r="AC234" i="1"/>
  <c r="AA235" i="1"/>
  <c r="AB235" i="1"/>
  <c r="AC235" i="1"/>
  <c r="AA236" i="1"/>
  <c r="AB236" i="1"/>
  <c r="AC236" i="1"/>
  <c r="AA237" i="1"/>
  <c r="AB237" i="1"/>
  <c r="AC237" i="1"/>
  <c r="AA238" i="1"/>
  <c r="AB238" i="1"/>
  <c r="AC238" i="1"/>
  <c r="AA239" i="1"/>
  <c r="AB239" i="1"/>
  <c r="AC239" i="1"/>
  <c r="AA240" i="1"/>
  <c r="AB240" i="1"/>
  <c r="AC240" i="1"/>
  <c r="AA241" i="1"/>
  <c r="AB241" i="1"/>
  <c r="AC241" i="1"/>
  <c r="AA242" i="1"/>
  <c r="AB242" i="1"/>
  <c r="AC242" i="1"/>
  <c r="AA243" i="1"/>
  <c r="AB243" i="1"/>
  <c r="AC243" i="1"/>
  <c r="AA244" i="1"/>
  <c r="AB244" i="1"/>
  <c r="AC244" i="1"/>
  <c r="AA245" i="1"/>
  <c r="AB245" i="1"/>
  <c r="AC245" i="1"/>
  <c r="AA246" i="1"/>
  <c r="AB246" i="1"/>
  <c r="AC246" i="1"/>
  <c r="AA247" i="1"/>
  <c r="AB247" i="1"/>
  <c r="AC247" i="1"/>
  <c r="AA248" i="1"/>
  <c r="AB248" i="1"/>
  <c r="AC248" i="1"/>
  <c r="AA249" i="1"/>
  <c r="AB249" i="1"/>
  <c r="AC249" i="1"/>
  <c r="AA250" i="1"/>
  <c r="AB250" i="1"/>
  <c r="AC250" i="1"/>
  <c r="AA251" i="1"/>
  <c r="AB251" i="1"/>
  <c r="AC251" i="1"/>
  <c r="AA252" i="1"/>
  <c r="AB252" i="1"/>
  <c r="AC252" i="1"/>
  <c r="AA253" i="1"/>
  <c r="AB253" i="1"/>
  <c r="AC253" i="1"/>
  <c r="AA254" i="1"/>
  <c r="AB254" i="1"/>
  <c r="AC254" i="1"/>
  <c r="AA255" i="1"/>
  <c r="AB255" i="1"/>
  <c r="AC255" i="1"/>
  <c r="AA256" i="1"/>
  <c r="AB256" i="1"/>
  <c r="AC256" i="1"/>
  <c r="AA257" i="1"/>
  <c r="AB257" i="1"/>
  <c r="AC257" i="1"/>
  <c r="AA258" i="1"/>
  <c r="AB258" i="1"/>
  <c r="AC258" i="1"/>
  <c r="AA259" i="1"/>
  <c r="AB259" i="1"/>
  <c r="AC259" i="1"/>
  <c r="AA260" i="1"/>
  <c r="AB260" i="1"/>
  <c r="AC260" i="1"/>
  <c r="AA261" i="1"/>
  <c r="AB261" i="1"/>
  <c r="AC261" i="1"/>
  <c r="AA262" i="1"/>
  <c r="AB262" i="1"/>
  <c r="AC262" i="1"/>
  <c r="AA263" i="1"/>
  <c r="AB263" i="1"/>
  <c r="AC263" i="1"/>
  <c r="AA264" i="1"/>
  <c r="AB264" i="1"/>
  <c r="AC264" i="1"/>
  <c r="AA265" i="1"/>
  <c r="AB265" i="1"/>
  <c r="AC265" i="1"/>
  <c r="AA266" i="1"/>
  <c r="AB266" i="1"/>
  <c r="AC266" i="1"/>
  <c r="AA267" i="1"/>
  <c r="AB267" i="1"/>
  <c r="AC267" i="1"/>
  <c r="AA268" i="1"/>
  <c r="AB268" i="1"/>
  <c r="AC268" i="1"/>
  <c r="AA269" i="1"/>
  <c r="AB269" i="1"/>
  <c r="AC269" i="1"/>
  <c r="AA270" i="1"/>
  <c r="AB270" i="1"/>
  <c r="AC270" i="1"/>
  <c r="AA271" i="1"/>
  <c r="AB271" i="1"/>
  <c r="AC271" i="1"/>
  <c r="AA272" i="1"/>
  <c r="AB272" i="1"/>
  <c r="AC272" i="1"/>
  <c r="AA273" i="1"/>
  <c r="AB273" i="1"/>
  <c r="AC273" i="1"/>
  <c r="AA274" i="1"/>
  <c r="AB274" i="1"/>
  <c r="AC274" i="1"/>
  <c r="AA275" i="1"/>
  <c r="AB275" i="1"/>
  <c r="AC275" i="1"/>
  <c r="AA276" i="1"/>
  <c r="AB276" i="1"/>
  <c r="AC276" i="1"/>
  <c r="AA277" i="1"/>
  <c r="AB277" i="1"/>
  <c r="AC277" i="1"/>
  <c r="AA278" i="1"/>
  <c r="AB278" i="1"/>
  <c r="AC278" i="1"/>
  <c r="AA279" i="1"/>
  <c r="AB279" i="1"/>
  <c r="AC279" i="1"/>
  <c r="AA280" i="1"/>
  <c r="AB280" i="1"/>
  <c r="AC280" i="1"/>
  <c r="AA281" i="1"/>
  <c r="AB281" i="1"/>
  <c r="AC281" i="1"/>
  <c r="AA282" i="1"/>
  <c r="AB282" i="1"/>
  <c r="AC282" i="1"/>
  <c r="AA283" i="1"/>
  <c r="AB283" i="1"/>
  <c r="AC283" i="1"/>
  <c r="AA284" i="1"/>
  <c r="AB284" i="1"/>
  <c r="AC284" i="1"/>
  <c r="AA285" i="1"/>
  <c r="AB285" i="1"/>
  <c r="AC285" i="1"/>
  <c r="AA286" i="1"/>
  <c r="AB286" i="1"/>
  <c r="AC286" i="1"/>
  <c r="AA287" i="1"/>
  <c r="AB287" i="1"/>
  <c r="AC287" i="1"/>
  <c r="AA288" i="1"/>
  <c r="AB288" i="1"/>
  <c r="AC288" i="1"/>
  <c r="AA289" i="1"/>
  <c r="AB289" i="1"/>
  <c r="AC289" i="1"/>
  <c r="AA290" i="1"/>
  <c r="AB290" i="1"/>
  <c r="AC290" i="1"/>
  <c r="AA291" i="1"/>
  <c r="AB291" i="1"/>
  <c r="AC291" i="1"/>
  <c r="AA292" i="1"/>
  <c r="AB292" i="1"/>
  <c r="AC292" i="1"/>
  <c r="AA293" i="1"/>
  <c r="AB293" i="1"/>
  <c r="AC293" i="1"/>
  <c r="AA294" i="1"/>
  <c r="AB294" i="1"/>
  <c r="AC294" i="1"/>
  <c r="AA295" i="1"/>
  <c r="AB295" i="1"/>
  <c r="AC295" i="1"/>
  <c r="AA296" i="1"/>
  <c r="AB296" i="1"/>
  <c r="AC296" i="1"/>
  <c r="AA297" i="1"/>
  <c r="AB297" i="1"/>
  <c r="AC297" i="1"/>
  <c r="AA298" i="1"/>
  <c r="AB298" i="1"/>
  <c r="AC298" i="1"/>
  <c r="AA299" i="1"/>
  <c r="AB299" i="1"/>
  <c r="AC299" i="1"/>
  <c r="AA300" i="1"/>
  <c r="AB300" i="1"/>
  <c r="AC300" i="1"/>
  <c r="AA301" i="1"/>
  <c r="AB301" i="1"/>
  <c r="AC301" i="1"/>
  <c r="AA302" i="1"/>
  <c r="AB302" i="1"/>
  <c r="AC302" i="1"/>
  <c r="AA303" i="1"/>
  <c r="AB303" i="1"/>
  <c r="AC303" i="1"/>
  <c r="AA304" i="1"/>
  <c r="AB304" i="1"/>
  <c r="AC304" i="1"/>
  <c r="AA305" i="1"/>
  <c r="AB305" i="1"/>
  <c r="AC305" i="1"/>
  <c r="AA306" i="1"/>
  <c r="AB306" i="1"/>
  <c r="AC306" i="1"/>
  <c r="AA307" i="1"/>
  <c r="AB307" i="1"/>
  <c r="AC307" i="1"/>
  <c r="AA308" i="1"/>
  <c r="AB308" i="1"/>
  <c r="AC308" i="1"/>
  <c r="AA309" i="1"/>
  <c r="AB309" i="1"/>
  <c r="AC309" i="1"/>
  <c r="AA310" i="1"/>
  <c r="AB310" i="1"/>
  <c r="AC310" i="1"/>
  <c r="AA311" i="1"/>
  <c r="AB311" i="1"/>
  <c r="AC311" i="1"/>
  <c r="AA312" i="1"/>
  <c r="AB312" i="1"/>
  <c r="AC312" i="1"/>
  <c r="AA313" i="1"/>
  <c r="AB313" i="1"/>
  <c r="AC313" i="1"/>
  <c r="AA314" i="1"/>
  <c r="AB314" i="1"/>
  <c r="AC314" i="1"/>
  <c r="AA315" i="1"/>
  <c r="AB315" i="1"/>
  <c r="AC315" i="1"/>
  <c r="AA316" i="1"/>
  <c r="AB316" i="1"/>
  <c r="AC316" i="1"/>
  <c r="AA317" i="1"/>
  <c r="AB317" i="1"/>
  <c r="AC317" i="1"/>
  <c r="AA318" i="1"/>
  <c r="AB318" i="1"/>
  <c r="AC318" i="1"/>
  <c r="AA319" i="1"/>
  <c r="AB319" i="1"/>
  <c r="AC319" i="1"/>
  <c r="AA320" i="1"/>
  <c r="AB320" i="1"/>
  <c r="AC320" i="1"/>
  <c r="AA321" i="1"/>
  <c r="AB321" i="1"/>
  <c r="AC321" i="1"/>
  <c r="AA322" i="1"/>
  <c r="AB322" i="1"/>
  <c r="AC322" i="1"/>
  <c r="AA323" i="1"/>
  <c r="AB323" i="1"/>
  <c r="AC323" i="1"/>
  <c r="AA324" i="1"/>
  <c r="AB324" i="1"/>
  <c r="AC324" i="1"/>
  <c r="AA325" i="1"/>
  <c r="AB325" i="1"/>
  <c r="AC325" i="1"/>
  <c r="AA326" i="1"/>
  <c r="AB326" i="1"/>
  <c r="AC326" i="1"/>
  <c r="AA327" i="1"/>
  <c r="AB327" i="1"/>
  <c r="AC327" i="1"/>
  <c r="AA328" i="1"/>
  <c r="AB328" i="1"/>
  <c r="AC328" i="1"/>
  <c r="AA329" i="1"/>
  <c r="AB329" i="1"/>
  <c r="AC329" i="1"/>
  <c r="AA330" i="1"/>
  <c r="AB330" i="1"/>
  <c r="AC330" i="1"/>
  <c r="AA331" i="1"/>
  <c r="AB331" i="1"/>
  <c r="AC331" i="1"/>
  <c r="AA332" i="1"/>
  <c r="AB332" i="1"/>
  <c r="AC332" i="1"/>
  <c r="AA333" i="1"/>
  <c r="AB333" i="1"/>
  <c r="AC333" i="1"/>
  <c r="AA334" i="1"/>
  <c r="AB334" i="1"/>
  <c r="AC334" i="1"/>
  <c r="AA335" i="1"/>
  <c r="AB335" i="1"/>
  <c r="AC335" i="1"/>
  <c r="AA336" i="1"/>
  <c r="AB336" i="1"/>
  <c r="AC336" i="1"/>
  <c r="AA337" i="1"/>
  <c r="AB337" i="1"/>
  <c r="AC337" i="1"/>
  <c r="AA338" i="1"/>
  <c r="AB338" i="1"/>
  <c r="AC338" i="1"/>
  <c r="AA339" i="1"/>
  <c r="AB339" i="1"/>
  <c r="AC339" i="1"/>
  <c r="AA340" i="1"/>
  <c r="AB340" i="1"/>
  <c r="AC340" i="1"/>
  <c r="AA341" i="1"/>
  <c r="AB341" i="1"/>
  <c r="AC341" i="1"/>
  <c r="AA342" i="1"/>
  <c r="AB342" i="1"/>
  <c r="AC342" i="1"/>
  <c r="AA343" i="1"/>
  <c r="AB343" i="1"/>
  <c r="AC343" i="1"/>
  <c r="AA344" i="1"/>
  <c r="AB344" i="1"/>
  <c r="AC344" i="1"/>
  <c r="AA345" i="1"/>
  <c r="AB345" i="1"/>
  <c r="AC345" i="1"/>
  <c r="AA346" i="1"/>
  <c r="AB346" i="1"/>
  <c r="AC346" i="1"/>
  <c r="AA347" i="1"/>
  <c r="AB347" i="1"/>
  <c r="AC347" i="1"/>
  <c r="AA348" i="1"/>
  <c r="AB348" i="1"/>
  <c r="AC348" i="1"/>
  <c r="AA349" i="1"/>
  <c r="AB349" i="1"/>
  <c r="AC349" i="1"/>
  <c r="AA350" i="1"/>
  <c r="AB350" i="1"/>
  <c r="AC350" i="1"/>
  <c r="AA351" i="1"/>
  <c r="AB351" i="1"/>
  <c r="AC351" i="1"/>
  <c r="AA352" i="1"/>
  <c r="AB352" i="1"/>
  <c r="AC352" i="1"/>
  <c r="AA353" i="1"/>
  <c r="AB353" i="1"/>
  <c r="AC353" i="1"/>
  <c r="AA354" i="1"/>
  <c r="AB354" i="1"/>
  <c r="AC354" i="1"/>
  <c r="AA355" i="1"/>
  <c r="AB355" i="1"/>
  <c r="AC355" i="1"/>
  <c r="AA356" i="1"/>
  <c r="AB356" i="1"/>
  <c r="AC356" i="1"/>
  <c r="AA357" i="1"/>
  <c r="AB357" i="1"/>
  <c r="AC357" i="1"/>
  <c r="AA358" i="1"/>
  <c r="AB358" i="1"/>
  <c r="AC358" i="1"/>
  <c r="AA359" i="1"/>
  <c r="AB359" i="1"/>
  <c r="AC359" i="1"/>
  <c r="AA360" i="1"/>
  <c r="AB360" i="1"/>
  <c r="AC360" i="1"/>
  <c r="AA361" i="1"/>
  <c r="AB361" i="1"/>
  <c r="AC361" i="1"/>
  <c r="AA362" i="1"/>
  <c r="AB362" i="1"/>
  <c r="AC362" i="1"/>
  <c r="AA363" i="1"/>
  <c r="AB363" i="1"/>
  <c r="AC363" i="1"/>
  <c r="AA364" i="1"/>
  <c r="AB364" i="1"/>
  <c r="AC364" i="1"/>
  <c r="AA365" i="1"/>
  <c r="AB365" i="1"/>
  <c r="AC365" i="1"/>
  <c r="AA366" i="1"/>
  <c r="AB366" i="1"/>
  <c r="AC366" i="1"/>
  <c r="AA367" i="1"/>
  <c r="AB367" i="1"/>
  <c r="AC367" i="1"/>
  <c r="AA368" i="1"/>
  <c r="AB368" i="1"/>
  <c r="AC368" i="1"/>
  <c r="AA369" i="1"/>
  <c r="AB369" i="1"/>
  <c r="AC369" i="1"/>
  <c r="AA370" i="1"/>
  <c r="AB370" i="1"/>
  <c r="AC370" i="1"/>
  <c r="AA371" i="1"/>
  <c r="AB371" i="1"/>
  <c r="AC371" i="1"/>
  <c r="AA372" i="1"/>
  <c r="AB372" i="1"/>
  <c r="AC372" i="1"/>
  <c r="AA373" i="1"/>
  <c r="AB373" i="1"/>
  <c r="AC373" i="1"/>
  <c r="AA374" i="1"/>
  <c r="AB374" i="1"/>
  <c r="AC374" i="1"/>
  <c r="AA375" i="1"/>
  <c r="AB375" i="1"/>
  <c r="AC375" i="1"/>
  <c r="AA376" i="1"/>
  <c r="AB376" i="1"/>
  <c r="AC376" i="1"/>
  <c r="AA377" i="1"/>
  <c r="AB377" i="1"/>
  <c r="AC377" i="1"/>
  <c r="AA378" i="1"/>
  <c r="AB378" i="1"/>
  <c r="AC378" i="1"/>
  <c r="AA379" i="1"/>
  <c r="AB379" i="1"/>
  <c r="AC379" i="1"/>
  <c r="AA380" i="1"/>
  <c r="AB380" i="1"/>
  <c r="AC380" i="1"/>
  <c r="AA381" i="1"/>
  <c r="AB381" i="1"/>
  <c r="AC381" i="1"/>
  <c r="AA382" i="1"/>
  <c r="AB382" i="1"/>
  <c r="AC382" i="1"/>
  <c r="AA383" i="1"/>
  <c r="AB383" i="1"/>
  <c r="AC383" i="1"/>
  <c r="AA384" i="1"/>
  <c r="AB384" i="1"/>
  <c r="AC384" i="1"/>
  <c r="AA385" i="1"/>
  <c r="AB385" i="1"/>
  <c r="AC385" i="1"/>
  <c r="AA386" i="1"/>
  <c r="AB386" i="1"/>
  <c r="AC386" i="1"/>
  <c r="AA387" i="1"/>
  <c r="AB387" i="1"/>
  <c r="AC387" i="1"/>
  <c r="AA388" i="1"/>
  <c r="AB388" i="1"/>
  <c r="AC388" i="1"/>
  <c r="AA389" i="1"/>
  <c r="AB389" i="1"/>
  <c r="AC389" i="1"/>
  <c r="AA390" i="1"/>
  <c r="AB390" i="1"/>
  <c r="AC390" i="1"/>
  <c r="AA391" i="1"/>
  <c r="AB391" i="1"/>
  <c r="AC391" i="1"/>
  <c r="AA392" i="1"/>
  <c r="AB392" i="1"/>
  <c r="AC392" i="1"/>
  <c r="AA393" i="1"/>
  <c r="AB393" i="1"/>
  <c r="AC393" i="1"/>
  <c r="AA394" i="1"/>
  <c r="AB394" i="1"/>
  <c r="AC394" i="1"/>
  <c r="AA395" i="1"/>
  <c r="AB395" i="1"/>
  <c r="AC395" i="1"/>
  <c r="AA396" i="1"/>
  <c r="AB396" i="1"/>
  <c r="AC396" i="1"/>
  <c r="AA397" i="1"/>
  <c r="AB397" i="1"/>
  <c r="AC397" i="1"/>
  <c r="AA398" i="1"/>
  <c r="AB398" i="1"/>
  <c r="AC398" i="1"/>
  <c r="AA399" i="1"/>
  <c r="AB399" i="1"/>
  <c r="AC399" i="1"/>
  <c r="AA400" i="1"/>
  <c r="AB400" i="1"/>
  <c r="AC400" i="1"/>
  <c r="AA401" i="1"/>
  <c r="AB401" i="1"/>
  <c r="AC401" i="1"/>
  <c r="AA402" i="1"/>
  <c r="AB402" i="1"/>
  <c r="AC402" i="1"/>
  <c r="AA403" i="1"/>
  <c r="AB403" i="1"/>
  <c r="AC403" i="1"/>
  <c r="AA404" i="1"/>
  <c r="AB404" i="1"/>
  <c r="AC404" i="1"/>
  <c r="AA405" i="1"/>
  <c r="AB405" i="1"/>
  <c r="AC405" i="1"/>
  <c r="AA406" i="1"/>
  <c r="AB406" i="1"/>
  <c r="AC406" i="1"/>
  <c r="AA407" i="1"/>
  <c r="AB407" i="1"/>
  <c r="AC407" i="1"/>
  <c r="AA408" i="1"/>
  <c r="AB408" i="1"/>
  <c r="AC408" i="1"/>
  <c r="AA409" i="1"/>
  <c r="AB409" i="1"/>
  <c r="AC409" i="1"/>
  <c r="AA410" i="1"/>
  <c r="AB410" i="1"/>
  <c r="AC410" i="1"/>
  <c r="AA411" i="1"/>
  <c r="AB411" i="1"/>
  <c r="AC411" i="1"/>
  <c r="AA412" i="1"/>
  <c r="AB412" i="1"/>
  <c r="AC412" i="1"/>
  <c r="AA413" i="1"/>
  <c r="AB413" i="1"/>
  <c r="AC413" i="1"/>
  <c r="AA414" i="1"/>
  <c r="AB414" i="1"/>
  <c r="AC414" i="1"/>
  <c r="AA415" i="1"/>
  <c r="AB415" i="1"/>
  <c r="AC415" i="1"/>
  <c r="AA416" i="1"/>
  <c r="AB416" i="1"/>
  <c r="AC416" i="1"/>
  <c r="AA417" i="1"/>
  <c r="AB417" i="1"/>
  <c r="AC417" i="1"/>
  <c r="AA418" i="1"/>
  <c r="AB418" i="1"/>
  <c r="AC418" i="1"/>
  <c r="AA419" i="1"/>
  <c r="AB419" i="1"/>
  <c r="AC419" i="1"/>
  <c r="AA420" i="1"/>
  <c r="AB420" i="1"/>
  <c r="AC420" i="1"/>
  <c r="AA421" i="1"/>
  <c r="AB421" i="1"/>
  <c r="AC421" i="1"/>
  <c r="AA422" i="1"/>
  <c r="AB422" i="1"/>
  <c r="AC422" i="1"/>
  <c r="AA423" i="1"/>
  <c r="AB423" i="1"/>
  <c r="AC423" i="1"/>
  <c r="AA424" i="1"/>
  <c r="AB424" i="1"/>
  <c r="AC424" i="1"/>
  <c r="AA425" i="1"/>
  <c r="AB425" i="1"/>
  <c r="AC425" i="1"/>
  <c r="AA426" i="1"/>
  <c r="AB426" i="1"/>
  <c r="AC426" i="1"/>
  <c r="AA427" i="1"/>
  <c r="AB427" i="1"/>
  <c r="AC427" i="1"/>
  <c r="AA428" i="1"/>
  <c r="AB428" i="1"/>
  <c r="AC428" i="1"/>
  <c r="AA429" i="1"/>
  <c r="AB429" i="1"/>
  <c r="AC429" i="1"/>
  <c r="AA430" i="1"/>
  <c r="AB430" i="1"/>
  <c r="AC430" i="1"/>
  <c r="AA431" i="1"/>
  <c r="AB431" i="1"/>
  <c r="AC431" i="1"/>
  <c r="AA432" i="1"/>
  <c r="AB432" i="1"/>
  <c r="AC432" i="1"/>
  <c r="AA433" i="1"/>
  <c r="AB433" i="1"/>
  <c r="AC433" i="1"/>
  <c r="AA434" i="1"/>
  <c r="AB434" i="1"/>
  <c r="AC434" i="1"/>
  <c r="AA435" i="1"/>
  <c r="AB435" i="1"/>
  <c r="AC435" i="1"/>
  <c r="AA436" i="1"/>
  <c r="AB436" i="1"/>
  <c r="AC436" i="1"/>
  <c r="AA437" i="1"/>
  <c r="AB437" i="1"/>
  <c r="AC437" i="1"/>
  <c r="AA438" i="1"/>
  <c r="AB438" i="1"/>
  <c r="AC438" i="1"/>
  <c r="AA439" i="1"/>
  <c r="AB439" i="1"/>
  <c r="AC439" i="1"/>
  <c r="AA440" i="1"/>
  <c r="AB440" i="1"/>
  <c r="AC440" i="1"/>
  <c r="AA441" i="1"/>
  <c r="AB441" i="1"/>
  <c r="AC441" i="1"/>
  <c r="AA442" i="1"/>
  <c r="AB442" i="1"/>
  <c r="AC442" i="1"/>
  <c r="AA443" i="1"/>
  <c r="AB443" i="1"/>
  <c r="AC443" i="1"/>
  <c r="AA444" i="1"/>
  <c r="AB444" i="1"/>
  <c r="AC444" i="1"/>
  <c r="AA445" i="1"/>
  <c r="AB445" i="1"/>
  <c r="AC445" i="1"/>
  <c r="AA446" i="1"/>
  <c r="AB446" i="1"/>
  <c r="AC446" i="1"/>
  <c r="AA447" i="1"/>
  <c r="AB447" i="1"/>
  <c r="AC447" i="1"/>
  <c r="AA448" i="1"/>
  <c r="AB448" i="1"/>
  <c r="AC448" i="1"/>
  <c r="AA449" i="1"/>
  <c r="AB449" i="1"/>
  <c r="AC449" i="1"/>
  <c r="AA450" i="1"/>
  <c r="AB450" i="1"/>
  <c r="AC450" i="1"/>
  <c r="AA451" i="1"/>
  <c r="AB451" i="1"/>
  <c r="AC451" i="1"/>
  <c r="AA452" i="1"/>
  <c r="AB452" i="1"/>
  <c r="AC452" i="1"/>
  <c r="AA453" i="1"/>
  <c r="AB453" i="1"/>
  <c r="AC453" i="1"/>
  <c r="AA454" i="1"/>
  <c r="AB454" i="1"/>
  <c r="AC454" i="1"/>
  <c r="AA455" i="1"/>
  <c r="AB455" i="1"/>
  <c r="AC455" i="1"/>
  <c r="AA456" i="1"/>
  <c r="AB456" i="1"/>
  <c r="AC456" i="1"/>
  <c r="AA457" i="1"/>
  <c r="AB457" i="1"/>
  <c r="AC457" i="1"/>
  <c r="AA458" i="1"/>
  <c r="AB458" i="1"/>
  <c r="AC458" i="1"/>
  <c r="AA459" i="1"/>
  <c r="AB459" i="1"/>
  <c r="AC459" i="1"/>
  <c r="AA460" i="1"/>
  <c r="AB460" i="1"/>
  <c r="AC460" i="1"/>
  <c r="AA461" i="1"/>
  <c r="AB461" i="1"/>
  <c r="AC461" i="1"/>
  <c r="AA462" i="1"/>
  <c r="AB462" i="1"/>
  <c r="AC462" i="1"/>
  <c r="AA463" i="1"/>
  <c r="AB463" i="1"/>
  <c r="AC463" i="1"/>
  <c r="AA464" i="1"/>
  <c r="AB464" i="1"/>
  <c r="AC464" i="1"/>
  <c r="AA465" i="1"/>
  <c r="AB465" i="1"/>
  <c r="AC465" i="1"/>
  <c r="AA466" i="1"/>
  <c r="AB466" i="1"/>
  <c r="AC466" i="1"/>
  <c r="AA467" i="1"/>
  <c r="AB467" i="1"/>
  <c r="AC467" i="1"/>
  <c r="AA468" i="1"/>
  <c r="AB468" i="1"/>
  <c r="AC468" i="1"/>
  <c r="AA469" i="1"/>
  <c r="AB469" i="1"/>
  <c r="AC469" i="1"/>
  <c r="AA470" i="1"/>
  <c r="AB470" i="1"/>
  <c r="AC470" i="1"/>
  <c r="AA471" i="1"/>
  <c r="AB471" i="1"/>
  <c r="AC471" i="1"/>
  <c r="AA472" i="1"/>
  <c r="AB472" i="1"/>
  <c r="AC472" i="1"/>
  <c r="AA473" i="1"/>
  <c r="AB473" i="1"/>
  <c r="AC473" i="1"/>
  <c r="AA474" i="1"/>
  <c r="AB474" i="1"/>
  <c r="AC474" i="1"/>
  <c r="AA475" i="1"/>
  <c r="AB475" i="1"/>
  <c r="AC475" i="1"/>
  <c r="AA476" i="1"/>
  <c r="AB476" i="1"/>
  <c r="AC476" i="1"/>
  <c r="AA477" i="1"/>
  <c r="AB477" i="1"/>
  <c r="AC477" i="1"/>
  <c r="AA478" i="1"/>
  <c r="AB478" i="1"/>
  <c r="AC478" i="1"/>
  <c r="AA479" i="1"/>
  <c r="AB479" i="1"/>
  <c r="AC479" i="1"/>
  <c r="AA480" i="1"/>
  <c r="AB480" i="1"/>
  <c r="AC480" i="1"/>
  <c r="AA481" i="1"/>
  <c r="AB481" i="1"/>
  <c r="AC481" i="1"/>
  <c r="AA482" i="1"/>
  <c r="AB482" i="1"/>
  <c r="AC482" i="1"/>
  <c r="AA483" i="1"/>
  <c r="AB483" i="1"/>
  <c r="AC483" i="1"/>
  <c r="AA484" i="1"/>
  <c r="AB484" i="1"/>
  <c r="AC484" i="1"/>
  <c r="AA485" i="1"/>
  <c r="AB485" i="1"/>
  <c r="AC485" i="1"/>
  <c r="AA486" i="1"/>
  <c r="AB486" i="1"/>
  <c r="AC486" i="1"/>
  <c r="AA487" i="1"/>
  <c r="AB487" i="1"/>
  <c r="AC487" i="1"/>
  <c r="AA488" i="1"/>
  <c r="AB488" i="1"/>
  <c r="AC488" i="1"/>
  <c r="AA489" i="1"/>
  <c r="AB489" i="1"/>
  <c r="AC489" i="1"/>
  <c r="AA490" i="1"/>
  <c r="AB490" i="1"/>
  <c r="AC490" i="1"/>
  <c r="AA491" i="1"/>
  <c r="AB491" i="1"/>
  <c r="AC491" i="1"/>
  <c r="AA492" i="1"/>
  <c r="AB492" i="1"/>
  <c r="AC492" i="1"/>
  <c r="AA493" i="1"/>
  <c r="AB493" i="1"/>
  <c r="AC493" i="1"/>
  <c r="AA494" i="1"/>
  <c r="AB494" i="1"/>
  <c r="AC494" i="1"/>
  <c r="AA495" i="1"/>
  <c r="AB495" i="1"/>
  <c r="AC495" i="1" s="1"/>
  <c r="AA496" i="1"/>
  <c r="AB496" i="1"/>
  <c r="AC496" i="1"/>
  <c r="AA497" i="1"/>
  <c r="AB497" i="1"/>
  <c r="AC497" i="1"/>
  <c r="AA498" i="1"/>
  <c r="AB498" i="1"/>
  <c r="AC498" i="1"/>
  <c r="AA499" i="1"/>
  <c r="AB499" i="1"/>
  <c r="AC499" i="1" s="1"/>
  <c r="AA500" i="1"/>
  <c r="AB500" i="1"/>
  <c r="AC500" i="1"/>
  <c r="AA501" i="1"/>
  <c r="AB501" i="1"/>
  <c r="AC501" i="1"/>
  <c r="AA502" i="1"/>
  <c r="AB502" i="1"/>
  <c r="AC502" i="1"/>
  <c r="AA503" i="1"/>
  <c r="AB503" i="1"/>
  <c r="AC503" i="1" s="1"/>
  <c r="AA504" i="1"/>
  <c r="AB504" i="1"/>
  <c r="AC504" i="1"/>
  <c r="AA505" i="1"/>
  <c r="AB505" i="1"/>
  <c r="AC505" i="1"/>
  <c r="AA506" i="1"/>
  <c r="AB506" i="1"/>
  <c r="AC506" i="1"/>
  <c r="AA507" i="1"/>
  <c r="AB507" i="1"/>
  <c r="AC507" i="1" s="1"/>
  <c r="AA508" i="1"/>
  <c r="AB508" i="1"/>
  <c r="AC508" i="1"/>
  <c r="AA509" i="1"/>
  <c r="AB509" i="1"/>
  <c r="AC509" i="1"/>
  <c r="AA510" i="1"/>
  <c r="AB510" i="1"/>
  <c r="AC510" i="1"/>
  <c r="AA511" i="1"/>
  <c r="AB511" i="1"/>
  <c r="AC511" i="1" s="1"/>
  <c r="AA512" i="1"/>
  <c r="AB512" i="1"/>
  <c r="AC512" i="1"/>
  <c r="AA513" i="1"/>
  <c r="AB513" i="1"/>
  <c r="AC513" i="1"/>
  <c r="AA514" i="1"/>
  <c r="AB514" i="1"/>
  <c r="AC514" i="1"/>
  <c r="AA515" i="1"/>
  <c r="AB515" i="1"/>
  <c r="AC515" i="1" s="1"/>
  <c r="AA516" i="1"/>
  <c r="AB516" i="1"/>
  <c r="AC516" i="1"/>
  <c r="AA517" i="1"/>
  <c r="AB517" i="1"/>
  <c r="AC517" i="1"/>
  <c r="AA518" i="1"/>
  <c r="AB518" i="1"/>
  <c r="AC518" i="1"/>
  <c r="AA519" i="1"/>
  <c r="AB519" i="1"/>
  <c r="AC519" i="1" s="1"/>
  <c r="AA520" i="1"/>
  <c r="AB520" i="1"/>
  <c r="AC520" i="1"/>
  <c r="AA521" i="1"/>
  <c r="AB521" i="1"/>
  <c r="AC521" i="1"/>
  <c r="AA522" i="1"/>
  <c r="AB522" i="1"/>
  <c r="AC522" i="1"/>
  <c r="AA523" i="1"/>
  <c r="AB523" i="1"/>
  <c r="AC523" i="1" s="1"/>
  <c r="AA524" i="1"/>
  <c r="AB524" i="1"/>
  <c r="AC524" i="1"/>
  <c r="AA525" i="1"/>
  <c r="AB525" i="1"/>
  <c r="AC525" i="1"/>
  <c r="AA526" i="1"/>
  <c r="AB526" i="1"/>
  <c r="AC526" i="1"/>
  <c r="AA527" i="1"/>
  <c r="AB527" i="1"/>
  <c r="AC527" i="1" s="1"/>
  <c r="AA528" i="1"/>
  <c r="AB528" i="1"/>
  <c r="AC528" i="1"/>
  <c r="AA529" i="1"/>
  <c r="AB529" i="1"/>
  <c r="AC529" i="1"/>
  <c r="AA530" i="1"/>
  <c r="AB530" i="1"/>
  <c r="AC530" i="1"/>
  <c r="AA531" i="1"/>
  <c r="AB531" i="1"/>
  <c r="AC531" i="1" s="1"/>
  <c r="AA532" i="1"/>
  <c r="AB532" i="1"/>
  <c r="AC532" i="1"/>
  <c r="AA533" i="1"/>
  <c r="AB533" i="1"/>
  <c r="AC533" i="1"/>
  <c r="AA534" i="1"/>
  <c r="AB534" i="1"/>
  <c r="AC534" i="1"/>
  <c r="AA535" i="1"/>
  <c r="AB535" i="1"/>
  <c r="AC535" i="1" s="1"/>
  <c r="AA536" i="1"/>
  <c r="AB536" i="1"/>
  <c r="AC536" i="1"/>
  <c r="AA537" i="1"/>
  <c r="AB537" i="1"/>
  <c r="AC537" i="1"/>
  <c r="AA538" i="1"/>
  <c r="AB538" i="1"/>
  <c r="AC538" i="1"/>
  <c r="AA539" i="1"/>
  <c r="AB539" i="1"/>
  <c r="AC539" i="1" s="1"/>
  <c r="AA540" i="1"/>
  <c r="AB540" i="1"/>
  <c r="AC540" i="1"/>
  <c r="AA541" i="1"/>
  <c r="AB541" i="1"/>
  <c r="AC541" i="1"/>
  <c r="AA542" i="1"/>
  <c r="AB542" i="1"/>
  <c r="AC542" i="1"/>
  <c r="AA543" i="1"/>
  <c r="AB543" i="1"/>
  <c r="AC543" i="1" s="1"/>
  <c r="AA544" i="1"/>
  <c r="AB544" i="1"/>
  <c r="AC544" i="1"/>
  <c r="AA545" i="1"/>
  <c r="AB545" i="1"/>
  <c r="AC545" i="1"/>
  <c r="AA546" i="1"/>
  <c r="AB546" i="1"/>
  <c r="AC546" i="1"/>
  <c r="AA547" i="1"/>
  <c r="AB547" i="1"/>
  <c r="AC547" i="1" s="1"/>
  <c r="AA548" i="1"/>
  <c r="AB548" i="1"/>
  <c r="AC548" i="1"/>
  <c r="AA549" i="1"/>
  <c r="AB549" i="1"/>
  <c r="AC549" i="1"/>
  <c r="AA550" i="1"/>
  <c r="AB550" i="1"/>
  <c r="AC550" i="1"/>
  <c r="AA551" i="1"/>
  <c r="AB551" i="1"/>
  <c r="AC551" i="1" s="1"/>
  <c r="AA552" i="1"/>
  <c r="AB552" i="1"/>
  <c r="AC552" i="1"/>
  <c r="AA553" i="1"/>
  <c r="AB553" i="1"/>
  <c r="AC553" i="1"/>
  <c r="AA554" i="1"/>
  <c r="AB554" i="1"/>
  <c r="AC554" i="1"/>
  <c r="AA555" i="1"/>
  <c r="AB555" i="1"/>
  <c r="AC555" i="1" s="1"/>
  <c r="AA556" i="1"/>
  <c r="AB556" i="1"/>
  <c r="AC556" i="1"/>
  <c r="AA557" i="1"/>
  <c r="AB557" i="1"/>
  <c r="AC557" i="1"/>
  <c r="AA558" i="1"/>
  <c r="AB558" i="1"/>
  <c r="AC558" i="1"/>
  <c r="AA559" i="1"/>
  <c r="AB559" i="1"/>
  <c r="AC559" i="1" s="1"/>
  <c r="AA560" i="1"/>
  <c r="AB560" i="1"/>
  <c r="AC560" i="1"/>
  <c r="AA561" i="1"/>
  <c r="AB561" i="1"/>
  <c r="AC561" i="1"/>
  <c r="AA562" i="1"/>
  <c r="AB562" i="1"/>
  <c r="AC562" i="1"/>
  <c r="AA563" i="1"/>
  <c r="AB563" i="1"/>
  <c r="AC563" i="1" s="1"/>
  <c r="AA564" i="1"/>
  <c r="AB564" i="1"/>
  <c r="AC564" i="1"/>
  <c r="AA565" i="1"/>
  <c r="AB565" i="1"/>
  <c r="AC565" i="1"/>
  <c r="AA566" i="1"/>
  <c r="AB566" i="1"/>
  <c r="AC566" i="1"/>
  <c r="AA567" i="1"/>
  <c r="AB567" i="1"/>
  <c r="AC567" i="1" s="1"/>
  <c r="AA568" i="1"/>
  <c r="AB568" i="1"/>
  <c r="AC568" i="1"/>
  <c r="AA569" i="1"/>
  <c r="AB569" i="1"/>
  <c r="AC569" i="1"/>
  <c r="AA570" i="1"/>
  <c r="AB570" i="1"/>
  <c r="AC570" i="1"/>
  <c r="AA571" i="1"/>
  <c r="AB571" i="1"/>
  <c r="AC571" i="1" s="1"/>
  <c r="AA572" i="1"/>
  <c r="AB572" i="1"/>
  <c r="AC572" i="1"/>
  <c r="AA573" i="1"/>
  <c r="AB573" i="1"/>
  <c r="AC573" i="1"/>
  <c r="AA574" i="1"/>
  <c r="AB574" i="1"/>
  <c r="AC574" i="1"/>
  <c r="AA575" i="1"/>
  <c r="AB575" i="1"/>
  <c r="AC575" i="1" s="1"/>
  <c r="AA576" i="1"/>
  <c r="AB576" i="1"/>
  <c r="AC576" i="1"/>
  <c r="AA577" i="1"/>
  <c r="AB577" i="1"/>
  <c r="AC577" i="1"/>
  <c r="AA578" i="1"/>
  <c r="AB578" i="1"/>
  <c r="AC578" i="1"/>
  <c r="AA579" i="1"/>
  <c r="AB579" i="1"/>
  <c r="AC579" i="1" s="1"/>
  <c r="AA580" i="1"/>
  <c r="AB580" i="1"/>
  <c r="AC580" i="1"/>
  <c r="AA581" i="1"/>
  <c r="AB581" i="1"/>
  <c r="AC581" i="1"/>
  <c r="AA582" i="1"/>
  <c r="AB582" i="1"/>
  <c r="AC582" i="1"/>
  <c r="AA583" i="1"/>
  <c r="AB583" i="1"/>
  <c r="AC583" i="1" s="1"/>
  <c r="AA584" i="1"/>
  <c r="AB584" i="1"/>
  <c r="AC584" i="1"/>
  <c r="AA585" i="1"/>
  <c r="AB585" i="1"/>
  <c r="AC585" i="1"/>
  <c r="AA586" i="1"/>
  <c r="AB586" i="1"/>
  <c r="AC586" i="1"/>
  <c r="AA587" i="1"/>
  <c r="AB587" i="1"/>
  <c r="AC587" i="1" s="1"/>
  <c r="AA588" i="1"/>
  <c r="AB588" i="1"/>
  <c r="AC588" i="1"/>
  <c r="AA589" i="1"/>
  <c r="AB589" i="1"/>
  <c r="AC589" i="1"/>
  <c r="AA590" i="1"/>
  <c r="AB590" i="1"/>
  <c r="AC590" i="1"/>
  <c r="AA591" i="1"/>
  <c r="AB591" i="1"/>
  <c r="AC591" i="1" s="1"/>
  <c r="AA592" i="1"/>
  <c r="AB592" i="1"/>
  <c r="AC592" i="1"/>
  <c r="AA593" i="1"/>
  <c r="AB593" i="1"/>
  <c r="AC593" i="1"/>
  <c r="AA594" i="1"/>
  <c r="AB594" i="1"/>
  <c r="AC594" i="1"/>
  <c r="AA595" i="1"/>
  <c r="AB595" i="1"/>
  <c r="AC595" i="1" s="1"/>
  <c r="AA596" i="1"/>
  <c r="AB596" i="1"/>
  <c r="AC596" i="1"/>
  <c r="AA597" i="1"/>
  <c r="AB597" i="1"/>
  <c r="AC597" i="1"/>
  <c r="AA598" i="1"/>
  <c r="AB598" i="1"/>
  <c r="AC598" i="1"/>
  <c r="AA599" i="1"/>
  <c r="AB599" i="1"/>
  <c r="AC599" i="1" s="1"/>
  <c r="AA600" i="1"/>
  <c r="AB600" i="1"/>
  <c r="AC600" i="1"/>
  <c r="AA601" i="1"/>
  <c r="AB601" i="1"/>
  <c r="AC601" i="1"/>
  <c r="AA602" i="1"/>
  <c r="AB602" i="1"/>
  <c r="AC602" i="1"/>
  <c r="AA603" i="1"/>
  <c r="AB603" i="1"/>
  <c r="AC603" i="1" s="1"/>
  <c r="AA604" i="1"/>
  <c r="AB604" i="1"/>
  <c r="AC604" i="1"/>
  <c r="AA605" i="1"/>
  <c r="AB605" i="1"/>
  <c r="AC605" i="1"/>
  <c r="AA606" i="1"/>
  <c r="AB606" i="1"/>
  <c r="AC606" i="1"/>
  <c r="AA607" i="1"/>
  <c r="AB607" i="1"/>
  <c r="AC607" i="1" s="1"/>
  <c r="AA608" i="1"/>
  <c r="AB608" i="1"/>
  <c r="AC608" i="1"/>
  <c r="AA609" i="1"/>
  <c r="AB609" i="1"/>
  <c r="AC609" i="1"/>
  <c r="AA610" i="1"/>
  <c r="AB610" i="1"/>
  <c r="AC610" i="1"/>
  <c r="AA611" i="1"/>
  <c r="AB611" i="1"/>
  <c r="AC611" i="1" s="1"/>
  <c r="AA612" i="1"/>
  <c r="AB612" i="1"/>
  <c r="AC612" i="1"/>
  <c r="AA613" i="1"/>
  <c r="AB613" i="1"/>
  <c r="AC613" i="1"/>
  <c r="AA614" i="1"/>
  <c r="AB614" i="1"/>
  <c r="AC614" i="1"/>
  <c r="AA615" i="1"/>
  <c r="AB615" i="1"/>
  <c r="AC615" i="1" s="1"/>
  <c r="AA616" i="1"/>
  <c r="AB616" i="1"/>
  <c r="AC616" i="1"/>
  <c r="AA617" i="1"/>
  <c r="AB617" i="1"/>
  <c r="AC617" i="1"/>
  <c r="AA618" i="1"/>
  <c r="AB618" i="1"/>
  <c r="AC618" i="1"/>
  <c r="AA619" i="1"/>
  <c r="AB619" i="1"/>
  <c r="AC619" i="1" s="1"/>
  <c r="AA620" i="1"/>
  <c r="AB620" i="1"/>
  <c r="AC620" i="1"/>
  <c r="AA621" i="1"/>
  <c r="AB621" i="1"/>
  <c r="AC621" i="1"/>
  <c r="AA622" i="1"/>
  <c r="AB622" i="1"/>
  <c r="AC622" i="1"/>
  <c r="AA623" i="1"/>
  <c r="AB623" i="1"/>
  <c r="AC623" i="1" s="1"/>
  <c r="AA624" i="1"/>
  <c r="AB624" i="1"/>
  <c r="AC624" i="1"/>
  <c r="AA625" i="1"/>
  <c r="AB625" i="1"/>
  <c r="AC625" i="1"/>
  <c r="AA626" i="1"/>
  <c r="AB626" i="1"/>
  <c r="AC626" i="1"/>
  <c r="AA627" i="1"/>
  <c r="AB627" i="1"/>
  <c r="AC627" i="1" s="1"/>
  <c r="AA628" i="1"/>
  <c r="AB628" i="1"/>
  <c r="AC628" i="1"/>
  <c r="AA629" i="1"/>
  <c r="AB629" i="1"/>
  <c r="AC629" i="1"/>
  <c r="AA630" i="1"/>
  <c r="AB630" i="1"/>
  <c r="AC630" i="1"/>
  <c r="AA631" i="1"/>
  <c r="AB631" i="1"/>
  <c r="AC631" i="1" s="1"/>
  <c r="AA632" i="1"/>
  <c r="AB632" i="1"/>
  <c r="AC632" i="1"/>
  <c r="AA633" i="1"/>
  <c r="AB633" i="1"/>
  <c r="AC633" i="1"/>
  <c r="AA634" i="1"/>
  <c r="AB634" i="1"/>
  <c r="AC634" i="1"/>
  <c r="AA635" i="1"/>
  <c r="AB635" i="1"/>
  <c r="AC635" i="1" s="1"/>
  <c r="AA636" i="1"/>
  <c r="AB636" i="1"/>
  <c r="AC636" i="1"/>
  <c r="AA637" i="1"/>
  <c r="AB637" i="1"/>
  <c r="AC637" i="1"/>
  <c r="AA638" i="1"/>
  <c r="AB638" i="1"/>
  <c r="AC638" i="1"/>
  <c r="AA639" i="1"/>
  <c r="AB639" i="1"/>
  <c r="AC639" i="1" s="1"/>
  <c r="AA640" i="1"/>
  <c r="AB640" i="1"/>
  <c r="AC640" i="1"/>
  <c r="AA641" i="1"/>
  <c r="AB641" i="1"/>
  <c r="AC641" i="1"/>
  <c r="AA642" i="1"/>
  <c r="AB642" i="1"/>
  <c r="AC642" i="1"/>
  <c r="AA643" i="1"/>
  <c r="AB643" i="1"/>
  <c r="AC643" i="1" s="1"/>
  <c r="AA644" i="1"/>
  <c r="AB644" i="1"/>
  <c r="AC644" i="1"/>
  <c r="AA645" i="1"/>
  <c r="AB645" i="1"/>
  <c r="AC645" i="1"/>
  <c r="AA646" i="1"/>
  <c r="AB646" i="1"/>
  <c r="AC646" i="1"/>
  <c r="AA647" i="1"/>
  <c r="AB647" i="1"/>
  <c r="AC647" i="1" s="1"/>
  <c r="AA648" i="1"/>
  <c r="AB648" i="1"/>
  <c r="AC648" i="1"/>
  <c r="AA649" i="1"/>
  <c r="AB649" i="1"/>
  <c r="AC649" i="1"/>
  <c r="AA650" i="1"/>
  <c r="AB650" i="1"/>
  <c r="AC650" i="1"/>
  <c r="AA651" i="1"/>
  <c r="AB651" i="1"/>
  <c r="AC651" i="1" s="1"/>
  <c r="AA652" i="1"/>
  <c r="AB652" i="1"/>
  <c r="AC652" i="1"/>
  <c r="AA653" i="1"/>
  <c r="AB653" i="1"/>
  <c r="AC653" i="1"/>
  <c r="AA654" i="1"/>
  <c r="AB654" i="1"/>
  <c r="AC654" i="1"/>
  <c r="AA655" i="1"/>
  <c r="AB655" i="1"/>
  <c r="AC655" i="1" s="1"/>
  <c r="AA656" i="1"/>
  <c r="AB656" i="1"/>
  <c r="AC656" i="1"/>
  <c r="AA657" i="1"/>
  <c r="AB657" i="1"/>
  <c r="AC657" i="1"/>
  <c r="AA658" i="1"/>
  <c r="AB658" i="1"/>
  <c r="AC658" i="1"/>
  <c r="AA659" i="1"/>
  <c r="AB659" i="1"/>
  <c r="AC659" i="1" s="1"/>
  <c r="AA660" i="1"/>
  <c r="AB660" i="1"/>
  <c r="AC660" i="1"/>
  <c r="AA661" i="1"/>
  <c r="AB661" i="1"/>
  <c r="AC661" i="1"/>
  <c r="AA662" i="1"/>
  <c r="AB662" i="1"/>
  <c r="AC662" i="1"/>
  <c r="AA663" i="1"/>
  <c r="AB663" i="1"/>
  <c r="AC663" i="1" s="1"/>
  <c r="AA664" i="1"/>
  <c r="AB664" i="1"/>
  <c r="AC664" i="1"/>
  <c r="AA665" i="1"/>
  <c r="AB665" i="1"/>
  <c r="AC665" i="1"/>
  <c r="AA666" i="1"/>
  <c r="AB666" i="1"/>
  <c r="AC666" i="1"/>
  <c r="AA667" i="1"/>
  <c r="AB667" i="1"/>
  <c r="AC667" i="1" s="1"/>
  <c r="AA668" i="1"/>
  <c r="AB668" i="1"/>
  <c r="AC668" i="1"/>
  <c r="AA669" i="1"/>
  <c r="AB669" i="1"/>
  <c r="AC669" i="1"/>
  <c r="AA670" i="1"/>
  <c r="AB670" i="1"/>
  <c r="AC670" i="1"/>
  <c r="AA671" i="1"/>
  <c r="AB671" i="1"/>
  <c r="AC671" i="1" s="1"/>
  <c r="AA672" i="1"/>
  <c r="AB672" i="1"/>
  <c r="AC672" i="1"/>
  <c r="AA673" i="1"/>
  <c r="AB673" i="1"/>
  <c r="AC673" i="1"/>
  <c r="AA674" i="1"/>
  <c r="AB674" i="1"/>
  <c r="AC674" i="1"/>
  <c r="AA675" i="1"/>
  <c r="AB675" i="1"/>
  <c r="AC675" i="1" s="1"/>
  <c r="AA676" i="1"/>
  <c r="AB676" i="1"/>
  <c r="AC676" i="1"/>
  <c r="AA677" i="1"/>
  <c r="AB677" i="1"/>
  <c r="AC677" i="1"/>
  <c r="AA678" i="1"/>
  <c r="AB678" i="1"/>
  <c r="AC678" i="1"/>
  <c r="AA679" i="1"/>
  <c r="AB679" i="1"/>
  <c r="AC679" i="1" s="1"/>
  <c r="AA680" i="1"/>
  <c r="AB680" i="1"/>
  <c r="AC680" i="1"/>
  <c r="AA681" i="1"/>
  <c r="AB681" i="1"/>
  <c r="AC681" i="1"/>
  <c r="AA682" i="1"/>
  <c r="AB682" i="1"/>
  <c r="AC682" i="1"/>
  <c r="AA683" i="1"/>
  <c r="AB683" i="1"/>
  <c r="AC683" i="1" s="1"/>
  <c r="AA684" i="1"/>
  <c r="AB684" i="1"/>
  <c r="AC684" i="1"/>
  <c r="AA685" i="1"/>
  <c r="AB685" i="1"/>
  <c r="AC685" i="1" s="1"/>
  <c r="AA686" i="1"/>
  <c r="AB686" i="1"/>
  <c r="AC686" i="1"/>
  <c r="AA687" i="1"/>
  <c r="AB687" i="1"/>
  <c r="AC687" i="1" s="1"/>
  <c r="AA688" i="1"/>
  <c r="AB688" i="1"/>
  <c r="AC688" i="1"/>
  <c r="AA689" i="1"/>
  <c r="AB689" i="1"/>
  <c r="AC689" i="1" s="1"/>
  <c r="AA690" i="1"/>
  <c r="AB690" i="1"/>
  <c r="AC690" i="1"/>
  <c r="AA691" i="1"/>
  <c r="AB691" i="1"/>
  <c r="AC691" i="1" s="1"/>
  <c r="AA692" i="1"/>
  <c r="AB692" i="1"/>
  <c r="AC692" i="1"/>
  <c r="AA693" i="1"/>
  <c r="AB693" i="1"/>
  <c r="AC693" i="1"/>
  <c r="AA694" i="1"/>
  <c r="AB694" i="1"/>
  <c r="AC694" i="1"/>
  <c r="AA695" i="1"/>
  <c r="AB695" i="1"/>
  <c r="AC695" i="1" s="1"/>
  <c r="AA696" i="1"/>
  <c r="AB696" i="1"/>
  <c r="AC696" i="1"/>
  <c r="AA697" i="1"/>
  <c r="AB697" i="1"/>
  <c r="AC697" i="1"/>
  <c r="AA698" i="1"/>
  <c r="AB698" i="1"/>
  <c r="AC698" i="1"/>
  <c r="AA699" i="1"/>
  <c r="AB699" i="1"/>
  <c r="AC699" i="1" s="1"/>
  <c r="AA700" i="1"/>
  <c r="AB700" i="1"/>
  <c r="AC700" i="1"/>
  <c r="AA701" i="1"/>
  <c r="AB701" i="1"/>
  <c r="AC701" i="1"/>
  <c r="AA702" i="1"/>
  <c r="AB702" i="1"/>
  <c r="AC702" i="1"/>
  <c r="AA703" i="1"/>
  <c r="AB703" i="1"/>
  <c r="AC703" i="1" s="1"/>
  <c r="AA704" i="1"/>
  <c r="AC704" i="1" s="1"/>
  <c r="AB704" i="1"/>
  <c r="AA705" i="1"/>
  <c r="AB705" i="1"/>
  <c r="AC705" i="1" s="1"/>
  <c r="AA706" i="1"/>
  <c r="AB706" i="1"/>
  <c r="AC706" i="1"/>
  <c r="AA707" i="1"/>
  <c r="AB707" i="1"/>
  <c r="AC707" i="1" s="1"/>
  <c r="AA708" i="1"/>
  <c r="AB708" i="1"/>
  <c r="AC708" i="1"/>
  <c r="AA709" i="1"/>
  <c r="AB709" i="1"/>
  <c r="AC709" i="1"/>
  <c r="AA710" i="1"/>
  <c r="AB710" i="1"/>
  <c r="AC710" i="1"/>
  <c r="AA711" i="1"/>
  <c r="AB711" i="1"/>
  <c r="AC711" i="1" s="1"/>
  <c r="AA712" i="1"/>
  <c r="AB712" i="1"/>
  <c r="AC712" i="1"/>
  <c r="AA713" i="1"/>
  <c r="AB713" i="1"/>
  <c r="AC713" i="1" s="1"/>
  <c r="AA714" i="1"/>
  <c r="AB714" i="1"/>
  <c r="AC714" i="1"/>
  <c r="AA715" i="1"/>
  <c r="AB715" i="1"/>
  <c r="AC715" i="1" s="1"/>
  <c r="AA716" i="1"/>
  <c r="AC716" i="1" s="1"/>
  <c r="AB716" i="1"/>
  <c r="AA717" i="1"/>
  <c r="AB717" i="1"/>
  <c r="AC717" i="1" s="1"/>
  <c r="AA718" i="1"/>
  <c r="AB718" i="1"/>
  <c r="AC718" i="1"/>
  <c r="AA719" i="1"/>
  <c r="AB719" i="1"/>
  <c r="AC719" i="1" s="1"/>
  <c r="AA720" i="1"/>
  <c r="AC720" i="1" s="1"/>
  <c r="AB720" i="1"/>
  <c r="AA721" i="1"/>
  <c r="AB721" i="1"/>
  <c r="AC721" i="1"/>
  <c r="AA722" i="1"/>
  <c r="AB722" i="1"/>
  <c r="AC722" i="1"/>
  <c r="AA723" i="1"/>
  <c r="AB723" i="1"/>
  <c r="AC723" i="1" s="1"/>
  <c r="AA724" i="1"/>
  <c r="AB724" i="1"/>
  <c r="AC724" i="1"/>
  <c r="AA725" i="1"/>
  <c r="AB725" i="1"/>
  <c r="AC725" i="1"/>
  <c r="AA726" i="1"/>
  <c r="AB726" i="1"/>
  <c r="AC726" i="1"/>
  <c r="AA727" i="1"/>
  <c r="AB727" i="1"/>
  <c r="AC727" i="1" s="1"/>
  <c r="AA728" i="1"/>
  <c r="AB728" i="1"/>
  <c r="AC728" i="1"/>
  <c r="AA729" i="1"/>
  <c r="AB729" i="1"/>
  <c r="AC729" i="1" s="1"/>
  <c r="AA730" i="1"/>
  <c r="AB730" i="1"/>
  <c r="AC730" i="1"/>
  <c r="AA731" i="1"/>
  <c r="AB731" i="1"/>
  <c r="AC731" i="1" s="1"/>
  <c r="AA732" i="1"/>
  <c r="AB732" i="1"/>
  <c r="AC732" i="1"/>
  <c r="AA733" i="1"/>
  <c r="AB733" i="1"/>
  <c r="AC733" i="1" s="1"/>
  <c r="AA734" i="1"/>
  <c r="AB734" i="1"/>
  <c r="AC734" i="1"/>
  <c r="AA735" i="1"/>
  <c r="AB735" i="1"/>
  <c r="AC735" i="1" s="1"/>
  <c r="AA736" i="1"/>
  <c r="AC736" i="1" s="1"/>
  <c r="AB736" i="1"/>
  <c r="AA737" i="1"/>
  <c r="AB737" i="1"/>
  <c r="AC737" i="1"/>
  <c r="AA738" i="1"/>
  <c r="AB738" i="1"/>
  <c r="AC738" i="1"/>
  <c r="AA739" i="1"/>
  <c r="AB739" i="1"/>
  <c r="AC739" i="1" s="1"/>
  <c r="AA740" i="1"/>
  <c r="AC740" i="1" s="1"/>
  <c r="AB740" i="1"/>
  <c r="AA741" i="1"/>
  <c r="AB741" i="1"/>
  <c r="AC741" i="1" s="1"/>
  <c r="AA742" i="1"/>
  <c r="AB742" i="1"/>
  <c r="AC742" i="1"/>
  <c r="AA743" i="1"/>
  <c r="AB743" i="1"/>
  <c r="AC743" i="1" s="1"/>
  <c r="AA744" i="1"/>
  <c r="AB744" i="1"/>
  <c r="AC744" i="1"/>
  <c r="AA745" i="1"/>
  <c r="AB745" i="1"/>
  <c r="AC745" i="1" s="1"/>
  <c r="AA746" i="1"/>
  <c r="AB746" i="1"/>
  <c r="AC746" i="1"/>
  <c r="AA747" i="1"/>
  <c r="AB747" i="1"/>
  <c r="AC747" i="1" s="1"/>
  <c r="AA748" i="1"/>
  <c r="AC748" i="1" s="1"/>
  <c r="AB748" i="1"/>
  <c r="AA749" i="1"/>
  <c r="AB749" i="1"/>
  <c r="AC749" i="1"/>
  <c r="AA750" i="1"/>
  <c r="AB750" i="1"/>
  <c r="AC750" i="1"/>
  <c r="AA751" i="1"/>
  <c r="AB751" i="1"/>
  <c r="AC751" i="1" s="1"/>
  <c r="AA752" i="1"/>
  <c r="AC752" i="1" s="1"/>
  <c r="AB752" i="1"/>
  <c r="AA753" i="1"/>
  <c r="AB753" i="1"/>
  <c r="AC753" i="1" s="1"/>
  <c r="AA754" i="1"/>
  <c r="AB754" i="1"/>
  <c r="AC754" i="1"/>
  <c r="AA755" i="1"/>
  <c r="AB755" i="1"/>
  <c r="AC755" i="1" s="1"/>
  <c r="AA756" i="1"/>
  <c r="AB756" i="1"/>
  <c r="AC756" i="1"/>
  <c r="AA757" i="1"/>
  <c r="AB757" i="1"/>
  <c r="AC757" i="1"/>
  <c r="AA758" i="1"/>
  <c r="AB758" i="1"/>
  <c r="AC758" i="1"/>
  <c r="AA759" i="1"/>
  <c r="AB759" i="1"/>
  <c r="AC759" i="1" s="1"/>
  <c r="AA760" i="1"/>
  <c r="AB760" i="1"/>
  <c r="AC760" i="1"/>
  <c r="AA761" i="1"/>
  <c r="AB761" i="1"/>
  <c r="AC761" i="1"/>
  <c r="AA762" i="1"/>
  <c r="AB762" i="1"/>
  <c r="AC762" i="1"/>
  <c r="AA763" i="1"/>
  <c r="AB763" i="1"/>
  <c r="AC763" i="1" s="1"/>
  <c r="AA764" i="1"/>
  <c r="AC764" i="1" s="1"/>
  <c r="AB764" i="1"/>
  <c r="AA765" i="1"/>
  <c r="AB765" i="1"/>
  <c r="AC765" i="1" s="1"/>
  <c r="AA766" i="1"/>
  <c r="AB766" i="1"/>
  <c r="AC766" i="1"/>
  <c r="AA767" i="1"/>
  <c r="AB767" i="1"/>
  <c r="AC767" i="1" s="1"/>
  <c r="AA768" i="1"/>
  <c r="AC768" i="1" s="1"/>
  <c r="AB768" i="1"/>
  <c r="AA769" i="1"/>
  <c r="AB769" i="1"/>
  <c r="AC769" i="1" s="1"/>
  <c r="AA770" i="1"/>
  <c r="AB770" i="1"/>
  <c r="AC770" i="1"/>
  <c r="AA771" i="1"/>
  <c r="AB771" i="1"/>
  <c r="AC771" i="1" s="1"/>
  <c r="AA772" i="1"/>
  <c r="AC772" i="1" s="1"/>
  <c r="AB772" i="1"/>
  <c r="AA773" i="1"/>
  <c r="AB773" i="1"/>
  <c r="AC773" i="1"/>
  <c r="AA774" i="1"/>
  <c r="AB774" i="1"/>
  <c r="AC774" i="1"/>
  <c r="AA775" i="1"/>
  <c r="AB775" i="1"/>
  <c r="AC775" i="1" s="1"/>
  <c r="AA776" i="1"/>
  <c r="AC776" i="1" s="1"/>
  <c r="AB776" i="1"/>
  <c r="AA777" i="1"/>
  <c r="AB777" i="1"/>
  <c r="AC777" i="1" s="1"/>
  <c r="AA778" i="1"/>
  <c r="AB778" i="1"/>
  <c r="AC778" i="1"/>
  <c r="AA779" i="1"/>
  <c r="AB779" i="1"/>
  <c r="AC779" i="1" s="1"/>
  <c r="AA780" i="1"/>
  <c r="AB780" i="1"/>
  <c r="AC780" i="1"/>
  <c r="AA781" i="1"/>
  <c r="AB781" i="1"/>
  <c r="AC781" i="1" s="1"/>
  <c r="AA782" i="1"/>
  <c r="AB782" i="1"/>
  <c r="AC782" i="1"/>
  <c r="AA783" i="1"/>
  <c r="AB783" i="1"/>
  <c r="AC783" i="1" s="1"/>
  <c r="AA784" i="1"/>
  <c r="AB784" i="1"/>
  <c r="AC784" i="1"/>
  <c r="AA785" i="1"/>
  <c r="AB785" i="1"/>
  <c r="AC785" i="1" s="1"/>
  <c r="AA786" i="1"/>
  <c r="AB786" i="1"/>
  <c r="AC786" i="1"/>
  <c r="AA787" i="1"/>
  <c r="AB787" i="1"/>
  <c r="AC787" i="1" s="1"/>
  <c r="AA788" i="1"/>
  <c r="AC788" i="1" s="1"/>
  <c r="AB788" i="1"/>
  <c r="AA789" i="1"/>
  <c r="AB789" i="1"/>
  <c r="AC789" i="1"/>
  <c r="AA790" i="1"/>
  <c r="AB790" i="1"/>
  <c r="AC790" i="1"/>
  <c r="AA791" i="1"/>
  <c r="AB791" i="1"/>
  <c r="AC791" i="1" s="1"/>
  <c r="AA792" i="1"/>
  <c r="AB792" i="1"/>
  <c r="AC792" i="1"/>
  <c r="AA793" i="1"/>
  <c r="AB793" i="1"/>
  <c r="AC793" i="1"/>
  <c r="AA794" i="1"/>
  <c r="AB794" i="1"/>
  <c r="AC794" i="1"/>
  <c r="AA795" i="1"/>
  <c r="AB795" i="1"/>
  <c r="AC795" i="1" s="1"/>
  <c r="AA796" i="1"/>
  <c r="AC796" i="1" s="1"/>
  <c r="AB796" i="1"/>
  <c r="AA797" i="1"/>
  <c r="AB797" i="1"/>
  <c r="AC797" i="1"/>
  <c r="AA798" i="1"/>
  <c r="AB798" i="1"/>
  <c r="AC798" i="1"/>
  <c r="AA799" i="1"/>
  <c r="AB799" i="1"/>
  <c r="AC799" i="1" s="1"/>
  <c r="AA800" i="1"/>
  <c r="AC800" i="1" s="1"/>
  <c r="AB800" i="1"/>
  <c r="AA801" i="1"/>
  <c r="AB801" i="1"/>
  <c r="AC801" i="1" s="1"/>
  <c r="AA802" i="1"/>
  <c r="AB802" i="1"/>
  <c r="AC802" i="1"/>
  <c r="AA803" i="1"/>
  <c r="AB803" i="1"/>
  <c r="AC803" i="1" s="1"/>
  <c r="AA804" i="1"/>
  <c r="AB804" i="1"/>
  <c r="AC804" i="1"/>
  <c r="AA805" i="1"/>
  <c r="AB805" i="1"/>
  <c r="AC805" i="1"/>
  <c r="AA806" i="1"/>
  <c r="AB806" i="1"/>
  <c r="AC806" i="1"/>
  <c r="AA807" i="1"/>
  <c r="AB807" i="1"/>
  <c r="AC807" i="1" s="1"/>
  <c r="AA808" i="1"/>
  <c r="AB808" i="1"/>
  <c r="AC808" i="1"/>
  <c r="AA809" i="1"/>
  <c r="AB809" i="1"/>
  <c r="AC809" i="1"/>
  <c r="AA810" i="1"/>
  <c r="AC810" i="1" s="1"/>
  <c r="AB810" i="1"/>
  <c r="AA811" i="1"/>
  <c r="AB811" i="1"/>
  <c r="AC811" i="1" s="1"/>
  <c r="AA812" i="1"/>
  <c r="AC812" i="1" s="1"/>
  <c r="AB812" i="1"/>
  <c r="AA813" i="1"/>
  <c r="AB813" i="1"/>
  <c r="AC813" i="1" s="1"/>
  <c r="AA814" i="1"/>
  <c r="AC814" i="1" s="1"/>
  <c r="AB814" i="1"/>
  <c r="AA815" i="1"/>
  <c r="AB815" i="1"/>
  <c r="AC815" i="1" s="1"/>
  <c r="AA816" i="1"/>
  <c r="AC816" i="1" s="1"/>
  <c r="AB816" i="1"/>
  <c r="AA817" i="1"/>
  <c r="AB817" i="1"/>
  <c r="AC817" i="1" s="1"/>
  <c r="AA818" i="1"/>
  <c r="AB818" i="1"/>
  <c r="AC818" i="1"/>
  <c r="AA819" i="1"/>
  <c r="AB819" i="1"/>
  <c r="AC819" i="1" s="1"/>
  <c r="AA820" i="1"/>
  <c r="AB820" i="1"/>
  <c r="AC820" i="1"/>
  <c r="AA821" i="1"/>
  <c r="AB821" i="1"/>
  <c r="AC821" i="1"/>
  <c r="AA822" i="1"/>
  <c r="AB822" i="1"/>
  <c r="AC822" i="1"/>
  <c r="AA823" i="1"/>
  <c r="AB823" i="1"/>
  <c r="AC823" i="1" s="1"/>
  <c r="AA824" i="1"/>
  <c r="AC824" i="1" s="1"/>
  <c r="AB824" i="1"/>
  <c r="AA825" i="1"/>
  <c r="AB825" i="1"/>
  <c r="AC825" i="1" s="1"/>
  <c r="AA826" i="1"/>
  <c r="AC826" i="1" s="1"/>
  <c r="AB826" i="1"/>
  <c r="AA827" i="1"/>
  <c r="AB827" i="1"/>
  <c r="AC827" i="1" s="1"/>
  <c r="AA828" i="1"/>
  <c r="AB828" i="1"/>
  <c r="AC828" i="1"/>
  <c r="AA829" i="1"/>
  <c r="AB829" i="1"/>
  <c r="AC829" i="1" s="1"/>
  <c r="AA830" i="1"/>
  <c r="AB830" i="1"/>
  <c r="AC830" i="1"/>
  <c r="AA831" i="1"/>
  <c r="AB831" i="1"/>
  <c r="AC831" i="1" s="1"/>
  <c r="AA832" i="1"/>
  <c r="AB832" i="1"/>
  <c r="AC832" i="1"/>
  <c r="AA833" i="1"/>
  <c r="AB833" i="1"/>
  <c r="AC833" i="1" s="1"/>
  <c r="AA834" i="1"/>
  <c r="AB834" i="1"/>
  <c r="AC834" i="1"/>
  <c r="AA835" i="1"/>
  <c r="AB835" i="1"/>
  <c r="AC835" i="1" s="1"/>
  <c r="AA836" i="1"/>
  <c r="AB836" i="1"/>
  <c r="AC836" i="1"/>
  <c r="AA837" i="1"/>
  <c r="AB837" i="1"/>
  <c r="AC837" i="1" s="1"/>
  <c r="AA838" i="1"/>
  <c r="AB838" i="1"/>
  <c r="AC838" i="1"/>
  <c r="AA839" i="1"/>
  <c r="AB839" i="1"/>
  <c r="AC839" i="1"/>
  <c r="AA840" i="1"/>
  <c r="AB840" i="1"/>
  <c r="AC840" i="1"/>
  <c r="AA841" i="1"/>
  <c r="AB841" i="1"/>
  <c r="AC841" i="1" s="1"/>
  <c r="AA842" i="1"/>
  <c r="AB842" i="1"/>
  <c r="AC842" i="1"/>
  <c r="AA843" i="1"/>
  <c r="AB843" i="1"/>
  <c r="AC843" i="1" s="1"/>
  <c r="AA844" i="1"/>
  <c r="AB844" i="1"/>
  <c r="AC844" i="1"/>
  <c r="AA845" i="1"/>
  <c r="AB845" i="1"/>
  <c r="AC845" i="1" s="1"/>
  <c r="AA846" i="1"/>
  <c r="AB846" i="1"/>
  <c r="AC846" i="1"/>
  <c r="AA847" i="1"/>
  <c r="AB847" i="1"/>
  <c r="AC847" i="1"/>
  <c r="AA848" i="1"/>
  <c r="AB848" i="1"/>
  <c r="AC848" i="1"/>
  <c r="AA849" i="1"/>
  <c r="AB849" i="1"/>
  <c r="AC849" i="1" s="1"/>
  <c r="AA850" i="1"/>
  <c r="AB850" i="1"/>
  <c r="AC850" i="1"/>
  <c r="AA851" i="1"/>
  <c r="AB851" i="1"/>
  <c r="AC851" i="1"/>
  <c r="AA852" i="1"/>
  <c r="AB852" i="1"/>
  <c r="AC852" i="1"/>
  <c r="AA853" i="1"/>
  <c r="AB853" i="1"/>
  <c r="AC853" i="1" s="1"/>
  <c r="AA854" i="1"/>
  <c r="AB854" i="1"/>
  <c r="AC854" i="1"/>
  <c r="AA855" i="1"/>
  <c r="AB855" i="1"/>
  <c r="AC855" i="1" s="1"/>
  <c r="AA856" i="1"/>
  <c r="AB856" i="1"/>
  <c r="AC856" i="1"/>
  <c r="AA857" i="1"/>
  <c r="AB857" i="1"/>
  <c r="AC857" i="1" s="1"/>
  <c r="AA858" i="1"/>
  <c r="AB858" i="1"/>
  <c r="AC858" i="1"/>
  <c r="AA859" i="1"/>
  <c r="AB859" i="1"/>
  <c r="AC859" i="1"/>
  <c r="AA860" i="1"/>
  <c r="AB860" i="1"/>
  <c r="AC860" i="1"/>
  <c r="AA861" i="1"/>
  <c r="AB861" i="1"/>
  <c r="AC861" i="1" s="1"/>
  <c r="AA862" i="1"/>
  <c r="AB862" i="1"/>
  <c r="AC862" i="1"/>
  <c r="AA863" i="1"/>
  <c r="AB863" i="1"/>
  <c r="AC863" i="1" s="1"/>
  <c r="AA864" i="1"/>
  <c r="AB864" i="1"/>
  <c r="AC864" i="1"/>
  <c r="AA865" i="1"/>
  <c r="AB865" i="1"/>
  <c r="AC865" i="1" s="1"/>
  <c r="AA866" i="1"/>
  <c r="AB866" i="1"/>
  <c r="AC866" i="1"/>
  <c r="AA867" i="1"/>
  <c r="AB867" i="1"/>
  <c r="AC867" i="1"/>
  <c r="AA868" i="1"/>
  <c r="AB868" i="1"/>
  <c r="AC868" i="1"/>
  <c r="AA869" i="1"/>
  <c r="AB869" i="1"/>
  <c r="AC869" i="1" s="1"/>
  <c r="AA870" i="1"/>
  <c r="AB870" i="1"/>
  <c r="AC870" i="1"/>
  <c r="AA871" i="1"/>
  <c r="AB871" i="1"/>
  <c r="AC871" i="1"/>
  <c r="AA872" i="1"/>
  <c r="AB872" i="1"/>
  <c r="AC872" i="1"/>
  <c r="AA873" i="1"/>
  <c r="AB873" i="1"/>
  <c r="AC873" i="1" s="1"/>
  <c r="AA874" i="1"/>
  <c r="AB874" i="1"/>
  <c r="AC874" i="1"/>
  <c r="AA875" i="1"/>
  <c r="AB875" i="1"/>
  <c r="AC875" i="1"/>
  <c r="AA876" i="1"/>
  <c r="AB876" i="1"/>
  <c r="AC876" i="1"/>
  <c r="AA877" i="1"/>
  <c r="AB877" i="1"/>
  <c r="AC877" i="1" s="1"/>
  <c r="AA878" i="1"/>
  <c r="AB878" i="1"/>
  <c r="AC878" i="1"/>
  <c r="AA879" i="1"/>
  <c r="AB879" i="1"/>
  <c r="AC879" i="1" s="1"/>
  <c r="AA880" i="1"/>
  <c r="AB880" i="1"/>
  <c r="AC880" i="1"/>
  <c r="AA881" i="1"/>
  <c r="AB881" i="1"/>
  <c r="AC881" i="1" s="1"/>
  <c r="AA882" i="1"/>
  <c r="AB882" i="1"/>
  <c r="AC882" i="1"/>
  <c r="AA883" i="1"/>
  <c r="AB883" i="1"/>
  <c r="AC883" i="1" s="1"/>
  <c r="AA884" i="1"/>
  <c r="AB884" i="1"/>
  <c r="AC884" i="1"/>
  <c r="AA885" i="1"/>
  <c r="AB885" i="1"/>
  <c r="AC885" i="1" s="1"/>
  <c r="AA886" i="1"/>
  <c r="AB886" i="1"/>
  <c r="AC886" i="1"/>
  <c r="AA887" i="1"/>
  <c r="AB887" i="1"/>
  <c r="AC887" i="1" s="1"/>
  <c r="AA888" i="1"/>
  <c r="AB888" i="1"/>
  <c r="AC888" i="1"/>
  <c r="AA889" i="1"/>
  <c r="AB889" i="1"/>
  <c r="AC889" i="1" s="1"/>
  <c r="AA890" i="1"/>
  <c r="AB890" i="1"/>
  <c r="AC890" i="1"/>
  <c r="AA891" i="1"/>
  <c r="AB891" i="1"/>
  <c r="AC891" i="1" s="1"/>
  <c r="AA892" i="1"/>
  <c r="AB892" i="1"/>
  <c r="AC892" i="1"/>
  <c r="AA893" i="1"/>
  <c r="AB893" i="1"/>
  <c r="AC893" i="1" s="1"/>
  <c r="AA894" i="1"/>
  <c r="AB894" i="1"/>
  <c r="AC894" i="1"/>
  <c r="AA895" i="1"/>
  <c r="AB895" i="1"/>
  <c r="AC895" i="1"/>
  <c r="AA896" i="1"/>
  <c r="AB896" i="1"/>
  <c r="AC896" i="1"/>
  <c r="AA897" i="1"/>
  <c r="AB897" i="1"/>
  <c r="AC897" i="1" s="1"/>
  <c r="AA898" i="1"/>
  <c r="AB898" i="1"/>
  <c r="AC898" i="1"/>
  <c r="AA899" i="1"/>
  <c r="AB899" i="1"/>
  <c r="AC899" i="1"/>
  <c r="AA900" i="1"/>
  <c r="AB900" i="1"/>
  <c r="AC900" i="1"/>
  <c r="AA901" i="1"/>
  <c r="AB901" i="1"/>
  <c r="AC901" i="1" s="1"/>
  <c r="AA902" i="1"/>
  <c r="AB902" i="1"/>
  <c r="AC902" i="1"/>
  <c r="AA903" i="1"/>
  <c r="AB903" i="1"/>
  <c r="AC903" i="1" s="1"/>
  <c r="AA904" i="1"/>
  <c r="AB904" i="1"/>
  <c r="AC904" i="1"/>
  <c r="AA905" i="1"/>
  <c r="AB905" i="1"/>
  <c r="AC905" i="1" s="1"/>
  <c r="AA906" i="1"/>
  <c r="AB906" i="1"/>
  <c r="AC906" i="1"/>
  <c r="AA907" i="1"/>
  <c r="AB907" i="1"/>
  <c r="AC907" i="1"/>
  <c r="AA908" i="1"/>
  <c r="AB908" i="1"/>
  <c r="AC908" i="1"/>
  <c r="AA909" i="1"/>
  <c r="AB909" i="1"/>
  <c r="AC909" i="1" s="1"/>
  <c r="AA910" i="1"/>
  <c r="AB910" i="1"/>
  <c r="AC910" i="1"/>
  <c r="AA911" i="1"/>
  <c r="AB911" i="1"/>
  <c r="AC911" i="1" s="1"/>
  <c r="AA912" i="1"/>
  <c r="AB912" i="1"/>
  <c r="AC912" i="1"/>
  <c r="AA913" i="1"/>
  <c r="AB913" i="1"/>
  <c r="AC913" i="1" s="1"/>
  <c r="AA914" i="1"/>
  <c r="AB914" i="1"/>
  <c r="AC914" i="1"/>
  <c r="AA915" i="1"/>
  <c r="AB915" i="1"/>
  <c r="AC915" i="1" s="1"/>
  <c r="AA916" i="1"/>
  <c r="AB916" i="1"/>
  <c r="AC916" i="1"/>
  <c r="AA917" i="1"/>
  <c r="AB917" i="1"/>
  <c r="AC917" i="1" s="1"/>
  <c r="AA918" i="1"/>
  <c r="AB918" i="1"/>
  <c r="AC918" i="1"/>
  <c r="AA919" i="1"/>
  <c r="AB919" i="1"/>
  <c r="AC919" i="1"/>
  <c r="AA920" i="1"/>
  <c r="AB920" i="1"/>
  <c r="AC920" i="1"/>
  <c r="AA921" i="1"/>
  <c r="AB921" i="1"/>
  <c r="AC921" i="1" s="1"/>
  <c r="AA922" i="1"/>
  <c r="AB922" i="1"/>
  <c r="AC922" i="1"/>
  <c r="AA923" i="1"/>
  <c r="AB923" i="1"/>
  <c r="AC923" i="1"/>
  <c r="AA924" i="1"/>
  <c r="AB924" i="1"/>
  <c r="AC924" i="1"/>
  <c r="AA925" i="1"/>
  <c r="AB925" i="1"/>
  <c r="AC925" i="1" s="1"/>
  <c r="AA926" i="1"/>
  <c r="AB926" i="1"/>
  <c r="AC926" i="1"/>
  <c r="AA927" i="1"/>
  <c r="AB927" i="1"/>
  <c r="AC927" i="1" s="1"/>
  <c r="AA928" i="1"/>
  <c r="AB928" i="1"/>
  <c r="AC928" i="1"/>
  <c r="AA929" i="1"/>
  <c r="AB929" i="1"/>
  <c r="AC929" i="1" s="1"/>
  <c r="AA930" i="1"/>
  <c r="AB930" i="1"/>
  <c r="AC930" i="1"/>
  <c r="AA931" i="1"/>
  <c r="AB931" i="1"/>
  <c r="AC931" i="1" s="1"/>
  <c r="AA932" i="1"/>
  <c r="AB932" i="1"/>
  <c r="AC932" i="1"/>
  <c r="AA933" i="1"/>
  <c r="AB933" i="1"/>
  <c r="AC933" i="1" s="1"/>
  <c r="AA934" i="1"/>
  <c r="AB934" i="1"/>
  <c r="AC934" i="1"/>
  <c r="AA935" i="1"/>
  <c r="AB935" i="1"/>
  <c r="AC935" i="1"/>
  <c r="AA936" i="1"/>
  <c r="AB936" i="1"/>
  <c r="AC936" i="1"/>
  <c r="AA937" i="1"/>
  <c r="AB937" i="1"/>
  <c r="AC937" i="1" s="1"/>
  <c r="AA938" i="1"/>
  <c r="AB938" i="1"/>
  <c r="AC938" i="1"/>
  <c r="AA939" i="1"/>
  <c r="AB939" i="1"/>
  <c r="AC939" i="1"/>
  <c r="AA940" i="1"/>
  <c r="AC940" i="1" s="1"/>
  <c r="AB940" i="1"/>
  <c r="AA941" i="1"/>
  <c r="AB941" i="1"/>
  <c r="AC941" i="1" s="1"/>
  <c r="AA942" i="1"/>
  <c r="AB942" i="1"/>
  <c r="AC942" i="1"/>
  <c r="AA943" i="1"/>
  <c r="AB943" i="1"/>
  <c r="AC943" i="1"/>
  <c r="AA944" i="1"/>
  <c r="AC944" i="1" s="1"/>
  <c r="AB944" i="1"/>
  <c r="AA945" i="1"/>
  <c r="AB945" i="1"/>
  <c r="AC945" i="1" s="1"/>
  <c r="AA946" i="1"/>
  <c r="AB946" i="1"/>
  <c r="AC946" i="1"/>
  <c r="AA947" i="1"/>
  <c r="AB947" i="1"/>
  <c r="AC947" i="1"/>
  <c r="AA948" i="1"/>
  <c r="AC948" i="1" s="1"/>
  <c r="AB948" i="1"/>
  <c r="AA949" i="1"/>
  <c r="AB949" i="1"/>
  <c r="AA950" i="1"/>
  <c r="AB950" i="1"/>
  <c r="AC950" i="1"/>
  <c r="AA951" i="1"/>
  <c r="AB951" i="1"/>
  <c r="AC951" i="1" s="1"/>
  <c r="AA952" i="1"/>
  <c r="AC952" i="1" s="1"/>
  <c r="AB952" i="1"/>
  <c r="AA953" i="1"/>
  <c r="AB953" i="1"/>
  <c r="AA954" i="1"/>
  <c r="AB954" i="1"/>
  <c r="AC954" i="1"/>
  <c r="AA955" i="1"/>
  <c r="AB955" i="1"/>
  <c r="AC955" i="1"/>
  <c r="AA956" i="1"/>
  <c r="AB956" i="1"/>
  <c r="AC956" i="1"/>
  <c r="AA957" i="1"/>
  <c r="AB957" i="1"/>
  <c r="AC957" i="1" s="1"/>
  <c r="AA958" i="1"/>
  <c r="AB958" i="1"/>
  <c r="AC958" i="1"/>
  <c r="AA959" i="1"/>
  <c r="AB959" i="1"/>
  <c r="AC959" i="1" s="1"/>
  <c r="AA960" i="1"/>
  <c r="AB960" i="1"/>
  <c r="AC960" i="1"/>
  <c r="AA961" i="1"/>
  <c r="AB961" i="1"/>
  <c r="AA962" i="1"/>
  <c r="AB962" i="1"/>
  <c r="AC962" i="1"/>
  <c r="AA963" i="1"/>
  <c r="AB963" i="1"/>
  <c r="AC963" i="1" s="1"/>
  <c r="AA964" i="1"/>
  <c r="AC964" i="1" s="1"/>
  <c r="AB964" i="1"/>
  <c r="AA965" i="1"/>
  <c r="AB965" i="1"/>
  <c r="AC965" i="1" s="1"/>
  <c r="AA966" i="1"/>
  <c r="AB966" i="1"/>
  <c r="AC966" i="1"/>
  <c r="AA967" i="1"/>
  <c r="AB967" i="1"/>
  <c r="AC967" i="1"/>
  <c r="AA968" i="1"/>
  <c r="AC968" i="1" s="1"/>
  <c r="AB968" i="1"/>
  <c r="AA969" i="1"/>
  <c r="AB969" i="1"/>
  <c r="AC969" i="1" s="1"/>
  <c r="AA970" i="1"/>
  <c r="AB970" i="1"/>
  <c r="AC970" i="1"/>
  <c r="AA971" i="1"/>
  <c r="AB971" i="1"/>
  <c r="AC971" i="1"/>
  <c r="AA972" i="1"/>
  <c r="AC972" i="1" s="1"/>
  <c r="AB972" i="1"/>
  <c r="AA973" i="1"/>
  <c r="AB973" i="1"/>
  <c r="AA974" i="1"/>
  <c r="AB974" i="1"/>
  <c r="AC974" i="1"/>
  <c r="AA975" i="1"/>
  <c r="AB975" i="1"/>
  <c r="AC975" i="1" s="1"/>
  <c r="AA976" i="1"/>
  <c r="AB976" i="1"/>
  <c r="AC976" i="1" s="1"/>
  <c r="AA977" i="1"/>
  <c r="AB977" i="1"/>
  <c r="AC977" i="1" s="1"/>
  <c r="AA978" i="1"/>
  <c r="AB978" i="1"/>
  <c r="AC978" i="1" s="1"/>
  <c r="AA979" i="1"/>
  <c r="AB979" i="1"/>
  <c r="AC979" i="1" s="1"/>
  <c r="AA980" i="1"/>
  <c r="AB980" i="1"/>
  <c r="AC980" i="1"/>
  <c r="AA981" i="1"/>
  <c r="AB981" i="1"/>
  <c r="AA982" i="1"/>
  <c r="AB982" i="1"/>
  <c r="AC982" i="1"/>
  <c r="AA983" i="1"/>
  <c r="AB983" i="1"/>
  <c r="AC983" i="1" s="1"/>
  <c r="AA984" i="1"/>
  <c r="AC984" i="1" s="1"/>
  <c r="AB984" i="1"/>
  <c r="AA985" i="1"/>
  <c r="AB985" i="1"/>
  <c r="AC985" i="1" s="1"/>
  <c r="AA986" i="1"/>
  <c r="AB986" i="1"/>
  <c r="AC986" i="1" s="1"/>
  <c r="AA987" i="1"/>
  <c r="AB987" i="1"/>
  <c r="AC987" i="1" s="1"/>
  <c r="AA988" i="1"/>
  <c r="AB988" i="1"/>
  <c r="AA989" i="1"/>
  <c r="AB989" i="1"/>
  <c r="AC989" i="1" s="1"/>
  <c r="AA990" i="1"/>
  <c r="AB990" i="1"/>
  <c r="AC990" i="1"/>
  <c r="AA991" i="1"/>
  <c r="AB991" i="1"/>
  <c r="AC991" i="1"/>
  <c r="AA992" i="1"/>
  <c r="AB992" i="1"/>
  <c r="AA993" i="1"/>
  <c r="AB993" i="1"/>
  <c r="AC993" i="1" s="1"/>
  <c r="AA994" i="1"/>
  <c r="AB994" i="1"/>
  <c r="AC994" i="1" s="1"/>
  <c r="AA995" i="1"/>
  <c r="AB995" i="1"/>
  <c r="AC995" i="1"/>
  <c r="AA996" i="1"/>
  <c r="AB996" i="1"/>
  <c r="AC996" i="1"/>
  <c r="AA997" i="1"/>
  <c r="AB997" i="1"/>
  <c r="AA998" i="1"/>
  <c r="AB998" i="1"/>
  <c r="AC998" i="1" s="1"/>
  <c r="AA999" i="1"/>
  <c r="AB999" i="1"/>
  <c r="AC999" i="1" s="1"/>
  <c r="AA1000" i="1"/>
  <c r="AB1000" i="1"/>
  <c r="AC1000" i="1"/>
  <c r="AA1001" i="1"/>
  <c r="AB1001" i="1"/>
  <c r="AA1002" i="1"/>
  <c r="AB1002" i="1"/>
  <c r="AC1002" i="1"/>
  <c r="AA1003" i="1"/>
  <c r="AB1003" i="1"/>
  <c r="AC1003" i="1"/>
  <c r="AA1004" i="1"/>
  <c r="AB1004" i="1"/>
  <c r="AC1004" i="1"/>
  <c r="AA1005" i="1"/>
  <c r="AB1005" i="1"/>
  <c r="AA1006" i="1"/>
  <c r="AB1006" i="1"/>
  <c r="AC1006" i="1"/>
  <c r="AA1007" i="1"/>
  <c r="AB1007" i="1"/>
  <c r="AC1007" i="1" s="1"/>
  <c r="AA1008" i="1"/>
  <c r="AB1008" i="1"/>
  <c r="AC1008" i="1"/>
  <c r="AA1009" i="1"/>
  <c r="AB1009" i="1"/>
  <c r="AC1009" i="1" s="1"/>
  <c r="AA1010" i="1"/>
  <c r="AB1010" i="1"/>
  <c r="AC1010" i="1" s="1"/>
  <c r="AA1011" i="1"/>
  <c r="AB1011" i="1"/>
  <c r="AC1011" i="1" s="1"/>
  <c r="AA1012" i="1"/>
  <c r="AB1012" i="1"/>
  <c r="AC1012" i="1" s="1"/>
  <c r="AA1013" i="1"/>
  <c r="AB1013" i="1"/>
  <c r="AC1013" i="1" s="1"/>
  <c r="AA1014" i="1"/>
  <c r="AB1014" i="1"/>
  <c r="AC1014" i="1" s="1"/>
  <c r="AA1015" i="1"/>
  <c r="AB1015" i="1"/>
  <c r="AC1015" i="1"/>
  <c r="AA1016" i="1"/>
  <c r="AC1016" i="1" s="1"/>
  <c r="AB1016" i="1"/>
  <c r="AA1017" i="1"/>
  <c r="AB1017" i="1"/>
  <c r="AC1017" i="1" s="1"/>
  <c r="AA1018" i="1"/>
  <c r="AB1018" i="1"/>
  <c r="AC1018" i="1"/>
  <c r="AA1019" i="1"/>
  <c r="AB1019" i="1"/>
  <c r="AC1019" i="1"/>
  <c r="AA1020" i="1"/>
  <c r="AB1020" i="1"/>
  <c r="AC1020" i="1" s="1"/>
  <c r="AA1021" i="1"/>
  <c r="AB1021" i="1"/>
  <c r="AA1022" i="1"/>
  <c r="AB1022" i="1"/>
  <c r="AC1022" i="1" s="1"/>
  <c r="AA1023" i="1"/>
  <c r="AB1023" i="1"/>
  <c r="AC1023" i="1" s="1"/>
  <c r="AA1024" i="1"/>
  <c r="AB1024" i="1"/>
  <c r="AC1024" i="1"/>
  <c r="AA1025" i="1"/>
  <c r="AB1025" i="1"/>
  <c r="AC1025" i="1" s="1"/>
  <c r="AA1026" i="1"/>
  <c r="AB1026" i="1"/>
  <c r="AC1026" i="1"/>
  <c r="AA1027" i="1"/>
  <c r="AB1027" i="1"/>
  <c r="AC1027" i="1" s="1"/>
  <c r="AA1028" i="1"/>
  <c r="AB1028" i="1"/>
  <c r="AC1028" i="1"/>
  <c r="AA1029" i="1"/>
  <c r="AB1029" i="1"/>
  <c r="AA1030" i="1"/>
  <c r="AB1030" i="1"/>
  <c r="AC1030" i="1"/>
  <c r="AA1031" i="1"/>
  <c r="AB1031" i="1"/>
  <c r="AC1031" i="1" s="1"/>
  <c r="AA1032" i="1"/>
  <c r="AB1032" i="1"/>
  <c r="AC1032" i="1"/>
  <c r="AA1033" i="1"/>
  <c r="AB1033" i="1"/>
  <c r="AC1033" i="1" s="1"/>
  <c r="AA1034" i="1"/>
  <c r="AB1034" i="1"/>
  <c r="AC1034" i="1" s="1"/>
  <c r="AA1035" i="1"/>
  <c r="AB1035" i="1"/>
  <c r="AC1035" i="1" s="1"/>
  <c r="AA1036" i="1"/>
  <c r="AB1036" i="1"/>
  <c r="AA1037" i="1"/>
  <c r="AB1037" i="1"/>
  <c r="AC1037" i="1" s="1"/>
  <c r="AA1038" i="1"/>
  <c r="AB1038" i="1"/>
  <c r="AC1038" i="1"/>
  <c r="AA1039" i="1"/>
  <c r="AB1039" i="1"/>
  <c r="AC1039" i="1"/>
  <c r="AA1040" i="1"/>
  <c r="AB1040" i="1"/>
  <c r="AA1041" i="1"/>
  <c r="AB1041" i="1"/>
  <c r="AC1041" i="1" s="1"/>
  <c r="AA1042" i="1"/>
  <c r="AB1042" i="1"/>
  <c r="AC1042" i="1" s="1"/>
  <c r="AA1043" i="1"/>
  <c r="AB1043" i="1"/>
  <c r="AC1043" i="1"/>
  <c r="AA1044" i="1"/>
  <c r="AB1044" i="1"/>
  <c r="AC1044" i="1"/>
  <c r="AA1045" i="1"/>
  <c r="AB1045" i="1"/>
  <c r="AA1046" i="1"/>
  <c r="AB1046" i="1"/>
  <c r="AC1046" i="1" s="1"/>
  <c r="AA1047" i="1"/>
  <c r="AB1047" i="1"/>
  <c r="AC1047" i="1" s="1"/>
  <c r="AA1048" i="1"/>
  <c r="AB1048" i="1"/>
  <c r="AC1048" i="1"/>
  <c r="AA1049" i="1"/>
  <c r="AB1049" i="1"/>
  <c r="AA1050" i="1"/>
  <c r="AB1050" i="1"/>
  <c r="AC1050" i="1"/>
  <c r="AA1051" i="1"/>
  <c r="AB1051" i="1"/>
  <c r="AC1051" i="1"/>
  <c r="AA1052" i="1"/>
  <c r="AB1052" i="1"/>
  <c r="AC1052" i="1"/>
  <c r="AA1053" i="1"/>
  <c r="AB1053" i="1"/>
  <c r="AA1054" i="1"/>
  <c r="AB1054" i="1"/>
  <c r="AC1054" i="1"/>
  <c r="AA1055" i="1"/>
  <c r="AB1055" i="1"/>
  <c r="AC1055" i="1" s="1"/>
  <c r="AA1056" i="1"/>
  <c r="AB1056" i="1"/>
  <c r="AC1056" i="1"/>
  <c r="AA1057" i="1"/>
  <c r="AB1057" i="1"/>
  <c r="AC1057" i="1" s="1"/>
  <c r="AA1058" i="1"/>
  <c r="AB1058" i="1"/>
  <c r="AC1058" i="1" s="1"/>
  <c r="AA1059" i="1"/>
  <c r="AB1059" i="1"/>
  <c r="AC1059" i="1" s="1"/>
  <c r="AA1060" i="1"/>
  <c r="AB1060" i="1"/>
  <c r="AC1060" i="1" s="1"/>
  <c r="AA1061" i="1"/>
  <c r="AB1061" i="1"/>
  <c r="AC1061" i="1" s="1"/>
  <c r="AA1062" i="1"/>
  <c r="AB1062" i="1"/>
  <c r="AC1062" i="1" s="1"/>
  <c r="AA1063" i="1"/>
  <c r="AB1063" i="1"/>
  <c r="AC1063" i="1"/>
  <c r="AA1064" i="1"/>
  <c r="AC1064" i="1" s="1"/>
  <c r="AB1064" i="1"/>
  <c r="AA1065" i="1"/>
  <c r="AB1065" i="1"/>
  <c r="AC1065" i="1" s="1"/>
  <c r="AA1066" i="1"/>
  <c r="AB1066" i="1"/>
  <c r="AC1066" i="1"/>
  <c r="AA1067" i="1"/>
  <c r="AB1067" i="1"/>
  <c r="AC1067" i="1"/>
  <c r="AA1068" i="1"/>
  <c r="AB1068" i="1"/>
  <c r="AC1068" i="1" s="1"/>
  <c r="AA1069" i="1"/>
  <c r="AB1069" i="1"/>
  <c r="AA1070" i="1"/>
  <c r="AB1070" i="1"/>
  <c r="AC1070" i="1" s="1"/>
  <c r="AA1071" i="1"/>
  <c r="AB1071" i="1"/>
  <c r="AC1071" i="1" s="1"/>
  <c r="AA1072" i="1"/>
  <c r="AB1072" i="1"/>
  <c r="AC1072" i="1"/>
  <c r="AA1073" i="1"/>
  <c r="AB1073" i="1"/>
  <c r="AC1073" i="1" s="1"/>
  <c r="AA1074" i="1"/>
  <c r="AB1074" i="1"/>
  <c r="AC1074" i="1"/>
  <c r="AA1075" i="1"/>
  <c r="AB1075" i="1"/>
  <c r="AC1075" i="1" s="1"/>
  <c r="AA1076" i="1"/>
  <c r="AB1076" i="1"/>
  <c r="AC1076" i="1"/>
  <c r="AA1077" i="1"/>
  <c r="AB1077" i="1"/>
  <c r="AA1078" i="1"/>
  <c r="AB1078" i="1"/>
  <c r="AC1078" i="1"/>
  <c r="AA1079" i="1"/>
  <c r="AB1079" i="1"/>
  <c r="AC1079" i="1" s="1"/>
  <c r="AA1080" i="1"/>
  <c r="AB1080" i="1"/>
  <c r="AC1080" i="1"/>
  <c r="AA1081" i="1"/>
  <c r="AB1081" i="1"/>
  <c r="AC1081" i="1" s="1"/>
  <c r="AA1082" i="1"/>
  <c r="AB1082" i="1"/>
  <c r="AC1082" i="1" s="1"/>
  <c r="AA1083" i="1"/>
  <c r="AB1083" i="1"/>
  <c r="AC1083" i="1" s="1"/>
  <c r="AA1084" i="1"/>
  <c r="AB1084" i="1"/>
  <c r="AA1085" i="1"/>
  <c r="AB1085" i="1"/>
  <c r="AC1085" i="1" s="1"/>
  <c r="AA1086" i="1"/>
  <c r="AC1086" i="1" s="1"/>
  <c r="AB1086" i="1"/>
  <c r="AA1087" i="1"/>
  <c r="AB1087" i="1"/>
  <c r="AC1087" i="1"/>
  <c r="AA1088" i="1"/>
  <c r="AB1088" i="1"/>
  <c r="AA1089" i="1"/>
  <c r="AB1089" i="1"/>
  <c r="AC1089" i="1" s="1"/>
  <c r="AA1090" i="1"/>
  <c r="AB1090" i="1"/>
  <c r="AC1090" i="1" s="1"/>
  <c r="AA1091" i="1"/>
  <c r="AC1091" i="1" s="1"/>
  <c r="AB1091" i="1"/>
  <c r="AA1092" i="1"/>
  <c r="AB1092" i="1"/>
  <c r="AC1092" i="1"/>
  <c r="AA1093" i="1"/>
  <c r="AB1093" i="1"/>
  <c r="AA1094" i="1"/>
  <c r="AB1094" i="1"/>
  <c r="AC1094" i="1" s="1"/>
  <c r="AA1095" i="1"/>
  <c r="AB1095" i="1"/>
  <c r="AC1095" i="1" s="1"/>
  <c r="AA1096" i="1"/>
  <c r="AB1096" i="1"/>
  <c r="AC1096" i="1" s="1"/>
  <c r="AA1097" i="1"/>
  <c r="AB1097" i="1"/>
  <c r="AA1098" i="1"/>
  <c r="AB1098" i="1"/>
  <c r="AC1098" i="1"/>
  <c r="AA1099" i="1"/>
  <c r="AB1099" i="1"/>
  <c r="AC1099" i="1"/>
  <c r="AA1100" i="1"/>
  <c r="AB1100" i="1"/>
  <c r="AC1100" i="1"/>
  <c r="AA1101" i="1"/>
  <c r="AB1101" i="1"/>
  <c r="AA1102" i="1"/>
  <c r="AB1102" i="1"/>
  <c r="AC1102" i="1"/>
  <c r="AA1103" i="1"/>
  <c r="AB1103" i="1"/>
  <c r="AA1104" i="1"/>
  <c r="AB1104" i="1"/>
  <c r="AC1104" i="1"/>
  <c r="AA1105" i="1"/>
  <c r="AB1105" i="1"/>
  <c r="AC1105" i="1" s="1"/>
  <c r="AA1106" i="1"/>
  <c r="AB1106" i="1"/>
  <c r="AA1107" i="1"/>
  <c r="AB1107" i="1"/>
  <c r="AC1107" i="1" s="1"/>
  <c r="AA1108" i="1"/>
  <c r="AB1108" i="1"/>
  <c r="AC1108" i="1" s="1"/>
  <c r="AA1109" i="1"/>
  <c r="AB1109" i="1"/>
  <c r="AC1109" i="1" s="1"/>
  <c r="AA1110" i="1"/>
  <c r="AB1110" i="1"/>
  <c r="AA1111" i="1"/>
  <c r="AB1111" i="1"/>
  <c r="AC1111" i="1"/>
  <c r="AA1112" i="1"/>
  <c r="AC1112" i="1" s="1"/>
  <c r="AB1112" i="1"/>
  <c r="AA1113" i="1"/>
  <c r="AB1113" i="1"/>
  <c r="AC1113" i="1" s="1"/>
  <c r="AA1114" i="1"/>
  <c r="AB1114" i="1"/>
  <c r="AC1114" i="1"/>
  <c r="AA1115" i="1"/>
  <c r="AB1115" i="1"/>
  <c r="AC1115" i="1"/>
  <c r="AA1116" i="1"/>
  <c r="AB1116" i="1"/>
  <c r="AC1116" i="1" s="1"/>
  <c r="AA1117" i="1"/>
  <c r="AB1117" i="1"/>
  <c r="AA1118" i="1"/>
  <c r="AB1118" i="1"/>
  <c r="AC1118" i="1" s="1"/>
  <c r="AA1119" i="1"/>
  <c r="AB1119" i="1"/>
  <c r="AC1119" i="1" s="1"/>
  <c r="AA1120" i="1"/>
  <c r="AB1120" i="1"/>
  <c r="AC1120" i="1"/>
  <c r="AA1121" i="1"/>
  <c r="AB1121" i="1"/>
  <c r="AC1121" i="1" s="1"/>
  <c r="AA1122" i="1"/>
  <c r="AB1122" i="1"/>
  <c r="AC1122" i="1"/>
  <c r="AA1123" i="1"/>
  <c r="AB1123" i="1"/>
  <c r="AA1124" i="1"/>
  <c r="AB1124" i="1"/>
  <c r="AC1124" i="1"/>
  <c r="AA1125" i="1"/>
  <c r="AB1125" i="1"/>
  <c r="AA1126" i="1"/>
  <c r="AB1126" i="1"/>
  <c r="AC1126" i="1"/>
  <c r="AA1127" i="1"/>
  <c r="AB1127" i="1"/>
  <c r="AC1127" i="1" s="1"/>
  <c r="AA1128" i="1"/>
  <c r="AB1128" i="1"/>
  <c r="AC1128" i="1"/>
  <c r="AA1129" i="1"/>
  <c r="AB1129" i="1"/>
  <c r="AC1129" i="1" s="1"/>
  <c r="AA1130" i="1"/>
  <c r="AB1130" i="1"/>
  <c r="AC1130" i="1" s="1"/>
  <c r="AA1131" i="1"/>
  <c r="AB1131" i="1"/>
  <c r="AC1131" i="1" s="1"/>
  <c r="AA1132" i="1"/>
  <c r="AB1132" i="1"/>
  <c r="AA1133" i="1"/>
  <c r="AB1133" i="1"/>
  <c r="AC1133" i="1" s="1"/>
  <c r="AA1134" i="1"/>
  <c r="AC1134" i="1" s="1"/>
  <c r="AB1134" i="1"/>
  <c r="AA1135" i="1"/>
  <c r="AB1135" i="1"/>
  <c r="AC1135" i="1"/>
  <c r="AA1136" i="1"/>
  <c r="AB1136" i="1"/>
  <c r="AA1137" i="1"/>
  <c r="AB1137" i="1"/>
  <c r="AC1137" i="1" s="1"/>
  <c r="AA1138" i="1"/>
  <c r="AB1138" i="1"/>
  <c r="AC1138" i="1" s="1"/>
  <c r="AA1139" i="1"/>
  <c r="AC1139" i="1" s="1"/>
  <c r="AB1139" i="1"/>
  <c r="AA1140" i="1"/>
  <c r="AB1140" i="1"/>
  <c r="AC1140" i="1"/>
  <c r="AA1141" i="1"/>
  <c r="AB1141" i="1"/>
  <c r="AA1142" i="1"/>
  <c r="AB1142" i="1"/>
  <c r="AC1142" i="1" s="1"/>
  <c r="AA1143" i="1"/>
  <c r="AB1143" i="1"/>
  <c r="AC1143" i="1" s="1"/>
  <c r="AA1144" i="1"/>
  <c r="AB1144" i="1"/>
  <c r="AC1144" i="1"/>
  <c r="AA1145" i="1"/>
  <c r="AB1145" i="1"/>
  <c r="AC1145" i="1" s="1"/>
  <c r="AA1146" i="1"/>
  <c r="AB1146" i="1"/>
  <c r="AC1146" i="1"/>
  <c r="AA1147" i="1"/>
  <c r="AB1147" i="1"/>
  <c r="AC1147" i="1" s="1"/>
  <c r="AA1148" i="1"/>
  <c r="AB1148" i="1"/>
  <c r="AC1148" i="1" s="1"/>
  <c r="AA1149" i="1"/>
  <c r="AB1149" i="1"/>
  <c r="AC1149" i="1" s="1"/>
  <c r="AA1150" i="1"/>
  <c r="AB1150" i="1"/>
  <c r="AC1150" i="1"/>
  <c r="AA1151" i="1"/>
  <c r="AB1151" i="1"/>
  <c r="AC1151" i="1" s="1"/>
  <c r="AA1152" i="1"/>
  <c r="AB1152" i="1"/>
  <c r="AC1152" i="1"/>
  <c r="AA1153" i="1"/>
  <c r="AB1153" i="1"/>
  <c r="AA1154" i="1"/>
  <c r="AB1154" i="1"/>
  <c r="AC1154" i="1" s="1"/>
  <c r="AA1155" i="1"/>
  <c r="AB1155" i="1"/>
  <c r="AC1155" i="1" s="1"/>
  <c r="AA1156" i="1"/>
  <c r="AB1156" i="1"/>
  <c r="AC1156" i="1" s="1"/>
  <c r="AA1157" i="1"/>
  <c r="AB1157" i="1"/>
  <c r="AC1157" i="1" s="1"/>
  <c r="AA1158" i="1"/>
  <c r="AB1158" i="1"/>
  <c r="AC1158" i="1"/>
  <c r="AA1159" i="1"/>
  <c r="AB1159" i="1"/>
  <c r="AC1159" i="1" s="1"/>
  <c r="AA1160" i="1"/>
  <c r="AB1160" i="1"/>
  <c r="AC1160" i="1" s="1"/>
  <c r="AA1161" i="1"/>
  <c r="AB1161" i="1"/>
  <c r="AA1162" i="1"/>
  <c r="AB1162" i="1"/>
  <c r="AC1162" i="1"/>
  <c r="AA1163" i="1"/>
  <c r="AB1163" i="1"/>
  <c r="AC1163" i="1" s="1"/>
  <c r="AA1164" i="1"/>
  <c r="AB1164" i="1"/>
  <c r="AC1164" i="1"/>
  <c r="AA1165" i="1"/>
  <c r="AB1165" i="1"/>
  <c r="AA1166" i="1"/>
  <c r="AB1166" i="1"/>
  <c r="AC1166" i="1" s="1"/>
  <c r="AA1167" i="1"/>
  <c r="AB1167" i="1"/>
  <c r="AC1167" i="1" s="1"/>
  <c r="AA1168" i="1"/>
  <c r="AB1168" i="1"/>
  <c r="AC1168" i="1"/>
  <c r="AA1169" i="1"/>
  <c r="AB1169" i="1"/>
  <c r="AC1169" i="1" s="1"/>
  <c r="AA1170" i="1"/>
  <c r="AB1170" i="1"/>
  <c r="AC1170" i="1"/>
  <c r="AA1171" i="1"/>
  <c r="AB1171" i="1"/>
  <c r="AC1171" i="1" s="1"/>
  <c r="AA1172" i="1"/>
  <c r="AB1172" i="1"/>
  <c r="AC1172" i="1" s="1"/>
  <c r="AA1173" i="1"/>
  <c r="AB1173" i="1"/>
  <c r="AC1173" i="1" s="1"/>
  <c r="AA1174" i="1"/>
  <c r="AB1174" i="1"/>
  <c r="AC1174" i="1"/>
  <c r="AA1175" i="1"/>
  <c r="AB1175" i="1"/>
  <c r="AC1175" i="1" s="1"/>
  <c r="AA1176" i="1"/>
  <c r="AB1176" i="1"/>
  <c r="AC1176" i="1"/>
  <c r="AA1177" i="1"/>
  <c r="AB1177" i="1"/>
  <c r="AA1178" i="1"/>
  <c r="AB1178" i="1"/>
  <c r="AC1178" i="1" s="1"/>
  <c r="AA1179" i="1"/>
  <c r="AB1179" i="1"/>
  <c r="AC1179" i="1" s="1"/>
  <c r="AA1180" i="1"/>
  <c r="AB1180" i="1"/>
  <c r="AC1180" i="1" s="1"/>
  <c r="AA1181" i="1"/>
  <c r="AB1181" i="1"/>
  <c r="AC1181" i="1" s="1"/>
  <c r="AA1182" i="1"/>
  <c r="AB1182" i="1"/>
  <c r="AC1182" i="1"/>
  <c r="AA1183" i="1"/>
  <c r="AB1183" i="1"/>
  <c r="AC1183" i="1" s="1"/>
  <c r="AA1184" i="1"/>
  <c r="AB1184" i="1"/>
  <c r="AC1184" i="1" s="1"/>
  <c r="AA1185" i="1"/>
  <c r="AB1185" i="1"/>
  <c r="AA1186" i="1"/>
  <c r="AB1186" i="1"/>
  <c r="AC1186" i="1"/>
  <c r="AA1187" i="1"/>
  <c r="AB1187" i="1"/>
  <c r="AC1187" i="1" s="1"/>
  <c r="AA1188" i="1"/>
  <c r="AB1188" i="1"/>
  <c r="AC1188" i="1"/>
  <c r="AA1189" i="1"/>
  <c r="AB1189" i="1"/>
  <c r="AA1190" i="1"/>
  <c r="AB1190" i="1"/>
  <c r="AC1190" i="1" s="1"/>
  <c r="AA1191" i="1"/>
  <c r="AB1191" i="1"/>
  <c r="AC1191" i="1" s="1"/>
  <c r="AA1192" i="1"/>
  <c r="AB1192" i="1"/>
  <c r="AC1192" i="1"/>
  <c r="AA1193" i="1"/>
  <c r="AB1193" i="1"/>
  <c r="AC1193" i="1" s="1"/>
  <c r="AA1194" i="1"/>
  <c r="AB1194" i="1"/>
  <c r="AC1194" i="1"/>
  <c r="AA1195" i="1"/>
  <c r="AB1195" i="1"/>
  <c r="AC1195" i="1" s="1"/>
  <c r="AA1196" i="1"/>
  <c r="AB1196" i="1"/>
  <c r="AC1196" i="1" s="1"/>
  <c r="AA1197" i="1"/>
  <c r="AB1197" i="1"/>
  <c r="AC1197" i="1" s="1"/>
  <c r="AA1198" i="1"/>
  <c r="AB1198" i="1"/>
  <c r="AC1198" i="1"/>
  <c r="AA1199" i="1"/>
  <c r="AB1199" i="1"/>
  <c r="AC1199" i="1" s="1"/>
  <c r="AA1200" i="1"/>
  <c r="AB1200" i="1"/>
  <c r="AC1200" i="1"/>
  <c r="AA1201" i="1"/>
  <c r="AB1201" i="1"/>
  <c r="AA1202" i="1"/>
  <c r="AB1202" i="1"/>
  <c r="AC1202" i="1" s="1"/>
  <c r="AA1203" i="1"/>
  <c r="AB1203" i="1"/>
  <c r="AC1203" i="1" s="1"/>
  <c r="AA1204" i="1"/>
  <c r="AB1204" i="1"/>
  <c r="AC1204" i="1" s="1"/>
  <c r="AA1205" i="1"/>
  <c r="AB1205" i="1"/>
  <c r="AC1205" i="1" s="1"/>
  <c r="AA1206" i="1"/>
  <c r="AB1206" i="1"/>
  <c r="AC1206" i="1"/>
  <c r="AA1207" i="1"/>
  <c r="AB1207" i="1"/>
  <c r="AC1207" i="1" s="1"/>
  <c r="AA1208" i="1"/>
  <c r="AB1208" i="1"/>
  <c r="AC1208" i="1" s="1"/>
  <c r="AA1209" i="1"/>
  <c r="AB1209" i="1"/>
  <c r="AA1210" i="1"/>
  <c r="AB1210" i="1"/>
  <c r="AC1210" i="1"/>
  <c r="AA1211" i="1"/>
  <c r="AB1211" i="1"/>
  <c r="AC1211" i="1" s="1"/>
  <c r="AA1212" i="1"/>
  <c r="AB1212" i="1"/>
  <c r="AC1212" i="1"/>
  <c r="AA1213" i="1"/>
  <c r="AB1213" i="1"/>
  <c r="AA1214" i="1"/>
  <c r="AB1214" i="1"/>
  <c r="AC1214" i="1" s="1"/>
  <c r="AA1215" i="1"/>
  <c r="AB1215" i="1"/>
  <c r="AC1215" i="1" s="1"/>
  <c r="AA1216" i="1"/>
  <c r="AB1216" i="1"/>
  <c r="AC1216" i="1"/>
  <c r="AA1217" i="1"/>
  <c r="AB1217" i="1"/>
  <c r="AC1217" i="1" s="1"/>
  <c r="AA1218" i="1"/>
  <c r="AC1218" i="1" s="1"/>
  <c r="AB1218" i="1"/>
  <c r="AA1219" i="1"/>
  <c r="AB1219" i="1"/>
  <c r="AA1220" i="1"/>
  <c r="AB1220" i="1"/>
  <c r="AC1220" i="1" s="1"/>
  <c r="AA1221" i="1"/>
  <c r="AB1221" i="1"/>
  <c r="AC1221" i="1" s="1"/>
  <c r="AA1222" i="1"/>
  <c r="AB1222" i="1"/>
  <c r="AC1222" i="1"/>
  <c r="AA1223" i="1"/>
  <c r="AB1223" i="1"/>
  <c r="AC1223" i="1" s="1"/>
  <c r="AA1224" i="1"/>
  <c r="AB1224" i="1"/>
  <c r="AC1224" i="1"/>
  <c r="AA1225" i="1"/>
  <c r="AB1225" i="1"/>
  <c r="AA1226" i="1"/>
  <c r="AB1226" i="1"/>
  <c r="AC1226" i="1" s="1"/>
  <c r="AA1227" i="1"/>
  <c r="AB1227" i="1"/>
  <c r="AC1227" i="1" s="1"/>
  <c r="AA1228" i="1"/>
  <c r="AB1228" i="1"/>
  <c r="AC1228" i="1" s="1"/>
  <c r="AA1229" i="1"/>
  <c r="AB1229" i="1"/>
  <c r="AC1229" i="1" s="1"/>
  <c r="AA1230" i="1"/>
  <c r="AC1230" i="1" s="1"/>
  <c r="AB1230" i="1"/>
  <c r="AA1231" i="1"/>
  <c r="AB1231" i="1"/>
  <c r="AA1232" i="1"/>
  <c r="AB1232" i="1"/>
  <c r="AC1232" i="1" s="1"/>
  <c r="AA1233" i="1"/>
  <c r="AB1233" i="1"/>
  <c r="AA1234" i="1"/>
  <c r="AB1234" i="1"/>
  <c r="AC1234" i="1"/>
  <c r="AA1235" i="1"/>
  <c r="AB1235" i="1"/>
  <c r="AC1235" i="1" s="1"/>
  <c r="AA1236" i="1"/>
  <c r="AB1236" i="1"/>
  <c r="AC1236" i="1"/>
  <c r="AA1237" i="1"/>
  <c r="AB1237" i="1"/>
  <c r="AA1238" i="1"/>
  <c r="AB1238" i="1"/>
  <c r="AC1238" i="1" s="1"/>
  <c r="AA1239" i="1"/>
  <c r="AB1239" i="1"/>
  <c r="AC1239" i="1" s="1"/>
  <c r="AA1240" i="1"/>
  <c r="AB1240" i="1"/>
  <c r="AC1240" i="1"/>
  <c r="AA1241" i="1"/>
  <c r="AB1241" i="1"/>
  <c r="AC1241" i="1" s="1"/>
  <c r="AA1242" i="1"/>
  <c r="AC1242" i="1" s="1"/>
  <c r="AB1242" i="1"/>
  <c r="AA1243" i="1"/>
  <c r="AB1243" i="1"/>
  <c r="AA1244" i="1"/>
  <c r="AB1244" i="1"/>
  <c r="AC1244" i="1" s="1"/>
  <c r="AA1245" i="1"/>
  <c r="AB1245" i="1"/>
  <c r="AC1245" i="1" s="1"/>
  <c r="AA1246" i="1"/>
  <c r="AB1246" i="1"/>
  <c r="AC1246" i="1"/>
  <c r="AA1247" i="1"/>
  <c r="AB1247" i="1"/>
  <c r="AC1247" i="1" s="1"/>
  <c r="AA1248" i="1"/>
  <c r="AB1248" i="1"/>
  <c r="AC1248" i="1"/>
  <c r="AA1249" i="1"/>
  <c r="AB1249" i="1"/>
  <c r="AA1250" i="1"/>
  <c r="AB1250" i="1"/>
  <c r="AC1250" i="1" s="1"/>
  <c r="AA1251" i="1"/>
  <c r="AB1251" i="1"/>
  <c r="AC1251" i="1" s="1"/>
  <c r="AA1252" i="1"/>
  <c r="AB1252" i="1"/>
  <c r="AC1252" i="1" s="1"/>
  <c r="AA1253" i="1"/>
  <c r="AB1253" i="1"/>
  <c r="AC1253" i="1" s="1"/>
  <c r="AA1254" i="1"/>
  <c r="AC1254" i="1" s="1"/>
  <c r="AB1254" i="1"/>
  <c r="AA1255" i="1"/>
  <c r="AB1255" i="1"/>
  <c r="AA1256" i="1"/>
  <c r="AB1256" i="1"/>
  <c r="AC1256" i="1" s="1"/>
  <c r="AA1257" i="1"/>
  <c r="AB1257" i="1"/>
  <c r="AA1258" i="1"/>
  <c r="AB1258" i="1"/>
  <c r="AC1258" i="1"/>
  <c r="AA1259" i="1"/>
  <c r="AB1259" i="1"/>
  <c r="AC1259" i="1" s="1"/>
  <c r="AA1260" i="1"/>
  <c r="AB1260" i="1"/>
  <c r="AC1260" i="1"/>
  <c r="AA1261" i="1"/>
  <c r="AB1261" i="1"/>
  <c r="AA1262" i="1"/>
  <c r="AB1262" i="1"/>
  <c r="AC1262" i="1" s="1"/>
  <c r="AA1263" i="1"/>
  <c r="AB1263" i="1"/>
  <c r="AC1263" i="1" s="1"/>
  <c r="AA1264" i="1"/>
  <c r="AB1264" i="1"/>
  <c r="AC1264" i="1"/>
  <c r="AA1265" i="1"/>
  <c r="AB1265" i="1"/>
  <c r="AC1265" i="1" s="1"/>
  <c r="AA1266" i="1"/>
  <c r="AC1266" i="1" s="1"/>
  <c r="AB1266" i="1"/>
  <c r="AA1267" i="1"/>
  <c r="AB1267" i="1"/>
  <c r="AA1268" i="1"/>
  <c r="AB1268" i="1"/>
  <c r="AC1268" i="1" s="1"/>
  <c r="AA1269" i="1"/>
  <c r="AB1269" i="1"/>
  <c r="AC1269" i="1" s="1"/>
  <c r="AA1270" i="1"/>
  <c r="AB1270" i="1"/>
  <c r="AC1270" i="1"/>
  <c r="AA1271" i="1"/>
  <c r="AB1271" i="1"/>
  <c r="AC1271" i="1" s="1"/>
  <c r="AA1272" i="1"/>
  <c r="AB1272" i="1"/>
  <c r="AC1272" i="1"/>
  <c r="AA1273" i="1"/>
  <c r="AB1273" i="1"/>
  <c r="AA1274" i="1"/>
  <c r="AB1274" i="1"/>
  <c r="AC1274" i="1" s="1"/>
  <c r="AA1275" i="1"/>
  <c r="AB1275" i="1"/>
  <c r="AC1275" i="1" s="1"/>
  <c r="AA1276" i="1"/>
  <c r="AB1276" i="1"/>
  <c r="AC1276" i="1" s="1"/>
  <c r="AA1277" i="1"/>
  <c r="AB1277" i="1"/>
  <c r="AC1277" i="1" s="1"/>
  <c r="AA1278" i="1"/>
  <c r="AC1278" i="1" s="1"/>
  <c r="AB1278" i="1"/>
  <c r="AA1279" i="1"/>
  <c r="AB1279" i="1"/>
  <c r="AA1280" i="1"/>
  <c r="AB1280" i="1"/>
  <c r="AC1280" i="1" s="1"/>
  <c r="AA1281" i="1"/>
  <c r="AB1281" i="1"/>
  <c r="AA1282" i="1"/>
  <c r="AB1282" i="1"/>
  <c r="AC1282" i="1"/>
  <c r="AA1283" i="1"/>
  <c r="AB1283" i="1"/>
  <c r="AC1283" i="1" s="1"/>
  <c r="AA1284" i="1"/>
  <c r="AB1284" i="1"/>
  <c r="AC1284" i="1"/>
  <c r="AA1285" i="1"/>
  <c r="AB1285" i="1"/>
  <c r="AA1286" i="1"/>
  <c r="AB1286" i="1"/>
  <c r="AC1286" i="1" s="1"/>
  <c r="AA1287" i="1"/>
  <c r="AB1287" i="1"/>
  <c r="AC1287" i="1" s="1"/>
  <c r="AA1288" i="1"/>
  <c r="AB1288" i="1"/>
  <c r="AC1288" i="1"/>
  <c r="AA1289" i="1"/>
  <c r="AB1289" i="1"/>
  <c r="AC1289" i="1" s="1"/>
  <c r="AA1290" i="1"/>
  <c r="AC1290" i="1" s="1"/>
  <c r="AB1290" i="1"/>
  <c r="AA1291" i="1"/>
  <c r="AB1291" i="1"/>
  <c r="AA1292" i="1"/>
  <c r="AB1292" i="1"/>
  <c r="AC1292" i="1" s="1"/>
  <c r="AA1293" i="1"/>
  <c r="AB1293" i="1"/>
  <c r="AC1293" i="1" s="1"/>
  <c r="AA1294" i="1"/>
  <c r="AB1294" i="1"/>
  <c r="AC1294" i="1"/>
  <c r="AA1295" i="1"/>
  <c r="AB1295" i="1"/>
  <c r="AC1295" i="1" s="1"/>
  <c r="AA1296" i="1"/>
  <c r="AB1296" i="1"/>
  <c r="AC1296" i="1"/>
  <c r="AA1297" i="1"/>
  <c r="AB1297" i="1"/>
  <c r="AA1298" i="1"/>
  <c r="AB1298" i="1"/>
  <c r="AC1298" i="1" s="1"/>
  <c r="AA1299" i="1"/>
  <c r="AB1299" i="1"/>
  <c r="AC1299" i="1" s="1"/>
  <c r="AA1300" i="1"/>
  <c r="AB1300" i="1"/>
  <c r="AC1300" i="1" s="1"/>
  <c r="AA1301" i="1"/>
  <c r="AB1301" i="1"/>
  <c r="AC1301" i="1" s="1"/>
  <c r="AA1302" i="1"/>
  <c r="AC1302" i="1" s="1"/>
  <c r="AB1302" i="1"/>
  <c r="AA1303" i="1"/>
  <c r="AB1303" i="1"/>
  <c r="AA1304" i="1"/>
  <c r="AB1304" i="1"/>
  <c r="AC1304" i="1" s="1"/>
  <c r="AA1305" i="1"/>
  <c r="AB1305" i="1"/>
  <c r="AA1306" i="1"/>
  <c r="AB1306" i="1"/>
  <c r="AC1306" i="1"/>
  <c r="AA1307" i="1"/>
  <c r="AB1307" i="1"/>
  <c r="AC1307" i="1" s="1"/>
  <c r="AA1308" i="1"/>
  <c r="AB1308" i="1"/>
  <c r="AC1308" i="1"/>
  <c r="AA1309" i="1"/>
  <c r="AB1309" i="1"/>
  <c r="AA1310" i="1"/>
  <c r="AB1310" i="1"/>
  <c r="AC1310" i="1" s="1"/>
  <c r="AA1311" i="1"/>
  <c r="AB1311" i="1"/>
  <c r="AC1311" i="1" s="1"/>
  <c r="AA1312" i="1"/>
  <c r="AB1312" i="1"/>
  <c r="AC1312" i="1"/>
  <c r="AA1313" i="1"/>
  <c r="AB1313" i="1"/>
  <c r="AC1313" i="1" s="1"/>
  <c r="AA1314" i="1"/>
  <c r="AC1314" i="1" s="1"/>
  <c r="AB1314" i="1"/>
  <c r="AA1315" i="1"/>
  <c r="AB1315" i="1"/>
  <c r="AA1316" i="1"/>
  <c r="AB1316" i="1"/>
  <c r="AC1316" i="1" s="1"/>
  <c r="AA1317" i="1"/>
  <c r="AB1317" i="1"/>
  <c r="AC1317" i="1" s="1"/>
  <c r="AA1318" i="1"/>
  <c r="AB1318" i="1"/>
  <c r="AC1318" i="1"/>
  <c r="AA1319" i="1"/>
  <c r="AB1319" i="1"/>
  <c r="AC1319" i="1" s="1"/>
  <c r="AA1320" i="1"/>
  <c r="AB1320" i="1"/>
  <c r="AC1320" i="1"/>
  <c r="AA1321" i="1"/>
  <c r="AB1321" i="1"/>
  <c r="AA1322" i="1"/>
  <c r="AB1322" i="1"/>
  <c r="AC1322" i="1" s="1"/>
  <c r="AA1323" i="1"/>
  <c r="AB1323" i="1"/>
  <c r="AC1323" i="1" s="1"/>
  <c r="AA1324" i="1"/>
  <c r="AB1324" i="1"/>
  <c r="AC1324" i="1" s="1"/>
  <c r="AA1325" i="1"/>
  <c r="AB1325" i="1"/>
  <c r="AC1325" i="1" s="1"/>
  <c r="AA1326" i="1"/>
  <c r="AC1326" i="1" s="1"/>
  <c r="AB1326" i="1"/>
  <c r="AA1327" i="1"/>
  <c r="AB1327" i="1"/>
  <c r="AA1328" i="1"/>
  <c r="AB1328" i="1"/>
  <c r="AC1328" i="1" s="1"/>
  <c r="AA1329" i="1"/>
  <c r="AB1329" i="1"/>
  <c r="AA1330" i="1"/>
  <c r="AB1330" i="1"/>
  <c r="AC1330" i="1"/>
  <c r="AA1331" i="1"/>
  <c r="AB1331" i="1"/>
  <c r="AC1331" i="1" s="1"/>
  <c r="AA1332" i="1"/>
  <c r="AB1332" i="1"/>
  <c r="AC1332" i="1"/>
  <c r="AA1333" i="1"/>
  <c r="AB1333" i="1"/>
  <c r="AA1334" i="1"/>
  <c r="AB1334" i="1"/>
  <c r="AC1334" i="1" s="1"/>
  <c r="AA1335" i="1"/>
  <c r="AB1335" i="1"/>
  <c r="AC1335" i="1" s="1"/>
  <c r="AA1336" i="1"/>
  <c r="AB1336" i="1"/>
  <c r="AC1336" i="1" s="1"/>
  <c r="AA1337" i="1"/>
  <c r="AB1337" i="1"/>
  <c r="AC1337" i="1" s="1"/>
  <c r="AA1338" i="1"/>
  <c r="AC1338" i="1" s="1"/>
  <c r="AB1338" i="1"/>
  <c r="AA1339" i="1"/>
  <c r="AB1339" i="1"/>
  <c r="AA1340" i="1"/>
  <c r="AB1340" i="1"/>
  <c r="AC1340" i="1" s="1"/>
  <c r="AA1341" i="1"/>
  <c r="AB1341" i="1"/>
  <c r="AC1341" i="1" s="1"/>
  <c r="AA1342" i="1"/>
  <c r="AB1342" i="1"/>
  <c r="AC1342" i="1"/>
  <c r="AA1343" i="1"/>
  <c r="AB1343" i="1"/>
  <c r="AC1343" i="1" s="1"/>
  <c r="AA1344" i="1"/>
  <c r="AB1344" i="1"/>
  <c r="AC1344" i="1"/>
  <c r="AA1345" i="1"/>
  <c r="AB1345" i="1"/>
  <c r="AA1346" i="1"/>
  <c r="AB1346" i="1"/>
  <c r="AC1346" i="1" s="1"/>
  <c r="AA1347" i="1"/>
  <c r="AB1347" i="1"/>
  <c r="AC1347" i="1" s="1"/>
  <c r="AA1348" i="1"/>
  <c r="AB1348" i="1"/>
  <c r="AC1348" i="1" s="1"/>
  <c r="AA1349" i="1"/>
  <c r="AB1349" i="1"/>
  <c r="AC1349" i="1" s="1"/>
  <c r="AA1350" i="1"/>
  <c r="AC1350" i="1" s="1"/>
  <c r="AB1350" i="1"/>
  <c r="AA1351" i="1"/>
  <c r="AB1351" i="1"/>
  <c r="AA1352" i="1"/>
  <c r="AB1352" i="1"/>
  <c r="AC1352" i="1" s="1"/>
  <c r="AA1353" i="1"/>
  <c r="AB1353" i="1"/>
  <c r="AA1354" i="1"/>
  <c r="AB1354" i="1"/>
  <c r="AC1354" i="1"/>
  <c r="AA1355" i="1"/>
  <c r="AB1355" i="1"/>
  <c r="AC1355" i="1" s="1"/>
  <c r="AA1356" i="1"/>
  <c r="AB1356" i="1"/>
  <c r="AC1356" i="1"/>
  <c r="AA1357" i="1"/>
  <c r="AB1357" i="1"/>
  <c r="AA1358" i="1"/>
  <c r="AB1358" i="1"/>
  <c r="AC1358" i="1" s="1"/>
  <c r="AA1359" i="1"/>
  <c r="AB1359" i="1"/>
  <c r="AC1359" i="1" s="1"/>
  <c r="AA1360" i="1"/>
  <c r="AB1360" i="1"/>
  <c r="AC1360" i="1" s="1"/>
  <c r="AA1361" i="1"/>
  <c r="AB1361" i="1"/>
  <c r="AC1361" i="1" s="1"/>
  <c r="AA1362" i="1"/>
  <c r="AC1362" i="1" s="1"/>
  <c r="AB1362" i="1"/>
  <c r="AA1363" i="1"/>
  <c r="AB1363" i="1"/>
  <c r="AA1364" i="1"/>
  <c r="AB1364" i="1"/>
  <c r="AC1364" i="1" s="1"/>
  <c r="AA1365" i="1"/>
  <c r="AB1365" i="1"/>
  <c r="AC1365" i="1" s="1"/>
  <c r="AA1366" i="1"/>
  <c r="AB1366" i="1"/>
  <c r="AC1366" i="1"/>
  <c r="AA1367" i="1"/>
  <c r="AB1367" i="1"/>
  <c r="AC1367" i="1" s="1"/>
  <c r="AA1368" i="1"/>
  <c r="AB1368" i="1"/>
  <c r="AC1368" i="1"/>
  <c r="AA1369" i="1"/>
  <c r="AB1369" i="1"/>
  <c r="AA1370" i="1"/>
  <c r="AB1370" i="1"/>
  <c r="AC1370" i="1" s="1"/>
  <c r="AA1371" i="1"/>
  <c r="AB1371" i="1"/>
  <c r="AC1371" i="1" s="1"/>
  <c r="AA1372" i="1"/>
  <c r="AB1372" i="1"/>
  <c r="AC1372" i="1" s="1"/>
  <c r="AA1373" i="1"/>
  <c r="AB1373" i="1"/>
  <c r="AC1373" i="1" s="1"/>
  <c r="AA1374" i="1"/>
  <c r="AC1374" i="1" s="1"/>
  <c r="AB1374" i="1"/>
  <c r="AA1375" i="1"/>
  <c r="AB1375" i="1"/>
  <c r="AA1376" i="1"/>
  <c r="AB1376" i="1"/>
  <c r="AC1376" i="1" s="1"/>
  <c r="AA1377" i="1"/>
  <c r="AB1377" i="1"/>
  <c r="AA1378" i="1"/>
  <c r="AB1378" i="1"/>
  <c r="AC1378" i="1"/>
  <c r="AA1379" i="1"/>
  <c r="AB1379" i="1"/>
  <c r="AC1379" i="1" s="1"/>
  <c r="AA1380" i="1"/>
  <c r="AB1380" i="1"/>
  <c r="AC1380" i="1"/>
  <c r="AA1381" i="1"/>
  <c r="AB1381" i="1"/>
  <c r="AA1382" i="1"/>
  <c r="AB1382" i="1"/>
  <c r="AC1382" i="1" s="1"/>
  <c r="AA1383" i="1"/>
  <c r="AB1383" i="1"/>
  <c r="AC1383" i="1" s="1"/>
  <c r="AA1384" i="1"/>
  <c r="AB1384" i="1"/>
  <c r="AC1384" i="1" s="1"/>
  <c r="AA1385" i="1"/>
  <c r="AB1385" i="1"/>
  <c r="AC1385" i="1" s="1"/>
  <c r="AA1386" i="1"/>
  <c r="AC1386" i="1" s="1"/>
  <c r="AB1386" i="1"/>
  <c r="AA1387" i="1"/>
  <c r="AB1387" i="1"/>
  <c r="AA1388" i="1"/>
  <c r="AB1388" i="1"/>
  <c r="AC1388" i="1" s="1"/>
  <c r="AA1389" i="1"/>
  <c r="AB1389" i="1"/>
  <c r="AA1390" i="1"/>
  <c r="AB1390" i="1"/>
  <c r="AC1390" i="1"/>
  <c r="AA1391" i="1"/>
  <c r="AB1391" i="1"/>
  <c r="AC1391" i="1" s="1"/>
  <c r="AA1392" i="1"/>
  <c r="AB1392" i="1"/>
  <c r="AC1392" i="1"/>
  <c r="AA1393" i="1"/>
  <c r="AB1393" i="1"/>
  <c r="AA1394" i="1"/>
  <c r="AB1394" i="1"/>
  <c r="AC1394" i="1" s="1"/>
  <c r="AA1395" i="1"/>
  <c r="AB1395" i="1"/>
  <c r="AC1395" i="1" s="1"/>
  <c r="AA1396" i="1"/>
  <c r="AB1396" i="1"/>
  <c r="AC1396" i="1" s="1"/>
  <c r="AA1397" i="1"/>
  <c r="AB1397" i="1"/>
  <c r="AC1397" i="1" s="1"/>
  <c r="AA1398" i="1"/>
  <c r="AC1398" i="1" s="1"/>
  <c r="AB1398" i="1"/>
  <c r="AA1399" i="1"/>
  <c r="AB1399" i="1"/>
  <c r="AA1400" i="1"/>
  <c r="AB1400" i="1"/>
  <c r="AC1400" i="1" s="1"/>
  <c r="AA1401" i="1"/>
  <c r="AB1401" i="1"/>
  <c r="AC1401" i="1" s="1"/>
  <c r="AA1402" i="1"/>
  <c r="AB1402" i="1"/>
  <c r="AC1402" i="1" s="1"/>
  <c r="AA1403" i="1"/>
  <c r="AB1403" i="1"/>
  <c r="AA1404" i="1"/>
  <c r="AB1404" i="1"/>
  <c r="AC1404" i="1"/>
  <c r="AA1405" i="1"/>
  <c r="AB1405" i="1"/>
  <c r="AC1405" i="1" s="1"/>
  <c r="AA1406" i="1"/>
  <c r="AB1406" i="1"/>
  <c r="AC1406" i="1"/>
  <c r="AA1407" i="1"/>
  <c r="AB1407" i="1"/>
  <c r="AC1407" i="1" s="1"/>
  <c r="AA1408" i="1"/>
  <c r="AB1408" i="1"/>
  <c r="AC1408" i="1"/>
  <c r="AA1409" i="1"/>
  <c r="AB1409" i="1"/>
  <c r="AC1409" i="1" s="1"/>
  <c r="AA1410" i="1"/>
  <c r="AB1410" i="1"/>
  <c r="AC1410" i="1"/>
  <c r="AA1411" i="1"/>
  <c r="AB1411" i="1"/>
  <c r="AC1411" i="1" s="1"/>
  <c r="AA1412" i="1"/>
  <c r="AB1412" i="1"/>
  <c r="AC1412" i="1"/>
  <c r="AA1413" i="1"/>
  <c r="AB1413" i="1"/>
  <c r="AC1413" i="1" s="1"/>
  <c r="AA1414" i="1"/>
  <c r="AB1414" i="1"/>
  <c r="AC1414" i="1"/>
  <c r="AA1415" i="1"/>
  <c r="AB1415" i="1"/>
  <c r="AC1415" i="1" s="1"/>
  <c r="AA1416" i="1"/>
  <c r="AB1416" i="1"/>
  <c r="AC1416" i="1"/>
  <c r="AA1417" i="1"/>
  <c r="AB1417" i="1"/>
  <c r="AC1417" i="1" s="1"/>
  <c r="AA1418" i="1"/>
  <c r="AB1418" i="1"/>
  <c r="AC1418" i="1"/>
  <c r="AA1419" i="1"/>
  <c r="AB1419" i="1"/>
  <c r="AC1419" i="1" s="1"/>
  <c r="AA1420" i="1"/>
  <c r="AB1420" i="1"/>
  <c r="AC1420" i="1"/>
  <c r="AA1421" i="1"/>
  <c r="AB1421" i="1"/>
  <c r="AC1421" i="1" s="1"/>
  <c r="AA1422" i="1"/>
  <c r="AB1422" i="1"/>
  <c r="AC1422" i="1"/>
  <c r="AA1423" i="1"/>
  <c r="AB1423" i="1"/>
  <c r="AC1423" i="1" s="1"/>
  <c r="AA1424" i="1"/>
  <c r="AB1424" i="1"/>
  <c r="AC1424" i="1"/>
  <c r="AA1425" i="1"/>
  <c r="AB1425" i="1"/>
  <c r="AC1425" i="1" s="1"/>
  <c r="AA1426" i="1"/>
  <c r="AB1426" i="1"/>
  <c r="AC1426" i="1"/>
  <c r="AA1427" i="1"/>
  <c r="AB1427" i="1"/>
  <c r="AC1427" i="1" s="1"/>
  <c r="AA1428" i="1"/>
  <c r="AB1428" i="1"/>
  <c r="AC1428" i="1"/>
  <c r="AA1429" i="1"/>
  <c r="AB1429" i="1"/>
  <c r="AC1429" i="1" s="1"/>
  <c r="AA1430" i="1"/>
  <c r="AB1430" i="1"/>
  <c r="AC1430" i="1"/>
  <c r="AA1431" i="1"/>
  <c r="AB1431" i="1"/>
  <c r="AC1431" i="1" s="1"/>
  <c r="AA1432" i="1"/>
  <c r="AB1432" i="1"/>
  <c r="AC1432" i="1"/>
  <c r="AA1433" i="1"/>
  <c r="AB1433" i="1"/>
  <c r="AC1433" i="1" s="1"/>
  <c r="AA1434" i="1"/>
  <c r="AB1434" i="1"/>
  <c r="AC1434" i="1"/>
  <c r="AA1435" i="1"/>
  <c r="AB1435" i="1"/>
  <c r="AC1435" i="1" s="1"/>
  <c r="AA1436" i="1"/>
  <c r="AB1436" i="1"/>
  <c r="AC1436" i="1"/>
  <c r="AA1437" i="1"/>
  <c r="AB1437" i="1"/>
  <c r="AC1437" i="1" s="1"/>
  <c r="AA1438" i="1"/>
  <c r="AB1438" i="1"/>
  <c r="AC1438" i="1"/>
  <c r="AA1439" i="1"/>
  <c r="AB1439" i="1"/>
  <c r="AC1439" i="1" s="1"/>
  <c r="AA1440" i="1"/>
  <c r="AB1440" i="1"/>
  <c r="AC1440" i="1"/>
  <c r="AA1441" i="1"/>
  <c r="AB1441" i="1"/>
  <c r="AC1441" i="1" s="1"/>
  <c r="AA1442" i="1"/>
  <c r="AB1442" i="1"/>
  <c r="AC1442" i="1"/>
  <c r="AA1443" i="1"/>
  <c r="AB1443" i="1"/>
  <c r="AC1443" i="1" s="1"/>
  <c r="AA1444" i="1"/>
  <c r="AB1444" i="1"/>
  <c r="AC1444" i="1"/>
  <c r="AA1445" i="1"/>
  <c r="AB1445" i="1"/>
  <c r="AC1445" i="1" s="1"/>
  <c r="AA1446" i="1"/>
  <c r="AB1446" i="1"/>
  <c r="AC1446" i="1"/>
  <c r="AA1447" i="1"/>
  <c r="AB1447" i="1"/>
  <c r="AC1447" i="1" s="1"/>
  <c r="AA1448" i="1"/>
  <c r="AB1448" i="1"/>
  <c r="AC1448" i="1"/>
  <c r="AA1449" i="1"/>
  <c r="AB1449" i="1"/>
  <c r="AC1449" i="1" s="1"/>
  <c r="AA1450" i="1"/>
  <c r="AB1450" i="1"/>
  <c r="AC1450" i="1"/>
  <c r="AA1451" i="1"/>
  <c r="AB1451" i="1"/>
  <c r="AC1451" i="1" s="1"/>
  <c r="AA1452" i="1"/>
  <c r="AB1452" i="1"/>
  <c r="AC1452" i="1"/>
  <c r="AA1453" i="1"/>
  <c r="AB1453" i="1"/>
  <c r="AC1453" i="1" s="1"/>
  <c r="AA1454" i="1"/>
  <c r="AB1454" i="1"/>
  <c r="AC1454" i="1"/>
  <c r="AA1455" i="1"/>
  <c r="AB1455" i="1"/>
  <c r="AC1455" i="1" s="1"/>
  <c r="AA1456" i="1"/>
  <c r="AB1456" i="1"/>
  <c r="AC1456" i="1"/>
  <c r="AA1457" i="1"/>
  <c r="AB1457" i="1"/>
  <c r="AC1457" i="1" s="1"/>
  <c r="AA1458" i="1"/>
  <c r="AB1458" i="1"/>
  <c r="AC1458" i="1"/>
  <c r="AA1459" i="1"/>
  <c r="AB1459" i="1"/>
  <c r="AC1459" i="1" s="1"/>
  <c r="AA1460" i="1"/>
  <c r="AB1460" i="1"/>
  <c r="AC1460" i="1"/>
  <c r="AA1461" i="1"/>
  <c r="AB1461" i="1"/>
  <c r="AC1461" i="1" s="1"/>
  <c r="AA1462" i="1"/>
  <c r="AB1462" i="1"/>
  <c r="AC1462" i="1"/>
  <c r="AA1463" i="1"/>
  <c r="AB1463" i="1"/>
  <c r="AC1463" i="1" s="1"/>
  <c r="AA1464" i="1"/>
  <c r="AB1464" i="1"/>
  <c r="AC1464" i="1"/>
  <c r="AA1465" i="1"/>
  <c r="AB1465" i="1"/>
  <c r="AC1465" i="1" s="1"/>
  <c r="AA1466" i="1"/>
  <c r="AB1466" i="1"/>
  <c r="AC1466" i="1"/>
  <c r="AA1467" i="1"/>
  <c r="AB1467" i="1"/>
  <c r="AC1467" i="1" s="1"/>
  <c r="AA1468" i="1"/>
  <c r="AB1468" i="1"/>
  <c r="AC1468" i="1"/>
  <c r="AA1469" i="1"/>
  <c r="AB1469" i="1"/>
  <c r="AC1469" i="1" s="1"/>
  <c r="AA1470" i="1"/>
  <c r="AB1470" i="1"/>
  <c r="AC1470" i="1"/>
  <c r="AA1471" i="1"/>
  <c r="AB1471" i="1"/>
  <c r="AC1471" i="1" s="1"/>
  <c r="AA1472" i="1"/>
  <c r="AB1472" i="1"/>
  <c r="AC1472" i="1"/>
  <c r="AA1473" i="1"/>
  <c r="AB1473" i="1"/>
  <c r="AC1473" i="1" s="1"/>
  <c r="AA1474" i="1"/>
  <c r="AB1474" i="1"/>
  <c r="AC1474" i="1"/>
  <c r="AA1475" i="1"/>
  <c r="AB1475" i="1"/>
  <c r="AC1475" i="1" s="1"/>
  <c r="AA1476" i="1"/>
  <c r="AB1476" i="1"/>
  <c r="AC1476" i="1"/>
  <c r="AA1477" i="1"/>
  <c r="AB1477" i="1"/>
  <c r="AC1477" i="1" s="1"/>
  <c r="AA1478" i="1"/>
  <c r="AB1478" i="1"/>
  <c r="AC1478" i="1"/>
  <c r="AA1479" i="1"/>
  <c r="AB1479" i="1"/>
  <c r="AC1479" i="1" s="1"/>
  <c r="AA1480" i="1"/>
  <c r="AB1480" i="1"/>
  <c r="AC1480" i="1"/>
  <c r="AA1481" i="1"/>
  <c r="AB1481" i="1"/>
  <c r="AC1481" i="1" s="1"/>
  <c r="AA1482" i="1"/>
  <c r="AB1482" i="1"/>
  <c r="AC1482" i="1"/>
  <c r="AA1483" i="1"/>
  <c r="AB1483" i="1"/>
  <c r="AC1483" i="1" s="1"/>
  <c r="AA1484" i="1"/>
  <c r="AB1484" i="1"/>
  <c r="AC1484" i="1"/>
  <c r="AA1485" i="1"/>
  <c r="AB1485" i="1"/>
  <c r="AC1485" i="1" s="1"/>
  <c r="AA1486" i="1"/>
  <c r="AB1486" i="1"/>
  <c r="AC1486" i="1"/>
  <c r="AA1487" i="1"/>
  <c r="AB1487" i="1"/>
  <c r="AC1487" i="1" s="1"/>
  <c r="AA1488" i="1"/>
  <c r="AB1488" i="1"/>
  <c r="AC1488" i="1"/>
  <c r="AA1489" i="1"/>
  <c r="AB1489" i="1"/>
  <c r="AC1489" i="1" s="1"/>
  <c r="AA1490" i="1"/>
  <c r="AB1490" i="1"/>
  <c r="AC1490" i="1"/>
  <c r="AA1491" i="1"/>
  <c r="AB1491" i="1"/>
  <c r="AC1491" i="1" s="1"/>
  <c r="AA1492" i="1"/>
  <c r="AB1492" i="1"/>
  <c r="AC1492" i="1"/>
  <c r="AA1493" i="1"/>
  <c r="AB1493" i="1"/>
  <c r="AC1493" i="1" s="1"/>
  <c r="AA1494" i="1"/>
  <c r="AB1494" i="1"/>
  <c r="AC1494" i="1"/>
  <c r="AA1495" i="1"/>
  <c r="AB1495" i="1"/>
  <c r="AC1495" i="1" s="1"/>
  <c r="AA1496" i="1"/>
  <c r="AB1496" i="1"/>
  <c r="AC1496" i="1"/>
  <c r="AA1497" i="1"/>
  <c r="AB1497" i="1"/>
  <c r="AC1497" i="1" s="1"/>
  <c r="AA1498" i="1"/>
  <c r="AB1498" i="1"/>
  <c r="AC1498" i="1"/>
  <c r="AA1499" i="1"/>
  <c r="AB1499" i="1"/>
  <c r="AC1499" i="1" s="1"/>
  <c r="AA1500" i="1"/>
  <c r="AB1500" i="1"/>
  <c r="AC1500" i="1"/>
  <c r="AA1501" i="1"/>
  <c r="AB1501" i="1"/>
  <c r="AC1501" i="1" s="1"/>
  <c r="AA1502" i="1"/>
  <c r="AB1502" i="1"/>
  <c r="AC1502" i="1"/>
  <c r="AA1503" i="1"/>
  <c r="AB1503" i="1"/>
  <c r="AC1503" i="1" s="1"/>
  <c r="AA1504" i="1"/>
  <c r="AB1504" i="1"/>
  <c r="AC1504" i="1"/>
  <c r="AA1505" i="1"/>
  <c r="AB1505" i="1"/>
  <c r="AC1505" i="1" s="1"/>
  <c r="AA1506" i="1"/>
  <c r="AB1506" i="1"/>
  <c r="AC1506" i="1"/>
  <c r="AA1507" i="1"/>
  <c r="AB1507" i="1"/>
  <c r="AC1507" i="1" s="1"/>
  <c r="AA1508" i="1"/>
  <c r="AB1508" i="1"/>
  <c r="AC1508" i="1"/>
  <c r="AA1509" i="1"/>
  <c r="AB1509" i="1"/>
  <c r="AC1509" i="1" s="1"/>
  <c r="AA1510" i="1"/>
  <c r="AB1510" i="1"/>
  <c r="AC1510" i="1"/>
  <c r="AA1511" i="1"/>
  <c r="AB1511" i="1"/>
  <c r="AC1511" i="1" s="1"/>
  <c r="AA1512" i="1"/>
  <c r="AB1512" i="1"/>
  <c r="AC1512" i="1"/>
  <c r="AA1513" i="1"/>
  <c r="AB1513" i="1"/>
  <c r="AC1513" i="1" s="1"/>
  <c r="AA1514" i="1"/>
  <c r="AB1514" i="1"/>
  <c r="AC1514" i="1"/>
  <c r="AA1515" i="1"/>
  <c r="AB1515" i="1"/>
  <c r="AC1515" i="1" s="1"/>
  <c r="AA1516" i="1"/>
  <c r="AB1516" i="1"/>
  <c r="AC1516" i="1"/>
  <c r="AA1517" i="1"/>
  <c r="AB1517" i="1"/>
  <c r="AC1517" i="1" s="1"/>
  <c r="AA1518" i="1"/>
  <c r="AB1518" i="1"/>
  <c r="AC1518" i="1"/>
  <c r="AA1519" i="1"/>
  <c r="AB1519" i="1"/>
  <c r="AC1519" i="1" s="1"/>
  <c r="AA1520" i="1"/>
  <c r="AB1520" i="1"/>
  <c r="AC1520" i="1"/>
  <c r="AA1521" i="1"/>
  <c r="AB1521" i="1"/>
  <c r="AC1521" i="1" s="1"/>
  <c r="AA1522" i="1"/>
  <c r="AB1522" i="1"/>
  <c r="AC1522" i="1"/>
  <c r="AA1523" i="1"/>
  <c r="AB1523" i="1"/>
  <c r="AC1523" i="1" s="1"/>
  <c r="AA1524" i="1"/>
  <c r="AB1524" i="1"/>
  <c r="AC1524" i="1" s="1"/>
  <c r="AA1525" i="1"/>
  <c r="AB1525" i="1"/>
  <c r="AC1525" i="1" s="1"/>
  <c r="AA1526" i="1"/>
  <c r="AB1526" i="1"/>
  <c r="AC1526" i="1"/>
  <c r="AA1527" i="1"/>
  <c r="AB1527" i="1"/>
  <c r="AC1527" i="1" s="1"/>
  <c r="AA1528" i="1"/>
  <c r="AB1528" i="1"/>
  <c r="AC1528" i="1"/>
  <c r="AA1529" i="1"/>
  <c r="AB1529" i="1"/>
  <c r="AC1529" i="1" s="1"/>
  <c r="AA1530" i="1"/>
  <c r="AB1530" i="1"/>
  <c r="AC1530" i="1"/>
  <c r="AA1531" i="1"/>
  <c r="AB1531" i="1"/>
  <c r="AC1531" i="1" s="1"/>
  <c r="AA1532" i="1"/>
  <c r="AB1532" i="1"/>
  <c r="AC1532" i="1" s="1"/>
  <c r="AA1533" i="1"/>
  <c r="AB1533" i="1"/>
  <c r="AC1533" i="1" s="1"/>
  <c r="AA1534" i="1"/>
  <c r="AB1534" i="1"/>
  <c r="AC1534" i="1"/>
  <c r="AA1535" i="1"/>
  <c r="AB1535" i="1"/>
  <c r="AC1535" i="1" s="1"/>
  <c r="AA1536" i="1"/>
  <c r="AB1536" i="1"/>
  <c r="AC1536" i="1" s="1"/>
  <c r="AA1537" i="1"/>
  <c r="AB1537" i="1"/>
  <c r="AC1537" i="1" s="1"/>
  <c r="AA1538" i="1"/>
  <c r="AB1538" i="1"/>
  <c r="AC1538" i="1"/>
  <c r="AA1539" i="1"/>
  <c r="AB1539" i="1"/>
  <c r="AC1539" i="1" s="1"/>
  <c r="AA1540" i="1"/>
  <c r="AB1540" i="1"/>
  <c r="AC1540" i="1"/>
  <c r="AA1541" i="1"/>
  <c r="AB1541" i="1"/>
  <c r="AC1541" i="1" s="1"/>
  <c r="AA1542" i="1"/>
  <c r="AB1542" i="1"/>
  <c r="AC1542" i="1"/>
  <c r="AA1543" i="1"/>
  <c r="AB1543" i="1"/>
  <c r="AC1543" i="1" s="1"/>
  <c r="AA1544" i="1"/>
  <c r="AB1544" i="1"/>
  <c r="AC1544" i="1" s="1"/>
  <c r="AA1545" i="1"/>
  <c r="AB1545" i="1"/>
  <c r="AC1545" i="1" s="1"/>
  <c r="AA1546" i="1"/>
  <c r="AB1546" i="1"/>
  <c r="AC1546" i="1" s="1"/>
  <c r="AA1547" i="1"/>
  <c r="AB1547" i="1"/>
  <c r="AC1547" i="1" s="1"/>
  <c r="AA1548" i="1"/>
  <c r="AB1548" i="1"/>
  <c r="AC1548" i="1" s="1"/>
  <c r="AA1549" i="1"/>
  <c r="AB1549" i="1"/>
  <c r="AC1549" i="1" s="1"/>
  <c r="AA1550" i="1"/>
  <c r="AB1550" i="1"/>
  <c r="AC1550" i="1"/>
  <c r="AA1551" i="1"/>
  <c r="AB1551" i="1"/>
  <c r="AC1551" i="1" s="1"/>
  <c r="AA1552" i="1"/>
  <c r="AB1552" i="1"/>
  <c r="AC1552" i="1"/>
  <c r="AA1553" i="1"/>
  <c r="AB1553" i="1"/>
  <c r="AC1553" i="1" s="1"/>
  <c r="AA1554" i="1"/>
  <c r="AB1554" i="1"/>
  <c r="AC1554" i="1"/>
  <c r="AA1555" i="1"/>
  <c r="AB1555" i="1"/>
  <c r="AC1555" i="1" s="1"/>
  <c r="AA1556" i="1"/>
  <c r="AB1556" i="1"/>
  <c r="AC1556" i="1" s="1"/>
  <c r="AA1557" i="1"/>
  <c r="AB1557" i="1"/>
  <c r="AC1557" i="1" s="1"/>
  <c r="AA1558" i="1"/>
  <c r="AB1558" i="1"/>
  <c r="AC1558" i="1"/>
  <c r="AA1559" i="1"/>
  <c r="AB1559" i="1"/>
  <c r="AC1559" i="1" s="1"/>
  <c r="AA1560" i="1"/>
  <c r="AB1560" i="1"/>
  <c r="AC1560" i="1" s="1"/>
  <c r="AA1561" i="1"/>
  <c r="AB1561" i="1"/>
  <c r="AC1561" i="1" s="1"/>
  <c r="AA1562" i="1"/>
  <c r="AB1562" i="1"/>
  <c r="AC1562" i="1"/>
  <c r="AA1563" i="1"/>
  <c r="AB1563" i="1"/>
  <c r="AC1563" i="1" s="1"/>
  <c r="AA1564" i="1"/>
  <c r="AB1564" i="1"/>
  <c r="AC1564" i="1"/>
  <c r="AA1565" i="1"/>
  <c r="AB1565" i="1"/>
  <c r="AC1565" i="1" s="1"/>
  <c r="AA1566" i="1"/>
  <c r="AB1566" i="1"/>
  <c r="AC1566" i="1"/>
  <c r="AA1567" i="1"/>
  <c r="AB1567" i="1"/>
  <c r="AC1567" i="1" s="1"/>
  <c r="AA1568" i="1"/>
  <c r="AB1568" i="1"/>
  <c r="AC1568" i="1" s="1"/>
  <c r="AA1569" i="1"/>
  <c r="AB1569" i="1"/>
  <c r="AC1569" i="1" s="1"/>
  <c r="AA1570" i="1"/>
  <c r="AB1570" i="1"/>
  <c r="AC1570" i="1" s="1"/>
  <c r="AA1571" i="1"/>
  <c r="AB1571" i="1"/>
  <c r="AC1571" i="1" s="1"/>
  <c r="AA1572" i="1"/>
  <c r="AB1572" i="1"/>
  <c r="AC1572" i="1" s="1"/>
  <c r="AA1573" i="1"/>
  <c r="AB1573" i="1"/>
  <c r="AC1573" i="1" s="1"/>
  <c r="AA1574" i="1"/>
  <c r="AB1574" i="1"/>
  <c r="AC1574" i="1"/>
  <c r="AA1575" i="1"/>
  <c r="AB1575" i="1"/>
  <c r="AC1575" i="1" s="1"/>
  <c r="AA1576" i="1"/>
  <c r="AB1576" i="1"/>
  <c r="AC1576" i="1"/>
  <c r="AA1577" i="1"/>
  <c r="AB1577" i="1"/>
  <c r="AC1577" i="1" s="1"/>
  <c r="AA1578" i="1"/>
  <c r="AB1578" i="1"/>
  <c r="AC1578" i="1"/>
  <c r="AA1579" i="1"/>
  <c r="AB1579" i="1"/>
  <c r="AC1579" i="1" s="1"/>
  <c r="AA1580" i="1"/>
  <c r="AB1580" i="1"/>
  <c r="AC1580" i="1" s="1"/>
  <c r="AA1581" i="1"/>
  <c r="AB1581" i="1"/>
  <c r="AC1581" i="1" s="1"/>
  <c r="AA1582" i="1"/>
  <c r="AB1582" i="1"/>
  <c r="AC1582" i="1"/>
  <c r="AA1583" i="1"/>
  <c r="AB1583" i="1"/>
  <c r="AC1583" i="1" s="1"/>
  <c r="AA1584" i="1"/>
  <c r="AB1584" i="1"/>
  <c r="AC1584" i="1" s="1"/>
  <c r="AA1585" i="1"/>
  <c r="AB1585" i="1"/>
  <c r="AC1585" i="1" s="1"/>
  <c r="AA1586" i="1"/>
  <c r="AB1586" i="1"/>
  <c r="AC1586" i="1"/>
  <c r="AA1587" i="1"/>
  <c r="AB1587" i="1"/>
  <c r="AC1587" i="1" s="1"/>
  <c r="AA1588" i="1"/>
  <c r="AB1588" i="1"/>
  <c r="AC1588" i="1"/>
  <c r="AA1589" i="1"/>
  <c r="AB1589" i="1"/>
  <c r="AC1589" i="1" s="1"/>
  <c r="AA1590" i="1"/>
  <c r="AB1590" i="1"/>
  <c r="AC1590" i="1"/>
  <c r="AA1591" i="1"/>
  <c r="AB1591" i="1"/>
  <c r="AC1591" i="1" s="1"/>
  <c r="AA1592" i="1"/>
  <c r="AB1592" i="1"/>
  <c r="AC1592" i="1" s="1"/>
  <c r="AA1593" i="1"/>
  <c r="AB1593" i="1"/>
  <c r="AC1593" i="1" s="1"/>
  <c r="AA1594" i="1"/>
  <c r="AB1594" i="1"/>
  <c r="AC1594" i="1" s="1"/>
  <c r="AA1595" i="1"/>
  <c r="AB1595" i="1"/>
  <c r="AC1595" i="1" s="1"/>
  <c r="AA1596" i="1"/>
  <c r="AB1596" i="1"/>
  <c r="AC1596" i="1" s="1"/>
  <c r="AA1597" i="1"/>
  <c r="AB1597" i="1"/>
  <c r="AC1597" i="1" s="1"/>
  <c r="AA1598" i="1"/>
  <c r="AB1598" i="1"/>
  <c r="AC1598" i="1"/>
  <c r="AA1599" i="1"/>
  <c r="AB1599" i="1"/>
  <c r="AC1599" i="1" s="1"/>
  <c r="AA1600" i="1"/>
  <c r="AB1600" i="1"/>
  <c r="AC1600" i="1"/>
  <c r="AA1601" i="1"/>
  <c r="AB1601" i="1"/>
  <c r="AC1601" i="1" s="1"/>
  <c r="AA1602" i="1"/>
  <c r="AB1602" i="1"/>
  <c r="AC1602" i="1"/>
  <c r="AA1603" i="1"/>
  <c r="AB1603" i="1"/>
  <c r="AC1603" i="1" s="1"/>
  <c r="AA1604" i="1"/>
  <c r="AB1604" i="1"/>
  <c r="AC1604" i="1" s="1"/>
  <c r="AA1605" i="1"/>
  <c r="AB1605" i="1"/>
  <c r="AC1605" i="1" s="1"/>
  <c r="AA1606" i="1"/>
  <c r="AB1606" i="1"/>
  <c r="AC1606" i="1"/>
  <c r="AA1607" i="1"/>
  <c r="AB1607" i="1"/>
  <c r="AC1607" i="1" s="1"/>
  <c r="AA1608" i="1"/>
  <c r="AB1608" i="1"/>
  <c r="AC1608" i="1" s="1"/>
  <c r="AA1609" i="1"/>
  <c r="AB1609" i="1"/>
  <c r="AC1609" i="1" s="1"/>
  <c r="AA1610" i="1"/>
  <c r="AB1610" i="1"/>
  <c r="AC1610" i="1"/>
  <c r="AA1611" i="1"/>
  <c r="AB1611" i="1"/>
  <c r="AC1611" i="1" s="1"/>
  <c r="AA1612" i="1"/>
  <c r="AB1612" i="1"/>
  <c r="AC1612" i="1"/>
  <c r="AA1613" i="1"/>
  <c r="AB1613" i="1"/>
  <c r="AC1613" i="1" s="1"/>
  <c r="AA1614" i="1"/>
  <c r="AB1614" i="1"/>
  <c r="AC1614" i="1"/>
  <c r="AA1615" i="1"/>
  <c r="AB1615" i="1"/>
  <c r="AC1615" i="1" s="1"/>
  <c r="AA1616" i="1"/>
  <c r="AB1616" i="1"/>
  <c r="AC1616" i="1" s="1"/>
  <c r="AA1617" i="1"/>
  <c r="AB1617" i="1"/>
  <c r="AC1617" i="1" s="1"/>
  <c r="AA1618" i="1"/>
  <c r="AB1618" i="1"/>
  <c r="AC1618" i="1" s="1"/>
  <c r="AA1619" i="1"/>
  <c r="AB1619" i="1"/>
  <c r="AC1619" i="1" s="1"/>
  <c r="AA1620" i="1"/>
  <c r="AB1620" i="1"/>
  <c r="AC1620" i="1" s="1"/>
  <c r="AA1621" i="1"/>
  <c r="AB1621" i="1"/>
  <c r="AC1621" i="1" s="1"/>
  <c r="AA1622" i="1"/>
  <c r="AB1622" i="1"/>
  <c r="AC1622" i="1"/>
  <c r="AA1623" i="1"/>
  <c r="AB1623" i="1"/>
  <c r="AC1623" i="1" s="1"/>
  <c r="AA1624" i="1"/>
  <c r="AB1624" i="1"/>
  <c r="AC1624" i="1"/>
  <c r="AA1625" i="1"/>
  <c r="AB1625" i="1"/>
  <c r="AC1625" i="1" s="1"/>
  <c r="AA1626" i="1"/>
  <c r="AB1626" i="1"/>
  <c r="AC1626" i="1"/>
  <c r="AA1627" i="1"/>
  <c r="AB1627" i="1"/>
  <c r="AC1627" i="1" s="1"/>
  <c r="AA1628" i="1"/>
  <c r="AB1628" i="1"/>
  <c r="AC1628" i="1" s="1"/>
  <c r="AA1629" i="1"/>
  <c r="AB1629" i="1"/>
  <c r="AC1629" i="1" s="1"/>
  <c r="AA1630" i="1"/>
  <c r="AB1630" i="1"/>
  <c r="AC1630" i="1"/>
  <c r="AA1631" i="1"/>
  <c r="AB1631" i="1"/>
  <c r="AC1631" i="1" s="1"/>
  <c r="AA1632" i="1"/>
  <c r="AB1632" i="1"/>
  <c r="AC1632" i="1" s="1"/>
  <c r="AA1633" i="1"/>
  <c r="AB1633" i="1"/>
  <c r="AC1633" i="1" s="1"/>
  <c r="AA1634" i="1"/>
  <c r="AB1634" i="1"/>
  <c r="AC1634" i="1"/>
  <c r="AA1635" i="1"/>
  <c r="AB1635" i="1"/>
  <c r="AC1635" i="1" s="1"/>
  <c r="AA1636" i="1"/>
  <c r="AB1636" i="1"/>
  <c r="AC1636" i="1"/>
  <c r="AA1637" i="1"/>
  <c r="AB1637" i="1"/>
  <c r="AC1637" i="1" s="1"/>
  <c r="AA1638" i="1"/>
  <c r="AB1638" i="1"/>
  <c r="AC1638" i="1"/>
  <c r="AA1639" i="1"/>
  <c r="AB1639" i="1"/>
  <c r="AC1639" i="1" s="1"/>
  <c r="AA1640" i="1"/>
  <c r="AB1640" i="1"/>
  <c r="AC1640" i="1" s="1"/>
  <c r="AA1641" i="1"/>
  <c r="AB1641" i="1"/>
  <c r="AC1641" i="1" s="1"/>
  <c r="AA1642" i="1"/>
  <c r="AB1642" i="1"/>
  <c r="AC1642" i="1" s="1"/>
  <c r="AA1643" i="1"/>
  <c r="AB1643" i="1"/>
  <c r="AC1643" i="1"/>
  <c r="AA1644" i="1"/>
  <c r="AB1644" i="1"/>
  <c r="AC1644" i="1"/>
  <c r="AA1645" i="1"/>
  <c r="AB1645" i="1"/>
  <c r="AC1645" i="1" s="1"/>
  <c r="AA1646" i="1"/>
  <c r="AB1646" i="1"/>
  <c r="AC1646" i="1" s="1"/>
  <c r="AA1647" i="1"/>
  <c r="AB1647" i="1"/>
  <c r="AC1647" i="1"/>
  <c r="AA1648" i="1"/>
  <c r="AB1648" i="1"/>
  <c r="AC1648" i="1" s="1"/>
  <c r="AA1649" i="1"/>
  <c r="AB1649" i="1"/>
  <c r="AC1649" i="1" s="1"/>
  <c r="AA1650" i="1"/>
  <c r="AB1650" i="1"/>
  <c r="AC1650" i="1"/>
  <c r="AA1651" i="1"/>
  <c r="AB1651" i="1"/>
  <c r="AC1651" i="1"/>
  <c r="AA1652" i="1"/>
  <c r="AB1652" i="1"/>
  <c r="AC1652" i="1"/>
  <c r="AA1653" i="1"/>
  <c r="AB1653" i="1"/>
  <c r="AC1653" i="1" s="1"/>
  <c r="AA1654" i="1"/>
  <c r="AB1654" i="1"/>
  <c r="AC1654" i="1"/>
  <c r="AA1655" i="1"/>
  <c r="AB1655" i="1"/>
  <c r="AC1655" i="1"/>
  <c r="AA1656" i="1"/>
  <c r="AB1656" i="1"/>
  <c r="AC1656" i="1"/>
  <c r="AA1657" i="1"/>
  <c r="AB1657" i="1"/>
  <c r="AC1657" i="1" s="1"/>
  <c r="AA1658" i="1"/>
  <c r="AB1658" i="1"/>
  <c r="AC1658" i="1"/>
  <c r="AA1659" i="1"/>
  <c r="AB1659" i="1"/>
  <c r="AC1659" i="1"/>
  <c r="AA1660" i="1"/>
  <c r="AB1660" i="1"/>
  <c r="AC1660" i="1"/>
  <c r="AA1661" i="1"/>
  <c r="AB1661" i="1"/>
  <c r="AC1661" i="1" s="1"/>
  <c r="AA1662" i="1"/>
  <c r="AB1662" i="1"/>
  <c r="AC1662" i="1" s="1"/>
  <c r="AA1663" i="1"/>
  <c r="AB1663" i="1"/>
  <c r="AC1663" i="1"/>
  <c r="AA1664" i="1"/>
  <c r="AB1664" i="1"/>
  <c r="AC1664" i="1" s="1"/>
  <c r="AA1665" i="1"/>
  <c r="AB1665" i="1"/>
  <c r="AC1665" i="1" s="1"/>
  <c r="AA1666" i="1"/>
  <c r="AB1666" i="1"/>
  <c r="AC1666" i="1"/>
  <c r="AA1667" i="1"/>
  <c r="AB1667" i="1"/>
  <c r="AC1667" i="1"/>
  <c r="AA1668" i="1"/>
  <c r="AB1668" i="1"/>
  <c r="AC1668" i="1" s="1"/>
  <c r="AA1669" i="1"/>
  <c r="AB1669" i="1"/>
  <c r="AC1669" i="1" s="1"/>
  <c r="AA1670" i="1"/>
  <c r="AB1670" i="1"/>
  <c r="AC1670" i="1" s="1"/>
  <c r="AA1671" i="1"/>
  <c r="AB1671" i="1"/>
  <c r="AC1671" i="1"/>
  <c r="AA1672" i="1"/>
  <c r="AB1672" i="1"/>
  <c r="AC1672" i="1" s="1"/>
  <c r="AA1673" i="1"/>
  <c r="AB1673" i="1"/>
  <c r="AC1673" i="1" s="1"/>
  <c r="AA1674" i="1"/>
  <c r="AB1674" i="1"/>
  <c r="AC1674" i="1"/>
  <c r="AA1675" i="1"/>
  <c r="AB1675" i="1"/>
  <c r="AC1675" i="1"/>
  <c r="AA1676" i="1"/>
  <c r="AB1676" i="1"/>
  <c r="AC1676" i="1"/>
  <c r="AA1677" i="1"/>
  <c r="AB1677" i="1"/>
  <c r="AC1677" i="1" s="1"/>
  <c r="AA1678" i="1"/>
  <c r="AB1678" i="1"/>
  <c r="AC1678" i="1"/>
  <c r="AA1679" i="1"/>
  <c r="AB1679" i="1"/>
  <c r="AC1679" i="1"/>
  <c r="AA1680" i="1"/>
  <c r="AB1680" i="1"/>
  <c r="AC1680" i="1"/>
  <c r="AA1681" i="1"/>
  <c r="AB1681" i="1"/>
  <c r="AC1681" i="1" s="1"/>
  <c r="AA1682" i="1"/>
  <c r="AB1682" i="1"/>
  <c r="AC1682" i="1"/>
  <c r="AA1683" i="1"/>
  <c r="AB1683" i="1"/>
  <c r="AC1683" i="1"/>
  <c r="AA1684" i="1"/>
  <c r="AB1684" i="1"/>
  <c r="AC1684" i="1"/>
  <c r="AA1685" i="1"/>
  <c r="AB1685" i="1"/>
  <c r="AC1685" i="1" s="1"/>
  <c r="AA1686" i="1"/>
  <c r="AB1686" i="1"/>
  <c r="AC1686" i="1" s="1"/>
  <c r="AA1687" i="1"/>
  <c r="AB1687" i="1"/>
  <c r="AC1687" i="1"/>
  <c r="AA1688" i="1"/>
  <c r="AB1688" i="1"/>
  <c r="AC1688" i="1" s="1"/>
  <c r="AA1689" i="1"/>
  <c r="AB1689" i="1"/>
  <c r="AC1689" i="1" s="1"/>
  <c r="AA1690" i="1"/>
  <c r="AB1690" i="1"/>
  <c r="AC1690" i="1" s="1"/>
  <c r="AA1691" i="1"/>
  <c r="AB1691" i="1"/>
  <c r="AC1691" i="1"/>
  <c r="AA1692" i="1"/>
  <c r="AB1692" i="1"/>
  <c r="AC1692" i="1"/>
  <c r="AA1693" i="1"/>
  <c r="AB1693" i="1"/>
  <c r="AC1693" i="1" s="1"/>
  <c r="AA1694" i="1"/>
  <c r="AB1694" i="1"/>
  <c r="AC1694" i="1" s="1"/>
  <c r="AA1695" i="1"/>
  <c r="AB1695" i="1"/>
  <c r="AC1695" i="1"/>
  <c r="AA1696" i="1"/>
  <c r="AB1696" i="1"/>
  <c r="AC1696" i="1" s="1"/>
  <c r="AA1697" i="1"/>
  <c r="AB1697" i="1"/>
  <c r="AC1697" i="1" s="1"/>
  <c r="AA1698" i="1"/>
  <c r="AB1698" i="1"/>
  <c r="AC1698" i="1"/>
  <c r="AA1699" i="1"/>
  <c r="AB1699" i="1"/>
  <c r="AC1699" i="1"/>
  <c r="AA1700" i="1"/>
  <c r="AB1700" i="1"/>
  <c r="AC1700" i="1"/>
  <c r="AA1701" i="1"/>
  <c r="AB1701" i="1"/>
  <c r="AC1701" i="1" s="1"/>
  <c r="AA1702" i="1"/>
  <c r="AB1702" i="1"/>
  <c r="AC1702" i="1"/>
  <c r="AA1703" i="1"/>
  <c r="AB1703" i="1"/>
  <c r="AC1703" i="1"/>
  <c r="AA1704" i="1"/>
  <c r="AB1704" i="1"/>
  <c r="AC1704" i="1"/>
  <c r="AA1705" i="1"/>
  <c r="AB1705" i="1"/>
  <c r="AC1705" i="1" s="1"/>
  <c r="AA1706" i="1"/>
  <c r="AB1706" i="1"/>
  <c r="AC1706" i="1"/>
  <c r="AA1707" i="1"/>
  <c r="AB1707" i="1"/>
  <c r="AC1707" i="1"/>
  <c r="AA1708" i="1"/>
  <c r="AB1708" i="1"/>
  <c r="AC1708" i="1"/>
  <c r="AA1709" i="1"/>
  <c r="AB1709" i="1"/>
  <c r="AC1709" i="1" s="1"/>
  <c r="AA1710" i="1"/>
  <c r="AB1710" i="1"/>
  <c r="AC1710" i="1" s="1"/>
  <c r="AA1711" i="1"/>
  <c r="AB1711" i="1"/>
  <c r="AC1711" i="1"/>
  <c r="AA1712" i="1"/>
  <c r="AB1712" i="1"/>
  <c r="AC1712" i="1" s="1"/>
  <c r="AA1713" i="1"/>
  <c r="AB1713" i="1"/>
  <c r="AC1713" i="1" s="1"/>
  <c r="AA1714" i="1"/>
  <c r="AB1714" i="1"/>
  <c r="AC1714" i="1"/>
  <c r="AA1715" i="1"/>
  <c r="AB1715" i="1"/>
  <c r="AC1715" i="1"/>
  <c r="AA1716" i="1"/>
  <c r="AB1716" i="1"/>
  <c r="AC1716" i="1" s="1"/>
  <c r="AA1717" i="1"/>
  <c r="AB1717" i="1"/>
  <c r="AC1717" i="1" s="1"/>
  <c r="AA1718" i="1"/>
  <c r="AB1718" i="1"/>
  <c r="AC1718" i="1" s="1"/>
  <c r="AA1719" i="1"/>
  <c r="AB1719" i="1"/>
  <c r="AC1719" i="1"/>
  <c r="AA1720" i="1"/>
  <c r="AB1720" i="1"/>
  <c r="AC1720" i="1" s="1"/>
  <c r="AA1721" i="1"/>
  <c r="AB1721" i="1"/>
  <c r="AA1722" i="1"/>
  <c r="AB1722" i="1"/>
  <c r="AC1722" i="1" s="1"/>
  <c r="AA1723" i="1"/>
  <c r="AB1723" i="1"/>
  <c r="AC1723" i="1" s="1"/>
  <c r="AA1724" i="1"/>
  <c r="AB1724" i="1"/>
  <c r="AC1724" i="1"/>
  <c r="AA1725" i="1"/>
  <c r="AB1725" i="1"/>
  <c r="AA1726" i="1"/>
  <c r="AB1726" i="1"/>
  <c r="AC1726" i="1"/>
  <c r="AA1727" i="1"/>
  <c r="AB1727" i="1"/>
  <c r="AC1727" i="1"/>
  <c r="AA1728" i="1"/>
  <c r="AB1728" i="1"/>
  <c r="AC1728" i="1"/>
  <c r="AA1729" i="1"/>
  <c r="AB1729" i="1"/>
  <c r="AA1730" i="1"/>
  <c r="AB1730" i="1"/>
  <c r="AC1730" i="1"/>
  <c r="AA1731" i="1"/>
  <c r="AB1731" i="1"/>
  <c r="AC1731" i="1" s="1"/>
  <c r="AA1732" i="1"/>
  <c r="AB1732" i="1"/>
  <c r="AC1732" i="1"/>
  <c r="AA1733" i="1"/>
  <c r="AB1733" i="1"/>
  <c r="AC1733" i="1" s="1"/>
  <c r="AA1734" i="1"/>
  <c r="AB1734" i="1"/>
  <c r="AC1734" i="1" s="1"/>
  <c r="AA1735" i="1"/>
  <c r="AB1735" i="1"/>
  <c r="AC1735" i="1" s="1"/>
  <c r="AA1736" i="1"/>
  <c r="AB1736" i="1"/>
  <c r="AC1736" i="1" s="1"/>
  <c r="AA1737" i="1"/>
  <c r="AB1737" i="1"/>
  <c r="AC1737" i="1" s="1"/>
  <c r="AA1738" i="1"/>
  <c r="AB1738" i="1"/>
  <c r="AC1738" i="1" s="1"/>
  <c r="AA1739" i="1"/>
  <c r="AB1739" i="1"/>
  <c r="AC1739" i="1"/>
  <c r="AA1740" i="1"/>
  <c r="AB1740" i="1"/>
  <c r="AC1740" i="1"/>
  <c r="AA1741" i="1"/>
  <c r="AB1741" i="1"/>
  <c r="AC1741" i="1" s="1"/>
  <c r="AA1742" i="1"/>
  <c r="AB1742" i="1"/>
  <c r="AC1742" i="1" s="1"/>
  <c r="AA1743" i="1"/>
  <c r="AB1743" i="1"/>
  <c r="AC1743" i="1"/>
  <c r="AA1744" i="1"/>
  <c r="AB1744" i="1"/>
  <c r="AC1744" i="1" s="1"/>
  <c r="AA1745" i="1"/>
  <c r="AB1745" i="1"/>
  <c r="AA1746" i="1"/>
  <c r="AB1746" i="1"/>
  <c r="AC1746" i="1"/>
  <c r="AA1747" i="1"/>
  <c r="AB1747" i="1"/>
  <c r="AC1747" i="1" s="1"/>
  <c r="AA1748" i="1"/>
  <c r="AB1748" i="1"/>
  <c r="AC1748" i="1"/>
  <c r="AA1749" i="1"/>
  <c r="AB1749" i="1"/>
  <c r="AC1749" i="1" s="1"/>
  <c r="AA1750" i="1"/>
  <c r="AB1750" i="1"/>
  <c r="AC1750" i="1"/>
  <c r="AA1751" i="1"/>
  <c r="AB1751" i="1"/>
  <c r="AC1751" i="1" s="1"/>
  <c r="AA1752" i="1"/>
  <c r="AB1752" i="1"/>
  <c r="AC1752" i="1"/>
  <c r="AA1753" i="1"/>
  <c r="AB1753" i="1"/>
  <c r="AA1754" i="1"/>
  <c r="AB1754" i="1"/>
  <c r="AC1754" i="1"/>
  <c r="AA1755" i="1"/>
  <c r="AB1755" i="1"/>
  <c r="AC1755" i="1" s="1"/>
  <c r="AA1756" i="1"/>
  <c r="AB1756" i="1"/>
  <c r="AC1756" i="1"/>
  <c r="AA1757" i="1"/>
  <c r="AB1757" i="1"/>
  <c r="AA1758" i="1"/>
  <c r="AB1758" i="1"/>
  <c r="AC1758" i="1" s="1"/>
  <c r="AA1759" i="1"/>
  <c r="AB1759" i="1"/>
  <c r="AC1759" i="1"/>
  <c r="AA1760" i="1"/>
  <c r="AB1760" i="1"/>
  <c r="AC1760" i="1" s="1"/>
  <c r="AA1761" i="1"/>
  <c r="AB1761" i="1"/>
  <c r="AC1761" i="1" s="1"/>
  <c r="AA1762" i="1"/>
  <c r="AB1762" i="1"/>
  <c r="AC1762" i="1"/>
  <c r="AA1763" i="1"/>
  <c r="AB1763" i="1"/>
  <c r="AC1763" i="1"/>
  <c r="AA1764" i="1"/>
  <c r="AB1764" i="1"/>
  <c r="AA1765" i="1"/>
  <c r="AB1765" i="1"/>
  <c r="AC1765" i="1" s="1"/>
  <c r="AA1766" i="1"/>
  <c r="AB1766" i="1"/>
  <c r="AC1766" i="1" s="1"/>
  <c r="AA1767" i="1"/>
  <c r="AC1767" i="1" s="1"/>
  <c r="AB1767" i="1"/>
  <c r="AA1768" i="1"/>
  <c r="AB1768" i="1"/>
  <c r="AC1768" i="1" s="1"/>
  <c r="AA1769" i="1"/>
  <c r="AB1769" i="1"/>
  <c r="AA1770" i="1"/>
  <c r="AB1770" i="1"/>
  <c r="AC1770" i="1" s="1"/>
  <c r="AA1771" i="1"/>
  <c r="AB1771" i="1"/>
  <c r="AC1771" i="1" s="1"/>
  <c r="AA1772" i="1"/>
  <c r="AB1772" i="1"/>
  <c r="AC1772" i="1"/>
  <c r="AA1773" i="1"/>
  <c r="AB1773" i="1"/>
  <c r="AA1774" i="1"/>
  <c r="AB1774" i="1"/>
  <c r="AC1774" i="1"/>
  <c r="AA1775" i="1"/>
  <c r="AC1775" i="1" s="1"/>
  <c r="AB1775" i="1"/>
  <c r="AA1776" i="1"/>
  <c r="AB1776" i="1"/>
  <c r="AC1776" i="1"/>
  <c r="AA1777" i="1"/>
  <c r="AB1777" i="1"/>
  <c r="AA1778" i="1"/>
  <c r="AB1778" i="1"/>
  <c r="AC1778" i="1"/>
  <c r="AA1779" i="1"/>
  <c r="AB1779" i="1"/>
  <c r="AA1780" i="1"/>
  <c r="AC1780" i="1" s="1"/>
  <c r="AB1780" i="1"/>
  <c r="AA1781" i="1"/>
  <c r="AB1781" i="1"/>
  <c r="AC1781" i="1" s="1"/>
  <c r="AA1782" i="1"/>
  <c r="AB1782" i="1"/>
  <c r="AC1782" i="1" s="1"/>
  <c r="AA1783" i="1"/>
  <c r="AB1783" i="1"/>
  <c r="AC1783" i="1"/>
  <c r="AA1784" i="1"/>
  <c r="AB1784" i="1"/>
  <c r="AC1784" i="1" s="1"/>
  <c r="AA1785" i="1"/>
  <c r="AB1785" i="1"/>
  <c r="AC1785" i="1" s="1"/>
  <c r="AA1786" i="1"/>
  <c r="AB1786" i="1"/>
  <c r="AC1786" i="1" s="1"/>
  <c r="AA1787" i="1"/>
  <c r="AB1787" i="1"/>
  <c r="AC1787" i="1"/>
  <c r="AA1788" i="1"/>
  <c r="AB1788" i="1"/>
  <c r="AC1788" i="1"/>
  <c r="AA1789" i="1"/>
  <c r="AB1789" i="1"/>
  <c r="AC1789" i="1" s="1"/>
  <c r="AA1790" i="1"/>
  <c r="AB1790" i="1"/>
  <c r="AC1790" i="1" s="1"/>
  <c r="AA1791" i="1"/>
  <c r="AB1791" i="1"/>
  <c r="AC1791" i="1"/>
  <c r="AA1792" i="1"/>
  <c r="AB1792" i="1"/>
  <c r="AC1792" i="1" s="1"/>
  <c r="AA1793" i="1"/>
  <c r="AB1793" i="1"/>
  <c r="AA1794" i="1"/>
  <c r="AB1794" i="1"/>
  <c r="AC1794" i="1"/>
  <c r="AA1795" i="1"/>
  <c r="AB1795" i="1"/>
  <c r="AC1795" i="1" s="1"/>
  <c r="AA1796" i="1"/>
  <c r="AB1796" i="1"/>
  <c r="AC1796" i="1"/>
  <c r="AA1797" i="1"/>
  <c r="AB1797" i="1"/>
  <c r="AC1797" i="1" s="1"/>
  <c r="AA1798" i="1"/>
  <c r="AB1798" i="1"/>
  <c r="AC1798" i="1"/>
  <c r="AA1799" i="1"/>
  <c r="AB1799" i="1"/>
  <c r="AC1799" i="1" s="1"/>
  <c r="AA1800" i="1"/>
  <c r="AB1800" i="1"/>
  <c r="AC1800" i="1"/>
  <c r="AA1801" i="1"/>
  <c r="AB1801" i="1"/>
  <c r="AA1802" i="1"/>
  <c r="AC1802" i="1" s="1"/>
  <c r="AB1802" i="1"/>
  <c r="AA1803" i="1"/>
  <c r="AB1803" i="1"/>
  <c r="AC1803" i="1" s="1"/>
  <c r="AA1804" i="1"/>
  <c r="AB1804" i="1"/>
  <c r="AC1804" i="1"/>
  <c r="AA1805" i="1"/>
  <c r="AB1805" i="1"/>
  <c r="AA1806" i="1"/>
  <c r="AB1806" i="1"/>
  <c r="AC1806" i="1" s="1"/>
  <c r="AA1807" i="1"/>
  <c r="AB1807" i="1"/>
  <c r="AC1807" i="1"/>
  <c r="AA1808" i="1"/>
  <c r="AB1808" i="1"/>
  <c r="AC1808" i="1" s="1"/>
  <c r="AA1809" i="1"/>
  <c r="AB1809" i="1"/>
  <c r="AC1809" i="1" s="1"/>
  <c r="AA1810" i="1"/>
  <c r="AC1810" i="1" s="1"/>
  <c r="AB1810" i="1"/>
  <c r="AA1811" i="1"/>
  <c r="AB1811" i="1"/>
  <c r="AC1811" i="1"/>
  <c r="AA1812" i="1"/>
  <c r="AB1812" i="1"/>
  <c r="AC1812" i="1" s="1"/>
  <c r="AA1813" i="1"/>
  <c r="AB1813" i="1"/>
  <c r="AC1813" i="1" s="1"/>
  <c r="AA1814" i="1"/>
  <c r="AB1814" i="1"/>
  <c r="AC1814" i="1" s="1"/>
  <c r="AA1815" i="1"/>
  <c r="AC1815" i="1" s="1"/>
  <c r="AB1815" i="1"/>
  <c r="AA1816" i="1"/>
  <c r="AB1816" i="1"/>
  <c r="AC1816" i="1" s="1"/>
  <c r="AA1817" i="1"/>
  <c r="AB1817" i="1"/>
  <c r="AA1818" i="1"/>
  <c r="AB1818" i="1"/>
  <c r="AC1818" i="1" s="1"/>
  <c r="AA1819" i="1"/>
  <c r="AB1819" i="1"/>
  <c r="AC1819" i="1" s="1"/>
  <c r="AA1820" i="1"/>
  <c r="AB1820" i="1"/>
  <c r="AC1820" i="1"/>
  <c r="AA1821" i="1"/>
  <c r="AB1821" i="1"/>
  <c r="AA1822" i="1"/>
  <c r="AB1822" i="1"/>
  <c r="AC1822" i="1"/>
  <c r="AA1823" i="1"/>
  <c r="AC1823" i="1" s="1"/>
  <c r="AB1823" i="1"/>
  <c r="AA1824" i="1"/>
  <c r="AB1824" i="1"/>
  <c r="AC1824" i="1"/>
  <c r="AA1825" i="1"/>
  <c r="AB1825" i="1"/>
  <c r="AA1826" i="1"/>
  <c r="AB1826" i="1"/>
  <c r="AC1826" i="1"/>
  <c r="AA1827" i="1"/>
  <c r="AB1827" i="1"/>
  <c r="AC1827" i="1" s="1"/>
  <c r="AA1828" i="1"/>
  <c r="AC1828" i="1" s="1"/>
  <c r="AB1828" i="1"/>
  <c r="AA1829" i="1"/>
  <c r="AB1829" i="1"/>
  <c r="AC1829" i="1" s="1"/>
  <c r="AA1830" i="1"/>
  <c r="AB1830" i="1"/>
  <c r="AC1830" i="1" s="1"/>
  <c r="AA1831" i="1"/>
  <c r="AB1831" i="1"/>
  <c r="AC1831" i="1"/>
  <c r="AA1832" i="1"/>
  <c r="AB1832" i="1"/>
  <c r="AC1832" i="1" s="1"/>
  <c r="AA1833" i="1"/>
  <c r="AB1833" i="1"/>
  <c r="AC1833" i="1" s="1"/>
  <c r="AA1834" i="1"/>
  <c r="AB1834" i="1"/>
  <c r="AC1834" i="1" s="1"/>
  <c r="AA1835" i="1"/>
  <c r="AB1835" i="1"/>
  <c r="AC1835" i="1"/>
  <c r="AA1836" i="1"/>
  <c r="AB1836" i="1"/>
  <c r="AC1836" i="1"/>
  <c r="AA1837" i="1"/>
  <c r="AB1837" i="1"/>
  <c r="AC1837" i="1" s="1"/>
  <c r="AA1838" i="1"/>
  <c r="AB1838" i="1"/>
  <c r="AC1838" i="1" s="1"/>
  <c r="AA1839" i="1"/>
  <c r="AB1839" i="1"/>
  <c r="AC1839" i="1"/>
  <c r="AA1840" i="1"/>
  <c r="AB1840" i="1"/>
  <c r="AA1841" i="1"/>
  <c r="AB1841" i="1"/>
  <c r="AA1842" i="1"/>
  <c r="AB1842" i="1"/>
  <c r="AC1842" i="1"/>
  <c r="AA1843" i="1"/>
  <c r="AB1843" i="1"/>
  <c r="AC1843" i="1" s="1"/>
  <c r="AA1844" i="1"/>
  <c r="AB1844" i="1"/>
  <c r="AC1844" i="1"/>
  <c r="AA1845" i="1"/>
  <c r="AB1845" i="1"/>
  <c r="AC1845" i="1" s="1"/>
  <c r="AA1846" i="1"/>
  <c r="AB1846" i="1"/>
  <c r="AC1846" i="1"/>
  <c r="AA1847" i="1"/>
  <c r="AB1847" i="1"/>
  <c r="AA1848" i="1"/>
  <c r="AB1848" i="1"/>
  <c r="AC1848" i="1"/>
  <c r="AA1849" i="1"/>
  <c r="AB1849" i="1"/>
  <c r="AA1850" i="1"/>
  <c r="AC1850" i="1" s="1"/>
  <c r="AB1850" i="1"/>
  <c r="AA1851" i="1"/>
  <c r="AB1851" i="1"/>
  <c r="AC1851" i="1" s="1"/>
  <c r="AA1852" i="1"/>
  <c r="AB1852" i="1"/>
  <c r="AC1852" i="1"/>
  <c r="AA1853" i="1"/>
  <c r="AB1853" i="1"/>
  <c r="AA1854" i="1"/>
  <c r="AB1854" i="1"/>
  <c r="AC1854" i="1" s="1"/>
  <c r="AA1855" i="1"/>
  <c r="AB1855" i="1"/>
  <c r="AC1855" i="1"/>
  <c r="AA1856" i="1"/>
  <c r="AB1856" i="1"/>
  <c r="AC1856" i="1" s="1"/>
  <c r="AA1857" i="1"/>
  <c r="AB1857" i="1"/>
  <c r="AC1857" i="1" s="1"/>
  <c r="AA1858" i="1"/>
  <c r="AC1858" i="1" s="1"/>
  <c r="AB1858" i="1"/>
  <c r="AA1859" i="1"/>
  <c r="AB1859" i="1"/>
  <c r="AC1859" i="1"/>
  <c r="AA1860" i="1"/>
  <c r="AB1860" i="1"/>
  <c r="AA1861" i="1"/>
  <c r="AB1861" i="1"/>
  <c r="AC1861" i="1" s="1"/>
  <c r="AA1862" i="1"/>
  <c r="AB1862" i="1"/>
  <c r="AC1862" i="1" s="1"/>
  <c r="AA1863" i="1"/>
  <c r="AC1863" i="1" s="1"/>
  <c r="AB1863" i="1"/>
  <c r="AA1864" i="1"/>
  <c r="AB1864" i="1"/>
  <c r="AC1864" i="1" s="1"/>
  <c r="AA1865" i="1"/>
  <c r="AB1865" i="1"/>
  <c r="AC1865" i="1" s="1"/>
  <c r="AA1866" i="1"/>
  <c r="AB1866" i="1"/>
  <c r="AC1866" i="1" s="1"/>
  <c r="AA1867" i="1"/>
  <c r="AB1867" i="1"/>
  <c r="AC1867" i="1" s="1"/>
  <c r="AA1868" i="1"/>
  <c r="AB1868" i="1"/>
  <c r="AC1868" i="1"/>
  <c r="AA1869" i="1"/>
  <c r="AB1869" i="1"/>
  <c r="AA1870" i="1"/>
  <c r="AB1870" i="1"/>
  <c r="AC1870" i="1"/>
  <c r="AA1871" i="1"/>
  <c r="AC1871" i="1" s="1"/>
  <c r="AB1871" i="1"/>
  <c r="AA1872" i="1"/>
  <c r="AB1872" i="1"/>
  <c r="AC1872" i="1"/>
  <c r="AA1873" i="1"/>
  <c r="AB1873" i="1"/>
  <c r="AA1874" i="1"/>
  <c r="AB1874" i="1"/>
  <c r="AC1874" i="1"/>
  <c r="AA1875" i="1"/>
  <c r="AB1875" i="1"/>
  <c r="AA1876" i="1"/>
  <c r="AC1876" i="1" s="1"/>
  <c r="AB1876" i="1"/>
  <c r="AA1877" i="1"/>
  <c r="AB1877" i="1"/>
  <c r="AC1877" i="1" s="1"/>
  <c r="AA1878" i="1"/>
  <c r="AB1878" i="1"/>
  <c r="AC1878" i="1" s="1"/>
  <c r="AA1879" i="1"/>
  <c r="AB1879" i="1"/>
  <c r="AC1879" i="1"/>
  <c r="AA1880" i="1"/>
  <c r="AB1880" i="1"/>
  <c r="AC1880" i="1" s="1"/>
  <c r="AA1881" i="1"/>
  <c r="AB1881" i="1"/>
  <c r="AC1881" i="1" s="1"/>
  <c r="AA1882" i="1"/>
  <c r="AB1882" i="1"/>
  <c r="AC1882" i="1" s="1"/>
  <c r="AA1883" i="1"/>
  <c r="AB1883" i="1"/>
  <c r="AC1883" i="1"/>
  <c r="AA1884" i="1"/>
  <c r="AB1884" i="1"/>
  <c r="AC1884" i="1"/>
  <c r="AA1885" i="1"/>
  <c r="AB1885" i="1"/>
  <c r="AC1885" i="1" s="1"/>
  <c r="AA1886" i="1"/>
  <c r="AB1886" i="1"/>
  <c r="AC1886" i="1" s="1"/>
  <c r="AA1887" i="1"/>
  <c r="AB1887" i="1"/>
  <c r="AC1887" i="1"/>
  <c r="AA1888" i="1"/>
  <c r="AB1888" i="1"/>
  <c r="AC1888" i="1" s="1"/>
  <c r="AA1889" i="1"/>
  <c r="AB1889" i="1"/>
  <c r="AA1890" i="1"/>
  <c r="AB1890" i="1"/>
  <c r="AC1890" i="1"/>
  <c r="AA1891" i="1"/>
  <c r="AB1891" i="1"/>
  <c r="AC1891" i="1" s="1"/>
  <c r="AA1892" i="1"/>
  <c r="AB1892" i="1"/>
  <c r="AC1892" i="1"/>
  <c r="AA1893" i="1"/>
  <c r="AB1893" i="1"/>
  <c r="AC1893" i="1" s="1"/>
  <c r="AA1894" i="1"/>
  <c r="AB1894" i="1"/>
  <c r="AC1894" i="1"/>
  <c r="AA1895" i="1"/>
  <c r="AB1895" i="1"/>
  <c r="AC1895" i="1" s="1"/>
  <c r="AA1896" i="1"/>
  <c r="AB1896" i="1"/>
  <c r="AC1896" i="1"/>
  <c r="AA1897" i="1"/>
  <c r="AB1897" i="1"/>
  <c r="AA1898" i="1"/>
  <c r="AC1898" i="1" s="1"/>
  <c r="AB1898" i="1"/>
  <c r="AA1899" i="1"/>
  <c r="AB1899" i="1"/>
  <c r="AC1899" i="1" s="1"/>
  <c r="AA1900" i="1"/>
  <c r="AB1900" i="1"/>
  <c r="AC1900" i="1"/>
  <c r="AA1901" i="1"/>
  <c r="AB1901" i="1"/>
  <c r="AA1902" i="1"/>
  <c r="AB1902" i="1"/>
  <c r="AC1902" i="1" s="1"/>
  <c r="AA1903" i="1"/>
  <c r="AB1903" i="1"/>
  <c r="AC1903" i="1"/>
  <c r="AA1904" i="1"/>
  <c r="AB1904" i="1"/>
  <c r="AC1904" i="1" s="1"/>
  <c r="AA1905" i="1"/>
  <c r="AB1905" i="1"/>
  <c r="AC1905" i="1" s="1"/>
  <c r="AA1906" i="1"/>
  <c r="AC1906" i="1" s="1"/>
  <c r="AB1906" i="1"/>
  <c r="AA1907" i="1"/>
  <c r="AB1907" i="1"/>
  <c r="AC1907" i="1"/>
  <c r="AA1908" i="1"/>
  <c r="AB1908" i="1"/>
  <c r="AC1908" i="1" s="1"/>
  <c r="AA1909" i="1"/>
  <c r="AB1909" i="1"/>
  <c r="AC1909" i="1" s="1"/>
  <c r="AA1910" i="1"/>
  <c r="AB1910" i="1"/>
  <c r="AC1910" i="1" s="1"/>
  <c r="AA1911" i="1"/>
  <c r="AC1911" i="1" s="1"/>
  <c r="AB1911" i="1"/>
  <c r="AA1912" i="1"/>
  <c r="AB1912" i="1"/>
  <c r="AC1912" i="1" s="1"/>
  <c r="AA1913" i="1"/>
  <c r="AB1913" i="1"/>
  <c r="AC1913" i="1" s="1"/>
  <c r="AA1914" i="1"/>
  <c r="AB1914" i="1"/>
  <c r="AC1914" i="1" s="1"/>
  <c r="AA1915" i="1"/>
  <c r="AB1915" i="1"/>
  <c r="AC1915" i="1" s="1"/>
  <c r="AA1916" i="1"/>
  <c r="AB1916" i="1"/>
  <c r="AC1916" i="1"/>
  <c r="AA1917" i="1"/>
  <c r="AB1917" i="1"/>
  <c r="AA1918" i="1"/>
  <c r="AB1918" i="1"/>
  <c r="AC1918" i="1"/>
  <c r="AA1919" i="1"/>
  <c r="AC1919" i="1" s="1"/>
  <c r="AB1919" i="1"/>
  <c r="AA1920" i="1"/>
  <c r="AB1920" i="1"/>
  <c r="AC1920" i="1"/>
  <c r="AA1921" i="1"/>
  <c r="AB1921" i="1"/>
  <c r="AA1922" i="1"/>
  <c r="AB1922" i="1"/>
  <c r="AC1922" i="1"/>
  <c r="AA1923" i="1"/>
  <c r="AB1923" i="1"/>
  <c r="AC1923" i="1" s="1"/>
  <c r="AA1924" i="1"/>
  <c r="AC1924" i="1" s="1"/>
  <c r="AB1924" i="1"/>
  <c r="AA1925" i="1"/>
  <c r="AB1925" i="1"/>
  <c r="AC1925" i="1" s="1"/>
  <c r="AA1926" i="1"/>
  <c r="AB1926" i="1"/>
  <c r="AC1926" i="1" s="1"/>
  <c r="AA1927" i="1"/>
  <c r="AB1927" i="1"/>
  <c r="AC1927" i="1"/>
  <c r="AA1928" i="1"/>
  <c r="AB1928" i="1"/>
  <c r="AC1928" i="1" s="1"/>
  <c r="AA1929" i="1"/>
  <c r="AB1929" i="1"/>
  <c r="AC1929" i="1" s="1"/>
  <c r="AA1930" i="1"/>
  <c r="AB1930" i="1"/>
  <c r="AC1930" i="1" s="1"/>
  <c r="AA1931" i="1"/>
  <c r="AB1931" i="1"/>
  <c r="AC1931" i="1" s="1"/>
  <c r="AA1932" i="1"/>
  <c r="AB1932" i="1"/>
  <c r="AC1932" i="1"/>
  <c r="AA1933" i="1"/>
  <c r="AB1933" i="1"/>
  <c r="AC1933" i="1" s="1"/>
  <c r="AA1934" i="1"/>
  <c r="AB1934" i="1"/>
  <c r="AA1935" i="1"/>
  <c r="AB1935" i="1"/>
  <c r="AC1935" i="1"/>
  <c r="AA1936" i="1"/>
  <c r="AB1936" i="1"/>
  <c r="AA1937" i="1"/>
  <c r="AB1937" i="1"/>
  <c r="AA1938" i="1"/>
  <c r="AB1938" i="1"/>
  <c r="AC1938" i="1" s="1"/>
  <c r="AA1939" i="1"/>
  <c r="AC1939" i="1" s="1"/>
  <c r="AB1939" i="1"/>
  <c r="AA1940" i="1"/>
  <c r="AB1940" i="1"/>
  <c r="AC1940" i="1"/>
  <c r="AA1941" i="1"/>
  <c r="AB1941" i="1"/>
  <c r="AC1941" i="1" s="1"/>
  <c r="AA1942" i="1"/>
  <c r="AB1942" i="1"/>
  <c r="AC1942" i="1"/>
  <c r="AA1943" i="1"/>
  <c r="AB1943" i="1"/>
  <c r="AA1944" i="1"/>
  <c r="AB1944" i="1"/>
  <c r="AC1944" i="1" s="1"/>
  <c r="AA1945" i="1"/>
  <c r="AB1945" i="1"/>
  <c r="AA1946" i="1"/>
  <c r="AC1946" i="1" s="1"/>
  <c r="AB1946" i="1"/>
  <c r="AA1947" i="1"/>
  <c r="AB1947" i="1"/>
  <c r="AC1947" i="1" s="1"/>
  <c r="AA1948" i="1"/>
  <c r="AB1948" i="1"/>
  <c r="AC1948" i="1"/>
  <c r="AA1949" i="1"/>
  <c r="AB1949" i="1"/>
  <c r="AA1950" i="1"/>
  <c r="AB1950" i="1"/>
  <c r="AC1950" i="1" s="1"/>
  <c r="AA1951" i="1"/>
  <c r="AB1951" i="1"/>
  <c r="AC1951" i="1" s="1"/>
  <c r="AA1952" i="1"/>
  <c r="AB1952" i="1"/>
  <c r="AC1952" i="1"/>
  <c r="AA1953" i="1"/>
  <c r="AB1953" i="1"/>
  <c r="AC1953" i="1" s="1"/>
  <c r="AA1954" i="1"/>
  <c r="AC1954" i="1" s="1"/>
  <c r="AB1954" i="1"/>
  <c r="AA1955" i="1"/>
  <c r="AB1955" i="1"/>
  <c r="AC1955" i="1"/>
  <c r="AA1956" i="1"/>
  <c r="AB1956" i="1"/>
  <c r="AA1957" i="1"/>
  <c r="AB1957" i="1"/>
  <c r="AC1957" i="1" s="1"/>
  <c r="AA1958" i="1"/>
  <c r="AB1958" i="1"/>
  <c r="AC1958" i="1" s="1"/>
  <c r="AA1959" i="1"/>
  <c r="AC1959" i="1" s="1"/>
  <c r="AB1959" i="1"/>
  <c r="AA1960" i="1"/>
  <c r="AB1960" i="1"/>
  <c r="AC1960" i="1" s="1"/>
  <c r="AA1961" i="1"/>
  <c r="AB1961" i="1"/>
  <c r="AC1961" i="1"/>
  <c r="AA1962" i="1"/>
  <c r="AB1962" i="1"/>
  <c r="AC1962" i="1" s="1"/>
  <c r="AA1963" i="1"/>
  <c r="AC1963" i="1" s="1"/>
  <c r="AB1963" i="1"/>
  <c r="AA1964" i="1"/>
  <c r="AB1964" i="1"/>
  <c r="AC1964" i="1" s="1"/>
  <c r="AA1965" i="1"/>
  <c r="AB1965" i="1"/>
  <c r="AC1965" i="1"/>
  <c r="AA1966" i="1"/>
  <c r="AB1966" i="1"/>
  <c r="AC1966" i="1" s="1"/>
  <c r="AA1967" i="1"/>
  <c r="AB1967" i="1"/>
  <c r="AA1968" i="1"/>
  <c r="AB1968" i="1"/>
  <c r="AC1968" i="1" s="1"/>
  <c r="AA1969" i="1"/>
  <c r="AB1969" i="1"/>
  <c r="AC1969" i="1"/>
  <c r="AA1970" i="1"/>
  <c r="AB1970" i="1"/>
  <c r="AA1971" i="1"/>
  <c r="AB1971" i="1"/>
  <c r="AC1971" i="1" s="1"/>
  <c r="AA1972" i="1"/>
  <c r="AB1972" i="1"/>
  <c r="AA1973" i="1"/>
  <c r="AB1973" i="1"/>
  <c r="AC1973" i="1"/>
  <c r="AA1974" i="1"/>
  <c r="AB1974" i="1"/>
  <c r="AC1974" i="1" s="1"/>
  <c r="AA1975" i="1"/>
  <c r="AB1975" i="1"/>
  <c r="AA1976" i="1"/>
  <c r="AB1976" i="1"/>
  <c r="AC1976" i="1" s="1"/>
  <c r="AA1977" i="1"/>
  <c r="AB1977" i="1"/>
  <c r="AC1977" i="1"/>
  <c r="AA1978" i="1"/>
  <c r="AB1978" i="1"/>
  <c r="AC1978" i="1" s="1"/>
  <c r="AA1979" i="1"/>
  <c r="AB1979" i="1"/>
  <c r="AC1979" i="1" s="1"/>
  <c r="AA1980" i="1"/>
  <c r="AB1980" i="1"/>
  <c r="AC1980" i="1" s="1"/>
  <c r="AA1981" i="1"/>
  <c r="AB1981" i="1"/>
  <c r="AC1981" i="1"/>
  <c r="AA1982" i="1"/>
  <c r="AB1982" i="1"/>
  <c r="AC1982" i="1" s="1"/>
  <c r="AA1983" i="1"/>
  <c r="AB1983" i="1"/>
  <c r="AA1984" i="1"/>
  <c r="AB1984" i="1"/>
  <c r="AC1984" i="1" s="1"/>
  <c r="AA1985" i="1"/>
  <c r="AB1985" i="1"/>
  <c r="AC1985" i="1"/>
  <c r="AA1986" i="1"/>
  <c r="AB1986" i="1"/>
  <c r="AA1987" i="1"/>
  <c r="AB1987" i="1"/>
  <c r="AC1987" i="1" s="1"/>
  <c r="AA1988" i="1"/>
  <c r="AB1988" i="1"/>
  <c r="AA1989" i="1"/>
  <c r="AB1989" i="1"/>
  <c r="AC1989" i="1"/>
  <c r="AA1990" i="1"/>
  <c r="AB1990" i="1"/>
  <c r="AC1990" i="1" s="1"/>
  <c r="AA1991" i="1"/>
  <c r="AB1991" i="1"/>
  <c r="AA1992" i="1"/>
  <c r="AB1992" i="1"/>
  <c r="AC1992" i="1" s="1"/>
  <c r="AA1993" i="1"/>
  <c r="AB1993" i="1"/>
  <c r="AC1993" i="1"/>
  <c r="AA1994" i="1"/>
  <c r="AB1994" i="1"/>
  <c r="AC1994" i="1" s="1"/>
  <c r="AA1995" i="1"/>
  <c r="AB1995" i="1"/>
  <c r="AC1995" i="1" s="1"/>
  <c r="AA1996" i="1"/>
  <c r="AB1996" i="1"/>
  <c r="AC1996" i="1" s="1"/>
  <c r="AA1997" i="1"/>
  <c r="AB1997" i="1"/>
  <c r="AC1997" i="1"/>
  <c r="AA1998" i="1"/>
  <c r="AB1998" i="1"/>
  <c r="AC1998" i="1" s="1"/>
  <c r="AA1999" i="1"/>
  <c r="AB1999" i="1"/>
  <c r="AA2000" i="1"/>
  <c r="AB2000" i="1"/>
  <c r="AC2000" i="1" s="1"/>
  <c r="AA2001" i="1"/>
  <c r="AB2001" i="1"/>
  <c r="AC2001" i="1"/>
  <c r="AA2002" i="1"/>
  <c r="AB2002" i="1"/>
  <c r="AA2003" i="1"/>
  <c r="AB2003" i="1"/>
  <c r="AC2003" i="1" s="1"/>
  <c r="AA2004" i="1"/>
  <c r="AB2004" i="1"/>
  <c r="AA2005" i="1"/>
  <c r="AB2005" i="1"/>
  <c r="AC2005" i="1"/>
  <c r="AA2006" i="1"/>
  <c r="AB2006" i="1"/>
  <c r="AC2006" i="1" s="1"/>
  <c r="AA2007" i="1"/>
  <c r="AB2007" i="1"/>
  <c r="AA2008" i="1"/>
  <c r="AB2008" i="1"/>
  <c r="AC2008" i="1" s="1"/>
  <c r="AA2009" i="1"/>
  <c r="AB2009" i="1"/>
  <c r="AC2009" i="1"/>
  <c r="AA2010" i="1"/>
  <c r="AB2010" i="1"/>
  <c r="AC2010" i="1" s="1"/>
  <c r="AA2011" i="1"/>
  <c r="AB2011" i="1"/>
  <c r="AC2011" i="1" s="1"/>
  <c r="AA2012" i="1"/>
  <c r="AB2012" i="1"/>
  <c r="AC2012" i="1" s="1"/>
  <c r="AA2013" i="1"/>
  <c r="AB2013" i="1"/>
  <c r="AC2013" i="1"/>
  <c r="AA2014" i="1"/>
  <c r="AB2014" i="1"/>
  <c r="AC2014" i="1" s="1"/>
  <c r="AA2015" i="1"/>
  <c r="AB2015" i="1"/>
  <c r="AA2016" i="1"/>
  <c r="AB2016" i="1"/>
  <c r="AC2016" i="1" s="1"/>
  <c r="AA2017" i="1"/>
  <c r="AB2017" i="1"/>
  <c r="AC2017" i="1"/>
  <c r="AA2018" i="1"/>
  <c r="AB2018" i="1"/>
  <c r="AA2019" i="1"/>
  <c r="AB2019" i="1"/>
  <c r="AC2019" i="1" s="1"/>
  <c r="AA2020" i="1"/>
  <c r="AB2020" i="1"/>
  <c r="AA2021" i="1"/>
  <c r="AB2021" i="1"/>
  <c r="AC2021" i="1"/>
  <c r="AA2022" i="1"/>
  <c r="AB2022" i="1"/>
  <c r="AC2022" i="1" s="1"/>
  <c r="AA2023" i="1"/>
  <c r="AB2023" i="1"/>
  <c r="AA2024" i="1"/>
  <c r="AB2024" i="1"/>
  <c r="AC2024" i="1" s="1"/>
  <c r="AA2025" i="1"/>
  <c r="AB2025" i="1"/>
  <c r="AC2025" i="1"/>
  <c r="AA2026" i="1"/>
  <c r="AB2026" i="1"/>
  <c r="AC2026" i="1" s="1"/>
  <c r="AA2027" i="1"/>
  <c r="AB2027" i="1"/>
  <c r="AC2027" i="1" s="1"/>
  <c r="AA2028" i="1"/>
  <c r="AB2028" i="1"/>
  <c r="AC2028" i="1" s="1"/>
  <c r="AA2029" i="1"/>
  <c r="AB2029" i="1"/>
  <c r="AC2029" i="1"/>
  <c r="AA2030" i="1"/>
  <c r="AB2030" i="1"/>
  <c r="AC2030" i="1" s="1"/>
  <c r="AA2031" i="1"/>
  <c r="AB2031" i="1"/>
  <c r="AA2032" i="1"/>
  <c r="AB2032" i="1"/>
  <c r="AC2032" i="1" s="1"/>
  <c r="AA2033" i="1"/>
  <c r="AB2033" i="1"/>
  <c r="AC2033" i="1"/>
  <c r="AA2034" i="1"/>
  <c r="AB2034" i="1"/>
  <c r="AA2035" i="1"/>
  <c r="AB2035" i="1"/>
  <c r="AC2035" i="1" s="1"/>
  <c r="AA2036" i="1"/>
  <c r="AB2036" i="1"/>
  <c r="AA2037" i="1"/>
  <c r="AB2037" i="1"/>
  <c r="AC2037" i="1"/>
  <c r="AA2038" i="1"/>
  <c r="AB2038" i="1"/>
  <c r="AC2038" i="1" s="1"/>
  <c r="AA2039" i="1"/>
  <c r="AB2039" i="1"/>
  <c r="AA2040" i="1"/>
  <c r="AB2040" i="1"/>
  <c r="AC2040" i="1" s="1"/>
  <c r="AA2041" i="1"/>
  <c r="AB2041" i="1"/>
  <c r="AC2041" i="1"/>
  <c r="AA2042" i="1"/>
  <c r="AB2042" i="1"/>
  <c r="AC2042" i="1" s="1"/>
  <c r="AA2043" i="1"/>
  <c r="AB2043" i="1"/>
  <c r="AC2043" i="1" s="1"/>
  <c r="AA2044" i="1"/>
  <c r="AB2044" i="1"/>
  <c r="AC2044" i="1" s="1"/>
  <c r="AA2045" i="1"/>
  <c r="AB2045" i="1"/>
  <c r="AC2045" i="1"/>
  <c r="AA2046" i="1"/>
  <c r="AB2046" i="1"/>
  <c r="AC2046" i="1" s="1"/>
  <c r="AA2047" i="1"/>
  <c r="AB2047" i="1"/>
  <c r="AA2048" i="1"/>
  <c r="AB2048" i="1"/>
  <c r="AC2048" i="1" s="1"/>
  <c r="AA2049" i="1"/>
  <c r="AB2049" i="1"/>
  <c r="AC2049" i="1"/>
  <c r="AA2050" i="1"/>
  <c r="AB2050" i="1"/>
  <c r="AA2051" i="1"/>
  <c r="AB2051" i="1"/>
  <c r="AC2051" i="1" s="1"/>
  <c r="AA2052" i="1"/>
  <c r="AB2052" i="1"/>
  <c r="AA2053" i="1"/>
  <c r="AB2053" i="1"/>
  <c r="AC2053" i="1"/>
  <c r="AA2054" i="1"/>
  <c r="AB2054" i="1"/>
  <c r="AC2054" i="1" s="1"/>
  <c r="AA2055" i="1"/>
  <c r="AB2055" i="1"/>
  <c r="AA2056" i="1"/>
  <c r="AB2056" i="1"/>
  <c r="AC2056" i="1" s="1"/>
  <c r="AA2057" i="1"/>
  <c r="AB2057" i="1"/>
  <c r="AC2057" i="1"/>
  <c r="AA2058" i="1"/>
  <c r="AB2058" i="1"/>
  <c r="AC2058" i="1" s="1"/>
  <c r="AA2059" i="1"/>
  <c r="AB2059" i="1"/>
  <c r="AC2059" i="1" s="1"/>
  <c r="AA2060" i="1"/>
  <c r="AB2060" i="1"/>
  <c r="AC2060" i="1" s="1"/>
  <c r="AA2061" i="1"/>
  <c r="AB2061" i="1"/>
  <c r="AC2061" i="1"/>
  <c r="AA2062" i="1"/>
  <c r="AB2062" i="1"/>
  <c r="AC2062" i="1" s="1"/>
  <c r="AA2063" i="1"/>
  <c r="AB2063" i="1"/>
  <c r="AA2064" i="1"/>
  <c r="AB2064" i="1"/>
  <c r="AC2064" i="1" s="1"/>
  <c r="AA2065" i="1"/>
  <c r="AB2065" i="1"/>
  <c r="AC2065" i="1"/>
  <c r="AA2066" i="1"/>
  <c r="AB2066" i="1"/>
  <c r="AC2066" i="1" s="1"/>
  <c r="AA2067" i="1"/>
  <c r="AB2067" i="1"/>
  <c r="AC2067" i="1" s="1"/>
  <c r="AA2068" i="1"/>
  <c r="AB2068" i="1"/>
  <c r="AA2069" i="1"/>
  <c r="AB2069" i="1"/>
  <c r="AC2069" i="1"/>
  <c r="AA2070" i="1"/>
  <c r="AB2070" i="1"/>
  <c r="AC2070" i="1" s="1"/>
  <c r="AA2071" i="1"/>
  <c r="AB2071" i="1"/>
  <c r="AA2072" i="1"/>
  <c r="AB2072" i="1"/>
  <c r="AC2072" i="1" s="1"/>
  <c r="AA2073" i="1"/>
  <c r="AB2073" i="1"/>
  <c r="AC2073" i="1"/>
  <c r="AA2074" i="1"/>
  <c r="AB2074" i="1"/>
  <c r="AC2074" i="1" s="1"/>
  <c r="AA2075" i="1"/>
  <c r="AB2075" i="1"/>
  <c r="AC2075" i="1" s="1"/>
  <c r="AA2076" i="1"/>
  <c r="AB2076" i="1"/>
  <c r="AC2076" i="1" s="1"/>
  <c r="AA2077" i="1"/>
  <c r="AB2077" i="1"/>
  <c r="AC2077" i="1"/>
  <c r="AA2078" i="1"/>
  <c r="AB2078" i="1"/>
  <c r="AC2078" i="1" s="1"/>
  <c r="AA2079" i="1"/>
  <c r="AB2079" i="1"/>
  <c r="AA2080" i="1"/>
  <c r="AB2080" i="1"/>
  <c r="AC2080" i="1" s="1"/>
  <c r="AA2081" i="1"/>
  <c r="AB2081" i="1"/>
  <c r="AC2081" i="1"/>
  <c r="AA2082" i="1"/>
  <c r="AB2082" i="1"/>
  <c r="AC2082" i="1" s="1"/>
  <c r="AA2083" i="1"/>
  <c r="AB2083" i="1"/>
  <c r="AC2083" i="1" s="1"/>
  <c r="AA2084" i="1"/>
  <c r="AB2084" i="1"/>
  <c r="AA2085" i="1"/>
  <c r="AB2085" i="1"/>
  <c r="AC2085" i="1"/>
  <c r="AA2086" i="1"/>
  <c r="AB2086" i="1"/>
  <c r="AC2086" i="1" s="1"/>
  <c r="AA2087" i="1"/>
  <c r="AB2087" i="1"/>
  <c r="AA2088" i="1"/>
  <c r="AB2088" i="1"/>
  <c r="AC2088" i="1" s="1"/>
  <c r="AA2089" i="1"/>
  <c r="AB2089" i="1"/>
  <c r="AC2089" i="1" s="1"/>
  <c r="AA2090" i="1"/>
  <c r="AB2090" i="1"/>
  <c r="AC2090" i="1" s="1"/>
  <c r="AA2091" i="1"/>
  <c r="AB2091" i="1"/>
  <c r="AC2091" i="1" s="1"/>
  <c r="AA2092" i="1"/>
  <c r="AB2092" i="1"/>
  <c r="AC2092" i="1" s="1"/>
  <c r="AA2093" i="1"/>
  <c r="AB2093" i="1"/>
  <c r="AC2093" i="1"/>
  <c r="AA2094" i="1"/>
  <c r="AB2094" i="1"/>
  <c r="AC2094" i="1" s="1"/>
  <c r="AA2095" i="1"/>
  <c r="AB2095" i="1"/>
  <c r="AA2096" i="1"/>
  <c r="AB2096" i="1"/>
  <c r="AC2096" i="1" s="1"/>
  <c r="AA2097" i="1"/>
  <c r="AB2097" i="1"/>
  <c r="AC2097" i="1"/>
  <c r="AA2098" i="1"/>
  <c r="AB2098" i="1"/>
  <c r="AC2098" i="1" s="1"/>
  <c r="AA2099" i="1"/>
  <c r="AB2099" i="1"/>
  <c r="AC2099" i="1" s="1"/>
  <c r="AA2100" i="1"/>
  <c r="AB2100" i="1"/>
  <c r="AA2101" i="1"/>
  <c r="AB2101" i="1"/>
  <c r="AC2101" i="1"/>
  <c r="AA2102" i="1"/>
  <c r="AB2102" i="1"/>
  <c r="AC2102" i="1" s="1"/>
  <c r="AA2103" i="1"/>
  <c r="AB2103" i="1"/>
  <c r="AA2104" i="1"/>
  <c r="AB2104" i="1"/>
  <c r="AC2104" i="1" s="1"/>
  <c r="AA2105" i="1"/>
  <c r="AB2105" i="1"/>
  <c r="AC2105" i="1" s="1"/>
  <c r="AA2106" i="1"/>
  <c r="AB2106" i="1"/>
  <c r="AC2106" i="1" s="1"/>
  <c r="AA2107" i="1"/>
  <c r="AB2107" i="1"/>
  <c r="AC2107" i="1" s="1"/>
  <c r="AA2108" i="1"/>
  <c r="AB2108" i="1"/>
  <c r="AC2108" i="1" s="1"/>
  <c r="AA2109" i="1"/>
  <c r="AB2109" i="1"/>
  <c r="AC2109" i="1"/>
  <c r="AA2110" i="1"/>
  <c r="AB2110" i="1"/>
  <c r="AC2110" i="1" s="1"/>
  <c r="AA2111" i="1"/>
  <c r="AB2111" i="1"/>
  <c r="AA2112" i="1"/>
  <c r="AB2112" i="1"/>
  <c r="AC2112" i="1" s="1"/>
  <c r="AA2113" i="1"/>
  <c r="AB2113" i="1"/>
  <c r="AC2113" i="1"/>
  <c r="AA2114" i="1"/>
  <c r="AB2114" i="1"/>
  <c r="AC2114" i="1" s="1"/>
  <c r="AA2115" i="1"/>
  <c r="AB2115" i="1"/>
  <c r="AC2115" i="1" s="1"/>
  <c r="AA2116" i="1"/>
  <c r="AB2116" i="1"/>
  <c r="AA2117" i="1"/>
  <c r="AB2117" i="1"/>
  <c r="AC2117" i="1"/>
  <c r="AA2118" i="1"/>
  <c r="AB2118" i="1"/>
  <c r="AC2118" i="1" s="1"/>
  <c r="AA2119" i="1"/>
  <c r="AB2119" i="1"/>
  <c r="AA2120" i="1"/>
  <c r="AB2120" i="1"/>
  <c r="AC2120" i="1" s="1"/>
  <c r="AA2121" i="1"/>
  <c r="AB2121" i="1"/>
  <c r="AC2121" i="1" s="1"/>
  <c r="AA2122" i="1"/>
  <c r="AB2122" i="1"/>
  <c r="AC2122" i="1" s="1"/>
  <c r="AA2123" i="1"/>
  <c r="AB2123" i="1"/>
  <c r="AC2123" i="1" s="1"/>
  <c r="AA2124" i="1"/>
  <c r="AB2124" i="1"/>
  <c r="AC2124" i="1" s="1"/>
  <c r="AA2125" i="1"/>
  <c r="AB2125" i="1"/>
  <c r="AC2125" i="1"/>
  <c r="AA2126" i="1"/>
  <c r="AB2126" i="1"/>
  <c r="AC2126" i="1" s="1"/>
  <c r="AA2127" i="1"/>
  <c r="AB2127" i="1"/>
  <c r="AA2128" i="1"/>
  <c r="AB2128" i="1"/>
  <c r="AC2128" i="1" s="1"/>
  <c r="AA2129" i="1"/>
  <c r="AB2129" i="1"/>
  <c r="AC2129" i="1"/>
  <c r="AA2130" i="1"/>
  <c r="AB2130" i="1"/>
  <c r="AC2130" i="1" s="1"/>
  <c r="AA2131" i="1"/>
  <c r="AB2131" i="1"/>
  <c r="AC2131" i="1" s="1"/>
  <c r="AA2132" i="1"/>
  <c r="AB2132" i="1"/>
  <c r="AA2133" i="1"/>
  <c r="AB2133" i="1"/>
  <c r="AC2133" i="1"/>
  <c r="AA2134" i="1"/>
  <c r="AB2134" i="1"/>
  <c r="AC2134" i="1" s="1"/>
  <c r="AA2135" i="1"/>
  <c r="AB2135" i="1"/>
  <c r="AA2136" i="1"/>
  <c r="AB2136" i="1"/>
  <c r="AC2136" i="1" s="1"/>
  <c r="AA2137" i="1"/>
  <c r="AB2137" i="1"/>
  <c r="AC2137" i="1" s="1"/>
  <c r="AA2138" i="1"/>
  <c r="AB2138" i="1"/>
  <c r="AC2138" i="1" s="1"/>
  <c r="AA2139" i="1"/>
  <c r="AB2139" i="1"/>
  <c r="AC2139" i="1" s="1"/>
  <c r="AA2140" i="1"/>
  <c r="AB2140" i="1"/>
  <c r="AC2140" i="1" s="1"/>
  <c r="AA2141" i="1"/>
  <c r="AB2141" i="1"/>
  <c r="AC2141" i="1"/>
  <c r="AA2142" i="1"/>
  <c r="AB2142" i="1"/>
  <c r="AC2142" i="1" s="1"/>
  <c r="AA2143" i="1"/>
  <c r="AB2143" i="1"/>
  <c r="AA2144" i="1"/>
  <c r="AB2144" i="1"/>
  <c r="AC2144" i="1" s="1"/>
  <c r="AA2145" i="1"/>
  <c r="AB2145" i="1"/>
  <c r="AC2145" i="1"/>
  <c r="AA2146" i="1"/>
  <c r="AB2146" i="1"/>
  <c r="AC2146" i="1" s="1"/>
  <c r="AA2147" i="1"/>
  <c r="AB2147" i="1"/>
  <c r="AC2147" i="1" s="1"/>
  <c r="AA2148" i="1"/>
  <c r="AB2148" i="1"/>
  <c r="AA2149" i="1"/>
  <c r="AB2149" i="1"/>
  <c r="AC2149" i="1"/>
  <c r="AA2150" i="1"/>
  <c r="AB2150" i="1"/>
  <c r="AC2150" i="1" s="1"/>
  <c r="AA2151" i="1"/>
  <c r="AB2151" i="1"/>
  <c r="AA2152" i="1"/>
  <c r="AB2152" i="1"/>
  <c r="AC2152" i="1" s="1"/>
  <c r="AA2153" i="1"/>
  <c r="AB2153" i="1"/>
  <c r="AC2153" i="1" s="1"/>
  <c r="AA2154" i="1"/>
  <c r="AB2154" i="1"/>
  <c r="AC2154" i="1" s="1"/>
  <c r="AA2155" i="1"/>
  <c r="AB2155" i="1"/>
  <c r="AC2155" i="1" s="1"/>
  <c r="AA2156" i="1"/>
  <c r="AB2156" i="1"/>
  <c r="AC2156" i="1" s="1"/>
  <c r="AA2157" i="1"/>
  <c r="AB2157" i="1"/>
  <c r="AC2157" i="1"/>
  <c r="AA2158" i="1"/>
  <c r="AB2158" i="1"/>
  <c r="AC2158" i="1" s="1"/>
  <c r="AA2159" i="1"/>
  <c r="AB2159" i="1"/>
  <c r="AA2160" i="1"/>
  <c r="AB2160" i="1"/>
  <c r="AC2160" i="1" s="1"/>
  <c r="AA2161" i="1"/>
  <c r="AB2161" i="1"/>
  <c r="AC2161" i="1"/>
  <c r="AA2162" i="1"/>
  <c r="AB2162" i="1"/>
  <c r="AC2162" i="1" s="1"/>
  <c r="AA2163" i="1"/>
  <c r="AB2163" i="1"/>
  <c r="AC2163" i="1" s="1"/>
  <c r="AA2164" i="1"/>
  <c r="AB2164" i="1"/>
  <c r="AA2165" i="1"/>
  <c r="AB2165" i="1"/>
  <c r="AC2165" i="1"/>
  <c r="AA2166" i="1"/>
  <c r="AB2166" i="1"/>
  <c r="AC2166" i="1" s="1"/>
  <c r="AA2167" i="1"/>
  <c r="AB2167" i="1"/>
  <c r="AA2168" i="1"/>
  <c r="AB2168" i="1"/>
  <c r="AC2168" i="1" s="1"/>
  <c r="AA2169" i="1"/>
  <c r="AB2169" i="1"/>
  <c r="AC2169" i="1" s="1"/>
  <c r="AA2170" i="1"/>
  <c r="AB2170" i="1"/>
  <c r="AC2170" i="1" s="1"/>
  <c r="AA2171" i="1"/>
  <c r="AB2171" i="1"/>
  <c r="AC2171" i="1" s="1"/>
  <c r="AA2172" i="1"/>
  <c r="AB2172" i="1"/>
  <c r="AC2172" i="1" s="1"/>
  <c r="AA2173" i="1"/>
  <c r="AB2173" i="1"/>
  <c r="AC2173" i="1"/>
  <c r="AA2174" i="1"/>
  <c r="AB2174" i="1"/>
  <c r="AC2174" i="1" s="1"/>
  <c r="AA2175" i="1"/>
  <c r="AB2175" i="1"/>
  <c r="AA2176" i="1"/>
  <c r="AB2176" i="1"/>
  <c r="AC2176" i="1" s="1"/>
  <c r="AA2177" i="1"/>
  <c r="AB2177" i="1"/>
  <c r="AC2177" i="1"/>
  <c r="AA2178" i="1"/>
  <c r="AB2178" i="1"/>
  <c r="AC2178" i="1" s="1"/>
  <c r="AA2179" i="1"/>
  <c r="AB2179" i="1"/>
  <c r="AC2179" i="1" s="1"/>
  <c r="AA2180" i="1"/>
  <c r="AB2180" i="1"/>
  <c r="AA2181" i="1"/>
  <c r="AB2181" i="1"/>
  <c r="AC2181" i="1"/>
  <c r="AA2182" i="1"/>
  <c r="AB2182" i="1"/>
  <c r="AC2182" i="1" s="1"/>
  <c r="AA2183" i="1"/>
  <c r="AB2183" i="1"/>
  <c r="AA2184" i="1"/>
  <c r="AB2184" i="1"/>
  <c r="AC2184" i="1" s="1"/>
  <c r="AA2185" i="1"/>
  <c r="AB2185" i="1"/>
  <c r="AC2185" i="1" s="1"/>
  <c r="AA2186" i="1"/>
  <c r="AB2186" i="1"/>
  <c r="AC2186" i="1"/>
  <c r="AA2187" i="1"/>
  <c r="AB2187" i="1"/>
  <c r="AC2187" i="1" s="1"/>
  <c r="AA2188" i="1"/>
  <c r="AC2188" i="1" s="1"/>
  <c r="AB2188" i="1"/>
  <c r="AA2189" i="1"/>
  <c r="AB2189" i="1"/>
  <c r="AC2189" i="1"/>
  <c r="AA2190" i="1"/>
  <c r="AC2190" i="1" s="1"/>
  <c r="AB2190" i="1"/>
  <c r="AA2191" i="1"/>
  <c r="AB2191" i="1"/>
  <c r="AC2191" i="1"/>
  <c r="AA2192" i="1"/>
  <c r="AC2192" i="1" s="1"/>
  <c r="AB2192" i="1"/>
  <c r="AA2193" i="1"/>
  <c r="AB2193" i="1"/>
  <c r="AC2193" i="1"/>
  <c r="AA2194" i="1"/>
  <c r="AC2194" i="1" s="1"/>
  <c r="AB2194" i="1"/>
  <c r="AA2195" i="1"/>
  <c r="AB2195" i="1"/>
  <c r="AC2195" i="1"/>
  <c r="AA2196" i="1"/>
  <c r="AC2196" i="1" s="1"/>
  <c r="AB2196" i="1"/>
  <c r="AA2197" i="1"/>
  <c r="AB2197" i="1"/>
  <c r="AC2197" i="1"/>
  <c r="AA2198" i="1"/>
  <c r="AC2198" i="1" s="1"/>
  <c r="AB2198" i="1"/>
  <c r="AA2199" i="1"/>
  <c r="AB2199" i="1"/>
  <c r="AC2199" i="1"/>
  <c r="AA2200" i="1"/>
  <c r="AC2200" i="1" s="1"/>
  <c r="AB2200" i="1"/>
  <c r="AA2201" i="1"/>
  <c r="AB2201" i="1"/>
  <c r="AC2201" i="1"/>
  <c r="AA2202" i="1"/>
  <c r="AC2202" i="1" s="1"/>
  <c r="AB2202" i="1"/>
  <c r="AA2203" i="1"/>
  <c r="AB2203" i="1"/>
  <c r="AC2203" i="1"/>
  <c r="AA2204" i="1"/>
  <c r="AC2204" i="1" s="1"/>
  <c r="AB2204" i="1"/>
  <c r="AA2205" i="1"/>
  <c r="AB2205" i="1"/>
  <c r="AC2205" i="1"/>
  <c r="AA2206" i="1"/>
  <c r="AC2206" i="1" s="1"/>
  <c r="AB2206" i="1"/>
  <c r="AA2207" i="1"/>
  <c r="AB2207" i="1"/>
  <c r="AC2207" i="1"/>
  <c r="AA2208" i="1"/>
  <c r="AC2208" i="1" s="1"/>
  <c r="AB2208" i="1"/>
  <c r="AA2209" i="1"/>
  <c r="AB2209" i="1"/>
  <c r="AC2209" i="1"/>
  <c r="AA2210" i="1"/>
  <c r="AC2210" i="1" s="1"/>
  <c r="AB2210" i="1"/>
  <c r="AA2211" i="1"/>
  <c r="AB2211" i="1"/>
  <c r="AC2211" i="1"/>
  <c r="AA2212" i="1"/>
  <c r="AC2212" i="1" s="1"/>
  <c r="AB2212" i="1"/>
  <c r="AA2213" i="1"/>
  <c r="AB2213" i="1"/>
  <c r="AC2213" i="1"/>
  <c r="AA2214" i="1"/>
  <c r="AC2214" i="1" s="1"/>
  <c r="AB2214" i="1"/>
  <c r="AA2215" i="1"/>
  <c r="AB2215" i="1"/>
  <c r="AC2215" i="1"/>
  <c r="AA2216" i="1"/>
  <c r="AB2216" i="1"/>
  <c r="AC2216" i="1" s="1"/>
  <c r="AA2217" i="1"/>
  <c r="AB2217" i="1"/>
  <c r="AC2217" i="1"/>
  <c r="AA2218" i="1"/>
  <c r="AC2218" i="1" s="1"/>
  <c r="AB2218" i="1"/>
  <c r="AA2219" i="1"/>
  <c r="AB2219" i="1"/>
  <c r="AC2219" i="1"/>
  <c r="AA2220" i="1"/>
  <c r="AB2220" i="1"/>
  <c r="AC2220" i="1" s="1"/>
  <c r="AA2221" i="1"/>
  <c r="AB2221" i="1"/>
  <c r="AC2221" i="1"/>
  <c r="AA2222" i="1"/>
  <c r="AC2222" i="1" s="1"/>
  <c r="AB2222" i="1"/>
  <c r="AA2223" i="1"/>
  <c r="AB2223" i="1"/>
  <c r="AC2223" i="1"/>
  <c r="AA2224" i="1"/>
  <c r="AB2224" i="1"/>
  <c r="AC2224" i="1" s="1"/>
  <c r="AA2225" i="1"/>
  <c r="AB2225" i="1"/>
  <c r="AC2225" i="1"/>
  <c r="AA2226" i="1"/>
  <c r="AC2226" i="1" s="1"/>
  <c r="AB2226" i="1"/>
  <c r="AA2227" i="1"/>
  <c r="AB2227" i="1"/>
  <c r="AC2227" i="1"/>
  <c r="AA2228" i="1"/>
  <c r="AB2228" i="1"/>
  <c r="AC2228" i="1" s="1"/>
  <c r="AA2229" i="1"/>
  <c r="AB2229" i="1"/>
  <c r="AC2229" i="1"/>
  <c r="AA2230" i="1"/>
  <c r="AC2230" i="1" s="1"/>
  <c r="AB2230" i="1"/>
  <c r="AA2231" i="1"/>
  <c r="AB2231" i="1"/>
  <c r="AC2231" i="1"/>
  <c r="AA2232" i="1"/>
  <c r="AB2232" i="1"/>
  <c r="AC2232" i="1" s="1"/>
  <c r="AA2233" i="1"/>
  <c r="AB2233" i="1"/>
  <c r="AC2233" i="1"/>
  <c r="AA2234" i="1"/>
  <c r="AC2234" i="1" s="1"/>
  <c r="AB2234" i="1"/>
  <c r="AA2235" i="1"/>
  <c r="AB2235" i="1"/>
  <c r="AC2235" i="1"/>
  <c r="AA2236" i="1"/>
  <c r="AB2236" i="1"/>
  <c r="AC2236" i="1" s="1"/>
  <c r="AA2237" i="1"/>
  <c r="AB2237" i="1"/>
  <c r="AC2237" i="1"/>
  <c r="AA2238" i="1"/>
  <c r="AC2238" i="1" s="1"/>
  <c r="AB2238" i="1"/>
  <c r="AA2239" i="1"/>
  <c r="AB2239" i="1"/>
  <c r="AC2239" i="1"/>
  <c r="AA2240" i="1"/>
  <c r="AB2240" i="1"/>
  <c r="AC2240" i="1" s="1"/>
  <c r="AA2241" i="1"/>
  <c r="AB2241" i="1"/>
  <c r="AC2241" i="1"/>
  <c r="AA2242" i="1"/>
  <c r="AC2242" i="1" s="1"/>
  <c r="AB2242" i="1"/>
  <c r="AA2243" i="1"/>
  <c r="AB2243" i="1"/>
  <c r="AC2243" i="1"/>
  <c r="AA2244" i="1"/>
  <c r="AB2244" i="1"/>
  <c r="AC2244" i="1" s="1"/>
  <c r="AA2245" i="1"/>
  <c r="AB2245" i="1"/>
  <c r="AC2245" i="1"/>
  <c r="AA2246" i="1"/>
  <c r="AC2246" i="1" s="1"/>
  <c r="AB2246" i="1"/>
  <c r="AA2247" i="1"/>
  <c r="AB2247" i="1"/>
  <c r="AC2247" i="1"/>
  <c r="AA2248" i="1"/>
  <c r="AB2248" i="1"/>
  <c r="AC2248" i="1" s="1"/>
  <c r="AA2249" i="1"/>
  <c r="AB2249" i="1"/>
  <c r="AC2249" i="1"/>
  <c r="AA2250" i="1"/>
  <c r="AC2250" i="1" s="1"/>
  <c r="AB2250" i="1"/>
  <c r="AA2251" i="1"/>
  <c r="AB2251" i="1"/>
  <c r="AC2251" i="1"/>
  <c r="AA2252" i="1"/>
  <c r="AB2252" i="1"/>
  <c r="AC2252" i="1" s="1"/>
  <c r="AA2253" i="1"/>
  <c r="AB2253" i="1"/>
  <c r="AC2253" i="1"/>
  <c r="AA2254" i="1"/>
  <c r="AC2254" i="1" s="1"/>
  <c r="AB2254" i="1"/>
  <c r="AA2255" i="1"/>
  <c r="AB2255" i="1"/>
  <c r="AC2255" i="1"/>
  <c r="AA2256" i="1"/>
  <c r="AB2256" i="1"/>
  <c r="AC2256" i="1" s="1"/>
  <c r="AA2257" i="1"/>
  <c r="AB2257" i="1"/>
  <c r="AC2257" i="1"/>
  <c r="AA2258" i="1"/>
  <c r="AC2258" i="1" s="1"/>
  <c r="AB2258" i="1"/>
  <c r="AA2259" i="1"/>
  <c r="AB2259" i="1"/>
  <c r="AC2259" i="1"/>
  <c r="AA2260" i="1"/>
  <c r="AB2260" i="1"/>
  <c r="AC2260" i="1" s="1"/>
  <c r="AA2261" i="1"/>
  <c r="AB2261" i="1"/>
  <c r="AC2261" i="1"/>
  <c r="AA2262" i="1"/>
  <c r="AC2262" i="1" s="1"/>
  <c r="AB2262" i="1"/>
  <c r="AA2263" i="1"/>
  <c r="AB2263" i="1"/>
  <c r="AC2263" i="1"/>
  <c r="AA2264" i="1"/>
  <c r="AB2264" i="1"/>
  <c r="AC2264" i="1" s="1"/>
  <c r="AA2265" i="1"/>
  <c r="AB2265" i="1"/>
  <c r="AC2265" i="1"/>
  <c r="AA2266" i="1"/>
  <c r="AC2266" i="1" s="1"/>
  <c r="AB2266" i="1"/>
  <c r="AA2267" i="1"/>
  <c r="AB2267" i="1"/>
  <c r="AC2267" i="1"/>
  <c r="AA2268" i="1"/>
  <c r="AB2268" i="1"/>
  <c r="AC2268" i="1" s="1"/>
  <c r="AA2269" i="1"/>
  <c r="AB2269" i="1"/>
  <c r="AC2269" i="1"/>
  <c r="AA2270" i="1"/>
  <c r="AB2270" i="1"/>
  <c r="AC2270" i="1" s="1"/>
  <c r="AA2271" i="1"/>
  <c r="AB2271" i="1"/>
  <c r="AC2271" i="1"/>
  <c r="AA2272" i="1"/>
  <c r="AB2272" i="1"/>
  <c r="AC2272" i="1" s="1"/>
  <c r="AA2273" i="1"/>
  <c r="AB2273" i="1"/>
  <c r="AC2273" i="1"/>
  <c r="AA2274" i="1"/>
  <c r="AB2274" i="1"/>
  <c r="AC2274" i="1" s="1"/>
  <c r="AA2275" i="1"/>
  <c r="AB2275" i="1"/>
  <c r="AC2275" i="1"/>
  <c r="AA2276" i="1"/>
  <c r="AB2276" i="1"/>
  <c r="AC2276" i="1" s="1"/>
  <c r="AA2277" i="1"/>
  <c r="AB2277" i="1"/>
  <c r="AC2277" i="1"/>
  <c r="AA2278" i="1"/>
  <c r="AB2278" i="1"/>
  <c r="AC2278" i="1" s="1"/>
  <c r="AA2279" i="1"/>
  <c r="AB2279" i="1"/>
  <c r="AC2279" i="1"/>
  <c r="AA2280" i="1"/>
  <c r="AB2280" i="1"/>
  <c r="AC2280" i="1" s="1"/>
  <c r="AA2281" i="1"/>
  <c r="AB2281" i="1"/>
  <c r="AC2281" i="1"/>
  <c r="AA2282" i="1"/>
  <c r="AB2282" i="1"/>
  <c r="AC2282" i="1" s="1"/>
  <c r="AA2283" i="1"/>
  <c r="AB2283" i="1"/>
  <c r="AC2283" i="1"/>
  <c r="AA2284" i="1"/>
  <c r="AB2284" i="1"/>
  <c r="AC2284" i="1" s="1"/>
  <c r="AA2285" i="1"/>
  <c r="AB2285" i="1"/>
  <c r="AC2285" i="1"/>
  <c r="AA2286" i="1"/>
  <c r="AB2286" i="1"/>
  <c r="AC2286" i="1" s="1"/>
  <c r="AA2287" i="1"/>
  <c r="AB2287" i="1"/>
  <c r="AC2287" i="1"/>
  <c r="AA2288" i="1"/>
  <c r="AB2288" i="1"/>
  <c r="AC2288" i="1" s="1"/>
  <c r="AA2289" i="1"/>
  <c r="AB2289" i="1"/>
  <c r="AC2289" i="1"/>
  <c r="AA2290" i="1"/>
  <c r="AB2290" i="1"/>
  <c r="AC2290" i="1" s="1"/>
  <c r="AA2291" i="1"/>
  <c r="AB2291" i="1"/>
  <c r="AC2291" i="1"/>
  <c r="AA2292" i="1"/>
  <c r="AB2292" i="1"/>
  <c r="AC2292" i="1" s="1"/>
  <c r="AA2293" i="1"/>
  <c r="AB2293" i="1"/>
  <c r="AC2293" i="1"/>
  <c r="AA2294" i="1"/>
  <c r="AB2294" i="1"/>
  <c r="AC2294" i="1" s="1"/>
  <c r="AA2295" i="1"/>
  <c r="AB2295" i="1"/>
  <c r="AC2295" i="1"/>
  <c r="AA2296" i="1"/>
  <c r="AB2296" i="1"/>
  <c r="AC2296" i="1" s="1"/>
  <c r="AA2297" i="1"/>
  <c r="AB2297" i="1"/>
  <c r="AC2297" i="1"/>
  <c r="AA2298" i="1"/>
  <c r="AB2298" i="1"/>
  <c r="AC2298" i="1" s="1"/>
  <c r="AA2299" i="1"/>
  <c r="AB2299" i="1"/>
  <c r="AC2299" i="1"/>
  <c r="AA2300" i="1"/>
  <c r="AB2300" i="1"/>
  <c r="AC2300" i="1" s="1"/>
  <c r="AA2301" i="1"/>
  <c r="AB2301" i="1"/>
  <c r="AC2301" i="1"/>
  <c r="AA2302" i="1"/>
  <c r="AB2302" i="1"/>
  <c r="AC2302" i="1" s="1"/>
  <c r="AA2303" i="1"/>
  <c r="AB2303" i="1"/>
  <c r="AC2303" i="1"/>
  <c r="AA2304" i="1"/>
  <c r="AB2304" i="1"/>
  <c r="AC2304" i="1" s="1"/>
  <c r="AA2305" i="1"/>
  <c r="AB2305" i="1"/>
  <c r="AC2305" i="1"/>
  <c r="AA2306" i="1"/>
  <c r="AB2306" i="1"/>
  <c r="AC2306" i="1" s="1"/>
  <c r="AA2307" i="1"/>
  <c r="AB2307" i="1"/>
  <c r="AC2307" i="1"/>
  <c r="AA2308" i="1"/>
  <c r="AB2308" i="1"/>
  <c r="AC2308" i="1" s="1"/>
  <c r="AA2309" i="1"/>
  <c r="AB2309" i="1"/>
  <c r="AC2309" i="1"/>
  <c r="AA2310" i="1"/>
  <c r="AB2310" i="1"/>
  <c r="AC2310" i="1" s="1"/>
  <c r="AA2311" i="1"/>
  <c r="AB2311" i="1"/>
  <c r="AC2311" i="1"/>
  <c r="AA2312" i="1"/>
  <c r="AB2312" i="1"/>
  <c r="AC2312" i="1" s="1"/>
  <c r="AA2313" i="1"/>
  <c r="AB2313" i="1"/>
  <c r="AC2313" i="1"/>
  <c r="AA2314" i="1"/>
  <c r="AB2314" i="1"/>
  <c r="AC2314" i="1" s="1"/>
  <c r="AA2315" i="1"/>
  <c r="AB2315" i="1"/>
  <c r="AC2315" i="1"/>
  <c r="AA2316" i="1"/>
  <c r="AB2316" i="1"/>
  <c r="AC2316" i="1" s="1"/>
  <c r="AA2317" i="1"/>
  <c r="AB2317" i="1"/>
  <c r="AC2317" i="1"/>
  <c r="AA2318" i="1"/>
  <c r="AB2318" i="1"/>
  <c r="AC2318" i="1" s="1"/>
  <c r="AA2319" i="1"/>
  <c r="AB2319" i="1"/>
  <c r="AC2319" i="1"/>
  <c r="AA2320" i="1"/>
  <c r="AB2320" i="1"/>
  <c r="AC2320" i="1" s="1"/>
  <c r="AA2321" i="1"/>
  <c r="AB2321" i="1"/>
  <c r="AC2321" i="1"/>
  <c r="AA2322" i="1"/>
  <c r="AB2322" i="1"/>
  <c r="AC2322" i="1" s="1"/>
  <c r="AA2323" i="1"/>
  <c r="AB2323" i="1"/>
  <c r="AC2323" i="1"/>
  <c r="AA2324" i="1"/>
  <c r="AB2324" i="1"/>
  <c r="AC2324" i="1" s="1"/>
  <c r="AA2325" i="1"/>
  <c r="AB2325" i="1"/>
  <c r="AC2325" i="1"/>
  <c r="AA2326" i="1"/>
  <c r="AB2326" i="1"/>
  <c r="AC2326" i="1" s="1"/>
  <c r="AA2327" i="1"/>
  <c r="AB2327" i="1"/>
  <c r="AC2327" i="1"/>
  <c r="AA2328" i="1"/>
  <c r="AB2328" i="1"/>
  <c r="AC2328" i="1" s="1"/>
  <c r="AA2329" i="1"/>
  <c r="AB2329" i="1"/>
  <c r="AC2329" i="1"/>
  <c r="AA2330" i="1"/>
  <c r="AB2330" i="1"/>
  <c r="AC2330" i="1" s="1"/>
  <c r="AA2331" i="1"/>
  <c r="AB2331" i="1"/>
  <c r="AC2331" i="1"/>
  <c r="AA2332" i="1"/>
  <c r="AB2332" i="1"/>
  <c r="AC2332" i="1" s="1"/>
  <c r="AA2333" i="1"/>
  <c r="AB2333" i="1"/>
  <c r="AC2333" i="1"/>
  <c r="AA2334" i="1"/>
  <c r="AB2334" i="1"/>
  <c r="AC2334" i="1" s="1"/>
  <c r="AA2335" i="1"/>
  <c r="AB2335" i="1"/>
  <c r="AC2335" i="1"/>
  <c r="AA2336" i="1"/>
  <c r="AB2336" i="1"/>
  <c r="AC2336" i="1" s="1"/>
  <c r="AA2337" i="1"/>
  <c r="AB2337" i="1"/>
  <c r="AC2337" i="1"/>
  <c r="AA2338" i="1"/>
  <c r="AB2338" i="1"/>
  <c r="AC2338" i="1" s="1"/>
  <c r="AA2339" i="1"/>
  <c r="AB2339" i="1"/>
  <c r="AC2339" i="1"/>
  <c r="AA2340" i="1"/>
  <c r="AB2340" i="1"/>
  <c r="AC2340" i="1" s="1"/>
  <c r="AA2341" i="1"/>
  <c r="AB2341" i="1"/>
  <c r="AC2341" i="1"/>
  <c r="AA2342" i="1"/>
  <c r="AB2342" i="1"/>
  <c r="AC2342" i="1" s="1"/>
  <c r="AA2343" i="1"/>
  <c r="AB2343" i="1"/>
  <c r="AC2343" i="1"/>
  <c r="AA2344" i="1"/>
  <c r="AB2344" i="1"/>
  <c r="AC2344" i="1" s="1"/>
  <c r="AA2345" i="1"/>
  <c r="AB2345" i="1"/>
  <c r="AC2345" i="1"/>
  <c r="AA2346" i="1"/>
  <c r="AB2346" i="1"/>
  <c r="AC2346" i="1" s="1"/>
  <c r="AA2347" i="1"/>
  <c r="AB2347" i="1"/>
  <c r="AC2347" i="1"/>
  <c r="AA2348" i="1"/>
  <c r="AB2348" i="1"/>
  <c r="AC2348" i="1" s="1"/>
  <c r="AA2349" i="1"/>
  <c r="AB2349" i="1"/>
  <c r="AC2349" i="1"/>
  <c r="AA2350" i="1"/>
  <c r="AB2350" i="1"/>
  <c r="AC2350" i="1" s="1"/>
  <c r="AA2351" i="1"/>
  <c r="AB2351" i="1"/>
  <c r="AC2351" i="1"/>
  <c r="AA2352" i="1"/>
  <c r="AB2352" i="1"/>
  <c r="AC2352" i="1" s="1"/>
  <c r="AA2353" i="1"/>
  <c r="AB2353" i="1"/>
  <c r="AC2353" i="1"/>
  <c r="AA2354" i="1"/>
  <c r="AB2354" i="1"/>
  <c r="AC2354" i="1" s="1"/>
  <c r="AA2355" i="1"/>
  <c r="AB2355" i="1"/>
  <c r="AC2355" i="1"/>
  <c r="AA2356" i="1"/>
  <c r="AB2356" i="1"/>
  <c r="AC2356" i="1" s="1"/>
  <c r="AA2357" i="1"/>
  <c r="AB2357" i="1"/>
  <c r="AC2357" i="1"/>
  <c r="AA2358" i="1"/>
  <c r="AB2358" i="1"/>
  <c r="AC2358" i="1" s="1"/>
  <c r="AA2359" i="1"/>
  <c r="AB2359" i="1"/>
  <c r="AC2359" i="1"/>
  <c r="AA2360" i="1"/>
  <c r="AB2360" i="1"/>
  <c r="AC2360" i="1" s="1"/>
  <c r="AA2361" i="1"/>
  <c r="AB2361" i="1"/>
  <c r="AC2361" i="1"/>
  <c r="AA2362" i="1"/>
  <c r="AB2362" i="1"/>
  <c r="AC2362" i="1" s="1"/>
  <c r="AA2363" i="1"/>
  <c r="AB2363" i="1"/>
  <c r="AC2363" i="1"/>
  <c r="AA2364" i="1"/>
  <c r="AB2364" i="1"/>
  <c r="AC2364" i="1" s="1"/>
  <c r="AA2365" i="1"/>
  <c r="AB2365" i="1"/>
  <c r="AC2365" i="1"/>
  <c r="AA2366" i="1"/>
  <c r="AB2366" i="1"/>
  <c r="AC2366" i="1" s="1"/>
  <c r="AA2367" i="1"/>
  <c r="AB2367" i="1"/>
  <c r="AC2367" i="1"/>
  <c r="AA2368" i="1"/>
  <c r="AB2368" i="1"/>
  <c r="AC2368" i="1" s="1"/>
  <c r="AA2369" i="1"/>
  <c r="AB2369" i="1"/>
  <c r="AC2369" i="1"/>
  <c r="AA2370" i="1"/>
  <c r="AB2370" i="1"/>
  <c r="AC2370" i="1" s="1"/>
  <c r="AA2371" i="1"/>
  <c r="AB2371" i="1"/>
  <c r="AC2371" i="1"/>
  <c r="AA2372" i="1"/>
  <c r="AB2372" i="1"/>
  <c r="AC2372" i="1" s="1"/>
  <c r="AA2373" i="1"/>
  <c r="AB2373" i="1"/>
  <c r="AC2373" i="1"/>
  <c r="AA2374" i="1"/>
  <c r="AB2374" i="1"/>
  <c r="AC2374" i="1" s="1"/>
  <c r="AA2375" i="1"/>
  <c r="AB2375" i="1"/>
  <c r="AC2375" i="1"/>
  <c r="AA2376" i="1"/>
  <c r="AB2376" i="1"/>
  <c r="AC2376" i="1" s="1"/>
  <c r="AA2377" i="1"/>
  <c r="AB2377" i="1"/>
  <c r="AC2377" i="1"/>
  <c r="AA2378" i="1"/>
  <c r="AB2378" i="1"/>
  <c r="AC2378" i="1" s="1"/>
  <c r="AA2379" i="1"/>
  <c r="AB2379" i="1"/>
  <c r="AC2379" i="1"/>
  <c r="AA2380" i="1"/>
  <c r="AB2380" i="1"/>
  <c r="AC2380" i="1" s="1"/>
  <c r="AA2381" i="1"/>
  <c r="AB2381" i="1"/>
  <c r="AC2381" i="1"/>
  <c r="AA2382" i="1"/>
  <c r="AB2382" i="1"/>
  <c r="AC2382" i="1" s="1"/>
  <c r="AA2383" i="1"/>
  <c r="AB2383" i="1"/>
  <c r="AC2383" i="1"/>
  <c r="AA2384" i="1"/>
  <c r="AB2384" i="1"/>
  <c r="AC2384" i="1" s="1"/>
  <c r="AA2385" i="1"/>
  <c r="AB2385" i="1"/>
  <c r="AC2385" i="1"/>
  <c r="AA2386" i="1"/>
  <c r="AB2386" i="1"/>
  <c r="AC2386" i="1" s="1"/>
  <c r="AA2387" i="1"/>
  <c r="AB2387" i="1"/>
  <c r="AC2387" i="1"/>
  <c r="AA2388" i="1"/>
  <c r="AB2388" i="1"/>
  <c r="AC2388" i="1" s="1"/>
  <c r="AA2389" i="1"/>
  <c r="AB2389" i="1"/>
  <c r="AC2389" i="1"/>
  <c r="AA2390" i="1"/>
  <c r="AB2390" i="1"/>
  <c r="AC2390" i="1" s="1"/>
  <c r="AA2391" i="1"/>
  <c r="AB2391" i="1"/>
  <c r="AC2391" i="1"/>
  <c r="AA2392" i="1"/>
  <c r="AB2392" i="1"/>
  <c r="AC2392" i="1" s="1"/>
  <c r="AA2393" i="1"/>
  <c r="AB2393" i="1"/>
  <c r="AC2393" i="1"/>
  <c r="AA2394" i="1"/>
  <c r="AB2394" i="1"/>
  <c r="AC2394" i="1" s="1"/>
  <c r="AA2395" i="1"/>
  <c r="AB2395" i="1"/>
  <c r="AC2395" i="1"/>
  <c r="AA2396" i="1"/>
  <c r="AB2396" i="1"/>
  <c r="AC2396" i="1" s="1"/>
  <c r="AA2397" i="1"/>
  <c r="AB2397" i="1"/>
  <c r="AC2397" i="1"/>
  <c r="AA2398" i="1"/>
  <c r="AB2398" i="1"/>
  <c r="AC2398" i="1" s="1"/>
  <c r="AA2399" i="1"/>
  <c r="AB2399" i="1"/>
  <c r="AC2399" i="1"/>
  <c r="AA2400" i="1"/>
  <c r="AB2400" i="1"/>
  <c r="AC2400" i="1" s="1"/>
  <c r="AA2401" i="1"/>
  <c r="AB2401" i="1"/>
  <c r="AC2401" i="1"/>
  <c r="AA2402" i="1"/>
  <c r="AB2402" i="1"/>
  <c r="AC2402" i="1" s="1"/>
  <c r="AA2403" i="1"/>
  <c r="AB2403" i="1"/>
  <c r="AC2403" i="1"/>
  <c r="AA2404" i="1"/>
  <c r="AB2404" i="1"/>
  <c r="AC2404" i="1" s="1"/>
  <c r="AA2405" i="1"/>
  <c r="AB2405" i="1"/>
  <c r="AC2405" i="1"/>
  <c r="AA2406" i="1"/>
  <c r="AB2406" i="1"/>
  <c r="AC2406" i="1" s="1"/>
  <c r="AA2407" i="1"/>
  <c r="AB2407" i="1"/>
  <c r="AC2407" i="1"/>
  <c r="AA2408" i="1"/>
  <c r="AB2408" i="1"/>
  <c r="AC2408" i="1" s="1"/>
  <c r="AA2409" i="1"/>
  <c r="AB2409" i="1"/>
  <c r="AC2409" i="1"/>
  <c r="AA2410" i="1"/>
  <c r="AB2410" i="1"/>
  <c r="AC2410" i="1" s="1"/>
  <c r="AA2411" i="1"/>
  <c r="AB2411" i="1"/>
  <c r="AC2411" i="1"/>
  <c r="AA2412" i="1"/>
  <c r="AB2412" i="1"/>
  <c r="AC2412" i="1" s="1"/>
  <c r="AA2413" i="1"/>
  <c r="AB2413" i="1"/>
  <c r="AC2413" i="1"/>
  <c r="AA2414" i="1"/>
  <c r="AB2414" i="1"/>
  <c r="AC2414" i="1" s="1"/>
  <c r="AA2415" i="1"/>
  <c r="AB2415" i="1"/>
  <c r="AC2415" i="1"/>
  <c r="AA2416" i="1"/>
  <c r="AB2416" i="1"/>
  <c r="AC2416" i="1" s="1"/>
  <c r="AA2417" i="1"/>
  <c r="AB2417" i="1"/>
  <c r="AC2417" i="1"/>
  <c r="AA2418" i="1"/>
  <c r="AB2418" i="1"/>
  <c r="AC2418" i="1" s="1"/>
  <c r="AA2419" i="1"/>
  <c r="AB2419" i="1"/>
  <c r="AC2419" i="1"/>
  <c r="AA2420" i="1"/>
  <c r="AB2420" i="1"/>
  <c r="AC2420" i="1" s="1"/>
  <c r="AA2421" i="1"/>
  <c r="AB2421" i="1"/>
  <c r="AC2421" i="1"/>
  <c r="AA2422" i="1"/>
  <c r="AB2422" i="1"/>
  <c r="AC2422" i="1" s="1"/>
  <c r="AA2423" i="1"/>
  <c r="AB2423" i="1"/>
  <c r="AC2423" i="1"/>
  <c r="AA2424" i="1"/>
  <c r="AB2424" i="1"/>
  <c r="AC2424" i="1" s="1"/>
  <c r="AA2425" i="1"/>
  <c r="AB2425" i="1"/>
  <c r="AC2425" i="1"/>
  <c r="AA2426" i="1"/>
  <c r="AB2426" i="1"/>
  <c r="AC2426" i="1" s="1"/>
  <c r="AA2427" i="1"/>
  <c r="AB2427" i="1"/>
  <c r="AC2427" i="1"/>
  <c r="AA2428" i="1"/>
  <c r="AB2428" i="1"/>
  <c r="AC2428" i="1" s="1"/>
  <c r="AA2429" i="1"/>
  <c r="AB2429" i="1"/>
  <c r="AC2429" i="1"/>
  <c r="AA2430" i="1"/>
  <c r="AB2430" i="1"/>
  <c r="AC2430" i="1" s="1"/>
  <c r="AA2431" i="1"/>
  <c r="AB2431" i="1"/>
  <c r="AC2431" i="1"/>
  <c r="AA2432" i="1"/>
  <c r="AB2432" i="1"/>
  <c r="AC2432" i="1" s="1"/>
  <c r="AA2433" i="1"/>
  <c r="AB2433" i="1"/>
  <c r="AC2433" i="1"/>
  <c r="AA2434" i="1"/>
  <c r="AB2434" i="1"/>
  <c r="AC2434" i="1" s="1"/>
  <c r="AA2435" i="1"/>
  <c r="AB2435" i="1"/>
  <c r="AC2435" i="1"/>
  <c r="AA2436" i="1"/>
  <c r="AB2436" i="1"/>
  <c r="AC2436" i="1" s="1"/>
  <c r="AA2437" i="1"/>
  <c r="AB2437" i="1"/>
  <c r="AC2437" i="1"/>
  <c r="AA2438" i="1"/>
  <c r="AB2438" i="1"/>
  <c r="AC2438" i="1" s="1"/>
  <c r="AA2439" i="1"/>
  <c r="AB2439" i="1"/>
  <c r="AC2439" i="1"/>
  <c r="AA2440" i="1"/>
  <c r="AB2440" i="1"/>
  <c r="AC2440" i="1" s="1"/>
  <c r="AA2441" i="1"/>
  <c r="AB2441" i="1"/>
  <c r="AC2441" i="1"/>
  <c r="AC2" i="1"/>
  <c r="X2442" i="1"/>
  <c r="Y2442" i="1"/>
  <c r="W244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2" i="1"/>
  <c r="Q3" i="1"/>
  <c r="S3" i="1" s="1"/>
  <c r="R3" i="1"/>
  <c r="Q4" i="1"/>
  <c r="S4" i="1" s="1"/>
  <c r="R4" i="1"/>
  <c r="Q5" i="1"/>
  <c r="S5" i="1" s="1"/>
  <c r="R5" i="1"/>
  <c r="Q6" i="1"/>
  <c r="R6" i="1"/>
  <c r="S6" i="1"/>
  <c r="Q7" i="1"/>
  <c r="S7" i="1" s="1"/>
  <c r="R7" i="1"/>
  <c r="Q8" i="1"/>
  <c r="S8" i="1" s="1"/>
  <c r="R8" i="1"/>
  <c r="Q9" i="1"/>
  <c r="S9" i="1" s="1"/>
  <c r="R9" i="1"/>
  <c r="Q10" i="1"/>
  <c r="R10" i="1"/>
  <c r="S10" i="1"/>
  <c r="Q11" i="1"/>
  <c r="S11" i="1" s="1"/>
  <c r="R11" i="1"/>
  <c r="Q12" i="1"/>
  <c r="S12" i="1" s="1"/>
  <c r="R12" i="1"/>
  <c r="Q13" i="1"/>
  <c r="S13" i="1" s="1"/>
  <c r="R13" i="1"/>
  <c r="Q14" i="1"/>
  <c r="R14" i="1"/>
  <c r="S14" i="1"/>
  <c r="Q15" i="1"/>
  <c r="S15" i="1" s="1"/>
  <c r="R15" i="1"/>
  <c r="Q16" i="1"/>
  <c r="S16" i="1" s="1"/>
  <c r="R16" i="1"/>
  <c r="Q17" i="1"/>
  <c r="S17" i="1" s="1"/>
  <c r="R17" i="1"/>
  <c r="Q18" i="1"/>
  <c r="R18" i="1"/>
  <c r="S18" i="1"/>
  <c r="Q19" i="1"/>
  <c r="S19" i="1" s="1"/>
  <c r="R19" i="1"/>
  <c r="Q20" i="1"/>
  <c r="S20" i="1" s="1"/>
  <c r="R20" i="1"/>
  <c r="Q21" i="1"/>
  <c r="S21" i="1" s="1"/>
  <c r="R21" i="1"/>
  <c r="Q22" i="1"/>
  <c r="R22" i="1"/>
  <c r="S22" i="1"/>
  <c r="Q23" i="1"/>
  <c r="S23" i="1" s="1"/>
  <c r="R23" i="1"/>
  <c r="Q24" i="1"/>
  <c r="S24" i="1" s="1"/>
  <c r="R24" i="1"/>
  <c r="Q25" i="1"/>
  <c r="S25" i="1" s="1"/>
  <c r="R25" i="1"/>
  <c r="Q26" i="1"/>
  <c r="R26" i="1"/>
  <c r="S26" i="1"/>
  <c r="Q27" i="1"/>
  <c r="S27" i="1" s="1"/>
  <c r="R27" i="1"/>
  <c r="Q28" i="1"/>
  <c r="R28" i="1"/>
  <c r="Q29" i="1"/>
  <c r="S29" i="1" s="1"/>
  <c r="R29" i="1"/>
  <c r="Q30" i="1"/>
  <c r="R30" i="1"/>
  <c r="S30" i="1"/>
  <c r="Q31" i="1"/>
  <c r="S31" i="1" s="1"/>
  <c r="R31" i="1"/>
  <c r="Q32" i="1"/>
  <c r="R32" i="1"/>
  <c r="Q33" i="1"/>
  <c r="S33" i="1" s="1"/>
  <c r="R33" i="1"/>
  <c r="Q34" i="1"/>
  <c r="R34" i="1"/>
  <c r="S34" i="1"/>
  <c r="Q35" i="1"/>
  <c r="S35" i="1" s="1"/>
  <c r="R35" i="1"/>
  <c r="Q36" i="1"/>
  <c r="R36" i="1"/>
  <c r="Q37" i="1"/>
  <c r="S37" i="1" s="1"/>
  <c r="R37" i="1"/>
  <c r="Q38" i="1"/>
  <c r="R38" i="1"/>
  <c r="S38" i="1"/>
  <c r="Q39" i="1"/>
  <c r="S39" i="1" s="1"/>
  <c r="R39" i="1"/>
  <c r="Q40" i="1"/>
  <c r="S40" i="1" s="1"/>
  <c r="R40" i="1"/>
  <c r="Q41" i="1"/>
  <c r="S41" i="1" s="1"/>
  <c r="R41" i="1"/>
  <c r="Q42" i="1"/>
  <c r="R42" i="1"/>
  <c r="S42" i="1"/>
  <c r="Q43" i="1"/>
  <c r="R43" i="1"/>
  <c r="S43" i="1"/>
  <c r="Q44" i="1"/>
  <c r="S44" i="1" s="1"/>
  <c r="R44" i="1"/>
  <c r="Q45" i="1"/>
  <c r="S45" i="1" s="1"/>
  <c r="R45" i="1"/>
  <c r="Q46" i="1"/>
  <c r="R46" i="1"/>
  <c r="S46" i="1"/>
  <c r="Q47" i="1"/>
  <c r="R47" i="1"/>
  <c r="S47" i="1"/>
  <c r="Q48" i="1"/>
  <c r="R48" i="1"/>
  <c r="Q49" i="1"/>
  <c r="S49" i="1" s="1"/>
  <c r="R49" i="1"/>
  <c r="Q50" i="1"/>
  <c r="R50" i="1"/>
  <c r="S50" i="1"/>
  <c r="Q51" i="1"/>
  <c r="S51" i="1" s="1"/>
  <c r="R51" i="1"/>
  <c r="Q52" i="1"/>
  <c r="R52" i="1"/>
  <c r="Q53" i="1"/>
  <c r="S53" i="1" s="1"/>
  <c r="R53" i="1"/>
  <c r="Q54" i="1"/>
  <c r="R54" i="1"/>
  <c r="S54" i="1"/>
  <c r="Q55" i="1"/>
  <c r="R55" i="1"/>
  <c r="S55" i="1" s="1"/>
  <c r="Q56" i="1"/>
  <c r="S56" i="1" s="1"/>
  <c r="R56" i="1"/>
  <c r="Q57" i="1"/>
  <c r="S57" i="1" s="1"/>
  <c r="R57" i="1"/>
  <c r="Q58" i="1"/>
  <c r="R58" i="1"/>
  <c r="S58" i="1"/>
  <c r="Q59" i="1"/>
  <c r="R59" i="1"/>
  <c r="S59" i="1" s="1"/>
  <c r="Q60" i="1"/>
  <c r="S60" i="1" s="1"/>
  <c r="R60" i="1"/>
  <c r="Q61" i="1"/>
  <c r="S61" i="1" s="1"/>
  <c r="R61" i="1"/>
  <c r="Q62" i="1"/>
  <c r="R62" i="1"/>
  <c r="S62" i="1"/>
  <c r="Q63" i="1"/>
  <c r="S63" i="1" s="1"/>
  <c r="R63" i="1"/>
  <c r="Q64" i="1"/>
  <c r="S64" i="1" s="1"/>
  <c r="R64" i="1"/>
  <c r="Q65" i="1"/>
  <c r="S65" i="1" s="1"/>
  <c r="R65" i="1"/>
  <c r="Q66" i="1"/>
  <c r="R66" i="1"/>
  <c r="S66" i="1"/>
  <c r="Q67" i="1"/>
  <c r="R67" i="1"/>
  <c r="S67" i="1"/>
  <c r="Q68" i="1"/>
  <c r="S68" i="1" s="1"/>
  <c r="R68" i="1"/>
  <c r="Q69" i="1"/>
  <c r="S69" i="1" s="1"/>
  <c r="R69" i="1"/>
  <c r="Q70" i="1"/>
  <c r="R70" i="1"/>
  <c r="S70" i="1"/>
  <c r="Q71" i="1"/>
  <c r="R71" i="1"/>
  <c r="S71" i="1"/>
  <c r="Q72" i="1"/>
  <c r="R72" i="1"/>
  <c r="Q73" i="1"/>
  <c r="S73" i="1" s="1"/>
  <c r="R73" i="1"/>
  <c r="Q74" i="1"/>
  <c r="R74" i="1"/>
  <c r="S74" i="1"/>
  <c r="Q75" i="1"/>
  <c r="S75" i="1" s="1"/>
  <c r="R75" i="1"/>
  <c r="Q76" i="1"/>
  <c r="R76" i="1"/>
  <c r="Q77" i="1"/>
  <c r="S77" i="1" s="1"/>
  <c r="R77" i="1"/>
  <c r="Q78" i="1"/>
  <c r="R78" i="1"/>
  <c r="S78" i="1"/>
  <c r="Q79" i="1"/>
  <c r="R79" i="1"/>
  <c r="S79" i="1" s="1"/>
  <c r="Q80" i="1"/>
  <c r="S80" i="1" s="1"/>
  <c r="R80" i="1"/>
  <c r="Q81" i="1"/>
  <c r="S81" i="1" s="1"/>
  <c r="R81" i="1"/>
  <c r="Q82" i="1"/>
  <c r="R82" i="1"/>
  <c r="S82" i="1"/>
  <c r="Q83" i="1"/>
  <c r="R83" i="1"/>
  <c r="S83" i="1" s="1"/>
  <c r="Q84" i="1"/>
  <c r="S84" i="1" s="1"/>
  <c r="R84" i="1"/>
  <c r="Q85" i="1"/>
  <c r="S85" i="1" s="1"/>
  <c r="R85" i="1"/>
  <c r="Q86" i="1"/>
  <c r="R86" i="1"/>
  <c r="S86" i="1"/>
  <c r="Q87" i="1"/>
  <c r="S87" i="1" s="1"/>
  <c r="R87" i="1"/>
  <c r="Q88" i="1"/>
  <c r="S88" i="1" s="1"/>
  <c r="R88" i="1"/>
  <c r="Q89" i="1"/>
  <c r="S89" i="1" s="1"/>
  <c r="R89" i="1"/>
  <c r="Q90" i="1"/>
  <c r="R90" i="1"/>
  <c r="S90" i="1"/>
  <c r="Q91" i="1"/>
  <c r="R91" i="1"/>
  <c r="S91" i="1" s="1"/>
  <c r="Q92" i="1"/>
  <c r="S92" i="1" s="1"/>
  <c r="R92" i="1"/>
  <c r="Q93" i="1"/>
  <c r="S93" i="1" s="1"/>
  <c r="R93" i="1"/>
  <c r="Q94" i="1"/>
  <c r="R94" i="1"/>
  <c r="S94" i="1"/>
  <c r="Q95" i="1"/>
  <c r="R95" i="1"/>
  <c r="S95" i="1"/>
  <c r="Q96" i="1"/>
  <c r="S96" i="1" s="1"/>
  <c r="R96" i="1"/>
  <c r="Q97" i="1"/>
  <c r="S97" i="1" s="1"/>
  <c r="R97" i="1"/>
  <c r="Q98" i="1"/>
  <c r="R98" i="1"/>
  <c r="S98" i="1"/>
  <c r="Q99" i="1"/>
  <c r="S99" i="1" s="1"/>
  <c r="R99" i="1"/>
  <c r="Q100" i="1"/>
  <c r="R100" i="1"/>
  <c r="Q101" i="1"/>
  <c r="S101" i="1" s="1"/>
  <c r="R101" i="1"/>
  <c r="Q102" i="1"/>
  <c r="R102" i="1"/>
  <c r="S102" i="1"/>
  <c r="Q103" i="1"/>
  <c r="R103" i="1"/>
  <c r="S103" i="1" s="1"/>
  <c r="Q104" i="1"/>
  <c r="S104" i="1" s="1"/>
  <c r="R104" i="1"/>
  <c r="Q105" i="1"/>
  <c r="S105" i="1" s="1"/>
  <c r="R105" i="1"/>
  <c r="Q106" i="1"/>
  <c r="R106" i="1"/>
  <c r="S106" i="1"/>
  <c r="Q107" i="1"/>
  <c r="R107" i="1"/>
  <c r="S107" i="1" s="1"/>
  <c r="Q108" i="1"/>
  <c r="S108" i="1" s="1"/>
  <c r="R108" i="1"/>
  <c r="Q109" i="1"/>
  <c r="S109" i="1" s="1"/>
  <c r="R109" i="1"/>
  <c r="Q110" i="1"/>
  <c r="R110" i="1"/>
  <c r="S110" i="1"/>
  <c r="Q111" i="1"/>
  <c r="S111" i="1" s="1"/>
  <c r="R111" i="1"/>
  <c r="Q112" i="1"/>
  <c r="S112" i="1" s="1"/>
  <c r="R112" i="1"/>
  <c r="Q113" i="1"/>
  <c r="S113" i="1" s="1"/>
  <c r="R113" i="1"/>
  <c r="Q114" i="1"/>
  <c r="R114" i="1"/>
  <c r="S114" i="1"/>
  <c r="Q115" i="1"/>
  <c r="R115" i="1"/>
  <c r="S115" i="1" s="1"/>
  <c r="Q116" i="1"/>
  <c r="S116" i="1" s="1"/>
  <c r="R116" i="1"/>
  <c r="Q117" i="1"/>
  <c r="S117" i="1" s="1"/>
  <c r="R117" i="1"/>
  <c r="Q118" i="1"/>
  <c r="R118" i="1"/>
  <c r="S118" i="1"/>
  <c r="Q119" i="1"/>
  <c r="R119" i="1"/>
  <c r="S119" i="1"/>
  <c r="Q120" i="1"/>
  <c r="S120" i="1" s="1"/>
  <c r="R120" i="1"/>
  <c r="Q121" i="1"/>
  <c r="S121" i="1" s="1"/>
  <c r="R121" i="1"/>
  <c r="Q122" i="1"/>
  <c r="R122" i="1"/>
  <c r="S122" i="1"/>
  <c r="Q123" i="1"/>
  <c r="S123" i="1" s="1"/>
  <c r="R123" i="1"/>
  <c r="Q124" i="1"/>
  <c r="R124" i="1"/>
  <c r="Q125" i="1"/>
  <c r="S125" i="1" s="1"/>
  <c r="R125" i="1"/>
  <c r="Q126" i="1"/>
  <c r="R126" i="1"/>
  <c r="S126" i="1"/>
  <c r="Q127" i="1"/>
  <c r="R127" i="1"/>
  <c r="S127" i="1" s="1"/>
  <c r="Q128" i="1"/>
  <c r="S128" i="1" s="1"/>
  <c r="R128" i="1"/>
  <c r="Q129" i="1"/>
  <c r="S129" i="1" s="1"/>
  <c r="R129" i="1"/>
  <c r="Q130" i="1"/>
  <c r="R130" i="1"/>
  <c r="S130" i="1"/>
  <c r="Q131" i="1"/>
  <c r="R131" i="1"/>
  <c r="S131" i="1" s="1"/>
  <c r="Q132" i="1"/>
  <c r="S132" i="1" s="1"/>
  <c r="R132" i="1"/>
  <c r="Q133" i="1"/>
  <c r="S133" i="1" s="1"/>
  <c r="R133" i="1"/>
  <c r="Q134" i="1"/>
  <c r="R134" i="1"/>
  <c r="S134" i="1"/>
  <c r="Q135" i="1"/>
  <c r="S135" i="1" s="1"/>
  <c r="R135" i="1"/>
  <c r="Q136" i="1"/>
  <c r="S136" i="1" s="1"/>
  <c r="R136" i="1"/>
  <c r="Q137" i="1"/>
  <c r="S137" i="1" s="1"/>
  <c r="R137" i="1"/>
  <c r="Q138" i="1"/>
  <c r="R138" i="1"/>
  <c r="S138" i="1"/>
  <c r="Q139" i="1"/>
  <c r="R139" i="1"/>
  <c r="S139" i="1" s="1"/>
  <c r="Q140" i="1"/>
  <c r="S140" i="1" s="1"/>
  <c r="R140" i="1"/>
  <c r="Q141" i="1"/>
  <c r="S141" i="1" s="1"/>
  <c r="R141" i="1"/>
  <c r="Q142" i="1"/>
  <c r="R142" i="1"/>
  <c r="S142" i="1"/>
  <c r="Q143" i="1"/>
  <c r="R143" i="1"/>
  <c r="S143" i="1"/>
  <c r="Q144" i="1"/>
  <c r="S144" i="1" s="1"/>
  <c r="R144" i="1"/>
  <c r="Q145" i="1"/>
  <c r="S145" i="1" s="1"/>
  <c r="R145" i="1"/>
  <c r="Q146" i="1"/>
  <c r="R146" i="1"/>
  <c r="S146" i="1"/>
  <c r="Q147" i="1"/>
  <c r="S147" i="1" s="1"/>
  <c r="R147" i="1"/>
  <c r="Q148" i="1"/>
  <c r="R148" i="1"/>
  <c r="Q149" i="1"/>
  <c r="S149" i="1" s="1"/>
  <c r="R149" i="1"/>
  <c r="Q150" i="1"/>
  <c r="R150" i="1"/>
  <c r="S150" i="1"/>
  <c r="Q151" i="1"/>
  <c r="R151" i="1"/>
  <c r="S151" i="1" s="1"/>
  <c r="Q152" i="1"/>
  <c r="S152" i="1" s="1"/>
  <c r="R152" i="1"/>
  <c r="Q153" i="1"/>
  <c r="S153" i="1" s="1"/>
  <c r="R153" i="1"/>
  <c r="Q154" i="1"/>
  <c r="R154" i="1"/>
  <c r="S154" i="1"/>
  <c r="Q155" i="1"/>
  <c r="R155" i="1"/>
  <c r="S155" i="1" s="1"/>
  <c r="Q156" i="1"/>
  <c r="S156" i="1" s="1"/>
  <c r="R156" i="1"/>
  <c r="Q157" i="1"/>
  <c r="S157" i="1" s="1"/>
  <c r="R157" i="1"/>
  <c r="Q158" i="1"/>
  <c r="R158" i="1"/>
  <c r="S158" i="1"/>
  <c r="Q159" i="1"/>
  <c r="S159" i="1" s="1"/>
  <c r="R159" i="1"/>
  <c r="Q160" i="1"/>
  <c r="S160" i="1" s="1"/>
  <c r="R160" i="1"/>
  <c r="Q161" i="1"/>
  <c r="S161" i="1" s="1"/>
  <c r="R161" i="1"/>
  <c r="Q162" i="1"/>
  <c r="R162" i="1"/>
  <c r="S162" i="1"/>
  <c r="Q163" i="1"/>
  <c r="R163" i="1"/>
  <c r="S163" i="1" s="1"/>
  <c r="Q164" i="1"/>
  <c r="S164" i="1" s="1"/>
  <c r="R164" i="1"/>
  <c r="Q165" i="1"/>
  <c r="S165" i="1" s="1"/>
  <c r="R165" i="1"/>
  <c r="Q166" i="1"/>
  <c r="R166" i="1"/>
  <c r="S166" i="1"/>
  <c r="Q167" i="1"/>
  <c r="R167" i="1"/>
  <c r="S167" i="1"/>
  <c r="Q168" i="1"/>
  <c r="S168" i="1" s="1"/>
  <c r="R168" i="1"/>
  <c r="Q169" i="1"/>
  <c r="S169" i="1" s="1"/>
  <c r="R169" i="1"/>
  <c r="Q170" i="1"/>
  <c r="R170" i="1"/>
  <c r="S170" i="1"/>
  <c r="Q171" i="1"/>
  <c r="S171" i="1" s="1"/>
  <c r="R171" i="1"/>
  <c r="Q172" i="1"/>
  <c r="R172" i="1"/>
  <c r="Q173" i="1"/>
  <c r="S173" i="1" s="1"/>
  <c r="R173" i="1"/>
  <c r="Q174" i="1"/>
  <c r="R174" i="1"/>
  <c r="S174" i="1"/>
  <c r="Q175" i="1"/>
  <c r="R175" i="1"/>
  <c r="S175" i="1" s="1"/>
  <c r="Q176" i="1"/>
  <c r="S176" i="1" s="1"/>
  <c r="R176" i="1"/>
  <c r="Q177" i="1"/>
  <c r="R177" i="1"/>
  <c r="Q178" i="1"/>
  <c r="R178" i="1"/>
  <c r="S178" i="1"/>
  <c r="Q179" i="1"/>
  <c r="R179" i="1"/>
  <c r="S179" i="1" s="1"/>
  <c r="Q180" i="1"/>
  <c r="S180" i="1" s="1"/>
  <c r="R180" i="1"/>
  <c r="Q181" i="1"/>
  <c r="S181" i="1" s="1"/>
  <c r="R181" i="1"/>
  <c r="Q182" i="1"/>
  <c r="R182" i="1"/>
  <c r="S182" i="1"/>
  <c r="Q183" i="1"/>
  <c r="S183" i="1" s="1"/>
  <c r="R183" i="1"/>
  <c r="Q184" i="1"/>
  <c r="S184" i="1" s="1"/>
  <c r="R184" i="1"/>
  <c r="Q185" i="1"/>
  <c r="S185" i="1" s="1"/>
  <c r="R185" i="1"/>
  <c r="Q186" i="1"/>
  <c r="R186" i="1"/>
  <c r="S186" i="1"/>
  <c r="Q187" i="1"/>
  <c r="R187" i="1"/>
  <c r="S187" i="1" s="1"/>
  <c r="Q188" i="1"/>
  <c r="S188" i="1" s="1"/>
  <c r="R188" i="1"/>
  <c r="Q189" i="1"/>
  <c r="S189" i="1" s="1"/>
  <c r="R189" i="1"/>
  <c r="Q190" i="1"/>
  <c r="R190" i="1"/>
  <c r="S190" i="1"/>
  <c r="Q191" i="1"/>
  <c r="R191" i="1"/>
  <c r="S191" i="1"/>
  <c r="Q192" i="1"/>
  <c r="S192" i="1" s="1"/>
  <c r="R192" i="1"/>
  <c r="Q193" i="1"/>
  <c r="S193" i="1" s="1"/>
  <c r="R193" i="1"/>
  <c r="Q194" i="1"/>
  <c r="R194" i="1"/>
  <c r="S194" i="1"/>
  <c r="Q195" i="1"/>
  <c r="S195" i="1" s="1"/>
  <c r="R195" i="1"/>
  <c r="Q196" i="1"/>
  <c r="R196" i="1"/>
  <c r="Q197" i="1"/>
  <c r="S197" i="1" s="1"/>
  <c r="R197" i="1"/>
  <c r="Q198" i="1"/>
  <c r="R198" i="1"/>
  <c r="S198" i="1"/>
  <c r="Q199" i="1"/>
  <c r="R199" i="1"/>
  <c r="S199" i="1" s="1"/>
  <c r="Q200" i="1"/>
  <c r="S200" i="1" s="1"/>
  <c r="R200" i="1"/>
  <c r="Q201" i="1"/>
  <c r="R201" i="1"/>
  <c r="Q202" i="1"/>
  <c r="R202" i="1"/>
  <c r="S202" i="1"/>
  <c r="Q203" i="1"/>
  <c r="R203" i="1"/>
  <c r="S203" i="1" s="1"/>
  <c r="Q204" i="1"/>
  <c r="S204" i="1" s="1"/>
  <c r="R204" i="1"/>
  <c r="Q205" i="1"/>
  <c r="S205" i="1" s="1"/>
  <c r="R205" i="1"/>
  <c r="Q206" i="1"/>
  <c r="R206" i="1"/>
  <c r="S206" i="1"/>
  <c r="Q207" i="1"/>
  <c r="S207" i="1" s="1"/>
  <c r="R207" i="1"/>
  <c r="Q208" i="1"/>
  <c r="S208" i="1" s="1"/>
  <c r="R208" i="1"/>
  <c r="Q209" i="1"/>
  <c r="S209" i="1" s="1"/>
  <c r="R209" i="1"/>
  <c r="Q210" i="1"/>
  <c r="R210" i="1"/>
  <c r="S210" i="1"/>
  <c r="Q211" i="1"/>
  <c r="R211" i="1"/>
  <c r="S211" i="1" s="1"/>
  <c r="Q212" i="1"/>
  <c r="S212" i="1" s="1"/>
  <c r="R212" i="1"/>
  <c r="Q213" i="1"/>
  <c r="S213" i="1" s="1"/>
  <c r="R213" i="1"/>
  <c r="Q214" i="1"/>
  <c r="R214" i="1"/>
  <c r="S214" i="1"/>
  <c r="Q215" i="1"/>
  <c r="R215" i="1"/>
  <c r="S215" i="1"/>
  <c r="Q216" i="1"/>
  <c r="S216" i="1" s="1"/>
  <c r="R216" i="1"/>
  <c r="Q217" i="1"/>
  <c r="S217" i="1" s="1"/>
  <c r="R217" i="1"/>
  <c r="Q218" i="1"/>
  <c r="R218" i="1"/>
  <c r="S218" i="1"/>
  <c r="Q219" i="1"/>
  <c r="S219" i="1" s="1"/>
  <c r="R219" i="1"/>
  <c r="Q220" i="1"/>
  <c r="R220" i="1"/>
  <c r="Q221" i="1"/>
  <c r="S221" i="1" s="1"/>
  <c r="R221" i="1"/>
  <c r="Q222" i="1"/>
  <c r="R222" i="1"/>
  <c r="S222" i="1"/>
  <c r="Q223" i="1"/>
  <c r="R223" i="1"/>
  <c r="S223" i="1" s="1"/>
  <c r="Q224" i="1"/>
  <c r="S224" i="1" s="1"/>
  <c r="R224" i="1"/>
  <c r="Q225" i="1"/>
  <c r="R225" i="1"/>
  <c r="Q226" i="1"/>
  <c r="R226" i="1"/>
  <c r="S226" i="1"/>
  <c r="Q227" i="1"/>
  <c r="R227" i="1"/>
  <c r="S227" i="1" s="1"/>
  <c r="Q228" i="1"/>
  <c r="S228" i="1" s="1"/>
  <c r="R228" i="1"/>
  <c r="Q229" i="1"/>
  <c r="S229" i="1" s="1"/>
  <c r="R229" i="1"/>
  <c r="Q230" i="1"/>
  <c r="R230" i="1"/>
  <c r="S230" i="1"/>
  <c r="Q231" i="1"/>
  <c r="S231" i="1" s="1"/>
  <c r="R231" i="1"/>
  <c r="Q232" i="1"/>
  <c r="S232" i="1" s="1"/>
  <c r="R232" i="1"/>
  <c r="Q233" i="1"/>
  <c r="S233" i="1" s="1"/>
  <c r="R233" i="1"/>
  <c r="Q234" i="1"/>
  <c r="S234" i="1" s="1"/>
  <c r="R234" i="1"/>
  <c r="Q235" i="1"/>
  <c r="R235" i="1"/>
  <c r="S235" i="1" s="1"/>
  <c r="Q236" i="1"/>
  <c r="S236" i="1" s="1"/>
  <c r="R236" i="1"/>
  <c r="Q237" i="1"/>
  <c r="S237" i="1" s="1"/>
  <c r="R237" i="1"/>
  <c r="Q238" i="1"/>
  <c r="R238" i="1"/>
  <c r="S238" i="1"/>
  <c r="Q239" i="1"/>
  <c r="R239" i="1"/>
  <c r="S239" i="1"/>
  <c r="Q240" i="1"/>
  <c r="S240" i="1" s="1"/>
  <c r="R240" i="1"/>
  <c r="Q241" i="1"/>
  <c r="S241" i="1" s="1"/>
  <c r="R241" i="1"/>
  <c r="Q242" i="1"/>
  <c r="S242" i="1" s="1"/>
  <c r="R242" i="1"/>
  <c r="Q243" i="1"/>
  <c r="S243" i="1" s="1"/>
  <c r="R243" i="1"/>
  <c r="Q244" i="1"/>
  <c r="R244" i="1"/>
  <c r="Q245" i="1"/>
  <c r="S245" i="1" s="1"/>
  <c r="R245" i="1"/>
  <c r="Q246" i="1"/>
  <c r="R246" i="1"/>
  <c r="S246" i="1"/>
  <c r="Q247" i="1"/>
  <c r="R247" i="1"/>
  <c r="S247" i="1" s="1"/>
  <c r="Q248" i="1"/>
  <c r="S248" i="1" s="1"/>
  <c r="R248" i="1"/>
  <c r="Q249" i="1"/>
  <c r="R249" i="1"/>
  <c r="Q250" i="1"/>
  <c r="R250" i="1"/>
  <c r="S250" i="1"/>
  <c r="Q251" i="1"/>
  <c r="R251" i="1"/>
  <c r="S251" i="1" s="1"/>
  <c r="Q252" i="1"/>
  <c r="S252" i="1" s="1"/>
  <c r="R252" i="1"/>
  <c r="Q253" i="1"/>
  <c r="S253" i="1" s="1"/>
  <c r="R253" i="1"/>
  <c r="Q254" i="1"/>
  <c r="R254" i="1"/>
  <c r="S254" i="1"/>
  <c r="Q255" i="1"/>
  <c r="S255" i="1" s="1"/>
  <c r="R255" i="1"/>
  <c r="Q256" i="1"/>
  <c r="S256" i="1" s="1"/>
  <c r="R256" i="1"/>
  <c r="Q257" i="1"/>
  <c r="S257" i="1" s="1"/>
  <c r="R257" i="1"/>
  <c r="Q258" i="1"/>
  <c r="S258" i="1" s="1"/>
  <c r="R258" i="1"/>
  <c r="Q259" i="1"/>
  <c r="R259" i="1"/>
  <c r="S259" i="1" s="1"/>
  <c r="Q260" i="1"/>
  <c r="S260" i="1" s="1"/>
  <c r="R260" i="1"/>
  <c r="Q261" i="1"/>
  <c r="S261" i="1" s="1"/>
  <c r="R261" i="1"/>
  <c r="Q262" i="1"/>
  <c r="R262" i="1"/>
  <c r="S262" i="1"/>
  <c r="Q263" i="1"/>
  <c r="R263" i="1"/>
  <c r="S263" i="1"/>
  <c r="Q264" i="1"/>
  <c r="S264" i="1" s="1"/>
  <c r="R264" i="1"/>
  <c r="Q265" i="1"/>
  <c r="S265" i="1" s="1"/>
  <c r="R265" i="1"/>
  <c r="Q266" i="1"/>
  <c r="S266" i="1" s="1"/>
  <c r="R266" i="1"/>
  <c r="Q267" i="1"/>
  <c r="S267" i="1" s="1"/>
  <c r="R267" i="1"/>
  <c r="Q268" i="1"/>
  <c r="R268" i="1"/>
  <c r="Q269" i="1"/>
  <c r="S269" i="1" s="1"/>
  <c r="R269" i="1"/>
  <c r="Q270" i="1"/>
  <c r="R270" i="1"/>
  <c r="S270" i="1"/>
  <c r="Q271" i="1"/>
  <c r="R271" i="1"/>
  <c r="S271" i="1" s="1"/>
  <c r="Q272" i="1"/>
  <c r="S272" i="1" s="1"/>
  <c r="R272" i="1"/>
  <c r="Q273" i="1"/>
  <c r="R273" i="1"/>
  <c r="Q274" i="1"/>
  <c r="R274" i="1"/>
  <c r="S274" i="1"/>
  <c r="Q275" i="1"/>
  <c r="R275" i="1"/>
  <c r="S275" i="1" s="1"/>
  <c r="Q276" i="1"/>
  <c r="S276" i="1" s="1"/>
  <c r="R276" i="1"/>
  <c r="Q277" i="1"/>
  <c r="S277" i="1" s="1"/>
  <c r="R277" i="1"/>
  <c r="Q278" i="1"/>
  <c r="R278" i="1"/>
  <c r="S278" i="1"/>
  <c r="Q279" i="1"/>
  <c r="S279" i="1" s="1"/>
  <c r="R279" i="1"/>
  <c r="Q280" i="1"/>
  <c r="S280" i="1" s="1"/>
  <c r="R280" i="1"/>
  <c r="Q281" i="1"/>
  <c r="S281" i="1" s="1"/>
  <c r="R281" i="1"/>
  <c r="Q282" i="1"/>
  <c r="S282" i="1" s="1"/>
  <c r="R282" i="1"/>
  <c r="Q283" i="1"/>
  <c r="R283" i="1"/>
  <c r="S283" i="1" s="1"/>
  <c r="Q284" i="1"/>
  <c r="S284" i="1" s="1"/>
  <c r="R284" i="1"/>
  <c r="Q285" i="1"/>
  <c r="S285" i="1" s="1"/>
  <c r="R285" i="1"/>
  <c r="Q286" i="1"/>
  <c r="R286" i="1"/>
  <c r="S286" i="1"/>
  <c r="Q287" i="1"/>
  <c r="R287" i="1"/>
  <c r="S287" i="1"/>
  <c r="Q288" i="1"/>
  <c r="S288" i="1" s="1"/>
  <c r="R288" i="1"/>
  <c r="Q289" i="1"/>
  <c r="S289" i="1" s="1"/>
  <c r="R289" i="1"/>
  <c r="Q290" i="1"/>
  <c r="S290" i="1" s="1"/>
  <c r="R290" i="1"/>
  <c r="Q291" i="1"/>
  <c r="S291" i="1" s="1"/>
  <c r="R291" i="1"/>
  <c r="Q292" i="1"/>
  <c r="R292" i="1"/>
  <c r="Q293" i="1"/>
  <c r="S293" i="1" s="1"/>
  <c r="R293" i="1"/>
  <c r="Q294" i="1"/>
  <c r="R294" i="1"/>
  <c r="S294" i="1"/>
  <c r="Q295" i="1"/>
  <c r="R295" i="1"/>
  <c r="S295" i="1" s="1"/>
  <c r="Q296" i="1"/>
  <c r="S296" i="1" s="1"/>
  <c r="R296" i="1"/>
  <c r="Q297" i="1"/>
  <c r="R297" i="1"/>
  <c r="Q298" i="1"/>
  <c r="R298" i="1"/>
  <c r="S298" i="1"/>
  <c r="Q299" i="1"/>
  <c r="R299" i="1"/>
  <c r="S299" i="1" s="1"/>
  <c r="Q300" i="1"/>
  <c r="S300" i="1" s="1"/>
  <c r="R300" i="1"/>
  <c r="Q301" i="1"/>
  <c r="S301" i="1" s="1"/>
  <c r="R301" i="1"/>
  <c r="Q302" i="1"/>
  <c r="R302" i="1"/>
  <c r="S302" i="1"/>
  <c r="Q303" i="1"/>
  <c r="S303" i="1" s="1"/>
  <c r="R303" i="1"/>
  <c r="Q304" i="1"/>
  <c r="S304" i="1" s="1"/>
  <c r="R304" i="1"/>
  <c r="Q305" i="1"/>
  <c r="S305" i="1" s="1"/>
  <c r="R305" i="1"/>
  <c r="Q306" i="1"/>
  <c r="S306" i="1" s="1"/>
  <c r="R306" i="1"/>
  <c r="Q307" i="1"/>
  <c r="R307" i="1"/>
  <c r="S307" i="1" s="1"/>
  <c r="Q308" i="1"/>
  <c r="S308" i="1" s="1"/>
  <c r="R308" i="1"/>
  <c r="Q309" i="1"/>
  <c r="S309" i="1" s="1"/>
  <c r="R309" i="1"/>
  <c r="Q310" i="1"/>
  <c r="R310" i="1"/>
  <c r="S310" i="1"/>
  <c r="Q311" i="1"/>
  <c r="R311" i="1"/>
  <c r="S311" i="1"/>
  <c r="Q312" i="1"/>
  <c r="S312" i="1" s="1"/>
  <c r="R312" i="1"/>
  <c r="Q313" i="1"/>
  <c r="S313" i="1" s="1"/>
  <c r="R313" i="1"/>
  <c r="Q314" i="1"/>
  <c r="S314" i="1" s="1"/>
  <c r="R314" i="1"/>
  <c r="Q315" i="1"/>
  <c r="S315" i="1" s="1"/>
  <c r="R315" i="1"/>
  <c r="Q316" i="1"/>
  <c r="R316" i="1"/>
  <c r="Q317" i="1"/>
  <c r="S317" i="1" s="1"/>
  <c r="R317" i="1"/>
  <c r="Q318" i="1"/>
  <c r="R318" i="1"/>
  <c r="S318" i="1"/>
  <c r="Q319" i="1"/>
  <c r="R319" i="1"/>
  <c r="S319" i="1" s="1"/>
  <c r="Q320" i="1"/>
  <c r="S320" i="1" s="1"/>
  <c r="R320" i="1"/>
  <c r="Q321" i="1"/>
  <c r="R321" i="1"/>
  <c r="Q322" i="1"/>
  <c r="R322" i="1"/>
  <c r="S322" i="1"/>
  <c r="Q323" i="1"/>
  <c r="R323" i="1"/>
  <c r="S323" i="1" s="1"/>
  <c r="Q324" i="1"/>
  <c r="S324" i="1" s="1"/>
  <c r="R324" i="1"/>
  <c r="Q325" i="1"/>
  <c r="S325" i="1" s="1"/>
  <c r="R325" i="1"/>
  <c r="Q326" i="1"/>
  <c r="R326" i="1"/>
  <c r="S326" i="1"/>
  <c r="Q327" i="1"/>
  <c r="S327" i="1" s="1"/>
  <c r="R327" i="1"/>
  <c r="Q328" i="1"/>
  <c r="S328" i="1" s="1"/>
  <c r="R328" i="1"/>
  <c r="Q329" i="1"/>
  <c r="S329" i="1" s="1"/>
  <c r="R329" i="1"/>
  <c r="Q330" i="1"/>
  <c r="S330" i="1" s="1"/>
  <c r="R330" i="1"/>
  <c r="Q331" i="1"/>
  <c r="R331" i="1"/>
  <c r="S331" i="1" s="1"/>
  <c r="Q332" i="1"/>
  <c r="S332" i="1" s="1"/>
  <c r="R332" i="1"/>
  <c r="Q333" i="1"/>
  <c r="S333" i="1" s="1"/>
  <c r="R333" i="1"/>
  <c r="Q334" i="1"/>
  <c r="R334" i="1"/>
  <c r="S334" i="1"/>
  <c r="Q335" i="1"/>
  <c r="R335" i="1"/>
  <c r="S335" i="1"/>
  <c r="Q336" i="1"/>
  <c r="S336" i="1" s="1"/>
  <c r="R336" i="1"/>
  <c r="Q337" i="1"/>
  <c r="S337" i="1" s="1"/>
  <c r="R337" i="1"/>
  <c r="Q338" i="1"/>
  <c r="S338" i="1" s="1"/>
  <c r="R338" i="1"/>
  <c r="Q339" i="1"/>
  <c r="S339" i="1" s="1"/>
  <c r="R339" i="1"/>
  <c r="Q340" i="1"/>
  <c r="R340" i="1"/>
  <c r="Q341" i="1"/>
  <c r="S341" i="1" s="1"/>
  <c r="R341" i="1"/>
  <c r="Q342" i="1"/>
  <c r="R342" i="1"/>
  <c r="S342" i="1"/>
  <c r="Q343" i="1"/>
  <c r="R343" i="1"/>
  <c r="S343" i="1" s="1"/>
  <c r="Q344" i="1"/>
  <c r="S344" i="1" s="1"/>
  <c r="R344" i="1"/>
  <c r="Q345" i="1"/>
  <c r="R345" i="1"/>
  <c r="S345" i="1" s="1"/>
  <c r="Q346" i="1"/>
  <c r="R346" i="1"/>
  <c r="S346" i="1"/>
  <c r="Q347" i="1"/>
  <c r="R347" i="1"/>
  <c r="S347" i="1" s="1"/>
  <c r="Q348" i="1"/>
  <c r="S348" i="1" s="1"/>
  <c r="R348" i="1"/>
  <c r="Q349" i="1"/>
  <c r="R349" i="1"/>
  <c r="S349" i="1" s="1"/>
  <c r="Q350" i="1"/>
  <c r="R350" i="1"/>
  <c r="S350" i="1"/>
  <c r="Q351" i="1"/>
  <c r="R351" i="1"/>
  <c r="S351" i="1" s="1"/>
  <c r="Q352" i="1"/>
  <c r="S352" i="1" s="1"/>
  <c r="R352" i="1"/>
  <c r="Q353" i="1"/>
  <c r="R353" i="1"/>
  <c r="S353" i="1" s="1"/>
  <c r="Q354" i="1"/>
  <c r="R354" i="1"/>
  <c r="S354" i="1"/>
  <c r="Q355" i="1"/>
  <c r="R355" i="1"/>
  <c r="S355" i="1" s="1"/>
  <c r="Q356" i="1"/>
  <c r="S356" i="1" s="1"/>
  <c r="R356" i="1"/>
  <c r="Q357" i="1"/>
  <c r="R357" i="1"/>
  <c r="S357" i="1" s="1"/>
  <c r="Q358" i="1"/>
  <c r="R358" i="1"/>
  <c r="S358" i="1"/>
  <c r="Q359" i="1"/>
  <c r="R359" i="1"/>
  <c r="S359" i="1" s="1"/>
  <c r="Q360" i="1"/>
  <c r="S360" i="1" s="1"/>
  <c r="R360" i="1"/>
  <c r="Q361" i="1"/>
  <c r="R361" i="1"/>
  <c r="S361" i="1" s="1"/>
  <c r="Q362" i="1"/>
  <c r="R362" i="1"/>
  <c r="S362" i="1"/>
  <c r="Q363" i="1"/>
  <c r="R363" i="1"/>
  <c r="S363" i="1" s="1"/>
  <c r="Q364" i="1"/>
  <c r="S364" i="1" s="1"/>
  <c r="R364" i="1"/>
  <c r="Q365" i="1"/>
  <c r="R365" i="1"/>
  <c r="S365" i="1" s="1"/>
  <c r="Q366" i="1"/>
  <c r="R366" i="1"/>
  <c r="S366" i="1"/>
  <c r="Q367" i="1"/>
  <c r="R367" i="1"/>
  <c r="S367" i="1" s="1"/>
  <c r="Q368" i="1"/>
  <c r="S368" i="1" s="1"/>
  <c r="R368" i="1"/>
  <c r="Q369" i="1"/>
  <c r="R369" i="1"/>
  <c r="S369" i="1" s="1"/>
  <c r="Q370" i="1"/>
  <c r="R370" i="1"/>
  <c r="S370" i="1"/>
  <c r="Q371" i="1"/>
  <c r="R371" i="1"/>
  <c r="S371" i="1" s="1"/>
  <c r="Q372" i="1"/>
  <c r="S372" i="1" s="1"/>
  <c r="R372" i="1"/>
  <c r="Q373" i="1"/>
  <c r="R373" i="1"/>
  <c r="S373" i="1" s="1"/>
  <c r="Q374" i="1"/>
  <c r="R374" i="1"/>
  <c r="S374" i="1"/>
  <c r="Q375" i="1"/>
  <c r="R375" i="1"/>
  <c r="S375" i="1" s="1"/>
  <c r="Q376" i="1"/>
  <c r="S376" i="1" s="1"/>
  <c r="R376" i="1"/>
  <c r="Q377" i="1"/>
  <c r="R377" i="1"/>
  <c r="S377" i="1" s="1"/>
  <c r="Q378" i="1"/>
  <c r="R378" i="1"/>
  <c r="S378" i="1"/>
  <c r="Q379" i="1"/>
  <c r="R379" i="1"/>
  <c r="S379" i="1" s="1"/>
  <c r="Q380" i="1"/>
  <c r="S380" i="1" s="1"/>
  <c r="R380" i="1"/>
  <c r="Q381" i="1"/>
  <c r="R381" i="1"/>
  <c r="S381" i="1" s="1"/>
  <c r="Q382" i="1"/>
  <c r="R382" i="1"/>
  <c r="S382" i="1"/>
  <c r="Q383" i="1"/>
  <c r="R383" i="1"/>
  <c r="S383" i="1" s="1"/>
  <c r="Q384" i="1"/>
  <c r="S384" i="1" s="1"/>
  <c r="R384" i="1"/>
  <c r="Q385" i="1"/>
  <c r="R385" i="1"/>
  <c r="S385" i="1" s="1"/>
  <c r="Q386" i="1"/>
  <c r="R386" i="1"/>
  <c r="S386" i="1"/>
  <c r="Q387" i="1"/>
  <c r="R387" i="1"/>
  <c r="S387" i="1" s="1"/>
  <c r="Q388" i="1"/>
  <c r="S388" i="1" s="1"/>
  <c r="R388" i="1"/>
  <c r="Q389" i="1"/>
  <c r="R389" i="1"/>
  <c r="S389" i="1" s="1"/>
  <c r="Q390" i="1"/>
  <c r="R390" i="1"/>
  <c r="S390" i="1"/>
  <c r="Q391" i="1"/>
  <c r="R391" i="1"/>
  <c r="S391" i="1" s="1"/>
  <c r="Q392" i="1"/>
  <c r="S392" i="1" s="1"/>
  <c r="R392" i="1"/>
  <c r="Q393" i="1"/>
  <c r="R393" i="1"/>
  <c r="S393" i="1" s="1"/>
  <c r="Q394" i="1"/>
  <c r="R394" i="1"/>
  <c r="S394" i="1"/>
  <c r="Q395" i="1"/>
  <c r="R395" i="1"/>
  <c r="S395" i="1" s="1"/>
  <c r="Q396" i="1"/>
  <c r="S396" i="1" s="1"/>
  <c r="R396" i="1"/>
  <c r="Q397" i="1"/>
  <c r="R397" i="1"/>
  <c r="S397" i="1" s="1"/>
  <c r="Q398" i="1"/>
  <c r="R398" i="1"/>
  <c r="S398" i="1"/>
  <c r="Q399" i="1"/>
  <c r="R399" i="1"/>
  <c r="S399" i="1" s="1"/>
  <c r="Q400" i="1"/>
  <c r="S400" i="1" s="1"/>
  <c r="R400" i="1"/>
  <c r="Q401" i="1"/>
  <c r="R401" i="1"/>
  <c r="S401" i="1" s="1"/>
  <c r="Q402" i="1"/>
  <c r="R402" i="1"/>
  <c r="S402" i="1"/>
  <c r="Q403" i="1"/>
  <c r="R403" i="1"/>
  <c r="S403" i="1" s="1"/>
  <c r="Q404" i="1"/>
  <c r="S404" i="1" s="1"/>
  <c r="R404" i="1"/>
  <c r="Q405" i="1"/>
  <c r="R405" i="1"/>
  <c r="S405" i="1" s="1"/>
  <c r="Q406" i="1"/>
  <c r="R406" i="1"/>
  <c r="S406" i="1"/>
  <c r="Q407" i="1"/>
  <c r="R407" i="1"/>
  <c r="S407" i="1" s="1"/>
  <c r="Q408" i="1"/>
  <c r="S408" i="1" s="1"/>
  <c r="R408" i="1"/>
  <c r="Q409" i="1"/>
  <c r="R409" i="1"/>
  <c r="S409" i="1" s="1"/>
  <c r="Q410" i="1"/>
  <c r="R410" i="1"/>
  <c r="S410" i="1"/>
  <c r="Q411" i="1"/>
  <c r="R411" i="1"/>
  <c r="S411" i="1" s="1"/>
  <c r="Q412" i="1"/>
  <c r="S412" i="1" s="1"/>
  <c r="R412" i="1"/>
  <c r="Q413" i="1"/>
  <c r="R413" i="1"/>
  <c r="S413" i="1" s="1"/>
  <c r="Q414" i="1"/>
  <c r="S414" i="1" s="1"/>
  <c r="R414" i="1"/>
  <c r="Q415" i="1"/>
  <c r="R415" i="1"/>
  <c r="S415" i="1" s="1"/>
  <c r="Q416" i="1"/>
  <c r="S416" i="1" s="1"/>
  <c r="R416" i="1"/>
  <c r="Q417" i="1"/>
  <c r="R417" i="1"/>
  <c r="S417" i="1" s="1"/>
  <c r="Q418" i="1"/>
  <c r="R418" i="1"/>
  <c r="S418" i="1"/>
  <c r="Q419" i="1"/>
  <c r="R419" i="1"/>
  <c r="S419" i="1" s="1"/>
  <c r="Q420" i="1"/>
  <c r="S420" i="1" s="1"/>
  <c r="R420" i="1"/>
  <c r="Q421" i="1"/>
  <c r="R421" i="1"/>
  <c r="S421" i="1" s="1"/>
  <c r="Q422" i="1"/>
  <c r="R422" i="1"/>
  <c r="S422" i="1"/>
  <c r="Q423" i="1"/>
  <c r="R423" i="1"/>
  <c r="S423" i="1" s="1"/>
  <c r="Q424" i="1"/>
  <c r="S424" i="1" s="1"/>
  <c r="R424" i="1"/>
  <c r="Q425" i="1"/>
  <c r="R425" i="1"/>
  <c r="S425" i="1" s="1"/>
  <c r="Q426" i="1"/>
  <c r="S426" i="1" s="1"/>
  <c r="R426" i="1"/>
  <c r="Q427" i="1"/>
  <c r="R427" i="1"/>
  <c r="S427" i="1" s="1"/>
  <c r="Q428" i="1"/>
  <c r="S428" i="1" s="1"/>
  <c r="R428" i="1"/>
  <c r="Q429" i="1"/>
  <c r="R429" i="1"/>
  <c r="S429" i="1" s="1"/>
  <c r="Q430" i="1"/>
  <c r="S430" i="1" s="1"/>
  <c r="R430" i="1"/>
  <c r="Q431" i="1"/>
  <c r="R431" i="1"/>
  <c r="S431" i="1" s="1"/>
  <c r="Q432" i="1"/>
  <c r="S432" i="1" s="1"/>
  <c r="R432" i="1"/>
  <c r="Q433" i="1"/>
  <c r="R433" i="1"/>
  <c r="S433" i="1" s="1"/>
  <c r="Q434" i="1"/>
  <c r="R434" i="1"/>
  <c r="S434" i="1"/>
  <c r="Q435" i="1"/>
  <c r="R435" i="1"/>
  <c r="S435" i="1" s="1"/>
  <c r="Q436" i="1"/>
  <c r="S436" i="1" s="1"/>
  <c r="R436" i="1"/>
  <c r="Q437" i="1"/>
  <c r="R437" i="1"/>
  <c r="S437" i="1" s="1"/>
  <c r="Q438" i="1"/>
  <c r="R438" i="1"/>
  <c r="S438" i="1"/>
  <c r="Q439" i="1"/>
  <c r="R439" i="1"/>
  <c r="S439" i="1" s="1"/>
  <c r="Q440" i="1"/>
  <c r="S440" i="1" s="1"/>
  <c r="R440" i="1"/>
  <c r="Q441" i="1"/>
  <c r="R441" i="1"/>
  <c r="S441" i="1" s="1"/>
  <c r="Q442" i="1"/>
  <c r="S442" i="1" s="1"/>
  <c r="R442" i="1"/>
  <c r="Q443" i="1"/>
  <c r="R443" i="1"/>
  <c r="S443" i="1" s="1"/>
  <c r="Q444" i="1"/>
  <c r="S444" i="1" s="1"/>
  <c r="R444" i="1"/>
  <c r="Q445" i="1"/>
  <c r="R445" i="1"/>
  <c r="S445" i="1" s="1"/>
  <c r="Q446" i="1"/>
  <c r="S446" i="1" s="1"/>
  <c r="R446" i="1"/>
  <c r="Q447" i="1"/>
  <c r="R447" i="1"/>
  <c r="S447" i="1" s="1"/>
  <c r="Q448" i="1"/>
  <c r="S448" i="1" s="1"/>
  <c r="R448" i="1"/>
  <c r="Q449" i="1"/>
  <c r="R449" i="1"/>
  <c r="S449" i="1" s="1"/>
  <c r="Q450" i="1"/>
  <c r="R450" i="1"/>
  <c r="S450" i="1"/>
  <c r="Q451" i="1"/>
  <c r="R451" i="1"/>
  <c r="S451" i="1" s="1"/>
  <c r="Q452" i="1"/>
  <c r="S452" i="1" s="1"/>
  <c r="R452" i="1"/>
  <c r="Q453" i="1"/>
  <c r="R453" i="1"/>
  <c r="S453" i="1" s="1"/>
  <c r="Q454" i="1"/>
  <c r="R454" i="1"/>
  <c r="S454" i="1"/>
  <c r="Q455" i="1"/>
  <c r="R455" i="1"/>
  <c r="S455" i="1" s="1"/>
  <c r="Q456" i="1"/>
  <c r="S456" i="1" s="1"/>
  <c r="R456" i="1"/>
  <c r="Q457" i="1"/>
  <c r="R457" i="1"/>
  <c r="S457" i="1" s="1"/>
  <c r="Q458" i="1"/>
  <c r="S458" i="1" s="1"/>
  <c r="R458" i="1"/>
  <c r="Q459" i="1"/>
  <c r="R459" i="1"/>
  <c r="S459" i="1" s="1"/>
  <c r="Q460" i="1"/>
  <c r="S460" i="1" s="1"/>
  <c r="R460" i="1"/>
  <c r="Q461" i="1"/>
  <c r="R461" i="1"/>
  <c r="S461" i="1" s="1"/>
  <c r="Q462" i="1"/>
  <c r="S462" i="1" s="1"/>
  <c r="R462" i="1"/>
  <c r="Q463" i="1"/>
  <c r="R463" i="1"/>
  <c r="S463" i="1" s="1"/>
  <c r="Q464" i="1"/>
  <c r="S464" i="1" s="1"/>
  <c r="R464" i="1"/>
  <c r="Q465" i="1"/>
  <c r="R465" i="1"/>
  <c r="S465" i="1" s="1"/>
  <c r="Q466" i="1"/>
  <c r="R466" i="1"/>
  <c r="S466" i="1"/>
  <c r="Q467" i="1"/>
  <c r="R467" i="1"/>
  <c r="S467" i="1" s="1"/>
  <c r="Q468" i="1"/>
  <c r="S468" i="1" s="1"/>
  <c r="R468" i="1"/>
  <c r="Q469" i="1"/>
  <c r="R469" i="1"/>
  <c r="S469" i="1" s="1"/>
  <c r="Q470" i="1"/>
  <c r="R470" i="1"/>
  <c r="S470" i="1"/>
  <c r="Q471" i="1"/>
  <c r="R471" i="1"/>
  <c r="S471" i="1" s="1"/>
  <c r="Q472" i="1"/>
  <c r="S472" i="1" s="1"/>
  <c r="R472" i="1"/>
  <c r="Q473" i="1"/>
  <c r="R473" i="1"/>
  <c r="S473" i="1" s="1"/>
  <c r="Q474" i="1"/>
  <c r="S474" i="1" s="1"/>
  <c r="R474" i="1"/>
  <c r="Q475" i="1"/>
  <c r="R475" i="1"/>
  <c r="S475" i="1" s="1"/>
  <c r="Q476" i="1"/>
  <c r="S476" i="1" s="1"/>
  <c r="R476" i="1"/>
  <c r="Q477" i="1"/>
  <c r="R477" i="1"/>
  <c r="S477" i="1" s="1"/>
  <c r="Q478" i="1"/>
  <c r="S478" i="1" s="1"/>
  <c r="R478" i="1"/>
  <c r="Q479" i="1"/>
  <c r="R479" i="1"/>
  <c r="S479" i="1" s="1"/>
  <c r="Q480" i="1"/>
  <c r="S480" i="1" s="1"/>
  <c r="R480" i="1"/>
  <c r="Q481" i="1"/>
  <c r="R481" i="1"/>
  <c r="S481" i="1" s="1"/>
  <c r="Q482" i="1"/>
  <c r="R482" i="1"/>
  <c r="S482" i="1"/>
  <c r="Q483" i="1"/>
  <c r="R483" i="1"/>
  <c r="S483" i="1" s="1"/>
  <c r="Q484" i="1"/>
  <c r="S484" i="1" s="1"/>
  <c r="R484" i="1"/>
  <c r="Q485" i="1"/>
  <c r="R485" i="1"/>
  <c r="S485" i="1" s="1"/>
  <c r="Q486" i="1"/>
  <c r="R486" i="1"/>
  <c r="S486" i="1"/>
  <c r="Q487" i="1"/>
  <c r="R487" i="1"/>
  <c r="S487" i="1" s="1"/>
  <c r="Q488" i="1"/>
  <c r="S488" i="1" s="1"/>
  <c r="R488" i="1"/>
  <c r="Q489" i="1"/>
  <c r="R489" i="1"/>
  <c r="S489" i="1" s="1"/>
  <c r="Q490" i="1"/>
  <c r="S490" i="1" s="1"/>
  <c r="R490" i="1"/>
  <c r="Q491" i="1"/>
  <c r="R491" i="1"/>
  <c r="S491" i="1" s="1"/>
  <c r="Q492" i="1"/>
  <c r="S492" i="1" s="1"/>
  <c r="R492" i="1"/>
  <c r="Q493" i="1"/>
  <c r="R493" i="1"/>
  <c r="S493" i="1" s="1"/>
  <c r="Q494" i="1"/>
  <c r="S494" i="1" s="1"/>
  <c r="R494" i="1"/>
  <c r="Q495" i="1"/>
  <c r="R495" i="1"/>
  <c r="S495" i="1" s="1"/>
  <c r="Q496" i="1"/>
  <c r="S496" i="1" s="1"/>
  <c r="R496" i="1"/>
  <c r="Q497" i="1"/>
  <c r="R497" i="1"/>
  <c r="S497" i="1" s="1"/>
  <c r="Q498" i="1"/>
  <c r="R498" i="1"/>
  <c r="S498" i="1"/>
  <c r="Q499" i="1"/>
  <c r="R499" i="1"/>
  <c r="S499" i="1" s="1"/>
  <c r="Q500" i="1"/>
  <c r="S500" i="1" s="1"/>
  <c r="R500" i="1"/>
  <c r="Q501" i="1"/>
  <c r="R501" i="1"/>
  <c r="S501" i="1"/>
  <c r="Q502" i="1"/>
  <c r="S502" i="1" s="1"/>
  <c r="R502" i="1"/>
  <c r="Q503" i="1"/>
  <c r="R503" i="1"/>
  <c r="S503" i="1" s="1"/>
  <c r="Q504" i="1"/>
  <c r="S504" i="1" s="1"/>
  <c r="R504" i="1"/>
  <c r="Q505" i="1"/>
  <c r="R505" i="1"/>
  <c r="S505" i="1" s="1"/>
  <c r="Q506" i="1"/>
  <c r="R506" i="1"/>
  <c r="S506" i="1"/>
  <c r="Q507" i="1"/>
  <c r="R507" i="1"/>
  <c r="S507" i="1"/>
  <c r="Q508" i="1"/>
  <c r="S508" i="1" s="1"/>
  <c r="R508" i="1"/>
  <c r="Q509" i="1"/>
  <c r="R509" i="1"/>
  <c r="S509" i="1" s="1"/>
  <c r="Q510" i="1"/>
  <c r="R510" i="1"/>
  <c r="S510" i="1"/>
  <c r="Q511" i="1"/>
  <c r="R511" i="1"/>
  <c r="S511" i="1"/>
  <c r="Q512" i="1"/>
  <c r="S512" i="1" s="1"/>
  <c r="R512" i="1"/>
  <c r="Q513" i="1"/>
  <c r="R513" i="1"/>
  <c r="S513" i="1" s="1"/>
  <c r="Q514" i="1"/>
  <c r="S514" i="1" s="1"/>
  <c r="R514" i="1"/>
  <c r="Q515" i="1"/>
  <c r="R515" i="1"/>
  <c r="S515" i="1" s="1"/>
  <c r="Q516" i="1"/>
  <c r="S516" i="1" s="1"/>
  <c r="R516" i="1"/>
  <c r="Q517" i="1"/>
  <c r="R517" i="1"/>
  <c r="S517" i="1"/>
  <c r="Q518" i="1"/>
  <c r="S518" i="1" s="1"/>
  <c r="R518" i="1"/>
  <c r="Q519" i="1"/>
  <c r="R519" i="1"/>
  <c r="S519" i="1"/>
  <c r="Q520" i="1"/>
  <c r="S520" i="1" s="1"/>
  <c r="R520" i="1"/>
  <c r="Q521" i="1"/>
  <c r="R521" i="1"/>
  <c r="S521" i="1" s="1"/>
  <c r="Q522" i="1"/>
  <c r="S522" i="1" s="1"/>
  <c r="R522" i="1"/>
  <c r="Q523" i="1"/>
  <c r="R523" i="1"/>
  <c r="S523" i="1"/>
  <c r="Q524" i="1"/>
  <c r="S524" i="1" s="1"/>
  <c r="R524" i="1"/>
  <c r="Q525" i="1"/>
  <c r="R525" i="1"/>
  <c r="S525" i="1" s="1"/>
  <c r="Q526" i="1"/>
  <c r="R526" i="1"/>
  <c r="S526" i="1"/>
  <c r="Q527" i="1"/>
  <c r="R527" i="1"/>
  <c r="S527" i="1" s="1"/>
  <c r="Q528" i="1"/>
  <c r="S528" i="1" s="1"/>
  <c r="R528" i="1"/>
  <c r="Q529" i="1"/>
  <c r="R529" i="1"/>
  <c r="S529" i="1"/>
  <c r="Q530" i="1"/>
  <c r="S530" i="1" s="1"/>
  <c r="R530" i="1"/>
  <c r="Q531" i="1"/>
  <c r="R531" i="1"/>
  <c r="S531" i="1" s="1"/>
  <c r="Q532" i="1"/>
  <c r="S532" i="1" s="1"/>
  <c r="R532" i="1"/>
  <c r="Q533" i="1"/>
  <c r="R533" i="1"/>
  <c r="S533" i="1"/>
  <c r="Q534" i="1"/>
  <c r="S534" i="1" s="1"/>
  <c r="R534" i="1"/>
  <c r="Q535" i="1"/>
  <c r="R535" i="1"/>
  <c r="S535" i="1" s="1"/>
  <c r="Q536" i="1"/>
  <c r="S536" i="1" s="1"/>
  <c r="R536" i="1"/>
  <c r="Q537" i="1"/>
  <c r="R537" i="1"/>
  <c r="S537" i="1" s="1"/>
  <c r="Q538" i="1"/>
  <c r="R538" i="1"/>
  <c r="S538" i="1"/>
  <c r="Q539" i="1"/>
  <c r="R539" i="1"/>
  <c r="S539" i="1" s="1"/>
  <c r="Q540" i="1"/>
  <c r="S540" i="1" s="1"/>
  <c r="R540" i="1"/>
  <c r="Q541" i="1"/>
  <c r="R541" i="1"/>
  <c r="S541" i="1"/>
  <c r="Q542" i="1"/>
  <c r="R542" i="1"/>
  <c r="S542" i="1"/>
  <c r="Q543" i="1"/>
  <c r="R543" i="1"/>
  <c r="S543" i="1"/>
  <c r="Q544" i="1"/>
  <c r="S544" i="1" s="1"/>
  <c r="R544" i="1"/>
  <c r="Q545" i="1"/>
  <c r="R545" i="1"/>
  <c r="S545" i="1"/>
  <c r="Q546" i="1"/>
  <c r="S546" i="1" s="1"/>
  <c r="R546" i="1"/>
  <c r="Q547" i="1"/>
  <c r="R547" i="1"/>
  <c r="S547" i="1" s="1"/>
  <c r="Q548" i="1"/>
  <c r="S548" i="1" s="1"/>
  <c r="R548" i="1"/>
  <c r="Q549" i="1"/>
  <c r="R549" i="1"/>
  <c r="S549" i="1" s="1"/>
  <c r="Q550" i="1"/>
  <c r="S550" i="1" s="1"/>
  <c r="R550" i="1"/>
  <c r="Q551" i="1"/>
  <c r="R551" i="1"/>
  <c r="S551" i="1" s="1"/>
  <c r="Q552" i="1"/>
  <c r="S552" i="1" s="1"/>
  <c r="R552" i="1"/>
  <c r="Q553" i="1"/>
  <c r="R553" i="1"/>
  <c r="S553" i="1" s="1"/>
  <c r="Q554" i="1"/>
  <c r="R554" i="1"/>
  <c r="S554" i="1"/>
  <c r="Q555" i="1"/>
  <c r="R555" i="1"/>
  <c r="S555" i="1"/>
  <c r="Q556" i="1"/>
  <c r="S556" i="1" s="1"/>
  <c r="R556" i="1"/>
  <c r="Q557" i="1"/>
  <c r="R557" i="1"/>
  <c r="S557" i="1" s="1"/>
  <c r="Q558" i="1"/>
  <c r="R558" i="1"/>
  <c r="S558" i="1"/>
  <c r="Q559" i="1"/>
  <c r="R559" i="1"/>
  <c r="S559" i="1"/>
  <c r="Q560" i="1"/>
  <c r="S560" i="1" s="1"/>
  <c r="R560" i="1"/>
  <c r="Q561" i="1"/>
  <c r="R561" i="1"/>
  <c r="S561" i="1" s="1"/>
  <c r="Q562" i="1"/>
  <c r="S562" i="1" s="1"/>
  <c r="R562" i="1"/>
  <c r="Q563" i="1"/>
  <c r="R563" i="1"/>
  <c r="S563" i="1" s="1"/>
  <c r="Q564" i="1"/>
  <c r="S564" i="1" s="1"/>
  <c r="R564" i="1"/>
  <c r="Q565" i="1"/>
  <c r="R565" i="1"/>
  <c r="S565" i="1"/>
  <c r="Q566" i="1"/>
  <c r="S566" i="1" s="1"/>
  <c r="R566" i="1"/>
  <c r="Q567" i="1"/>
  <c r="R567" i="1"/>
  <c r="S567" i="1"/>
  <c r="Q568" i="1"/>
  <c r="S568" i="1" s="1"/>
  <c r="R568" i="1"/>
  <c r="Q569" i="1"/>
  <c r="R569" i="1"/>
  <c r="S569" i="1" s="1"/>
  <c r="Q570" i="1"/>
  <c r="S570" i="1" s="1"/>
  <c r="R570" i="1"/>
  <c r="Q571" i="1"/>
  <c r="R571" i="1"/>
  <c r="S571" i="1"/>
  <c r="Q572" i="1"/>
  <c r="S572" i="1" s="1"/>
  <c r="R572" i="1"/>
  <c r="Q573" i="1"/>
  <c r="R573" i="1"/>
  <c r="S573" i="1" s="1"/>
  <c r="Q574" i="1"/>
  <c r="R574" i="1"/>
  <c r="S574" i="1"/>
  <c r="Q575" i="1"/>
  <c r="S575" i="1" s="1"/>
  <c r="R575" i="1"/>
  <c r="Q576" i="1"/>
  <c r="S576" i="1" s="1"/>
  <c r="R576" i="1"/>
  <c r="Q577" i="1"/>
  <c r="R577" i="1"/>
  <c r="S577" i="1"/>
  <c r="Q578" i="1"/>
  <c r="S578" i="1" s="1"/>
  <c r="R578" i="1"/>
  <c r="Q579" i="1"/>
  <c r="S579" i="1" s="1"/>
  <c r="R579" i="1"/>
  <c r="Q580" i="1"/>
  <c r="S580" i="1" s="1"/>
  <c r="R580" i="1"/>
  <c r="Q581" i="1"/>
  <c r="S581" i="1" s="1"/>
  <c r="R581" i="1"/>
  <c r="Q582" i="1"/>
  <c r="S582" i="1" s="1"/>
  <c r="R582" i="1"/>
  <c r="Q583" i="1"/>
  <c r="S583" i="1" s="1"/>
  <c r="R583" i="1"/>
  <c r="Q584" i="1"/>
  <c r="S584" i="1" s="1"/>
  <c r="R584" i="1"/>
  <c r="Q585" i="1"/>
  <c r="S585" i="1" s="1"/>
  <c r="R585" i="1"/>
  <c r="Q586" i="1"/>
  <c r="R586" i="1"/>
  <c r="S586" i="1"/>
  <c r="Q587" i="1"/>
  <c r="R587" i="1"/>
  <c r="S587" i="1" s="1"/>
  <c r="Q588" i="1"/>
  <c r="S588" i="1" s="1"/>
  <c r="R588" i="1"/>
  <c r="Q589" i="1"/>
  <c r="R589" i="1"/>
  <c r="S589" i="1"/>
  <c r="Q590" i="1"/>
  <c r="R590" i="1"/>
  <c r="S590" i="1"/>
  <c r="Q591" i="1"/>
  <c r="S591" i="1" s="1"/>
  <c r="R591" i="1"/>
  <c r="Q592" i="1"/>
  <c r="S592" i="1" s="1"/>
  <c r="R592" i="1"/>
  <c r="Q593" i="1"/>
  <c r="R593" i="1"/>
  <c r="S593" i="1"/>
  <c r="Q594" i="1"/>
  <c r="S594" i="1" s="1"/>
  <c r="R594" i="1"/>
  <c r="Q595" i="1"/>
  <c r="S595" i="1" s="1"/>
  <c r="R595" i="1"/>
  <c r="Q596" i="1"/>
  <c r="S596" i="1" s="1"/>
  <c r="R596" i="1"/>
  <c r="Q597" i="1"/>
  <c r="S597" i="1" s="1"/>
  <c r="R597" i="1"/>
  <c r="Q598" i="1"/>
  <c r="S598" i="1" s="1"/>
  <c r="R598" i="1"/>
  <c r="Q599" i="1"/>
  <c r="R599" i="1"/>
  <c r="S599" i="1" s="1"/>
  <c r="Q600" i="1"/>
  <c r="S600" i="1" s="1"/>
  <c r="R600" i="1"/>
  <c r="Q601" i="1"/>
  <c r="S601" i="1" s="1"/>
  <c r="R601" i="1"/>
  <c r="Q602" i="1"/>
  <c r="R602" i="1"/>
  <c r="S602" i="1"/>
  <c r="Q603" i="1"/>
  <c r="R603" i="1"/>
  <c r="S603" i="1"/>
  <c r="Q604" i="1"/>
  <c r="S604" i="1" s="1"/>
  <c r="R604" i="1"/>
  <c r="Q605" i="1"/>
  <c r="S605" i="1" s="1"/>
  <c r="R605" i="1"/>
  <c r="Q606" i="1"/>
  <c r="R606" i="1"/>
  <c r="S606" i="1"/>
  <c r="Q607" i="1"/>
  <c r="S607" i="1" s="1"/>
  <c r="R607" i="1"/>
  <c r="Q608" i="1"/>
  <c r="S608" i="1" s="1"/>
  <c r="R608" i="1"/>
  <c r="Q609" i="1"/>
  <c r="R609" i="1"/>
  <c r="S609" i="1" s="1"/>
  <c r="Q610" i="1"/>
  <c r="S610" i="1" s="1"/>
  <c r="R610" i="1"/>
  <c r="Q611" i="1"/>
  <c r="S611" i="1" s="1"/>
  <c r="R611" i="1"/>
  <c r="Q612" i="1"/>
  <c r="S612" i="1" s="1"/>
  <c r="R612" i="1"/>
  <c r="Q613" i="1"/>
  <c r="S613" i="1" s="1"/>
  <c r="R613" i="1"/>
  <c r="Q614" i="1"/>
  <c r="S614" i="1" s="1"/>
  <c r="R614" i="1"/>
  <c r="Q615" i="1"/>
  <c r="R615" i="1"/>
  <c r="S615" i="1"/>
  <c r="Q616" i="1"/>
  <c r="S616" i="1" s="1"/>
  <c r="R616" i="1"/>
  <c r="Q617" i="1"/>
  <c r="S617" i="1" s="1"/>
  <c r="R617" i="1"/>
  <c r="Q618" i="1"/>
  <c r="S618" i="1" s="1"/>
  <c r="R618" i="1"/>
  <c r="Q619" i="1"/>
  <c r="R619" i="1"/>
  <c r="S619" i="1"/>
  <c r="Q620" i="1"/>
  <c r="S620" i="1" s="1"/>
  <c r="R620" i="1"/>
  <c r="Q621" i="1"/>
  <c r="R621" i="1"/>
  <c r="S621" i="1" s="1"/>
  <c r="Q622" i="1"/>
  <c r="R622" i="1"/>
  <c r="S622" i="1"/>
  <c r="Q623" i="1"/>
  <c r="S623" i="1" s="1"/>
  <c r="R623" i="1"/>
  <c r="Q624" i="1"/>
  <c r="S624" i="1" s="1"/>
  <c r="R624" i="1"/>
  <c r="Q625" i="1"/>
  <c r="R625" i="1"/>
  <c r="S625" i="1"/>
  <c r="Q626" i="1"/>
  <c r="S626" i="1" s="1"/>
  <c r="R626" i="1"/>
  <c r="Q627" i="1"/>
  <c r="S627" i="1" s="1"/>
  <c r="R627" i="1"/>
  <c r="Q628" i="1"/>
  <c r="S628" i="1" s="1"/>
  <c r="R628" i="1"/>
  <c r="Q629" i="1"/>
  <c r="S629" i="1" s="1"/>
  <c r="R629" i="1"/>
  <c r="Q630" i="1"/>
  <c r="S630" i="1" s="1"/>
  <c r="R630" i="1"/>
  <c r="Q631" i="1"/>
  <c r="S631" i="1" s="1"/>
  <c r="R631" i="1"/>
  <c r="Q632" i="1"/>
  <c r="S632" i="1" s="1"/>
  <c r="R632" i="1"/>
  <c r="Q633" i="1"/>
  <c r="S633" i="1" s="1"/>
  <c r="R633" i="1"/>
  <c r="Q634" i="1"/>
  <c r="R634" i="1"/>
  <c r="S634" i="1"/>
  <c r="Q635" i="1"/>
  <c r="R635" i="1"/>
  <c r="S635" i="1" s="1"/>
  <c r="Q636" i="1"/>
  <c r="S636" i="1" s="1"/>
  <c r="R636" i="1"/>
  <c r="Q637" i="1"/>
  <c r="R637" i="1"/>
  <c r="S637" i="1"/>
  <c r="Q638" i="1"/>
  <c r="R638" i="1"/>
  <c r="S638" i="1"/>
  <c r="Q639" i="1"/>
  <c r="S639" i="1" s="1"/>
  <c r="R639" i="1"/>
  <c r="Q640" i="1"/>
  <c r="S640" i="1" s="1"/>
  <c r="R640" i="1"/>
  <c r="Q641" i="1"/>
  <c r="R641" i="1"/>
  <c r="S641" i="1"/>
  <c r="Q642" i="1"/>
  <c r="S642" i="1" s="1"/>
  <c r="R642" i="1"/>
  <c r="Q643" i="1"/>
  <c r="S643" i="1" s="1"/>
  <c r="R643" i="1"/>
  <c r="Q644" i="1"/>
  <c r="S644" i="1" s="1"/>
  <c r="R644" i="1"/>
  <c r="Q645" i="1"/>
  <c r="S645" i="1" s="1"/>
  <c r="R645" i="1"/>
  <c r="Q646" i="1"/>
  <c r="S646" i="1" s="1"/>
  <c r="R646" i="1"/>
  <c r="Q647" i="1"/>
  <c r="R647" i="1"/>
  <c r="S647" i="1" s="1"/>
  <c r="Q648" i="1"/>
  <c r="S648" i="1" s="1"/>
  <c r="R648" i="1"/>
  <c r="Q649" i="1"/>
  <c r="S649" i="1" s="1"/>
  <c r="R649" i="1"/>
  <c r="Q650" i="1"/>
  <c r="R650" i="1"/>
  <c r="S650" i="1"/>
  <c r="Q651" i="1"/>
  <c r="R651" i="1"/>
  <c r="S651" i="1"/>
  <c r="Q652" i="1"/>
  <c r="S652" i="1" s="1"/>
  <c r="R652" i="1"/>
  <c r="Q653" i="1"/>
  <c r="S653" i="1" s="1"/>
  <c r="R653" i="1"/>
  <c r="Q654" i="1"/>
  <c r="R654" i="1"/>
  <c r="S654" i="1"/>
  <c r="Q655" i="1"/>
  <c r="S655" i="1" s="1"/>
  <c r="R655" i="1"/>
  <c r="Q656" i="1"/>
  <c r="S656" i="1" s="1"/>
  <c r="R656" i="1"/>
  <c r="Q657" i="1"/>
  <c r="R657" i="1"/>
  <c r="S657" i="1" s="1"/>
  <c r="Q658" i="1"/>
  <c r="S658" i="1" s="1"/>
  <c r="R658" i="1"/>
  <c r="Q659" i="1"/>
  <c r="S659" i="1" s="1"/>
  <c r="R659" i="1"/>
  <c r="Q660" i="1"/>
  <c r="S660" i="1" s="1"/>
  <c r="R660" i="1"/>
  <c r="Q661" i="1"/>
  <c r="S661" i="1" s="1"/>
  <c r="R661" i="1"/>
  <c r="Q662" i="1"/>
  <c r="S662" i="1" s="1"/>
  <c r="R662" i="1"/>
  <c r="Q663" i="1"/>
  <c r="R663" i="1"/>
  <c r="S663" i="1"/>
  <c r="Q664" i="1"/>
  <c r="S664" i="1" s="1"/>
  <c r="R664" i="1"/>
  <c r="Q665" i="1"/>
  <c r="S665" i="1" s="1"/>
  <c r="R665" i="1"/>
  <c r="Q666" i="1"/>
  <c r="S666" i="1" s="1"/>
  <c r="R666" i="1"/>
  <c r="Q667" i="1"/>
  <c r="R667" i="1"/>
  <c r="S667" i="1"/>
  <c r="Q668" i="1"/>
  <c r="S668" i="1" s="1"/>
  <c r="R668" i="1"/>
  <c r="Q669" i="1"/>
  <c r="R669" i="1"/>
  <c r="S669" i="1" s="1"/>
  <c r="Q670" i="1"/>
  <c r="R670" i="1"/>
  <c r="S670" i="1"/>
  <c r="Q671" i="1"/>
  <c r="S671" i="1" s="1"/>
  <c r="R671" i="1"/>
  <c r="Q672" i="1"/>
  <c r="S672" i="1" s="1"/>
  <c r="R672" i="1"/>
  <c r="Q673" i="1"/>
  <c r="R673" i="1"/>
  <c r="S673" i="1"/>
  <c r="Q674" i="1"/>
  <c r="S674" i="1" s="1"/>
  <c r="R674" i="1"/>
  <c r="Q675" i="1"/>
  <c r="S675" i="1" s="1"/>
  <c r="R675" i="1"/>
  <c r="Q676" i="1"/>
  <c r="S676" i="1" s="1"/>
  <c r="R676" i="1"/>
  <c r="Q677" i="1"/>
  <c r="S677" i="1" s="1"/>
  <c r="R677" i="1"/>
  <c r="Q678" i="1"/>
  <c r="S678" i="1" s="1"/>
  <c r="R678" i="1"/>
  <c r="Q679" i="1"/>
  <c r="S679" i="1" s="1"/>
  <c r="R679" i="1"/>
  <c r="Q680" i="1"/>
  <c r="S680" i="1" s="1"/>
  <c r="R680" i="1"/>
  <c r="Q681" i="1"/>
  <c r="S681" i="1" s="1"/>
  <c r="R681" i="1"/>
  <c r="Q682" i="1"/>
  <c r="R682" i="1"/>
  <c r="S682" i="1"/>
  <c r="Q683" i="1"/>
  <c r="R683" i="1"/>
  <c r="S683" i="1" s="1"/>
  <c r="Q684" i="1"/>
  <c r="S684" i="1" s="1"/>
  <c r="R684" i="1"/>
  <c r="Q685" i="1"/>
  <c r="R685" i="1"/>
  <c r="S685" i="1"/>
  <c r="Q686" i="1"/>
  <c r="R686" i="1"/>
  <c r="S686" i="1"/>
  <c r="Q687" i="1"/>
  <c r="S687" i="1" s="1"/>
  <c r="R687" i="1"/>
  <c r="Q688" i="1"/>
  <c r="S688" i="1" s="1"/>
  <c r="R688" i="1"/>
  <c r="Q689" i="1"/>
  <c r="R689" i="1"/>
  <c r="S689" i="1"/>
  <c r="Q690" i="1"/>
  <c r="S690" i="1" s="1"/>
  <c r="R690" i="1"/>
  <c r="Q691" i="1"/>
  <c r="S691" i="1" s="1"/>
  <c r="R691" i="1"/>
  <c r="Q692" i="1"/>
  <c r="S692" i="1" s="1"/>
  <c r="R692" i="1"/>
  <c r="Q693" i="1"/>
  <c r="S693" i="1" s="1"/>
  <c r="R693" i="1"/>
  <c r="Q694" i="1"/>
  <c r="S694" i="1" s="1"/>
  <c r="R694" i="1"/>
  <c r="Q695" i="1"/>
  <c r="R695" i="1"/>
  <c r="S695" i="1" s="1"/>
  <c r="Q696" i="1"/>
  <c r="S696" i="1" s="1"/>
  <c r="R696" i="1"/>
  <c r="Q697" i="1"/>
  <c r="S697" i="1" s="1"/>
  <c r="R697" i="1"/>
  <c r="Q698" i="1"/>
  <c r="R698" i="1"/>
  <c r="S698" i="1"/>
  <c r="Q699" i="1"/>
  <c r="R699" i="1"/>
  <c r="S699" i="1"/>
  <c r="Q700" i="1"/>
  <c r="S700" i="1" s="1"/>
  <c r="R700" i="1"/>
  <c r="Q701" i="1"/>
  <c r="S701" i="1" s="1"/>
  <c r="R701" i="1"/>
  <c r="Q702" i="1"/>
  <c r="R702" i="1"/>
  <c r="S702" i="1"/>
  <c r="Q703" i="1"/>
  <c r="S703" i="1" s="1"/>
  <c r="R703" i="1"/>
  <c r="Q704" i="1"/>
  <c r="S704" i="1" s="1"/>
  <c r="R704" i="1"/>
  <c r="Q705" i="1"/>
  <c r="R705" i="1"/>
  <c r="S705" i="1" s="1"/>
  <c r="Q706" i="1"/>
  <c r="S706" i="1" s="1"/>
  <c r="R706" i="1"/>
  <c r="Q707" i="1"/>
  <c r="S707" i="1" s="1"/>
  <c r="R707" i="1"/>
  <c r="Q708" i="1"/>
  <c r="S708" i="1" s="1"/>
  <c r="R708" i="1"/>
  <c r="Q709" i="1"/>
  <c r="S709" i="1" s="1"/>
  <c r="R709" i="1"/>
  <c r="Q710" i="1"/>
  <c r="S710" i="1" s="1"/>
  <c r="R710" i="1"/>
  <c r="Q711" i="1"/>
  <c r="R711" i="1"/>
  <c r="S711" i="1"/>
  <c r="Q712" i="1"/>
  <c r="S712" i="1" s="1"/>
  <c r="R712" i="1"/>
  <c r="Q713" i="1"/>
  <c r="S713" i="1" s="1"/>
  <c r="R713" i="1"/>
  <c r="Q714" i="1"/>
  <c r="S714" i="1" s="1"/>
  <c r="R714" i="1"/>
  <c r="Q715" i="1"/>
  <c r="R715" i="1"/>
  <c r="S715" i="1"/>
  <c r="Q716" i="1"/>
  <c r="S716" i="1" s="1"/>
  <c r="R716" i="1"/>
  <c r="Q717" i="1"/>
  <c r="R717" i="1"/>
  <c r="S717" i="1" s="1"/>
  <c r="Q718" i="1"/>
  <c r="R718" i="1"/>
  <c r="S718" i="1"/>
  <c r="Q719" i="1"/>
  <c r="S719" i="1" s="1"/>
  <c r="R719" i="1"/>
  <c r="Q720" i="1"/>
  <c r="S720" i="1" s="1"/>
  <c r="R720" i="1"/>
  <c r="Q721" i="1"/>
  <c r="R721" i="1"/>
  <c r="S721" i="1"/>
  <c r="Q722" i="1"/>
  <c r="S722" i="1" s="1"/>
  <c r="R722" i="1"/>
  <c r="Q723" i="1"/>
  <c r="S723" i="1" s="1"/>
  <c r="R723" i="1"/>
  <c r="Q724" i="1"/>
  <c r="R724" i="1"/>
  <c r="Q725" i="1"/>
  <c r="S725" i="1" s="1"/>
  <c r="R725" i="1"/>
  <c r="Q726" i="1"/>
  <c r="S726" i="1" s="1"/>
  <c r="R726" i="1"/>
  <c r="Q727" i="1"/>
  <c r="S727" i="1" s="1"/>
  <c r="R727" i="1"/>
  <c r="Q728" i="1"/>
  <c r="S728" i="1" s="1"/>
  <c r="R728" i="1"/>
  <c r="Q729" i="1"/>
  <c r="S729" i="1" s="1"/>
  <c r="R729" i="1"/>
  <c r="Q730" i="1"/>
  <c r="R730" i="1"/>
  <c r="S730" i="1" s="1"/>
  <c r="Q731" i="1"/>
  <c r="R731" i="1"/>
  <c r="S731" i="1" s="1"/>
  <c r="Q732" i="1"/>
  <c r="S732" i="1" s="1"/>
  <c r="R732" i="1"/>
  <c r="Q733" i="1"/>
  <c r="R733" i="1"/>
  <c r="S733" i="1"/>
  <c r="Q734" i="1"/>
  <c r="R734" i="1"/>
  <c r="S734" i="1"/>
  <c r="Q735" i="1"/>
  <c r="S735" i="1" s="1"/>
  <c r="R735" i="1"/>
  <c r="Q736" i="1"/>
  <c r="S736" i="1" s="1"/>
  <c r="R736" i="1"/>
  <c r="Q737" i="1"/>
  <c r="R737" i="1"/>
  <c r="S737" i="1"/>
  <c r="Q738" i="1"/>
  <c r="S738" i="1" s="1"/>
  <c r="R738" i="1"/>
  <c r="Q739" i="1"/>
  <c r="S739" i="1" s="1"/>
  <c r="R739" i="1"/>
  <c r="Q740" i="1"/>
  <c r="S740" i="1" s="1"/>
  <c r="R740" i="1"/>
  <c r="Q741" i="1"/>
  <c r="S741" i="1" s="1"/>
  <c r="R741" i="1"/>
  <c r="Q742" i="1"/>
  <c r="S742" i="1" s="1"/>
  <c r="R742" i="1"/>
  <c r="Q743" i="1"/>
  <c r="R743" i="1"/>
  <c r="S743" i="1" s="1"/>
  <c r="Q744" i="1"/>
  <c r="R744" i="1"/>
  <c r="Q745" i="1"/>
  <c r="S745" i="1" s="1"/>
  <c r="R745" i="1"/>
  <c r="Q746" i="1"/>
  <c r="R746" i="1"/>
  <c r="S746" i="1"/>
  <c r="Q747" i="1"/>
  <c r="R747" i="1"/>
  <c r="S747" i="1"/>
  <c r="Q748" i="1"/>
  <c r="S748" i="1" s="1"/>
  <c r="R748" i="1"/>
  <c r="Q749" i="1"/>
  <c r="S749" i="1" s="1"/>
  <c r="R749" i="1"/>
  <c r="Q750" i="1"/>
  <c r="R750" i="1"/>
  <c r="S750" i="1"/>
  <c r="Q751" i="1"/>
  <c r="S751" i="1" s="1"/>
  <c r="R751" i="1"/>
  <c r="Q752" i="1"/>
  <c r="S752" i="1" s="1"/>
  <c r="R752" i="1"/>
  <c r="Q753" i="1"/>
  <c r="R753" i="1"/>
  <c r="S753" i="1" s="1"/>
  <c r="Q754" i="1"/>
  <c r="S754" i="1" s="1"/>
  <c r="R754" i="1"/>
  <c r="Q755" i="1"/>
  <c r="S755" i="1" s="1"/>
  <c r="R755" i="1"/>
  <c r="Q756" i="1"/>
  <c r="R756" i="1"/>
  <c r="Q757" i="1"/>
  <c r="S757" i="1" s="1"/>
  <c r="R757" i="1"/>
  <c r="Q758" i="1"/>
  <c r="S758" i="1" s="1"/>
  <c r="R758" i="1"/>
  <c r="Q759" i="1"/>
  <c r="R759" i="1"/>
  <c r="S759" i="1"/>
  <c r="Q760" i="1"/>
  <c r="R760" i="1"/>
  <c r="Q761" i="1"/>
  <c r="S761" i="1" s="1"/>
  <c r="R761" i="1"/>
  <c r="Q762" i="1"/>
  <c r="S762" i="1" s="1"/>
  <c r="R762" i="1"/>
  <c r="Q763" i="1"/>
  <c r="R763" i="1"/>
  <c r="S763" i="1"/>
  <c r="Q764" i="1"/>
  <c r="S764" i="1" s="1"/>
  <c r="R764" i="1"/>
  <c r="Q765" i="1"/>
  <c r="R765" i="1"/>
  <c r="S765" i="1" s="1"/>
  <c r="Q766" i="1"/>
  <c r="R766" i="1"/>
  <c r="S766" i="1" s="1"/>
  <c r="Q767" i="1"/>
  <c r="S767" i="1" s="1"/>
  <c r="R767" i="1"/>
  <c r="Q768" i="1"/>
  <c r="R768" i="1"/>
  <c r="Q769" i="1"/>
  <c r="R769" i="1"/>
  <c r="S769" i="1"/>
  <c r="Q770" i="1"/>
  <c r="S770" i="1" s="1"/>
  <c r="R770" i="1"/>
  <c r="Q771" i="1"/>
  <c r="S771" i="1" s="1"/>
  <c r="R771" i="1"/>
  <c r="Q772" i="1"/>
  <c r="R772" i="1"/>
  <c r="Q773" i="1"/>
  <c r="S773" i="1" s="1"/>
  <c r="R773" i="1"/>
  <c r="Q774" i="1"/>
  <c r="S774" i="1" s="1"/>
  <c r="R774" i="1"/>
  <c r="Q775" i="1"/>
  <c r="S775" i="1" s="1"/>
  <c r="R775" i="1"/>
  <c r="Q776" i="1"/>
  <c r="S776" i="1" s="1"/>
  <c r="R776" i="1"/>
  <c r="Q777" i="1"/>
  <c r="S777" i="1" s="1"/>
  <c r="R777" i="1"/>
  <c r="Q778" i="1"/>
  <c r="R778" i="1"/>
  <c r="S778" i="1" s="1"/>
  <c r="Q779" i="1"/>
  <c r="R779" i="1"/>
  <c r="S779" i="1" s="1"/>
  <c r="Q780" i="1"/>
  <c r="S780" i="1" s="1"/>
  <c r="R780" i="1"/>
  <c r="Q781" i="1"/>
  <c r="R781" i="1"/>
  <c r="S781" i="1"/>
  <c r="Q782" i="1"/>
  <c r="R782" i="1"/>
  <c r="S782" i="1"/>
  <c r="Q783" i="1"/>
  <c r="S783" i="1" s="1"/>
  <c r="R783" i="1"/>
  <c r="Q784" i="1"/>
  <c r="S784" i="1" s="1"/>
  <c r="R784" i="1"/>
  <c r="Q785" i="1"/>
  <c r="R785" i="1"/>
  <c r="S785" i="1"/>
  <c r="Q786" i="1"/>
  <c r="S786" i="1" s="1"/>
  <c r="R786" i="1"/>
  <c r="Q787" i="1"/>
  <c r="S787" i="1" s="1"/>
  <c r="R787" i="1"/>
  <c r="Q788" i="1"/>
  <c r="R788" i="1"/>
  <c r="Q789" i="1"/>
  <c r="S789" i="1" s="1"/>
  <c r="R789" i="1"/>
  <c r="Q790" i="1"/>
  <c r="S790" i="1" s="1"/>
  <c r="R790" i="1"/>
  <c r="Q791" i="1"/>
  <c r="R791" i="1"/>
  <c r="S791" i="1" s="1"/>
  <c r="Q792" i="1"/>
  <c r="R792" i="1"/>
  <c r="Q793" i="1"/>
  <c r="S793" i="1" s="1"/>
  <c r="R793" i="1"/>
  <c r="Q794" i="1"/>
  <c r="R794" i="1"/>
  <c r="S794" i="1"/>
  <c r="Q795" i="1"/>
  <c r="R795" i="1"/>
  <c r="S795" i="1"/>
  <c r="Q796" i="1"/>
  <c r="S796" i="1" s="1"/>
  <c r="R796" i="1"/>
  <c r="Q797" i="1"/>
  <c r="S797" i="1" s="1"/>
  <c r="R797" i="1"/>
  <c r="Q798" i="1"/>
  <c r="R798" i="1"/>
  <c r="S798" i="1"/>
  <c r="Q799" i="1"/>
  <c r="S799" i="1" s="1"/>
  <c r="R799" i="1"/>
  <c r="Q800" i="1"/>
  <c r="S800" i="1" s="1"/>
  <c r="R800" i="1"/>
  <c r="Q801" i="1"/>
  <c r="R801" i="1"/>
  <c r="S801" i="1"/>
  <c r="Q802" i="1"/>
  <c r="S802" i="1" s="1"/>
  <c r="R802" i="1"/>
  <c r="Q803" i="1"/>
  <c r="S803" i="1" s="1"/>
  <c r="R803" i="1"/>
  <c r="Q804" i="1"/>
  <c r="R804" i="1"/>
  <c r="Q805" i="1"/>
  <c r="S805" i="1" s="1"/>
  <c r="R805" i="1"/>
  <c r="Q806" i="1"/>
  <c r="S806" i="1" s="1"/>
  <c r="R806" i="1"/>
  <c r="Q807" i="1"/>
  <c r="R807" i="1"/>
  <c r="S807" i="1"/>
  <c r="Q808" i="1"/>
  <c r="R808" i="1"/>
  <c r="Q809" i="1"/>
  <c r="S809" i="1" s="1"/>
  <c r="R809" i="1"/>
  <c r="Q810" i="1"/>
  <c r="S810" i="1" s="1"/>
  <c r="R810" i="1"/>
  <c r="Q811" i="1"/>
  <c r="R811" i="1"/>
  <c r="S811" i="1"/>
  <c r="Q812" i="1"/>
  <c r="S812" i="1" s="1"/>
  <c r="R812" i="1"/>
  <c r="Q813" i="1"/>
  <c r="R813" i="1"/>
  <c r="S813" i="1" s="1"/>
  <c r="Q814" i="1"/>
  <c r="R814" i="1"/>
  <c r="S814" i="1"/>
  <c r="Q815" i="1"/>
  <c r="S815" i="1" s="1"/>
  <c r="R815" i="1"/>
  <c r="Q816" i="1"/>
  <c r="R816" i="1"/>
  <c r="Q817" i="1"/>
  <c r="R817" i="1"/>
  <c r="S817" i="1"/>
  <c r="Q818" i="1"/>
  <c r="S818" i="1" s="1"/>
  <c r="R818" i="1"/>
  <c r="Q819" i="1"/>
  <c r="S819" i="1" s="1"/>
  <c r="R819" i="1"/>
  <c r="Q820" i="1"/>
  <c r="R820" i="1"/>
  <c r="Q821" i="1"/>
  <c r="S821" i="1" s="1"/>
  <c r="R821" i="1"/>
  <c r="Q822" i="1"/>
  <c r="S822" i="1" s="1"/>
  <c r="R822" i="1"/>
  <c r="Q823" i="1"/>
  <c r="S823" i="1" s="1"/>
  <c r="R823" i="1"/>
  <c r="Q824" i="1"/>
  <c r="S824" i="1" s="1"/>
  <c r="R824" i="1"/>
  <c r="Q825" i="1"/>
  <c r="S825" i="1" s="1"/>
  <c r="R825" i="1"/>
  <c r="Q826" i="1"/>
  <c r="R826" i="1"/>
  <c r="S826" i="1" s="1"/>
  <c r="Q827" i="1"/>
  <c r="R827" i="1"/>
  <c r="S827" i="1"/>
  <c r="Q828" i="1"/>
  <c r="S828" i="1" s="1"/>
  <c r="R828" i="1"/>
  <c r="Q829" i="1"/>
  <c r="R829" i="1"/>
  <c r="S829" i="1"/>
  <c r="Q830" i="1"/>
  <c r="R830" i="1"/>
  <c r="S830" i="1"/>
  <c r="Q831" i="1"/>
  <c r="S831" i="1" s="1"/>
  <c r="R831" i="1"/>
  <c r="Q832" i="1"/>
  <c r="S832" i="1" s="1"/>
  <c r="R832" i="1"/>
  <c r="Q833" i="1"/>
  <c r="R833" i="1"/>
  <c r="S833" i="1"/>
  <c r="Q834" i="1"/>
  <c r="S834" i="1" s="1"/>
  <c r="R834" i="1"/>
  <c r="Q835" i="1"/>
  <c r="S835" i="1" s="1"/>
  <c r="R835" i="1"/>
  <c r="Q836" i="1"/>
  <c r="R836" i="1"/>
  <c r="Q837" i="1"/>
  <c r="S837" i="1" s="1"/>
  <c r="R837" i="1"/>
  <c r="Q838" i="1"/>
  <c r="S838" i="1" s="1"/>
  <c r="R838" i="1"/>
  <c r="Q839" i="1"/>
  <c r="R839" i="1"/>
  <c r="S839" i="1" s="1"/>
  <c r="Q840" i="1"/>
  <c r="R840" i="1"/>
  <c r="Q841" i="1"/>
  <c r="S841" i="1" s="1"/>
  <c r="R841" i="1"/>
  <c r="Q842" i="1"/>
  <c r="R842" i="1"/>
  <c r="S842" i="1"/>
  <c r="Q843" i="1"/>
  <c r="R843" i="1"/>
  <c r="S843" i="1"/>
  <c r="Q844" i="1"/>
  <c r="S844" i="1" s="1"/>
  <c r="R844" i="1"/>
  <c r="Q845" i="1"/>
  <c r="S845" i="1" s="1"/>
  <c r="R845" i="1"/>
  <c r="Q846" i="1"/>
  <c r="R846" i="1"/>
  <c r="S846" i="1"/>
  <c r="Q847" i="1"/>
  <c r="S847" i="1" s="1"/>
  <c r="R847" i="1"/>
  <c r="Q848" i="1"/>
  <c r="R848" i="1"/>
  <c r="Q849" i="1"/>
  <c r="R849" i="1"/>
  <c r="S849" i="1"/>
  <c r="Q850" i="1"/>
  <c r="S850" i="1" s="1"/>
  <c r="R850" i="1"/>
  <c r="Q851" i="1"/>
  <c r="S851" i="1" s="1"/>
  <c r="R851" i="1"/>
  <c r="Q852" i="1"/>
  <c r="R852" i="1"/>
  <c r="Q853" i="1"/>
  <c r="S853" i="1" s="1"/>
  <c r="R853" i="1"/>
  <c r="Q854" i="1"/>
  <c r="S854" i="1" s="1"/>
  <c r="R854" i="1"/>
  <c r="Q855" i="1"/>
  <c r="R855" i="1"/>
  <c r="S855" i="1"/>
  <c r="Q856" i="1"/>
  <c r="R856" i="1"/>
  <c r="Q857" i="1"/>
  <c r="S857" i="1" s="1"/>
  <c r="R857" i="1"/>
  <c r="Q858" i="1"/>
  <c r="S858" i="1" s="1"/>
  <c r="R858" i="1"/>
  <c r="Q859" i="1"/>
  <c r="R859" i="1"/>
  <c r="S859" i="1"/>
  <c r="Q860" i="1"/>
  <c r="S860" i="1" s="1"/>
  <c r="R860" i="1"/>
  <c r="Q861" i="1"/>
  <c r="R861" i="1"/>
  <c r="S861" i="1" s="1"/>
  <c r="Q862" i="1"/>
  <c r="R862" i="1"/>
  <c r="S862" i="1"/>
  <c r="Q863" i="1"/>
  <c r="S863" i="1" s="1"/>
  <c r="R863" i="1"/>
  <c r="Q864" i="1"/>
  <c r="R864" i="1"/>
  <c r="Q865" i="1"/>
  <c r="R865" i="1"/>
  <c r="S865" i="1"/>
  <c r="Q866" i="1"/>
  <c r="S866" i="1" s="1"/>
  <c r="R866" i="1"/>
  <c r="Q867" i="1"/>
  <c r="S867" i="1" s="1"/>
  <c r="R867" i="1"/>
  <c r="Q868" i="1"/>
  <c r="R868" i="1"/>
  <c r="Q869" i="1"/>
  <c r="S869" i="1" s="1"/>
  <c r="R869" i="1"/>
  <c r="Q870" i="1"/>
  <c r="S870" i="1" s="1"/>
  <c r="R870" i="1"/>
  <c r="Q871" i="1"/>
  <c r="S871" i="1" s="1"/>
  <c r="R871" i="1"/>
  <c r="Q872" i="1"/>
  <c r="S872" i="1" s="1"/>
  <c r="R872" i="1"/>
  <c r="Q873" i="1"/>
  <c r="S873" i="1" s="1"/>
  <c r="R873" i="1"/>
  <c r="Q874" i="1"/>
  <c r="R874" i="1"/>
  <c r="S874" i="1" s="1"/>
  <c r="Q875" i="1"/>
  <c r="R875" i="1"/>
  <c r="S875" i="1"/>
  <c r="Q876" i="1"/>
  <c r="S876" i="1" s="1"/>
  <c r="R876" i="1"/>
  <c r="Q877" i="1"/>
  <c r="R877" i="1"/>
  <c r="S877" i="1"/>
  <c r="Q878" i="1"/>
  <c r="R878" i="1"/>
  <c r="S878" i="1"/>
  <c r="Q879" i="1"/>
  <c r="S879" i="1" s="1"/>
  <c r="R879" i="1"/>
  <c r="Q880" i="1"/>
  <c r="S880" i="1" s="1"/>
  <c r="R880" i="1"/>
  <c r="Q881" i="1"/>
  <c r="R881" i="1"/>
  <c r="S881" i="1"/>
  <c r="Q882" i="1"/>
  <c r="S882" i="1" s="1"/>
  <c r="R882" i="1"/>
  <c r="Q883" i="1"/>
  <c r="S883" i="1" s="1"/>
  <c r="R883" i="1"/>
  <c r="Q884" i="1"/>
  <c r="R884" i="1"/>
  <c r="Q885" i="1"/>
  <c r="S885" i="1" s="1"/>
  <c r="R885" i="1"/>
  <c r="Q886" i="1"/>
  <c r="S886" i="1" s="1"/>
  <c r="R886" i="1"/>
  <c r="Q887" i="1"/>
  <c r="R887" i="1"/>
  <c r="S887" i="1" s="1"/>
  <c r="Q888" i="1"/>
  <c r="R888" i="1"/>
  <c r="Q889" i="1"/>
  <c r="S889" i="1" s="1"/>
  <c r="R889" i="1"/>
  <c r="Q890" i="1"/>
  <c r="R890" i="1"/>
  <c r="S890" i="1"/>
  <c r="Q891" i="1"/>
  <c r="R891" i="1"/>
  <c r="S891" i="1"/>
  <c r="Q892" i="1"/>
  <c r="S892" i="1" s="1"/>
  <c r="R892" i="1"/>
  <c r="Q893" i="1"/>
  <c r="S893" i="1" s="1"/>
  <c r="R893" i="1"/>
  <c r="Q894" i="1"/>
  <c r="R894" i="1"/>
  <c r="S894" i="1"/>
  <c r="Q895" i="1"/>
  <c r="S895" i="1" s="1"/>
  <c r="R895" i="1"/>
  <c r="Q896" i="1"/>
  <c r="R896" i="1"/>
  <c r="Q897" i="1"/>
  <c r="R897" i="1"/>
  <c r="S897" i="1"/>
  <c r="Q898" i="1"/>
  <c r="S898" i="1" s="1"/>
  <c r="R898" i="1"/>
  <c r="Q899" i="1"/>
  <c r="S899" i="1" s="1"/>
  <c r="R899" i="1"/>
  <c r="Q900" i="1"/>
  <c r="R900" i="1"/>
  <c r="Q901" i="1"/>
  <c r="S901" i="1" s="1"/>
  <c r="R901" i="1"/>
  <c r="Q902" i="1"/>
  <c r="S902" i="1" s="1"/>
  <c r="R902" i="1"/>
  <c r="Q903" i="1"/>
  <c r="R903" i="1"/>
  <c r="S903" i="1"/>
  <c r="Q904" i="1"/>
  <c r="R904" i="1"/>
  <c r="Q905" i="1"/>
  <c r="S905" i="1" s="1"/>
  <c r="R905" i="1"/>
  <c r="Q906" i="1"/>
  <c r="S906" i="1" s="1"/>
  <c r="R906" i="1"/>
  <c r="Q907" i="1"/>
  <c r="R907" i="1"/>
  <c r="S907" i="1"/>
  <c r="Q908" i="1"/>
  <c r="S908" i="1" s="1"/>
  <c r="R908" i="1"/>
  <c r="Q909" i="1"/>
  <c r="R909" i="1"/>
  <c r="S909" i="1"/>
  <c r="Q910" i="1"/>
  <c r="R910" i="1"/>
  <c r="S910" i="1"/>
  <c r="Q911" i="1"/>
  <c r="S911" i="1" s="1"/>
  <c r="R911" i="1"/>
  <c r="Q912" i="1"/>
  <c r="R912" i="1"/>
  <c r="Q913" i="1"/>
  <c r="R913" i="1"/>
  <c r="S913" i="1"/>
  <c r="Q914" i="1"/>
  <c r="S914" i="1" s="1"/>
  <c r="R914" i="1"/>
  <c r="Q915" i="1"/>
  <c r="S915" i="1" s="1"/>
  <c r="R915" i="1"/>
  <c r="Q916" i="1"/>
  <c r="R916" i="1"/>
  <c r="Q917" i="1"/>
  <c r="S917" i="1" s="1"/>
  <c r="R917" i="1"/>
  <c r="Q918" i="1"/>
  <c r="R918" i="1"/>
  <c r="Q919" i="1"/>
  <c r="S919" i="1" s="1"/>
  <c r="R919" i="1"/>
  <c r="Q920" i="1"/>
  <c r="R920" i="1"/>
  <c r="S920" i="1"/>
  <c r="Q921" i="1"/>
  <c r="S921" i="1" s="1"/>
  <c r="R921" i="1"/>
  <c r="Q922" i="1"/>
  <c r="R922" i="1"/>
  <c r="Q923" i="1"/>
  <c r="S923" i="1" s="1"/>
  <c r="R923" i="1"/>
  <c r="Q924" i="1"/>
  <c r="R924" i="1"/>
  <c r="S924" i="1"/>
  <c r="Q925" i="1"/>
  <c r="S925" i="1" s="1"/>
  <c r="R925" i="1"/>
  <c r="Q926" i="1"/>
  <c r="R926" i="1"/>
  <c r="Q927" i="1"/>
  <c r="S927" i="1" s="1"/>
  <c r="R927" i="1"/>
  <c r="Q928" i="1"/>
  <c r="R928" i="1"/>
  <c r="S928" i="1"/>
  <c r="Q929" i="1"/>
  <c r="S929" i="1" s="1"/>
  <c r="R929" i="1"/>
  <c r="Q930" i="1"/>
  <c r="R930" i="1"/>
  <c r="Q931" i="1"/>
  <c r="S931" i="1" s="1"/>
  <c r="R931" i="1"/>
  <c r="Q932" i="1"/>
  <c r="R932" i="1"/>
  <c r="S932" i="1"/>
  <c r="Q933" i="1"/>
  <c r="S933" i="1" s="1"/>
  <c r="R933" i="1"/>
  <c r="Q934" i="1"/>
  <c r="R934" i="1"/>
  <c r="Q935" i="1"/>
  <c r="S935" i="1" s="1"/>
  <c r="R935" i="1"/>
  <c r="Q936" i="1"/>
  <c r="R936" i="1"/>
  <c r="S936" i="1"/>
  <c r="Q937" i="1"/>
  <c r="S937" i="1" s="1"/>
  <c r="R937" i="1"/>
  <c r="Q938" i="1"/>
  <c r="R938" i="1"/>
  <c r="Q939" i="1"/>
  <c r="S939" i="1" s="1"/>
  <c r="R939" i="1"/>
  <c r="Q940" i="1"/>
  <c r="R940" i="1"/>
  <c r="S940" i="1"/>
  <c r="Q941" i="1"/>
  <c r="S941" i="1" s="1"/>
  <c r="R941" i="1"/>
  <c r="Q942" i="1"/>
  <c r="R942" i="1"/>
  <c r="Q943" i="1"/>
  <c r="S943" i="1" s="1"/>
  <c r="R943" i="1"/>
  <c r="Q944" i="1"/>
  <c r="R944" i="1"/>
  <c r="S944" i="1"/>
  <c r="Q945" i="1"/>
  <c r="S945" i="1" s="1"/>
  <c r="R945" i="1"/>
  <c r="Q946" i="1"/>
  <c r="R946" i="1"/>
  <c r="Q947" i="1"/>
  <c r="S947" i="1" s="1"/>
  <c r="R947" i="1"/>
  <c r="Q948" i="1"/>
  <c r="R948" i="1"/>
  <c r="S948" i="1"/>
  <c r="Q949" i="1"/>
  <c r="S949" i="1" s="1"/>
  <c r="R949" i="1"/>
  <c r="Q950" i="1"/>
  <c r="R950" i="1"/>
  <c r="Q951" i="1"/>
  <c r="S951" i="1" s="1"/>
  <c r="R951" i="1"/>
  <c r="Q952" i="1"/>
  <c r="R952" i="1"/>
  <c r="S952" i="1"/>
  <c r="Q953" i="1"/>
  <c r="S953" i="1" s="1"/>
  <c r="R953" i="1"/>
  <c r="Q954" i="1"/>
  <c r="R954" i="1"/>
  <c r="Q955" i="1"/>
  <c r="S955" i="1" s="1"/>
  <c r="R955" i="1"/>
  <c r="Q956" i="1"/>
  <c r="R956" i="1"/>
  <c r="S956" i="1"/>
  <c r="Q957" i="1"/>
  <c r="S957" i="1" s="1"/>
  <c r="R957" i="1"/>
  <c r="Q958" i="1"/>
  <c r="R958" i="1"/>
  <c r="Q959" i="1"/>
  <c r="S959" i="1" s="1"/>
  <c r="R959" i="1"/>
  <c r="Q960" i="1"/>
  <c r="R960" i="1"/>
  <c r="S960" i="1"/>
  <c r="Q961" i="1"/>
  <c r="S961" i="1" s="1"/>
  <c r="R961" i="1"/>
  <c r="Q962" i="1"/>
  <c r="R962" i="1"/>
  <c r="Q963" i="1"/>
  <c r="S963" i="1" s="1"/>
  <c r="R963" i="1"/>
  <c r="Q964" i="1"/>
  <c r="R964" i="1"/>
  <c r="S964" i="1"/>
  <c r="Q965" i="1"/>
  <c r="S965" i="1" s="1"/>
  <c r="R965" i="1"/>
  <c r="Q966" i="1"/>
  <c r="R966" i="1"/>
  <c r="Q967" i="1"/>
  <c r="S967" i="1" s="1"/>
  <c r="R967" i="1"/>
  <c r="Q968" i="1"/>
  <c r="R968" i="1"/>
  <c r="S968" i="1"/>
  <c r="Q969" i="1"/>
  <c r="S969" i="1" s="1"/>
  <c r="R969" i="1"/>
  <c r="Q970" i="1"/>
  <c r="R970" i="1"/>
  <c r="Q971" i="1"/>
  <c r="S971" i="1" s="1"/>
  <c r="R971" i="1"/>
  <c r="Q972" i="1"/>
  <c r="R972" i="1"/>
  <c r="S972" i="1"/>
  <c r="Q973" i="1"/>
  <c r="S973" i="1" s="1"/>
  <c r="R973" i="1"/>
  <c r="Q974" i="1"/>
  <c r="R974" i="1"/>
  <c r="Q975" i="1"/>
  <c r="R975" i="1"/>
  <c r="Q976" i="1"/>
  <c r="R976" i="1"/>
  <c r="S976" i="1"/>
  <c r="Q977" i="1"/>
  <c r="S977" i="1" s="1"/>
  <c r="R977" i="1"/>
  <c r="Q978" i="1"/>
  <c r="R978" i="1"/>
  <c r="Q979" i="1"/>
  <c r="S979" i="1" s="1"/>
  <c r="R979" i="1"/>
  <c r="Q980" i="1"/>
  <c r="R980" i="1"/>
  <c r="S980" i="1"/>
  <c r="Q981" i="1"/>
  <c r="S981" i="1" s="1"/>
  <c r="R981" i="1"/>
  <c r="Q982" i="1"/>
  <c r="R982" i="1"/>
  <c r="Q983" i="1"/>
  <c r="R983" i="1"/>
  <c r="Q984" i="1"/>
  <c r="R984" i="1"/>
  <c r="S984" i="1"/>
  <c r="Q985" i="1"/>
  <c r="S985" i="1" s="1"/>
  <c r="R985" i="1"/>
  <c r="Q986" i="1"/>
  <c r="R986" i="1"/>
  <c r="Q987" i="1"/>
  <c r="S987" i="1" s="1"/>
  <c r="R987" i="1"/>
  <c r="Q988" i="1"/>
  <c r="R988" i="1"/>
  <c r="S988" i="1"/>
  <c r="Q989" i="1"/>
  <c r="S989" i="1" s="1"/>
  <c r="R989" i="1"/>
  <c r="Q990" i="1"/>
  <c r="R990" i="1"/>
  <c r="Q991" i="1"/>
  <c r="R991" i="1"/>
  <c r="Q992" i="1"/>
  <c r="R992" i="1"/>
  <c r="S992" i="1"/>
  <c r="Q993" i="1"/>
  <c r="S993" i="1" s="1"/>
  <c r="R993" i="1"/>
  <c r="Q994" i="1"/>
  <c r="R994" i="1"/>
  <c r="Q995" i="1"/>
  <c r="S995" i="1" s="1"/>
  <c r="R995" i="1"/>
  <c r="Q996" i="1"/>
  <c r="R996" i="1"/>
  <c r="S996" i="1"/>
  <c r="Q997" i="1"/>
  <c r="S997" i="1" s="1"/>
  <c r="R997" i="1"/>
  <c r="Q998" i="1"/>
  <c r="R998" i="1"/>
  <c r="Q999" i="1"/>
  <c r="R999" i="1"/>
  <c r="Q1000" i="1"/>
  <c r="R1000" i="1"/>
  <c r="S1000" i="1"/>
  <c r="Q1001" i="1"/>
  <c r="S1001" i="1" s="1"/>
  <c r="R1001" i="1"/>
  <c r="Q1002" i="1"/>
  <c r="R1002" i="1"/>
  <c r="Q1003" i="1"/>
  <c r="S1003" i="1" s="1"/>
  <c r="R1003" i="1"/>
  <c r="Q1004" i="1"/>
  <c r="R1004" i="1"/>
  <c r="S1004" i="1"/>
  <c r="Q1005" i="1"/>
  <c r="S1005" i="1" s="1"/>
  <c r="R1005" i="1"/>
  <c r="Q1006" i="1"/>
  <c r="R1006" i="1"/>
  <c r="Q1007" i="1"/>
  <c r="R1007" i="1"/>
  <c r="Q1008" i="1"/>
  <c r="R1008" i="1"/>
  <c r="S1008" i="1"/>
  <c r="Q1009" i="1"/>
  <c r="S1009" i="1" s="1"/>
  <c r="R1009" i="1"/>
  <c r="Q1010" i="1"/>
  <c r="R1010" i="1"/>
  <c r="Q1011" i="1"/>
  <c r="S1011" i="1" s="1"/>
  <c r="R1011" i="1"/>
  <c r="Q1012" i="1"/>
  <c r="R1012" i="1"/>
  <c r="S1012" i="1"/>
  <c r="Q1013" i="1"/>
  <c r="S1013" i="1" s="1"/>
  <c r="R1013" i="1"/>
  <c r="Q1014" i="1"/>
  <c r="R1014" i="1"/>
  <c r="Q1015" i="1"/>
  <c r="R1015" i="1"/>
  <c r="Q1016" i="1"/>
  <c r="R1016" i="1"/>
  <c r="S1016" i="1"/>
  <c r="Q1017" i="1"/>
  <c r="S1017" i="1" s="1"/>
  <c r="R1017" i="1"/>
  <c r="Q1018" i="1"/>
  <c r="R1018" i="1"/>
  <c r="Q1019" i="1"/>
  <c r="S1019" i="1" s="1"/>
  <c r="R1019" i="1"/>
  <c r="Q1020" i="1"/>
  <c r="R1020" i="1"/>
  <c r="S1020" i="1"/>
  <c r="Q1021" i="1"/>
  <c r="S1021" i="1" s="1"/>
  <c r="R1021" i="1"/>
  <c r="Q1022" i="1"/>
  <c r="R1022" i="1"/>
  <c r="Q1023" i="1"/>
  <c r="R1023" i="1"/>
  <c r="Q1024" i="1"/>
  <c r="R1024" i="1"/>
  <c r="S1024" i="1"/>
  <c r="Q1025" i="1"/>
  <c r="S1025" i="1" s="1"/>
  <c r="R1025" i="1"/>
  <c r="Q1026" i="1"/>
  <c r="R1026" i="1"/>
  <c r="Q1027" i="1"/>
  <c r="S1027" i="1" s="1"/>
  <c r="R1027" i="1"/>
  <c r="Q1028" i="1"/>
  <c r="R1028" i="1"/>
  <c r="S1028" i="1"/>
  <c r="Q1029" i="1"/>
  <c r="S1029" i="1" s="1"/>
  <c r="R1029" i="1"/>
  <c r="Q1030" i="1"/>
  <c r="R1030" i="1"/>
  <c r="Q1031" i="1"/>
  <c r="R1031" i="1"/>
  <c r="Q1032" i="1"/>
  <c r="R1032" i="1"/>
  <c r="S1032" i="1"/>
  <c r="Q1033" i="1"/>
  <c r="R1033" i="1"/>
  <c r="S1033" i="1"/>
  <c r="Q1034" i="1"/>
  <c r="S1034" i="1" s="1"/>
  <c r="R1034" i="1"/>
  <c r="Q1035" i="1"/>
  <c r="R1035" i="1"/>
  <c r="Q1036" i="1"/>
  <c r="R1036" i="1"/>
  <c r="S1036" i="1"/>
  <c r="Q1037" i="1"/>
  <c r="R1037" i="1"/>
  <c r="S1037" i="1"/>
  <c r="Q1038" i="1"/>
  <c r="R1038" i="1"/>
  <c r="Q1039" i="1"/>
  <c r="S1039" i="1" s="1"/>
  <c r="R1039" i="1"/>
  <c r="Q1040" i="1"/>
  <c r="R1040" i="1"/>
  <c r="S1040" i="1"/>
  <c r="Q1041" i="1"/>
  <c r="S1041" i="1" s="1"/>
  <c r="R1041" i="1"/>
  <c r="Q1042" i="1"/>
  <c r="R1042" i="1"/>
  <c r="Q1043" i="1"/>
  <c r="R1043" i="1"/>
  <c r="Q1044" i="1"/>
  <c r="R1044" i="1"/>
  <c r="S1044" i="1"/>
  <c r="Q1045" i="1"/>
  <c r="R1045" i="1"/>
  <c r="S1045" i="1"/>
  <c r="Q1046" i="1"/>
  <c r="S1046" i="1" s="1"/>
  <c r="R1046" i="1"/>
  <c r="Q1047" i="1"/>
  <c r="R1047" i="1"/>
  <c r="Q1048" i="1"/>
  <c r="R1048" i="1"/>
  <c r="S1048" i="1"/>
  <c r="Q1049" i="1"/>
  <c r="R1049" i="1"/>
  <c r="S1049" i="1"/>
  <c r="Q1050" i="1"/>
  <c r="R1050" i="1"/>
  <c r="Q1051" i="1"/>
  <c r="S1051" i="1" s="1"/>
  <c r="R1051" i="1"/>
  <c r="Q1052" i="1"/>
  <c r="R1052" i="1"/>
  <c r="S1052" i="1"/>
  <c r="Q1053" i="1"/>
  <c r="S1053" i="1" s="1"/>
  <c r="R1053" i="1"/>
  <c r="Q1054" i="1"/>
  <c r="R1054" i="1"/>
  <c r="Q1055" i="1"/>
  <c r="R1055" i="1"/>
  <c r="Q1056" i="1"/>
  <c r="R1056" i="1"/>
  <c r="S1056" i="1"/>
  <c r="Q1057" i="1"/>
  <c r="R1057" i="1"/>
  <c r="S1057" i="1"/>
  <c r="Q1058" i="1"/>
  <c r="S1058" i="1" s="1"/>
  <c r="R1058" i="1"/>
  <c r="Q1059" i="1"/>
  <c r="R1059" i="1"/>
  <c r="Q1060" i="1"/>
  <c r="R1060" i="1"/>
  <c r="S1060" i="1"/>
  <c r="Q1061" i="1"/>
  <c r="R1061" i="1"/>
  <c r="S1061" i="1"/>
  <c r="Q1062" i="1"/>
  <c r="R1062" i="1"/>
  <c r="Q1063" i="1"/>
  <c r="S1063" i="1" s="1"/>
  <c r="R1063" i="1"/>
  <c r="Q1064" i="1"/>
  <c r="R1064" i="1"/>
  <c r="S1064" i="1"/>
  <c r="Q1065" i="1"/>
  <c r="S1065" i="1" s="1"/>
  <c r="R1065" i="1"/>
  <c r="Q1066" i="1"/>
  <c r="R1066" i="1"/>
  <c r="Q1067" i="1"/>
  <c r="R1067" i="1"/>
  <c r="Q1068" i="1"/>
  <c r="R1068" i="1"/>
  <c r="S1068" i="1"/>
  <c r="Q1069" i="1"/>
  <c r="R1069" i="1"/>
  <c r="S1069" i="1"/>
  <c r="Q1070" i="1"/>
  <c r="S1070" i="1" s="1"/>
  <c r="R1070" i="1"/>
  <c r="Q1071" i="1"/>
  <c r="R1071" i="1"/>
  <c r="Q1072" i="1"/>
  <c r="R1072" i="1"/>
  <c r="S1072" i="1"/>
  <c r="Q1073" i="1"/>
  <c r="R1073" i="1"/>
  <c r="S1073" i="1"/>
  <c r="Q1074" i="1"/>
  <c r="R1074" i="1"/>
  <c r="Q1075" i="1"/>
  <c r="S1075" i="1" s="1"/>
  <c r="R1075" i="1"/>
  <c r="Q1076" i="1"/>
  <c r="R1076" i="1"/>
  <c r="S1076" i="1"/>
  <c r="Q1077" i="1"/>
  <c r="S1077" i="1" s="1"/>
  <c r="R1077" i="1"/>
  <c r="Q1078" i="1"/>
  <c r="R1078" i="1"/>
  <c r="Q1079" i="1"/>
  <c r="R1079" i="1"/>
  <c r="S1079" i="1" s="1"/>
  <c r="Q1080" i="1"/>
  <c r="R1080" i="1"/>
  <c r="S1080" i="1"/>
  <c r="Q1081" i="1"/>
  <c r="R1081" i="1"/>
  <c r="S1081" i="1" s="1"/>
  <c r="Q1082" i="1"/>
  <c r="R1082" i="1"/>
  <c r="Q1083" i="1"/>
  <c r="R1083" i="1"/>
  <c r="S1083" i="1"/>
  <c r="Q1084" i="1"/>
  <c r="R1084" i="1"/>
  <c r="S1084" i="1"/>
  <c r="Q1085" i="1"/>
  <c r="R1085" i="1"/>
  <c r="S1085" i="1"/>
  <c r="Q1086" i="1"/>
  <c r="S1086" i="1" s="1"/>
  <c r="R1086" i="1"/>
  <c r="Q1087" i="1"/>
  <c r="R1087" i="1"/>
  <c r="S1087" i="1"/>
  <c r="Q1088" i="1"/>
  <c r="R1088" i="1"/>
  <c r="S1088" i="1"/>
  <c r="Q1089" i="1"/>
  <c r="R1089" i="1"/>
  <c r="S1089" i="1"/>
  <c r="Q1090" i="1"/>
  <c r="S1090" i="1" s="1"/>
  <c r="R1090" i="1"/>
  <c r="Q1091" i="1"/>
  <c r="R1091" i="1"/>
  <c r="S1091" i="1"/>
  <c r="Q1092" i="1"/>
  <c r="R1092" i="1"/>
  <c r="S1092" i="1"/>
  <c r="Q1093" i="1"/>
  <c r="R1093" i="1"/>
  <c r="S1093" i="1"/>
  <c r="Q1094" i="1"/>
  <c r="R1094" i="1"/>
  <c r="Q1095" i="1"/>
  <c r="S1095" i="1" s="1"/>
  <c r="R1095" i="1"/>
  <c r="Q1096" i="1"/>
  <c r="R1096" i="1"/>
  <c r="S1096" i="1"/>
  <c r="Q1097" i="1"/>
  <c r="S1097" i="1" s="1"/>
  <c r="R1097" i="1"/>
  <c r="Q1098" i="1"/>
  <c r="R1098" i="1"/>
  <c r="Q1099" i="1"/>
  <c r="S1099" i="1" s="1"/>
  <c r="R1099" i="1"/>
  <c r="Q1100" i="1"/>
  <c r="R1100" i="1"/>
  <c r="S1100" i="1"/>
  <c r="Q1101" i="1"/>
  <c r="S1101" i="1" s="1"/>
  <c r="R1101" i="1"/>
  <c r="Q1102" i="1"/>
  <c r="R1102" i="1"/>
  <c r="Q1103" i="1"/>
  <c r="R1103" i="1"/>
  <c r="S1103" i="1" s="1"/>
  <c r="Q1104" i="1"/>
  <c r="R1104" i="1"/>
  <c r="S1104" i="1"/>
  <c r="Q1105" i="1"/>
  <c r="R1105" i="1"/>
  <c r="S1105" i="1" s="1"/>
  <c r="Q1106" i="1"/>
  <c r="R1106" i="1"/>
  <c r="Q1107" i="1"/>
  <c r="R1107" i="1"/>
  <c r="S1107" i="1"/>
  <c r="Q1108" i="1"/>
  <c r="R1108" i="1"/>
  <c r="S1108" i="1"/>
  <c r="Q1109" i="1"/>
  <c r="R1109" i="1"/>
  <c r="S1109" i="1"/>
  <c r="Q1110" i="1"/>
  <c r="S1110" i="1" s="1"/>
  <c r="R1110" i="1"/>
  <c r="Q1111" i="1"/>
  <c r="R1111" i="1"/>
  <c r="S1111" i="1"/>
  <c r="Q1112" i="1"/>
  <c r="R1112" i="1"/>
  <c r="S1112" i="1"/>
  <c r="Q1113" i="1"/>
  <c r="R1113" i="1"/>
  <c r="S1113" i="1"/>
  <c r="Q1114" i="1"/>
  <c r="S1114" i="1" s="1"/>
  <c r="R1114" i="1"/>
  <c r="Q1115" i="1"/>
  <c r="R1115" i="1"/>
  <c r="S1115" i="1"/>
  <c r="Q1116" i="1"/>
  <c r="R1116" i="1"/>
  <c r="S1116" i="1"/>
  <c r="Q1117" i="1"/>
  <c r="R1117" i="1"/>
  <c r="S1117" i="1"/>
  <c r="Q1118" i="1"/>
  <c r="R1118" i="1"/>
  <c r="Q1119" i="1"/>
  <c r="S1119" i="1" s="1"/>
  <c r="R1119" i="1"/>
  <c r="Q1120" i="1"/>
  <c r="R1120" i="1"/>
  <c r="S1120" i="1"/>
  <c r="Q1121" i="1"/>
  <c r="S1121" i="1" s="1"/>
  <c r="R1121" i="1"/>
  <c r="Q1122" i="1"/>
  <c r="R1122" i="1"/>
  <c r="Q1123" i="1"/>
  <c r="S1123" i="1" s="1"/>
  <c r="R1123" i="1"/>
  <c r="Q1124" i="1"/>
  <c r="R1124" i="1"/>
  <c r="S1124" i="1"/>
  <c r="Q1125" i="1"/>
  <c r="S1125" i="1" s="1"/>
  <c r="R1125" i="1"/>
  <c r="Q1126" i="1"/>
  <c r="R1126" i="1"/>
  <c r="Q1127" i="1"/>
  <c r="R1127" i="1"/>
  <c r="S1127" i="1" s="1"/>
  <c r="Q1128" i="1"/>
  <c r="R1128" i="1"/>
  <c r="S1128" i="1"/>
  <c r="Q1129" i="1"/>
  <c r="S1129" i="1" s="1"/>
  <c r="R1129" i="1"/>
  <c r="Q1130" i="1"/>
  <c r="R1130" i="1"/>
  <c r="Q1131" i="1"/>
  <c r="R1131" i="1"/>
  <c r="S1131" i="1"/>
  <c r="Q1132" i="1"/>
  <c r="R1132" i="1"/>
  <c r="S1132" i="1"/>
  <c r="Q1133" i="1"/>
  <c r="R1133" i="1"/>
  <c r="S1133" i="1"/>
  <c r="Q1134" i="1"/>
  <c r="S1134" i="1" s="1"/>
  <c r="R1134" i="1"/>
  <c r="Q1135" i="1"/>
  <c r="R1135" i="1"/>
  <c r="S1135" i="1"/>
  <c r="Q1136" i="1"/>
  <c r="R1136" i="1"/>
  <c r="S1136" i="1"/>
  <c r="Q1137" i="1"/>
  <c r="R1137" i="1"/>
  <c r="S1137" i="1"/>
  <c r="Q1138" i="1"/>
  <c r="S1138" i="1" s="1"/>
  <c r="R1138" i="1"/>
  <c r="Q1139" i="1"/>
  <c r="R1139" i="1"/>
  <c r="S1139" i="1"/>
  <c r="Q1140" i="1"/>
  <c r="R1140" i="1"/>
  <c r="S1140" i="1"/>
  <c r="Q1141" i="1"/>
  <c r="R1141" i="1"/>
  <c r="S1141" i="1"/>
  <c r="Q1142" i="1"/>
  <c r="R1142" i="1"/>
  <c r="S1142" i="1" s="1"/>
  <c r="Q1143" i="1"/>
  <c r="R1143" i="1"/>
  <c r="S1143" i="1"/>
  <c r="Q1144" i="1"/>
  <c r="R1144" i="1"/>
  <c r="S1144" i="1"/>
  <c r="Q1145" i="1"/>
  <c r="R1145" i="1"/>
  <c r="S1145" i="1"/>
  <c r="Q1146" i="1"/>
  <c r="S1146" i="1" s="1"/>
  <c r="R1146" i="1"/>
  <c r="Q1147" i="1"/>
  <c r="R1147" i="1"/>
  <c r="S1147" i="1"/>
  <c r="Q1148" i="1"/>
  <c r="R1148" i="1"/>
  <c r="S1148" i="1"/>
  <c r="Q1149" i="1"/>
  <c r="R1149" i="1"/>
  <c r="S1149" i="1"/>
  <c r="Q1150" i="1"/>
  <c r="S1150" i="1" s="1"/>
  <c r="R1150" i="1"/>
  <c r="Q1151" i="1"/>
  <c r="R1151" i="1"/>
  <c r="S1151" i="1"/>
  <c r="Q1152" i="1"/>
  <c r="R1152" i="1"/>
  <c r="S1152" i="1"/>
  <c r="Q1153" i="1"/>
  <c r="R1153" i="1"/>
  <c r="S1153" i="1"/>
  <c r="Q1154" i="1"/>
  <c r="S1154" i="1" s="1"/>
  <c r="R1154" i="1"/>
  <c r="Q1155" i="1"/>
  <c r="R1155" i="1"/>
  <c r="S1155" i="1"/>
  <c r="Q1156" i="1"/>
  <c r="R1156" i="1"/>
  <c r="S1156" i="1"/>
  <c r="Q1157" i="1"/>
  <c r="R1157" i="1"/>
  <c r="S1157" i="1"/>
  <c r="Q1158" i="1"/>
  <c r="S1158" i="1" s="1"/>
  <c r="R1158" i="1"/>
  <c r="Q1159" i="1"/>
  <c r="R1159" i="1"/>
  <c r="S1159" i="1"/>
  <c r="Q1160" i="1"/>
  <c r="R1160" i="1"/>
  <c r="S1160" i="1"/>
  <c r="Q1161" i="1"/>
  <c r="R1161" i="1"/>
  <c r="S1161" i="1"/>
  <c r="Q1162" i="1"/>
  <c r="S1162" i="1" s="1"/>
  <c r="R1162" i="1"/>
  <c r="Q1163" i="1"/>
  <c r="R1163" i="1"/>
  <c r="S1163" i="1"/>
  <c r="Q1164" i="1"/>
  <c r="R1164" i="1"/>
  <c r="S1164" i="1"/>
  <c r="Q1165" i="1"/>
  <c r="R1165" i="1"/>
  <c r="S1165" i="1"/>
  <c r="Q1166" i="1"/>
  <c r="S1166" i="1" s="1"/>
  <c r="R1166" i="1"/>
  <c r="Q1167" i="1"/>
  <c r="R1167" i="1"/>
  <c r="S1167" i="1"/>
  <c r="Q1168" i="1"/>
  <c r="R1168" i="1"/>
  <c r="S1168" i="1"/>
  <c r="Q1169" i="1"/>
  <c r="R1169" i="1"/>
  <c r="S1169" i="1"/>
  <c r="Q1170" i="1"/>
  <c r="S1170" i="1" s="1"/>
  <c r="R1170" i="1"/>
  <c r="Q1171" i="1"/>
  <c r="R1171" i="1"/>
  <c r="S1171" i="1"/>
  <c r="Q1172" i="1"/>
  <c r="R1172" i="1"/>
  <c r="S1172" i="1"/>
  <c r="Q1173" i="1"/>
  <c r="R1173" i="1"/>
  <c r="S1173" i="1"/>
  <c r="Q1174" i="1"/>
  <c r="S1174" i="1" s="1"/>
  <c r="R1174" i="1"/>
  <c r="Q1175" i="1"/>
  <c r="R1175" i="1"/>
  <c r="S1175" i="1"/>
  <c r="Q1176" i="1"/>
  <c r="R1176" i="1"/>
  <c r="S1176" i="1"/>
  <c r="Q1177" i="1"/>
  <c r="R1177" i="1"/>
  <c r="S1177" i="1"/>
  <c r="Q1178" i="1"/>
  <c r="S1178" i="1" s="1"/>
  <c r="R1178" i="1"/>
  <c r="Q1179" i="1"/>
  <c r="R1179" i="1"/>
  <c r="S1179" i="1"/>
  <c r="Q1180" i="1"/>
  <c r="R1180" i="1"/>
  <c r="S1180" i="1"/>
  <c r="Q1181" i="1"/>
  <c r="R1181" i="1"/>
  <c r="S1181" i="1"/>
  <c r="Q1182" i="1"/>
  <c r="S1182" i="1" s="1"/>
  <c r="R1182" i="1"/>
  <c r="Q1183" i="1"/>
  <c r="R1183" i="1"/>
  <c r="S1183" i="1"/>
  <c r="Q1184" i="1"/>
  <c r="R1184" i="1"/>
  <c r="S1184" i="1"/>
  <c r="Q1185" i="1"/>
  <c r="R1185" i="1"/>
  <c r="S1185" i="1"/>
  <c r="Q1186" i="1"/>
  <c r="S1186" i="1" s="1"/>
  <c r="R1186" i="1"/>
  <c r="Q1187" i="1"/>
  <c r="R1187" i="1"/>
  <c r="S1187" i="1"/>
  <c r="Q1188" i="1"/>
  <c r="R1188" i="1"/>
  <c r="S1188" i="1"/>
  <c r="Q1189" i="1"/>
  <c r="R1189" i="1"/>
  <c r="S1189" i="1"/>
  <c r="Q1190" i="1"/>
  <c r="S1190" i="1" s="1"/>
  <c r="R1190" i="1"/>
  <c r="Q1191" i="1"/>
  <c r="R1191" i="1"/>
  <c r="S1191" i="1"/>
  <c r="Q1192" i="1"/>
  <c r="R1192" i="1"/>
  <c r="S1192" i="1"/>
  <c r="Q1193" i="1"/>
  <c r="R1193" i="1"/>
  <c r="S1193" i="1"/>
  <c r="Q1194" i="1"/>
  <c r="S1194" i="1" s="1"/>
  <c r="R1194" i="1"/>
  <c r="Q1195" i="1"/>
  <c r="R1195" i="1"/>
  <c r="S1195" i="1"/>
  <c r="Q1196" i="1"/>
  <c r="R1196" i="1"/>
  <c r="S1196" i="1"/>
  <c r="Q1197" i="1"/>
  <c r="R1197" i="1"/>
  <c r="S1197" i="1"/>
  <c r="Q1198" i="1"/>
  <c r="S1198" i="1" s="1"/>
  <c r="R1198" i="1"/>
  <c r="Q1199" i="1"/>
  <c r="R1199" i="1"/>
  <c r="S1199" i="1"/>
  <c r="Q1200" i="1"/>
  <c r="R1200" i="1"/>
  <c r="S1200" i="1"/>
  <c r="Q1201" i="1"/>
  <c r="R1201" i="1"/>
  <c r="S1201" i="1"/>
  <c r="Q1202" i="1"/>
  <c r="S1202" i="1" s="1"/>
  <c r="R1202" i="1"/>
  <c r="Q1203" i="1"/>
  <c r="R1203" i="1"/>
  <c r="S1203" i="1"/>
  <c r="Q1204" i="1"/>
  <c r="R1204" i="1"/>
  <c r="S1204" i="1"/>
  <c r="Q1205" i="1"/>
  <c r="R1205" i="1"/>
  <c r="S1205" i="1"/>
  <c r="Q1206" i="1"/>
  <c r="S1206" i="1" s="1"/>
  <c r="R1206" i="1"/>
  <c r="Q1207" i="1"/>
  <c r="R1207" i="1"/>
  <c r="S1207" i="1"/>
  <c r="Q1208" i="1"/>
  <c r="R1208" i="1"/>
  <c r="S1208" i="1"/>
  <c r="Q1209" i="1"/>
  <c r="R1209" i="1"/>
  <c r="S1209" i="1"/>
  <c r="Q1210" i="1"/>
  <c r="S1210" i="1" s="1"/>
  <c r="R1210" i="1"/>
  <c r="Q1211" i="1"/>
  <c r="R1211" i="1"/>
  <c r="S1211" i="1"/>
  <c r="Q1212" i="1"/>
  <c r="R1212" i="1"/>
  <c r="S1212" i="1"/>
  <c r="Q1213" i="1"/>
  <c r="R1213" i="1"/>
  <c r="S1213" i="1"/>
  <c r="Q1214" i="1"/>
  <c r="S1214" i="1" s="1"/>
  <c r="R1214" i="1"/>
  <c r="Q1215" i="1"/>
  <c r="R1215" i="1"/>
  <c r="S1215" i="1"/>
  <c r="Q1216" i="1"/>
  <c r="R1216" i="1"/>
  <c r="S1216" i="1"/>
  <c r="Q1217" i="1"/>
  <c r="R1217" i="1"/>
  <c r="S1217" i="1"/>
  <c r="Q1218" i="1"/>
  <c r="S1218" i="1" s="1"/>
  <c r="R1218" i="1"/>
  <c r="Q1219" i="1"/>
  <c r="R1219" i="1"/>
  <c r="S1219" i="1"/>
  <c r="Q1220" i="1"/>
  <c r="R1220" i="1"/>
  <c r="S1220" i="1"/>
  <c r="Q1221" i="1"/>
  <c r="R1221" i="1"/>
  <c r="S1221" i="1"/>
  <c r="Q1222" i="1"/>
  <c r="S1222" i="1" s="1"/>
  <c r="R1222" i="1"/>
  <c r="Q1223" i="1"/>
  <c r="R1223" i="1"/>
  <c r="S1223" i="1"/>
  <c r="Q1224" i="1"/>
  <c r="R1224" i="1"/>
  <c r="S1224" i="1"/>
  <c r="Q1225" i="1"/>
  <c r="R1225" i="1"/>
  <c r="S1225" i="1"/>
  <c r="Q1226" i="1"/>
  <c r="S1226" i="1" s="1"/>
  <c r="R1226" i="1"/>
  <c r="Q1227" i="1"/>
  <c r="R1227" i="1"/>
  <c r="S1227" i="1"/>
  <c r="Q1228" i="1"/>
  <c r="R1228" i="1"/>
  <c r="S1228" i="1"/>
  <c r="Q1229" i="1"/>
  <c r="R1229" i="1"/>
  <c r="S1229" i="1"/>
  <c r="Q1230" i="1"/>
  <c r="S1230" i="1" s="1"/>
  <c r="R1230" i="1"/>
  <c r="Q1231" i="1"/>
  <c r="R1231" i="1"/>
  <c r="S1231" i="1"/>
  <c r="Q1232" i="1"/>
  <c r="R1232" i="1"/>
  <c r="S1232" i="1"/>
  <c r="Q1233" i="1"/>
  <c r="R1233" i="1"/>
  <c r="S1233" i="1"/>
  <c r="Q1234" i="1"/>
  <c r="S1234" i="1" s="1"/>
  <c r="R1234" i="1"/>
  <c r="Q1235" i="1"/>
  <c r="R1235" i="1"/>
  <c r="S1235" i="1"/>
  <c r="Q1236" i="1"/>
  <c r="R1236" i="1"/>
  <c r="S1236" i="1"/>
  <c r="Q1237" i="1"/>
  <c r="R1237" i="1"/>
  <c r="S1237" i="1"/>
  <c r="Q1238" i="1"/>
  <c r="S1238" i="1" s="1"/>
  <c r="R1238" i="1"/>
  <c r="Q1239" i="1"/>
  <c r="R1239" i="1"/>
  <c r="S1239" i="1"/>
  <c r="Q1240" i="1"/>
  <c r="R1240" i="1"/>
  <c r="S1240" i="1"/>
  <c r="Q1241" i="1"/>
  <c r="R1241" i="1"/>
  <c r="S1241" i="1"/>
  <c r="Q1242" i="1"/>
  <c r="S1242" i="1" s="1"/>
  <c r="R1242" i="1"/>
  <c r="Q1243" i="1"/>
  <c r="R1243" i="1"/>
  <c r="S1243" i="1"/>
  <c r="Q1244" i="1"/>
  <c r="R1244" i="1"/>
  <c r="S1244" i="1"/>
  <c r="Q1245" i="1"/>
  <c r="R1245" i="1"/>
  <c r="S1245" i="1"/>
  <c r="Q1246" i="1"/>
  <c r="S1246" i="1" s="1"/>
  <c r="R1246" i="1"/>
  <c r="Q1247" i="1"/>
  <c r="R1247" i="1"/>
  <c r="S1247" i="1"/>
  <c r="Q1248" i="1"/>
  <c r="R1248" i="1"/>
  <c r="S1248" i="1"/>
  <c r="Q1249" i="1"/>
  <c r="R1249" i="1"/>
  <c r="S1249" i="1"/>
  <c r="Q1250" i="1"/>
  <c r="S1250" i="1" s="1"/>
  <c r="R1250" i="1"/>
  <c r="Q1251" i="1"/>
  <c r="R1251" i="1"/>
  <c r="S1251" i="1"/>
  <c r="Q1252" i="1"/>
  <c r="R1252" i="1"/>
  <c r="S1252" i="1"/>
  <c r="Q1253" i="1"/>
  <c r="R1253" i="1"/>
  <c r="S1253" i="1"/>
  <c r="Q1254" i="1"/>
  <c r="S1254" i="1" s="1"/>
  <c r="R1254" i="1"/>
  <c r="Q1255" i="1"/>
  <c r="R1255" i="1"/>
  <c r="S1255" i="1"/>
  <c r="Q1256" i="1"/>
  <c r="R1256" i="1"/>
  <c r="S1256" i="1"/>
  <c r="Q1257" i="1"/>
  <c r="R1257" i="1"/>
  <c r="S1257" i="1"/>
  <c r="Q1258" i="1"/>
  <c r="S1258" i="1" s="1"/>
  <c r="R1258" i="1"/>
  <c r="Q1259" i="1"/>
  <c r="R1259" i="1"/>
  <c r="S1259" i="1"/>
  <c r="Q1260" i="1"/>
  <c r="R1260" i="1"/>
  <c r="S1260" i="1"/>
  <c r="Q1261" i="1"/>
  <c r="R1261" i="1"/>
  <c r="S1261" i="1"/>
  <c r="Q1262" i="1"/>
  <c r="S1262" i="1" s="1"/>
  <c r="R1262" i="1"/>
  <c r="Q1263" i="1"/>
  <c r="R1263" i="1"/>
  <c r="S1263" i="1"/>
  <c r="Q1264" i="1"/>
  <c r="R1264" i="1"/>
  <c r="S1264" i="1"/>
  <c r="Q1265" i="1"/>
  <c r="R1265" i="1"/>
  <c r="S1265" i="1"/>
  <c r="Q1266" i="1"/>
  <c r="S1266" i="1" s="1"/>
  <c r="R1266" i="1"/>
  <c r="Q1267" i="1"/>
  <c r="R1267" i="1"/>
  <c r="S1267" i="1"/>
  <c r="Q1268" i="1"/>
  <c r="R1268" i="1"/>
  <c r="S1268" i="1"/>
  <c r="Q1269" i="1"/>
  <c r="R1269" i="1"/>
  <c r="S1269" i="1"/>
  <c r="Q1270" i="1"/>
  <c r="S1270" i="1" s="1"/>
  <c r="R1270" i="1"/>
  <c r="Q1271" i="1"/>
  <c r="R1271" i="1"/>
  <c r="S1271" i="1"/>
  <c r="Q1272" i="1"/>
  <c r="R1272" i="1"/>
  <c r="S1272" i="1"/>
  <c r="Q1273" i="1"/>
  <c r="R1273" i="1"/>
  <c r="S1273" i="1"/>
  <c r="Q1274" i="1"/>
  <c r="S1274" i="1" s="1"/>
  <c r="R1274" i="1"/>
  <c r="Q1275" i="1"/>
  <c r="R1275" i="1"/>
  <c r="S1275" i="1"/>
  <c r="Q1276" i="1"/>
  <c r="R1276" i="1"/>
  <c r="S1276" i="1"/>
  <c r="Q1277" i="1"/>
  <c r="R1277" i="1"/>
  <c r="S1277" i="1"/>
  <c r="Q1278" i="1"/>
  <c r="S1278" i="1" s="1"/>
  <c r="R1278" i="1"/>
  <c r="Q1279" i="1"/>
  <c r="R1279" i="1"/>
  <c r="S1279" i="1"/>
  <c r="Q1280" i="1"/>
  <c r="R1280" i="1"/>
  <c r="S1280" i="1"/>
  <c r="Q1281" i="1"/>
  <c r="R1281" i="1"/>
  <c r="S1281" i="1"/>
  <c r="Q1282" i="1"/>
  <c r="S1282" i="1" s="1"/>
  <c r="R1282" i="1"/>
  <c r="Q1283" i="1"/>
  <c r="R1283" i="1"/>
  <c r="S1283" i="1"/>
  <c r="Q1284" i="1"/>
  <c r="R1284" i="1"/>
  <c r="S1284" i="1"/>
  <c r="Q1285" i="1"/>
  <c r="R1285" i="1"/>
  <c r="S1285" i="1"/>
  <c r="Q1286" i="1"/>
  <c r="S1286" i="1" s="1"/>
  <c r="R1286" i="1"/>
  <c r="Q1287" i="1"/>
  <c r="R1287" i="1"/>
  <c r="S1287" i="1"/>
  <c r="Q1288" i="1"/>
  <c r="R1288" i="1"/>
  <c r="S1288" i="1"/>
  <c r="Q1289" i="1"/>
  <c r="R1289" i="1"/>
  <c r="S1289" i="1"/>
  <c r="Q1290" i="1"/>
  <c r="S1290" i="1" s="1"/>
  <c r="R1290" i="1"/>
  <c r="Q1291" i="1"/>
  <c r="R1291" i="1"/>
  <c r="S1291" i="1"/>
  <c r="Q1292" i="1"/>
  <c r="R1292" i="1"/>
  <c r="S1292" i="1"/>
  <c r="Q1293" i="1"/>
  <c r="R1293" i="1"/>
  <c r="S1293" i="1"/>
  <c r="Q1294" i="1"/>
  <c r="S1294" i="1" s="1"/>
  <c r="R1294" i="1"/>
  <c r="Q1295" i="1"/>
  <c r="R1295" i="1"/>
  <c r="S1295" i="1"/>
  <c r="Q1296" i="1"/>
  <c r="R1296" i="1"/>
  <c r="S1296" i="1"/>
  <c r="Q1297" i="1"/>
  <c r="R1297" i="1"/>
  <c r="S1297" i="1" s="1"/>
  <c r="Q1298" i="1"/>
  <c r="S1298" i="1" s="1"/>
  <c r="R1298" i="1"/>
  <c r="Q1299" i="1"/>
  <c r="R1299" i="1"/>
  <c r="S1299" i="1"/>
  <c r="Q1300" i="1"/>
  <c r="R1300" i="1"/>
  <c r="S1300" i="1"/>
  <c r="Q1301" i="1"/>
  <c r="R1301" i="1"/>
  <c r="S1301" i="1" s="1"/>
  <c r="Q1302" i="1"/>
  <c r="S1302" i="1" s="1"/>
  <c r="R1302" i="1"/>
  <c r="Q1303" i="1"/>
  <c r="R1303" i="1"/>
  <c r="S1303" i="1"/>
  <c r="Q1304" i="1"/>
  <c r="R1304" i="1"/>
  <c r="S1304" i="1"/>
  <c r="Q1305" i="1"/>
  <c r="R1305" i="1"/>
  <c r="S1305" i="1" s="1"/>
  <c r="Q1306" i="1"/>
  <c r="S1306" i="1" s="1"/>
  <c r="R1306" i="1"/>
  <c r="Q1307" i="1"/>
  <c r="R1307" i="1"/>
  <c r="S1307" i="1"/>
  <c r="Q1308" i="1"/>
  <c r="R1308" i="1"/>
  <c r="S1308" i="1"/>
  <c r="Q1309" i="1"/>
  <c r="R1309" i="1"/>
  <c r="S1309" i="1" s="1"/>
  <c r="Q1310" i="1"/>
  <c r="S1310" i="1" s="1"/>
  <c r="R1310" i="1"/>
  <c r="Q1311" i="1"/>
  <c r="R1311" i="1"/>
  <c r="S1311" i="1"/>
  <c r="Q1312" i="1"/>
  <c r="R1312" i="1"/>
  <c r="S1312" i="1"/>
  <c r="Q1313" i="1"/>
  <c r="R1313" i="1"/>
  <c r="S1313" i="1" s="1"/>
  <c r="Q1314" i="1"/>
  <c r="S1314" i="1" s="1"/>
  <c r="R1314" i="1"/>
  <c r="Q1315" i="1"/>
  <c r="R1315" i="1"/>
  <c r="S1315" i="1"/>
  <c r="Q1316" i="1"/>
  <c r="R1316" i="1"/>
  <c r="S1316" i="1"/>
  <c r="Q1317" i="1"/>
  <c r="R1317" i="1"/>
  <c r="S1317" i="1" s="1"/>
  <c r="Q1318" i="1"/>
  <c r="R1318" i="1"/>
  <c r="Q1319" i="1"/>
  <c r="R1319" i="1"/>
  <c r="S1319" i="1"/>
  <c r="Q1320" i="1"/>
  <c r="R1320" i="1"/>
  <c r="S1320" i="1"/>
  <c r="Q1321" i="1"/>
  <c r="R1321" i="1"/>
  <c r="S1321" i="1" s="1"/>
  <c r="Q1322" i="1"/>
  <c r="S1322" i="1" s="1"/>
  <c r="R1322" i="1"/>
  <c r="Q1323" i="1"/>
  <c r="R1323" i="1"/>
  <c r="S1323" i="1"/>
  <c r="Q1324" i="1"/>
  <c r="R1324" i="1"/>
  <c r="S1324" i="1"/>
  <c r="Q1325" i="1"/>
  <c r="R1325" i="1"/>
  <c r="S1325" i="1" s="1"/>
  <c r="Q1326" i="1"/>
  <c r="R1326" i="1"/>
  <c r="Q1327" i="1"/>
  <c r="R1327" i="1"/>
  <c r="S1327" i="1"/>
  <c r="Q1328" i="1"/>
  <c r="R1328" i="1"/>
  <c r="S1328" i="1"/>
  <c r="Q1329" i="1"/>
  <c r="R1329" i="1"/>
  <c r="S1329" i="1" s="1"/>
  <c r="Q1330" i="1"/>
  <c r="S1330" i="1" s="1"/>
  <c r="R1330" i="1"/>
  <c r="Q1331" i="1"/>
  <c r="R1331" i="1"/>
  <c r="S1331" i="1"/>
  <c r="Q1332" i="1"/>
  <c r="R1332" i="1"/>
  <c r="S1332" i="1"/>
  <c r="Q1333" i="1"/>
  <c r="R1333" i="1"/>
  <c r="S1333" i="1" s="1"/>
  <c r="Q1334" i="1"/>
  <c r="R1334" i="1"/>
  <c r="Q1335" i="1"/>
  <c r="R1335" i="1"/>
  <c r="S1335" i="1"/>
  <c r="Q1336" i="1"/>
  <c r="R1336" i="1"/>
  <c r="S1336" i="1"/>
  <c r="Q1337" i="1"/>
  <c r="R1337" i="1"/>
  <c r="S1337" i="1" s="1"/>
  <c r="Q1338" i="1"/>
  <c r="R1338" i="1"/>
  <c r="Q1339" i="1"/>
  <c r="R1339" i="1"/>
  <c r="S1339" i="1"/>
  <c r="Q1340" i="1"/>
  <c r="R1340" i="1"/>
  <c r="S1340" i="1"/>
  <c r="Q1341" i="1"/>
  <c r="R1341" i="1"/>
  <c r="S1341" i="1" s="1"/>
  <c r="Q1342" i="1"/>
  <c r="R1342" i="1"/>
  <c r="Q1343" i="1"/>
  <c r="R1343" i="1"/>
  <c r="S1343" i="1" s="1"/>
  <c r="Q1344" i="1"/>
  <c r="R1344" i="1"/>
  <c r="S1344" i="1"/>
  <c r="Q1345" i="1"/>
  <c r="R1345" i="1"/>
  <c r="S1345" i="1" s="1"/>
  <c r="Q1346" i="1"/>
  <c r="R1346" i="1"/>
  <c r="Q1347" i="1"/>
  <c r="R1347" i="1"/>
  <c r="S1347" i="1" s="1"/>
  <c r="Q1348" i="1"/>
  <c r="R1348" i="1"/>
  <c r="S1348" i="1"/>
  <c r="Q1349" i="1"/>
  <c r="R1349" i="1"/>
  <c r="S1349" i="1" s="1"/>
  <c r="Q1350" i="1"/>
  <c r="S1350" i="1" s="1"/>
  <c r="R1350" i="1"/>
  <c r="Q1351" i="1"/>
  <c r="R1351" i="1"/>
  <c r="S1351" i="1" s="1"/>
  <c r="Q1352" i="1"/>
  <c r="R1352" i="1"/>
  <c r="S1352" i="1"/>
  <c r="Q1353" i="1"/>
  <c r="R1353" i="1"/>
  <c r="S1353" i="1" s="1"/>
  <c r="Q1354" i="1"/>
  <c r="S1354" i="1" s="1"/>
  <c r="R1354" i="1"/>
  <c r="Q1355" i="1"/>
  <c r="R1355" i="1"/>
  <c r="S1355" i="1" s="1"/>
  <c r="Q1356" i="1"/>
  <c r="R1356" i="1"/>
  <c r="S1356" i="1"/>
  <c r="Q1357" i="1"/>
  <c r="R1357" i="1"/>
  <c r="S1357" i="1" s="1"/>
  <c r="Q1358" i="1"/>
  <c r="R1358" i="1"/>
  <c r="Q1359" i="1"/>
  <c r="R1359" i="1"/>
  <c r="S1359" i="1" s="1"/>
  <c r="Q1360" i="1"/>
  <c r="R1360" i="1"/>
  <c r="S1360" i="1"/>
  <c r="Q1361" i="1"/>
  <c r="R1361" i="1"/>
  <c r="S1361" i="1" s="1"/>
  <c r="Q1362" i="1"/>
  <c r="R1362" i="1"/>
  <c r="Q1363" i="1"/>
  <c r="R1363" i="1"/>
  <c r="S1363" i="1" s="1"/>
  <c r="Q1364" i="1"/>
  <c r="R1364" i="1"/>
  <c r="S1364" i="1"/>
  <c r="Q1365" i="1"/>
  <c r="R1365" i="1"/>
  <c r="S1365" i="1" s="1"/>
  <c r="Q1366" i="1"/>
  <c r="S1366" i="1" s="1"/>
  <c r="R1366" i="1"/>
  <c r="Q1367" i="1"/>
  <c r="R1367" i="1"/>
  <c r="S1367" i="1" s="1"/>
  <c r="Q1368" i="1"/>
  <c r="R1368" i="1"/>
  <c r="S1368" i="1"/>
  <c r="Q1369" i="1"/>
  <c r="R1369" i="1"/>
  <c r="S1369" i="1" s="1"/>
  <c r="Q1370" i="1"/>
  <c r="S1370" i="1" s="1"/>
  <c r="R1370" i="1"/>
  <c r="Q1371" i="1"/>
  <c r="R1371" i="1"/>
  <c r="S1371" i="1" s="1"/>
  <c r="Q1372" i="1"/>
  <c r="R1372" i="1"/>
  <c r="S1372" i="1"/>
  <c r="Q1373" i="1"/>
  <c r="R1373" i="1"/>
  <c r="S1373" i="1" s="1"/>
  <c r="Q1374" i="1"/>
  <c r="R1374" i="1"/>
  <c r="Q1375" i="1"/>
  <c r="R1375" i="1"/>
  <c r="S1375" i="1" s="1"/>
  <c r="Q1376" i="1"/>
  <c r="R1376" i="1"/>
  <c r="S1376" i="1"/>
  <c r="Q1377" i="1"/>
  <c r="R1377" i="1"/>
  <c r="S1377" i="1" s="1"/>
  <c r="Q1378" i="1"/>
  <c r="R1378" i="1"/>
  <c r="Q1379" i="1"/>
  <c r="R1379" i="1"/>
  <c r="S1379" i="1" s="1"/>
  <c r="Q1380" i="1"/>
  <c r="R1380" i="1"/>
  <c r="S1380" i="1"/>
  <c r="Q1381" i="1"/>
  <c r="R1381" i="1"/>
  <c r="S1381" i="1" s="1"/>
  <c r="Q1382" i="1"/>
  <c r="S1382" i="1" s="1"/>
  <c r="R1382" i="1"/>
  <c r="Q1383" i="1"/>
  <c r="R1383" i="1"/>
  <c r="S1383" i="1" s="1"/>
  <c r="Q1384" i="1"/>
  <c r="R1384" i="1"/>
  <c r="S1384" i="1"/>
  <c r="Q1385" i="1"/>
  <c r="R1385" i="1"/>
  <c r="S1385" i="1" s="1"/>
  <c r="Q1386" i="1"/>
  <c r="S1386" i="1" s="1"/>
  <c r="R1386" i="1"/>
  <c r="Q1387" i="1"/>
  <c r="R1387" i="1"/>
  <c r="S1387" i="1" s="1"/>
  <c r="Q1388" i="1"/>
  <c r="R1388" i="1"/>
  <c r="S1388" i="1"/>
  <c r="Q1389" i="1"/>
  <c r="R1389" i="1"/>
  <c r="S1389" i="1" s="1"/>
  <c r="Q1390" i="1"/>
  <c r="R1390" i="1"/>
  <c r="Q1391" i="1"/>
  <c r="R1391" i="1"/>
  <c r="S1391" i="1" s="1"/>
  <c r="Q1392" i="1"/>
  <c r="R1392" i="1"/>
  <c r="S1392" i="1"/>
  <c r="Q1393" i="1"/>
  <c r="R1393" i="1"/>
  <c r="S1393" i="1" s="1"/>
  <c r="Q1394" i="1"/>
  <c r="R1394" i="1"/>
  <c r="Q1395" i="1"/>
  <c r="R1395" i="1"/>
  <c r="S1395" i="1" s="1"/>
  <c r="Q1396" i="1"/>
  <c r="R1396" i="1"/>
  <c r="S1396" i="1"/>
  <c r="Q1397" i="1"/>
  <c r="R1397" i="1"/>
  <c r="S1397" i="1" s="1"/>
  <c r="Q1398" i="1"/>
  <c r="S1398" i="1" s="1"/>
  <c r="R1398" i="1"/>
  <c r="Q1399" i="1"/>
  <c r="R1399" i="1"/>
  <c r="S1399" i="1" s="1"/>
  <c r="Q1400" i="1"/>
  <c r="R1400" i="1"/>
  <c r="S1400" i="1"/>
  <c r="Q1401" i="1"/>
  <c r="R1401" i="1"/>
  <c r="S1401" i="1" s="1"/>
  <c r="Q1402" i="1"/>
  <c r="S1402" i="1" s="1"/>
  <c r="R1402" i="1"/>
  <c r="Q1403" i="1"/>
  <c r="R1403" i="1"/>
  <c r="S1403" i="1" s="1"/>
  <c r="Q1404" i="1"/>
  <c r="R1404" i="1"/>
  <c r="S1404" i="1"/>
  <c r="Q1405" i="1"/>
  <c r="R1405" i="1"/>
  <c r="S1405" i="1" s="1"/>
  <c r="Q1406" i="1"/>
  <c r="R1406" i="1"/>
  <c r="Q1407" i="1"/>
  <c r="R1407" i="1"/>
  <c r="S1407" i="1" s="1"/>
  <c r="Q1408" i="1"/>
  <c r="R1408" i="1"/>
  <c r="S1408" i="1"/>
  <c r="Q1409" i="1"/>
  <c r="R1409" i="1"/>
  <c r="S1409" i="1" s="1"/>
  <c r="Q1410" i="1"/>
  <c r="R1410" i="1"/>
  <c r="Q1411" i="1"/>
  <c r="R1411" i="1"/>
  <c r="S1411" i="1" s="1"/>
  <c r="Q1412" i="1"/>
  <c r="R1412" i="1"/>
  <c r="S1412" i="1"/>
  <c r="Q1413" i="1"/>
  <c r="R1413" i="1"/>
  <c r="S1413" i="1" s="1"/>
  <c r="Q1414" i="1"/>
  <c r="S1414" i="1" s="1"/>
  <c r="R1414" i="1"/>
  <c r="Q1415" i="1"/>
  <c r="R1415" i="1"/>
  <c r="S1415" i="1" s="1"/>
  <c r="Q1416" i="1"/>
  <c r="R1416" i="1"/>
  <c r="S1416" i="1"/>
  <c r="Q1417" i="1"/>
  <c r="R1417" i="1"/>
  <c r="S1417" i="1" s="1"/>
  <c r="Q1418" i="1"/>
  <c r="S1418" i="1" s="1"/>
  <c r="R1418" i="1"/>
  <c r="Q1419" i="1"/>
  <c r="R1419" i="1"/>
  <c r="S1419" i="1" s="1"/>
  <c r="Q1420" i="1"/>
  <c r="R1420" i="1"/>
  <c r="S1420" i="1"/>
  <c r="Q1421" i="1"/>
  <c r="R1421" i="1"/>
  <c r="S1421" i="1" s="1"/>
  <c r="Q1422" i="1"/>
  <c r="R1422" i="1"/>
  <c r="Q1423" i="1"/>
  <c r="R1423" i="1"/>
  <c r="S1423" i="1" s="1"/>
  <c r="Q1424" i="1"/>
  <c r="R1424" i="1"/>
  <c r="S1424" i="1"/>
  <c r="Q1425" i="1"/>
  <c r="R1425" i="1"/>
  <c r="S1425" i="1" s="1"/>
  <c r="Q1426" i="1"/>
  <c r="R1426" i="1"/>
  <c r="Q1427" i="1"/>
  <c r="R1427" i="1"/>
  <c r="S1427" i="1" s="1"/>
  <c r="Q1428" i="1"/>
  <c r="R1428" i="1"/>
  <c r="S1428" i="1"/>
  <c r="Q1429" i="1"/>
  <c r="R1429" i="1"/>
  <c r="S1429" i="1" s="1"/>
  <c r="Q1430" i="1"/>
  <c r="S1430" i="1" s="1"/>
  <c r="R1430" i="1"/>
  <c r="Q1431" i="1"/>
  <c r="R1431" i="1"/>
  <c r="S1431" i="1" s="1"/>
  <c r="Q1432" i="1"/>
  <c r="R1432" i="1"/>
  <c r="S1432" i="1" s="1"/>
  <c r="Q1433" i="1"/>
  <c r="R1433" i="1"/>
  <c r="S1433" i="1" s="1"/>
  <c r="Q1434" i="1"/>
  <c r="R1434" i="1"/>
  <c r="Q1435" i="1"/>
  <c r="R1435" i="1"/>
  <c r="S1435" i="1" s="1"/>
  <c r="Q1436" i="1"/>
  <c r="R1436" i="1"/>
  <c r="S1436" i="1" s="1"/>
  <c r="Q1437" i="1"/>
  <c r="R1437" i="1"/>
  <c r="S1437" i="1" s="1"/>
  <c r="Q1438" i="1"/>
  <c r="S1438" i="1" s="1"/>
  <c r="R1438" i="1"/>
  <c r="Q1439" i="1"/>
  <c r="R1439" i="1"/>
  <c r="S1439" i="1" s="1"/>
  <c r="Q1440" i="1"/>
  <c r="R1440" i="1"/>
  <c r="S1440" i="1" s="1"/>
  <c r="Q1441" i="1"/>
  <c r="R1441" i="1"/>
  <c r="S1441" i="1" s="1"/>
  <c r="Q1442" i="1"/>
  <c r="S1442" i="1" s="1"/>
  <c r="R1442" i="1"/>
  <c r="Q1443" i="1"/>
  <c r="R1443" i="1"/>
  <c r="S1443" i="1" s="1"/>
  <c r="Q1444" i="1"/>
  <c r="R1444" i="1"/>
  <c r="S1444" i="1"/>
  <c r="Q1445" i="1"/>
  <c r="R1445" i="1"/>
  <c r="S1445" i="1" s="1"/>
  <c r="Q1446" i="1"/>
  <c r="R1446" i="1"/>
  <c r="Q1447" i="1"/>
  <c r="R1447" i="1"/>
  <c r="S1447" i="1" s="1"/>
  <c r="Q1448" i="1"/>
  <c r="R1448" i="1"/>
  <c r="S1448" i="1"/>
  <c r="Q1449" i="1"/>
  <c r="R1449" i="1"/>
  <c r="S1449" i="1" s="1"/>
  <c r="Q1450" i="1"/>
  <c r="S1450" i="1" s="1"/>
  <c r="R1450" i="1"/>
  <c r="Q1451" i="1"/>
  <c r="R1451" i="1"/>
  <c r="S1451" i="1" s="1"/>
  <c r="Q1452" i="1"/>
  <c r="R1452" i="1"/>
  <c r="S1452" i="1" s="1"/>
  <c r="Q1453" i="1"/>
  <c r="R1453" i="1"/>
  <c r="S1453" i="1" s="1"/>
  <c r="Q1454" i="1"/>
  <c r="S1454" i="1" s="1"/>
  <c r="R1454" i="1"/>
  <c r="Q1455" i="1"/>
  <c r="R1455" i="1"/>
  <c r="S1455" i="1" s="1"/>
  <c r="Q1456" i="1"/>
  <c r="R1456" i="1"/>
  <c r="S1456" i="1" s="1"/>
  <c r="Q1457" i="1"/>
  <c r="R1457" i="1"/>
  <c r="S1457" i="1" s="1"/>
  <c r="Q1458" i="1"/>
  <c r="S1458" i="1" s="1"/>
  <c r="R1458" i="1"/>
  <c r="Q1459" i="1"/>
  <c r="R1459" i="1"/>
  <c r="S1459" i="1" s="1"/>
  <c r="Q1460" i="1"/>
  <c r="R1460" i="1"/>
  <c r="S1460" i="1"/>
  <c r="Q1461" i="1"/>
  <c r="R1461" i="1"/>
  <c r="S1461" i="1" s="1"/>
  <c r="Q1462" i="1"/>
  <c r="R1462" i="1"/>
  <c r="Q1463" i="1"/>
  <c r="R1463" i="1"/>
  <c r="S1463" i="1" s="1"/>
  <c r="Q1464" i="1"/>
  <c r="R1464" i="1"/>
  <c r="S1464" i="1"/>
  <c r="Q1465" i="1"/>
  <c r="R1465" i="1"/>
  <c r="S1465" i="1" s="1"/>
  <c r="Q1466" i="1"/>
  <c r="S1466" i="1" s="1"/>
  <c r="R1466" i="1"/>
  <c r="Q1467" i="1"/>
  <c r="R1467" i="1"/>
  <c r="S1467" i="1" s="1"/>
  <c r="Q1468" i="1"/>
  <c r="R1468" i="1"/>
  <c r="S1468" i="1" s="1"/>
  <c r="Q1469" i="1"/>
  <c r="R1469" i="1"/>
  <c r="S1469" i="1" s="1"/>
  <c r="Q1470" i="1"/>
  <c r="S1470" i="1" s="1"/>
  <c r="R1470" i="1"/>
  <c r="Q1471" i="1"/>
  <c r="R1471" i="1"/>
  <c r="S1471" i="1" s="1"/>
  <c r="Q1472" i="1"/>
  <c r="S1472" i="1" s="1"/>
  <c r="R1472" i="1"/>
  <c r="Q1473" i="1"/>
  <c r="R1473" i="1"/>
  <c r="S1473" i="1" s="1"/>
  <c r="Q1474" i="1"/>
  <c r="R1474" i="1"/>
  <c r="S1474" i="1"/>
  <c r="Q1475" i="1"/>
  <c r="R1475" i="1"/>
  <c r="S1475" i="1" s="1"/>
  <c r="Q1476" i="1"/>
  <c r="R1476" i="1"/>
  <c r="S1476" i="1"/>
  <c r="Q1477" i="1"/>
  <c r="R1477" i="1"/>
  <c r="S1477" i="1" s="1"/>
  <c r="Q1478" i="1"/>
  <c r="S1478" i="1" s="1"/>
  <c r="R1478" i="1"/>
  <c r="Q1479" i="1"/>
  <c r="R1479" i="1"/>
  <c r="S1479" i="1" s="1"/>
  <c r="Q1480" i="1"/>
  <c r="R1480" i="1"/>
  <c r="S1480" i="1"/>
  <c r="Q1481" i="1"/>
  <c r="R1481" i="1"/>
  <c r="S1481" i="1" s="1"/>
  <c r="Q1482" i="1"/>
  <c r="R1482" i="1"/>
  <c r="S1482" i="1"/>
  <c r="Q1483" i="1"/>
  <c r="R1483" i="1"/>
  <c r="S1483" i="1" s="1"/>
  <c r="Q1484" i="1"/>
  <c r="S1484" i="1" s="1"/>
  <c r="R1484" i="1"/>
  <c r="Q1485" i="1"/>
  <c r="R1485" i="1"/>
  <c r="S1485" i="1" s="1"/>
  <c r="Q1486" i="1"/>
  <c r="S1486" i="1" s="1"/>
  <c r="R1486" i="1"/>
  <c r="Q1487" i="1"/>
  <c r="R1487" i="1"/>
  <c r="S1487" i="1" s="1"/>
  <c r="Q1488" i="1"/>
  <c r="R1488" i="1"/>
  <c r="S1488" i="1"/>
  <c r="Q1489" i="1"/>
  <c r="R1489" i="1"/>
  <c r="S1489" i="1" s="1"/>
  <c r="Q1490" i="1"/>
  <c r="R1490" i="1"/>
  <c r="S1490" i="1" s="1"/>
  <c r="Q1491" i="1"/>
  <c r="R1491" i="1"/>
  <c r="S1491" i="1" s="1"/>
  <c r="Q1492" i="1"/>
  <c r="S1492" i="1" s="1"/>
  <c r="R1492" i="1"/>
  <c r="Q1493" i="1"/>
  <c r="R1493" i="1"/>
  <c r="S1493" i="1" s="1"/>
  <c r="Q1494" i="1"/>
  <c r="S1494" i="1" s="1"/>
  <c r="R1494" i="1"/>
  <c r="Q1495" i="1"/>
  <c r="R1495" i="1"/>
  <c r="S1495" i="1" s="1"/>
  <c r="Q1496" i="1"/>
  <c r="S1496" i="1" s="1"/>
  <c r="R1496" i="1"/>
  <c r="Q1497" i="1"/>
  <c r="R1497" i="1"/>
  <c r="S1497" i="1" s="1"/>
  <c r="Q1498" i="1"/>
  <c r="R1498" i="1"/>
  <c r="S1498" i="1"/>
  <c r="Q1499" i="1"/>
  <c r="R1499" i="1"/>
  <c r="S1499" i="1" s="1"/>
  <c r="Q1500" i="1"/>
  <c r="R1500" i="1"/>
  <c r="S1500" i="1"/>
  <c r="Q1501" i="1"/>
  <c r="R1501" i="1"/>
  <c r="S1501" i="1" s="1"/>
  <c r="Q1502" i="1"/>
  <c r="S1502" i="1" s="1"/>
  <c r="R1502" i="1"/>
  <c r="Q1503" i="1"/>
  <c r="R1503" i="1"/>
  <c r="S1503" i="1" s="1"/>
  <c r="Q1504" i="1"/>
  <c r="R1504" i="1"/>
  <c r="S1504" i="1"/>
  <c r="Q1505" i="1"/>
  <c r="R1505" i="1"/>
  <c r="S1505" i="1" s="1"/>
  <c r="Q1506" i="1"/>
  <c r="R1506" i="1"/>
  <c r="S1506" i="1"/>
  <c r="Q1507" i="1"/>
  <c r="R1507" i="1"/>
  <c r="S1507" i="1" s="1"/>
  <c r="Q1508" i="1"/>
  <c r="S1508" i="1" s="1"/>
  <c r="R1508" i="1"/>
  <c r="Q1509" i="1"/>
  <c r="R1509" i="1"/>
  <c r="S1509" i="1" s="1"/>
  <c r="Q1510" i="1"/>
  <c r="R1510" i="1"/>
  <c r="Q1511" i="1"/>
  <c r="R1511" i="1"/>
  <c r="S1511" i="1" s="1"/>
  <c r="Q1512" i="1"/>
  <c r="R1512" i="1"/>
  <c r="S1512" i="1"/>
  <c r="Q1513" i="1"/>
  <c r="R1513" i="1"/>
  <c r="S1513" i="1" s="1"/>
  <c r="Q1514" i="1"/>
  <c r="R1514" i="1"/>
  <c r="S1514" i="1" s="1"/>
  <c r="Q1515" i="1"/>
  <c r="R1515" i="1"/>
  <c r="S1515" i="1" s="1"/>
  <c r="Q1516" i="1"/>
  <c r="S1516" i="1" s="1"/>
  <c r="R1516" i="1"/>
  <c r="Q1517" i="1"/>
  <c r="R1517" i="1"/>
  <c r="S1517" i="1" s="1"/>
  <c r="Q1518" i="1"/>
  <c r="S1518" i="1" s="1"/>
  <c r="R1518" i="1"/>
  <c r="Q1519" i="1"/>
  <c r="R1519" i="1"/>
  <c r="S1519" i="1" s="1"/>
  <c r="Q1520" i="1"/>
  <c r="S1520" i="1" s="1"/>
  <c r="R1520" i="1"/>
  <c r="Q1521" i="1"/>
  <c r="R1521" i="1"/>
  <c r="S1521" i="1" s="1"/>
  <c r="Q1522" i="1"/>
  <c r="R1522" i="1"/>
  <c r="S1522" i="1"/>
  <c r="Q1523" i="1"/>
  <c r="R1523" i="1"/>
  <c r="S1523" i="1" s="1"/>
  <c r="Q1524" i="1"/>
  <c r="R1524" i="1"/>
  <c r="S1524" i="1"/>
  <c r="Q1525" i="1"/>
  <c r="R1525" i="1"/>
  <c r="S1525" i="1" s="1"/>
  <c r="Q1526" i="1"/>
  <c r="S1526" i="1" s="1"/>
  <c r="R1526" i="1"/>
  <c r="Q1527" i="1"/>
  <c r="R1527" i="1"/>
  <c r="S1527" i="1" s="1"/>
  <c r="Q1528" i="1"/>
  <c r="R1528" i="1"/>
  <c r="S1528" i="1"/>
  <c r="Q1529" i="1"/>
  <c r="R1529" i="1"/>
  <c r="S1529" i="1" s="1"/>
  <c r="Q1530" i="1"/>
  <c r="R1530" i="1"/>
  <c r="S1530" i="1"/>
  <c r="Q1531" i="1"/>
  <c r="R1531" i="1"/>
  <c r="S1531" i="1" s="1"/>
  <c r="Q1532" i="1"/>
  <c r="S1532" i="1" s="1"/>
  <c r="R1532" i="1"/>
  <c r="Q1533" i="1"/>
  <c r="R1533" i="1"/>
  <c r="S1533" i="1" s="1"/>
  <c r="Q1534" i="1"/>
  <c r="S1534" i="1" s="1"/>
  <c r="R1534" i="1"/>
  <c r="Q1535" i="1"/>
  <c r="R1535" i="1"/>
  <c r="S1535" i="1" s="1"/>
  <c r="Q1536" i="1"/>
  <c r="R1536" i="1"/>
  <c r="S1536" i="1"/>
  <c r="Q1537" i="1"/>
  <c r="R1537" i="1"/>
  <c r="S1537" i="1" s="1"/>
  <c r="Q1538" i="1"/>
  <c r="R1538" i="1"/>
  <c r="S1538" i="1" s="1"/>
  <c r="Q1539" i="1"/>
  <c r="R1539" i="1"/>
  <c r="S1539" i="1" s="1"/>
  <c r="Q1540" i="1"/>
  <c r="R1540" i="1"/>
  <c r="Q1541" i="1"/>
  <c r="R1541" i="1"/>
  <c r="S1541" i="1" s="1"/>
  <c r="Q1542" i="1"/>
  <c r="S1542" i="1" s="1"/>
  <c r="R1542" i="1"/>
  <c r="Q1543" i="1"/>
  <c r="R1543" i="1"/>
  <c r="S1543" i="1" s="1"/>
  <c r="Q1544" i="1"/>
  <c r="S1544" i="1" s="1"/>
  <c r="R1544" i="1"/>
  <c r="Q1545" i="1"/>
  <c r="R1545" i="1"/>
  <c r="S1545" i="1" s="1"/>
  <c r="Q1546" i="1"/>
  <c r="R1546" i="1"/>
  <c r="Q1547" i="1"/>
  <c r="R1547" i="1"/>
  <c r="S1547" i="1" s="1"/>
  <c r="Q1548" i="1"/>
  <c r="S1548" i="1" s="1"/>
  <c r="R1548" i="1"/>
  <c r="Q1549" i="1"/>
  <c r="R1549" i="1"/>
  <c r="S1549" i="1" s="1"/>
  <c r="Q1550" i="1"/>
  <c r="R1550" i="1"/>
  <c r="S1550" i="1"/>
  <c r="Q1551" i="1"/>
  <c r="R1551" i="1"/>
  <c r="S1551" i="1" s="1"/>
  <c r="Q1552" i="1"/>
  <c r="S1552" i="1" s="1"/>
  <c r="R1552" i="1"/>
  <c r="Q1553" i="1"/>
  <c r="R1553" i="1"/>
  <c r="S1553" i="1"/>
  <c r="Q1554" i="1"/>
  <c r="R1554" i="1"/>
  <c r="S1554" i="1"/>
  <c r="Q1555" i="1"/>
  <c r="R1555" i="1"/>
  <c r="S1555" i="1" s="1"/>
  <c r="Q1556" i="1"/>
  <c r="R1556" i="1"/>
  <c r="S1556" i="1" s="1"/>
  <c r="Q1557" i="1"/>
  <c r="R1557" i="1"/>
  <c r="S1557" i="1"/>
  <c r="Q1558" i="1"/>
  <c r="S1558" i="1" s="1"/>
  <c r="R1558" i="1"/>
  <c r="Q1559" i="1"/>
  <c r="R1559" i="1"/>
  <c r="S1559" i="1" s="1"/>
  <c r="Q1560" i="1"/>
  <c r="R1560" i="1"/>
  <c r="S1560" i="1"/>
  <c r="Q1561" i="1"/>
  <c r="R1561" i="1"/>
  <c r="S1561" i="1" s="1"/>
  <c r="Q1562" i="1"/>
  <c r="S1562" i="1" s="1"/>
  <c r="R1562" i="1"/>
  <c r="Q1563" i="1"/>
  <c r="R1563" i="1"/>
  <c r="S1563" i="1" s="1"/>
  <c r="Q1564" i="1"/>
  <c r="S1564" i="1" s="1"/>
  <c r="R1564" i="1"/>
  <c r="Q1565" i="1"/>
  <c r="R1565" i="1"/>
  <c r="S1565" i="1"/>
  <c r="Q1566" i="1"/>
  <c r="R1566" i="1"/>
  <c r="S1566" i="1"/>
  <c r="Q1567" i="1"/>
  <c r="R1567" i="1"/>
  <c r="S1567" i="1" s="1"/>
  <c r="Q1568" i="1"/>
  <c r="S1568" i="1" s="1"/>
  <c r="R1568" i="1"/>
  <c r="Q1569" i="1"/>
  <c r="R1569" i="1"/>
  <c r="S1569" i="1" s="1"/>
  <c r="Q1570" i="1"/>
  <c r="S1570" i="1" s="1"/>
  <c r="R1570" i="1"/>
  <c r="Q1571" i="1"/>
  <c r="R1571" i="1"/>
  <c r="S1571" i="1" s="1"/>
  <c r="Q1572" i="1"/>
  <c r="R1572" i="1"/>
  <c r="S1572" i="1" s="1"/>
  <c r="Q1573" i="1"/>
  <c r="R1573" i="1"/>
  <c r="S1573" i="1"/>
  <c r="Q1574" i="1"/>
  <c r="R1574" i="1"/>
  <c r="Q1575" i="1"/>
  <c r="R1575" i="1"/>
  <c r="S1575" i="1" s="1"/>
  <c r="Q1576" i="1"/>
  <c r="R1576" i="1"/>
  <c r="S1576" i="1"/>
  <c r="Q1577" i="1"/>
  <c r="R1577" i="1"/>
  <c r="S1577" i="1"/>
  <c r="Q1578" i="1"/>
  <c r="S1578" i="1" s="1"/>
  <c r="R1578" i="1"/>
  <c r="Q1579" i="1"/>
  <c r="R1579" i="1"/>
  <c r="S1579" i="1" s="1"/>
  <c r="Q1580" i="1"/>
  <c r="S1580" i="1" s="1"/>
  <c r="R1580" i="1"/>
  <c r="Q1581" i="1"/>
  <c r="R1581" i="1"/>
  <c r="S1581" i="1" s="1"/>
  <c r="Q1582" i="1"/>
  <c r="R1582" i="1"/>
  <c r="S1582" i="1" s="1"/>
  <c r="Q1583" i="1"/>
  <c r="R1583" i="1"/>
  <c r="S1583" i="1" s="1"/>
  <c r="Q1584" i="1"/>
  <c r="S1584" i="1" s="1"/>
  <c r="R1584" i="1"/>
  <c r="Q1585" i="1"/>
  <c r="R1585" i="1"/>
  <c r="S1585" i="1"/>
  <c r="Q1586" i="1"/>
  <c r="R1586" i="1"/>
  <c r="S1586" i="1"/>
  <c r="Q1587" i="1"/>
  <c r="R1587" i="1"/>
  <c r="S1587" i="1" s="1"/>
  <c r="Q1588" i="1"/>
  <c r="R1588" i="1"/>
  <c r="S1588" i="1"/>
  <c r="Q1589" i="1"/>
  <c r="R1589" i="1"/>
  <c r="S1589" i="1"/>
  <c r="Q1590" i="1"/>
  <c r="S1590" i="1" s="1"/>
  <c r="R1590" i="1"/>
  <c r="Q1591" i="1"/>
  <c r="R1591" i="1"/>
  <c r="S1591" i="1" s="1"/>
  <c r="Q1592" i="1"/>
  <c r="S1592" i="1" s="1"/>
  <c r="R1592" i="1"/>
  <c r="Q1593" i="1"/>
  <c r="R1593" i="1"/>
  <c r="S1593" i="1" s="1"/>
  <c r="Q1594" i="1"/>
  <c r="S1594" i="1" s="1"/>
  <c r="R1594" i="1"/>
  <c r="Q1595" i="1"/>
  <c r="R1595" i="1"/>
  <c r="S1595" i="1"/>
  <c r="Q1596" i="1"/>
  <c r="S1596" i="1" s="1"/>
  <c r="R1596" i="1"/>
  <c r="Q1597" i="1"/>
  <c r="R1597" i="1"/>
  <c r="S1597" i="1" s="1"/>
  <c r="Q1598" i="1"/>
  <c r="S1598" i="1" s="1"/>
  <c r="R1598" i="1"/>
  <c r="Q1599" i="1"/>
  <c r="R1599" i="1"/>
  <c r="S1599" i="1" s="1"/>
  <c r="Q1600" i="1"/>
  <c r="S1600" i="1" s="1"/>
  <c r="R1600" i="1"/>
  <c r="Q1601" i="1"/>
  <c r="R1601" i="1"/>
  <c r="S1601" i="1" s="1"/>
  <c r="Q1602" i="1"/>
  <c r="S1602" i="1" s="1"/>
  <c r="R1602" i="1"/>
  <c r="Q1603" i="1"/>
  <c r="R1603" i="1"/>
  <c r="S1603" i="1" s="1"/>
  <c r="Q1604" i="1"/>
  <c r="S1604" i="1" s="1"/>
  <c r="R1604" i="1"/>
  <c r="Q1605" i="1"/>
  <c r="R1605" i="1"/>
  <c r="S1605" i="1" s="1"/>
  <c r="Q1606" i="1"/>
  <c r="R1606" i="1"/>
  <c r="Q1607" i="1"/>
  <c r="R1607" i="1"/>
  <c r="S1607" i="1" s="1"/>
  <c r="Q1608" i="1"/>
  <c r="S1608" i="1" s="1"/>
  <c r="R1608" i="1"/>
  <c r="Q1609" i="1"/>
  <c r="R1609" i="1"/>
  <c r="S1609" i="1" s="1"/>
  <c r="Q1610" i="1"/>
  <c r="S1610" i="1" s="1"/>
  <c r="R1610" i="1"/>
  <c r="Q1611" i="1"/>
  <c r="R1611" i="1"/>
  <c r="S1611" i="1"/>
  <c r="Q1612" i="1"/>
  <c r="S1612" i="1" s="1"/>
  <c r="R1612" i="1"/>
  <c r="Q1613" i="1"/>
  <c r="R1613" i="1"/>
  <c r="S1613" i="1" s="1"/>
  <c r="Q1614" i="1"/>
  <c r="S1614" i="1" s="1"/>
  <c r="R1614" i="1"/>
  <c r="Q1615" i="1"/>
  <c r="R1615" i="1"/>
  <c r="S1615" i="1" s="1"/>
  <c r="Q1616" i="1"/>
  <c r="S1616" i="1" s="1"/>
  <c r="R1616" i="1"/>
  <c r="Q1617" i="1"/>
  <c r="R1617" i="1"/>
  <c r="S1617" i="1" s="1"/>
  <c r="Q1618" i="1"/>
  <c r="S1618" i="1" s="1"/>
  <c r="R1618" i="1"/>
  <c r="Q1619" i="1"/>
  <c r="R1619" i="1"/>
  <c r="S1619" i="1" s="1"/>
  <c r="Q1620" i="1"/>
  <c r="S1620" i="1" s="1"/>
  <c r="R1620" i="1"/>
  <c r="Q1621" i="1"/>
  <c r="R1621" i="1"/>
  <c r="S1621" i="1" s="1"/>
  <c r="Q1622" i="1"/>
  <c r="R1622" i="1"/>
  <c r="Q1623" i="1"/>
  <c r="R1623" i="1"/>
  <c r="S1623" i="1" s="1"/>
  <c r="Q1624" i="1"/>
  <c r="S1624" i="1" s="1"/>
  <c r="R1624" i="1"/>
  <c r="Q1625" i="1"/>
  <c r="R1625" i="1"/>
  <c r="S1625" i="1" s="1"/>
  <c r="Q1626" i="1"/>
  <c r="S1626" i="1" s="1"/>
  <c r="R1626" i="1"/>
  <c r="Q1627" i="1"/>
  <c r="R1627" i="1"/>
  <c r="S1627" i="1"/>
  <c r="Q1628" i="1"/>
  <c r="S1628" i="1" s="1"/>
  <c r="R1628" i="1"/>
  <c r="Q1629" i="1"/>
  <c r="R1629" i="1"/>
  <c r="S1629" i="1" s="1"/>
  <c r="Q1630" i="1"/>
  <c r="S1630" i="1" s="1"/>
  <c r="R1630" i="1"/>
  <c r="Q1631" i="1"/>
  <c r="R1631" i="1"/>
  <c r="S1631" i="1" s="1"/>
  <c r="Q1632" i="1"/>
  <c r="S1632" i="1" s="1"/>
  <c r="R1632" i="1"/>
  <c r="Q1633" i="1"/>
  <c r="R1633" i="1"/>
  <c r="S1633" i="1" s="1"/>
  <c r="Q1634" i="1"/>
  <c r="S1634" i="1" s="1"/>
  <c r="R1634" i="1"/>
  <c r="Q1635" i="1"/>
  <c r="R1635" i="1"/>
  <c r="S1635" i="1" s="1"/>
  <c r="Q1636" i="1"/>
  <c r="S1636" i="1" s="1"/>
  <c r="R1636" i="1"/>
  <c r="Q1637" i="1"/>
  <c r="R1637" i="1"/>
  <c r="S1637" i="1" s="1"/>
  <c r="Q1638" i="1"/>
  <c r="R1638" i="1"/>
  <c r="Q1639" i="1"/>
  <c r="R1639" i="1"/>
  <c r="S1639" i="1" s="1"/>
  <c r="Q1640" i="1"/>
  <c r="S1640" i="1" s="1"/>
  <c r="R1640" i="1"/>
  <c r="Q1641" i="1"/>
  <c r="R1641" i="1"/>
  <c r="S1641" i="1" s="1"/>
  <c r="Q1642" i="1"/>
  <c r="S1642" i="1" s="1"/>
  <c r="R1642" i="1"/>
  <c r="Q1643" i="1"/>
  <c r="R1643" i="1"/>
  <c r="S1643" i="1"/>
  <c r="Q1644" i="1"/>
  <c r="S1644" i="1" s="1"/>
  <c r="R1644" i="1"/>
  <c r="Q1645" i="1"/>
  <c r="R1645" i="1"/>
  <c r="S1645" i="1" s="1"/>
  <c r="Q1646" i="1"/>
  <c r="S1646" i="1" s="1"/>
  <c r="R1646" i="1"/>
  <c r="Q1647" i="1"/>
  <c r="R1647" i="1"/>
  <c r="S1647" i="1" s="1"/>
  <c r="Q1648" i="1"/>
  <c r="S1648" i="1" s="1"/>
  <c r="R1648" i="1"/>
  <c r="Q1649" i="1"/>
  <c r="R1649" i="1"/>
  <c r="S1649" i="1" s="1"/>
  <c r="Q1650" i="1"/>
  <c r="S1650" i="1" s="1"/>
  <c r="R1650" i="1"/>
  <c r="Q1651" i="1"/>
  <c r="R1651" i="1"/>
  <c r="S1651" i="1" s="1"/>
  <c r="Q1652" i="1"/>
  <c r="S1652" i="1" s="1"/>
  <c r="R1652" i="1"/>
  <c r="Q1653" i="1"/>
  <c r="R1653" i="1"/>
  <c r="S1653" i="1" s="1"/>
  <c r="Q1654" i="1"/>
  <c r="R1654" i="1"/>
  <c r="Q1655" i="1"/>
  <c r="R1655" i="1"/>
  <c r="S1655" i="1" s="1"/>
  <c r="Q1656" i="1"/>
  <c r="S1656" i="1" s="1"/>
  <c r="R1656" i="1"/>
  <c r="Q1657" i="1"/>
  <c r="R1657" i="1"/>
  <c r="S1657" i="1" s="1"/>
  <c r="Q1658" i="1"/>
  <c r="S1658" i="1" s="1"/>
  <c r="R1658" i="1"/>
  <c r="Q1659" i="1"/>
  <c r="R1659" i="1"/>
  <c r="S1659" i="1"/>
  <c r="Q1660" i="1"/>
  <c r="S1660" i="1" s="1"/>
  <c r="R1660" i="1"/>
  <c r="Q1661" i="1"/>
  <c r="R1661" i="1"/>
  <c r="S1661" i="1" s="1"/>
  <c r="Q1662" i="1"/>
  <c r="S1662" i="1" s="1"/>
  <c r="R1662" i="1"/>
  <c r="Q1663" i="1"/>
  <c r="R1663" i="1"/>
  <c r="S1663" i="1" s="1"/>
  <c r="Q1664" i="1"/>
  <c r="S1664" i="1" s="1"/>
  <c r="R1664" i="1"/>
  <c r="Q1665" i="1"/>
  <c r="R1665" i="1"/>
  <c r="S1665" i="1" s="1"/>
  <c r="Q1666" i="1"/>
  <c r="S1666" i="1" s="1"/>
  <c r="R1666" i="1"/>
  <c r="Q1667" i="1"/>
  <c r="R1667" i="1"/>
  <c r="S1667" i="1" s="1"/>
  <c r="Q1668" i="1"/>
  <c r="S1668" i="1" s="1"/>
  <c r="R1668" i="1"/>
  <c r="Q1669" i="1"/>
  <c r="R1669" i="1"/>
  <c r="S1669" i="1" s="1"/>
  <c r="Q1670" i="1"/>
  <c r="R1670" i="1"/>
  <c r="Q1671" i="1"/>
  <c r="R1671" i="1"/>
  <c r="S1671" i="1" s="1"/>
  <c r="Q1672" i="1"/>
  <c r="S1672" i="1" s="1"/>
  <c r="R1672" i="1"/>
  <c r="Q1673" i="1"/>
  <c r="S1673" i="1" s="1"/>
  <c r="R1673" i="1"/>
  <c r="Q1674" i="1"/>
  <c r="S1674" i="1" s="1"/>
  <c r="R1674" i="1"/>
  <c r="Q1675" i="1"/>
  <c r="R1675" i="1"/>
  <c r="S1675" i="1"/>
  <c r="Q1676" i="1"/>
  <c r="S1676" i="1" s="1"/>
  <c r="R1676" i="1"/>
  <c r="Q1677" i="1"/>
  <c r="S1677" i="1" s="1"/>
  <c r="R1677" i="1"/>
  <c r="Q1678" i="1"/>
  <c r="S1678" i="1" s="1"/>
  <c r="R1678" i="1"/>
  <c r="Q1679" i="1"/>
  <c r="R1679" i="1"/>
  <c r="S1679" i="1" s="1"/>
  <c r="Q1680" i="1"/>
  <c r="S1680" i="1" s="1"/>
  <c r="R1680" i="1"/>
  <c r="Q1681" i="1"/>
  <c r="S1681" i="1" s="1"/>
  <c r="R1681" i="1"/>
  <c r="Q1682" i="1"/>
  <c r="S1682" i="1" s="1"/>
  <c r="R1682" i="1"/>
  <c r="Q1683" i="1"/>
  <c r="S1683" i="1" s="1"/>
  <c r="R1683" i="1"/>
  <c r="Q1684" i="1"/>
  <c r="S1684" i="1" s="1"/>
  <c r="R1684" i="1"/>
  <c r="Q1685" i="1"/>
  <c r="S1685" i="1" s="1"/>
  <c r="R1685" i="1"/>
  <c r="Q1686" i="1"/>
  <c r="R1686" i="1"/>
  <c r="Q1687" i="1"/>
  <c r="S1687" i="1" s="1"/>
  <c r="R1687" i="1"/>
  <c r="Q1688" i="1"/>
  <c r="S1688" i="1" s="1"/>
  <c r="R1688" i="1"/>
  <c r="Q1689" i="1"/>
  <c r="S1689" i="1" s="1"/>
  <c r="R1689" i="1"/>
  <c r="Q1690" i="1"/>
  <c r="S1690" i="1" s="1"/>
  <c r="R1690" i="1"/>
  <c r="Q1691" i="1"/>
  <c r="S1691" i="1" s="1"/>
  <c r="R1691" i="1"/>
  <c r="Q1692" i="1"/>
  <c r="S1692" i="1" s="1"/>
  <c r="R1692" i="1"/>
  <c r="Q1693" i="1"/>
  <c r="S1693" i="1" s="1"/>
  <c r="R1693" i="1"/>
  <c r="Q1694" i="1"/>
  <c r="S1694" i="1" s="1"/>
  <c r="R1694" i="1"/>
  <c r="Q1695" i="1"/>
  <c r="S1695" i="1" s="1"/>
  <c r="R1695" i="1"/>
  <c r="Q1696" i="1"/>
  <c r="S1696" i="1" s="1"/>
  <c r="R1696" i="1"/>
  <c r="Q1697" i="1"/>
  <c r="S1697" i="1" s="1"/>
  <c r="R1697" i="1"/>
  <c r="Q1698" i="1"/>
  <c r="S1698" i="1" s="1"/>
  <c r="R1698" i="1"/>
  <c r="Q1699" i="1"/>
  <c r="S1699" i="1" s="1"/>
  <c r="R1699" i="1"/>
  <c r="Q1700" i="1"/>
  <c r="S1700" i="1" s="1"/>
  <c r="R1700" i="1"/>
  <c r="Q1701" i="1"/>
  <c r="S1701" i="1" s="1"/>
  <c r="R1701" i="1"/>
  <c r="Q1702" i="1"/>
  <c r="R1702" i="1"/>
  <c r="Q1703" i="1"/>
  <c r="S1703" i="1" s="1"/>
  <c r="R1703" i="1"/>
  <c r="Q1704" i="1"/>
  <c r="S1704" i="1" s="1"/>
  <c r="R1704" i="1"/>
  <c r="Q1705" i="1"/>
  <c r="S1705" i="1" s="1"/>
  <c r="R1705" i="1"/>
  <c r="Q1706" i="1"/>
  <c r="S1706" i="1" s="1"/>
  <c r="R1706" i="1"/>
  <c r="Q1707" i="1"/>
  <c r="S1707" i="1" s="1"/>
  <c r="R1707" i="1"/>
  <c r="Q1708" i="1"/>
  <c r="S1708" i="1" s="1"/>
  <c r="R1708" i="1"/>
  <c r="Q1709" i="1"/>
  <c r="S1709" i="1" s="1"/>
  <c r="R1709" i="1"/>
  <c r="Q1710" i="1"/>
  <c r="S1710" i="1" s="1"/>
  <c r="R1710" i="1"/>
  <c r="Q1711" i="1"/>
  <c r="S1711" i="1" s="1"/>
  <c r="R1711" i="1"/>
  <c r="Q1712" i="1"/>
  <c r="S1712" i="1" s="1"/>
  <c r="R1712" i="1"/>
  <c r="Q1713" i="1"/>
  <c r="S1713" i="1" s="1"/>
  <c r="R1713" i="1"/>
  <c r="Q1714" i="1"/>
  <c r="S1714" i="1" s="1"/>
  <c r="R1714" i="1"/>
  <c r="Q1715" i="1"/>
  <c r="S1715" i="1" s="1"/>
  <c r="R1715" i="1"/>
  <c r="Q1716" i="1"/>
  <c r="S1716" i="1" s="1"/>
  <c r="R1716" i="1"/>
  <c r="Q1717" i="1"/>
  <c r="S1717" i="1" s="1"/>
  <c r="R1717" i="1"/>
  <c r="Q1718" i="1"/>
  <c r="R1718" i="1"/>
  <c r="Q1719" i="1"/>
  <c r="S1719" i="1" s="1"/>
  <c r="R1719" i="1"/>
  <c r="Q1720" i="1"/>
  <c r="S1720" i="1" s="1"/>
  <c r="R1720" i="1"/>
  <c r="Q1721" i="1"/>
  <c r="S1721" i="1" s="1"/>
  <c r="R1721" i="1"/>
  <c r="Q1722" i="1"/>
  <c r="S1722" i="1" s="1"/>
  <c r="R1722" i="1"/>
  <c r="Q1723" i="1"/>
  <c r="S1723" i="1" s="1"/>
  <c r="R1723" i="1"/>
  <c r="Q1724" i="1"/>
  <c r="S1724" i="1" s="1"/>
  <c r="R1724" i="1"/>
  <c r="Q1725" i="1"/>
  <c r="S1725" i="1" s="1"/>
  <c r="R1725" i="1"/>
  <c r="Q1726" i="1"/>
  <c r="S1726" i="1" s="1"/>
  <c r="R1726" i="1"/>
  <c r="Q1727" i="1"/>
  <c r="S1727" i="1" s="1"/>
  <c r="R1727" i="1"/>
  <c r="Q1728" i="1"/>
  <c r="S1728" i="1" s="1"/>
  <c r="R1728" i="1"/>
  <c r="Q1729" i="1"/>
  <c r="S1729" i="1" s="1"/>
  <c r="R1729" i="1"/>
  <c r="Q1730" i="1"/>
  <c r="S1730" i="1" s="1"/>
  <c r="R1730" i="1"/>
  <c r="Q1731" i="1"/>
  <c r="S1731" i="1" s="1"/>
  <c r="R1731" i="1"/>
  <c r="Q1732" i="1"/>
  <c r="S1732" i="1" s="1"/>
  <c r="R1732" i="1"/>
  <c r="Q1733" i="1"/>
  <c r="S1733" i="1" s="1"/>
  <c r="R1733" i="1"/>
  <c r="Q1734" i="1"/>
  <c r="R1734" i="1"/>
  <c r="Q1735" i="1"/>
  <c r="S1735" i="1" s="1"/>
  <c r="R1735" i="1"/>
  <c r="Q1736" i="1"/>
  <c r="S1736" i="1" s="1"/>
  <c r="R1736" i="1"/>
  <c r="Q1737" i="1"/>
  <c r="S1737" i="1" s="1"/>
  <c r="R1737" i="1"/>
  <c r="Q1738" i="1"/>
  <c r="S1738" i="1" s="1"/>
  <c r="R1738" i="1"/>
  <c r="Q1739" i="1"/>
  <c r="S1739" i="1" s="1"/>
  <c r="R1739" i="1"/>
  <c r="Q1740" i="1"/>
  <c r="S1740" i="1" s="1"/>
  <c r="R1740" i="1"/>
  <c r="Q1741" i="1"/>
  <c r="S1741" i="1" s="1"/>
  <c r="R1741" i="1"/>
  <c r="Q1742" i="1"/>
  <c r="S1742" i="1" s="1"/>
  <c r="R1742" i="1"/>
  <c r="Q1743" i="1"/>
  <c r="S1743" i="1" s="1"/>
  <c r="R1743" i="1"/>
  <c r="Q1744" i="1"/>
  <c r="S1744" i="1" s="1"/>
  <c r="R1744" i="1"/>
  <c r="Q1745" i="1"/>
  <c r="S1745" i="1" s="1"/>
  <c r="R1745" i="1"/>
  <c r="Q1746" i="1"/>
  <c r="S1746" i="1" s="1"/>
  <c r="R1746" i="1"/>
  <c r="Q1747" i="1"/>
  <c r="S1747" i="1" s="1"/>
  <c r="R1747" i="1"/>
  <c r="Q1748" i="1"/>
  <c r="S1748" i="1" s="1"/>
  <c r="R1748" i="1"/>
  <c r="Q1749" i="1"/>
  <c r="S1749" i="1" s="1"/>
  <c r="R1749" i="1"/>
  <c r="Q1750" i="1"/>
  <c r="R1750" i="1"/>
  <c r="Q1751" i="1"/>
  <c r="S1751" i="1" s="1"/>
  <c r="R1751" i="1"/>
  <c r="Q1752" i="1"/>
  <c r="S1752" i="1" s="1"/>
  <c r="R1752" i="1"/>
  <c r="Q1753" i="1"/>
  <c r="S1753" i="1" s="1"/>
  <c r="R1753" i="1"/>
  <c r="Q1754" i="1"/>
  <c r="S1754" i="1" s="1"/>
  <c r="R1754" i="1"/>
  <c r="Q1755" i="1"/>
  <c r="S1755" i="1" s="1"/>
  <c r="R1755" i="1"/>
  <c r="Q1756" i="1"/>
  <c r="S1756" i="1" s="1"/>
  <c r="R1756" i="1"/>
  <c r="Q1757" i="1"/>
  <c r="S1757" i="1" s="1"/>
  <c r="R1757" i="1"/>
  <c r="Q1758" i="1"/>
  <c r="S1758" i="1" s="1"/>
  <c r="R1758" i="1"/>
  <c r="Q1759" i="1"/>
  <c r="S1759" i="1" s="1"/>
  <c r="R1759" i="1"/>
  <c r="Q1760" i="1"/>
  <c r="S1760" i="1" s="1"/>
  <c r="R1760" i="1"/>
  <c r="Q1761" i="1"/>
  <c r="S1761" i="1" s="1"/>
  <c r="R1761" i="1"/>
  <c r="Q1762" i="1"/>
  <c r="S1762" i="1" s="1"/>
  <c r="R1762" i="1"/>
  <c r="Q1763" i="1"/>
  <c r="S1763" i="1" s="1"/>
  <c r="R1763" i="1"/>
  <c r="Q1764" i="1"/>
  <c r="S1764" i="1" s="1"/>
  <c r="R1764" i="1"/>
  <c r="Q1765" i="1"/>
  <c r="S1765" i="1" s="1"/>
  <c r="R1765" i="1"/>
  <c r="Q1766" i="1"/>
  <c r="R1766" i="1"/>
  <c r="Q1767" i="1"/>
  <c r="S1767" i="1" s="1"/>
  <c r="R1767" i="1"/>
  <c r="Q1768" i="1"/>
  <c r="S1768" i="1" s="1"/>
  <c r="R1768" i="1"/>
  <c r="Q1769" i="1"/>
  <c r="S1769" i="1" s="1"/>
  <c r="R1769" i="1"/>
  <c r="Q1770" i="1"/>
  <c r="S1770" i="1" s="1"/>
  <c r="R1770" i="1"/>
  <c r="Q1771" i="1"/>
  <c r="S1771" i="1" s="1"/>
  <c r="R1771" i="1"/>
  <c r="Q1772" i="1"/>
  <c r="S1772" i="1" s="1"/>
  <c r="R1772" i="1"/>
  <c r="Q1773" i="1"/>
  <c r="S1773" i="1" s="1"/>
  <c r="R1773" i="1"/>
  <c r="Q1774" i="1"/>
  <c r="S1774" i="1" s="1"/>
  <c r="R1774" i="1"/>
  <c r="Q1775" i="1"/>
  <c r="S1775" i="1" s="1"/>
  <c r="R1775" i="1"/>
  <c r="Q1776" i="1"/>
  <c r="S1776" i="1" s="1"/>
  <c r="R1776" i="1"/>
  <c r="Q1777" i="1"/>
  <c r="S1777" i="1" s="1"/>
  <c r="R1777" i="1"/>
  <c r="Q1778" i="1"/>
  <c r="S1778" i="1" s="1"/>
  <c r="R1778" i="1"/>
  <c r="Q1779" i="1"/>
  <c r="S1779" i="1" s="1"/>
  <c r="R1779" i="1"/>
  <c r="Q1780" i="1"/>
  <c r="S1780" i="1" s="1"/>
  <c r="R1780" i="1"/>
  <c r="Q1781" i="1"/>
  <c r="S1781" i="1" s="1"/>
  <c r="R1781" i="1"/>
  <c r="Q1782" i="1"/>
  <c r="S1782" i="1" s="1"/>
  <c r="R1782" i="1"/>
  <c r="Q1783" i="1"/>
  <c r="R1783" i="1"/>
  <c r="S1783" i="1"/>
  <c r="Q1784" i="1"/>
  <c r="S1784" i="1" s="1"/>
  <c r="R1784" i="1"/>
  <c r="Q1785" i="1"/>
  <c r="S1785" i="1" s="1"/>
  <c r="R1785" i="1"/>
  <c r="Q1786" i="1"/>
  <c r="S1786" i="1" s="1"/>
  <c r="R1786" i="1"/>
  <c r="Q1787" i="1"/>
  <c r="S1787" i="1" s="1"/>
  <c r="R1787" i="1"/>
  <c r="Q1788" i="1"/>
  <c r="S1788" i="1" s="1"/>
  <c r="R1788" i="1"/>
  <c r="Q1789" i="1"/>
  <c r="S1789" i="1" s="1"/>
  <c r="R1789" i="1"/>
  <c r="Q1790" i="1"/>
  <c r="R1790" i="1"/>
  <c r="S1790" i="1" s="1"/>
  <c r="Q1791" i="1"/>
  <c r="S1791" i="1" s="1"/>
  <c r="R1791" i="1"/>
  <c r="Q1792" i="1"/>
  <c r="R1792" i="1"/>
  <c r="S1792" i="1"/>
  <c r="Q1793" i="1"/>
  <c r="S1793" i="1" s="1"/>
  <c r="R1793" i="1"/>
  <c r="Q1794" i="1"/>
  <c r="R1794" i="1"/>
  <c r="S1794" i="1"/>
  <c r="Q1795" i="1"/>
  <c r="R1795" i="1"/>
  <c r="S1795" i="1" s="1"/>
  <c r="Q1796" i="1"/>
  <c r="S1796" i="1" s="1"/>
  <c r="R1796" i="1"/>
  <c r="Q1797" i="1"/>
  <c r="S1797" i="1" s="1"/>
  <c r="R1797" i="1"/>
  <c r="Q1798" i="1"/>
  <c r="S1798" i="1" s="1"/>
  <c r="R1798" i="1"/>
  <c r="Q1799" i="1"/>
  <c r="S1799" i="1" s="1"/>
  <c r="R1799" i="1"/>
  <c r="Q1800" i="1"/>
  <c r="S1800" i="1" s="1"/>
  <c r="R1800" i="1"/>
  <c r="Q1801" i="1"/>
  <c r="S1801" i="1" s="1"/>
  <c r="R1801" i="1"/>
  <c r="Q1802" i="1"/>
  <c r="S1802" i="1" s="1"/>
  <c r="R1802" i="1"/>
  <c r="Q1803" i="1"/>
  <c r="R1803" i="1"/>
  <c r="S1803" i="1" s="1"/>
  <c r="Q1804" i="1"/>
  <c r="S1804" i="1" s="1"/>
  <c r="R1804" i="1"/>
  <c r="Q1805" i="1"/>
  <c r="S1805" i="1" s="1"/>
  <c r="R1805" i="1"/>
  <c r="Q1806" i="1"/>
  <c r="S1806" i="1" s="1"/>
  <c r="R1806" i="1"/>
  <c r="Q1807" i="1"/>
  <c r="R1807" i="1"/>
  <c r="S1807" i="1"/>
  <c r="Q1808" i="1"/>
  <c r="R1808" i="1"/>
  <c r="S1808" i="1" s="1"/>
  <c r="Q1809" i="1"/>
  <c r="S1809" i="1" s="1"/>
  <c r="R1809" i="1"/>
  <c r="Q1810" i="1"/>
  <c r="S1810" i="1" s="1"/>
  <c r="R1810" i="1"/>
  <c r="Q1811" i="1"/>
  <c r="S1811" i="1" s="1"/>
  <c r="R1811" i="1"/>
  <c r="Q1812" i="1"/>
  <c r="S1812" i="1" s="1"/>
  <c r="R1812" i="1"/>
  <c r="Q1813" i="1"/>
  <c r="S1813" i="1" s="1"/>
  <c r="R1813" i="1"/>
  <c r="Q1814" i="1"/>
  <c r="R1814" i="1"/>
  <c r="S1814" i="1"/>
  <c r="Q1815" i="1"/>
  <c r="S1815" i="1" s="1"/>
  <c r="R1815" i="1"/>
  <c r="Q1816" i="1"/>
  <c r="R1816" i="1"/>
  <c r="S1816" i="1" s="1"/>
  <c r="Q1817" i="1"/>
  <c r="S1817" i="1" s="1"/>
  <c r="R1817" i="1"/>
  <c r="Q1818" i="1"/>
  <c r="S1818" i="1" s="1"/>
  <c r="R1818" i="1"/>
  <c r="Q1819" i="1"/>
  <c r="S1819" i="1" s="1"/>
  <c r="R1819" i="1"/>
  <c r="Q1820" i="1"/>
  <c r="R1820" i="1"/>
  <c r="S1820" i="1"/>
  <c r="Q1821" i="1"/>
  <c r="S1821" i="1" s="1"/>
  <c r="R1821" i="1"/>
  <c r="Q1822" i="1"/>
  <c r="S1822" i="1" s="1"/>
  <c r="R1822" i="1"/>
  <c r="Q1823" i="1"/>
  <c r="S1823" i="1" s="1"/>
  <c r="R1823" i="1"/>
  <c r="Q1824" i="1"/>
  <c r="S1824" i="1" s="1"/>
  <c r="R1824" i="1"/>
  <c r="Q1825" i="1"/>
  <c r="S1825" i="1" s="1"/>
  <c r="R1825" i="1"/>
  <c r="Q1826" i="1"/>
  <c r="S1826" i="1" s="1"/>
  <c r="R1826" i="1"/>
  <c r="Q1827" i="1"/>
  <c r="R1827" i="1"/>
  <c r="S1827" i="1"/>
  <c r="Q1828" i="1"/>
  <c r="R1828" i="1"/>
  <c r="S1828" i="1" s="1"/>
  <c r="Q1829" i="1"/>
  <c r="S1829" i="1" s="1"/>
  <c r="R1829" i="1"/>
  <c r="Q1830" i="1"/>
  <c r="R1830" i="1"/>
  <c r="S1830" i="1" s="1"/>
  <c r="Q1831" i="1"/>
  <c r="S1831" i="1" s="1"/>
  <c r="R1831" i="1"/>
  <c r="Q1832" i="1"/>
  <c r="S1832" i="1" s="1"/>
  <c r="R1832" i="1"/>
  <c r="Q1833" i="1"/>
  <c r="S1833" i="1" s="1"/>
  <c r="R1833" i="1"/>
  <c r="Q1834" i="1"/>
  <c r="S1834" i="1" s="1"/>
  <c r="R1834" i="1"/>
  <c r="Q1835" i="1"/>
  <c r="S1835" i="1" s="1"/>
  <c r="R1835" i="1"/>
  <c r="Q1836" i="1"/>
  <c r="S1836" i="1" s="1"/>
  <c r="R1836" i="1"/>
  <c r="Q1837" i="1"/>
  <c r="S1837" i="1" s="1"/>
  <c r="R1837" i="1"/>
  <c r="Q1838" i="1"/>
  <c r="R1838" i="1"/>
  <c r="S1838" i="1" s="1"/>
  <c r="Q1839" i="1"/>
  <c r="S1839" i="1" s="1"/>
  <c r="R1839" i="1"/>
  <c r="Q1840" i="1"/>
  <c r="R1840" i="1"/>
  <c r="S1840" i="1"/>
  <c r="Q1841" i="1"/>
  <c r="S1841" i="1" s="1"/>
  <c r="R1841" i="1"/>
  <c r="Q1842" i="1"/>
  <c r="R1842" i="1"/>
  <c r="S1842" i="1"/>
  <c r="Q1843" i="1"/>
  <c r="R1843" i="1"/>
  <c r="S1843" i="1" s="1"/>
  <c r="Q1844" i="1"/>
  <c r="S1844" i="1" s="1"/>
  <c r="R1844" i="1"/>
  <c r="Q1845" i="1"/>
  <c r="S1845" i="1" s="1"/>
  <c r="R1845" i="1"/>
  <c r="Q1846" i="1"/>
  <c r="S1846" i="1" s="1"/>
  <c r="R1846" i="1"/>
  <c r="Q1847" i="1"/>
  <c r="S1847" i="1" s="1"/>
  <c r="R1847" i="1"/>
  <c r="Q1848" i="1"/>
  <c r="S1848" i="1" s="1"/>
  <c r="R1848" i="1"/>
  <c r="Q1849" i="1"/>
  <c r="S1849" i="1" s="1"/>
  <c r="R1849" i="1"/>
  <c r="Q1850" i="1"/>
  <c r="S1850" i="1" s="1"/>
  <c r="R1850" i="1"/>
  <c r="Q1851" i="1"/>
  <c r="R1851" i="1"/>
  <c r="S1851" i="1" s="1"/>
  <c r="Q1852" i="1"/>
  <c r="S1852" i="1" s="1"/>
  <c r="R1852" i="1"/>
  <c r="Q1853" i="1"/>
  <c r="S1853" i="1" s="1"/>
  <c r="R1853" i="1"/>
  <c r="Q1854" i="1"/>
  <c r="S1854" i="1" s="1"/>
  <c r="R1854" i="1"/>
  <c r="Q1855" i="1"/>
  <c r="R1855" i="1"/>
  <c r="S1855" i="1"/>
  <c r="Q1856" i="1"/>
  <c r="R1856" i="1"/>
  <c r="S1856" i="1" s="1"/>
  <c r="Q1857" i="1"/>
  <c r="S1857" i="1" s="1"/>
  <c r="R1857" i="1"/>
  <c r="Q1858" i="1"/>
  <c r="R1858" i="1"/>
  <c r="S1858" i="1" s="1"/>
  <c r="Q1859" i="1"/>
  <c r="S1859" i="1" s="1"/>
  <c r="R1859" i="1"/>
  <c r="Q1860" i="1"/>
  <c r="S1860" i="1" s="1"/>
  <c r="R1860" i="1"/>
  <c r="Q1861" i="1"/>
  <c r="S1861" i="1" s="1"/>
  <c r="R1861" i="1"/>
  <c r="Q1862" i="1"/>
  <c r="R1862" i="1"/>
  <c r="S1862" i="1"/>
  <c r="Q1863" i="1"/>
  <c r="R1863" i="1"/>
  <c r="S1863" i="1" s="1"/>
  <c r="Q1864" i="1"/>
  <c r="R1864" i="1"/>
  <c r="S1864" i="1" s="1"/>
  <c r="Q1865" i="1"/>
  <c r="S1865" i="1" s="1"/>
  <c r="R1865" i="1"/>
  <c r="Q1866" i="1"/>
  <c r="S1866" i="1" s="1"/>
  <c r="R1866" i="1"/>
  <c r="Q1867" i="1"/>
  <c r="S1867" i="1" s="1"/>
  <c r="R1867" i="1"/>
  <c r="Q1868" i="1"/>
  <c r="R1868" i="1"/>
  <c r="S1868" i="1"/>
  <c r="Q1869" i="1"/>
  <c r="S1869" i="1" s="1"/>
  <c r="R1869" i="1"/>
  <c r="Q1870" i="1"/>
  <c r="S1870" i="1" s="1"/>
  <c r="R1870" i="1"/>
  <c r="Q1871" i="1"/>
  <c r="R1871" i="1"/>
  <c r="S1871" i="1" s="1"/>
  <c r="Q1872" i="1"/>
  <c r="S1872" i="1" s="1"/>
  <c r="R1872" i="1"/>
  <c r="Q1873" i="1"/>
  <c r="S1873" i="1" s="1"/>
  <c r="R1873" i="1"/>
  <c r="Q1874" i="1"/>
  <c r="S1874" i="1" s="1"/>
  <c r="R1874" i="1"/>
  <c r="Q1875" i="1"/>
  <c r="R1875" i="1"/>
  <c r="S1875" i="1"/>
  <c r="Q1876" i="1"/>
  <c r="S1876" i="1" s="1"/>
  <c r="R1876" i="1"/>
  <c r="Q1877" i="1"/>
  <c r="S1877" i="1" s="1"/>
  <c r="R1877" i="1"/>
  <c r="Q1878" i="1"/>
  <c r="R1878" i="1"/>
  <c r="S1878" i="1" s="1"/>
  <c r="Q1879" i="1"/>
  <c r="S1879" i="1" s="1"/>
  <c r="R1879" i="1"/>
  <c r="Q1880" i="1"/>
  <c r="S1880" i="1" s="1"/>
  <c r="R1880" i="1"/>
  <c r="Q1881" i="1"/>
  <c r="S1881" i="1" s="1"/>
  <c r="R1881" i="1"/>
  <c r="Q1882" i="1"/>
  <c r="S1882" i="1" s="1"/>
  <c r="R1882" i="1"/>
  <c r="Q1883" i="1"/>
  <c r="S1883" i="1" s="1"/>
  <c r="R1883" i="1"/>
  <c r="Q1884" i="1"/>
  <c r="R1884" i="1"/>
  <c r="S1884" i="1" s="1"/>
  <c r="Q1885" i="1"/>
  <c r="S1885" i="1" s="1"/>
  <c r="R1885" i="1"/>
  <c r="Q1886" i="1"/>
  <c r="R1886" i="1"/>
  <c r="S1886" i="1" s="1"/>
  <c r="Q1887" i="1"/>
  <c r="S1887" i="1" s="1"/>
  <c r="R1887" i="1"/>
  <c r="Q1888" i="1"/>
  <c r="R1888" i="1"/>
  <c r="S1888" i="1"/>
  <c r="Q1889" i="1"/>
  <c r="S1889" i="1" s="1"/>
  <c r="R1889" i="1"/>
  <c r="Q1890" i="1"/>
  <c r="R1890" i="1"/>
  <c r="S1890" i="1"/>
  <c r="Q1891" i="1"/>
  <c r="R1891" i="1"/>
  <c r="S1891" i="1" s="1"/>
  <c r="Q1892" i="1"/>
  <c r="R1892" i="1"/>
  <c r="S1892" i="1"/>
  <c r="Q1893" i="1"/>
  <c r="S1893" i="1" s="1"/>
  <c r="R1893" i="1"/>
  <c r="Q1894" i="1"/>
  <c r="S1894" i="1" s="1"/>
  <c r="R1894" i="1"/>
  <c r="Q1895" i="1"/>
  <c r="S1895" i="1" s="1"/>
  <c r="R1895" i="1"/>
  <c r="Q1896" i="1"/>
  <c r="S1896" i="1" s="1"/>
  <c r="R1896" i="1"/>
  <c r="Q1897" i="1"/>
  <c r="R1897" i="1"/>
  <c r="Q1898" i="1"/>
  <c r="S1898" i="1" s="1"/>
  <c r="R1898" i="1"/>
  <c r="Q1899" i="1"/>
  <c r="R1899" i="1"/>
  <c r="S1899" i="1" s="1"/>
  <c r="Q1900" i="1"/>
  <c r="S1900" i="1" s="1"/>
  <c r="R1900" i="1"/>
  <c r="Q1901" i="1"/>
  <c r="R1901" i="1"/>
  <c r="Q1902" i="1"/>
  <c r="S1902" i="1" s="1"/>
  <c r="R1902" i="1"/>
  <c r="Q1903" i="1"/>
  <c r="R1903" i="1"/>
  <c r="S1903" i="1"/>
  <c r="Q1904" i="1"/>
  <c r="R1904" i="1"/>
  <c r="S1904" i="1" s="1"/>
  <c r="Q1905" i="1"/>
  <c r="R1905" i="1"/>
  <c r="S1905" i="1"/>
  <c r="Q1906" i="1"/>
  <c r="S1906" i="1" s="1"/>
  <c r="R1906" i="1"/>
  <c r="Q1907" i="1"/>
  <c r="R1907" i="1"/>
  <c r="S1907" i="1"/>
  <c r="Q1908" i="1"/>
  <c r="S1908" i="1" s="1"/>
  <c r="R1908" i="1"/>
  <c r="Q1909" i="1"/>
  <c r="S1909" i="1" s="1"/>
  <c r="R1909" i="1"/>
  <c r="Q1910" i="1"/>
  <c r="S1910" i="1" s="1"/>
  <c r="R1910" i="1"/>
  <c r="Q1911" i="1"/>
  <c r="R1911" i="1"/>
  <c r="S1911" i="1"/>
  <c r="Q1912" i="1"/>
  <c r="S1912" i="1" s="1"/>
  <c r="R1912" i="1"/>
  <c r="Q1913" i="1"/>
  <c r="S1913" i="1" s="1"/>
  <c r="R1913" i="1"/>
  <c r="Q1914" i="1"/>
  <c r="S1914" i="1" s="1"/>
  <c r="R1914" i="1"/>
  <c r="Q1915" i="1"/>
  <c r="R1915" i="1"/>
  <c r="S1915" i="1"/>
  <c r="Q1916" i="1"/>
  <c r="S1916" i="1" s="1"/>
  <c r="R1916" i="1"/>
  <c r="Q1917" i="1"/>
  <c r="S1917" i="1" s="1"/>
  <c r="R1917" i="1"/>
  <c r="Q1918" i="1"/>
  <c r="S1918" i="1" s="1"/>
  <c r="R1918" i="1"/>
  <c r="Q1919" i="1"/>
  <c r="R1919" i="1"/>
  <c r="S1919" i="1"/>
  <c r="Q1920" i="1"/>
  <c r="S1920" i="1" s="1"/>
  <c r="R1920" i="1"/>
  <c r="Q1921" i="1"/>
  <c r="S1921" i="1" s="1"/>
  <c r="R1921" i="1"/>
  <c r="Q1922" i="1"/>
  <c r="S1922" i="1" s="1"/>
  <c r="R1922" i="1"/>
  <c r="Q1923" i="1"/>
  <c r="R1923" i="1"/>
  <c r="S1923" i="1"/>
  <c r="Q1924" i="1"/>
  <c r="S1924" i="1" s="1"/>
  <c r="R1924" i="1"/>
  <c r="Q1925" i="1"/>
  <c r="S1925" i="1" s="1"/>
  <c r="R1925" i="1"/>
  <c r="Q1926" i="1"/>
  <c r="S1926" i="1" s="1"/>
  <c r="R1926" i="1"/>
  <c r="Q1927" i="1"/>
  <c r="R1927" i="1"/>
  <c r="S1927" i="1"/>
  <c r="Q1928" i="1"/>
  <c r="S1928" i="1" s="1"/>
  <c r="R1928" i="1"/>
  <c r="Q1929" i="1"/>
  <c r="S1929" i="1" s="1"/>
  <c r="R1929" i="1"/>
  <c r="Q1930" i="1"/>
  <c r="S1930" i="1" s="1"/>
  <c r="R1930" i="1"/>
  <c r="Q1931" i="1"/>
  <c r="R1931" i="1"/>
  <c r="S1931" i="1"/>
  <c r="Q1932" i="1"/>
  <c r="S1932" i="1" s="1"/>
  <c r="R1932" i="1"/>
  <c r="Q1933" i="1"/>
  <c r="S1933" i="1" s="1"/>
  <c r="R1933" i="1"/>
  <c r="Q1934" i="1"/>
  <c r="S1934" i="1" s="1"/>
  <c r="R1934" i="1"/>
  <c r="Q1935" i="1"/>
  <c r="R1935" i="1"/>
  <c r="S1935" i="1"/>
  <c r="Q1936" i="1"/>
  <c r="S1936" i="1" s="1"/>
  <c r="R1936" i="1"/>
  <c r="Q1937" i="1"/>
  <c r="S1937" i="1" s="1"/>
  <c r="R1937" i="1"/>
  <c r="Q1938" i="1"/>
  <c r="S1938" i="1" s="1"/>
  <c r="R1938" i="1"/>
  <c r="Q1939" i="1"/>
  <c r="R1939" i="1"/>
  <c r="S1939" i="1"/>
  <c r="Q1940" i="1"/>
  <c r="S1940" i="1" s="1"/>
  <c r="R1940" i="1"/>
  <c r="Q1941" i="1"/>
  <c r="S1941" i="1" s="1"/>
  <c r="R1941" i="1"/>
  <c r="Q1942" i="1"/>
  <c r="S1942" i="1" s="1"/>
  <c r="R1942" i="1"/>
  <c r="Q1943" i="1"/>
  <c r="R1943" i="1"/>
  <c r="S1943" i="1"/>
  <c r="Q1944" i="1"/>
  <c r="S1944" i="1" s="1"/>
  <c r="R1944" i="1"/>
  <c r="Q1945" i="1"/>
  <c r="S1945" i="1" s="1"/>
  <c r="R1945" i="1"/>
  <c r="Q1946" i="1"/>
  <c r="S1946" i="1" s="1"/>
  <c r="R1946" i="1"/>
  <c r="Q1947" i="1"/>
  <c r="R1947" i="1"/>
  <c r="S1947" i="1"/>
  <c r="Q1948" i="1"/>
  <c r="S1948" i="1" s="1"/>
  <c r="R1948" i="1"/>
  <c r="Q1949" i="1"/>
  <c r="S1949" i="1" s="1"/>
  <c r="R1949" i="1"/>
  <c r="Q1950" i="1"/>
  <c r="S1950" i="1" s="1"/>
  <c r="R1950" i="1"/>
  <c r="Q1951" i="1"/>
  <c r="R1951" i="1"/>
  <c r="S1951" i="1"/>
  <c r="Q1952" i="1"/>
  <c r="S1952" i="1" s="1"/>
  <c r="R1952" i="1"/>
  <c r="Q1953" i="1"/>
  <c r="S1953" i="1" s="1"/>
  <c r="R1953" i="1"/>
  <c r="Q1954" i="1"/>
  <c r="S1954" i="1" s="1"/>
  <c r="R1954" i="1"/>
  <c r="Q1955" i="1"/>
  <c r="R1955" i="1"/>
  <c r="S1955" i="1"/>
  <c r="Q1956" i="1"/>
  <c r="S1956" i="1" s="1"/>
  <c r="R1956" i="1"/>
  <c r="Q1957" i="1"/>
  <c r="S1957" i="1" s="1"/>
  <c r="R1957" i="1"/>
  <c r="Q1958" i="1"/>
  <c r="S1958" i="1" s="1"/>
  <c r="R1958" i="1"/>
  <c r="Q1959" i="1"/>
  <c r="R1959" i="1"/>
  <c r="S1959" i="1"/>
  <c r="Q1960" i="1"/>
  <c r="S1960" i="1" s="1"/>
  <c r="R1960" i="1"/>
  <c r="Q1961" i="1"/>
  <c r="S1961" i="1" s="1"/>
  <c r="R1961" i="1"/>
  <c r="Q1962" i="1"/>
  <c r="S1962" i="1" s="1"/>
  <c r="R1962" i="1"/>
  <c r="Q1963" i="1"/>
  <c r="R1963" i="1"/>
  <c r="S1963" i="1"/>
  <c r="Q1964" i="1"/>
  <c r="S1964" i="1" s="1"/>
  <c r="R1964" i="1"/>
  <c r="Q1965" i="1"/>
  <c r="S1965" i="1" s="1"/>
  <c r="R1965" i="1"/>
  <c r="Q1966" i="1"/>
  <c r="S1966" i="1" s="1"/>
  <c r="R1966" i="1"/>
  <c r="Q1967" i="1"/>
  <c r="R1967" i="1"/>
  <c r="S1967" i="1"/>
  <c r="Q1968" i="1"/>
  <c r="S1968" i="1" s="1"/>
  <c r="R1968" i="1"/>
  <c r="Q1969" i="1"/>
  <c r="S1969" i="1" s="1"/>
  <c r="R1969" i="1"/>
  <c r="Q1970" i="1"/>
  <c r="S1970" i="1" s="1"/>
  <c r="R1970" i="1"/>
  <c r="Q1971" i="1"/>
  <c r="R1971" i="1"/>
  <c r="S1971" i="1"/>
  <c r="Q1972" i="1"/>
  <c r="S1972" i="1" s="1"/>
  <c r="R1972" i="1"/>
  <c r="Q1973" i="1"/>
  <c r="S1973" i="1" s="1"/>
  <c r="R1973" i="1"/>
  <c r="Q1974" i="1"/>
  <c r="S1974" i="1" s="1"/>
  <c r="R1974" i="1"/>
  <c r="Q1975" i="1"/>
  <c r="R1975" i="1"/>
  <c r="S1975" i="1"/>
  <c r="Q1976" i="1"/>
  <c r="S1976" i="1" s="1"/>
  <c r="R1976" i="1"/>
  <c r="Q1977" i="1"/>
  <c r="S1977" i="1" s="1"/>
  <c r="R1977" i="1"/>
  <c r="Q1978" i="1"/>
  <c r="S1978" i="1" s="1"/>
  <c r="R1978" i="1"/>
  <c r="Q1979" i="1"/>
  <c r="R1979" i="1"/>
  <c r="S1979" i="1"/>
  <c r="Q1980" i="1"/>
  <c r="S1980" i="1" s="1"/>
  <c r="R1980" i="1"/>
  <c r="Q1981" i="1"/>
  <c r="S1981" i="1" s="1"/>
  <c r="R1981" i="1"/>
  <c r="Q1982" i="1"/>
  <c r="S1982" i="1" s="1"/>
  <c r="R1982" i="1"/>
  <c r="Q1983" i="1"/>
  <c r="R1983" i="1"/>
  <c r="S1983" i="1"/>
  <c r="Q1984" i="1"/>
  <c r="S1984" i="1" s="1"/>
  <c r="R1984" i="1"/>
  <c r="Q1985" i="1"/>
  <c r="S1985" i="1" s="1"/>
  <c r="R1985" i="1"/>
  <c r="Q1986" i="1"/>
  <c r="S1986" i="1" s="1"/>
  <c r="R1986" i="1"/>
  <c r="Q1987" i="1"/>
  <c r="R1987" i="1"/>
  <c r="S1987" i="1"/>
  <c r="Q1988" i="1"/>
  <c r="S1988" i="1" s="1"/>
  <c r="R1988" i="1"/>
  <c r="Q1989" i="1"/>
  <c r="S1989" i="1" s="1"/>
  <c r="R1989" i="1"/>
  <c r="Q1990" i="1"/>
  <c r="S1990" i="1" s="1"/>
  <c r="R1990" i="1"/>
  <c r="Q1991" i="1"/>
  <c r="R1991" i="1"/>
  <c r="S1991" i="1"/>
  <c r="Q1992" i="1"/>
  <c r="S1992" i="1" s="1"/>
  <c r="R1992" i="1"/>
  <c r="Q1993" i="1"/>
  <c r="S1993" i="1" s="1"/>
  <c r="R1993" i="1"/>
  <c r="Q1994" i="1"/>
  <c r="S1994" i="1" s="1"/>
  <c r="R1994" i="1"/>
  <c r="Q1995" i="1"/>
  <c r="R1995" i="1"/>
  <c r="S1995" i="1"/>
  <c r="Q1996" i="1"/>
  <c r="S1996" i="1" s="1"/>
  <c r="R1996" i="1"/>
  <c r="Q1997" i="1"/>
  <c r="S1997" i="1" s="1"/>
  <c r="R1997" i="1"/>
  <c r="Q1998" i="1"/>
  <c r="S1998" i="1" s="1"/>
  <c r="R1998" i="1"/>
  <c r="Q1999" i="1"/>
  <c r="R1999" i="1"/>
  <c r="S1999" i="1"/>
  <c r="Q2000" i="1"/>
  <c r="S2000" i="1" s="1"/>
  <c r="R2000" i="1"/>
  <c r="Q2001" i="1"/>
  <c r="S2001" i="1" s="1"/>
  <c r="R2001" i="1"/>
  <c r="Q2002" i="1"/>
  <c r="S2002" i="1" s="1"/>
  <c r="R2002" i="1"/>
  <c r="Q2003" i="1"/>
  <c r="R2003" i="1"/>
  <c r="S2003" i="1"/>
  <c r="Q2004" i="1"/>
  <c r="S2004" i="1" s="1"/>
  <c r="R2004" i="1"/>
  <c r="Q2005" i="1"/>
  <c r="S2005" i="1" s="1"/>
  <c r="R2005" i="1"/>
  <c r="Q2006" i="1"/>
  <c r="S2006" i="1" s="1"/>
  <c r="R2006" i="1"/>
  <c r="Q2007" i="1"/>
  <c r="R2007" i="1"/>
  <c r="S2007" i="1"/>
  <c r="Q2008" i="1"/>
  <c r="S2008" i="1" s="1"/>
  <c r="R2008" i="1"/>
  <c r="Q2009" i="1"/>
  <c r="S2009" i="1" s="1"/>
  <c r="R2009" i="1"/>
  <c r="Q2010" i="1"/>
  <c r="S2010" i="1" s="1"/>
  <c r="R2010" i="1"/>
  <c r="Q2011" i="1"/>
  <c r="R2011" i="1"/>
  <c r="S2011" i="1"/>
  <c r="Q2012" i="1"/>
  <c r="S2012" i="1" s="1"/>
  <c r="R2012" i="1"/>
  <c r="Q2013" i="1"/>
  <c r="S2013" i="1" s="1"/>
  <c r="R2013" i="1"/>
  <c r="Q2014" i="1"/>
  <c r="S2014" i="1" s="1"/>
  <c r="R2014" i="1"/>
  <c r="Q2015" i="1"/>
  <c r="R2015" i="1"/>
  <c r="S2015" i="1"/>
  <c r="Q2016" i="1"/>
  <c r="S2016" i="1" s="1"/>
  <c r="R2016" i="1"/>
  <c r="Q2017" i="1"/>
  <c r="S2017" i="1" s="1"/>
  <c r="R2017" i="1"/>
  <c r="Q2018" i="1"/>
  <c r="S2018" i="1" s="1"/>
  <c r="R2018" i="1"/>
  <c r="Q2019" i="1"/>
  <c r="R2019" i="1"/>
  <c r="S2019" i="1"/>
  <c r="Q2020" i="1"/>
  <c r="S2020" i="1" s="1"/>
  <c r="R2020" i="1"/>
  <c r="Q2021" i="1"/>
  <c r="S2021" i="1" s="1"/>
  <c r="R2021" i="1"/>
  <c r="Q2022" i="1"/>
  <c r="S2022" i="1" s="1"/>
  <c r="R2022" i="1"/>
  <c r="Q2023" i="1"/>
  <c r="R2023" i="1"/>
  <c r="S2023" i="1"/>
  <c r="Q2024" i="1"/>
  <c r="S2024" i="1" s="1"/>
  <c r="R2024" i="1"/>
  <c r="Q2025" i="1"/>
  <c r="S2025" i="1" s="1"/>
  <c r="R2025" i="1"/>
  <c r="Q2026" i="1"/>
  <c r="S2026" i="1" s="1"/>
  <c r="R2026" i="1"/>
  <c r="Q2027" i="1"/>
  <c r="R2027" i="1"/>
  <c r="S2027" i="1"/>
  <c r="Q2028" i="1"/>
  <c r="S2028" i="1" s="1"/>
  <c r="R2028" i="1"/>
  <c r="Q2029" i="1"/>
  <c r="S2029" i="1" s="1"/>
  <c r="R2029" i="1"/>
  <c r="Q2030" i="1"/>
  <c r="S2030" i="1" s="1"/>
  <c r="R2030" i="1"/>
  <c r="Q2031" i="1"/>
  <c r="R2031" i="1"/>
  <c r="S2031" i="1"/>
  <c r="Q2032" i="1"/>
  <c r="S2032" i="1" s="1"/>
  <c r="R2032" i="1"/>
  <c r="Q2033" i="1"/>
  <c r="S2033" i="1" s="1"/>
  <c r="R2033" i="1"/>
  <c r="Q2034" i="1"/>
  <c r="S2034" i="1" s="1"/>
  <c r="R2034" i="1"/>
  <c r="Q2035" i="1"/>
  <c r="R2035" i="1"/>
  <c r="S2035" i="1"/>
  <c r="Q2036" i="1"/>
  <c r="S2036" i="1" s="1"/>
  <c r="R2036" i="1"/>
  <c r="Q2037" i="1"/>
  <c r="S2037" i="1" s="1"/>
  <c r="R2037" i="1"/>
  <c r="Q2038" i="1"/>
  <c r="S2038" i="1" s="1"/>
  <c r="R2038" i="1"/>
  <c r="Q2039" i="1"/>
  <c r="R2039" i="1"/>
  <c r="S2039" i="1"/>
  <c r="Q2040" i="1"/>
  <c r="S2040" i="1" s="1"/>
  <c r="R2040" i="1"/>
  <c r="Q2041" i="1"/>
  <c r="S2041" i="1" s="1"/>
  <c r="R2041" i="1"/>
  <c r="Q2042" i="1"/>
  <c r="S2042" i="1" s="1"/>
  <c r="R2042" i="1"/>
  <c r="Q2043" i="1"/>
  <c r="R2043" i="1"/>
  <c r="S2043" i="1"/>
  <c r="Q2044" i="1"/>
  <c r="S2044" i="1" s="1"/>
  <c r="R2044" i="1"/>
  <c r="Q2045" i="1"/>
  <c r="S2045" i="1" s="1"/>
  <c r="R2045" i="1"/>
  <c r="Q2046" i="1"/>
  <c r="S2046" i="1" s="1"/>
  <c r="R2046" i="1"/>
  <c r="Q2047" i="1"/>
  <c r="R2047" i="1"/>
  <c r="S2047" i="1"/>
  <c r="Q2048" i="1"/>
  <c r="S2048" i="1" s="1"/>
  <c r="R2048" i="1"/>
  <c r="Q2049" i="1"/>
  <c r="S2049" i="1" s="1"/>
  <c r="R2049" i="1"/>
  <c r="Q2050" i="1"/>
  <c r="S2050" i="1" s="1"/>
  <c r="R2050" i="1"/>
  <c r="Q2051" i="1"/>
  <c r="R2051" i="1"/>
  <c r="S2051" i="1"/>
  <c r="Q2052" i="1"/>
  <c r="S2052" i="1" s="1"/>
  <c r="R2052" i="1"/>
  <c r="Q2053" i="1"/>
  <c r="S2053" i="1" s="1"/>
  <c r="R2053" i="1"/>
  <c r="Q2054" i="1"/>
  <c r="S2054" i="1" s="1"/>
  <c r="R2054" i="1"/>
  <c r="Q2055" i="1"/>
  <c r="R2055" i="1"/>
  <c r="S2055" i="1"/>
  <c r="Q2056" i="1"/>
  <c r="S2056" i="1" s="1"/>
  <c r="R2056" i="1"/>
  <c r="Q2057" i="1"/>
  <c r="S2057" i="1" s="1"/>
  <c r="R2057" i="1"/>
  <c r="Q2058" i="1"/>
  <c r="S2058" i="1" s="1"/>
  <c r="R2058" i="1"/>
  <c r="Q2059" i="1"/>
  <c r="R2059" i="1"/>
  <c r="S2059" i="1"/>
  <c r="Q2060" i="1"/>
  <c r="S2060" i="1" s="1"/>
  <c r="R2060" i="1"/>
  <c r="Q2061" i="1"/>
  <c r="S2061" i="1" s="1"/>
  <c r="R2061" i="1"/>
  <c r="Q2062" i="1"/>
  <c r="S2062" i="1" s="1"/>
  <c r="R2062" i="1"/>
  <c r="Q2063" i="1"/>
  <c r="R2063" i="1"/>
  <c r="S2063" i="1"/>
  <c r="Q2064" i="1"/>
  <c r="S2064" i="1" s="1"/>
  <c r="R2064" i="1"/>
  <c r="Q2065" i="1"/>
  <c r="S2065" i="1" s="1"/>
  <c r="R2065" i="1"/>
  <c r="Q2066" i="1"/>
  <c r="S2066" i="1" s="1"/>
  <c r="R2066" i="1"/>
  <c r="Q2067" i="1"/>
  <c r="R2067" i="1"/>
  <c r="S2067" i="1"/>
  <c r="Q2068" i="1"/>
  <c r="R2068" i="1"/>
  <c r="Q2069" i="1"/>
  <c r="S2069" i="1" s="1"/>
  <c r="R2069" i="1"/>
  <c r="Q2070" i="1"/>
  <c r="S2070" i="1" s="1"/>
  <c r="R2070" i="1"/>
  <c r="Q2071" i="1"/>
  <c r="R2071" i="1"/>
  <c r="S2071" i="1"/>
  <c r="Q2072" i="1"/>
  <c r="R2072" i="1"/>
  <c r="Q2073" i="1"/>
  <c r="S2073" i="1" s="1"/>
  <c r="R2073" i="1"/>
  <c r="Q2074" i="1"/>
  <c r="S2074" i="1" s="1"/>
  <c r="R2074" i="1"/>
  <c r="Q2075" i="1"/>
  <c r="R2075" i="1"/>
  <c r="S2075" i="1"/>
  <c r="Q2076" i="1"/>
  <c r="R2076" i="1"/>
  <c r="Q2077" i="1"/>
  <c r="S2077" i="1" s="1"/>
  <c r="R2077" i="1"/>
  <c r="Q2078" i="1"/>
  <c r="S2078" i="1" s="1"/>
  <c r="R2078" i="1"/>
  <c r="Q2079" i="1"/>
  <c r="R2079" i="1"/>
  <c r="S2079" i="1"/>
  <c r="Q2080" i="1"/>
  <c r="R2080" i="1"/>
  <c r="Q2081" i="1"/>
  <c r="S2081" i="1" s="1"/>
  <c r="R2081" i="1"/>
  <c r="Q2082" i="1"/>
  <c r="S2082" i="1" s="1"/>
  <c r="R2082" i="1"/>
  <c r="Q2083" i="1"/>
  <c r="R2083" i="1"/>
  <c r="S2083" i="1"/>
  <c r="Q2084" i="1"/>
  <c r="R2084" i="1"/>
  <c r="Q2085" i="1"/>
  <c r="S2085" i="1" s="1"/>
  <c r="R2085" i="1"/>
  <c r="Q2086" i="1"/>
  <c r="S2086" i="1" s="1"/>
  <c r="R2086" i="1"/>
  <c r="Q2087" i="1"/>
  <c r="R2087" i="1"/>
  <c r="S2087" i="1"/>
  <c r="Q2088" i="1"/>
  <c r="R2088" i="1"/>
  <c r="Q2089" i="1"/>
  <c r="S2089" i="1" s="1"/>
  <c r="R2089" i="1"/>
  <c r="Q2090" i="1"/>
  <c r="R2090" i="1"/>
  <c r="Q2091" i="1"/>
  <c r="R2091" i="1"/>
  <c r="S2091" i="1"/>
  <c r="Q2092" i="1"/>
  <c r="R2092" i="1"/>
  <c r="Q2093" i="1"/>
  <c r="S2093" i="1" s="1"/>
  <c r="R2093" i="1"/>
  <c r="Q2094" i="1"/>
  <c r="S2094" i="1" s="1"/>
  <c r="R2094" i="1"/>
  <c r="Q2095" i="1"/>
  <c r="R2095" i="1"/>
  <c r="S2095" i="1"/>
  <c r="Q2096" i="1"/>
  <c r="R2096" i="1"/>
  <c r="Q2097" i="1"/>
  <c r="S2097" i="1" s="1"/>
  <c r="R2097" i="1"/>
  <c r="Q2098" i="1"/>
  <c r="R2098" i="1"/>
  <c r="Q2099" i="1"/>
  <c r="S2099" i="1" s="1"/>
  <c r="R2099" i="1"/>
  <c r="Q2100" i="1"/>
  <c r="R2100" i="1"/>
  <c r="Q2101" i="1"/>
  <c r="S2101" i="1" s="1"/>
  <c r="R2101" i="1"/>
  <c r="Q2102" i="1"/>
  <c r="S2102" i="1" s="1"/>
  <c r="R2102" i="1"/>
  <c r="Q2103" i="1"/>
  <c r="R2103" i="1"/>
  <c r="S2103" i="1"/>
  <c r="Q2104" i="1"/>
  <c r="R2104" i="1"/>
  <c r="Q2105" i="1"/>
  <c r="S2105" i="1" s="1"/>
  <c r="R2105" i="1"/>
  <c r="Q2106" i="1"/>
  <c r="R2106" i="1"/>
  <c r="Q2107" i="1"/>
  <c r="R2107" i="1"/>
  <c r="S2107" i="1"/>
  <c r="Q2108" i="1"/>
  <c r="R2108" i="1"/>
  <c r="Q2109" i="1"/>
  <c r="S2109" i="1" s="1"/>
  <c r="R2109" i="1"/>
  <c r="Q2110" i="1"/>
  <c r="S2110" i="1" s="1"/>
  <c r="R2110" i="1"/>
  <c r="Q2111" i="1"/>
  <c r="R2111" i="1"/>
  <c r="S2111" i="1"/>
  <c r="Q2112" i="1"/>
  <c r="R2112" i="1"/>
  <c r="Q2113" i="1"/>
  <c r="S2113" i="1" s="1"/>
  <c r="R2113" i="1"/>
  <c r="Q2114" i="1"/>
  <c r="R2114" i="1"/>
  <c r="Q2115" i="1"/>
  <c r="S2115" i="1" s="1"/>
  <c r="R2115" i="1"/>
  <c r="Q2116" i="1"/>
  <c r="R2116" i="1"/>
  <c r="Q2117" i="1"/>
  <c r="S2117" i="1" s="1"/>
  <c r="R2117" i="1"/>
  <c r="Q2118" i="1"/>
  <c r="S2118" i="1" s="1"/>
  <c r="R2118" i="1"/>
  <c r="Q2119" i="1"/>
  <c r="R2119" i="1"/>
  <c r="S2119" i="1"/>
  <c r="Q2120" i="1"/>
  <c r="R2120" i="1"/>
  <c r="Q2121" i="1"/>
  <c r="S2121" i="1" s="1"/>
  <c r="R2121" i="1"/>
  <c r="Q2122" i="1"/>
  <c r="R2122" i="1"/>
  <c r="Q2123" i="1"/>
  <c r="R2123" i="1"/>
  <c r="S2123" i="1"/>
  <c r="Q2124" i="1"/>
  <c r="R2124" i="1"/>
  <c r="Q2125" i="1"/>
  <c r="S2125" i="1" s="1"/>
  <c r="R2125" i="1"/>
  <c r="Q2126" i="1"/>
  <c r="S2126" i="1" s="1"/>
  <c r="R2126" i="1"/>
  <c r="Q2127" i="1"/>
  <c r="R2127" i="1"/>
  <c r="S2127" i="1"/>
  <c r="Q2128" i="1"/>
  <c r="R2128" i="1"/>
  <c r="Q2129" i="1"/>
  <c r="S2129" i="1" s="1"/>
  <c r="R2129" i="1"/>
  <c r="Q2130" i="1"/>
  <c r="R2130" i="1"/>
  <c r="Q2131" i="1"/>
  <c r="S2131" i="1" s="1"/>
  <c r="R2131" i="1"/>
  <c r="Q2132" i="1"/>
  <c r="R2132" i="1"/>
  <c r="Q2133" i="1"/>
  <c r="S2133" i="1" s="1"/>
  <c r="R2133" i="1"/>
  <c r="Q2134" i="1"/>
  <c r="S2134" i="1" s="1"/>
  <c r="R2134" i="1"/>
  <c r="Q2135" i="1"/>
  <c r="R2135" i="1"/>
  <c r="S2135" i="1"/>
  <c r="Q2136" i="1"/>
  <c r="R2136" i="1"/>
  <c r="Q2137" i="1"/>
  <c r="S2137" i="1" s="1"/>
  <c r="R2137" i="1"/>
  <c r="Q2138" i="1"/>
  <c r="R2138" i="1"/>
  <c r="Q2139" i="1"/>
  <c r="R2139" i="1"/>
  <c r="S2139" i="1"/>
  <c r="Q2140" i="1"/>
  <c r="R2140" i="1"/>
  <c r="Q2141" i="1"/>
  <c r="S2141" i="1" s="1"/>
  <c r="R2141" i="1"/>
  <c r="Q2142" i="1"/>
  <c r="S2142" i="1" s="1"/>
  <c r="R2142" i="1"/>
  <c r="Q2143" i="1"/>
  <c r="R2143" i="1"/>
  <c r="S2143" i="1"/>
  <c r="Q2144" i="1"/>
  <c r="R2144" i="1"/>
  <c r="Q2145" i="1"/>
  <c r="S2145" i="1" s="1"/>
  <c r="R2145" i="1"/>
  <c r="Q2146" i="1"/>
  <c r="R2146" i="1"/>
  <c r="Q2147" i="1"/>
  <c r="S2147" i="1" s="1"/>
  <c r="R2147" i="1"/>
  <c r="Q2148" i="1"/>
  <c r="R2148" i="1"/>
  <c r="Q2149" i="1"/>
  <c r="S2149" i="1" s="1"/>
  <c r="R2149" i="1"/>
  <c r="Q2150" i="1"/>
  <c r="S2150" i="1" s="1"/>
  <c r="R2150" i="1"/>
  <c r="Q2151" i="1"/>
  <c r="R2151" i="1"/>
  <c r="S2151" i="1"/>
  <c r="Q2152" i="1"/>
  <c r="R2152" i="1"/>
  <c r="Q2153" i="1"/>
  <c r="S2153" i="1" s="1"/>
  <c r="R2153" i="1"/>
  <c r="Q2154" i="1"/>
  <c r="R2154" i="1"/>
  <c r="Q2155" i="1"/>
  <c r="R2155" i="1"/>
  <c r="S2155" i="1"/>
  <c r="Q2156" i="1"/>
  <c r="R2156" i="1"/>
  <c r="Q2157" i="1"/>
  <c r="S2157" i="1" s="1"/>
  <c r="R2157" i="1"/>
  <c r="Q2158" i="1"/>
  <c r="S2158" i="1" s="1"/>
  <c r="R2158" i="1"/>
  <c r="Q2159" i="1"/>
  <c r="R2159" i="1"/>
  <c r="S2159" i="1"/>
  <c r="Q2160" i="1"/>
  <c r="R2160" i="1"/>
  <c r="Q2161" i="1"/>
  <c r="S2161" i="1" s="1"/>
  <c r="R2161" i="1"/>
  <c r="Q2162" i="1"/>
  <c r="R2162" i="1"/>
  <c r="Q2163" i="1"/>
  <c r="S2163" i="1" s="1"/>
  <c r="R2163" i="1"/>
  <c r="Q2164" i="1"/>
  <c r="R2164" i="1"/>
  <c r="Q2165" i="1"/>
  <c r="S2165" i="1" s="1"/>
  <c r="R2165" i="1"/>
  <c r="Q2166" i="1"/>
  <c r="S2166" i="1" s="1"/>
  <c r="R2166" i="1"/>
  <c r="Q2167" i="1"/>
  <c r="R2167" i="1"/>
  <c r="S2167" i="1"/>
  <c r="Q2168" i="1"/>
  <c r="R2168" i="1"/>
  <c r="Q2169" i="1"/>
  <c r="S2169" i="1" s="1"/>
  <c r="R2169" i="1"/>
  <c r="Q2170" i="1"/>
  <c r="R2170" i="1"/>
  <c r="S2170" i="1" s="1"/>
  <c r="Q2171" i="1"/>
  <c r="S2171" i="1" s="1"/>
  <c r="R2171" i="1"/>
  <c r="Q2172" i="1"/>
  <c r="R2172" i="1"/>
  <c r="Q2173" i="1"/>
  <c r="S2173" i="1" s="1"/>
  <c r="R2173" i="1"/>
  <c r="Q2174" i="1"/>
  <c r="S2174" i="1" s="1"/>
  <c r="R2174" i="1"/>
  <c r="Q2175" i="1"/>
  <c r="R2175" i="1"/>
  <c r="S2175" i="1"/>
  <c r="Q2176" i="1"/>
  <c r="S2176" i="1" s="1"/>
  <c r="R2176" i="1"/>
  <c r="Q2177" i="1"/>
  <c r="S2177" i="1" s="1"/>
  <c r="R2177" i="1"/>
  <c r="Q2178" i="1"/>
  <c r="R2178" i="1"/>
  <c r="S2178" i="1"/>
  <c r="Q2179" i="1"/>
  <c r="R2179" i="1"/>
  <c r="S2179" i="1"/>
  <c r="Q2180" i="1"/>
  <c r="S2180" i="1" s="1"/>
  <c r="R2180" i="1"/>
  <c r="Q2181" i="1"/>
  <c r="S2181" i="1" s="1"/>
  <c r="R2181" i="1"/>
  <c r="Q2182" i="1"/>
  <c r="R2182" i="1"/>
  <c r="S2182" i="1"/>
  <c r="Q2183" i="1"/>
  <c r="S2183" i="1" s="1"/>
  <c r="R2183" i="1"/>
  <c r="Q2184" i="1"/>
  <c r="S2184" i="1" s="1"/>
  <c r="R2184" i="1"/>
  <c r="Q2185" i="1"/>
  <c r="S2185" i="1" s="1"/>
  <c r="R2185" i="1"/>
  <c r="Q2186" i="1"/>
  <c r="R2186" i="1"/>
  <c r="S2186" i="1"/>
  <c r="Q2187" i="1"/>
  <c r="R2187" i="1"/>
  <c r="S2187" i="1"/>
  <c r="Q2188" i="1"/>
  <c r="S2188" i="1" s="1"/>
  <c r="R2188" i="1"/>
  <c r="Q2189" i="1"/>
  <c r="S2189" i="1" s="1"/>
  <c r="R2189" i="1"/>
  <c r="Q2190" i="1"/>
  <c r="R2190" i="1"/>
  <c r="S2190" i="1" s="1"/>
  <c r="Q2191" i="1"/>
  <c r="R2191" i="1"/>
  <c r="S2191" i="1"/>
  <c r="Q2192" i="1"/>
  <c r="R2192" i="1"/>
  <c r="Q2193" i="1"/>
  <c r="S2193" i="1" s="1"/>
  <c r="R2193" i="1"/>
  <c r="Q2194" i="1"/>
  <c r="R2194" i="1"/>
  <c r="S2194" i="1"/>
  <c r="Q2195" i="1"/>
  <c r="S2195" i="1" s="1"/>
  <c r="R2195" i="1"/>
  <c r="Q2196" i="1"/>
  <c r="S2196" i="1" s="1"/>
  <c r="R2196" i="1"/>
  <c r="Q2197" i="1"/>
  <c r="S2197" i="1" s="1"/>
  <c r="R2197" i="1"/>
  <c r="Q2198" i="1"/>
  <c r="R2198" i="1"/>
  <c r="S2198" i="1"/>
  <c r="Q2199" i="1"/>
  <c r="R2199" i="1"/>
  <c r="S2199" i="1"/>
  <c r="Q2200" i="1"/>
  <c r="S2200" i="1" s="1"/>
  <c r="R2200" i="1"/>
  <c r="Q2201" i="1"/>
  <c r="S2201" i="1" s="1"/>
  <c r="R2201" i="1"/>
  <c r="Q2202" i="1"/>
  <c r="R2202" i="1"/>
  <c r="S2202" i="1"/>
  <c r="Q2203" i="1"/>
  <c r="R2203" i="1"/>
  <c r="S2203" i="1"/>
  <c r="Q2204" i="1"/>
  <c r="R2204" i="1"/>
  <c r="Q2205" i="1"/>
  <c r="S2205" i="1" s="1"/>
  <c r="R2205" i="1"/>
  <c r="Q2206" i="1"/>
  <c r="S2206" i="1" s="1"/>
  <c r="R2206" i="1"/>
  <c r="Q2207" i="1"/>
  <c r="S2207" i="1" s="1"/>
  <c r="R2207" i="1"/>
  <c r="Q2208" i="1"/>
  <c r="R2208" i="1"/>
  <c r="Q2209" i="1"/>
  <c r="S2209" i="1" s="1"/>
  <c r="R2209" i="1"/>
  <c r="Q2210" i="1"/>
  <c r="S2210" i="1" s="1"/>
  <c r="R2210" i="1"/>
  <c r="Q2211" i="1"/>
  <c r="S2211" i="1" s="1"/>
  <c r="R2211" i="1"/>
  <c r="Q2212" i="1"/>
  <c r="R2212" i="1"/>
  <c r="S2212" i="1"/>
  <c r="Q2213" i="1"/>
  <c r="S2213" i="1" s="1"/>
  <c r="R2213" i="1"/>
  <c r="Q2214" i="1"/>
  <c r="R2214" i="1"/>
  <c r="Q2215" i="1"/>
  <c r="R2215" i="1"/>
  <c r="S2215" i="1"/>
  <c r="Q2216" i="1"/>
  <c r="S2216" i="1" s="1"/>
  <c r="R2216" i="1"/>
  <c r="Q2217" i="1"/>
  <c r="R2217" i="1"/>
  <c r="S2217" i="1"/>
  <c r="Q2218" i="1"/>
  <c r="S2218" i="1" s="1"/>
  <c r="R2218" i="1"/>
  <c r="Q2219" i="1"/>
  <c r="R2219" i="1"/>
  <c r="S2219" i="1"/>
  <c r="Q2220" i="1"/>
  <c r="R2220" i="1"/>
  <c r="Q2221" i="1"/>
  <c r="S2221" i="1" s="1"/>
  <c r="R2221" i="1"/>
  <c r="Q2222" i="1"/>
  <c r="R2222" i="1"/>
  <c r="Q2223" i="1"/>
  <c r="S2223" i="1" s="1"/>
  <c r="R2223" i="1"/>
  <c r="Q2224" i="1"/>
  <c r="R2224" i="1"/>
  <c r="Q2225" i="1"/>
  <c r="R2225" i="1"/>
  <c r="S2225" i="1"/>
  <c r="Q2226" i="1"/>
  <c r="S2226" i="1" s="1"/>
  <c r="R2226" i="1"/>
  <c r="Q2227" i="1"/>
  <c r="R2227" i="1"/>
  <c r="S2227" i="1"/>
  <c r="Q2228" i="1"/>
  <c r="S2228" i="1" s="1"/>
  <c r="R2228" i="1"/>
  <c r="Q2229" i="1"/>
  <c r="S2229" i="1" s="1"/>
  <c r="R2229" i="1"/>
  <c r="Q2230" i="1"/>
  <c r="S2230" i="1" s="1"/>
  <c r="R2230" i="1"/>
  <c r="Q2231" i="1"/>
  <c r="S2231" i="1" s="1"/>
  <c r="R2231" i="1"/>
  <c r="Q2232" i="1"/>
  <c r="R2232" i="1"/>
  <c r="Q2233" i="1"/>
  <c r="R2233" i="1"/>
  <c r="S2233" i="1"/>
  <c r="Q2234" i="1"/>
  <c r="S2234" i="1" s="1"/>
  <c r="R2234" i="1"/>
  <c r="Q2235" i="1"/>
  <c r="S2235" i="1" s="1"/>
  <c r="R2235" i="1"/>
  <c r="Q2236" i="1"/>
  <c r="R2236" i="1"/>
  <c r="Q2237" i="1"/>
  <c r="S2237" i="1" s="1"/>
  <c r="R2237" i="1"/>
  <c r="Q2238" i="1"/>
  <c r="R2238" i="1"/>
  <c r="Q2239" i="1"/>
  <c r="R2239" i="1"/>
  <c r="S2239" i="1"/>
  <c r="Q2240" i="1"/>
  <c r="S2240" i="1" s="1"/>
  <c r="R2240" i="1"/>
  <c r="Q2241" i="1"/>
  <c r="R2241" i="1"/>
  <c r="S2241" i="1"/>
  <c r="Q2242" i="1"/>
  <c r="S2242" i="1" s="1"/>
  <c r="R2242" i="1"/>
  <c r="Q2243" i="1"/>
  <c r="R2243" i="1"/>
  <c r="S2243" i="1"/>
  <c r="Q2244" i="1"/>
  <c r="R2244" i="1"/>
  <c r="Q2245" i="1"/>
  <c r="S2245" i="1" s="1"/>
  <c r="R2245" i="1"/>
  <c r="Q2246" i="1"/>
  <c r="R2246" i="1"/>
  <c r="Q2247" i="1"/>
  <c r="S2247" i="1" s="1"/>
  <c r="R2247" i="1"/>
  <c r="Q2248" i="1"/>
  <c r="R2248" i="1"/>
  <c r="Q2249" i="1"/>
  <c r="R2249" i="1"/>
  <c r="S2249" i="1"/>
  <c r="Q2250" i="1"/>
  <c r="S2250" i="1" s="1"/>
  <c r="R2250" i="1"/>
  <c r="Q2251" i="1"/>
  <c r="R2251" i="1"/>
  <c r="S2251" i="1"/>
  <c r="Q2252" i="1"/>
  <c r="S2252" i="1" s="1"/>
  <c r="R2252" i="1"/>
  <c r="Q2253" i="1"/>
  <c r="S2253" i="1" s="1"/>
  <c r="R2253" i="1"/>
  <c r="Q2254" i="1"/>
  <c r="S2254" i="1" s="1"/>
  <c r="R2254" i="1"/>
  <c r="Q2255" i="1"/>
  <c r="S2255" i="1" s="1"/>
  <c r="R2255" i="1"/>
  <c r="Q2256" i="1"/>
  <c r="R2256" i="1"/>
  <c r="Q2257" i="1"/>
  <c r="R2257" i="1"/>
  <c r="S2257" i="1"/>
  <c r="Q2258" i="1"/>
  <c r="S2258" i="1" s="1"/>
  <c r="R2258" i="1"/>
  <c r="Q2259" i="1"/>
  <c r="S2259" i="1" s="1"/>
  <c r="R2259" i="1"/>
  <c r="Q2260" i="1"/>
  <c r="R2260" i="1"/>
  <c r="Q2261" i="1"/>
  <c r="S2261" i="1" s="1"/>
  <c r="R2261" i="1"/>
  <c r="Q2262" i="1"/>
  <c r="R2262" i="1"/>
  <c r="Q2263" i="1"/>
  <c r="R2263" i="1"/>
  <c r="S2263" i="1"/>
  <c r="Q2264" i="1"/>
  <c r="S2264" i="1" s="1"/>
  <c r="R2264" i="1"/>
  <c r="Q2265" i="1"/>
  <c r="R2265" i="1"/>
  <c r="S2265" i="1"/>
  <c r="Q2266" i="1"/>
  <c r="S2266" i="1" s="1"/>
  <c r="R2266" i="1"/>
  <c r="Q2267" i="1"/>
  <c r="R2267" i="1"/>
  <c r="S2267" i="1"/>
  <c r="Q2268" i="1"/>
  <c r="R2268" i="1"/>
  <c r="Q2269" i="1"/>
  <c r="S2269" i="1" s="1"/>
  <c r="R2269" i="1"/>
  <c r="Q2270" i="1"/>
  <c r="R2270" i="1"/>
  <c r="Q2271" i="1"/>
  <c r="S2271" i="1" s="1"/>
  <c r="R2271" i="1"/>
  <c r="Q2272" i="1"/>
  <c r="R2272" i="1"/>
  <c r="Q2273" i="1"/>
  <c r="R2273" i="1"/>
  <c r="S2273" i="1"/>
  <c r="Q2274" i="1"/>
  <c r="S2274" i="1" s="1"/>
  <c r="R2274" i="1"/>
  <c r="Q2275" i="1"/>
  <c r="R2275" i="1"/>
  <c r="S2275" i="1"/>
  <c r="Q2276" i="1"/>
  <c r="S2276" i="1" s="1"/>
  <c r="R2276" i="1"/>
  <c r="Q2277" i="1"/>
  <c r="S2277" i="1" s="1"/>
  <c r="R2277" i="1"/>
  <c r="Q2278" i="1"/>
  <c r="S2278" i="1" s="1"/>
  <c r="R2278" i="1"/>
  <c r="Q2279" i="1"/>
  <c r="S2279" i="1" s="1"/>
  <c r="R2279" i="1"/>
  <c r="Q2280" i="1"/>
  <c r="R2280" i="1"/>
  <c r="Q2281" i="1"/>
  <c r="R2281" i="1"/>
  <c r="S2281" i="1"/>
  <c r="Q2282" i="1"/>
  <c r="S2282" i="1" s="1"/>
  <c r="R2282" i="1"/>
  <c r="Q2283" i="1"/>
  <c r="S2283" i="1" s="1"/>
  <c r="R2283" i="1"/>
  <c r="Q2284" i="1"/>
  <c r="R2284" i="1"/>
  <c r="Q2285" i="1"/>
  <c r="S2285" i="1" s="1"/>
  <c r="R2285" i="1"/>
  <c r="Q2286" i="1"/>
  <c r="R2286" i="1"/>
  <c r="Q2287" i="1"/>
  <c r="R2287" i="1"/>
  <c r="S2287" i="1"/>
  <c r="Q2288" i="1"/>
  <c r="S2288" i="1" s="1"/>
  <c r="R2288" i="1"/>
  <c r="Q2289" i="1"/>
  <c r="R2289" i="1"/>
  <c r="S2289" i="1"/>
  <c r="Q2290" i="1"/>
  <c r="S2290" i="1" s="1"/>
  <c r="R2290" i="1"/>
  <c r="Q2291" i="1"/>
  <c r="R2291" i="1"/>
  <c r="S2291" i="1"/>
  <c r="Q2292" i="1"/>
  <c r="R2292" i="1"/>
  <c r="Q2293" i="1"/>
  <c r="S2293" i="1" s="1"/>
  <c r="R2293" i="1"/>
  <c r="Q2294" i="1"/>
  <c r="R2294" i="1"/>
  <c r="Q2295" i="1"/>
  <c r="S2295" i="1" s="1"/>
  <c r="R2295" i="1"/>
  <c r="Q2296" i="1"/>
  <c r="R2296" i="1"/>
  <c r="Q2297" i="1"/>
  <c r="R2297" i="1"/>
  <c r="S2297" i="1"/>
  <c r="Q2298" i="1"/>
  <c r="S2298" i="1" s="1"/>
  <c r="R2298" i="1"/>
  <c r="Q2299" i="1"/>
  <c r="R2299" i="1"/>
  <c r="S2299" i="1"/>
  <c r="Q2300" i="1"/>
  <c r="S2300" i="1" s="1"/>
  <c r="R2300" i="1"/>
  <c r="Q2301" i="1"/>
  <c r="S2301" i="1" s="1"/>
  <c r="R2301" i="1"/>
  <c r="Q2302" i="1"/>
  <c r="S2302" i="1" s="1"/>
  <c r="R2302" i="1"/>
  <c r="Q2303" i="1"/>
  <c r="S2303" i="1" s="1"/>
  <c r="R2303" i="1"/>
  <c r="Q2304" i="1"/>
  <c r="R2304" i="1"/>
  <c r="Q2305" i="1"/>
  <c r="R2305" i="1"/>
  <c r="S2305" i="1"/>
  <c r="Q2306" i="1"/>
  <c r="S2306" i="1" s="1"/>
  <c r="R2306" i="1"/>
  <c r="Q2307" i="1"/>
  <c r="S2307" i="1" s="1"/>
  <c r="R2307" i="1"/>
  <c r="Q2308" i="1"/>
  <c r="R2308" i="1"/>
  <c r="Q2309" i="1"/>
  <c r="S2309" i="1" s="1"/>
  <c r="R2309" i="1"/>
  <c r="Q2310" i="1"/>
  <c r="R2310" i="1"/>
  <c r="Q2311" i="1"/>
  <c r="R2311" i="1"/>
  <c r="S2311" i="1"/>
  <c r="Q2312" i="1"/>
  <c r="S2312" i="1" s="1"/>
  <c r="R2312" i="1"/>
  <c r="Q2313" i="1"/>
  <c r="R2313" i="1"/>
  <c r="S2313" i="1"/>
  <c r="Q2314" i="1"/>
  <c r="S2314" i="1" s="1"/>
  <c r="R2314" i="1"/>
  <c r="Q2315" i="1"/>
  <c r="R2315" i="1"/>
  <c r="S2315" i="1"/>
  <c r="Q2316" i="1"/>
  <c r="R2316" i="1"/>
  <c r="Q2317" i="1"/>
  <c r="S2317" i="1" s="1"/>
  <c r="R2317" i="1"/>
  <c r="Q2318" i="1"/>
  <c r="R2318" i="1"/>
  <c r="Q2319" i="1"/>
  <c r="S2319" i="1" s="1"/>
  <c r="R2319" i="1"/>
  <c r="Q2320" i="1"/>
  <c r="R2320" i="1"/>
  <c r="Q2321" i="1"/>
  <c r="R2321" i="1"/>
  <c r="S2321" i="1"/>
  <c r="Q2322" i="1"/>
  <c r="S2322" i="1" s="1"/>
  <c r="R2322" i="1"/>
  <c r="Q2323" i="1"/>
  <c r="R2323" i="1"/>
  <c r="S2323" i="1"/>
  <c r="Q2324" i="1"/>
  <c r="S2324" i="1" s="1"/>
  <c r="R2324" i="1"/>
  <c r="Q2325" i="1"/>
  <c r="S2325" i="1" s="1"/>
  <c r="R2325" i="1"/>
  <c r="Q2326" i="1"/>
  <c r="S2326" i="1" s="1"/>
  <c r="R2326" i="1"/>
  <c r="Q2327" i="1"/>
  <c r="S2327" i="1" s="1"/>
  <c r="R2327" i="1"/>
  <c r="Q2328" i="1"/>
  <c r="R2328" i="1"/>
  <c r="Q2329" i="1"/>
  <c r="R2329" i="1"/>
  <c r="S2329" i="1"/>
  <c r="Q2330" i="1"/>
  <c r="S2330" i="1" s="1"/>
  <c r="R2330" i="1"/>
  <c r="Q2331" i="1"/>
  <c r="S2331" i="1" s="1"/>
  <c r="R2331" i="1"/>
  <c r="Q2332" i="1"/>
  <c r="R2332" i="1"/>
  <c r="Q2333" i="1"/>
  <c r="S2333" i="1" s="1"/>
  <c r="R2333" i="1"/>
  <c r="Q2334" i="1"/>
  <c r="R2334" i="1"/>
  <c r="Q2335" i="1"/>
  <c r="R2335" i="1"/>
  <c r="S2335" i="1"/>
  <c r="Q2336" i="1"/>
  <c r="S2336" i="1" s="1"/>
  <c r="R2336" i="1"/>
  <c r="Q2337" i="1"/>
  <c r="R2337" i="1"/>
  <c r="S2337" i="1"/>
  <c r="Q2338" i="1"/>
  <c r="S2338" i="1" s="1"/>
  <c r="R2338" i="1"/>
  <c r="Q2339" i="1"/>
  <c r="R2339" i="1"/>
  <c r="S2339" i="1"/>
  <c r="Q2340" i="1"/>
  <c r="R2340" i="1"/>
  <c r="Q2341" i="1"/>
  <c r="S2341" i="1" s="1"/>
  <c r="R2341" i="1"/>
  <c r="Q2342" i="1"/>
  <c r="R2342" i="1"/>
  <c r="Q2343" i="1"/>
  <c r="S2343" i="1" s="1"/>
  <c r="R2343" i="1"/>
  <c r="Q2344" i="1"/>
  <c r="R2344" i="1"/>
  <c r="Q2345" i="1"/>
  <c r="R2345" i="1"/>
  <c r="S2345" i="1"/>
  <c r="Q2346" i="1"/>
  <c r="S2346" i="1" s="1"/>
  <c r="R2346" i="1"/>
  <c r="Q2347" i="1"/>
  <c r="R2347" i="1"/>
  <c r="S2347" i="1"/>
  <c r="Q2348" i="1"/>
  <c r="S2348" i="1" s="1"/>
  <c r="R2348" i="1"/>
  <c r="Q2349" i="1"/>
  <c r="R2349" i="1"/>
  <c r="S2349" i="1"/>
  <c r="Q2350" i="1"/>
  <c r="S2350" i="1" s="1"/>
  <c r="R2350" i="1"/>
  <c r="Q2351" i="1"/>
  <c r="S2351" i="1" s="1"/>
  <c r="R2351" i="1"/>
  <c r="Q2352" i="1"/>
  <c r="R2352" i="1"/>
  <c r="Q2353" i="1"/>
  <c r="R2353" i="1"/>
  <c r="S2353" i="1"/>
  <c r="Q2354" i="1"/>
  <c r="S2354" i="1" s="1"/>
  <c r="R2354" i="1"/>
  <c r="Q2355" i="1"/>
  <c r="S2355" i="1" s="1"/>
  <c r="R2355" i="1"/>
  <c r="Q2356" i="1"/>
  <c r="R2356" i="1"/>
  <c r="Q2357" i="1"/>
  <c r="S2357" i="1" s="1"/>
  <c r="R2357" i="1"/>
  <c r="Q2358" i="1"/>
  <c r="R2358" i="1"/>
  <c r="Q2359" i="1"/>
  <c r="R2359" i="1"/>
  <c r="S2359" i="1"/>
  <c r="Q2360" i="1"/>
  <c r="R2360" i="1"/>
  <c r="Q2361" i="1"/>
  <c r="R2361" i="1"/>
  <c r="S2361" i="1"/>
  <c r="Q2362" i="1"/>
  <c r="S2362" i="1" s="1"/>
  <c r="R2362" i="1"/>
  <c r="Q2363" i="1"/>
  <c r="R2363" i="1"/>
  <c r="S2363" i="1"/>
  <c r="Q2364" i="1"/>
  <c r="R2364" i="1"/>
  <c r="Q2365" i="1"/>
  <c r="S2365" i="1" s="1"/>
  <c r="R2365" i="1"/>
  <c r="Q2366" i="1"/>
  <c r="R2366" i="1"/>
  <c r="Q2367" i="1"/>
  <c r="S2367" i="1" s="1"/>
  <c r="R2367" i="1"/>
  <c r="Q2368" i="1"/>
  <c r="R2368" i="1"/>
  <c r="Q2369" i="1"/>
  <c r="R2369" i="1"/>
  <c r="S2369" i="1"/>
  <c r="Q2370" i="1"/>
  <c r="S2370" i="1" s="1"/>
  <c r="R2370" i="1"/>
  <c r="Q2371" i="1"/>
  <c r="R2371" i="1"/>
  <c r="S2371" i="1"/>
  <c r="Q2372" i="1"/>
  <c r="S2372" i="1" s="1"/>
  <c r="R2372" i="1"/>
  <c r="Q2373" i="1"/>
  <c r="R2373" i="1"/>
  <c r="S2373" i="1" s="1"/>
  <c r="Q2374" i="1"/>
  <c r="S2374" i="1" s="1"/>
  <c r="R2374" i="1"/>
  <c r="Q2375" i="1"/>
  <c r="S2375" i="1" s="1"/>
  <c r="R2375" i="1"/>
  <c r="Q2376" i="1"/>
  <c r="R2376" i="1"/>
  <c r="Q2377" i="1"/>
  <c r="R2377" i="1"/>
  <c r="S2377" i="1"/>
  <c r="Q2378" i="1"/>
  <c r="S2378" i="1" s="1"/>
  <c r="R2378" i="1"/>
  <c r="Q2379" i="1"/>
  <c r="S2379" i="1" s="1"/>
  <c r="R2379" i="1"/>
  <c r="Q2380" i="1"/>
  <c r="R2380" i="1"/>
  <c r="Q2381" i="1"/>
  <c r="S2381" i="1" s="1"/>
  <c r="R2381" i="1"/>
  <c r="Q2382" i="1"/>
  <c r="R2382" i="1"/>
  <c r="Q2383" i="1"/>
  <c r="R2383" i="1"/>
  <c r="S2383" i="1"/>
  <c r="Q2384" i="1"/>
  <c r="S2384" i="1" s="1"/>
  <c r="R2384" i="1"/>
  <c r="Q2385" i="1"/>
  <c r="R2385" i="1"/>
  <c r="S2385" i="1"/>
  <c r="Q2386" i="1"/>
  <c r="S2386" i="1" s="1"/>
  <c r="R2386" i="1"/>
  <c r="Q2387" i="1"/>
  <c r="R2387" i="1"/>
  <c r="S2387" i="1"/>
  <c r="Q2388" i="1"/>
  <c r="R2388" i="1"/>
  <c r="Q2389" i="1"/>
  <c r="S2389" i="1" s="1"/>
  <c r="R2389" i="1"/>
  <c r="Q2390" i="1"/>
  <c r="R2390" i="1"/>
  <c r="Q2391" i="1"/>
  <c r="S2391" i="1" s="1"/>
  <c r="R2391" i="1"/>
  <c r="Q2392" i="1"/>
  <c r="R2392" i="1"/>
  <c r="Q2393" i="1"/>
  <c r="R2393" i="1"/>
  <c r="S2393" i="1" s="1"/>
  <c r="Q2394" i="1"/>
  <c r="S2394" i="1" s="1"/>
  <c r="R2394" i="1"/>
  <c r="Q2395" i="1"/>
  <c r="R2395" i="1"/>
  <c r="S2395" i="1"/>
  <c r="Q2396" i="1"/>
  <c r="S2396" i="1" s="1"/>
  <c r="R2396" i="1"/>
  <c r="Q2397" i="1"/>
  <c r="R2397" i="1"/>
  <c r="S2397" i="1" s="1"/>
  <c r="Q2398" i="1"/>
  <c r="S2398" i="1" s="1"/>
  <c r="R2398" i="1"/>
  <c r="Q2399" i="1"/>
  <c r="S2399" i="1" s="1"/>
  <c r="R2399" i="1"/>
  <c r="Q2400" i="1"/>
  <c r="R2400" i="1"/>
  <c r="Q2401" i="1"/>
  <c r="R2401" i="1"/>
  <c r="S2401" i="1"/>
  <c r="Q2402" i="1"/>
  <c r="S2402" i="1" s="1"/>
  <c r="R2402" i="1"/>
  <c r="Q2403" i="1"/>
  <c r="S2403" i="1" s="1"/>
  <c r="R2403" i="1"/>
  <c r="Q2404" i="1"/>
  <c r="R2404" i="1"/>
  <c r="Q2405" i="1"/>
  <c r="S2405" i="1" s="1"/>
  <c r="R2405" i="1"/>
  <c r="Q2406" i="1"/>
  <c r="R2406" i="1"/>
  <c r="Q2407" i="1"/>
  <c r="R2407" i="1"/>
  <c r="S2407" i="1"/>
  <c r="Q2408" i="1"/>
  <c r="S2408" i="1" s="1"/>
  <c r="R2408" i="1"/>
  <c r="Q2409" i="1"/>
  <c r="R2409" i="1"/>
  <c r="S2409" i="1"/>
  <c r="Q2410" i="1"/>
  <c r="S2410" i="1" s="1"/>
  <c r="R2410" i="1"/>
  <c r="Q2411" i="1"/>
  <c r="R2411" i="1"/>
  <c r="S2411" i="1"/>
  <c r="Q2412" i="1"/>
  <c r="R2412" i="1"/>
  <c r="Q2413" i="1"/>
  <c r="S2413" i="1" s="1"/>
  <c r="R2413" i="1"/>
  <c r="Q2414" i="1"/>
  <c r="R2414" i="1"/>
  <c r="Q2415" i="1"/>
  <c r="S2415" i="1" s="1"/>
  <c r="R2415" i="1"/>
  <c r="Q2416" i="1"/>
  <c r="R2416" i="1"/>
  <c r="Q2417" i="1"/>
  <c r="R2417" i="1"/>
  <c r="S2417" i="1" s="1"/>
  <c r="Q2418" i="1"/>
  <c r="S2418" i="1" s="1"/>
  <c r="R2418" i="1"/>
  <c r="Q2419" i="1"/>
  <c r="R2419" i="1"/>
  <c r="S2419" i="1"/>
  <c r="Q2420" i="1"/>
  <c r="S2420" i="1" s="1"/>
  <c r="R2420" i="1"/>
  <c r="Q2421" i="1"/>
  <c r="R2421" i="1"/>
  <c r="S2421" i="1" s="1"/>
  <c r="Q2422" i="1"/>
  <c r="S2422" i="1" s="1"/>
  <c r="R2422" i="1"/>
  <c r="Q2423" i="1"/>
  <c r="S2423" i="1" s="1"/>
  <c r="R2423" i="1"/>
  <c r="Q2424" i="1"/>
  <c r="R2424" i="1"/>
  <c r="Q2425" i="1"/>
  <c r="R2425" i="1"/>
  <c r="S2425" i="1"/>
  <c r="Q2426" i="1"/>
  <c r="S2426" i="1" s="1"/>
  <c r="R2426" i="1"/>
  <c r="Q2427" i="1"/>
  <c r="S2427" i="1" s="1"/>
  <c r="R2427" i="1"/>
  <c r="Q2428" i="1"/>
  <c r="R2428" i="1"/>
  <c r="Q2429" i="1"/>
  <c r="S2429" i="1" s="1"/>
  <c r="R2429" i="1"/>
  <c r="Q2430" i="1"/>
  <c r="R2430" i="1"/>
  <c r="Q2431" i="1"/>
  <c r="R2431" i="1"/>
  <c r="S2431" i="1"/>
  <c r="Q2432" i="1"/>
  <c r="S2432" i="1" s="1"/>
  <c r="R2432" i="1"/>
  <c r="Q2433" i="1"/>
  <c r="R2433" i="1"/>
  <c r="S2433" i="1"/>
  <c r="Q2434" i="1"/>
  <c r="S2434" i="1" s="1"/>
  <c r="R2434" i="1"/>
  <c r="Q2435" i="1"/>
  <c r="R2435" i="1"/>
  <c r="S2435" i="1"/>
  <c r="Q2436" i="1"/>
  <c r="R2436" i="1"/>
  <c r="Q2437" i="1"/>
  <c r="S2437" i="1" s="1"/>
  <c r="R2437" i="1"/>
  <c r="Q2438" i="1"/>
  <c r="R2438" i="1"/>
  <c r="Q2439" i="1"/>
  <c r="S2439" i="1" s="1"/>
  <c r="R2439" i="1"/>
  <c r="Q2440" i="1"/>
  <c r="R2440" i="1"/>
  <c r="Q2441" i="1"/>
  <c r="R2441" i="1"/>
  <c r="S2441" i="1" s="1"/>
  <c r="Q2442" i="1"/>
  <c r="S2442" i="1" s="1"/>
  <c r="R2442" i="1"/>
  <c r="Q2443" i="1"/>
  <c r="R2443" i="1"/>
  <c r="S2443" i="1"/>
  <c r="Q2444" i="1"/>
  <c r="S2444" i="1" s="1"/>
  <c r="R2444" i="1"/>
  <c r="Q2445" i="1"/>
  <c r="R2445" i="1"/>
  <c r="S2445" i="1" s="1"/>
  <c r="Q2446" i="1"/>
  <c r="S2446" i="1" s="1"/>
  <c r="R2446" i="1"/>
  <c r="Q2447" i="1"/>
  <c r="S2447" i="1" s="1"/>
  <c r="R2447" i="1"/>
  <c r="Q2448" i="1"/>
  <c r="R2448" i="1"/>
  <c r="Q2449" i="1"/>
  <c r="R2449" i="1"/>
  <c r="S2449" i="1"/>
  <c r="Q2450" i="1"/>
  <c r="S2450" i="1" s="1"/>
  <c r="R2450" i="1"/>
  <c r="Q2451" i="1"/>
  <c r="S2451" i="1" s="1"/>
  <c r="R2451" i="1"/>
  <c r="Q2452" i="1"/>
  <c r="R2452" i="1"/>
  <c r="Q2453" i="1"/>
  <c r="S2453" i="1" s="1"/>
  <c r="R2453" i="1"/>
  <c r="Q2454" i="1"/>
  <c r="R2454" i="1"/>
  <c r="Q2455" i="1"/>
  <c r="R2455" i="1"/>
  <c r="S2455" i="1"/>
  <c r="Q2456" i="1"/>
  <c r="S2456" i="1" s="1"/>
  <c r="R2456" i="1"/>
  <c r="Q2457" i="1"/>
  <c r="R2457" i="1"/>
  <c r="S2457" i="1"/>
  <c r="Q2458" i="1"/>
  <c r="S2458" i="1" s="1"/>
  <c r="R2458" i="1"/>
  <c r="Q2459" i="1"/>
  <c r="R2459" i="1"/>
  <c r="S2459" i="1"/>
  <c r="Q2460" i="1"/>
  <c r="R2460" i="1"/>
  <c r="Q2461" i="1"/>
  <c r="S2461" i="1" s="1"/>
  <c r="R2461" i="1"/>
  <c r="Q2462" i="1"/>
  <c r="R2462" i="1"/>
  <c r="Q2463" i="1"/>
  <c r="S2463" i="1" s="1"/>
  <c r="R2463" i="1"/>
  <c r="Q2464" i="1"/>
  <c r="R2464" i="1"/>
  <c r="Q2465" i="1"/>
  <c r="R2465" i="1"/>
  <c r="S2465" i="1" s="1"/>
  <c r="Q2466" i="1"/>
  <c r="S2466" i="1" s="1"/>
  <c r="R2466" i="1"/>
  <c r="Q2467" i="1"/>
  <c r="R2467" i="1"/>
  <c r="S2467" i="1"/>
  <c r="Q2468" i="1"/>
  <c r="S2468" i="1" s="1"/>
  <c r="R2468" i="1"/>
  <c r="Q2469" i="1"/>
  <c r="R2469" i="1"/>
  <c r="S2469" i="1" s="1"/>
  <c r="Q2470" i="1"/>
  <c r="S2470" i="1" s="1"/>
  <c r="R2470" i="1"/>
  <c r="Q2471" i="1"/>
  <c r="S2471" i="1" s="1"/>
  <c r="R2471" i="1"/>
  <c r="Q2472" i="1"/>
  <c r="R2472" i="1"/>
  <c r="Q2473" i="1"/>
  <c r="R2473" i="1"/>
  <c r="S2473" i="1"/>
  <c r="Q2474" i="1"/>
  <c r="S2474" i="1" s="1"/>
  <c r="R2474" i="1"/>
  <c r="Q2475" i="1"/>
  <c r="S2475" i="1" s="1"/>
  <c r="R2475" i="1"/>
  <c r="Q2476" i="1"/>
  <c r="R2476" i="1"/>
  <c r="Q2477" i="1"/>
  <c r="S2477" i="1" s="1"/>
  <c r="R2477" i="1"/>
  <c r="Q2478" i="1"/>
  <c r="R2478" i="1"/>
  <c r="Q2479" i="1"/>
  <c r="R2479" i="1"/>
  <c r="S2479" i="1"/>
  <c r="Q2480" i="1"/>
  <c r="S2480" i="1" s="1"/>
  <c r="R2480" i="1"/>
  <c r="Q2481" i="1"/>
  <c r="R2481" i="1"/>
  <c r="S2481" i="1"/>
  <c r="Q2482" i="1"/>
  <c r="S2482" i="1" s="1"/>
  <c r="R2482" i="1"/>
  <c r="Q2483" i="1"/>
  <c r="R2483" i="1"/>
  <c r="S2483" i="1"/>
  <c r="Q2484" i="1"/>
  <c r="R2484" i="1"/>
  <c r="Q2485" i="1"/>
  <c r="S2485" i="1" s="1"/>
  <c r="R2485" i="1"/>
  <c r="Q2486" i="1"/>
  <c r="R2486" i="1"/>
  <c r="Q2487" i="1"/>
  <c r="S2487" i="1" s="1"/>
  <c r="R2487" i="1"/>
  <c r="Q2488" i="1"/>
  <c r="R2488" i="1"/>
  <c r="Q2489" i="1"/>
  <c r="R2489" i="1"/>
  <c r="S2489" i="1" s="1"/>
  <c r="Q2490" i="1"/>
  <c r="S2490" i="1" s="1"/>
  <c r="R2490" i="1"/>
  <c r="Q2491" i="1"/>
  <c r="R2491" i="1"/>
  <c r="S2491" i="1"/>
  <c r="Q2492" i="1"/>
  <c r="S2492" i="1" s="1"/>
  <c r="R2492" i="1"/>
  <c r="Q2493" i="1"/>
  <c r="R2493" i="1"/>
  <c r="S2493" i="1" s="1"/>
  <c r="Q2494" i="1"/>
  <c r="S2494" i="1" s="1"/>
  <c r="R2494" i="1"/>
  <c r="Q2495" i="1"/>
  <c r="S2495" i="1" s="1"/>
  <c r="R2495" i="1"/>
  <c r="Q2496" i="1"/>
  <c r="R2496" i="1"/>
  <c r="Q2497" i="1"/>
  <c r="R2497" i="1"/>
  <c r="S2497" i="1"/>
  <c r="Q2498" i="1"/>
  <c r="S2498" i="1" s="1"/>
  <c r="R2498" i="1"/>
  <c r="Q2499" i="1"/>
  <c r="S2499" i="1" s="1"/>
  <c r="R2499" i="1"/>
  <c r="Q2500" i="1"/>
  <c r="R2500" i="1"/>
  <c r="Q2501" i="1"/>
  <c r="S2501" i="1" s="1"/>
  <c r="R2501" i="1"/>
  <c r="Q2502" i="1"/>
  <c r="R2502" i="1"/>
  <c r="Q2503" i="1"/>
  <c r="R2503" i="1"/>
  <c r="S2503" i="1"/>
  <c r="Q2504" i="1"/>
  <c r="S2504" i="1" s="1"/>
  <c r="R2504" i="1"/>
  <c r="Q2505" i="1"/>
  <c r="R2505" i="1"/>
  <c r="S2505" i="1"/>
  <c r="Q2506" i="1"/>
  <c r="S2506" i="1" s="1"/>
  <c r="R2506" i="1"/>
  <c r="Q2507" i="1"/>
  <c r="R2507" i="1"/>
  <c r="S2507" i="1"/>
  <c r="Q2508" i="1"/>
  <c r="R2508" i="1"/>
  <c r="Q2509" i="1"/>
  <c r="S2509" i="1" s="1"/>
  <c r="R2509" i="1"/>
  <c r="Q2510" i="1"/>
  <c r="R2510" i="1"/>
  <c r="Q2511" i="1"/>
  <c r="S2511" i="1" s="1"/>
  <c r="R2511" i="1"/>
  <c r="Q2512" i="1"/>
  <c r="R2512" i="1"/>
  <c r="Q2513" i="1"/>
  <c r="R2513" i="1"/>
  <c r="S2513" i="1" s="1"/>
  <c r="Q2514" i="1"/>
  <c r="S2514" i="1" s="1"/>
  <c r="R2514" i="1"/>
  <c r="Q2515" i="1"/>
  <c r="R2515" i="1"/>
  <c r="S2515" i="1"/>
  <c r="Q2516" i="1"/>
  <c r="S2516" i="1" s="1"/>
  <c r="R2516" i="1"/>
  <c r="Q2517" i="1"/>
  <c r="R2517" i="1"/>
  <c r="S2517" i="1" s="1"/>
  <c r="Q2518" i="1"/>
  <c r="S2518" i="1" s="1"/>
  <c r="R2518" i="1"/>
  <c r="Q2519" i="1"/>
  <c r="S2519" i="1" s="1"/>
  <c r="R2519" i="1"/>
  <c r="Q2520" i="1"/>
  <c r="S2520" i="1" s="1"/>
  <c r="R2520" i="1"/>
  <c r="Q2521" i="1"/>
  <c r="R2521" i="1"/>
  <c r="S2521" i="1"/>
  <c r="Q2522" i="1"/>
  <c r="R2522" i="1"/>
  <c r="S2522" i="1" s="1"/>
  <c r="Q2523" i="1"/>
  <c r="S2523" i="1" s="1"/>
  <c r="R2523" i="1"/>
  <c r="Q2524" i="1"/>
  <c r="S2524" i="1" s="1"/>
  <c r="R2524" i="1"/>
  <c r="Q2525" i="1"/>
  <c r="R2525" i="1"/>
  <c r="S2525" i="1"/>
  <c r="Q2526" i="1"/>
  <c r="R2526" i="1"/>
  <c r="S2526" i="1" s="1"/>
  <c r="Q2527" i="1"/>
  <c r="S2527" i="1" s="1"/>
  <c r="R2527" i="1"/>
  <c r="Q2528" i="1"/>
  <c r="S2528" i="1" s="1"/>
  <c r="R2528" i="1"/>
  <c r="Q2529" i="1"/>
  <c r="R2529" i="1"/>
  <c r="S2529" i="1"/>
  <c r="Q2530" i="1"/>
  <c r="R2530" i="1"/>
  <c r="S2530" i="1" s="1"/>
  <c r="Q2531" i="1"/>
  <c r="S2531" i="1" s="1"/>
  <c r="R2531" i="1"/>
  <c r="Q2532" i="1"/>
  <c r="S2532" i="1" s="1"/>
  <c r="R2532" i="1"/>
  <c r="Q2533" i="1"/>
  <c r="R2533" i="1"/>
  <c r="S2533" i="1" s="1"/>
  <c r="Q2534" i="1"/>
  <c r="R2534" i="1"/>
  <c r="S2534" i="1" s="1"/>
  <c r="Q2535" i="1"/>
  <c r="S2535" i="1" s="1"/>
  <c r="R2535" i="1"/>
  <c r="Q2536" i="1"/>
  <c r="S2536" i="1" s="1"/>
  <c r="R2536" i="1"/>
  <c r="Q2537" i="1"/>
  <c r="R2537" i="1"/>
  <c r="S2537" i="1" s="1"/>
  <c r="Q2538" i="1"/>
  <c r="R2538" i="1"/>
  <c r="S2538" i="1" s="1"/>
  <c r="Q2539" i="1"/>
  <c r="S2539" i="1" s="1"/>
  <c r="R2539" i="1"/>
  <c r="Q2540" i="1"/>
  <c r="S2540" i="1" s="1"/>
  <c r="R2540" i="1"/>
  <c r="Q2541" i="1"/>
  <c r="R2541" i="1"/>
  <c r="S2541" i="1" s="1"/>
  <c r="Q2542" i="1"/>
  <c r="R2542" i="1"/>
  <c r="S2542" i="1" s="1"/>
  <c r="Q2543" i="1"/>
  <c r="S2543" i="1" s="1"/>
  <c r="R2543" i="1"/>
  <c r="Q2544" i="1"/>
  <c r="S2544" i="1" s="1"/>
  <c r="R2544" i="1"/>
  <c r="Q2545" i="1"/>
  <c r="R2545" i="1"/>
  <c r="S2545" i="1" s="1"/>
  <c r="Q2546" i="1"/>
  <c r="S2546" i="1" s="1"/>
  <c r="R2546" i="1"/>
  <c r="Q2547" i="1"/>
  <c r="S2547" i="1" s="1"/>
  <c r="R2547" i="1"/>
  <c r="Q2548" i="1"/>
  <c r="S2548" i="1" s="1"/>
  <c r="R2548" i="1"/>
  <c r="Q2549" i="1"/>
  <c r="R2549" i="1"/>
  <c r="S2549" i="1" s="1"/>
  <c r="Q2550" i="1"/>
  <c r="S2550" i="1" s="1"/>
  <c r="R2550" i="1"/>
  <c r="Q2551" i="1"/>
  <c r="S2551" i="1" s="1"/>
  <c r="R2551" i="1"/>
  <c r="Q2552" i="1"/>
  <c r="S2552" i="1" s="1"/>
  <c r="R2552" i="1"/>
  <c r="Q2553" i="1"/>
  <c r="R2553" i="1"/>
  <c r="S2553" i="1" s="1"/>
  <c r="Q2554" i="1"/>
  <c r="S2554" i="1" s="1"/>
  <c r="R2554" i="1"/>
  <c r="Q2555" i="1"/>
  <c r="S2555" i="1" s="1"/>
  <c r="R2555" i="1"/>
  <c r="Q2556" i="1"/>
  <c r="S2556" i="1" s="1"/>
  <c r="R2556" i="1"/>
  <c r="Q2557" i="1"/>
  <c r="R2557" i="1"/>
  <c r="S2557" i="1" s="1"/>
  <c r="Q2558" i="1"/>
  <c r="S2558" i="1" s="1"/>
  <c r="R2558" i="1"/>
  <c r="Q2559" i="1"/>
  <c r="S2559" i="1" s="1"/>
  <c r="R2559" i="1"/>
  <c r="Q2560" i="1"/>
  <c r="S2560" i="1" s="1"/>
  <c r="R2560" i="1"/>
  <c r="Q2561" i="1"/>
  <c r="R2561" i="1"/>
  <c r="S2561" i="1" s="1"/>
  <c r="Q2562" i="1"/>
  <c r="S2562" i="1" s="1"/>
  <c r="R2562" i="1"/>
  <c r="Q2563" i="1"/>
  <c r="S2563" i="1" s="1"/>
  <c r="R2563" i="1"/>
  <c r="Q2564" i="1"/>
  <c r="S2564" i="1" s="1"/>
  <c r="R2564" i="1"/>
  <c r="Q2565" i="1"/>
  <c r="R2565" i="1"/>
  <c r="S2565" i="1" s="1"/>
  <c r="Q2566" i="1"/>
  <c r="S2566" i="1" s="1"/>
  <c r="R2566" i="1"/>
  <c r="Q2567" i="1"/>
  <c r="S2567" i="1" s="1"/>
  <c r="R2567" i="1"/>
  <c r="Q2568" i="1"/>
  <c r="S2568" i="1" s="1"/>
  <c r="R2568" i="1"/>
  <c r="Q2569" i="1"/>
  <c r="R2569" i="1"/>
  <c r="S2569" i="1" s="1"/>
  <c r="Q2570" i="1"/>
  <c r="S2570" i="1" s="1"/>
  <c r="R2570" i="1"/>
  <c r="Q2571" i="1"/>
  <c r="S2571" i="1" s="1"/>
  <c r="R2571" i="1"/>
  <c r="Q2572" i="1"/>
  <c r="S2572" i="1" s="1"/>
  <c r="R2572" i="1"/>
  <c r="Q2573" i="1"/>
  <c r="R2573" i="1"/>
  <c r="S2573" i="1" s="1"/>
  <c r="Q2574" i="1"/>
  <c r="S2574" i="1" s="1"/>
  <c r="R2574" i="1"/>
  <c r="Q2575" i="1"/>
  <c r="S2575" i="1" s="1"/>
  <c r="R2575" i="1"/>
  <c r="Q2576" i="1"/>
  <c r="S2576" i="1" s="1"/>
  <c r="R2576" i="1"/>
  <c r="Q2577" i="1"/>
  <c r="R2577" i="1"/>
  <c r="S2577" i="1" s="1"/>
  <c r="Q2578" i="1"/>
  <c r="S2578" i="1" s="1"/>
  <c r="R2578" i="1"/>
  <c r="Q2579" i="1"/>
  <c r="S2579" i="1" s="1"/>
  <c r="R2579" i="1"/>
  <c r="Q2580" i="1"/>
  <c r="S2580" i="1" s="1"/>
  <c r="R2580" i="1"/>
  <c r="Q2581" i="1"/>
  <c r="R2581" i="1"/>
  <c r="S2581" i="1" s="1"/>
  <c r="Q2582" i="1"/>
  <c r="S2582" i="1" s="1"/>
  <c r="R2582" i="1"/>
  <c r="Q2583" i="1"/>
  <c r="S2583" i="1" s="1"/>
  <c r="R2583" i="1"/>
  <c r="Q2584" i="1"/>
  <c r="S2584" i="1" s="1"/>
  <c r="R2584" i="1"/>
  <c r="Q2585" i="1"/>
  <c r="R2585" i="1"/>
  <c r="S2585" i="1" s="1"/>
  <c r="Q2586" i="1"/>
  <c r="S2586" i="1" s="1"/>
  <c r="R2586" i="1"/>
  <c r="Q2587" i="1"/>
  <c r="S2587" i="1" s="1"/>
  <c r="R2587" i="1"/>
  <c r="Q2588" i="1"/>
  <c r="S2588" i="1" s="1"/>
  <c r="R2588" i="1"/>
  <c r="Q2589" i="1"/>
  <c r="R2589" i="1"/>
  <c r="S2589" i="1" s="1"/>
  <c r="Q2590" i="1"/>
  <c r="S2590" i="1" s="1"/>
  <c r="R2590" i="1"/>
  <c r="Q2591" i="1"/>
  <c r="S2591" i="1" s="1"/>
  <c r="R2591" i="1"/>
  <c r="Q2592" i="1"/>
  <c r="S2592" i="1" s="1"/>
  <c r="R2592" i="1"/>
  <c r="Q2593" i="1"/>
  <c r="R2593" i="1"/>
  <c r="S2593" i="1" s="1"/>
  <c r="Q2594" i="1"/>
  <c r="S2594" i="1" s="1"/>
  <c r="R2594" i="1"/>
  <c r="Q2595" i="1"/>
  <c r="S2595" i="1" s="1"/>
  <c r="R2595" i="1"/>
  <c r="Q2596" i="1"/>
  <c r="S2596" i="1" s="1"/>
  <c r="R2596" i="1"/>
  <c r="Q2597" i="1"/>
  <c r="R2597" i="1"/>
  <c r="S2597" i="1" s="1"/>
  <c r="Q2598" i="1"/>
  <c r="S2598" i="1" s="1"/>
  <c r="R2598" i="1"/>
  <c r="Q2599" i="1"/>
  <c r="S2599" i="1" s="1"/>
  <c r="R2599" i="1"/>
  <c r="Q2600" i="1"/>
  <c r="S2600" i="1" s="1"/>
  <c r="R2600" i="1"/>
  <c r="Q2601" i="1"/>
  <c r="R2601" i="1"/>
  <c r="S2601" i="1" s="1"/>
  <c r="Q2602" i="1"/>
  <c r="S2602" i="1" s="1"/>
  <c r="R2602" i="1"/>
  <c r="Q2603" i="1"/>
  <c r="S2603" i="1" s="1"/>
  <c r="R2603" i="1"/>
  <c r="Q2604" i="1"/>
  <c r="S2604" i="1" s="1"/>
  <c r="R2604" i="1"/>
  <c r="Q2605" i="1"/>
  <c r="R2605" i="1"/>
  <c r="S2605" i="1" s="1"/>
  <c r="Q2606" i="1"/>
  <c r="S2606" i="1" s="1"/>
  <c r="R2606" i="1"/>
  <c r="Q2607" i="1"/>
  <c r="S2607" i="1" s="1"/>
  <c r="R2607" i="1"/>
  <c r="Q2608" i="1"/>
  <c r="S2608" i="1" s="1"/>
  <c r="R2608" i="1"/>
  <c r="Q2609" i="1"/>
  <c r="R2609" i="1"/>
  <c r="S2609" i="1" s="1"/>
  <c r="Q2610" i="1"/>
  <c r="S2610" i="1" s="1"/>
  <c r="R2610" i="1"/>
  <c r="Q2611" i="1"/>
  <c r="S2611" i="1" s="1"/>
  <c r="R2611" i="1"/>
  <c r="Q2612" i="1"/>
  <c r="S2612" i="1" s="1"/>
  <c r="R2612" i="1"/>
  <c r="Q2613" i="1"/>
  <c r="R2613" i="1"/>
  <c r="S2613" i="1" s="1"/>
  <c r="Q2614" i="1"/>
  <c r="S2614" i="1" s="1"/>
  <c r="R2614" i="1"/>
  <c r="Q2615" i="1"/>
  <c r="S2615" i="1" s="1"/>
  <c r="R2615" i="1"/>
  <c r="Q2616" i="1"/>
  <c r="S2616" i="1" s="1"/>
  <c r="R2616" i="1"/>
  <c r="Q2617" i="1"/>
  <c r="R2617" i="1"/>
  <c r="S2617" i="1" s="1"/>
  <c r="Q2618" i="1"/>
  <c r="S2618" i="1" s="1"/>
  <c r="R2618" i="1"/>
  <c r="Q2619" i="1"/>
  <c r="S2619" i="1" s="1"/>
  <c r="R2619" i="1"/>
  <c r="Q2620" i="1"/>
  <c r="S2620" i="1" s="1"/>
  <c r="R2620" i="1"/>
  <c r="Q2621" i="1"/>
  <c r="R2621" i="1"/>
  <c r="S2621" i="1" s="1"/>
  <c r="Q2622" i="1"/>
  <c r="S2622" i="1" s="1"/>
  <c r="R2622" i="1"/>
  <c r="Q2623" i="1"/>
  <c r="S2623" i="1" s="1"/>
  <c r="R2623" i="1"/>
  <c r="Q2624" i="1"/>
  <c r="S2624" i="1" s="1"/>
  <c r="R2624" i="1"/>
  <c r="Q2625" i="1"/>
  <c r="R2625" i="1"/>
  <c r="S2625" i="1" s="1"/>
  <c r="Q2626" i="1"/>
  <c r="S2626" i="1" s="1"/>
  <c r="R2626" i="1"/>
  <c r="Q2627" i="1"/>
  <c r="S2627" i="1" s="1"/>
  <c r="R2627" i="1"/>
  <c r="Q2628" i="1"/>
  <c r="S2628" i="1" s="1"/>
  <c r="R2628" i="1"/>
  <c r="Q2629" i="1"/>
  <c r="R2629" i="1"/>
  <c r="S2629" i="1" s="1"/>
  <c r="Q2630" i="1"/>
  <c r="S2630" i="1" s="1"/>
  <c r="R2630" i="1"/>
  <c r="Q2631" i="1"/>
  <c r="S2631" i="1" s="1"/>
  <c r="R2631" i="1"/>
  <c r="Q2632" i="1"/>
  <c r="S2632" i="1" s="1"/>
  <c r="R2632" i="1"/>
  <c r="Q2633" i="1"/>
  <c r="R2633" i="1"/>
  <c r="S2633" i="1" s="1"/>
  <c r="Q2634" i="1"/>
  <c r="S2634" i="1" s="1"/>
  <c r="R2634" i="1"/>
  <c r="Q2635" i="1"/>
  <c r="S2635" i="1" s="1"/>
  <c r="R2635" i="1"/>
  <c r="Q2636" i="1"/>
  <c r="S2636" i="1" s="1"/>
  <c r="R2636" i="1"/>
  <c r="Q2637" i="1"/>
  <c r="R2637" i="1"/>
  <c r="S2637" i="1" s="1"/>
  <c r="Q2638" i="1"/>
  <c r="S2638" i="1" s="1"/>
  <c r="R2638" i="1"/>
  <c r="Q2639" i="1"/>
  <c r="S2639" i="1" s="1"/>
  <c r="R2639" i="1"/>
  <c r="Q2640" i="1"/>
  <c r="S2640" i="1" s="1"/>
  <c r="R2640" i="1"/>
  <c r="Q2641" i="1"/>
  <c r="R2641" i="1"/>
  <c r="S2641" i="1" s="1"/>
  <c r="Q2642" i="1"/>
  <c r="S2642" i="1" s="1"/>
  <c r="R2642" i="1"/>
  <c r="Q2643" i="1"/>
  <c r="S2643" i="1" s="1"/>
  <c r="R2643" i="1"/>
  <c r="Q2644" i="1"/>
  <c r="S2644" i="1" s="1"/>
  <c r="R2644" i="1"/>
  <c r="Q2645" i="1"/>
  <c r="R2645" i="1"/>
  <c r="S2645" i="1" s="1"/>
  <c r="Q2646" i="1"/>
  <c r="S2646" i="1" s="1"/>
  <c r="R2646" i="1"/>
  <c r="Q2647" i="1"/>
  <c r="S2647" i="1" s="1"/>
  <c r="R2647" i="1"/>
  <c r="Q2648" i="1"/>
  <c r="S2648" i="1" s="1"/>
  <c r="R2648" i="1"/>
  <c r="Q2649" i="1"/>
  <c r="R2649" i="1"/>
  <c r="S2649" i="1" s="1"/>
  <c r="Q2650" i="1"/>
  <c r="S2650" i="1" s="1"/>
  <c r="R2650" i="1"/>
  <c r="Q2651" i="1"/>
  <c r="S2651" i="1" s="1"/>
  <c r="R2651" i="1"/>
  <c r="Q2652" i="1"/>
  <c r="S2652" i="1" s="1"/>
  <c r="R2652" i="1"/>
  <c r="Q2653" i="1"/>
  <c r="R2653" i="1"/>
  <c r="S2653" i="1" s="1"/>
  <c r="Q2654" i="1"/>
  <c r="S2654" i="1" s="1"/>
  <c r="R2654" i="1"/>
  <c r="Q2655" i="1"/>
  <c r="S2655" i="1" s="1"/>
  <c r="R2655" i="1"/>
  <c r="Q2656" i="1"/>
  <c r="S2656" i="1" s="1"/>
  <c r="R2656" i="1"/>
  <c r="Q2657" i="1"/>
  <c r="R2657" i="1"/>
  <c r="S2657" i="1" s="1"/>
  <c r="Q2658" i="1"/>
  <c r="S2658" i="1" s="1"/>
  <c r="R2658" i="1"/>
  <c r="Q2659" i="1"/>
  <c r="S2659" i="1" s="1"/>
  <c r="R2659" i="1"/>
  <c r="Q2660" i="1"/>
  <c r="S2660" i="1" s="1"/>
  <c r="R2660" i="1"/>
  <c r="Q2661" i="1"/>
  <c r="R2661" i="1"/>
  <c r="S2661" i="1" s="1"/>
  <c r="Q2662" i="1"/>
  <c r="R2662" i="1"/>
  <c r="Q2663" i="1"/>
  <c r="S2663" i="1" s="1"/>
  <c r="R2663" i="1"/>
  <c r="Q2664" i="1"/>
  <c r="S2664" i="1" s="1"/>
  <c r="R2664" i="1"/>
  <c r="Q2665" i="1"/>
  <c r="R2665" i="1"/>
  <c r="S2665" i="1" s="1"/>
  <c r="Q2666" i="1"/>
  <c r="S2666" i="1" s="1"/>
  <c r="R2666" i="1"/>
  <c r="Q2667" i="1"/>
  <c r="S2667" i="1" s="1"/>
  <c r="R2667" i="1"/>
  <c r="Q2668" i="1"/>
  <c r="R2668" i="1"/>
  <c r="Q2669" i="1"/>
  <c r="R2669" i="1"/>
  <c r="S2669" i="1" s="1"/>
  <c r="Q2670" i="1"/>
  <c r="S2670" i="1" s="1"/>
  <c r="R2670" i="1"/>
  <c r="Q2671" i="1"/>
  <c r="S2671" i="1" s="1"/>
  <c r="R2671" i="1"/>
  <c r="Q2672" i="1"/>
  <c r="S2672" i="1" s="1"/>
  <c r="R2672" i="1"/>
  <c r="Q2673" i="1"/>
  <c r="R2673" i="1"/>
  <c r="S2673" i="1" s="1"/>
  <c r="Q2674" i="1"/>
  <c r="R2674" i="1"/>
  <c r="Q2675" i="1"/>
  <c r="S2675" i="1" s="1"/>
  <c r="R2675" i="1"/>
  <c r="Q2676" i="1"/>
  <c r="S2676" i="1" s="1"/>
  <c r="R2676" i="1"/>
  <c r="Q2677" i="1"/>
  <c r="R2677" i="1"/>
  <c r="S2677" i="1" s="1"/>
  <c r="Q2678" i="1"/>
  <c r="R2678" i="1"/>
  <c r="Q2679" i="1"/>
  <c r="S2679" i="1" s="1"/>
  <c r="R2679" i="1"/>
  <c r="Q2680" i="1"/>
  <c r="R2680" i="1"/>
  <c r="Q2681" i="1"/>
  <c r="R2681" i="1"/>
  <c r="S2681" i="1" s="1"/>
  <c r="Q2682" i="1"/>
  <c r="S2682" i="1" s="1"/>
  <c r="R2682" i="1"/>
  <c r="Q2683" i="1"/>
  <c r="R2683" i="1"/>
  <c r="Q2684" i="1"/>
  <c r="R2684" i="1"/>
  <c r="Q2685" i="1"/>
  <c r="R2685" i="1"/>
  <c r="S2685" i="1" s="1"/>
  <c r="Q2686" i="1"/>
  <c r="R2686" i="1"/>
  <c r="Q2687" i="1"/>
  <c r="S2687" i="1" s="1"/>
  <c r="R2687" i="1"/>
  <c r="Q2688" i="1"/>
  <c r="S2688" i="1" s="1"/>
  <c r="R2688" i="1"/>
  <c r="Q2689" i="1"/>
  <c r="R2689" i="1"/>
  <c r="S2689" i="1" s="1"/>
  <c r="Q2690" i="1"/>
  <c r="R2690" i="1"/>
  <c r="Q2691" i="1"/>
  <c r="S2691" i="1" s="1"/>
  <c r="R2691" i="1"/>
  <c r="Q2692" i="1"/>
  <c r="R2692" i="1"/>
  <c r="Q2693" i="1"/>
  <c r="R2693" i="1"/>
  <c r="S2693" i="1" s="1"/>
  <c r="Q2694" i="1"/>
  <c r="S2694" i="1" s="1"/>
  <c r="R2694" i="1"/>
  <c r="Q2695" i="1"/>
  <c r="R2695" i="1"/>
  <c r="Q2696" i="1"/>
  <c r="R2696" i="1"/>
  <c r="Q2697" i="1"/>
  <c r="R2697" i="1"/>
  <c r="S2697" i="1" s="1"/>
  <c r="Q2698" i="1"/>
  <c r="R2698" i="1"/>
  <c r="Q2699" i="1"/>
  <c r="S2699" i="1" s="1"/>
  <c r="R2699" i="1"/>
  <c r="Q2700" i="1"/>
  <c r="S2700" i="1" s="1"/>
  <c r="R2700" i="1"/>
  <c r="Q2701" i="1"/>
  <c r="R2701" i="1"/>
  <c r="S2701" i="1" s="1"/>
  <c r="Q2702" i="1"/>
  <c r="S2702" i="1" s="1"/>
  <c r="R2702" i="1"/>
  <c r="Q2703" i="1"/>
  <c r="S2703" i="1" s="1"/>
  <c r="R2703" i="1"/>
  <c r="Q2704" i="1"/>
  <c r="R2704" i="1"/>
  <c r="Q2705" i="1"/>
  <c r="R2705" i="1"/>
  <c r="S2705" i="1" s="1"/>
  <c r="Q2706" i="1"/>
  <c r="S2706" i="1" s="1"/>
  <c r="R2706" i="1"/>
  <c r="Q2707" i="1"/>
  <c r="R2707" i="1"/>
  <c r="Q2708" i="1"/>
  <c r="S2708" i="1" s="1"/>
  <c r="R2708" i="1"/>
  <c r="Q2709" i="1"/>
  <c r="R2709" i="1"/>
  <c r="S2709" i="1" s="1"/>
  <c r="Q2710" i="1"/>
  <c r="R2710" i="1"/>
  <c r="Q2711" i="1"/>
  <c r="R2711" i="1"/>
  <c r="Q2712" i="1"/>
  <c r="S2712" i="1" s="1"/>
  <c r="R2712" i="1"/>
  <c r="Q2713" i="1"/>
  <c r="R2713" i="1"/>
  <c r="S2713" i="1" s="1"/>
  <c r="Q2714" i="1"/>
  <c r="S2714" i="1" s="1"/>
  <c r="R2714" i="1"/>
  <c r="Q2715" i="1"/>
  <c r="S2715" i="1" s="1"/>
  <c r="R2715" i="1"/>
  <c r="Q2716" i="1"/>
  <c r="R2716" i="1"/>
  <c r="Q2717" i="1"/>
  <c r="R2717" i="1"/>
  <c r="S2717" i="1" s="1"/>
  <c r="Q2718" i="1"/>
  <c r="S2718" i="1" s="1"/>
  <c r="R2718" i="1"/>
  <c r="Q2719" i="1"/>
  <c r="R2719" i="1"/>
  <c r="Q2720" i="1"/>
  <c r="S2720" i="1" s="1"/>
  <c r="R2720" i="1"/>
  <c r="Q2721" i="1"/>
  <c r="R2721" i="1"/>
  <c r="S2721" i="1" s="1"/>
  <c r="Q2722" i="1"/>
  <c r="R2722" i="1"/>
  <c r="Q2723" i="1"/>
  <c r="R2723" i="1"/>
  <c r="Q2724" i="1"/>
  <c r="S2724" i="1" s="1"/>
  <c r="R2724" i="1"/>
  <c r="Q2725" i="1"/>
  <c r="R2725" i="1"/>
  <c r="S2725" i="1" s="1"/>
  <c r="Q2726" i="1"/>
  <c r="S2726" i="1" s="1"/>
  <c r="R2726" i="1"/>
  <c r="Q2727" i="1"/>
  <c r="S2727" i="1" s="1"/>
  <c r="R2727" i="1"/>
  <c r="Q2728" i="1"/>
  <c r="R2728" i="1"/>
  <c r="Q2729" i="1"/>
  <c r="R2729" i="1"/>
  <c r="S2729" i="1" s="1"/>
  <c r="Q2730" i="1"/>
  <c r="S2730" i="1" s="1"/>
  <c r="R2730" i="1"/>
  <c r="Q2731" i="1"/>
  <c r="R2731" i="1"/>
  <c r="Q2732" i="1"/>
  <c r="S2732" i="1" s="1"/>
  <c r="R2732" i="1"/>
  <c r="Q2733" i="1"/>
  <c r="R2733" i="1"/>
  <c r="S2733" i="1" s="1"/>
  <c r="Q2734" i="1"/>
  <c r="R2734" i="1"/>
  <c r="Q2735" i="1"/>
  <c r="R2735" i="1"/>
  <c r="Q2736" i="1"/>
  <c r="S2736" i="1" s="1"/>
  <c r="R2736" i="1"/>
  <c r="Q2737" i="1"/>
  <c r="R2737" i="1"/>
  <c r="S2737" i="1" s="1"/>
  <c r="Q2738" i="1"/>
  <c r="S2738" i="1" s="1"/>
  <c r="R2738" i="1"/>
  <c r="Q2739" i="1"/>
  <c r="S2739" i="1" s="1"/>
  <c r="R2739" i="1"/>
  <c r="Q2740" i="1"/>
  <c r="R2740" i="1"/>
  <c r="Q2741" i="1"/>
  <c r="R2741" i="1"/>
  <c r="S2741" i="1" s="1"/>
  <c r="Q2742" i="1"/>
  <c r="S2742" i="1" s="1"/>
  <c r="R2742" i="1"/>
  <c r="Q2743" i="1"/>
  <c r="R2743" i="1"/>
  <c r="Q2744" i="1"/>
  <c r="S2744" i="1" s="1"/>
  <c r="R2744" i="1"/>
  <c r="Q2745" i="1"/>
  <c r="R2745" i="1"/>
  <c r="S2745" i="1" s="1"/>
  <c r="Q2746" i="1"/>
  <c r="R2746" i="1"/>
  <c r="Q2747" i="1"/>
  <c r="R2747" i="1"/>
  <c r="Q2748" i="1"/>
  <c r="S2748" i="1" s="1"/>
  <c r="R2748" i="1"/>
  <c r="Q2749" i="1"/>
  <c r="R2749" i="1"/>
  <c r="S2749" i="1" s="1"/>
  <c r="Q2750" i="1"/>
  <c r="S2750" i="1" s="1"/>
  <c r="R2750" i="1"/>
  <c r="Q2751" i="1"/>
  <c r="S2751" i="1" s="1"/>
  <c r="R2751" i="1"/>
  <c r="Q2752" i="1"/>
  <c r="R2752" i="1"/>
  <c r="Q2753" i="1"/>
  <c r="R2753" i="1"/>
  <c r="S2753" i="1" s="1"/>
  <c r="Q2754" i="1"/>
  <c r="S2754" i="1" s="1"/>
  <c r="R2754" i="1"/>
  <c r="Q2755" i="1"/>
  <c r="R2755" i="1"/>
  <c r="Q2756" i="1"/>
  <c r="S2756" i="1" s="1"/>
  <c r="R2756" i="1"/>
  <c r="Q2757" i="1"/>
  <c r="R2757" i="1"/>
  <c r="S2757" i="1" s="1"/>
  <c r="Q2758" i="1"/>
  <c r="R2758" i="1"/>
  <c r="Q2759" i="1"/>
  <c r="R2759" i="1"/>
  <c r="Q2760" i="1"/>
  <c r="S2760" i="1" s="1"/>
  <c r="R2760" i="1"/>
  <c r="Q2761" i="1"/>
  <c r="R2761" i="1"/>
  <c r="S2761" i="1" s="1"/>
  <c r="Q2762" i="1"/>
  <c r="S2762" i="1" s="1"/>
  <c r="R2762" i="1"/>
  <c r="Q2763" i="1"/>
  <c r="S2763" i="1" s="1"/>
  <c r="R2763" i="1"/>
  <c r="Q2764" i="1"/>
  <c r="R2764" i="1"/>
  <c r="Q2765" i="1"/>
  <c r="R2765" i="1"/>
  <c r="S2765" i="1" s="1"/>
  <c r="Q2766" i="1"/>
  <c r="S2766" i="1" s="1"/>
  <c r="R2766" i="1"/>
  <c r="Q2767" i="1"/>
  <c r="R2767" i="1"/>
  <c r="Q2768" i="1"/>
  <c r="S2768" i="1" s="1"/>
  <c r="R2768" i="1"/>
  <c r="Q2769" i="1"/>
  <c r="R2769" i="1"/>
  <c r="S2769" i="1" s="1"/>
  <c r="Q2770" i="1"/>
  <c r="R2770" i="1"/>
  <c r="Q2771" i="1"/>
  <c r="R2771" i="1"/>
  <c r="Q2772" i="1"/>
  <c r="S2772" i="1" s="1"/>
  <c r="R2772" i="1"/>
  <c r="Q2773" i="1"/>
  <c r="R2773" i="1"/>
  <c r="S2773" i="1" s="1"/>
  <c r="Q2774" i="1"/>
  <c r="S2774" i="1" s="1"/>
  <c r="R2774" i="1"/>
  <c r="Q2775" i="1"/>
  <c r="S2775" i="1" s="1"/>
  <c r="R2775" i="1"/>
  <c r="Q2776" i="1"/>
  <c r="R2776" i="1"/>
  <c r="Q2777" i="1"/>
  <c r="R2777" i="1"/>
  <c r="S2777" i="1" s="1"/>
  <c r="Q2778" i="1"/>
  <c r="S2778" i="1" s="1"/>
  <c r="R2778" i="1"/>
  <c r="Q2779" i="1"/>
  <c r="R2779" i="1"/>
  <c r="Q2780" i="1"/>
  <c r="S2780" i="1" s="1"/>
  <c r="R2780" i="1"/>
  <c r="Q2781" i="1"/>
  <c r="R2781" i="1"/>
  <c r="S2781" i="1" s="1"/>
  <c r="Q2782" i="1"/>
  <c r="R2782" i="1"/>
  <c r="S2782" i="1" s="1"/>
  <c r="Q2783" i="1"/>
  <c r="R2783" i="1"/>
  <c r="Q2784" i="1"/>
  <c r="S2784" i="1" s="1"/>
  <c r="R2784" i="1"/>
  <c r="Q2785" i="1"/>
  <c r="R2785" i="1"/>
  <c r="S2785" i="1" s="1"/>
  <c r="Q2786" i="1"/>
  <c r="S2786" i="1" s="1"/>
  <c r="R2786" i="1"/>
  <c r="Q2787" i="1"/>
  <c r="R2787" i="1"/>
  <c r="Q2788" i="1"/>
  <c r="R2788" i="1"/>
  <c r="Q2789" i="1"/>
  <c r="R2789" i="1"/>
  <c r="S2789" i="1" s="1"/>
  <c r="Q2790" i="1"/>
  <c r="R2790" i="1"/>
  <c r="S2790" i="1"/>
  <c r="Q2791" i="1"/>
  <c r="S2791" i="1" s="1"/>
  <c r="R2791" i="1"/>
  <c r="Q2792" i="1"/>
  <c r="S2792" i="1" s="1"/>
  <c r="R2792" i="1"/>
  <c r="Q2793" i="1"/>
  <c r="R2793" i="1"/>
  <c r="S2793" i="1" s="1"/>
  <c r="Q2794" i="1"/>
  <c r="S2794" i="1" s="1"/>
  <c r="R2794" i="1"/>
  <c r="Q2795" i="1"/>
  <c r="R2795" i="1"/>
  <c r="Q2796" i="1"/>
  <c r="S2796" i="1" s="1"/>
  <c r="R2796" i="1"/>
  <c r="Q2797" i="1"/>
  <c r="R2797" i="1"/>
  <c r="S2797" i="1" s="1"/>
  <c r="Q2798" i="1"/>
  <c r="R2798" i="1"/>
  <c r="S2798" i="1" s="1"/>
  <c r="Q2799" i="1"/>
  <c r="R2799" i="1"/>
  <c r="Q2800" i="1"/>
  <c r="S2800" i="1" s="1"/>
  <c r="R2800" i="1"/>
  <c r="Q2801" i="1"/>
  <c r="R2801" i="1"/>
  <c r="S2801" i="1" s="1"/>
  <c r="Q2802" i="1"/>
  <c r="S2802" i="1" s="1"/>
  <c r="R2802" i="1"/>
  <c r="Q2803" i="1"/>
  <c r="R2803" i="1"/>
  <c r="Q2804" i="1"/>
  <c r="R2804" i="1"/>
  <c r="Q2805" i="1"/>
  <c r="R2805" i="1"/>
  <c r="S2805" i="1" s="1"/>
  <c r="Q2806" i="1"/>
  <c r="R2806" i="1"/>
  <c r="S2806" i="1"/>
  <c r="Q2807" i="1"/>
  <c r="S2807" i="1" s="1"/>
  <c r="R2807" i="1"/>
  <c r="Q2808" i="1"/>
  <c r="S2808" i="1" s="1"/>
  <c r="R2808" i="1"/>
  <c r="Q2809" i="1"/>
  <c r="R2809" i="1"/>
  <c r="S2809" i="1" s="1"/>
  <c r="Q2810" i="1"/>
  <c r="S2810" i="1" s="1"/>
  <c r="R2810" i="1"/>
  <c r="Q2811" i="1"/>
  <c r="R2811" i="1"/>
  <c r="Q2812" i="1"/>
  <c r="S2812" i="1" s="1"/>
  <c r="R2812" i="1"/>
  <c r="Q2813" i="1"/>
  <c r="R2813" i="1"/>
  <c r="S2813" i="1" s="1"/>
  <c r="Q2814" i="1"/>
  <c r="R2814" i="1"/>
  <c r="S2814" i="1"/>
  <c r="Q2815" i="1"/>
  <c r="R2815" i="1"/>
  <c r="Q2816" i="1"/>
  <c r="S2816" i="1" s="1"/>
  <c r="R2816" i="1"/>
  <c r="Q2817" i="1"/>
  <c r="R2817" i="1"/>
  <c r="S2817" i="1" s="1"/>
  <c r="Q2818" i="1"/>
  <c r="S2818" i="1" s="1"/>
  <c r="R2818" i="1"/>
  <c r="Q2819" i="1"/>
  <c r="R2819" i="1"/>
  <c r="S2819" i="1"/>
  <c r="Q2820" i="1"/>
  <c r="R2820" i="1"/>
  <c r="Q2821" i="1"/>
  <c r="R2821" i="1"/>
  <c r="S2821" i="1"/>
  <c r="Q2822" i="1"/>
  <c r="S2822" i="1" s="1"/>
  <c r="R2822" i="1"/>
  <c r="Q2823" i="1"/>
  <c r="S2823" i="1" s="1"/>
  <c r="R2823" i="1"/>
  <c r="Q2824" i="1"/>
  <c r="R2824" i="1"/>
  <c r="Q2825" i="1"/>
  <c r="R2825" i="1"/>
  <c r="S2825" i="1" s="1"/>
  <c r="Q2826" i="1"/>
  <c r="R2826" i="1"/>
  <c r="S2826" i="1" s="1"/>
  <c r="Q2827" i="1"/>
  <c r="S2827" i="1" s="1"/>
  <c r="R2827" i="1"/>
  <c r="Q2828" i="1"/>
  <c r="S2828" i="1" s="1"/>
  <c r="R2828" i="1"/>
  <c r="Q2829" i="1"/>
  <c r="R2829" i="1"/>
  <c r="S2829" i="1" s="1"/>
  <c r="Q2830" i="1"/>
  <c r="R2830" i="1"/>
  <c r="S2830" i="1"/>
  <c r="Q2831" i="1"/>
  <c r="S2831" i="1" s="1"/>
  <c r="R2831" i="1"/>
  <c r="Q2832" i="1"/>
  <c r="R2832" i="1"/>
  <c r="Q2833" i="1"/>
  <c r="R2833" i="1"/>
  <c r="S2833" i="1"/>
  <c r="Q2834" i="1"/>
  <c r="S2834" i="1" s="1"/>
  <c r="R2834" i="1"/>
  <c r="Q2835" i="1"/>
  <c r="S2835" i="1" s="1"/>
  <c r="R2835" i="1"/>
  <c r="Q2836" i="1"/>
  <c r="S2836" i="1" s="1"/>
  <c r="R2836" i="1"/>
  <c r="Q2837" i="1"/>
  <c r="R2837" i="1"/>
  <c r="S2837" i="1"/>
  <c r="Q2838" i="1"/>
  <c r="S2838" i="1" s="1"/>
  <c r="R2838" i="1"/>
  <c r="Q2839" i="1"/>
  <c r="R2839" i="1"/>
  <c r="S2839" i="1" s="1"/>
  <c r="Q2840" i="1"/>
  <c r="S2840" i="1" s="1"/>
  <c r="R2840" i="1"/>
  <c r="Q2841" i="1"/>
  <c r="R2841" i="1"/>
  <c r="S2841" i="1" s="1"/>
  <c r="Q2842" i="1"/>
  <c r="S2842" i="1" s="1"/>
  <c r="R2842" i="1"/>
  <c r="Q2843" i="1"/>
  <c r="R2843" i="1"/>
  <c r="S2843" i="1"/>
  <c r="Q2844" i="1"/>
  <c r="R2844" i="1"/>
  <c r="Q2845" i="1"/>
  <c r="R2845" i="1"/>
  <c r="S2845" i="1"/>
  <c r="Q2846" i="1"/>
  <c r="R2846" i="1"/>
  <c r="S2846" i="1"/>
  <c r="Q2847" i="1"/>
  <c r="S2847" i="1" s="1"/>
  <c r="R2847" i="1"/>
  <c r="Q2848" i="1"/>
  <c r="S2848" i="1" s="1"/>
  <c r="R2848" i="1"/>
  <c r="Q2849" i="1"/>
  <c r="R2849" i="1"/>
  <c r="S2849" i="1" s="1"/>
  <c r="Q2850" i="1"/>
  <c r="R2850" i="1"/>
  <c r="S2850" i="1"/>
  <c r="Q2851" i="1"/>
  <c r="S2851" i="1" s="1"/>
  <c r="R2851" i="1"/>
  <c r="Q2852" i="1"/>
  <c r="R2852" i="1"/>
  <c r="Q2853" i="1"/>
  <c r="R2853" i="1"/>
  <c r="S2853" i="1" s="1"/>
  <c r="Q2854" i="1"/>
  <c r="R2854" i="1"/>
  <c r="S2854" i="1" s="1"/>
  <c r="Q2855" i="1"/>
  <c r="S2855" i="1" s="1"/>
  <c r="R2855" i="1"/>
  <c r="Q2856" i="1"/>
  <c r="R2856" i="1"/>
  <c r="Q2857" i="1"/>
  <c r="R2857" i="1"/>
  <c r="S2857" i="1" s="1"/>
  <c r="Q2858" i="1"/>
  <c r="S2858" i="1" s="1"/>
  <c r="R2858" i="1"/>
  <c r="Q2859" i="1"/>
  <c r="R2859" i="1"/>
  <c r="S2859" i="1"/>
  <c r="Q2860" i="1"/>
  <c r="S2860" i="1" s="1"/>
  <c r="R2860" i="1"/>
  <c r="Q2861" i="1"/>
  <c r="R2861" i="1"/>
  <c r="S2861" i="1" s="1"/>
  <c r="Q2862" i="1"/>
  <c r="S2862" i="1" s="1"/>
  <c r="R2862" i="1"/>
  <c r="Q2863" i="1"/>
  <c r="R2863" i="1"/>
  <c r="S2863" i="1"/>
  <c r="Q2864" i="1"/>
  <c r="S2864" i="1" s="1"/>
  <c r="R2864" i="1"/>
  <c r="Q2865" i="1"/>
  <c r="R2865" i="1"/>
  <c r="S2865" i="1"/>
  <c r="Q2866" i="1"/>
  <c r="S2866" i="1" s="1"/>
  <c r="R2866" i="1"/>
  <c r="Q2867" i="1"/>
  <c r="R2867" i="1"/>
  <c r="S2867" i="1"/>
  <c r="Q2868" i="1"/>
  <c r="R2868" i="1"/>
  <c r="Q2869" i="1"/>
  <c r="R2869" i="1"/>
  <c r="S2869" i="1"/>
  <c r="Q2870" i="1"/>
  <c r="S2870" i="1" s="1"/>
  <c r="R2870" i="1"/>
  <c r="Q2871" i="1"/>
  <c r="S2871" i="1" s="1"/>
  <c r="R2871" i="1"/>
  <c r="Q2872" i="1"/>
  <c r="R2872" i="1"/>
  <c r="Q2873" i="1"/>
  <c r="R2873" i="1"/>
  <c r="S2873" i="1" s="1"/>
  <c r="Q2874" i="1"/>
  <c r="R2874" i="1"/>
  <c r="S2874" i="1" s="1"/>
  <c r="Q2875" i="1"/>
  <c r="S2875" i="1" s="1"/>
  <c r="R2875" i="1"/>
  <c r="Q2876" i="1"/>
  <c r="R2876" i="1"/>
  <c r="Q2877" i="1"/>
  <c r="R2877" i="1"/>
  <c r="S2877" i="1" s="1"/>
  <c r="Q2878" i="1"/>
  <c r="R2878" i="1"/>
  <c r="S2878" i="1"/>
  <c r="Q2879" i="1"/>
  <c r="S2879" i="1" s="1"/>
  <c r="R2879" i="1"/>
  <c r="Q2880" i="1"/>
  <c r="R2880" i="1"/>
  <c r="Q2881" i="1"/>
  <c r="R2881" i="1"/>
  <c r="S2881" i="1"/>
  <c r="Q2882" i="1"/>
  <c r="S2882" i="1" s="1"/>
  <c r="R2882" i="1"/>
  <c r="Q2883" i="1"/>
  <c r="S2883" i="1" s="1"/>
  <c r="R2883" i="1"/>
  <c r="Q2884" i="1"/>
  <c r="S2884" i="1" s="1"/>
  <c r="R2884" i="1"/>
  <c r="Q2885" i="1"/>
  <c r="R2885" i="1"/>
  <c r="S2885" i="1"/>
  <c r="Q2886" i="1"/>
  <c r="S2886" i="1" s="1"/>
  <c r="R2886" i="1"/>
  <c r="Q2887" i="1"/>
  <c r="R2887" i="1"/>
  <c r="S2887" i="1" s="1"/>
  <c r="Q2888" i="1"/>
  <c r="S2888" i="1" s="1"/>
  <c r="R2888" i="1"/>
  <c r="Q2889" i="1"/>
  <c r="R2889" i="1"/>
  <c r="S2889" i="1"/>
  <c r="Q2890" i="1"/>
  <c r="S2890" i="1" s="1"/>
  <c r="R2890" i="1"/>
  <c r="Q2891" i="1"/>
  <c r="R2891" i="1"/>
  <c r="S2891" i="1"/>
  <c r="Q2892" i="1"/>
  <c r="R2892" i="1"/>
  <c r="Q2893" i="1"/>
  <c r="R2893" i="1"/>
  <c r="S2893" i="1"/>
  <c r="Q2894" i="1"/>
  <c r="R2894" i="1"/>
  <c r="S2894" i="1"/>
  <c r="Q2895" i="1"/>
  <c r="S2895" i="1" s="1"/>
  <c r="R2895" i="1"/>
  <c r="Q2896" i="1"/>
  <c r="S2896" i="1" s="1"/>
  <c r="R2896" i="1"/>
  <c r="Q2897" i="1"/>
  <c r="R2897" i="1"/>
  <c r="S2897" i="1" s="1"/>
  <c r="Q2898" i="1"/>
  <c r="R2898" i="1"/>
  <c r="S2898" i="1"/>
  <c r="Q2899" i="1"/>
  <c r="S2899" i="1" s="1"/>
  <c r="R2899" i="1"/>
  <c r="Q2900" i="1"/>
  <c r="R2900" i="1"/>
  <c r="Q2901" i="1"/>
  <c r="R2901" i="1"/>
  <c r="S2901" i="1" s="1"/>
  <c r="Q2902" i="1"/>
  <c r="R2902" i="1"/>
  <c r="S2902" i="1"/>
  <c r="Q2903" i="1"/>
  <c r="S2903" i="1" s="1"/>
  <c r="R2903" i="1"/>
  <c r="Q2904" i="1"/>
  <c r="R2904" i="1"/>
  <c r="Q2905" i="1"/>
  <c r="R2905" i="1"/>
  <c r="S2905" i="1"/>
  <c r="Q2906" i="1"/>
  <c r="S2906" i="1" s="1"/>
  <c r="R2906" i="1"/>
  <c r="Q2907" i="1"/>
  <c r="R2907" i="1"/>
  <c r="S2907" i="1"/>
  <c r="Q2908" i="1"/>
  <c r="S2908" i="1" s="1"/>
  <c r="R2908" i="1"/>
  <c r="Q2909" i="1"/>
  <c r="R2909" i="1"/>
  <c r="S2909" i="1" s="1"/>
  <c r="Q2910" i="1"/>
  <c r="S2910" i="1" s="1"/>
  <c r="R2910" i="1"/>
  <c r="Q2911" i="1"/>
  <c r="R2911" i="1"/>
  <c r="S2911" i="1" s="1"/>
  <c r="Q2912" i="1"/>
  <c r="S2912" i="1" s="1"/>
  <c r="R2912" i="1"/>
  <c r="Q2913" i="1"/>
  <c r="R2913" i="1"/>
  <c r="S2913" i="1"/>
  <c r="Q2914" i="1"/>
  <c r="S2914" i="1" s="1"/>
  <c r="R2914" i="1"/>
  <c r="Q2915" i="1"/>
  <c r="R2915" i="1"/>
  <c r="S2915" i="1"/>
  <c r="Q2916" i="1"/>
  <c r="R2916" i="1"/>
  <c r="Q2917" i="1"/>
  <c r="R2917" i="1"/>
  <c r="S2917" i="1"/>
  <c r="Q2918" i="1"/>
  <c r="S2918" i="1" s="1"/>
  <c r="R2918" i="1"/>
  <c r="Q2919" i="1"/>
  <c r="S2919" i="1" s="1"/>
  <c r="R2919" i="1"/>
  <c r="Q2920" i="1"/>
  <c r="R2920" i="1"/>
  <c r="Q2921" i="1"/>
  <c r="R2921" i="1"/>
  <c r="S2921" i="1" s="1"/>
  <c r="Q2922" i="1"/>
  <c r="R2922" i="1"/>
  <c r="S2922" i="1" s="1"/>
  <c r="Q2923" i="1"/>
  <c r="S2923" i="1" s="1"/>
  <c r="R2923" i="1"/>
  <c r="Q2924" i="1"/>
  <c r="R2924" i="1"/>
  <c r="Q2925" i="1"/>
  <c r="R2925" i="1"/>
  <c r="S2925" i="1" s="1"/>
  <c r="Q2926" i="1"/>
  <c r="R2926" i="1"/>
  <c r="S2926" i="1"/>
  <c r="Q2927" i="1"/>
  <c r="S2927" i="1" s="1"/>
  <c r="R2927" i="1"/>
  <c r="Q2928" i="1"/>
  <c r="R2928" i="1"/>
  <c r="Q2929" i="1"/>
  <c r="R2929" i="1"/>
  <c r="S2929" i="1"/>
  <c r="Q2930" i="1"/>
  <c r="S2930" i="1" s="1"/>
  <c r="R2930" i="1"/>
  <c r="Q2931" i="1"/>
  <c r="S2931" i="1" s="1"/>
  <c r="R2931" i="1"/>
  <c r="Q2932" i="1"/>
  <c r="S2932" i="1" s="1"/>
  <c r="R2932" i="1"/>
  <c r="Q2933" i="1"/>
  <c r="R2933" i="1"/>
  <c r="S2933" i="1" s="1"/>
  <c r="Q2934" i="1"/>
  <c r="S2934" i="1" s="1"/>
  <c r="R2934" i="1"/>
  <c r="Q2935" i="1"/>
  <c r="R2935" i="1"/>
  <c r="S2935" i="1" s="1"/>
  <c r="Q2936" i="1"/>
  <c r="S2936" i="1" s="1"/>
  <c r="R2936" i="1"/>
  <c r="Q2937" i="1"/>
  <c r="R2937" i="1"/>
  <c r="S2937" i="1"/>
  <c r="Q2938" i="1"/>
  <c r="S2938" i="1" s="1"/>
  <c r="R2938" i="1"/>
  <c r="Q2939" i="1"/>
  <c r="R2939" i="1"/>
  <c r="S2939" i="1"/>
  <c r="Q2940" i="1"/>
  <c r="R2940" i="1"/>
  <c r="Q2941" i="1"/>
  <c r="R2941" i="1"/>
  <c r="S2941" i="1"/>
  <c r="Q2942" i="1"/>
  <c r="R2942" i="1"/>
  <c r="S2942" i="1"/>
  <c r="Q2943" i="1"/>
  <c r="S2943" i="1" s="1"/>
  <c r="R2943" i="1"/>
  <c r="Q2944" i="1"/>
  <c r="S2944" i="1" s="1"/>
  <c r="R2944" i="1"/>
  <c r="Q2945" i="1"/>
  <c r="R2945" i="1"/>
  <c r="S2945" i="1" s="1"/>
  <c r="Q2946" i="1"/>
  <c r="R2946" i="1"/>
  <c r="S2946" i="1" s="1"/>
  <c r="Q2947" i="1"/>
  <c r="S2947" i="1" s="1"/>
  <c r="R2947" i="1"/>
  <c r="Q2948" i="1"/>
  <c r="R2948" i="1"/>
  <c r="Q2949" i="1"/>
  <c r="R2949" i="1"/>
  <c r="S2949" i="1" s="1"/>
  <c r="Q2950" i="1"/>
  <c r="R2950" i="1"/>
  <c r="S2950" i="1"/>
  <c r="Q2951" i="1"/>
  <c r="S2951" i="1" s="1"/>
  <c r="R2951" i="1"/>
  <c r="Q2952" i="1"/>
  <c r="R2952" i="1"/>
  <c r="Q2953" i="1"/>
  <c r="R2953" i="1"/>
  <c r="S2953" i="1"/>
  <c r="Q2954" i="1"/>
  <c r="S2954" i="1" s="1"/>
  <c r="R2954" i="1"/>
  <c r="Q2955" i="1"/>
  <c r="R2955" i="1"/>
  <c r="S2955" i="1"/>
  <c r="Q2956" i="1"/>
  <c r="S2956" i="1" s="1"/>
  <c r="R2956" i="1"/>
  <c r="Q2957" i="1"/>
  <c r="R2957" i="1"/>
  <c r="S2957" i="1" s="1"/>
  <c r="Q2958" i="1"/>
  <c r="S2958" i="1" s="1"/>
  <c r="R2958" i="1"/>
  <c r="Q2959" i="1"/>
  <c r="R2959" i="1"/>
  <c r="S2959" i="1" s="1"/>
  <c r="Q2960" i="1"/>
  <c r="S2960" i="1" s="1"/>
  <c r="R2960" i="1"/>
  <c r="Q2961" i="1"/>
  <c r="R2961" i="1"/>
  <c r="S2961" i="1"/>
  <c r="Q2962" i="1"/>
  <c r="S2962" i="1" s="1"/>
  <c r="R2962" i="1"/>
  <c r="Q2963" i="1"/>
  <c r="R2963" i="1"/>
  <c r="S2963" i="1"/>
  <c r="Q2964" i="1"/>
  <c r="R2964" i="1"/>
  <c r="Q2965" i="1"/>
  <c r="R2965" i="1"/>
  <c r="S2965" i="1"/>
  <c r="Q2966" i="1"/>
  <c r="S2966" i="1" s="1"/>
  <c r="R2966" i="1"/>
  <c r="Q2967" i="1"/>
  <c r="S2967" i="1" s="1"/>
  <c r="R2967" i="1"/>
  <c r="Q2968" i="1"/>
  <c r="S2968" i="1" s="1"/>
  <c r="R2968" i="1"/>
  <c r="Q2969" i="1"/>
  <c r="R2969" i="1"/>
  <c r="S2969" i="1" s="1"/>
  <c r="Q2970" i="1"/>
  <c r="R2970" i="1"/>
  <c r="S2970" i="1" s="1"/>
  <c r="Q2971" i="1"/>
  <c r="S2971" i="1" s="1"/>
  <c r="R2971" i="1"/>
  <c r="Q2972" i="1"/>
  <c r="R2972" i="1"/>
  <c r="Q2973" i="1"/>
  <c r="R2973" i="1"/>
  <c r="S2973" i="1" s="1"/>
  <c r="Q2974" i="1"/>
  <c r="R2974" i="1"/>
  <c r="S2974" i="1"/>
  <c r="Q2975" i="1"/>
  <c r="S2975" i="1" s="1"/>
  <c r="R2975" i="1"/>
  <c r="Q2976" i="1"/>
  <c r="R2976" i="1"/>
  <c r="Q2977" i="1"/>
  <c r="R2977" i="1"/>
  <c r="S2977" i="1"/>
  <c r="Q2978" i="1"/>
  <c r="S2978" i="1" s="1"/>
  <c r="R2978" i="1"/>
  <c r="Q2979" i="1"/>
  <c r="S2979" i="1" s="1"/>
  <c r="R2979" i="1"/>
  <c r="Q2980" i="1"/>
  <c r="S2980" i="1" s="1"/>
  <c r="R2980" i="1"/>
  <c r="Q2981" i="1"/>
  <c r="R2981" i="1"/>
  <c r="S2981" i="1" s="1"/>
  <c r="Q2982" i="1"/>
  <c r="S2982" i="1" s="1"/>
  <c r="R2982" i="1"/>
  <c r="Q2983" i="1"/>
  <c r="R2983" i="1"/>
  <c r="S2983" i="1" s="1"/>
  <c r="Q2984" i="1"/>
  <c r="S2984" i="1" s="1"/>
  <c r="R2984" i="1"/>
  <c r="Q2985" i="1"/>
  <c r="R2985" i="1"/>
  <c r="S2985" i="1"/>
  <c r="Q2986" i="1"/>
  <c r="R2986" i="1"/>
  <c r="S2986" i="1" s="1"/>
  <c r="Q2987" i="1"/>
  <c r="R2987" i="1"/>
  <c r="S2987" i="1"/>
  <c r="Q2988" i="1"/>
  <c r="R2988" i="1"/>
  <c r="Q2989" i="1"/>
  <c r="R2989" i="1"/>
  <c r="S2989" i="1"/>
  <c r="Q2990" i="1"/>
  <c r="R2990" i="1"/>
  <c r="S2990" i="1"/>
  <c r="Q2991" i="1"/>
  <c r="S2991" i="1" s="1"/>
  <c r="R2991" i="1"/>
  <c r="Q2992" i="1"/>
  <c r="S2992" i="1" s="1"/>
  <c r="R2992" i="1"/>
  <c r="Q2993" i="1"/>
  <c r="R2993" i="1"/>
  <c r="S2993" i="1" s="1"/>
  <c r="Q2994" i="1"/>
  <c r="R2994" i="1"/>
  <c r="S2994" i="1" s="1"/>
  <c r="Q2995" i="1"/>
  <c r="S2995" i="1" s="1"/>
  <c r="R2995" i="1"/>
  <c r="Q2996" i="1"/>
  <c r="R2996" i="1"/>
  <c r="Q2997" i="1"/>
  <c r="R2997" i="1"/>
  <c r="S2997" i="1" s="1"/>
  <c r="Q2998" i="1"/>
  <c r="R2998" i="1"/>
  <c r="S2998" i="1"/>
  <c r="Q2999" i="1"/>
  <c r="R2999" i="1"/>
  <c r="S2999" i="1" s="1"/>
  <c r="Q3000" i="1"/>
  <c r="R3000" i="1"/>
  <c r="Q3001" i="1"/>
  <c r="R3001" i="1"/>
  <c r="S3001" i="1"/>
  <c r="Q3002" i="1"/>
  <c r="S3002" i="1" s="1"/>
  <c r="R3002" i="1"/>
  <c r="Q3003" i="1"/>
  <c r="R3003" i="1"/>
  <c r="S3003" i="1"/>
  <c r="Q3004" i="1"/>
  <c r="S3004" i="1" s="1"/>
  <c r="R3004" i="1"/>
  <c r="Q3005" i="1"/>
  <c r="R3005" i="1"/>
  <c r="S3005" i="1" s="1"/>
  <c r="Q3006" i="1"/>
  <c r="S3006" i="1" s="1"/>
  <c r="R3006" i="1"/>
  <c r="Q3007" i="1"/>
  <c r="R3007" i="1"/>
  <c r="S3007" i="1" s="1"/>
  <c r="Q3008" i="1"/>
  <c r="S3008" i="1" s="1"/>
  <c r="R3008" i="1"/>
  <c r="Q3009" i="1"/>
  <c r="R3009" i="1"/>
  <c r="S3009" i="1"/>
  <c r="Q3010" i="1"/>
  <c r="R3010" i="1"/>
  <c r="S3010" i="1" s="1"/>
  <c r="Q3011" i="1"/>
  <c r="R3011" i="1"/>
  <c r="S3011" i="1"/>
  <c r="Q3012" i="1"/>
  <c r="R3012" i="1"/>
  <c r="Q3013" i="1"/>
  <c r="R3013" i="1"/>
  <c r="S3013" i="1"/>
  <c r="Q3014" i="1"/>
  <c r="S3014" i="1" s="1"/>
  <c r="R3014" i="1"/>
  <c r="Q3015" i="1"/>
  <c r="S3015" i="1" s="1"/>
  <c r="R3015" i="1"/>
  <c r="Q3016" i="1"/>
  <c r="S3016" i="1" s="1"/>
  <c r="R3016" i="1"/>
  <c r="Q3017" i="1"/>
  <c r="R3017" i="1"/>
  <c r="S3017" i="1" s="1"/>
  <c r="Q3018" i="1"/>
  <c r="R3018" i="1"/>
  <c r="S3018" i="1" s="1"/>
  <c r="Q3019" i="1"/>
  <c r="S3019" i="1" s="1"/>
  <c r="R3019" i="1"/>
  <c r="Q3020" i="1"/>
  <c r="R3020" i="1"/>
  <c r="Q3021" i="1"/>
  <c r="R3021" i="1"/>
  <c r="S3021" i="1" s="1"/>
  <c r="Q3022" i="1"/>
  <c r="R3022" i="1"/>
  <c r="S3022" i="1"/>
  <c r="Q3023" i="1"/>
  <c r="R3023" i="1"/>
  <c r="S3023" i="1" s="1"/>
  <c r="Q3024" i="1"/>
  <c r="R3024" i="1"/>
  <c r="Q3025" i="1"/>
  <c r="R3025" i="1"/>
  <c r="S3025" i="1"/>
  <c r="Q3026" i="1"/>
  <c r="S3026" i="1" s="1"/>
  <c r="R3026" i="1"/>
  <c r="Q3027" i="1"/>
  <c r="S3027" i="1" s="1"/>
  <c r="R3027" i="1"/>
  <c r="Q3028" i="1"/>
  <c r="S3028" i="1" s="1"/>
  <c r="R3028" i="1"/>
  <c r="Q3029" i="1"/>
  <c r="R3029" i="1"/>
  <c r="S3029" i="1" s="1"/>
  <c r="Q3030" i="1"/>
  <c r="S3030" i="1" s="1"/>
  <c r="R3030" i="1"/>
  <c r="Q3031" i="1"/>
  <c r="R3031" i="1"/>
  <c r="S3031" i="1" s="1"/>
  <c r="Q3032" i="1"/>
  <c r="S3032" i="1" s="1"/>
  <c r="R3032" i="1"/>
  <c r="Q3033" i="1"/>
  <c r="R3033" i="1"/>
  <c r="S3033" i="1"/>
  <c r="Q3034" i="1"/>
  <c r="R3034" i="1"/>
  <c r="S3034" i="1" s="1"/>
  <c r="Q3035" i="1"/>
  <c r="R3035" i="1"/>
  <c r="S3035" i="1"/>
  <c r="Q3036" i="1"/>
  <c r="R3036" i="1"/>
  <c r="Q3037" i="1"/>
  <c r="R3037" i="1"/>
  <c r="S3037" i="1"/>
  <c r="Q3038" i="1"/>
  <c r="R3038" i="1"/>
  <c r="S3038" i="1"/>
  <c r="Q3039" i="1"/>
  <c r="S3039" i="1" s="1"/>
  <c r="R3039" i="1"/>
  <c r="Q3040" i="1"/>
  <c r="S3040" i="1" s="1"/>
  <c r="R3040" i="1"/>
  <c r="Q3041" i="1"/>
  <c r="R3041" i="1"/>
  <c r="S3041" i="1" s="1"/>
  <c r="Q3042" i="1"/>
  <c r="R3042" i="1"/>
  <c r="S3042" i="1" s="1"/>
  <c r="Q3043" i="1"/>
  <c r="S3043" i="1" s="1"/>
  <c r="R3043" i="1"/>
  <c r="Q3044" i="1"/>
  <c r="R3044" i="1"/>
  <c r="Q3045" i="1"/>
  <c r="R3045" i="1"/>
  <c r="S3045" i="1" s="1"/>
  <c r="Q3046" i="1"/>
  <c r="R3046" i="1"/>
  <c r="S3046" i="1"/>
  <c r="Q3047" i="1"/>
  <c r="R3047" i="1"/>
  <c r="S3047" i="1" s="1"/>
  <c r="Q3048" i="1"/>
  <c r="R3048" i="1"/>
  <c r="Q3049" i="1"/>
  <c r="R3049" i="1"/>
  <c r="S3049" i="1"/>
  <c r="Q3050" i="1"/>
  <c r="S3050" i="1" s="1"/>
  <c r="R3050" i="1"/>
  <c r="Q3051" i="1"/>
  <c r="R3051" i="1"/>
  <c r="S3051" i="1"/>
  <c r="Q3052" i="1"/>
  <c r="S3052" i="1" s="1"/>
  <c r="R3052" i="1"/>
  <c r="Q3053" i="1"/>
  <c r="R3053" i="1"/>
  <c r="S3053" i="1" s="1"/>
  <c r="Q3054" i="1"/>
  <c r="S3054" i="1" s="1"/>
  <c r="R3054" i="1"/>
  <c r="Q3055" i="1"/>
  <c r="R3055" i="1"/>
  <c r="S3055" i="1" s="1"/>
  <c r="Q3056" i="1"/>
  <c r="S3056" i="1" s="1"/>
  <c r="R3056" i="1"/>
  <c r="Q3057" i="1"/>
  <c r="R3057" i="1"/>
  <c r="S3057" i="1"/>
  <c r="Q3058" i="1"/>
  <c r="R3058" i="1"/>
  <c r="S3058" i="1" s="1"/>
  <c r="Q3059" i="1"/>
  <c r="R3059" i="1"/>
  <c r="S3059" i="1"/>
  <c r="Q3060" i="1"/>
  <c r="R3060" i="1"/>
  <c r="Q3061" i="1"/>
  <c r="R3061" i="1"/>
  <c r="S3061" i="1"/>
  <c r="Q3062" i="1"/>
  <c r="S3062" i="1" s="1"/>
  <c r="R3062" i="1"/>
  <c r="Q3063" i="1"/>
  <c r="S3063" i="1" s="1"/>
  <c r="R3063" i="1"/>
  <c r="Q3064" i="1"/>
  <c r="S3064" i="1" s="1"/>
  <c r="R3064" i="1"/>
  <c r="Q3065" i="1"/>
  <c r="R3065" i="1"/>
  <c r="S3065" i="1" s="1"/>
  <c r="Q3066" i="1"/>
  <c r="R3066" i="1"/>
  <c r="S3066" i="1" s="1"/>
  <c r="Q3067" i="1"/>
  <c r="S3067" i="1" s="1"/>
  <c r="R3067" i="1"/>
  <c r="Q3068" i="1"/>
  <c r="R3068" i="1"/>
  <c r="Q3069" i="1"/>
  <c r="R3069" i="1"/>
  <c r="S3069" i="1" s="1"/>
  <c r="Q3070" i="1"/>
  <c r="R3070" i="1"/>
  <c r="S3070" i="1"/>
  <c r="Q3071" i="1"/>
  <c r="R3071" i="1"/>
  <c r="S3071" i="1" s="1"/>
  <c r="Q3072" i="1"/>
  <c r="R3072" i="1"/>
  <c r="Q3073" i="1"/>
  <c r="R3073" i="1"/>
  <c r="S3073" i="1"/>
  <c r="Q3074" i="1"/>
  <c r="S3074" i="1" s="1"/>
  <c r="R3074" i="1"/>
  <c r="Q3075" i="1"/>
  <c r="S3075" i="1" s="1"/>
  <c r="R3075" i="1"/>
  <c r="Q3076" i="1"/>
  <c r="S3076" i="1" s="1"/>
  <c r="R3076" i="1"/>
  <c r="Q3077" i="1"/>
  <c r="R3077" i="1"/>
  <c r="S3077" i="1" s="1"/>
  <c r="Q3078" i="1"/>
  <c r="S3078" i="1" s="1"/>
  <c r="R3078" i="1"/>
  <c r="Q3079" i="1"/>
  <c r="R3079" i="1"/>
  <c r="S3079" i="1" s="1"/>
  <c r="Q3080" i="1"/>
  <c r="S3080" i="1" s="1"/>
  <c r="R3080" i="1"/>
  <c r="Q3081" i="1"/>
  <c r="R3081" i="1"/>
  <c r="S3081" i="1"/>
  <c r="Q3082" i="1"/>
  <c r="R3082" i="1"/>
  <c r="S3082" i="1" s="1"/>
  <c r="Q3083" i="1"/>
  <c r="R3083" i="1"/>
  <c r="S3083" i="1"/>
  <c r="Q3084" i="1"/>
  <c r="R3084" i="1"/>
  <c r="Q3085" i="1"/>
  <c r="R3085" i="1"/>
  <c r="S3085" i="1"/>
  <c r="Q3086" i="1"/>
  <c r="S3086" i="1" s="1"/>
  <c r="R3086" i="1"/>
  <c r="Q3087" i="1"/>
  <c r="S3087" i="1" s="1"/>
  <c r="R3087" i="1"/>
  <c r="Q3088" i="1"/>
  <c r="S3088" i="1" s="1"/>
  <c r="R3088" i="1"/>
  <c r="Q3089" i="1"/>
  <c r="R3089" i="1"/>
  <c r="S3089" i="1" s="1"/>
  <c r="Q3090" i="1"/>
  <c r="R3090" i="1"/>
  <c r="S3090" i="1" s="1"/>
  <c r="Q3091" i="1"/>
  <c r="S3091" i="1" s="1"/>
  <c r="R3091" i="1"/>
  <c r="Q3092" i="1"/>
  <c r="R3092" i="1"/>
  <c r="Q3093" i="1"/>
  <c r="R3093" i="1"/>
  <c r="S3093" i="1" s="1"/>
  <c r="Q3094" i="1"/>
  <c r="R3094" i="1"/>
  <c r="S3094" i="1"/>
  <c r="Q3095" i="1"/>
  <c r="R3095" i="1"/>
  <c r="S3095" i="1" s="1"/>
  <c r="Q3096" i="1"/>
  <c r="R3096" i="1"/>
  <c r="Q3097" i="1"/>
  <c r="R3097" i="1"/>
  <c r="S3097" i="1"/>
  <c r="Q3098" i="1"/>
  <c r="S3098" i="1" s="1"/>
  <c r="R3098" i="1"/>
  <c r="Q3099" i="1"/>
  <c r="S3099" i="1" s="1"/>
  <c r="R3099" i="1"/>
  <c r="Q3100" i="1"/>
  <c r="S3100" i="1" s="1"/>
  <c r="R3100" i="1"/>
  <c r="Q3101" i="1"/>
  <c r="R3101" i="1"/>
  <c r="S3101" i="1" s="1"/>
  <c r="Q3102" i="1"/>
  <c r="S3102" i="1" s="1"/>
  <c r="R3102" i="1"/>
  <c r="Q3103" i="1"/>
  <c r="R3103" i="1"/>
  <c r="S3103" i="1" s="1"/>
  <c r="Q3104" i="1"/>
  <c r="R3104" i="1"/>
  <c r="Q3105" i="1"/>
  <c r="R3105" i="1"/>
  <c r="S3105" i="1"/>
  <c r="Q3106" i="1"/>
  <c r="S3106" i="1" s="1"/>
  <c r="R3106" i="1"/>
  <c r="Q3107" i="1"/>
  <c r="R3107" i="1"/>
  <c r="S3107" i="1"/>
  <c r="Q3108" i="1"/>
  <c r="R3108" i="1"/>
  <c r="Q3109" i="1"/>
  <c r="R3109" i="1"/>
  <c r="S3109" i="1"/>
  <c r="Q3110" i="1"/>
  <c r="S3110" i="1" s="1"/>
  <c r="R3110" i="1"/>
  <c r="Q3111" i="1"/>
  <c r="S3111" i="1" s="1"/>
  <c r="R3111" i="1"/>
  <c r="Q3112" i="1"/>
  <c r="S3112" i="1" s="1"/>
  <c r="R3112" i="1"/>
  <c r="Q3113" i="1"/>
  <c r="R3113" i="1"/>
  <c r="S3113" i="1" s="1"/>
  <c r="Q3114" i="1"/>
  <c r="R3114" i="1"/>
  <c r="S3114" i="1" s="1"/>
  <c r="Q3115" i="1"/>
  <c r="S3115" i="1" s="1"/>
  <c r="R3115" i="1"/>
  <c r="Q3116" i="1"/>
  <c r="R3116" i="1"/>
  <c r="Q3117" i="1"/>
  <c r="R3117" i="1"/>
  <c r="S3117" i="1" s="1"/>
  <c r="Q3118" i="1"/>
  <c r="R3118" i="1"/>
  <c r="S3118" i="1"/>
  <c r="Q3119" i="1"/>
  <c r="S3119" i="1" s="1"/>
  <c r="R3119" i="1"/>
  <c r="Q3120" i="1"/>
  <c r="R3120" i="1"/>
  <c r="Q3121" i="1"/>
  <c r="R3121" i="1"/>
  <c r="S3121" i="1"/>
  <c r="Q3122" i="1"/>
  <c r="S3122" i="1" s="1"/>
  <c r="R3122" i="1"/>
  <c r="Q3123" i="1"/>
  <c r="S3123" i="1" s="1"/>
  <c r="R3123" i="1"/>
  <c r="Q3124" i="1"/>
  <c r="S3124" i="1" s="1"/>
  <c r="R3124" i="1"/>
  <c r="Q3125" i="1"/>
  <c r="R3125" i="1"/>
  <c r="S3125" i="1" s="1"/>
  <c r="Q3126" i="1"/>
  <c r="S3126" i="1" s="1"/>
  <c r="R3126" i="1"/>
  <c r="Q3127" i="1"/>
  <c r="R3127" i="1"/>
  <c r="S3127" i="1" s="1"/>
  <c r="Q3128" i="1"/>
  <c r="R3128" i="1"/>
  <c r="Q3129" i="1"/>
  <c r="R3129" i="1"/>
  <c r="S3129" i="1"/>
  <c r="Q3130" i="1"/>
  <c r="R3130" i="1"/>
  <c r="S3130" i="1" s="1"/>
  <c r="Q3131" i="1"/>
  <c r="R3131" i="1"/>
  <c r="S3131" i="1"/>
  <c r="Q3132" i="1"/>
  <c r="S3132" i="1" s="1"/>
  <c r="R3132" i="1"/>
  <c r="Q3133" i="1"/>
  <c r="R3133" i="1"/>
  <c r="S3133" i="1"/>
  <c r="Q3134" i="1"/>
  <c r="R3134" i="1"/>
  <c r="S3134" i="1" s="1"/>
  <c r="Q3135" i="1"/>
  <c r="R3135" i="1"/>
  <c r="S3135" i="1"/>
  <c r="Q3136" i="1"/>
  <c r="S3136" i="1" s="1"/>
  <c r="R3136" i="1"/>
  <c r="Q3137" i="1"/>
  <c r="R3137" i="1"/>
  <c r="S3137" i="1"/>
  <c r="Q3138" i="1"/>
  <c r="S3138" i="1" s="1"/>
  <c r="R3138" i="1"/>
  <c r="Q3139" i="1"/>
  <c r="R3139" i="1"/>
  <c r="S3139" i="1"/>
  <c r="Q3140" i="1"/>
  <c r="S3140" i="1" s="1"/>
  <c r="R3140" i="1"/>
  <c r="Q3141" i="1"/>
  <c r="R3141" i="1"/>
  <c r="S3141" i="1"/>
  <c r="Q3142" i="1"/>
  <c r="S3142" i="1" s="1"/>
  <c r="R3142" i="1"/>
  <c r="Q3143" i="1"/>
  <c r="R3143" i="1"/>
  <c r="S3143" i="1"/>
  <c r="Q3144" i="1"/>
  <c r="S3144" i="1" s="1"/>
  <c r="R3144" i="1"/>
  <c r="Q3145" i="1"/>
  <c r="R3145" i="1"/>
  <c r="S3145" i="1"/>
  <c r="Q3146" i="1"/>
  <c r="S3146" i="1" s="1"/>
  <c r="R3146" i="1"/>
  <c r="Q3147" i="1"/>
  <c r="R3147" i="1"/>
  <c r="S3147" i="1"/>
  <c r="Q3148" i="1"/>
  <c r="S3148" i="1" s="1"/>
  <c r="R3148" i="1"/>
  <c r="Q3149" i="1"/>
  <c r="R3149" i="1"/>
  <c r="S3149" i="1"/>
  <c r="Q3150" i="1"/>
  <c r="S3150" i="1" s="1"/>
  <c r="R3150" i="1"/>
  <c r="Q3151" i="1"/>
  <c r="R3151" i="1"/>
  <c r="S3151" i="1"/>
  <c r="Q3152" i="1"/>
  <c r="S3152" i="1" s="1"/>
  <c r="R3152" i="1"/>
  <c r="Q3153" i="1"/>
  <c r="R3153" i="1"/>
  <c r="S3153" i="1"/>
  <c r="Q3154" i="1"/>
  <c r="S3154" i="1" s="1"/>
  <c r="R3154" i="1"/>
  <c r="Q3155" i="1"/>
  <c r="R3155" i="1"/>
  <c r="S3155" i="1"/>
  <c r="Q3156" i="1"/>
  <c r="S3156" i="1" s="1"/>
  <c r="R3156" i="1"/>
  <c r="Q3157" i="1"/>
  <c r="R3157" i="1"/>
  <c r="S3157" i="1"/>
  <c r="Q3158" i="1"/>
  <c r="S3158" i="1" s="1"/>
  <c r="R3158" i="1"/>
  <c r="Q3159" i="1"/>
  <c r="R3159" i="1"/>
  <c r="S3159" i="1"/>
  <c r="Q3160" i="1"/>
  <c r="S3160" i="1" s="1"/>
  <c r="R3160" i="1"/>
  <c r="Q3161" i="1"/>
  <c r="R3161" i="1"/>
  <c r="S3161" i="1" s="1"/>
  <c r="Q3162" i="1"/>
  <c r="S3162" i="1" s="1"/>
  <c r="R3162" i="1"/>
  <c r="Q3163" i="1"/>
  <c r="R3163" i="1"/>
  <c r="S3163" i="1"/>
  <c r="Q3164" i="1"/>
  <c r="S3164" i="1" s="1"/>
  <c r="R3164" i="1"/>
  <c r="Q3165" i="1"/>
  <c r="R3165" i="1"/>
  <c r="S3165" i="1" s="1"/>
  <c r="Q3166" i="1"/>
  <c r="S3166" i="1" s="1"/>
  <c r="R3166" i="1"/>
  <c r="Q3167" i="1"/>
  <c r="R3167" i="1"/>
  <c r="S3167" i="1"/>
  <c r="Q3168" i="1"/>
  <c r="S3168" i="1" s="1"/>
  <c r="R3168" i="1"/>
  <c r="Q3169" i="1"/>
  <c r="R3169" i="1"/>
  <c r="S3169" i="1" s="1"/>
  <c r="Q3170" i="1"/>
  <c r="S3170" i="1" s="1"/>
  <c r="R3170" i="1"/>
  <c r="Q3171" i="1"/>
  <c r="R3171" i="1"/>
  <c r="S3171" i="1"/>
  <c r="Q3172" i="1"/>
  <c r="S3172" i="1" s="1"/>
  <c r="R3172" i="1"/>
  <c r="Q3173" i="1"/>
  <c r="R3173" i="1"/>
  <c r="S3173" i="1" s="1"/>
  <c r="Q3174" i="1"/>
  <c r="S3174" i="1" s="1"/>
  <c r="R3174" i="1"/>
  <c r="Q3175" i="1"/>
  <c r="R3175" i="1"/>
  <c r="S3175" i="1"/>
  <c r="Q3176" i="1"/>
  <c r="S3176" i="1" s="1"/>
  <c r="R3176" i="1"/>
  <c r="Q3177" i="1"/>
  <c r="R3177" i="1"/>
  <c r="S3177" i="1" s="1"/>
  <c r="Q3178" i="1"/>
  <c r="S3178" i="1" s="1"/>
  <c r="R3178" i="1"/>
  <c r="Q3179" i="1"/>
  <c r="R3179" i="1"/>
  <c r="S3179" i="1"/>
  <c r="Q3180" i="1"/>
  <c r="S3180" i="1" s="1"/>
  <c r="R3180" i="1"/>
  <c r="Q3181" i="1"/>
  <c r="R3181" i="1"/>
  <c r="S3181" i="1" s="1"/>
  <c r="Q3182" i="1"/>
  <c r="S3182" i="1" s="1"/>
  <c r="R3182" i="1"/>
  <c r="Q3183" i="1"/>
  <c r="R3183" i="1"/>
  <c r="S3183" i="1" s="1"/>
  <c r="Q3184" i="1"/>
  <c r="S3184" i="1" s="1"/>
  <c r="R3184" i="1"/>
  <c r="Q3185" i="1"/>
  <c r="R3185" i="1"/>
  <c r="S3185" i="1" s="1"/>
  <c r="Q3186" i="1"/>
  <c r="S3186" i="1" s="1"/>
  <c r="R3186" i="1"/>
  <c r="Q3187" i="1"/>
  <c r="R3187" i="1"/>
  <c r="S3187" i="1" s="1"/>
  <c r="Q3188" i="1"/>
  <c r="S3188" i="1" s="1"/>
  <c r="R3188" i="1"/>
  <c r="Q3189" i="1"/>
  <c r="R3189" i="1"/>
  <c r="S3189" i="1" s="1"/>
  <c r="Q3190" i="1"/>
  <c r="S3190" i="1" s="1"/>
  <c r="R3190" i="1"/>
  <c r="Q3191" i="1"/>
  <c r="R3191" i="1"/>
  <c r="S3191" i="1" s="1"/>
  <c r="Q3192" i="1"/>
  <c r="S3192" i="1" s="1"/>
  <c r="R3192" i="1"/>
  <c r="Q3193" i="1"/>
  <c r="R3193" i="1"/>
  <c r="S3193" i="1" s="1"/>
  <c r="Q3194" i="1"/>
  <c r="S3194" i="1" s="1"/>
  <c r="R3194" i="1"/>
  <c r="Q3195" i="1"/>
  <c r="R3195" i="1"/>
  <c r="S3195" i="1" s="1"/>
  <c r="Q3196" i="1"/>
  <c r="S3196" i="1" s="1"/>
  <c r="R3196" i="1"/>
  <c r="Q3197" i="1"/>
  <c r="R3197" i="1"/>
  <c r="S3197" i="1" s="1"/>
  <c r="Q3198" i="1"/>
  <c r="S3198" i="1" s="1"/>
  <c r="R3198" i="1"/>
  <c r="Q3199" i="1"/>
  <c r="R3199" i="1"/>
  <c r="S3199" i="1" s="1"/>
  <c r="Q3200" i="1"/>
  <c r="S3200" i="1" s="1"/>
  <c r="R3200" i="1"/>
  <c r="Q3201" i="1"/>
  <c r="R3201" i="1"/>
  <c r="S3201" i="1" s="1"/>
  <c r="Q3202" i="1"/>
  <c r="S3202" i="1" s="1"/>
  <c r="R3202" i="1"/>
  <c r="Q3203" i="1"/>
  <c r="R3203" i="1"/>
  <c r="S3203" i="1" s="1"/>
  <c r="Q3204" i="1"/>
  <c r="S3204" i="1" s="1"/>
  <c r="R3204" i="1"/>
  <c r="Q3205" i="1"/>
  <c r="R3205" i="1"/>
  <c r="S3205" i="1" s="1"/>
  <c r="Q3206" i="1"/>
  <c r="S3206" i="1" s="1"/>
  <c r="R3206" i="1"/>
  <c r="Q3207" i="1"/>
  <c r="R3207" i="1"/>
  <c r="S3207" i="1" s="1"/>
  <c r="Q3208" i="1"/>
  <c r="S3208" i="1" s="1"/>
  <c r="R3208" i="1"/>
  <c r="Q3209" i="1"/>
  <c r="R3209" i="1"/>
  <c r="S3209" i="1" s="1"/>
  <c r="Q3210" i="1"/>
  <c r="S3210" i="1" s="1"/>
  <c r="R3210" i="1"/>
  <c r="Q3211" i="1"/>
  <c r="R3211" i="1"/>
  <c r="S3211" i="1" s="1"/>
  <c r="Q3212" i="1"/>
  <c r="S3212" i="1" s="1"/>
  <c r="R3212" i="1"/>
  <c r="Q3213" i="1"/>
  <c r="R3213" i="1"/>
  <c r="S3213" i="1" s="1"/>
  <c r="Q3214" i="1"/>
  <c r="S3214" i="1" s="1"/>
  <c r="R3214" i="1"/>
  <c r="Q3215" i="1"/>
  <c r="R3215" i="1"/>
  <c r="S3215" i="1" s="1"/>
  <c r="Q3216" i="1"/>
  <c r="S3216" i="1" s="1"/>
  <c r="R3216" i="1"/>
  <c r="Q3217" i="1"/>
  <c r="R3217" i="1"/>
  <c r="S3217" i="1" s="1"/>
  <c r="Q3218" i="1"/>
  <c r="S3218" i="1" s="1"/>
  <c r="R3218" i="1"/>
  <c r="Q3219" i="1"/>
  <c r="R3219" i="1"/>
  <c r="S3219" i="1" s="1"/>
  <c r="Q3220" i="1"/>
  <c r="S3220" i="1" s="1"/>
  <c r="R3220" i="1"/>
  <c r="Q3221" i="1"/>
  <c r="R3221" i="1"/>
  <c r="S3221" i="1" s="1"/>
  <c r="Q3222" i="1"/>
  <c r="S3222" i="1" s="1"/>
  <c r="R3222" i="1"/>
  <c r="Q3223" i="1"/>
  <c r="R3223" i="1"/>
  <c r="S3223" i="1" s="1"/>
  <c r="Q3224" i="1"/>
  <c r="S3224" i="1" s="1"/>
  <c r="R3224" i="1"/>
  <c r="Q3225" i="1"/>
  <c r="R3225" i="1"/>
  <c r="S3225" i="1" s="1"/>
  <c r="Q3226" i="1"/>
  <c r="S3226" i="1" s="1"/>
  <c r="R3226" i="1"/>
  <c r="Q3227" i="1"/>
  <c r="R3227" i="1"/>
  <c r="S3227" i="1" s="1"/>
  <c r="Q3228" i="1"/>
  <c r="S3228" i="1" s="1"/>
  <c r="R3228" i="1"/>
  <c r="Q3229" i="1"/>
  <c r="R3229" i="1"/>
  <c r="S3229" i="1" s="1"/>
  <c r="Q3230" i="1"/>
  <c r="S3230" i="1" s="1"/>
  <c r="R3230" i="1"/>
  <c r="Q3231" i="1"/>
  <c r="R3231" i="1"/>
  <c r="S3231" i="1" s="1"/>
  <c r="Q3232" i="1"/>
  <c r="S3232" i="1" s="1"/>
  <c r="R3232" i="1"/>
  <c r="Q3233" i="1"/>
  <c r="R3233" i="1"/>
  <c r="S3233" i="1" s="1"/>
  <c r="Q3234" i="1"/>
  <c r="S3234" i="1" s="1"/>
  <c r="R3234" i="1"/>
  <c r="Q3235" i="1"/>
  <c r="R3235" i="1"/>
  <c r="S3235" i="1" s="1"/>
  <c r="Q3236" i="1"/>
  <c r="S3236" i="1" s="1"/>
  <c r="R3236" i="1"/>
  <c r="Q3237" i="1"/>
  <c r="R3237" i="1"/>
  <c r="S3237" i="1" s="1"/>
  <c r="Q3238" i="1"/>
  <c r="S3238" i="1" s="1"/>
  <c r="R3238" i="1"/>
  <c r="Q3239" i="1"/>
  <c r="R3239" i="1"/>
  <c r="S3239" i="1" s="1"/>
  <c r="Q3240" i="1"/>
  <c r="S3240" i="1" s="1"/>
  <c r="R3240" i="1"/>
  <c r="Q3241" i="1"/>
  <c r="R3241" i="1"/>
  <c r="S3241" i="1" s="1"/>
  <c r="Q3242" i="1"/>
  <c r="S3242" i="1" s="1"/>
  <c r="R3242" i="1"/>
  <c r="Q3243" i="1"/>
  <c r="R3243" i="1"/>
  <c r="S3243" i="1" s="1"/>
  <c r="Q3244" i="1"/>
  <c r="S3244" i="1" s="1"/>
  <c r="R3244" i="1"/>
  <c r="Q3245" i="1"/>
  <c r="R3245" i="1"/>
  <c r="S3245" i="1" s="1"/>
  <c r="Q3246" i="1"/>
  <c r="S3246" i="1" s="1"/>
  <c r="R3246" i="1"/>
  <c r="Q3247" i="1"/>
  <c r="R3247" i="1"/>
  <c r="S3247" i="1" s="1"/>
  <c r="Q3248" i="1"/>
  <c r="S3248" i="1" s="1"/>
  <c r="R3248" i="1"/>
  <c r="Q3249" i="1"/>
  <c r="R3249" i="1"/>
  <c r="S3249" i="1" s="1"/>
  <c r="Q3250" i="1"/>
  <c r="S3250" i="1" s="1"/>
  <c r="R3250" i="1"/>
  <c r="Q3251" i="1"/>
  <c r="R3251" i="1"/>
  <c r="S3251" i="1" s="1"/>
  <c r="Q3252" i="1"/>
  <c r="S3252" i="1" s="1"/>
  <c r="R3252" i="1"/>
  <c r="Q3253" i="1"/>
  <c r="R3253" i="1"/>
  <c r="S3253" i="1" s="1"/>
  <c r="Q3254" i="1"/>
  <c r="S3254" i="1" s="1"/>
  <c r="R3254" i="1"/>
  <c r="Q3255" i="1"/>
  <c r="R3255" i="1"/>
  <c r="S3255" i="1" s="1"/>
  <c r="Q3256" i="1"/>
  <c r="S3256" i="1" s="1"/>
  <c r="R3256" i="1"/>
  <c r="Q3257" i="1"/>
  <c r="R3257" i="1"/>
  <c r="S3257" i="1" s="1"/>
  <c r="Q3258" i="1"/>
  <c r="S3258" i="1" s="1"/>
  <c r="R3258" i="1"/>
  <c r="Q3259" i="1"/>
  <c r="R3259" i="1"/>
  <c r="S3259" i="1" s="1"/>
  <c r="Q3260" i="1"/>
  <c r="R3260" i="1"/>
  <c r="Q3261" i="1"/>
  <c r="R3261" i="1"/>
  <c r="S3261" i="1" s="1"/>
  <c r="Q3262" i="1"/>
  <c r="S3262" i="1" s="1"/>
  <c r="R3262" i="1"/>
  <c r="Q3263" i="1"/>
  <c r="R3263" i="1"/>
  <c r="S3263" i="1" s="1"/>
  <c r="Q3264" i="1"/>
  <c r="S3264" i="1" s="1"/>
  <c r="R3264" i="1"/>
  <c r="Q3265" i="1"/>
  <c r="R3265" i="1"/>
  <c r="S3265" i="1" s="1"/>
  <c r="Q3266" i="1"/>
  <c r="R3266" i="1"/>
  <c r="Q3267" i="1"/>
  <c r="R3267" i="1"/>
  <c r="S3267" i="1" s="1"/>
  <c r="Q3268" i="1"/>
  <c r="S3268" i="1" s="1"/>
  <c r="R3268" i="1"/>
  <c r="Q3269" i="1"/>
  <c r="R3269" i="1"/>
  <c r="S3269" i="1" s="1"/>
  <c r="Q3270" i="1"/>
  <c r="S3270" i="1" s="1"/>
  <c r="R3270" i="1"/>
  <c r="Q3271" i="1"/>
  <c r="R3271" i="1"/>
  <c r="S3271" i="1" s="1"/>
  <c r="Q3272" i="1"/>
  <c r="R3272" i="1"/>
  <c r="Q3273" i="1"/>
  <c r="R3273" i="1"/>
  <c r="S3273" i="1" s="1"/>
  <c r="Q3274" i="1"/>
  <c r="S3274" i="1" s="1"/>
  <c r="R3274" i="1"/>
  <c r="Q3275" i="1"/>
  <c r="R3275" i="1"/>
  <c r="S3275" i="1" s="1"/>
  <c r="Q3276" i="1"/>
  <c r="S3276" i="1" s="1"/>
  <c r="R3276" i="1"/>
  <c r="Q3277" i="1"/>
  <c r="R3277" i="1"/>
  <c r="S3277" i="1" s="1"/>
  <c r="Q3278" i="1"/>
  <c r="R3278" i="1"/>
  <c r="Q3279" i="1"/>
  <c r="R3279" i="1"/>
  <c r="S3279" i="1" s="1"/>
  <c r="Q3280" i="1"/>
  <c r="S3280" i="1" s="1"/>
  <c r="R3280" i="1"/>
  <c r="Q3281" i="1"/>
  <c r="R3281" i="1"/>
  <c r="S3281" i="1" s="1"/>
  <c r="Q3282" i="1"/>
  <c r="S3282" i="1" s="1"/>
  <c r="R3282" i="1"/>
  <c r="Q3283" i="1"/>
  <c r="R3283" i="1"/>
  <c r="S3283" i="1" s="1"/>
  <c r="Q3284" i="1"/>
  <c r="R3284" i="1"/>
  <c r="Q3285" i="1"/>
  <c r="R3285" i="1"/>
  <c r="S3285" i="1" s="1"/>
  <c r="Q3286" i="1"/>
  <c r="R3286" i="1"/>
  <c r="Q3287" i="1"/>
  <c r="R3287" i="1"/>
  <c r="S3287" i="1" s="1"/>
  <c r="Q3288" i="1"/>
  <c r="R3288" i="1"/>
  <c r="Q3289" i="1"/>
  <c r="R3289" i="1"/>
  <c r="S3289" i="1" s="1"/>
  <c r="Q3290" i="1"/>
  <c r="R3290" i="1"/>
  <c r="Q3291" i="1"/>
  <c r="R3291" i="1"/>
  <c r="S3291" i="1" s="1"/>
  <c r="Q3292" i="1"/>
  <c r="S3292" i="1" s="1"/>
  <c r="R3292" i="1"/>
  <c r="Q3293" i="1"/>
  <c r="R3293" i="1"/>
  <c r="S3293" i="1" s="1"/>
  <c r="Q3294" i="1"/>
  <c r="S3294" i="1" s="1"/>
  <c r="R3294" i="1"/>
  <c r="Q3295" i="1"/>
  <c r="R3295" i="1"/>
  <c r="S3295" i="1" s="1"/>
  <c r="Q3296" i="1"/>
  <c r="R3296" i="1"/>
  <c r="Q3297" i="1"/>
  <c r="R3297" i="1"/>
  <c r="S3297" i="1" s="1"/>
  <c r="Q3298" i="1"/>
  <c r="S3298" i="1" s="1"/>
  <c r="R3298" i="1"/>
  <c r="Q3299" i="1"/>
  <c r="R3299" i="1"/>
  <c r="S3299" i="1" s="1"/>
  <c r="Q3300" i="1"/>
  <c r="S3300" i="1" s="1"/>
  <c r="R3300" i="1"/>
  <c r="Q3301" i="1"/>
  <c r="R3301" i="1"/>
  <c r="S3301" i="1" s="1"/>
  <c r="Q3302" i="1"/>
  <c r="R3302" i="1"/>
  <c r="Q3303" i="1"/>
  <c r="R3303" i="1"/>
  <c r="S3303" i="1" s="1"/>
  <c r="Q3304" i="1"/>
  <c r="S3304" i="1" s="1"/>
  <c r="R3304" i="1"/>
  <c r="Q3305" i="1"/>
  <c r="R3305" i="1"/>
  <c r="S3305" i="1" s="1"/>
  <c r="Q3306" i="1"/>
  <c r="S3306" i="1" s="1"/>
  <c r="R3306" i="1"/>
  <c r="Q3307" i="1"/>
  <c r="R3307" i="1"/>
  <c r="S3307" i="1" s="1"/>
  <c r="Q3308" i="1"/>
  <c r="R3308" i="1"/>
  <c r="Q3309" i="1"/>
  <c r="R3309" i="1"/>
  <c r="S3309" i="1" s="1"/>
  <c r="Q3310" i="1"/>
  <c r="S3310" i="1" s="1"/>
  <c r="R3310" i="1"/>
  <c r="Q3311" i="1"/>
  <c r="R3311" i="1"/>
  <c r="S3311" i="1" s="1"/>
  <c r="Q3312" i="1"/>
  <c r="S3312" i="1" s="1"/>
  <c r="R3312" i="1"/>
  <c r="Q3313" i="1"/>
  <c r="R3313" i="1"/>
  <c r="S3313" i="1" s="1"/>
  <c r="Q3314" i="1"/>
  <c r="R3314" i="1"/>
  <c r="Q3315" i="1"/>
  <c r="R3315" i="1"/>
  <c r="S3315" i="1" s="1"/>
  <c r="Q3316" i="1"/>
  <c r="S3316" i="1" s="1"/>
  <c r="R3316" i="1"/>
  <c r="Q3317" i="1"/>
  <c r="R3317" i="1"/>
  <c r="S3317" i="1" s="1"/>
  <c r="Q3318" i="1"/>
  <c r="S3318" i="1" s="1"/>
  <c r="R3318" i="1"/>
  <c r="Q3319" i="1"/>
  <c r="R3319" i="1"/>
  <c r="S3319" i="1" s="1"/>
  <c r="Q3320" i="1"/>
  <c r="R3320" i="1"/>
  <c r="Q3321" i="1"/>
  <c r="R3321" i="1"/>
  <c r="S3321" i="1" s="1"/>
  <c r="Q3322" i="1"/>
  <c r="S3322" i="1" s="1"/>
  <c r="R3322" i="1"/>
  <c r="Q3323" i="1"/>
  <c r="R3323" i="1"/>
  <c r="S3323" i="1" s="1"/>
  <c r="Q3324" i="1"/>
  <c r="S3324" i="1" s="1"/>
  <c r="R3324" i="1"/>
  <c r="Q3325" i="1"/>
  <c r="R3325" i="1"/>
  <c r="S3325" i="1" s="1"/>
  <c r="Q3326" i="1"/>
  <c r="R3326" i="1"/>
  <c r="Q3327" i="1"/>
  <c r="R3327" i="1"/>
  <c r="S3327" i="1" s="1"/>
  <c r="Q3328" i="1"/>
  <c r="S3328" i="1" s="1"/>
  <c r="R3328" i="1"/>
  <c r="Q3329" i="1"/>
  <c r="R3329" i="1"/>
  <c r="S3329" i="1" s="1"/>
  <c r="Q3330" i="1"/>
  <c r="S3330" i="1" s="1"/>
  <c r="R3330" i="1"/>
  <c r="Q3331" i="1"/>
  <c r="R3331" i="1"/>
  <c r="S3331" i="1" s="1"/>
  <c r="Q3332" i="1"/>
  <c r="R3332" i="1"/>
  <c r="Q3333" i="1"/>
  <c r="R3333" i="1"/>
  <c r="S3333" i="1" s="1"/>
  <c r="Q3334" i="1"/>
  <c r="S3334" i="1" s="1"/>
  <c r="R3334" i="1"/>
  <c r="Q3335" i="1"/>
  <c r="R3335" i="1"/>
  <c r="S3335" i="1" s="1"/>
  <c r="Q3336" i="1"/>
  <c r="S3336" i="1" s="1"/>
  <c r="R3336" i="1"/>
  <c r="Q3337" i="1"/>
  <c r="R3337" i="1"/>
  <c r="S3337" i="1" s="1"/>
  <c r="Q3338" i="1"/>
  <c r="R3338" i="1"/>
  <c r="Q3339" i="1"/>
  <c r="R3339" i="1"/>
  <c r="S3339" i="1" s="1"/>
  <c r="Q3340" i="1"/>
  <c r="S3340" i="1" s="1"/>
  <c r="R3340" i="1"/>
  <c r="Q3341" i="1"/>
  <c r="R3341" i="1"/>
  <c r="S3341" i="1" s="1"/>
  <c r="Q3342" i="1"/>
  <c r="S3342" i="1" s="1"/>
  <c r="R3342" i="1"/>
  <c r="Q3343" i="1"/>
  <c r="R3343" i="1"/>
  <c r="S3343" i="1" s="1"/>
  <c r="Q3344" i="1"/>
  <c r="R3344" i="1"/>
  <c r="Q3345" i="1"/>
  <c r="R3345" i="1"/>
  <c r="S3345" i="1" s="1"/>
  <c r="Q3346" i="1"/>
  <c r="S3346" i="1" s="1"/>
  <c r="R3346" i="1"/>
  <c r="Q3347" i="1"/>
  <c r="R3347" i="1"/>
  <c r="S3347" i="1" s="1"/>
  <c r="Q3348" i="1"/>
  <c r="S3348" i="1" s="1"/>
  <c r="R3348" i="1"/>
  <c r="Q3349" i="1"/>
  <c r="R3349" i="1"/>
  <c r="S3349" i="1" s="1"/>
  <c r="Q3350" i="1"/>
  <c r="R3350" i="1"/>
  <c r="Q3351" i="1"/>
  <c r="R3351" i="1"/>
  <c r="S3351" i="1" s="1"/>
  <c r="Q3352" i="1"/>
  <c r="S3352" i="1" s="1"/>
  <c r="R3352" i="1"/>
  <c r="Q3353" i="1"/>
  <c r="R3353" i="1"/>
  <c r="S3353" i="1" s="1"/>
  <c r="Q3354" i="1"/>
  <c r="S3354" i="1" s="1"/>
  <c r="R3354" i="1"/>
  <c r="Q3355" i="1"/>
  <c r="R3355" i="1"/>
  <c r="S3355" i="1" s="1"/>
  <c r="Q3356" i="1"/>
  <c r="R3356" i="1"/>
  <c r="Q3357" i="1"/>
  <c r="R3357" i="1"/>
  <c r="S3357" i="1" s="1"/>
  <c r="Q3358" i="1"/>
  <c r="S3358" i="1" s="1"/>
  <c r="R3358" i="1"/>
  <c r="Q3359" i="1"/>
  <c r="R3359" i="1"/>
  <c r="S3359" i="1" s="1"/>
  <c r="Q3360" i="1"/>
  <c r="S3360" i="1" s="1"/>
  <c r="R3360" i="1"/>
  <c r="Q3361" i="1"/>
  <c r="R3361" i="1"/>
  <c r="S3361" i="1" s="1"/>
  <c r="Q3362" i="1"/>
  <c r="R3362" i="1"/>
  <c r="Q3363" i="1"/>
  <c r="R3363" i="1"/>
  <c r="S3363" i="1" s="1"/>
  <c r="Q3364" i="1"/>
  <c r="S3364" i="1" s="1"/>
  <c r="R3364" i="1"/>
  <c r="Q3365" i="1"/>
  <c r="R3365" i="1"/>
  <c r="S3365" i="1" s="1"/>
  <c r="Q3366" i="1"/>
  <c r="S3366" i="1" s="1"/>
  <c r="R3366" i="1"/>
  <c r="Q3367" i="1"/>
  <c r="R3367" i="1"/>
  <c r="S3367" i="1" s="1"/>
  <c r="Q3368" i="1"/>
  <c r="R3368" i="1"/>
  <c r="Q3369" i="1"/>
  <c r="R3369" i="1"/>
  <c r="S3369" i="1"/>
  <c r="Q3370" i="1"/>
  <c r="S3370" i="1" s="1"/>
  <c r="R3370" i="1"/>
  <c r="Q3371" i="1"/>
  <c r="R3371" i="1"/>
  <c r="S3371" i="1" s="1"/>
  <c r="Q3372" i="1"/>
  <c r="S3372" i="1" s="1"/>
  <c r="R3372" i="1"/>
  <c r="Q3373" i="1"/>
  <c r="R3373" i="1"/>
  <c r="S3373" i="1" s="1"/>
  <c r="Q3374" i="1"/>
  <c r="R3374" i="1"/>
  <c r="Q3375" i="1"/>
  <c r="R3375" i="1"/>
  <c r="S3375" i="1"/>
  <c r="Q3376" i="1"/>
  <c r="S3376" i="1" s="1"/>
  <c r="R3376" i="1"/>
  <c r="Q3377" i="1"/>
  <c r="R3377" i="1"/>
  <c r="S3377" i="1" s="1"/>
  <c r="Q3378" i="1"/>
  <c r="S3378" i="1" s="1"/>
  <c r="R3378" i="1"/>
  <c r="Q3379" i="1"/>
  <c r="R3379" i="1"/>
  <c r="S3379" i="1" s="1"/>
  <c r="Q3380" i="1"/>
  <c r="R3380" i="1"/>
  <c r="Q3381" i="1"/>
  <c r="R3381" i="1"/>
  <c r="S3381" i="1" s="1"/>
  <c r="Q3382" i="1"/>
  <c r="S3382" i="1" s="1"/>
  <c r="R3382" i="1"/>
  <c r="Q3383" i="1"/>
  <c r="R3383" i="1"/>
  <c r="S3383" i="1"/>
  <c r="Q3384" i="1"/>
  <c r="S3384" i="1" s="1"/>
  <c r="R3384" i="1"/>
  <c r="Q3385" i="1"/>
  <c r="R3385" i="1"/>
  <c r="S3385" i="1" s="1"/>
  <c r="Q3386" i="1"/>
  <c r="S3386" i="1" s="1"/>
  <c r="R3386" i="1"/>
  <c r="Q3387" i="1"/>
  <c r="R3387" i="1"/>
  <c r="S3387" i="1" s="1"/>
  <c r="Q3388" i="1"/>
  <c r="R3388" i="1"/>
  <c r="Q3389" i="1"/>
  <c r="R3389" i="1"/>
  <c r="S3389" i="1"/>
  <c r="Q3390" i="1"/>
  <c r="S3390" i="1" s="1"/>
  <c r="R3390" i="1"/>
  <c r="Q3391" i="1"/>
  <c r="R3391" i="1"/>
  <c r="S3391" i="1"/>
  <c r="Q3392" i="1"/>
  <c r="R3392" i="1"/>
  <c r="S3392" i="1"/>
  <c r="Q3393" i="1"/>
  <c r="R3393" i="1"/>
  <c r="S3393" i="1"/>
  <c r="Q3394" i="1"/>
  <c r="S3394" i="1" s="1"/>
  <c r="R3394" i="1"/>
  <c r="Q3395" i="1"/>
  <c r="R3395" i="1"/>
  <c r="S3395" i="1"/>
  <c r="Q3396" i="1"/>
  <c r="R3396" i="1"/>
  <c r="S3396" i="1"/>
  <c r="Q3397" i="1"/>
  <c r="R3397" i="1"/>
  <c r="S3397" i="1"/>
  <c r="Q3398" i="1"/>
  <c r="S3398" i="1" s="1"/>
  <c r="R3398" i="1"/>
  <c r="Q3399" i="1"/>
  <c r="R3399" i="1"/>
  <c r="S3399" i="1"/>
  <c r="Q3400" i="1"/>
  <c r="R3400" i="1"/>
  <c r="S3400" i="1"/>
  <c r="Q3401" i="1"/>
  <c r="R3401" i="1"/>
  <c r="S3401" i="1"/>
  <c r="Q3402" i="1"/>
  <c r="S3402" i="1" s="1"/>
  <c r="R3402" i="1"/>
  <c r="Q3403" i="1"/>
  <c r="R3403" i="1"/>
  <c r="S3403" i="1"/>
  <c r="Q3404" i="1"/>
  <c r="R3404" i="1"/>
  <c r="S3404" i="1"/>
  <c r="Q3405" i="1"/>
  <c r="R3405" i="1"/>
  <c r="S3405" i="1"/>
  <c r="Q3406" i="1"/>
  <c r="S3406" i="1" s="1"/>
  <c r="R3406" i="1"/>
  <c r="Q3407" i="1"/>
  <c r="R3407" i="1"/>
  <c r="S3407" i="1"/>
  <c r="Q3408" i="1"/>
  <c r="R3408" i="1"/>
  <c r="S3408" i="1"/>
  <c r="Q3409" i="1"/>
  <c r="R3409" i="1"/>
  <c r="S3409" i="1"/>
  <c r="Q3410" i="1"/>
  <c r="S3410" i="1" s="1"/>
  <c r="R3410" i="1"/>
  <c r="Q3411" i="1"/>
  <c r="R3411" i="1"/>
  <c r="S3411" i="1"/>
  <c r="Q3412" i="1"/>
  <c r="R3412" i="1"/>
  <c r="S3412" i="1"/>
  <c r="Q3413" i="1"/>
  <c r="R3413" i="1"/>
  <c r="S3413" i="1"/>
  <c r="Q3414" i="1"/>
  <c r="S3414" i="1" s="1"/>
  <c r="R3414" i="1"/>
  <c r="Q3415" i="1"/>
  <c r="R3415" i="1"/>
  <c r="S3415" i="1"/>
  <c r="Q3416" i="1"/>
  <c r="R3416" i="1"/>
  <c r="S3416" i="1"/>
  <c r="Q3417" i="1"/>
  <c r="R3417" i="1"/>
  <c r="S3417" i="1"/>
  <c r="Q3418" i="1"/>
  <c r="S3418" i="1" s="1"/>
  <c r="R3418" i="1"/>
  <c r="Q3419" i="1"/>
  <c r="R3419" i="1"/>
  <c r="S3419" i="1"/>
  <c r="Q3420" i="1"/>
  <c r="R3420" i="1"/>
  <c r="S3420" i="1"/>
  <c r="Q3421" i="1"/>
  <c r="R3421" i="1"/>
  <c r="S3421" i="1"/>
  <c r="Q3422" i="1"/>
  <c r="S3422" i="1" s="1"/>
  <c r="R3422" i="1"/>
  <c r="Q3423" i="1"/>
  <c r="R3423" i="1"/>
  <c r="S3423" i="1"/>
  <c r="Q3424" i="1"/>
  <c r="R3424" i="1"/>
  <c r="S3424" i="1"/>
  <c r="Q3425" i="1"/>
  <c r="R3425" i="1"/>
  <c r="S3425" i="1"/>
  <c r="Q3426" i="1"/>
  <c r="S3426" i="1" s="1"/>
  <c r="R3426" i="1"/>
  <c r="Q3427" i="1"/>
  <c r="R3427" i="1"/>
  <c r="S3427" i="1"/>
  <c r="Q3428" i="1"/>
  <c r="R3428" i="1"/>
  <c r="S3428" i="1"/>
  <c r="Q3429" i="1"/>
  <c r="R3429" i="1"/>
  <c r="S3429" i="1"/>
  <c r="Q3430" i="1"/>
  <c r="S3430" i="1" s="1"/>
  <c r="R3430" i="1"/>
  <c r="Q3431" i="1"/>
  <c r="R3431" i="1"/>
  <c r="S3431" i="1"/>
  <c r="Q3432" i="1"/>
  <c r="R3432" i="1"/>
  <c r="S3432" i="1"/>
  <c r="Q3433" i="1"/>
  <c r="R3433" i="1"/>
  <c r="S3433" i="1"/>
  <c r="Q3434" i="1"/>
  <c r="S3434" i="1" s="1"/>
  <c r="R3434" i="1"/>
  <c r="Q3435" i="1"/>
  <c r="R3435" i="1"/>
  <c r="S3435" i="1"/>
  <c r="Q3436" i="1"/>
  <c r="R3436" i="1"/>
  <c r="S3436" i="1"/>
  <c r="Q3437" i="1"/>
  <c r="R3437" i="1"/>
  <c r="S3437" i="1"/>
  <c r="Q3438" i="1"/>
  <c r="S3438" i="1" s="1"/>
  <c r="R3438" i="1"/>
  <c r="Q3439" i="1"/>
  <c r="R3439" i="1"/>
  <c r="S3439" i="1"/>
  <c r="Q3440" i="1"/>
  <c r="R3440" i="1"/>
  <c r="S3440" i="1"/>
  <c r="Q3441" i="1"/>
  <c r="R3441" i="1"/>
  <c r="S3441" i="1"/>
  <c r="Q3442" i="1"/>
  <c r="S3442" i="1" s="1"/>
  <c r="R3442" i="1"/>
  <c r="Q3443" i="1"/>
  <c r="R3443" i="1"/>
  <c r="S3443" i="1"/>
  <c r="Q3444" i="1"/>
  <c r="R3444" i="1"/>
  <c r="S3444" i="1"/>
  <c r="Q3445" i="1"/>
  <c r="R3445" i="1"/>
  <c r="S3445" i="1"/>
  <c r="Q3446" i="1"/>
  <c r="S3446" i="1" s="1"/>
  <c r="R3446" i="1"/>
  <c r="Q3447" i="1"/>
  <c r="R3447" i="1"/>
  <c r="S3447" i="1"/>
  <c r="Q3448" i="1"/>
  <c r="R3448" i="1"/>
  <c r="S3448" i="1"/>
  <c r="Q3449" i="1"/>
  <c r="R3449" i="1"/>
  <c r="S3449" i="1"/>
  <c r="Q3450" i="1"/>
  <c r="S3450" i="1" s="1"/>
  <c r="R3450" i="1"/>
  <c r="Q3451" i="1"/>
  <c r="R3451" i="1"/>
  <c r="S3451" i="1"/>
  <c r="Q3452" i="1"/>
  <c r="R3452" i="1"/>
  <c r="S3452" i="1"/>
  <c r="Q3453" i="1"/>
  <c r="R3453" i="1"/>
  <c r="S3453" i="1"/>
  <c r="Q3454" i="1"/>
  <c r="S3454" i="1" s="1"/>
  <c r="R3454" i="1"/>
  <c r="Q3455" i="1"/>
  <c r="R3455" i="1"/>
  <c r="S3455" i="1"/>
  <c r="Q3456" i="1"/>
  <c r="R3456" i="1"/>
  <c r="S3456" i="1"/>
  <c r="Q3457" i="1"/>
  <c r="R3457" i="1"/>
  <c r="S3457" i="1" s="1"/>
  <c r="Q3458" i="1"/>
  <c r="S3458" i="1" s="1"/>
  <c r="R3458" i="1"/>
  <c r="Q3459" i="1"/>
  <c r="R3459" i="1"/>
  <c r="S3459" i="1"/>
  <c r="Q3460" i="1"/>
  <c r="R3460" i="1"/>
  <c r="S3460" i="1"/>
  <c r="Q3461" i="1"/>
  <c r="R3461" i="1"/>
  <c r="S3461" i="1"/>
  <c r="Q3462" i="1"/>
  <c r="S3462" i="1" s="1"/>
  <c r="R3462" i="1"/>
  <c r="Q3463" i="1"/>
  <c r="R3463" i="1"/>
  <c r="S3463" i="1"/>
  <c r="Q3464" i="1"/>
  <c r="R3464" i="1"/>
  <c r="S3464" i="1"/>
  <c r="Q3465" i="1"/>
  <c r="R3465" i="1"/>
  <c r="S3465" i="1" s="1"/>
  <c r="Q3466" i="1"/>
  <c r="S3466" i="1" s="1"/>
  <c r="R3466" i="1"/>
  <c r="Q3467" i="1"/>
  <c r="R3467" i="1"/>
  <c r="S3467" i="1"/>
  <c r="Q3468" i="1"/>
  <c r="R3468" i="1"/>
  <c r="S3468" i="1"/>
  <c r="Q3469" i="1"/>
  <c r="R3469" i="1"/>
  <c r="S3469" i="1" s="1"/>
  <c r="Q3470" i="1"/>
  <c r="S3470" i="1" s="1"/>
  <c r="R3470" i="1"/>
  <c r="Q3471" i="1"/>
  <c r="R3471" i="1"/>
  <c r="S3471" i="1"/>
  <c r="Q3472" i="1"/>
  <c r="R3472" i="1"/>
  <c r="S3472" i="1"/>
  <c r="Q3473" i="1"/>
  <c r="R3473" i="1"/>
  <c r="S3473" i="1" s="1"/>
  <c r="Q3474" i="1"/>
  <c r="S3474" i="1" s="1"/>
  <c r="R3474" i="1"/>
  <c r="Q3475" i="1"/>
  <c r="R3475" i="1"/>
  <c r="S3475" i="1"/>
  <c r="Q3476" i="1"/>
  <c r="R3476" i="1"/>
  <c r="S3476" i="1"/>
  <c r="Q3477" i="1"/>
  <c r="R3477" i="1"/>
  <c r="S3477" i="1" s="1"/>
  <c r="Q3478" i="1"/>
  <c r="S3478" i="1" s="1"/>
  <c r="R3478" i="1"/>
  <c r="Q3479" i="1"/>
  <c r="R3479" i="1"/>
  <c r="S3479" i="1"/>
  <c r="Q3480" i="1"/>
  <c r="R3480" i="1"/>
  <c r="S3480" i="1"/>
  <c r="Q3481" i="1"/>
  <c r="R3481" i="1"/>
  <c r="S3481" i="1" s="1"/>
  <c r="Q3482" i="1"/>
  <c r="S3482" i="1" s="1"/>
  <c r="R3482" i="1"/>
  <c r="Q3483" i="1"/>
  <c r="R3483" i="1"/>
  <c r="S3483" i="1"/>
  <c r="Q3484" i="1"/>
  <c r="R3484" i="1"/>
  <c r="S3484" i="1"/>
  <c r="Q3485" i="1"/>
  <c r="R3485" i="1"/>
  <c r="S3485" i="1" s="1"/>
  <c r="Q3486" i="1"/>
  <c r="S3486" i="1" s="1"/>
  <c r="R3486" i="1"/>
  <c r="Q3487" i="1"/>
  <c r="R3487" i="1"/>
  <c r="S3487" i="1"/>
  <c r="Q3488" i="1"/>
  <c r="R3488" i="1"/>
  <c r="S3488" i="1"/>
  <c r="Q3489" i="1"/>
  <c r="R3489" i="1"/>
  <c r="S3489" i="1" s="1"/>
  <c r="Q3490" i="1"/>
  <c r="S3490" i="1" s="1"/>
  <c r="R3490" i="1"/>
  <c r="Q3491" i="1"/>
  <c r="R3491" i="1"/>
  <c r="S3491" i="1"/>
  <c r="Q3492" i="1"/>
  <c r="R3492" i="1"/>
  <c r="S3492" i="1"/>
  <c r="Q3493" i="1"/>
  <c r="R3493" i="1"/>
  <c r="S3493" i="1" s="1"/>
  <c r="Q3494" i="1"/>
  <c r="S3494" i="1" s="1"/>
  <c r="R3494" i="1"/>
  <c r="Q3495" i="1"/>
  <c r="R3495" i="1"/>
  <c r="S3495" i="1"/>
  <c r="Q3496" i="1"/>
  <c r="R3496" i="1"/>
  <c r="S3496" i="1"/>
  <c r="Q3497" i="1"/>
  <c r="R3497" i="1"/>
  <c r="S3497" i="1" s="1"/>
  <c r="Q3498" i="1"/>
  <c r="S3498" i="1" s="1"/>
  <c r="R3498" i="1"/>
  <c r="Q3499" i="1"/>
  <c r="R3499" i="1"/>
  <c r="S3499" i="1"/>
  <c r="Q3500" i="1"/>
  <c r="R3500" i="1"/>
  <c r="S3500" i="1"/>
  <c r="Q3501" i="1"/>
  <c r="R3501" i="1"/>
  <c r="S3501" i="1" s="1"/>
  <c r="Q3502" i="1"/>
  <c r="S3502" i="1" s="1"/>
  <c r="R3502" i="1"/>
  <c r="Q3503" i="1"/>
  <c r="R3503" i="1"/>
  <c r="S3503" i="1"/>
  <c r="Q3504" i="1"/>
  <c r="R3504" i="1"/>
  <c r="S3504" i="1"/>
  <c r="Q3505" i="1"/>
  <c r="R3505" i="1"/>
  <c r="S3505" i="1" s="1"/>
  <c r="Q3506" i="1"/>
  <c r="S3506" i="1" s="1"/>
  <c r="R3506" i="1"/>
  <c r="Q3507" i="1"/>
  <c r="R3507" i="1"/>
  <c r="S3507" i="1"/>
  <c r="Q3508" i="1"/>
  <c r="R3508" i="1"/>
  <c r="S3508" i="1" s="1"/>
  <c r="Q3509" i="1"/>
  <c r="R3509" i="1"/>
  <c r="S3509" i="1" s="1"/>
  <c r="Q3510" i="1"/>
  <c r="S3510" i="1" s="1"/>
  <c r="R3510" i="1"/>
  <c r="Q3511" i="1"/>
  <c r="R3511" i="1"/>
  <c r="S3511" i="1"/>
  <c r="Q3512" i="1"/>
  <c r="R3512" i="1"/>
  <c r="S3512" i="1" s="1"/>
  <c r="Q3513" i="1"/>
  <c r="R3513" i="1"/>
  <c r="S3513" i="1" s="1"/>
  <c r="Q3514" i="1"/>
  <c r="S3514" i="1" s="1"/>
  <c r="R3514" i="1"/>
  <c r="Q3515" i="1"/>
  <c r="R3515" i="1"/>
  <c r="S3515" i="1"/>
  <c r="Q3516" i="1"/>
  <c r="R3516" i="1"/>
  <c r="S3516" i="1" s="1"/>
  <c r="Q3517" i="1"/>
  <c r="R3517" i="1"/>
  <c r="S3517" i="1" s="1"/>
  <c r="Q3518" i="1"/>
  <c r="S3518" i="1" s="1"/>
  <c r="R3518" i="1"/>
  <c r="Q3519" i="1"/>
  <c r="R3519" i="1"/>
  <c r="S3519" i="1"/>
  <c r="Q3520" i="1"/>
  <c r="R3520" i="1"/>
  <c r="S3520" i="1" s="1"/>
  <c r="Q3521" i="1"/>
  <c r="R3521" i="1"/>
  <c r="S3521" i="1" s="1"/>
  <c r="Q3522" i="1"/>
  <c r="S3522" i="1" s="1"/>
  <c r="R3522" i="1"/>
  <c r="Q3523" i="1"/>
  <c r="R3523" i="1"/>
  <c r="S3523" i="1"/>
  <c r="Q3524" i="1"/>
  <c r="R3524" i="1"/>
  <c r="S3524" i="1" s="1"/>
  <c r="Q3525" i="1"/>
  <c r="R3525" i="1"/>
  <c r="S3525" i="1" s="1"/>
  <c r="Q3526" i="1"/>
  <c r="S3526" i="1" s="1"/>
  <c r="R3526" i="1"/>
  <c r="Q3527" i="1"/>
  <c r="R3527" i="1"/>
  <c r="S3527" i="1"/>
  <c r="Q3528" i="1"/>
  <c r="R3528" i="1"/>
  <c r="S3528" i="1" s="1"/>
  <c r="Q3529" i="1"/>
  <c r="R3529" i="1"/>
  <c r="S3529" i="1" s="1"/>
  <c r="Q3530" i="1"/>
  <c r="S3530" i="1" s="1"/>
  <c r="R3530" i="1"/>
  <c r="Q3531" i="1"/>
  <c r="R3531" i="1"/>
  <c r="S3531" i="1"/>
  <c r="Q3532" i="1"/>
  <c r="R3532" i="1"/>
  <c r="S3532" i="1" s="1"/>
  <c r="Q3533" i="1"/>
  <c r="R3533" i="1"/>
  <c r="S3533" i="1" s="1"/>
  <c r="Q3534" i="1"/>
  <c r="S3534" i="1" s="1"/>
  <c r="R3534" i="1"/>
  <c r="Q3535" i="1"/>
  <c r="R3535" i="1"/>
  <c r="S3535" i="1"/>
  <c r="Q3536" i="1"/>
  <c r="R3536" i="1"/>
  <c r="S3536" i="1" s="1"/>
  <c r="Q3537" i="1"/>
  <c r="R3537" i="1"/>
  <c r="S3537" i="1" s="1"/>
  <c r="Q3538" i="1"/>
  <c r="S3538" i="1" s="1"/>
  <c r="R3538" i="1"/>
  <c r="Q3539" i="1"/>
  <c r="R3539" i="1"/>
  <c r="S3539" i="1"/>
  <c r="Q3540" i="1"/>
  <c r="R3540" i="1"/>
  <c r="S3540" i="1" s="1"/>
  <c r="Q3541" i="1"/>
  <c r="R3541" i="1"/>
  <c r="S3541" i="1" s="1"/>
  <c r="Q3542" i="1"/>
  <c r="S3542" i="1" s="1"/>
  <c r="R3542" i="1"/>
  <c r="Q3543" i="1"/>
  <c r="R3543" i="1"/>
  <c r="S3543" i="1"/>
  <c r="Q3544" i="1"/>
  <c r="R3544" i="1"/>
  <c r="S3544" i="1" s="1"/>
  <c r="Q3545" i="1"/>
  <c r="R3545" i="1"/>
  <c r="S3545" i="1" s="1"/>
  <c r="Q3546" i="1"/>
  <c r="S3546" i="1" s="1"/>
  <c r="R3546" i="1"/>
  <c r="Q3547" i="1"/>
  <c r="R3547" i="1"/>
  <c r="S3547" i="1"/>
  <c r="Q3548" i="1"/>
  <c r="R3548" i="1"/>
  <c r="S3548" i="1" s="1"/>
  <c r="Q3549" i="1"/>
  <c r="R3549" i="1"/>
  <c r="S3549" i="1" s="1"/>
  <c r="Q3550" i="1"/>
  <c r="S3550" i="1" s="1"/>
  <c r="R3550" i="1"/>
  <c r="Q3551" i="1"/>
  <c r="R3551" i="1"/>
  <c r="S3551" i="1"/>
  <c r="Q3552" i="1"/>
  <c r="R3552" i="1"/>
  <c r="S3552" i="1" s="1"/>
  <c r="Q3553" i="1"/>
  <c r="R3553" i="1"/>
  <c r="S3553" i="1" s="1"/>
  <c r="Q3554" i="1"/>
  <c r="S3554" i="1" s="1"/>
  <c r="R3554" i="1"/>
  <c r="Q3555" i="1"/>
  <c r="R3555" i="1"/>
  <c r="S3555" i="1"/>
  <c r="Q3556" i="1"/>
  <c r="R3556" i="1"/>
  <c r="S3556" i="1" s="1"/>
  <c r="Q3557" i="1"/>
  <c r="R3557" i="1"/>
  <c r="S3557" i="1" s="1"/>
  <c r="Q3558" i="1"/>
  <c r="S3558" i="1" s="1"/>
  <c r="R3558" i="1"/>
  <c r="Q3559" i="1"/>
  <c r="R3559" i="1"/>
  <c r="S3559" i="1"/>
  <c r="Q3560" i="1"/>
  <c r="R3560" i="1"/>
  <c r="S3560" i="1" s="1"/>
  <c r="Q3561" i="1"/>
  <c r="R3561" i="1"/>
  <c r="S3561" i="1" s="1"/>
  <c r="Q3562" i="1"/>
  <c r="S3562" i="1" s="1"/>
  <c r="R3562" i="1"/>
  <c r="Q3563" i="1"/>
  <c r="R3563" i="1"/>
  <c r="S3563" i="1"/>
  <c r="Q3564" i="1"/>
  <c r="R3564" i="1"/>
  <c r="S3564" i="1" s="1"/>
  <c r="Q3565" i="1"/>
  <c r="R3565" i="1"/>
  <c r="S3565" i="1" s="1"/>
  <c r="Q3566" i="1"/>
  <c r="S3566" i="1" s="1"/>
  <c r="R3566" i="1"/>
  <c r="Q3567" i="1"/>
  <c r="R3567" i="1"/>
  <c r="S3567" i="1"/>
  <c r="Q3568" i="1"/>
  <c r="R3568" i="1"/>
  <c r="S3568" i="1" s="1"/>
  <c r="Q3569" i="1"/>
  <c r="R3569" i="1"/>
  <c r="S3569" i="1" s="1"/>
  <c r="Q3570" i="1"/>
  <c r="S3570" i="1" s="1"/>
  <c r="R3570" i="1"/>
  <c r="Q3571" i="1"/>
  <c r="R3571" i="1"/>
  <c r="S3571" i="1"/>
  <c r="Q3572" i="1"/>
  <c r="R3572" i="1"/>
  <c r="S3572" i="1" s="1"/>
  <c r="Q3573" i="1"/>
  <c r="R3573" i="1"/>
  <c r="S3573" i="1" s="1"/>
  <c r="Q3574" i="1"/>
  <c r="S3574" i="1" s="1"/>
  <c r="R3574" i="1"/>
  <c r="Q3575" i="1"/>
  <c r="R3575" i="1"/>
  <c r="S3575" i="1"/>
  <c r="Q3576" i="1"/>
  <c r="R3576" i="1"/>
  <c r="S3576" i="1" s="1"/>
  <c r="Q3577" i="1"/>
  <c r="R3577" i="1"/>
  <c r="S3577" i="1" s="1"/>
  <c r="Q3578" i="1"/>
  <c r="R3578" i="1"/>
  <c r="Q3579" i="1"/>
  <c r="R3579" i="1"/>
  <c r="S3579" i="1"/>
  <c r="Q3580" i="1"/>
  <c r="R3580" i="1"/>
  <c r="S3580" i="1" s="1"/>
  <c r="Q3581" i="1"/>
  <c r="R3581" i="1"/>
  <c r="S3581" i="1" s="1"/>
  <c r="Q3582" i="1"/>
  <c r="R3582" i="1"/>
  <c r="Q3583" i="1"/>
  <c r="R3583" i="1"/>
  <c r="S3583" i="1"/>
  <c r="Q3584" i="1"/>
  <c r="R3584" i="1"/>
  <c r="S3584" i="1"/>
  <c r="Q3585" i="1"/>
  <c r="R3585" i="1"/>
  <c r="S3585" i="1" s="1"/>
  <c r="Q3586" i="1"/>
  <c r="S3586" i="1" s="1"/>
  <c r="R3586" i="1"/>
  <c r="Q3587" i="1"/>
  <c r="R3587" i="1"/>
  <c r="S3587" i="1"/>
  <c r="Q3588" i="1"/>
  <c r="R3588" i="1"/>
  <c r="S3588" i="1" s="1"/>
  <c r="Q3589" i="1"/>
  <c r="R3589" i="1"/>
  <c r="S3589" i="1" s="1"/>
  <c r="Q3590" i="1"/>
  <c r="R3590" i="1"/>
  <c r="Q3591" i="1"/>
  <c r="R3591" i="1"/>
  <c r="S3591" i="1"/>
  <c r="Q3592" i="1"/>
  <c r="R3592" i="1"/>
  <c r="S3592" i="1" s="1"/>
  <c r="Q3593" i="1"/>
  <c r="R3593" i="1"/>
  <c r="S3593" i="1" s="1"/>
  <c r="Q3594" i="1"/>
  <c r="R3594" i="1"/>
  <c r="Q3595" i="1"/>
  <c r="R3595" i="1"/>
  <c r="S3595" i="1"/>
  <c r="Q3596" i="1"/>
  <c r="R3596" i="1"/>
  <c r="S3596" i="1"/>
  <c r="Q3597" i="1"/>
  <c r="R3597" i="1"/>
  <c r="S3597" i="1" s="1"/>
  <c r="Q3598" i="1"/>
  <c r="S3598" i="1" s="1"/>
  <c r="R3598" i="1"/>
  <c r="Q3599" i="1"/>
  <c r="R3599" i="1"/>
  <c r="S3599" i="1"/>
  <c r="Q3600" i="1"/>
  <c r="R3600" i="1"/>
  <c r="S3600" i="1" s="1"/>
  <c r="Q3601" i="1"/>
  <c r="R3601" i="1"/>
  <c r="S3601" i="1" s="1"/>
  <c r="Q3602" i="1"/>
  <c r="R3602" i="1"/>
  <c r="Q3603" i="1"/>
  <c r="R3603" i="1"/>
  <c r="S3603" i="1"/>
  <c r="Q3604" i="1"/>
  <c r="R3604" i="1"/>
  <c r="S3604" i="1"/>
  <c r="Q3605" i="1"/>
  <c r="R3605" i="1"/>
  <c r="S3605" i="1" s="1"/>
  <c r="Q3606" i="1"/>
  <c r="R3606" i="1"/>
  <c r="Q3607" i="1"/>
  <c r="R3607" i="1"/>
  <c r="S3607" i="1"/>
  <c r="Q3608" i="1"/>
  <c r="R3608" i="1"/>
  <c r="S3608" i="1"/>
  <c r="Q3609" i="1"/>
  <c r="R3609" i="1"/>
  <c r="S3609" i="1" s="1"/>
  <c r="Q3610" i="1"/>
  <c r="S3610" i="1" s="1"/>
  <c r="R3610" i="1"/>
  <c r="Q3611" i="1"/>
  <c r="R3611" i="1"/>
  <c r="S3611" i="1"/>
  <c r="Q3612" i="1"/>
  <c r="R3612" i="1"/>
  <c r="S3612" i="1" s="1"/>
  <c r="Q3613" i="1"/>
  <c r="R3613" i="1"/>
  <c r="S3613" i="1" s="1"/>
  <c r="Q3614" i="1"/>
  <c r="R3614" i="1"/>
  <c r="Q3615" i="1"/>
  <c r="R3615" i="1"/>
  <c r="S3615" i="1"/>
  <c r="Q3616" i="1"/>
  <c r="R3616" i="1"/>
  <c r="S3616" i="1"/>
  <c r="Q3617" i="1"/>
  <c r="R3617" i="1"/>
  <c r="S3617" i="1" s="1"/>
  <c r="Q3618" i="1"/>
  <c r="R3618" i="1"/>
  <c r="Q3619" i="1"/>
  <c r="R3619" i="1"/>
  <c r="S3619" i="1"/>
  <c r="Q3620" i="1"/>
  <c r="R3620" i="1"/>
  <c r="S3620" i="1"/>
  <c r="Q3621" i="1"/>
  <c r="R3621" i="1"/>
  <c r="S3621" i="1" s="1"/>
  <c r="Q3622" i="1"/>
  <c r="S3622" i="1" s="1"/>
  <c r="R3622" i="1"/>
  <c r="Q3623" i="1"/>
  <c r="R3623" i="1"/>
  <c r="S3623" i="1"/>
  <c r="Q3624" i="1"/>
  <c r="R3624" i="1"/>
  <c r="S3624" i="1" s="1"/>
  <c r="Q3625" i="1"/>
  <c r="R3625" i="1"/>
  <c r="S3625" i="1" s="1"/>
  <c r="Q3626" i="1"/>
  <c r="R3626" i="1"/>
  <c r="Q3627" i="1"/>
  <c r="R3627" i="1"/>
  <c r="S3627" i="1"/>
  <c r="Q3628" i="1"/>
  <c r="R3628" i="1"/>
  <c r="S3628" i="1"/>
  <c r="Q3629" i="1"/>
  <c r="R3629" i="1"/>
  <c r="S3629" i="1" s="1"/>
  <c r="Q3630" i="1"/>
  <c r="R3630" i="1"/>
  <c r="Q3631" i="1"/>
  <c r="R3631" i="1"/>
  <c r="S3631" i="1"/>
  <c r="Q3632" i="1"/>
  <c r="R3632" i="1"/>
  <c r="S3632" i="1"/>
  <c r="Q3633" i="1"/>
  <c r="R3633" i="1"/>
  <c r="S3633" i="1" s="1"/>
  <c r="Q3634" i="1"/>
  <c r="S3634" i="1" s="1"/>
  <c r="R3634" i="1"/>
  <c r="Q3635" i="1"/>
  <c r="R3635" i="1"/>
  <c r="S3635" i="1"/>
  <c r="Q3636" i="1"/>
  <c r="R3636" i="1"/>
  <c r="S3636" i="1" s="1"/>
  <c r="Q3637" i="1"/>
  <c r="R3637" i="1"/>
  <c r="S3637" i="1" s="1"/>
  <c r="Q3638" i="1"/>
  <c r="R3638" i="1"/>
  <c r="Q3639" i="1"/>
  <c r="R3639" i="1"/>
  <c r="S3639" i="1"/>
  <c r="Q3640" i="1"/>
  <c r="R3640" i="1"/>
  <c r="S3640" i="1"/>
  <c r="Q3641" i="1"/>
  <c r="R3641" i="1"/>
  <c r="S3641" i="1" s="1"/>
  <c r="Q3642" i="1"/>
  <c r="R3642" i="1"/>
  <c r="Q3643" i="1"/>
  <c r="R3643" i="1"/>
  <c r="S3643" i="1"/>
  <c r="Q3644" i="1"/>
  <c r="R3644" i="1"/>
  <c r="S3644" i="1"/>
  <c r="Q3645" i="1"/>
  <c r="R3645" i="1"/>
  <c r="S3645" i="1" s="1"/>
  <c r="Q3646" i="1"/>
  <c r="S3646" i="1" s="1"/>
  <c r="R3646" i="1"/>
  <c r="Q3647" i="1"/>
  <c r="R3647" i="1"/>
  <c r="S3647" i="1"/>
  <c r="Q3648" i="1"/>
  <c r="R3648" i="1"/>
  <c r="S3648" i="1" s="1"/>
  <c r="Q3649" i="1"/>
  <c r="R3649" i="1"/>
  <c r="S3649" i="1" s="1"/>
  <c r="Q3650" i="1"/>
  <c r="R3650" i="1"/>
  <c r="Q3651" i="1"/>
  <c r="R3651" i="1"/>
  <c r="S3651" i="1"/>
  <c r="Q3652" i="1"/>
  <c r="R3652" i="1"/>
  <c r="S3652" i="1"/>
  <c r="Q3653" i="1"/>
  <c r="R3653" i="1"/>
  <c r="S3653" i="1" s="1"/>
  <c r="Q3654" i="1"/>
  <c r="R3654" i="1"/>
  <c r="Q3655" i="1"/>
  <c r="R3655" i="1"/>
  <c r="S3655" i="1"/>
  <c r="Q3656" i="1"/>
  <c r="R3656" i="1"/>
  <c r="S3656" i="1"/>
  <c r="Q3657" i="1"/>
  <c r="R3657" i="1"/>
  <c r="S3657" i="1" s="1"/>
  <c r="Q3658" i="1"/>
  <c r="S3658" i="1" s="1"/>
  <c r="R3658" i="1"/>
  <c r="Q3659" i="1"/>
  <c r="R3659" i="1"/>
  <c r="S3659" i="1"/>
  <c r="Q3660" i="1"/>
  <c r="R3660" i="1"/>
  <c r="S3660" i="1" s="1"/>
  <c r="Q3661" i="1"/>
  <c r="R3661" i="1"/>
  <c r="S3661" i="1" s="1"/>
  <c r="Q3662" i="1"/>
  <c r="R3662" i="1"/>
  <c r="Q3663" i="1"/>
  <c r="R3663" i="1"/>
  <c r="S3663" i="1"/>
  <c r="Q3664" i="1"/>
  <c r="S3664" i="1" s="1"/>
  <c r="R3664" i="1"/>
  <c r="Q3665" i="1"/>
  <c r="R3665" i="1"/>
  <c r="S3665" i="1" s="1"/>
  <c r="Q3666" i="1"/>
  <c r="R3666" i="1"/>
  <c r="Q3667" i="1"/>
  <c r="R3667" i="1"/>
  <c r="S3667" i="1"/>
  <c r="Q3668" i="1"/>
  <c r="R3668" i="1"/>
  <c r="S3668" i="1"/>
  <c r="Q3669" i="1"/>
  <c r="R3669" i="1"/>
  <c r="S3669" i="1" s="1"/>
  <c r="Q3670" i="1"/>
  <c r="S3670" i="1" s="1"/>
  <c r="R3670" i="1"/>
  <c r="Q3671" i="1"/>
  <c r="R3671" i="1"/>
  <c r="S3671" i="1"/>
  <c r="Q3672" i="1"/>
  <c r="R3672" i="1"/>
  <c r="S3672" i="1" s="1"/>
  <c r="Q3673" i="1"/>
  <c r="R3673" i="1"/>
  <c r="S3673" i="1" s="1"/>
  <c r="Q3674" i="1"/>
  <c r="R3674" i="1"/>
  <c r="Q3675" i="1"/>
  <c r="R3675" i="1"/>
  <c r="S3675" i="1"/>
  <c r="Q3676" i="1"/>
  <c r="S3676" i="1" s="1"/>
  <c r="R3676" i="1"/>
  <c r="Q3677" i="1"/>
  <c r="R3677" i="1"/>
  <c r="S3677" i="1" s="1"/>
  <c r="Q3678" i="1"/>
  <c r="R3678" i="1"/>
  <c r="Q3679" i="1"/>
  <c r="R3679" i="1"/>
  <c r="S3679" i="1"/>
  <c r="Q3680" i="1"/>
  <c r="R3680" i="1"/>
  <c r="S3680" i="1"/>
  <c r="Q3681" i="1"/>
  <c r="R3681" i="1"/>
  <c r="S3681" i="1" s="1"/>
  <c r="Q3682" i="1"/>
  <c r="S3682" i="1" s="1"/>
  <c r="R3682" i="1"/>
  <c r="Q3683" i="1"/>
  <c r="R3683" i="1"/>
  <c r="S3683" i="1"/>
  <c r="Q3684" i="1"/>
  <c r="S3684" i="1" s="1"/>
  <c r="R3684" i="1"/>
  <c r="Q3685" i="1"/>
  <c r="R3685" i="1"/>
  <c r="S3685" i="1" s="1"/>
  <c r="Q3686" i="1"/>
  <c r="R3686" i="1"/>
  <c r="Q3687" i="1"/>
  <c r="R3687" i="1"/>
  <c r="S3687" i="1"/>
  <c r="Q3688" i="1"/>
  <c r="R3688" i="1"/>
  <c r="S3688" i="1"/>
  <c r="Q3689" i="1"/>
  <c r="R3689" i="1"/>
  <c r="S3689" i="1" s="1"/>
  <c r="Q3690" i="1"/>
  <c r="R3690" i="1"/>
  <c r="Q3691" i="1"/>
  <c r="R3691" i="1"/>
  <c r="S3691" i="1"/>
  <c r="Q3692" i="1"/>
  <c r="R3692" i="1"/>
  <c r="S3692" i="1"/>
  <c r="Q3693" i="1"/>
  <c r="R3693" i="1"/>
  <c r="S3693" i="1"/>
  <c r="Q3694" i="1"/>
  <c r="S3694" i="1" s="1"/>
  <c r="R3694" i="1"/>
  <c r="Q3695" i="1"/>
  <c r="R3695" i="1"/>
  <c r="S3695" i="1"/>
  <c r="Q3696" i="1"/>
  <c r="S3696" i="1" s="1"/>
  <c r="R3696" i="1"/>
  <c r="Q3697" i="1"/>
  <c r="R3697" i="1"/>
  <c r="S3697" i="1"/>
  <c r="Q3698" i="1"/>
  <c r="S3698" i="1" s="1"/>
  <c r="R3698" i="1"/>
  <c r="Q3699" i="1"/>
  <c r="R3699" i="1"/>
  <c r="S3699" i="1"/>
  <c r="Q3700" i="1"/>
  <c r="R3700" i="1"/>
  <c r="S3700" i="1" s="1"/>
  <c r="Q3701" i="1"/>
  <c r="R3701" i="1"/>
  <c r="S3701" i="1" s="1"/>
  <c r="Q3702" i="1"/>
  <c r="R3702" i="1"/>
  <c r="Q3703" i="1"/>
  <c r="R3703" i="1"/>
  <c r="S3703" i="1"/>
  <c r="Q3704" i="1"/>
  <c r="R3704" i="1"/>
  <c r="S3704" i="1"/>
  <c r="Q3705" i="1"/>
  <c r="R3705" i="1"/>
  <c r="S3705" i="1"/>
  <c r="Q3706" i="1"/>
  <c r="R3706" i="1"/>
  <c r="Q3707" i="1"/>
  <c r="R3707" i="1"/>
  <c r="S3707" i="1"/>
  <c r="Q3708" i="1"/>
  <c r="S3708" i="1" s="1"/>
  <c r="R3708" i="1"/>
  <c r="Q3709" i="1"/>
  <c r="R3709" i="1"/>
  <c r="S3709" i="1" s="1"/>
  <c r="Q3710" i="1"/>
  <c r="S3710" i="1" s="1"/>
  <c r="R3710" i="1"/>
  <c r="Q3711" i="1"/>
  <c r="R3711" i="1"/>
  <c r="S3711" i="1"/>
  <c r="Q3712" i="1"/>
  <c r="R3712" i="1"/>
  <c r="S3712" i="1" s="1"/>
  <c r="Q3713" i="1"/>
  <c r="R3713" i="1"/>
  <c r="S3713" i="1" s="1"/>
  <c r="Q3714" i="1"/>
  <c r="R3714" i="1"/>
  <c r="Q3715" i="1"/>
  <c r="R3715" i="1"/>
  <c r="S3715" i="1"/>
  <c r="Q3716" i="1"/>
  <c r="R3716" i="1"/>
  <c r="S3716" i="1"/>
  <c r="Q3717" i="1"/>
  <c r="R3717" i="1"/>
  <c r="S3717" i="1"/>
  <c r="Q3718" i="1"/>
  <c r="S3718" i="1" s="1"/>
  <c r="R3718" i="1"/>
  <c r="Q3719" i="1"/>
  <c r="R3719" i="1"/>
  <c r="S3719" i="1"/>
  <c r="Q3720" i="1"/>
  <c r="S3720" i="1" s="1"/>
  <c r="R3720" i="1"/>
  <c r="Q3721" i="1"/>
  <c r="R3721" i="1"/>
  <c r="S3721" i="1"/>
  <c r="Q3722" i="1"/>
  <c r="S3722" i="1" s="1"/>
  <c r="R3722" i="1"/>
  <c r="Q3723" i="1"/>
  <c r="R3723" i="1"/>
  <c r="S3723" i="1"/>
  <c r="Q3724" i="1"/>
  <c r="S3724" i="1" s="1"/>
  <c r="R3724" i="1"/>
  <c r="Q3725" i="1"/>
  <c r="R3725" i="1"/>
  <c r="S3725" i="1" s="1"/>
  <c r="Q3726" i="1"/>
  <c r="R3726" i="1"/>
  <c r="S3726" i="1" s="1"/>
  <c r="Q3727" i="1"/>
  <c r="R3727" i="1"/>
  <c r="S3727" i="1"/>
  <c r="Q3728" i="1"/>
  <c r="S3728" i="1" s="1"/>
  <c r="R3728" i="1"/>
  <c r="Q3729" i="1"/>
  <c r="R3729" i="1"/>
  <c r="S3729" i="1" s="1"/>
  <c r="Q3730" i="1"/>
  <c r="S3730" i="1" s="1"/>
  <c r="R3730" i="1"/>
  <c r="Q3731" i="1"/>
  <c r="R3731" i="1"/>
  <c r="S3731" i="1"/>
  <c r="Q3732" i="1"/>
  <c r="S3732" i="1" s="1"/>
  <c r="R3732" i="1"/>
  <c r="Q3733" i="1"/>
  <c r="R3733" i="1"/>
  <c r="S3733" i="1" s="1"/>
  <c r="Q3734" i="1"/>
  <c r="S3734" i="1" s="1"/>
  <c r="R3734" i="1"/>
  <c r="Q3735" i="1"/>
  <c r="R3735" i="1"/>
  <c r="S3735" i="1"/>
  <c r="Q3736" i="1"/>
  <c r="S3736" i="1" s="1"/>
  <c r="R3736" i="1"/>
  <c r="Q3737" i="1"/>
  <c r="R3737" i="1"/>
  <c r="S3737" i="1" s="1"/>
  <c r="Q3738" i="1"/>
  <c r="S3738" i="1" s="1"/>
  <c r="R3738" i="1"/>
  <c r="Q3739" i="1"/>
  <c r="R3739" i="1"/>
  <c r="S3739" i="1"/>
  <c r="Q3740" i="1"/>
  <c r="S3740" i="1" s="1"/>
  <c r="R3740" i="1"/>
  <c r="Q3741" i="1"/>
  <c r="R3741" i="1"/>
  <c r="S3741" i="1" s="1"/>
  <c r="Q3742" i="1"/>
  <c r="S3742" i="1" s="1"/>
  <c r="R3742" i="1"/>
  <c r="Q3743" i="1"/>
  <c r="R3743" i="1"/>
  <c r="S3743" i="1"/>
  <c r="Q3744" i="1"/>
  <c r="S3744" i="1" s="1"/>
  <c r="R3744" i="1"/>
  <c r="Q3745" i="1"/>
  <c r="R3745" i="1"/>
  <c r="S3745" i="1" s="1"/>
  <c r="Q3746" i="1"/>
  <c r="S3746" i="1" s="1"/>
  <c r="R3746" i="1"/>
  <c r="Q3747" i="1"/>
  <c r="R3747" i="1"/>
  <c r="S3747" i="1"/>
  <c r="Q3748" i="1"/>
  <c r="S3748" i="1" s="1"/>
  <c r="R3748" i="1"/>
  <c r="Q3749" i="1"/>
  <c r="R3749" i="1"/>
  <c r="S3749" i="1" s="1"/>
  <c r="Q3750" i="1"/>
  <c r="S3750" i="1" s="1"/>
  <c r="R3750" i="1"/>
  <c r="Q3751" i="1"/>
  <c r="R3751" i="1"/>
  <c r="S3751" i="1"/>
  <c r="Q3752" i="1"/>
  <c r="S3752" i="1" s="1"/>
  <c r="R3752" i="1"/>
  <c r="Q3753" i="1"/>
  <c r="R3753" i="1"/>
  <c r="S3753" i="1" s="1"/>
  <c r="Q3754" i="1"/>
  <c r="S3754" i="1" s="1"/>
  <c r="R3754" i="1"/>
  <c r="Q3755" i="1"/>
  <c r="R3755" i="1"/>
  <c r="S3755" i="1"/>
  <c r="Q3756" i="1"/>
  <c r="S3756" i="1" s="1"/>
  <c r="R3756" i="1"/>
  <c r="Q3757" i="1"/>
  <c r="R3757" i="1"/>
  <c r="S3757" i="1" s="1"/>
  <c r="Q3758" i="1"/>
  <c r="S3758" i="1" s="1"/>
  <c r="R3758" i="1"/>
  <c r="Q3759" i="1"/>
  <c r="R3759" i="1"/>
  <c r="S3759" i="1"/>
  <c r="Q3760" i="1"/>
  <c r="S3760" i="1" s="1"/>
  <c r="R3760" i="1"/>
  <c r="Q3761" i="1"/>
  <c r="R3761" i="1"/>
  <c r="S3761" i="1" s="1"/>
  <c r="Q3762" i="1"/>
  <c r="S3762" i="1" s="1"/>
  <c r="R3762" i="1"/>
  <c r="Q3763" i="1"/>
  <c r="R3763" i="1"/>
  <c r="S3763" i="1"/>
  <c r="Q3764" i="1"/>
  <c r="S3764" i="1" s="1"/>
  <c r="R3764" i="1"/>
  <c r="Q3765" i="1"/>
  <c r="R3765" i="1"/>
  <c r="S3765" i="1" s="1"/>
  <c r="Q3766" i="1"/>
  <c r="S3766" i="1" s="1"/>
  <c r="R3766" i="1"/>
  <c r="Q3767" i="1"/>
  <c r="R3767" i="1"/>
  <c r="S3767" i="1"/>
  <c r="Q3768" i="1"/>
  <c r="S3768" i="1" s="1"/>
  <c r="R3768" i="1"/>
  <c r="Q3769" i="1"/>
  <c r="R3769" i="1"/>
  <c r="S3769" i="1" s="1"/>
  <c r="Q3770" i="1"/>
  <c r="S3770" i="1" s="1"/>
  <c r="R3770" i="1"/>
  <c r="Q3771" i="1"/>
  <c r="R3771" i="1"/>
  <c r="S3771" i="1"/>
  <c r="Q3772" i="1"/>
  <c r="S3772" i="1" s="1"/>
  <c r="R3772" i="1"/>
  <c r="Q3773" i="1"/>
  <c r="R3773" i="1"/>
  <c r="S3773" i="1" s="1"/>
  <c r="Q3774" i="1"/>
  <c r="S3774" i="1" s="1"/>
  <c r="R3774" i="1"/>
  <c r="Q3775" i="1"/>
  <c r="R3775" i="1"/>
  <c r="S3775" i="1"/>
  <c r="Q3776" i="1"/>
  <c r="S3776" i="1" s="1"/>
  <c r="R3776" i="1"/>
  <c r="Q3777" i="1"/>
  <c r="R3777" i="1"/>
  <c r="S3777" i="1" s="1"/>
  <c r="Q3778" i="1"/>
  <c r="S3778" i="1" s="1"/>
  <c r="R3778" i="1"/>
  <c r="Q3779" i="1"/>
  <c r="R3779" i="1"/>
  <c r="S3779" i="1"/>
  <c r="Q3780" i="1"/>
  <c r="S3780" i="1" s="1"/>
  <c r="R3780" i="1"/>
  <c r="Q3781" i="1"/>
  <c r="R3781" i="1"/>
  <c r="S3781" i="1" s="1"/>
  <c r="Q3782" i="1"/>
  <c r="S3782" i="1" s="1"/>
  <c r="R3782" i="1"/>
  <c r="Q3783" i="1"/>
  <c r="R3783" i="1"/>
  <c r="S3783" i="1"/>
  <c r="Q3784" i="1"/>
  <c r="S3784" i="1" s="1"/>
  <c r="R3784" i="1"/>
  <c r="Q3785" i="1"/>
  <c r="R3785" i="1"/>
  <c r="S3785" i="1" s="1"/>
  <c r="Q3786" i="1"/>
  <c r="S3786" i="1" s="1"/>
  <c r="R3786" i="1"/>
  <c r="Q3787" i="1"/>
  <c r="R3787" i="1"/>
  <c r="S3787" i="1"/>
  <c r="Q3788" i="1"/>
  <c r="S3788" i="1" s="1"/>
  <c r="R3788" i="1"/>
  <c r="Q3789" i="1"/>
  <c r="R3789" i="1"/>
  <c r="S3789" i="1" s="1"/>
  <c r="Q3790" i="1"/>
  <c r="S3790" i="1" s="1"/>
  <c r="R3790" i="1"/>
  <c r="Q3791" i="1"/>
  <c r="R3791" i="1"/>
  <c r="S3791" i="1"/>
  <c r="Q3792" i="1"/>
  <c r="S3792" i="1" s="1"/>
  <c r="R3792" i="1"/>
  <c r="Q3793" i="1"/>
  <c r="R3793" i="1"/>
  <c r="S3793" i="1" s="1"/>
  <c r="Q3794" i="1"/>
  <c r="S3794" i="1" s="1"/>
  <c r="R3794" i="1"/>
  <c r="Q3795" i="1"/>
  <c r="R3795" i="1"/>
  <c r="S3795" i="1"/>
  <c r="Q3796" i="1"/>
  <c r="S3796" i="1" s="1"/>
  <c r="R3796" i="1"/>
  <c r="Q3797" i="1"/>
  <c r="R3797" i="1"/>
  <c r="S3797" i="1" s="1"/>
  <c r="Q3798" i="1"/>
  <c r="S3798" i="1" s="1"/>
  <c r="R3798" i="1"/>
  <c r="Q3799" i="1"/>
  <c r="R3799" i="1"/>
  <c r="S3799" i="1"/>
  <c r="Q3800" i="1"/>
  <c r="S3800" i="1" s="1"/>
  <c r="R3800" i="1"/>
  <c r="Q3801" i="1"/>
  <c r="R3801" i="1"/>
  <c r="S3801" i="1" s="1"/>
  <c r="Q3802" i="1"/>
  <c r="S3802" i="1" s="1"/>
  <c r="R3802" i="1"/>
  <c r="Q3803" i="1"/>
  <c r="R3803" i="1"/>
  <c r="S3803" i="1"/>
  <c r="Q3804" i="1"/>
  <c r="S3804" i="1" s="1"/>
  <c r="R3804" i="1"/>
  <c r="Q3805" i="1"/>
  <c r="R3805" i="1"/>
  <c r="S3805" i="1" s="1"/>
  <c r="Q3806" i="1"/>
  <c r="S3806" i="1" s="1"/>
  <c r="R3806" i="1"/>
  <c r="Q3807" i="1"/>
  <c r="R3807" i="1"/>
  <c r="S3807" i="1"/>
  <c r="Q3808" i="1"/>
  <c r="S3808" i="1" s="1"/>
  <c r="R3808" i="1"/>
  <c r="Q3809" i="1"/>
  <c r="R3809" i="1"/>
  <c r="S3809" i="1" s="1"/>
  <c r="Q3810" i="1"/>
  <c r="S3810" i="1" s="1"/>
  <c r="R3810" i="1"/>
  <c r="Q3811" i="1"/>
  <c r="R3811" i="1"/>
  <c r="S3811" i="1"/>
  <c r="Q3812" i="1"/>
  <c r="S3812" i="1" s="1"/>
  <c r="R3812" i="1"/>
  <c r="Q3813" i="1"/>
  <c r="R3813" i="1"/>
  <c r="S3813" i="1" s="1"/>
  <c r="Q3814" i="1"/>
  <c r="S3814" i="1" s="1"/>
  <c r="R3814" i="1"/>
  <c r="Q3815" i="1"/>
  <c r="R3815" i="1"/>
  <c r="S3815" i="1"/>
  <c r="Q3816" i="1"/>
  <c r="S3816" i="1" s="1"/>
  <c r="R3816" i="1"/>
  <c r="Q3817" i="1"/>
  <c r="R3817" i="1"/>
  <c r="S3817" i="1" s="1"/>
  <c r="Q3818" i="1"/>
  <c r="S3818" i="1" s="1"/>
  <c r="R3818" i="1"/>
  <c r="Q3819" i="1"/>
  <c r="R3819" i="1"/>
  <c r="S3819" i="1"/>
  <c r="Q3820" i="1"/>
  <c r="S3820" i="1" s="1"/>
  <c r="R3820" i="1"/>
  <c r="Q3821" i="1"/>
  <c r="R3821" i="1"/>
  <c r="S3821" i="1" s="1"/>
  <c r="Q3822" i="1"/>
  <c r="S3822" i="1" s="1"/>
  <c r="R3822" i="1"/>
  <c r="Q3823" i="1"/>
  <c r="R3823" i="1"/>
  <c r="S3823" i="1"/>
  <c r="Q3824" i="1"/>
  <c r="S3824" i="1" s="1"/>
  <c r="R3824" i="1"/>
  <c r="Q3825" i="1"/>
  <c r="R3825" i="1"/>
  <c r="S3825" i="1" s="1"/>
  <c r="Q3826" i="1"/>
  <c r="S3826" i="1" s="1"/>
  <c r="R3826" i="1"/>
  <c r="Q3827" i="1"/>
  <c r="R3827" i="1"/>
  <c r="S3827" i="1"/>
  <c r="Q3828" i="1"/>
  <c r="S3828" i="1" s="1"/>
  <c r="R3828" i="1"/>
  <c r="Q3829" i="1"/>
  <c r="R3829" i="1"/>
  <c r="S3829" i="1" s="1"/>
  <c r="Q3830" i="1"/>
  <c r="S3830" i="1" s="1"/>
  <c r="R3830" i="1"/>
  <c r="Q3831" i="1"/>
  <c r="R3831" i="1"/>
  <c r="S3831" i="1"/>
  <c r="Q3832" i="1"/>
  <c r="S3832" i="1" s="1"/>
  <c r="R3832" i="1"/>
  <c r="Q3833" i="1"/>
  <c r="R3833" i="1"/>
  <c r="S3833" i="1" s="1"/>
  <c r="Q3834" i="1"/>
  <c r="S3834" i="1" s="1"/>
  <c r="R3834" i="1"/>
  <c r="Q3835" i="1"/>
  <c r="R3835" i="1"/>
  <c r="S3835" i="1"/>
  <c r="Q3836" i="1"/>
  <c r="S3836" i="1" s="1"/>
  <c r="R3836" i="1"/>
  <c r="Q3837" i="1"/>
  <c r="R3837" i="1"/>
  <c r="S3837" i="1" s="1"/>
  <c r="Q3838" i="1"/>
  <c r="S3838" i="1" s="1"/>
  <c r="R3838" i="1"/>
  <c r="Q3839" i="1"/>
  <c r="R3839" i="1"/>
  <c r="S3839" i="1"/>
  <c r="Q3840" i="1"/>
  <c r="S3840" i="1" s="1"/>
  <c r="R3840" i="1"/>
  <c r="Q3841" i="1"/>
  <c r="R3841" i="1"/>
  <c r="S3841" i="1" s="1"/>
  <c r="Q3842" i="1"/>
  <c r="S3842" i="1" s="1"/>
  <c r="R3842" i="1"/>
  <c r="Q3843" i="1"/>
  <c r="R3843" i="1"/>
  <c r="S3843" i="1"/>
  <c r="Q3844" i="1"/>
  <c r="S3844" i="1" s="1"/>
  <c r="R3844" i="1"/>
  <c r="Q3845" i="1"/>
  <c r="R3845" i="1"/>
  <c r="S3845" i="1" s="1"/>
  <c r="Q3846" i="1"/>
  <c r="S3846" i="1" s="1"/>
  <c r="R3846" i="1"/>
  <c r="Q3847" i="1"/>
  <c r="R3847" i="1"/>
  <c r="S3847" i="1"/>
  <c r="Q3848" i="1"/>
  <c r="S3848" i="1" s="1"/>
  <c r="R3848" i="1"/>
  <c r="Q3849" i="1"/>
  <c r="R3849" i="1"/>
  <c r="S3849" i="1" s="1"/>
  <c r="Q3850" i="1"/>
  <c r="S3850" i="1" s="1"/>
  <c r="R3850" i="1"/>
  <c r="Q3851" i="1"/>
  <c r="R3851" i="1"/>
  <c r="S3851" i="1"/>
  <c r="Q3852" i="1"/>
  <c r="S3852" i="1" s="1"/>
  <c r="R3852" i="1"/>
  <c r="Q3853" i="1"/>
  <c r="R3853" i="1"/>
  <c r="S3853" i="1" s="1"/>
  <c r="Q3854" i="1"/>
  <c r="S3854" i="1" s="1"/>
  <c r="R3854" i="1"/>
  <c r="Q3855" i="1"/>
  <c r="R3855" i="1"/>
  <c r="S3855" i="1"/>
  <c r="Q3856" i="1"/>
  <c r="S3856" i="1" s="1"/>
  <c r="R3856" i="1"/>
  <c r="Q3857" i="1"/>
  <c r="R3857" i="1"/>
  <c r="S3857" i="1" s="1"/>
  <c r="Q3858" i="1"/>
  <c r="S3858" i="1" s="1"/>
  <c r="R3858" i="1"/>
  <c r="Q3859" i="1"/>
  <c r="R3859" i="1"/>
  <c r="S3859" i="1"/>
  <c r="Q3860" i="1"/>
  <c r="S3860" i="1" s="1"/>
  <c r="R3860" i="1"/>
  <c r="Q3861" i="1"/>
  <c r="R3861" i="1"/>
  <c r="S3861" i="1" s="1"/>
  <c r="Q3862" i="1"/>
  <c r="S3862" i="1" s="1"/>
  <c r="R3862" i="1"/>
  <c r="Q3863" i="1"/>
  <c r="R3863" i="1"/>
  <c r="S3863" i="1"/>
  <c r="Q3864" i="1"/>
  <c r="S3864" i="1" s="1"/>
  <c r="R3864" i="1"/>
  <c r="Q3865" i="1"/>
  <c r="R3865" i="1"/>
  <c r="S3865" i="1" s="1"/>
  <c r="Q3866" i="1"/>
  <c r="S3866" i="1" s="1"/>
  <c r="R3866" i="1"/>
  <c r="Q3867" i="1"/>
  <c r="R3867" i="1"/>
  <c r="S3867" i="1"/>
  <c r="Q3868" i="1"/>
  <c r="S3868" i="1" s="1"/>
  <c r="R3868" i="1"/>
  <c r="Q3869" i="1"/>
  <c r="R3869" i="1"/>
  <c r="S3869" i="1" s="1"/>
  <c r="Q3870" i="1"/>
  <c r="S3870" i="1" s="1"/>
  <c r="R3870" i="1"/>
  <c r="Q3871" i="1"/>
  <c r="R3871" i="1"/>
  <c r="S3871" i="1"/>
  <c r="Q3872" i="1"/>
  <c r="S3872" i="1" s="1"/>
  <c r="R3872" i="1"/>
  <c r="Q3873" i="1"/>
  <c r="R3873" i="1"/>
  <c r="S3873" i="1" s="1"/>
  <c r="Q3874" i="1"/>
  <c r="S3874" i="1" s="1"/>
  <c r="R3874" i="1"/>
  <c r="Q3875" i="1"/>
  <c r="R3875" i="1"/>
  <c r="S3875" i="1" s="1"/>
  <c r="Q3876" i="1"/>
  <c r="S3876" i="1" s="1"/>
  <c r="R3876" i="1"/>
  <c r="Q3877" i="1"/>
  <c r="R3877" i="1"/>
  <c r="S3877" i="1" s="1"/>
  <c r="Q3878" i="1"/>
  <c r="S3878" i="1" s="1"/>
  <c r="R3878" i="1"/>
  <c r="Q3879" i="1"/>
  <c r="R3879" i="1"/>
  <c r="S3879" i="1" s="1"/>
  <c r="Q3880" i="1"/>
  <c r="S3880" i="1" s="1"/>
  <c r="R3880" i="1"/>
  <c r="Q3881" i="1"/>
  <c r="R3881" i="1"/>
  <c r="S3881" i="1" s="1"/>
  <c r="Q3882" i="1"/>
  <c r="S3882" i="1" s="1"/>
  <c r="R3882" i="1"/>
  <c r="Q3883" i="1"/>
  <c r="R3883" i="1"/>
  <c r="S3883" i="1" s="1"/>
  <c r="Q3884" i="1"/>
  <c r="S3884" i="1" s="1"/>
  <c r="R3884" i="1"/>
  <c r="Q3885" i="1"/>
  <c r="R3885" i="1"/>
  <c r="S3885" i="1" s="1"/>
  <c r="Q3886" i="1"/>
  <c r="S3886" i="1" s="1"/>
  <c r="R3886" i="1"/>
  <c r="Q3887" i="1"/>
  <c r="R3887" i="1"/>
  <c r="S3887" i="1" s="1"/>
  <c r="Q3888" i="1"/>
  <c r="S3888" i="1" s="1"/>
  <c r="R3888" i="1"/>
  <c r="Q3889" i="1"/>
  <c r="R3889" i="1"/>
  <c r="S3889" i="1" s="1"/>
  <c r="Q3890" i="1"/>
  <c r="S3890" i="1" s="1"/>
  <c r="R3890" i="1"/>
  <c r="Q3891" i="1"/>
  <c r="R3891" i="1"/>
  <c r="S3891" i="1" s="1"/>
  <c r="Q3892" i="1"/>
  <c r="S3892" i="1" s="1"/>
  <c r="R3892" i="1"/>
  <c r="Q3893" i="1"/>
  <c r="R3893" i="1"/>
  <c r="S3893" i="1" s="1"/>
  <c r="Q3894" i="1"/>
  <c r="S3894" i="1" s="1"/>
  <c r="R3894" i="1"/>
  <c r="Q3895" i="1"/>
  <c r="R3895" i="1"/>
  <c r="S3895" i="1" s="1"/>
  <c r="Q3896" i="1"/>
  <c r="S3896" i="1" s="1"/>
  <c r="R3896" i="1"/>
  <c r="Q3897" i="1"/>
  <c r="R3897" i="1"/>
  <c r="S3897" i="1" s="1"/>
  <c r="Q3898" i="1"/>
  <c r="S3898" i="1" s="1"/>
  <c r="R3898" i="1"/>
  <c r="Q3899" i="1"/>
  <c r="R3899" i="1"/>
  <c r="S3899" i="1" s="1"/>
  <c r="Q3900" i="1"/>
  <c r="S3900" i="1" s="1"/>
  <c r="R3900" i="1"/>
  <c r="Q3901" i="1"/>
  <c r="R3901" i="1"/>
  <c r="S3901" i="1" s="1"/>
  <c r="Q3902" i="1"/>
  <c r="R3902" i="1"/>
  <c r="Q3903" i="1"/>
  <c r="R3903" i="1"/>
  <c r="S3903" i="1" s="1"/>
  <c r="Q3904" i="1"/>
  <c r="S3904" i="1" s="1"/>
  <c r="R3904" i="1"/>
  <c r="Q3905" i="1"/>
  <c r="R3905" i="1"/>
  <c r="S3905" i="1" s="1"/>
  <c r="Q3906" i="1"/>
  <c r="S3906" i="1" s="1"/>
  <c r="R3906" i="1"/>
  <c r="Q3907" i="1"/>
  <c r="R3907" i="1"/>
  <c r="S3907" i="1" s="1"/>
  <c r="Q3908" i="1"/>
  <c r="S3908" i="1" s="1"/>
  <c r="R3908" i="1"/>
  <c r="Q3909" i="1"/>
  <c r="R3909" i="1"/>
  <c r="S3909" i="1" s="1"/>
  <c r="Q3910" i="1"/>
  <c r="S3910" i="1" s="1"/>
  <c r="R3910" i="1"/>
  <c r="Q3911" i="1"/>
  <c r="R3911" i="1"/>
  <c r="S3911" i="1" s="1"/>
  <c r="Q3912" i="1"/>
  <c r="S3912" i="1" s="1"/>
  <c r="R3912" i="1"/>
  <c r="Q3913" i="1"/>
  <c r="R3913" i="1"/>
  <c r="S3913" i="1" s="1"/>
  <c r="Q3914" i="1"/>
  <c r="R3914" i="1"/>
  <c r="Q3915" i="1"/>
  <c r="R3915" i="1"/>
  <c r="S3915" i="1" s="1"/>
  <c r="Q3916" i="1"/>
  <c r="S3916" i="1" s="1"/>
  <c r="R3916" i="1"/>
  <c r="Q3917" i="1"/>
  <c r="R3917" i="1"/>
  <c r="S3917" i="1" s="1"/>
  <c r="Q3918" i="1"/>
  <c r="S3918" i="1" s="1"/>
  <c r="R3918" i="1"/>
  <c r="Q3919" i="1"/>
  <c r="R3919" i="1"/>
  <c r="S3919" i="1" s="1"/>
  <c r="Q3920" i="1"/>
  <c r="R3920" i="1"/>
  <c r="Q3921" i="1"/>
  <c r="R3921" i="1"/>
  <c r="S3921" i="1" s="1"/>
  <c r="Q3922" i="1"/>
  <c r="S3922" i="1" s="1"/>
  <c r="R3922" i="1"/>
  <c r="Q3923" i="1"/>
  <c r="R3923" i="1"/>
  <c r="S3923" i="1" s="1"/>
  <c r="Q3924" i="1"/>
  <c r="S3924" i="1" s="1"/>
  <c r="R3924" i="1"/>
  <c r="Q3925" i="1"/>
  <c r="R3925" i="1"/>
  <c r="S3925" i="1" s="1"/>
  <c r="Q3926" i="1"/>
  <c r="R3926" i="1"/>
  <c r="Q3927" i="1"/>
  <c r="R3927" i="1"/>
  <c r="S3927" i="1" s="1"/>
  <c r="Q3928" i="1"/>
  <c r="S3928" i="1" s="1"/>
  <c r="R3928" i="1"/>
  <c r="Q3929" i="1"/>
  <c r="R3929" i="1"/>
  <c r="S3929" i="1" s="1"/>
  <c r="Q3930" i="1"/>
  <c r="S3930" i="1" s="1"/>
  <c r="R3930" i="1"/>
  <c r="Q3931" i="1"/>
  <c r="R3931" i="1"/>
  <c r="S3931" i="1" s="1"/>
  <c r="Q3932" i="1"/>
  <c r="R3932" i="1"/>
  <c r="Q3933" i="1"/>
  <c r="R3933" i="1"/>
  <c r="S3933" i="1" s="1"/>
  <c r="Q3934" i="1"/>
  <c r="S3934" i="1" s="1"/>
  <c r="R3934" i="1"/>
  <c r="Q3935" i="1"/>
  <c r="R3935" i="1"/>
  <c r="S3935" i="1" s="1"/>
  <c r="Q3936" i="1"/>
  <c r="S3936" i="1" s="1"/>
  <c r="R3936" i="1"/>
  <c r="Q3937" i="1"/>
  <c r="R3937" i="1"/>
  <c r="S3937" i="1" s="1"/>
  <c r="Q3938" i="1"/>
  <c r="R3938" i="1"/>
  <c r="Q3939" i="1"/>
  <c r="R3939" i="1"/>
  <c r="S3939" i="1" s="1"/>
  <c r="Q3940" i="1"/>
  <c r="S3940" i="1" s="1"/>
  <c r="R3940" i="1"/>
  <c r="Q3941" i="1"/>
  <c r="R3941" i="1"/>
  <c r="S3941" i="1" s="1"/>
  <c r="Q3942" i="1"/>
  <c r="S3942" i="1" s="1"/>
  <c r="R3942" i="1"/>
  <c r="Q3943" i="1"/>
  <c r="R3943" i="1"/>
  <c r="S3943" i="1" s="1"/>
  <c r="Q3944" i="1"/>
  <c r="R3944" i="1"/>
  <c r="Q3945" i="1"/>
  <c r="R3945" i="1"/>
  <c r="S3945" i="1" s="1"/>
  <c r="Q3946" i="1"/>
  <c r="S3946" i="1" s="1"/>
  <c r="R3946" i="1"/>
  <c r="Q3947" i="1"/>
  <c r="R3947" i="1"/>
  <c r="S3947" i="1" s="1"/>
  <c r="Q3948" i="1"/>
  <c r="S3948" i="1" s="1"/>
  <c r="R3948" i="1"/>
  <c r="Q3949" i="1"/>
  <c r="R3949" i="1"/>
  <c r="S3949" i="1" s="1"/>
  <c r="Q3950" i="1"/>
  <c r="R3950" i="1"/>
  <c r="Q3951" i="1"/>
  <c r="R3951" i="1"/>
  <c r="S3951" i="1" s="1"/>
  <c r="Q3952" i="1"/>
  <c r="S3952" i="1" s="1"/>
  <c r="R3952" i="1"/>
  <c r="Q3953" i="1"/>
  <c r="R3953" i="1"/>
  <c r="S3953" i="1" s="1"/>
  <c r="Q3954" i="1"/>
  <c r="S3954" i="1" s="1"/>
  <c r="R3954" i="1"/>
  <c r="Q3955" i="1"/>
  <c r="R3955" i="1"/>
  <c r="S3955" i="1" s="1"/>
  <c r="Q3956" i="1"/>
  <c r="R3956" i="1"/>
  <c r="Q3957" i="1"/>
  <c r="R3957" i="1"/>
  <c r="S3957" i="1" s="1"/>
  <c r="Q3958" i="1"/>
  <c r="S3958" i="1" s="1"/>
  <c r="R3958" i="1"/>
  <c r="Q3959" i="1"/>
  <c r="R3959" i="1"/>
  <c r="S3959" i="1" s="1"/>
  <c r="Q3960" i="1"/>
  <c r="S3960" i="1" s="1"/>
  <c r="R3960" i="1"/>
  <c r="Q3961" i="1"/>
  <c r="R3961" i="1"/>
  <c r="S3961" i="1" s="1"/>
  <c r="Q3962" i="1"/>
  <c r="R3962" i="1"/>
  <c r="Q3963" i="1"/>
  <c r="R3963" i="1"/>
  <c r="S3963" i="1" s="1"/>
  <c r="Q3964" i="1"/>
  <c r="S3964" i="1" s="1"/>
  <c r="R3964" i="1"/>
  <c r="Q3965" i="1"/>
  <c r="R3965" i="1"/>
  <c r="S3965" i="1" s="1"/>
  <c r="Q3966" i="1"/>
  <c r="S3966" i="1" s="1"/>
  <c r="R3966" i="1"/>
  <c r="Q3967" i="1"/>
  <c r="R3967" i="1"/>
  <c r="S3967" i="1" s="1"/>
  <c r="Q3968" i="1"/>
  <c r="R3968" i="1"/>
  <c r="Q3969" i="1"/>
  <c r="R3969" i="1"/>
  <c r="S3969" i="1" s="1"/>
  <c r="Q3970" i="1"/>
  <c r="S3970" i="1" s="1"/>
  <c r="R3970" i="1"/>
  <c r="Q3971" i="1"/>
  <c r="R3971" i="1"/>
  <c r="S3971" i="1" s="1"/>
  <c r="Q3972" i="1"/>
  <c r="S3972" i="1" s="1"/>
  <c r="R3972" i="1"/>
  <c r="Q3973" i="1"/>
  <c r="R3973" i="1"/>
  <c r="S3973" i="1" s="1"/>
  <c r="Q3974" i="1"/>
  <c r="R3974" i="1"/>
  <c r="Q3975" i="1"/>
  <c r="R3975" i="1"/>
  <c r="S3975" i="1" s="1"/>
  <c r="Q3976" i="1"/>
  <c r="S3976" i="1" s="1"/>
  <c r="R3976" i="1"/>
  <c r="Q3977" i="1"/>
  <c r="R3977" i="1"/>
  <c r="S3977" i="1" s="1"/>
  <c r="Q3978" i="1"/>
  <c r="S3978" i="1" s="1"/>
  <c r="R3978" i="1"/>
  <c r="Q3979" i="1"/>
  <c r="R3979" i="1"/>
  <c r="S3979" i="1" s="1"/>
  <c r="Q3980" i="1"/>
  <c r="R3980" i="1"/>
  <c r="Q3981" i="1"/>
  <c r="R3981" i="1"/>
  <c r="S3981" i="1" s="1"/>
  <c r="Q3982" i="1"/>
  <c r="S3982" i="1" s="1"/>
  <c r="R3982" i="1"/>
  <c r="Q3983" i="1"/>
  <c r="R3983" i="1"/>
  <c r="S3983" i="1" s="1"/>
  <c r="Q3984" i="1"/>
  <c r="S3984" i="1" s="1"/>
  <c r="R3984" i="1"/>
  <c r="Q3985" i="1"/>
  <c r="R3985" i="1"/>
  <c r="S3985" i="1" s="1"/>
  <c r="Q3986" i="1"/>
  <c r="R3986" i="1"/>
  <c r="Q3987" i="1"/>
  <c r="R3987" i="1"/>
  <c r="S3987" i="1" s="1"/>
  <c r="Q3988" i="1"/>
  <c r="S3988" i="1" s="1"/>
  <c r="R3988" i="1"/>
  <c r="Q3989" i="1"/>
  <c r="R3989" i="1"/>
  <c r="S3989" i="1" s="1"/>
  <c r="Q3990" i="1"/>
  <c r="S3990" i="1" s="1"/>
  <c r="R3990" i="1"/>
  <c r="Q3991" i="1"/>
  <c r="R3991" i="1"/>
  <c r="S3991" i="1" s="1"/>
  <c r="Q3992" i="1"/>
  <c r="R3992" i="1"/>
  <c r="Q3993" i="1"/>
  <c r="R3993" i="1"/>
  <c r="S3993" i="1" s="1"/>
  <c r="Q3994" i="1"/>
  <c r="S3994" i="1" s="1"/>
  <c r="R3994" i="1"/>
  <c r="Q3995" i="1"/>
  <c r="R3995" i="1"/>
  <c r="S3995" i="1" s="1"/>
  <c r="Q3996" i="1"/>
  <c r="S3996" i="1" s="1"/>
  <c r="R3996" i="1"/>
  <c r="Q3997" i="1"/>
  <c r="R3997" i="1"/>
  <c r="S3997" i="1" s="1"/>
  <c r="Q3998" i="1"/>
  <c r="R3998" i="1"/>
  <c r="Q3999" i="1"/>
  <c r="R3999" i="1"/>
  <c r="S3999" i="1" s="1"/>
  <c r="Q4000" i="1"/>
  <c r="S4000" i="1" s="1"/>
  <c r="R4000" i="1"/>
  <c r="Q4001" i="1"/>
  <c r="R4001" i="1"/>
  <c r="S4001" i="1" s="1"/>
  <c r="Q4002" i="1"/>
  <c r="S4002" i="1" s="1"/>
  <c r="R4002" i="1"/>
  <c r="Q4003" i="1"/>
  <c r="R4003" i="1"/>
  <c r="S4003" i="1" s="1"/>
  <c r="Q4004" i="1"/>
  <c r="R4004" i="1"/>
  <c r="Q4005" i="1"/>
  <c r="R4005" i="1"/>
  <c r="S4005" i="1" s="1"/>
  <c r="Q4006" i="1"/>
  <c r="S4006" i="1" s="1"/>
  <c r="R4006" i="1"/>
  <c r="Q4007" i="1"/>
  <c r="R4007" i="1"/>
  <c r="S4007" i="1" s="1"/>
  <c r="Q4008" i="1"/>
  <c r="S4008" i="1" s="1"/>
  <c r="R4008" i="1"/>
  <c r="Q4009" i="1"/>
  <c r="R4009" i="1"/>
  <c r="S4009" i="1" s="1"/>
  <c r="Q4010" i="1"/>
  <c r="R4010" i="1"/>
  <c r="Q4011" i="1"/>
  <c r="R4011" i="1"/>
  <c r="S4011" i="1" s="1"/>
  <c r="Q4012" i="1"/>
  <c r="S4012" i="1" s="1"/>
  <c r="R4012" i="1"/>
  <c r="Q4013" i="1"/>
  <c r="R4013" i="1"/>
  <c r="S4013" i="1" s="1"/>
  <c r="Q4014" i="1"/>
  <c r="S4014" i="1" s="1"/>
  <c r="R4014" i="1"/>
  <c r="Q4015" i="1"/>
  <c r="R4015" i="1"/>
  <c r="S4015" i="1" s="1"/>
  <c r="Q4016" i="1"/>
  <c r="R4016" i="1"/>
  <c r="Q4017" i="1"/>
  <c r="R4017" i="1"/>
  <c r="S4017" i="1" s="1"/>
  <c r="Q4018" i="1"/>
  <c r="S4018" i="1" s="1"/>
  <c r="R4018" i="1"/>
  <c r="Q4019" i="1"/>
  <c r="R4019" i="1"/>
  <c r="S4019" i="1" s="1"/>
  <c r="Q4020" i="1"/>
  <c r="S4020" i="1" s="1"/>
  <c r="R4020" i="1"/>
  <c r="Q4021" i="1"/>
  <c r="R4021" i="1"/>
  <c r="S4021" i="1" s="1"/>
  <c r="Q4022" i="1"/>
  <c r="R4022" i="1"/>
  <c r="Q4023" i="1"/>
  <c r="R4023" i="1"/>
  <c r="S4023" i="1" s="1"/>
  <c r="Q4024" i="1"/>
  <c r="S4024" i="1" s="1"/>
  <c r="R4024" i="1"/>
  <c r="Q4025" i="1"/>
  <c r="R4025" i="1"/>
  <c r="S4025" i="1" s="1"/>
  <c r="Q4026" i="1"/>
  <c r="S4026" i="1" s="1"/>
  <c r="R4026" i="1"/>
  <c r="Q4027" i="1"/>
  <c r="R4027" i="1"/>
  <c r="S4027" i="1" s="1"/>
  <c r="Q4028" i="1"/>
  <c r="R4028" i="1"/>
  <c r="Q4029" i="1"/>
  <c r="R4029" i="1"/>
  <c r="S4029" i="1" s="1"/>
  <c r="Q4030" i="1"/>
  <c r="S4030" i="1" s="1"/>
  <c r="R4030" i="1"/>
  <c r="Q4031" i="1"/>
  <c r="R4031" i="1"/>
  <c r="S4031" i="1" s="1"/>
  <c r="Q4032" i="1"/>
  <c r="S4032" i="1" s="1"/>
  <c r="R4032" i="1"/>
  <c r="Q4033" i="1"/>
  <c r="R4033" i="1"/>
  <c r="S4033" i="1" s="1"/>
  <c r="Q4034" i="1"/>
  <c r="R4034" i="1"/>
  <c r="Q4035" i="1"/>
  <c r="R4035" i="1"/>
  <c r="S4035" i="1" s="1"/>
  <c r="Q4036" i="1"/>
  <c r="S4036" i="1" s="1"/>
  <c r="R4036" i="1"/>
  <c r="Q4037" i="1"/>
  <c r="R4037" i="1"/>
  <c r="S4037" i="1" s="1"/>
  <c r="Q4038" i="1"/>
  <c r="S4038" i="1" s="1"/>
  <c r="R4038" i="1"/>
  <c r="Q4039" i="1"/>
  <c r="R4039" i="1"/>
  <c r="S4039" i="1" s="1"/>
  <c r="Q4040" i="1"/>
  <c r="R4040" i="1"/>
  <c r="Q4041" i="1"/>
  <c r="R4041" i="1"/>
  <c r="S4041" i="1" s="1"/>
  <c r="Q4042" i="1"/>
  <c r="S4042" i="1" s="1"/>
  <c r="R4042" i="1"/>
  <c r="Q4043" i="1"/>
  <c r="R4043" i="1"/>
  <c r="S4043" i="1" s="1"/>
  <c r="Q4044" i="1"/>
  <c r="S4044" i="1" s="1"/>
  <c r="R4044" i="1"/>
  <c r="Q4045" i="1"/>
  <c r="R4045" i="1"/>
  <c r="S4045" i="1" s="1"/>
  <c r="Q4046" i="1"/>
  <c r="R4046" i="1"/>
  <c r="Q4047" i="1"/>
  <c r="R4047" i="1"/>
  <c r="S4047" i="1" s="1"/>
  <c r="Q4048" i="1"/>
  <c r="S4048" i="1" s="1"/>
  <c r="R4048" i="1"/>
  <c r="Q4049" i="1"/>
  <c r="R4049" i="1"/>
  <c r="S4049" i="1" s="1"/>
  <c r="Q4050" i="1"/>
  <c r="S4050" i="1" s="1"/>
  <c r="R4050" i="1"/>
  <c r="Q4051" i="1"/>
  <c r="R4051" i="1"/>
  <c r="S4051" i="1" s="1"/>
  <c r="Q4052" i="1"/>
  <c r="R4052" i="1"/>
  <c r="Q4053" i="1"/>
  <c r="R4053" i="1"/>
  <c r="S4053" i="1" s="1"/>
  <c r="Q4054" i="1"/>
  <c r="S4054" i="1" s="1"/>
  <c r="R4054" i="1"/>
  <c r="Q4055" i="1"/>
  <c r="R4055" i="1"/>
  <c r="S4055" i="1" s="1"/>
  <c r="Q4056" i="1"/>
  <c r="S4056" i="1" s="1"/>
  <c r="R4056" i="1"/>
  <c r="Q4057" i="1"/>
  <c r="R4057" i="1"/>
  <c r="S4057" i="1" s="1"/>
  <c r="Q4058" i="1"/>
  <c r="R4058" i="1"/>
  <c r="Q4059" i="1"/>
  <c r="R4059" i="1"/>
  <c r="S4059" i="1" s="1"/>
  <c r="Q4060" i="1"/>
  <c r="S4060" i="1" s="1"/>
  <c r="R4060" i="1"/>
  <c r="Q4061" i="1"/>
  <c r="R4061" i="1"/>
  <c r="S4061" i="1" s="1"/>
  <c r="Q4062" i="1"/>
  <c r="S4062" i="1" s="1"/>
  <c r="R4062" i="1"/>
  <c r="Q4063" i="1"/>
  <c r="R4063" i="1"/>
  <c r="S4063" i="1" s="1"/>
  <c r="Q4064" i="1"/>
  <c r="R4064" i="1"/>
  <c r="Q4065" i="1"/>
  <c r="R4065" i="1"/>
  <c r="S4065" i="1" s="1"/>
  <c r="Q4066" i="1"/>
  <c r="S4066" i="1" s="1"/>
  <c r="R4066" i="1"/>
  <c r="Q4067" i="1"/>
  <c r="R4067" i="1"/>
  <c r="S4067" i="1" s="1"/>
  <c r="Q4068" i="1"/>
  <c r="S4068" i="1" s="1"/>
  <c r="R4068" i="1"/>
  <c r="Q4069" i="1"/>
  <c r="R4069" i="1"/>
  <c r="S4069" i="1" s="1"/>
  <c r="Q4070" i="1"/>
  <c r="R4070" i="1"/>
  <c r="Q4071" i="1"/>
  <c r="R4071" i="1"/>
  <c r="S4071" i="1" s="1"/>
  <c r="Q4072" i="1"/>
  <c r="S4072" i="1" s="1"/>
  <c r="R4072" i="1"/>
  <c r="Q4073" i="1"/>
  <c r="R4073" i="1"/>
  <c r="S4073" i="1" s="1"/>
  <c r="Q4074" i="1"/>
  <c r="S4074" i="1" s="1"/>
  <c r="R4074" i="1"/>
  <c r="Q4075" i="1"/>
  <c r="R4075" i="1"/>
  <c r="S4075" i="1" s="1"/>
  <c r="Q4076" i="1"/>
  <c r="R4076" i="1"/>
  <c r="Q4077" i="1"/>
  <c r="R4077" i="1"/>
  <c r="S4077" i="1" s="1"/>
  <c r="Q4078" i="1"/>
  <c r="S4078" i="1" s="1"/>
  <c r="R4078" i="1"/>
  <c r="Q4079" i="1"/>
  <c r="R4079" i="1"/>
  <c r="S4079" i="1" s="1"/>
  <c r="Q4080" i="1"/>
  <c r="S4080" i="1" s="1"/>
  <c r="R4080" i="1"/>
  <c r="Q4081" i="1"/>
  <c r="R4081" i="1"/>
  <c r="S4081" i="1" s="1"/>
  <c r="Q4082" i="1"/>
  <c r="R4082" i="1"/>
  <c r="Q4083" i="1"/>
  <c r="R4083" i="1"/>
  <c r="S4083" i="1" s="1"/>
  <c r="Q4084" i="1"/>
  <c r="S4084" i="1" s="1"/>
  <c r="R4084" i="1"/>
  <c r="Q4085" i="1"/>
  <c r="R4085" i="1"/>
  <c r="S4085" i="1" s="1"/>
  <c r="Q4086" i="1"/>
  <c r="S4086" i="1" s="1"/>
  <c r="R4086" i="1"/>
  <c r="Q4087" i="1"/>
  <c r="R4087" i="1"/>
  <c r="S4087" i="1" s="1"/>
  <c r="Q4088" i="1"/>
  <c r="R4088" i="1"/>
  <c r="Q4089" i="1"/>
  <c r="R4089" i="1"/>
  <c r="S4089" i="1" s="1"/>
  <c r="Q4090" i="1"/>
  <c r="S4090" i="1" s="1"/>
  <c r="R4090" i="1"/>
  <c r="Q4091" i="1"/>
  <c r="R4091" i="1"/>
  <c r="S4091" i="1" s="1"/>
  <c r="Q4092" i="1"/>
  <c r="S4092" i="1" s="1"/>
  <c r="R4092" i="1"/>
  <c r="Q4093" i="1"/>
  <c r="R4093" i="1"/>
  <c r="S4093" i="1" s="1"/>
  <c r="Q4094" i="1"/>
  <c r="R4094" i="1"/>
  <c r="Q4095" i="1"/>
  <c r="R4095" i="1"/>
  <c r="S4095" i="1" s="1"/>
  <c r="Q4096" i="1"/>
  <c r="S4096" i="1" s="1"/>
  <c r="R4096" i="1"/>
  <c r="Q4097" i="1"/>
  <c r="R4097" i="1"/>
  <c r="S4097" i="1" s="1"/>
  <c r="Q4098" i="1"/>
  <c r="S4098" i="1" s="1"/>
  <c r="R4098" i="1"/>
  <c r="Q4099" i="1"/>
  <c r="R4099" i="1"/>
  <c r="S4099" i="1" s="1"/>
  <c r="Q4100" i="1"/>
  <c r="R4100" i="1"/>
  <c r="Q4101" i="1"/>
  <c r="R4101" i="1"/>
  <c r="S4101" i="1" s="1"/>
  <c r="Q4102" i="1"/>
  <c r="S4102" i="1" s="1"/>
  <c r="R4102" i="1"/>
  <c r="Q4103" i="1"/>
  <c r="R4103" i="1"/>
  <c r="S4103" i="1" s="1"/>
  <c r="Q4104" i="1"/>
  <c r="S4104" i="1" s="1"/>
  <c r="R4104" i="1"/>
  <c r="Q4105" i="1"/>
  <c r="R4105" i="1"/>
  <c r="S4105" i="1" s="1"/>
  <c r="Q4106" i="1"/>
  <c r="R4106" i="1"/>
  <c r="Q4107" i="1"/>
  <c r="R4107" i="1"/>
  <c r="S4107" i="1" s="1"/>
  <c r="Q4108" i="1"/>
  <c r="S4108" i="1" s="1"/>
  <c r="R4108" i="1"/>
  <c r="Q4109" i="1"/>
  <c r="R4109" i="1"/>
  <c r="S4109" i="1" s="1"/>
  <c r="Q4110" i="1"/>
  <c r="S4110" i="1" s="1"/>
  <c r="R4110" i="1"/>
  <c r="Q4111" i="1"/>
  <c r="R4111" i="1"/>
  <c r="S4111" i="1" s="1"/>
  <c r="Q4112" i="1"/>
  <c r="R4112" i="1"/>
  <c r="Q4113" i="1"/>
  <c r="R4113" i="1"/>
  <c r="S4113" i="1" s="1"/>
  <c r="Q4114" i="1"/>
  <c r="S4114" i="1" s="1"/>
  <c r="R4114" i="1"/>
  <c r="Q4115" i="1"/>
  <c r="R4115" i="1"/>
  <c r="S4115" i="1" s="1"/>
  <c r="Q4116" i="1"/>
  <c r="S4116" i="1" s="1"/>
  <c r="R4116" i="1"/>
  <c r="Q4117" i="1"/>
  <c r="R4117" i="1"/>
  <c r="S4117" i="1" s="1"/>
  <c r="Q4118" i="1"/>
  <c r="R4118" i="1"/>
  <c r="Q4119" i="1"/>
  <c r="R4119" i="1"/>
  <c r="S4119" i="1" s="1"/>
  <c r="Q4120" i="1"/>
  <c r="S4120" i="1" s="1"/>
  <c r="R4120" i="1"/>
  <c r="Q4121" i="1"/>
  <c r="R4121" i="1"/>
  <c r="S4121" i="1" s="1"/>
  <c r="Q4122" i="1"/>
  <c r="S4122" i="1" s="1"/>
  <c r="R4122" i="1"/>
  <c r="Q4123" i="1"/>
  <c r="R4123" i="1"/>
  <c r="S4123" i="1" s="1"/>
  <c r="Q4124" i="1"/>
  <c r="R4124" i="1"/>
  <c r="Q4125" i="1"/>
  <c r="R4125" i="1"/>
  <c r="S4125" i="1" s="1"/>
  <c r="Q4126" i="1"/>
  <c r="S4126" i="1" s="1"/>
  <c r="R4126" i="1"/>
  <c r="Q4127" i="1"/>
  <c r="R4127" i="1"/>
  <c r="S4127" i="1" s="1"/>
  <c r="Q4128" i="1"/>
  <c r="S4128" i="1" s="1"/>
  <c r="R4128" i="1"/>
  <c r="Q4129" i="1"/>
  <c r="R4129" i="1"/>
  <c r="S4129" i="1" s="1"/>
  <c r="Q4130" i="1"/>
  <c r="R4130" i="1"/>
  <c r="Q4131" i="1"/>
  <c r="R4131" i="1"/>
  <c r="S4131" i="1" s="1"/>
  <c r="Q4132" i="1"/>
  <c r="S4132" i="1" s="1"/>
  <c r="R4132" i="1"/>
  <c r="Q4133" i="1"/>
  <c r="R4133" i="1"/>
  <c r="S4133" i="1" s="1"/>
  <c r="Q4134" i="1"/>
  <c r="S4134" i="1" s="1"/>
  <c r="R4134" i="1"/>
  <c r="Q4135" i="1"/>
  <c r="R4135" i="1"/>
  <c r="S4135" i="1" s="1"/>
  <c r="Q4136" i="1"/>
  <c r="R4136" i="1"/>
  <c r="Q4137" i="1"/>
  <c r="R4137" i="1"/>
  <c r="S4137" i="1" s="1"/>
  <c r="Q4138" i="1"/>
  <c r="S4138" i="1" s="1"/>
  <c r="R4138" i="1"/>
  <c r="Q4139" i="1"/>
  <c r="R4139" i="1"/>
  <c r="S4139" i="1" s="1"/>
  <c r="Q4140" i="1"/>
  <c r="S4140" i="1" s="1"/>
  <c r="R4140" i="1"/>
  <c r="Q4141" i="1"/>
  <c r="R4141" i="1"/>
  <c r="S4141" i="1" s="1"/>
  <c r="Q4142" i="1"/>
  <c r="R4142" i="1"/>
  <c r="Q4143" i="1"/>
  <c r="R4143" i="1"/>
  <c r="S4143" i="1" s="1"/>
  <c r="Q4144" i="1"/>
  <c r="S4144" i="1" s="1"/>
  <c r="R4144" i="1"/>
  <c r="Q4145" i="1"/>
  <c r="R4145" i="1"/>
  <c r="S4145" i="1" s="1"/>
  <c r="Q4146" i="1"/>
  <c r="S4146" i="1" s="1"/>
  <c r="R4146" i="1"/>
  <c r="Q4147" i="1"/>
  <c r="R4147" i="1"/>
  <c r="S4147" i="1" s="1"/>
  <c r="Q4148" i="1"/>
  <c r="R4148" i="1"/>
  <c r="Q4149" i="1"/>
  <c r="R4149" i="1"/>
  <c r="S4149" i="1" s="1"/>
  <c r="Q4150" i="1"/>
  <c r="S4150" i="1" s="1"/>
  <c r="R4150" i="1"/>
  <c r="Q4151" i="1"/>
  <c r="R4151" i="1"/>
  <c r="S4151" i="1" s="1"/>
  <c r="Q4152" i="1"/>
  <c r="S4152" i="1" s="1"/>
  <c r="R4152" i="1"/>
  <c r="Q4153" i="1"/>
  <c r="R4153" i="1"/>
  <c r="S4153" i="1" s="1"/>
  <c r="Q4154" i="1"/>
  <c r="R4154" i="1"/>
  <c r="S4154" i="1"/>
  <c r="Q4155" i="1"/>
  <c r="R4155" i="1"/>
  <c r="S4155" i="1" s="1"/>
  <c r="Q4156" i="1"/>
  <c r="R4156" i="1"/>
  <c r="S4156" i="1" s="1"/>
  <c r="Q4157" i="1"/>
  <c r="R4157" i="1"/>
  <c r="S4157" i="1" s="1"/>
  <c r="Q4158" i="1"/>
  <c r="R4158" i="1"/>
  <c r="S4158" i="1"/>
  <c r="Q4159" i="1"/>
  <c r="R4159" i="1"/>
  <c r="S4159" i="1" s="1"/>
  <c r="Q4160" i="1"/>
  <c r="S4160" i="1" s="1"/>
  <c r="R4160" i="1"/>
  <c r="Q4161" i="1"/>
  <c r="R4161" i="1"/>
  <c r="S4161" i="1" s="1"/>
  <c r="Q4162" i="1"/>
  <c r="R4162" i="1"/>
  <c r="S4162" i="1"/>
  <c r="Q4163" i="1"/>
  <c r="R4163" i="1"/>
  <c r="S4163" i="1" s="1"/>
  <c r="Q4164" i="1"/>
  <c r="R4164" i="1"/>
  <c r="S4164" i="1" s="1"/>
  <c r="Q4165" i="1"/>
  <c r="R4165" i="1"/>
  <c r="S4165" i="1" s="1"/>
  <c r="Q4166" i="1"/>
  <c r="S4166" i="1" s="1"/>
  <c r="R4166" i="1"/>
  <c r="Q4167" i="1"/>
  <c r="R4167" i="1"/>
  <c r="S4167" i="1" s="1"/>
  <c r="Q4168" i="1"/>
  <c r="S4168" i="1" s="1"/>
  <c r="R4168" i="1"/>
  <c r="Q4169" i="1"/>
  <c r="R4169" i="1"/>
  <c r="S4169" i="1" s="1"/>
  <c r="Q4170" i="1"/>
  <c r="R4170" i="1"/>
  <c r="S4170" i="1"/>
  <c r="Q4171" i="1"/>
  <c r="R4171" i="1"/>
  <c r="S4171" i="1" s="1"/>
  <c r="Q4172" i="1"/>
  <c r="R4172" i="1"/>
  <c r="S4172" i="1" s="1"/>
  <c r="Q4173" i="1"/>
  <c r="R4173" i="1"/>
  <c r="S4173" i="1" s="1"/>
  <c r="Q4174" i="1"/>
  <c r="S4174" i="1" s="1"/>
  <c r="R4174" i="1"/>
  <c r="Q4175" i="1"/>
  <c r="R4175" i="1"/>
  <c r="S4175" i="1" s="1"/>
  <c r="Q4176" i="1"/>
  <c r="S4176" i="1" s="1"/>
  <c r="R4176" i="1"/>
  <c r="Q4177" i="1"/>
  <c r="R4177" i="1"/>
  <c r="S4177" i="1" s="1"/>
  <c r="Q4178" i="1"/>
  <c r="R4178" i="1"/>
  <c r="S4178" i="1"/>
  <c r="Q4179" i="1"/>
  <c r="R4179" i="1"/>
  <c r="S4179" i="1" s="1"/>
  <c r="Q4180" i="1"/>
  <c r="R4180" i="1"/>
  <c r="S4180" i="1" s="1"/>
  <c r="Q4181" i="1"/>
  <c r="R4181" i="1"/>
  <c r="S4181" i="1" s="1"/>
  <c r="Q4182" i="1"/>
  <c r="R4182" i="1"/>
  <c r="S4182" i="1"/>
  <c r="Q4183" i="1"/>
  <c r="R4183" i="1"/>
  <c r="S4183" i="1" s="1"/>
  <c r="Q4184" i="1"/>
  <c r="S4184" i="1" s="1"/>
  <c r="R4184" i="1"/>
  <c r="Q4185" i="1"/>
  <c r="R4185" i="1"/>
  <c r="S4185" i="1" s="1"/>
  <c r="Q4186" i="1"/>
  <c r="R4186" i="1"/>
  <c r="S4186" i="1"/>
  <c r="Q4187" i="1"/>
  <c r="R4187" i="1"/>
  <c r="S4187" i="1" s="1"/>
  <c r="Q4188" i="1"/>
  <c r="S4188" i="1" s="1"/>
  <c r="R4188" i="1"/>
  <c r="Q4189" i="1"/>
  <c r="R4189" i="1"/>
  <c r="S4189" i="1" s="1"/>
  <c r="Q4190" i="1"/>
  <c r="S4190" i="1" s="1"/>
  <c r="R4190" i="1"/>
  <c r="Q4191" i="1"/>
  <c r="R4191" i="1"/>
  <c r="S4191" i="1"/>
  <c r="Q4192" i="1"/>
  <c r="R4192" i="1"/>
  <c r="S4192" i="1" s="1"/>
  <c r="Q4193" i="1"/>
  <c r="R4193" i="1"/>
  <c r="S4193" i="1"/>
  <c r="Q4194" i="1"/>
  <c r="S4194" i="1" s="1"/>
  <c r="R4194" i="1"/>
  <c r="Q4195" i="1"/>
  <c r="R4195" i="1"/>
  <c r="S4195" i="1"/>
  <c r="Q4196" i="1"/>
  <c r="R4196" i="1"/>
  <c r="S4196" i="1" s="1"/>
  <c r="Q4197" i="1"/>
  <c r="R4197" i="1"/>
  <c r="S4197" i="1"/>
  <c r="Q4198" i="1"/>
  <c r="S4198" i="1" s="1"/>
  <c r="R4198" i="1"/>
  <c r="Q4199" i="1"/>
  <c r="R4199" i="1"/>
  <c r="S4199" i="1"/>
  <c r="Q4200" i="1"/>
  <c r="R4200" i="1"/>
  <c r="S4200" i="1" s="1"/>
  <c r="Q4201" i="1"/>
  <c r="R4201" i="1"/>
  <c r="S4201" i="1"/>
  <c r="Q4202" i="1"/>
  <c r="S4202" i="1" s="1"/>
  <c r="R4202" i="1"/>
  <c r="Q4203" i="1"/>
  <c r="R4203" i="1"/>
  <c r="S4203" i="1"/>
  <c r="Q4204" i="1"/>
  <c r="R4204" i="1"/>
  <c r="S4204" i="1" s="1"/>
  <c r="Q4205" i="1"/>
  <c r="R4205" i="1"/>
  <c r="S4205" i="1"/>
  <c r="Q4206" i="1"/>
  <c r="S4206" i="1" s="1"/>
  <c r="R4206" i="1"/>
  <c r="Q4207" i="1"/>
  <c r="R4207" i="1"/>
  <c r="S4207" i="1"/>
  <c r="Q4208" i="1"/>
  <c r="R4208" i="1"/>
  <c r="S4208" i="1" s="1"/>
  <c r="Q4209" i="1"/>
  <c r="R4209" i="1"/>
  <c r="S4209" i="1"/>
  <c r="Q4210" i="1"/>
  <c r="S4210" i="1" s="1"/>
  <c r="R4210" i="1"/>
  <c r="Q4211" i="1"/>
  <c r="R4211" i="1"/>
  <c r="S4211" i="1"/>
  <c r="Q4212" i="1"/>
  <c r="R4212" i="1"/>
  <c r="S4212" i="1" s="1"/>
  <c r="Q4213" i="1"/>
  <c r="R4213" i="1"/>
  <c r="S4213" i="1"/>
  <c r="Q4214" i="1"/>
  <c r="S4214" i="1" s="1"/>
  <c r="R4214" i="1"/>
  <c r="Q4215" i="1"/>
  <c r="R4215" i="1"/>
  <c r="S4215" i="1"/>
  <c r="Q4216" i="1"/>
  <c r="R4216" i="1"/>
  <c r="S4216" i="1" s="1"/>
  <c r="Q4217" i="1"/>
  <c r="R4217" i="1"/>
  <c r="S4217" i="1"/>
  <c r="Q4218" i="1"/>
  <c r="S4218" i="1" s="1"/>
  <c r="R4218" i="1"/>
  <c r="Q4219" i="1"/>
  <c r="R4219" i="1"/>
  <c r="S4219" i="1"/>
  <c r="Q4220" i="1"/>
  <c r="R4220" i="1"/>
  <c r="S4220" i="1" s="1"/>
  <c r="Q4221" i="1"/>
  <c r="R4221" i="1"/>
  <c r="S4221" i="1"/>
  <c r="Q4222" i="1"/>
  <c r="S4222" i="1" s="1"/>
  <c r="R4222" i="1"/>
  <c r="Q4223" i="1"/>
  <c r="R4223" i="1"/>
  <c r="S4223" i="1"/>
  <c r="Q4224" i="1"/>
  <c r="R4224" i="1"/>
  <c r="S4224" i="1" s="1"/>
  <c r="Q4225" i="1"/>
  <c r="R4225" i="1"/>
  <c r="S4225" i="1"/>
  <c r="Q4226" i="1"/>
  <c r="S4226" i="1" s="1"/>
  <c r="R4226" i="1"/>
  <c r="Q4227" i="1"/>
  <c r="R4227" i="1"/>
  <c r="S4227" i="1"/>
  <c r="Q4228" i="1"/>
  <c r="R4228" i="1"/>
  <c r="S4228" i="1" s="1"/>
  <c r="Q4229" i="1"/>
  <c r="R4229" i="1"/>
  <c r="S4229" i="1"/>
  <c r="Q4230" i="1"/>
  <c r="S4230" i="1" s="1"/>
  <c r="R4230" i="1"/>
  <c r="Q4231" i="1"/>
  <c r="R4231" i="1"/>
  <c r="S4231" i="1"/>
  <c r="Q4232" i="1"/>
  <c r="R4232" i="1"/>
  <c r="S4232" i="1" s="1"/>
  <c r="Q4233" i="1"/>
  <c r="R4233" i="1"/>
  <c r="S4233" i="1"/>
  <c r="Q4234" i="1"/>
  <c r="S4234" i="1" s="1"/>
  <c r="R4234" i="1"/>
  <c r="Q4235" i="1"/>
  <c r="R4235" i="1"/>
  <c r="S4235" i="1"/>
  <c r="Q4236" i="1"/>
  <c r="R4236" i="1"/>
  <c r="S4236" i="1" s="1"/>
  <c r="Q4237" i="1"/>
  <c r="R4237" i="1"/>
  <c r="S4237" i="1"/>
  <c r="Q4238" i="1"/>
  <c r="S4238" i="1" s="1"/>
  <c r="R4238" i="1"/>
  <c r="Q4239" i="1"/>
  <c r="R4239" i="1"/>
  <c r="S4239" i="1"/>
  <c r="Q4240" i="1"/>
  <c r="R4240" i="1"/>
  <c r="S4240" i="1" s="1"/>
  <c r="Q4241" i="1"/>
  <c r="R4241" i="1"/>
  <c r="S4241" i="1"/>
  <c r="Q4242" i="1"/>
  <c r="S4242" i="1" s="1"/>
  <c r="R4242" i="1"/>
  <c r="Q4243" i="1"/>
  <c r="R4243" i="1"/>
  <c r="S4243" i="1"/>
  <c r="Q4244" i="1"/>
  <c r="R4244" i="1"/>
  <c r="S4244" i="1" s="1"/>
  <c r="Q4245" i="1"/>
  <c r="R4245" i="1"/>
  <c r="S4245" i="1"/>
  <c r="Q4246" i="1"/>
  <c r="S4246" i="1" s="1"/>
  <c r="R4246" i="1"/>
  <c r="Q4247" i="1"/>
  <c r="R4247" i="1"/>
  <c r="S4247" i="1"/>
  <c r="Q4248" i="1"/>
  <c r="R4248" i="1"/>
  <c r="S4248" i="1" s="1"/>
  <c r="Q4249" i="1"/>
  <c r="R4249" i="1"/>
  <c r="S4249" i="1"/>
  <c r="Q4250" i="1"/>
  <c r="S4250" i="1" s="1"/>
  <c r="R4250" i="1"/>
  <c r="Q4251" i="1"/>
  <c r="R4251" i="1"/>
  <c r="S4251" i="1"/>
  <c r="Q4252" i="1"/>
  <c r="R4252" i="1"/>
  <c r="S4252" i="1" s="1"/>
  <c r="Q4253" i="1"/>
  <c r="R4253" i="1"/>
  <c r="S4253" i="1"/>
  <c r="Q4254" i="1"/>
  <c r="S4254" i="1" s="1"/>
  <c r="R4254" i="1"/>
  <c r="Q4255" i="1"/>
  <c r="R4255" i="1"/>
  <c r="S4255" i="1"/>
  <c r="Q4256" i="1"/>
  <c r="R4256" i="1"/>
  <c r="S4256" i="1" s="1"/>
  <c r="Q4257" i="1"/>
  <c r="R4257" i="1"/>
  <c r="S4257" i="1"/>
  <c r="Q4258" i="1"/>
  <c r="S4258" i="1" s="1"/>
  <c r="R4258" i="1"/>
  <c r="Q4259" i="1"/>
  <c r="R4259" i="1"/>
  <c r="S4259" i="1"/>
  <c r="Q4260" i="1"/>
  <c r="R4260" i="1"/>
  <c r="S4260" i="1" s="1"/>
  <c r="Q4261" i="1"/>
  <c r="R4261" i="1"/>
  <c r="S4261" i="1"/>
  <c r="Q4262" i="1"/>
  <c r="S4262" i="1" s="1"/>
  <c r="R4262" i="1"/>
  <c r="Q4263" i="1"/>
  <c r="R4263" i="1"/>
  <c r="S4263" i="1"/>
  <c r="Q4264" i="1"/>
  <c r="R4264" i="1"/>
  <c r="S4264" i="1" s="1"/>
  <c r="Q4265" i="1"/>
  <c r="R4265" i="1"/>
  <c r="S4265" i="1"/>
  <c r="Q4266" i="1"/>
  <c r="S4266" i="1" s="1"/>
  <c r="R4266" i="1"/>
  <c r="Q4267" i="1"/>
  <c r="R4267" i="1"/>
  <c r="S4267" i="1"/>
  <c r="Q4268" i="1"/>
  <c r="R4268" i="1"/>
  <c r="S4268" i="1" s="1"/>
  <c r="Q4269" i="1"/>
  <c r="R4269" i="1"/>
  <c r="S4269" i="1"/>
  <c r="Q4270" i="1"/>
  <c r="S4270" i="1" s="1"/>
  <c r="R4270" i="1"/>
  <c r="Q4271" i="1"/>
  <c r="R4271" i="1"/>
  <c r="S4271" i="1"/>
  <c r="Q4272" i="1"/>
  <c r="R4272" i="1"/>
  <c r="S4272" i="1" s="1"/>
  <c r="Q4273" i="1"/>
  <c r="R4273" i="1"/>
  <c r="S4273" i="1"/>
  <c r="Q4274" i="1"/>
  <c r="S4274" i="1" s="1"/>
  <c r="R4274" i="1"/>
  <c r="Q4275" i="1"/>
  <c r="R4275" i="1"/>
  <c r="S4275" i="1"/>
  <c r="Q4276" i="1"/>
  <c r="R4276" i="1"/>
  <c r="S4276" i="1" s="1"/>
  <c r="Q4277" i="1"/>
  <c r="R4277" i="1"/>
  <c r="S4277" i="1"/>
  <c r="Q4278" i="1"/>
  <c r="S4278" i="1" s="1"/>
  <c r="R4278" i="1"/>
  <c r="Q4279" i="1"/>
  <c r="R4279" i="1"/>
  <c r="S4279" i="1"/>
  <c r="Q4280" i="1"/>
  <c r="R4280" i="1"/>
  <c r="S4280" i="1" s="1"/>
  <c r="Q4281" i="1"/>
  <c r="R4281" i="1"/>
  <c r="S4281" i="1"/>
  <c r="Q4282" i="1"/>
  <c r="S4282" i="1" s="1"/>
  <c r="R4282" i="1"/>
  <c r="Q4283" i="1"/>
  <c r="R4283" i="1"/>
  <c r="S4283" i="1"/>
  <c r="Q4284" i="1"/>
  <c r="R4284" i="1"/>
  <c r="S4284" i="1" s="1"/>
  <c r="Q4285" i="1"/>
  <c r="R4285" i="1"/>
  <c r="S4285" i="1"/>
  <c r="Q4286" i="1"/>
  <c r="S4286" i="1" s="1"/>
  <c r="R4286" i="1"/>
  <c r="Q4287" i="1"/>
  <c r="R4287" i="1"/>
  <c r="S4287" i="1"/>
  <c r="Q4288" i="1"/>
  <c r="R4288" i="1"/>
  <c r="S4288" i="1" s="1"/>
  <c r="Q4289" i="1"/>
  <c r="R4289" i="1"/>
  <c r="S4289" i="1"/>
  <c r="Q4290" i="1"/>
  <c r="S4290" i="1" s="1"/>
  <c r="R4290" i="1"/>
  <c r="Q4291" i="1"/>
  <c r="R4291" i="1"/>
  <c r="S4291" i="1"/>
  <c r="Q4292" i="1"/>
  <c r="R4292" i="1"/>
  <c r="S4292" i="1" s="1"/>
  <c r="Q4293" i="1"/>
  <c r="R4293" i="1"/>
  <c r="S4293" i="1"/>
  <c r="Q4294" i="1"/>
  <c r="S4294" i="1" s="1"/>
  <c r="R4294" i="1"/>
  <c r="Q4295" i="1"/>
  <c r="R4295" i="1"/>
  <c r="S4295" i="1"/>
  <c r="Q4296" i="1"/>
  <c r="R4296" i="1"/>
  <c r="S4296" i="1" s="1"/>
  <c r="Q4297" i="1"/>
  <c r="R4297" i="1"/>
  <c r="S4297" i="1"/>
  <c r="Q4298" i="1"/>
  <c r="S4298" i="1" s="1"/>
  <c r="R4298" i="1"/>
  <c r="Q4299" i="1"/>
  <c r="R4299" i="1"/>
  <c r="S4299" i="1"/>
  <c r="Q4300" i="1"/>
  <c r="R4300" i="1"/>
  <c r="S4300" i="1" s="1"/>
  <c r="Q4301" i="1"/>
  <c r="R4301" i="1"/>
  <c r="S4301" i="1"/>
  <c r="Q4302" i="1"/>
  <c r="S4302" i="1" s="1"/>
  <c r="R4302" i="1"/>
  <c r="Q4303" i="1"/>
  <c r="R4303" i="1"/>
  <c r="S4303" i="1"/>
  <c r="Q4304" i="1"/>
  <c r="R4304" i="1"/>
  <c r="S4304" i="1" s="1"/>
  <c r="Q4305" i="1"/>
  <c r="R4305" i="1"/>
  <c r="S4305" i="1"/>
  <c r="Q4306" i="1"/>
  <c r="S4306" i="1" s="1"/>
  <c r="R4306" i="1"/>
  <c r="Q4307" i="1"/>
  <c r="R4307" i="1"/>
  <c r="S4307" i="1"/>
  <c r="Q4308" i="1"/>
  <c r="R4308" i="1"/>
  <c r="S4308" i="1" s="1"/>
  <c r="Q4309" i="1"/>
  <c r="R4309" i="1"/>
  <c r="S4309" i="1"/>
  <c r="Q4310" i="1"/>
  <c r="S4310" i="1" s="1"/>
  <c r="R4310" i="1"/>
  <c r="Q4311" i="1"/>
  <c r="R4311" i="1"/>
  <c r="S4311" i="1"/>
  <c r="Q4312" i="1"/>
  <c r="R4312" i="1"/>
  <c r="S4312" i="1" s="1"/>
  <c r="Q4313" i="1"/>
  <c r="R4313" i="1"/>
  <c r="S4313" i="1"/>
  <c r="Q4314" i="1"/>
  <c r="S4314" i="1" s="1"/>
  <c r="R4314" i="1"/>
  <c r="Q4315" i="1"/>
  <c r="R4315" i="1"/>
  <c r="S4315" i="1"/>
  <c r="Q4316" i="1"/>
  <c r="R4316" i="1"/>
  <c r="S4316" i="1" s="1"/>
  <c r="Q4317" i="1"/>
  <c r="R4317" i="1"/>
  <c r="S4317" i="1"/>
  <c r="Q4318" i="1"/>
  <c r="S4318" i="1" s="1"/>
  <c r="R4318" i="1"/>
  <c r="Q4319" i="1"/>
  <c r="R4319" i="1"/>
  <c r="S4319" i="1"/>
  <c r="Q4320" i="1"/>
  <c r="R4320" i="1"/>
  <c r="S4320" i="1" s="1"/>
  <c r="Q4321" i="1"/>
  <c r="R4321" i="1"/>
  <c r="S4321" i="1"/>
  <c r="Q4322" i="1"/>
  <c r="S4322" i="1" s="1"/>
  <c r="R4322" i="1"/>
  <c r="Q4323" i="1"/>
  <c r="R4323" i="1"/>
  <c r="S4323" i="1"/>
  <c r="Q4324" i="1"/>
  <c r="R4324" i="1"/>
  <c r="S4324" i="1" s="1"/>
  <c r="Q4325" i="1"/>
  <c r="R4325" i="1"/>
  <c r="S4325" i="1"/>
  <c r="Q4326" i="1"/>
  <c r="S4326" i="1" s="1"/>
  <c r="R4326" i="1"/>
  <c r="Q4327" i="1"/>
  <c r="R4327" i="1"/>
  <c r="S4327" i="1"/>
  <c r="Q4328" i="1"/>
  <c r="R4328" i="1"/>
  <c r="S4328" i="1" s="1"/>
  <c r="Q4329" i="1"/>
  <c r="R4329" i="1"/>
  <c r="S4329" i="1"/>
  <c r="Q4330" i="1"/>
  <c r="S4330" i="1" s="1"/>
  <c r="R4330" i="1"/>
  <c r="Q4331" i="1"/>
  <c r="R4331" i="1"/>
  <c r="S4331" i="1"/>
  <c r="Q4332" i="1"/>
  <c r="R4332" i="1"/>
  <c r="S4332" i="1" s="1"/>
  <c r="Q4333" i="1"/>
  <c r="R4333" i="1"/>
  <c r="S4333" i="1"/>
  <c r="Q4334" i="1"/>
  <c r="S4334" i="1" s="1"/>
  <c r="R4334" i="1"/>
  <c r="Q4335" i="1"/>
  <c r="R4335" i="1"/>
  <c r="S4335" i="1"/>
  <c r="Q4336" i="1"/>
  <c r="R4336" i="1"/>
  <c r="S4336" i="1" s="1"/>
  <c r="Q4337" i="1"/>
  <c r="R4337" i="1"/>
  <c r="S4337" i="1"/>
  <c r="Q4338" i="1"/>
  <c r="S4338" i="1" s="1"/>
  <c r="R4338" i="1"/>
  <c r="Q4339" i="1"/>
  <c r="R4339" i="1"/>
  <c r="S4339" i="1"/>
  <c r="Q4340" i="1"/>
  <c r="R4340" i="1"/>
  <c r="S4340" i="1" s="1"/>
  <c r="Q4341" i="1"/>
  <c r="R4341" i="1"/>
  <c r="S4341" i="1"/>
  <c r="Q4342" i="1"/>
  <c r="S4342" i="1" s="1"/>
  <c r="R4342" i="1"/>
  <c r="Q4343" i="1"/>
  <c r="R4343" i="1"/>
  <c r="S4343" i="1"/>
  <c r="Q4344" i="1"/>
  <c r="R4344" i="1"/>
  <c r="S4344" i="1" s="1"/>
  <c r="Q4345" i="1"/>
  <c r="R4345" i="1"/>
  <c r="S4345" i="1"/>
  <c r="Q4346" i="1"/>
  <c r="S4346" i="1" s="1"/>
  <c r="R4346" i="1"/>
  <c r="Q4347" i="1"/>
  <c r="R4347" i="1"/>
  <c r="S4347" i="1"/>
  <c r="Q4348" i="1"/>
  <c r="R4348" i="1"/>
  <c r="S4348" i="1" s="1"/>
  <c r="Q4349" i="1"/>
  <c r="R4349" i="1"/>
  <c r="S4349" i="1"/>
  <c r="Q4350" i="1"/>
  <c r="S4350" i="1" s="1"/>
  <c r="R4350" i="1"/>
  <c r="Q4351" i="1"/>
  <c r="R4351" i="1"/>
  <c r="S4351" i="1"/>
  <c r="Q4352" i="1"/>
  <c r="R4352" i="1"/>
  <c r="S4352" i="1" s="1"/>
  <c r="Q4353" i="1"/>
  <c r="R4353" i="1"/>
  <c r="S4353" i="1"/>
  <c r="Q4354" i="1"/>
  <c r="S4354" i="1" s="1"/>
  <c r="R4354" i="1"/>
  <c r="Q4355" i="1"/>
  <c r="R4355" i="1"/>
  <c r="S4355" i="1"/>
  <c r="Q4356" i="1"/>
  <c r="R4356" i="1"/>
  <c r="S4356" i="1" s="1"/>
  <c r="Q4357" i="1"/>
  <c r="R4357" i="1"/>
  <c r="S4357" i="1"/>
  <c r="Q4358" i="1"/>
  <c r="S4358" i="1" s="1"/>
  <c r="R4358" i="1"/>
  <c r="Q4359" i="1"/>
  <c r="R4359" i="1"/>
  <c r="S4359" i="1"/>
  <c r="Q4360" i="1"/>
  <c r="R4360" i="1"/>
  <c r="S4360" i="1" s="1"/>
  <c r="Q4361" i="1"/>
  <c r="R4361" i="1"/>
  <c r="S4361" i="1"/>
  <c r="Q4362" i="1"/>
  <c r="S4362" i="1" s="1"/>
  <c r="R4362" i="1"/>
  <c r="Q4363" i="1"/>
  <c r="R4363" i="1"/>
  <c r="S4363" i="1"/>
  <c r="Q4364" i="1"/>
  <c r="R4364" i="1"/>
  <c r="S4364" i="1" s="1"/>
  <c r="Q4365" i="1"/>
  <c r="R4365" i="1"/>
  <c r="S4365" i="1"/>
  <c r="Q4366" i="1"/>
  <c r="S4366" i="1" s="1"/>
  <c r="R4366" i="1"/>
  <c r="Q4367" i="1"/>
  <c r="R4367" i="1"/>
  <c r="S4367" i="1"/>
  <c r="Q4368" i="1"/>
  <c r="R4368" i="1"/>
  <c r="S4368" i="1" s="1"/>
  <c r="Q4369" i="1"/>
  <c r="R4369" i="1"/>
  <c r="S4369" i="1"/>
  <c r="Q4370" i="1"/>
  <c r="S4370" i="1" s="1"/>
  <c r="R4370" i="1"/>
  <c r="Q4371" i="1"/>
  <c r="R4371" i="1"/>
  <c r="S4371" i="1"/>
  <c r="Q4372" i="1"/>
  <c r="R4372" i="1"/>
  <c r="S4372" i="1" s="1"/>
  <c r="Q4373" i="1"/>
  <c r="R4373" i="1"/>
  <c r="S4373" i="1"/>
  <c r="Q4374" i="1"/>
  <c r="S4374" i="1" s="1"/>
  <c r="R4374" i="1"/>
  <c r="Q4375" i="1"/>
  <c r="R4375" i="1"/>
  <c r="S4375" i="1"/>
  <c r="Q4376" i="1"/>
  <c r="R4376" i="1"/>
  <c r="S4376" i="1" s="1"/>
  <c r="Q4377" i="1"/>
  <c r="R4377" i="1"/>
  <c r="S4377" i="1"/>
  <c r="Q4378" i="1"/>
  <c r="S4378" i="1" s="1"/>
  <c r="R4378" i="1"/>
  <c r="Q4379" i="1"/>
  <c r="R4379" i="1"/>
  <c r="S4379" i="1"/>
  <c r="Q4380" i="1"/>
  <c r="R4380" i="1"/>
  <c r="S4380" i="1" s="1"/>
  <c r="Q4381" i="1"/>
  <c r="R4381" i="1"/>
  <c r="S4381" i="1"/>
  <c r="Q4382" i="1"/>
  <c r="S4382" i="1" s="1"/>
  <c r="R4382" i="1"/>
  <c r="Q4383" i="1"/>
  <c r="R4383" i="1"/>
  <c r="S4383" i="1"/>
  <c r="Q4384" i="1"/>
  <c r="R4384" i="1"/>
  <c r="S4384" i="1" s="1"/>
  <c r="Q4385" i="1"/>
  <c r="R4385" i="1"/>
  <c r="S4385" i="1"/>
  <c r="Q4386" i="1"/>
  <c r="S4386" i="1" s="1"/>
  <c r="R4386" i="1"/>
  <c r="Q4387" i="1"/>
  <c r="R4387" i="1"/>
  <c r="S4387" i="1"/>
  <c r="Q4388" i="1"/>
  <c r="R4388" i="1"/>
  <c r="S4388" i="1" s="1"/>
  <c r="Q4389" i="1"/>
  <c r="R4389" i="1"/>
  <c r="S4389" i="1"/>
  <c r="Q4390" i="1"/>
  <c r="S4390" i="1" s="1"/>
  <c r="R4390" i="1"/>
  <c r="Q4391" i="1"/>
  <c r="R4391" i="1"/>
  <c r="S4391" i="1"/>
  <c r="Q4392" i="1"/>
  <c r="R4392" i="1"/>
  <c r="S4392" i="1" s="1"/>
  <c r="Q4393" i="1"/>
  <c r="R4393" i="1"/>
  <c r="S4393" i="1"/>
  <c r="Q4394" i="1"/>
  <c r="S4394" i="1" s="1"/>
  <c r="R4394" i="1"/>
  <c r="Q4395" i="1"/>
  <c r="R4395" i="1"/>
  <c r="S4395" i="1"/>
  <c r="Q4396" i="1"/>
  <c r="R4396" i="1"/>
  <c r="S4396" i="1" s="1"/>
  <c r="Q4397" i="1"/>
  <c r="R4397" i="1"/>
  <c r="S4397" i="1"/>
  <c r="Q4398" i="1"/>
  <c r="S4398" i="1" s="1"/>
  <c r="R4398" i="1"/>
  <c r="Q4399" i="1"/>
  <c r="R4399" i="1"/>
  <c r="S4399" i="1"/>
  <c r="Q4400" i="1"/>
  <c r="R4400" i="1"/>
  <c r="S4400" i="1" s="1"/>
  <c r="Q4401" i="1"/>
  <c r="R4401" i="1"/>
  <c r="S4401" i="1"/>
  <c r="Q4402" i="1"/>
  <c r="S4402" i="1" s="1"/>
  <c r="R4402" i="1"/>
  <c r="Q4403" i="1"/>
  <c r="R4403" i="1"/>
  <c r="S4403" i="1"/>
  <c r="Q4404" i="1"/>
  <c r="R4404" i="1"/>
  <c r="S4404" i="1" s="1"/>
  <c r="Q4405" i="1"/>
  <c r="R4405" i="1"/>
  <c r="S4405" i="1"/>
  <c r="Q4406" i="1"/>
  <c r="S4406" i="1" s="1"/>
  <c r="R4406" i="1"/>
  <c r="Q4407" i="1"/>
  <c r="R4407" i="1"/>
  <c r="S4407" i="1"/>
  <c r="Q4408" i="1"/>
  <c r="R4408" i="1"/>
  <c r="S4408" i="1" s="1"/>
  <c r="Q4409" i="1"/>
  <c r="R4409" i="1"/>
  <c r="S4409" i="1"/>
  <c r="Q4410" i="1"/>
  <c r="S4410" i="1" s="1"/>
  <c r="R4410" i="1"/>
  <c r="Q4411" i="1"/>
  <c r="R4411" i="1"/>
  <c r="S4411" i="1"/>
  <c r="Q4412" i="1"/>
  <c r="R4412" i="1"/>
  <c r="S4412" i="1" s="1"/>
  <c r="Q4413" i="1"/>
  <c r="R4413" i="1"/>
  <c r="S4413" i="1"/>
  <c r="Q4414" i="1"/>
  <c r="S4414" i="1" s="1"/>
  <c r="R4414" i="1"/>
  <c r="Q4415" i="1"/>
  <c r="R4415" i="1"/>
  <c r="S4415" i="1"/>
  <c r="Q4416" i="1"/>
  <c r="R4416" i="1"/>
  <c r="S4416" i="1" s="1"/>
  <c r="Q4417" i="1"/>
  <c r="R4417" i="1"/>
  <c r="S4417" i="1"/>
  <c r="Q4418" i="1"/>
  <c r="S4418" i="1" s="1"/>
  <c r="R4418" i="1"/>
  <c r="Q4419" i="1"/>
  <c r="R4419" i="1"/>
  <c r="S4419" i="1"/>
  <c r="Q4420" i="1"/>
  <c r="R4420" i="1"/>
  <c r="S4420" i="1" s="1"/>
  <c r="Q4421" i="1"/>
  <c r="R4421" i="1"/>
  <c r="S4421" i="1"/>
  <c r="Q4422" i="1"/>
  <c r="S4422" i="1" s="1"/>
  <c r="R4422" i="1"/>
  <c r="Q4423" i="1"/>
  <c r="R4423" i="1"/>
  <c r="S4423" i="1"/>
  <c r="Q4424" i="1"/>
  <c r="R4424" i="1"/>
  <c r="S4424" i="1" s="1"/>
  <c r="Q4425" i="1"/>
  <c r="R4425" i="1"/>
  <c r="S4425" i="1"/>
  <c r="Q4426" i="1"/>
  <c r="S4426" i="1" s="1"/>
  <c r="R4426" i="1"/>
  <c r="Q4427" i="1"/>
  <c r="R4427" i="1"/>
  <c r="S4427" i="1"/>
  <c r="Q4428" i="1"/>
  <c r="R4428" i="1"/>
  <c r="S4428" i="1" s="1"/>
  <c r="Q4429" i="1"/>
  <c r="R4429" i="1"/>
  <c r="S4429" i="1"/>
  <c r="Q4430" i="1"/>
  <c r="S4430" i="1" s="1"/>
  <c r="R4430" i="1"/>
  <c r="Q4431" i="1"/>
  <c r="R4431" i="1"/>
  <c r="S4431" i="1"/>
  <c r="Q4432" i="1"/>
  <c r="R4432" i="1"/>
  <c r="S4432" i="1" s="1"/>
  <c r="Q4433" i="1"/>
  <c r="R4433" i="1"/>
  <c r="S4433" i="1"/>
  <c r="Q4434" i="1"/>
  <c r="S4434" i="1" s="1"/>
  <c r="R4434" i="1"/>
  <c r="Q4435" i="1"/>
  <c r="R4435" i="1"/>
  <c r="S4435" i="1"/>
  <c r="Q4436" i="1"/>
  <c r="R4436" i="1"/>
  <c r="S4436" i="1" s="1"/>
  <c r="Q4437" i="1"/>
  <c r="R4437" i="1"/>
  <c r="S4437" i="1"/>
  <c r="Q4438" i="1"/>
  <c r="S4438" i="1" s="1"/>
  <c r="R4438" i="1"/>
  <c r="Q4439" i="1"/>
  <c r="R4439" i="1"/>
  <c r="S4439" i="1"/>
  <c r="Q4440" i="1"/>
  <c r="R4440" i="1"/>
  <c r="S4440" i="1" s="1"/>
  <c r="Q4441" i="1"/>
  <c r="R4441" i="1"/>
  <c r="S4441" i="1"/>
  <c r="Q4442" i="1"/>
  <c r="S4442" i="1" s="1"/>
  <c r="R4442" i="1"/>
  <c r="Q4443" i="1"/>
  <c r="R4443" i="1"/>
  <c r="S4443" i="1"/>
  <c r="Q4444" i="1"/>
  <c r="R4444" i="1"/>
  <c r="S4444" i="1" s="1"/>
  <c r="Q4445" i="1"/>
  <c r="R4445" i="1"/>
  <c r="S4445" i="1"/>
  <c r="Q4446" i="1"/>
  <c r="S4446" i="1" s="1"/>
  <c r="R4446" i="1"/>
  <c r="Q4447" i="1"/>
  <c r="R4447" i="1"/>
  <c r="S4447" i="1"/>
  <c r="Q4448" i="1"/>
  <c r="R4448" i="1"/>
  <c r="S4448" i="1" s="1"/>
  <c r="Q4449" i="1"/>
  <c r="R4449" i="1"/>
  <c r="S4449" i="1"/>
  <c r="Q4450" i="1"/>
  <c r="S4450" i="1" s="1"/>
  <c r="R4450" i="1"/>
  <c r="Q4451" i="1"/>
  <c r="R4451" i="1"/>
  <c r="S4451" i="1"/>
  <c r="Q4452" i="1"/>
  <c r="R4452" i="1"/>
  <c r="S4452" i="1" s="1"/>
  <c r="Q4453" i="1"/>
  <c r="R4453" i="1"/>
  <c r="S4453" i="1"/>
  <c r="Q4454" i="1"/>
  <c r="S4454" i="1" s="1"/>
  <c r="R4454" i="1"/>
  <c r="Q4455" i="1"/>
  <c r="R4455" i="1"/>
  <c r="S4455" i="1"/>
  <c r="Q4456" i="1"/>
  <c r="R4456" i="1"/>
  <c r="S4456" i="1" s="1"/>
  <c r="Q4457" i="1"/>
  <c r="R4457" i="1"/>
  <c r="S4457" i="1"/>
  <c r="Q4458" i="1"/>
  <c r="S4458" i="1" s="1"/>
  <c r="R4458" i="1"/>
  <c r="Q4459" i="1"/>
  <c r="R4459" i="1"/>
  <c r="S4459" i="1"/>
  <c r="Q4460" i="1"/>
  <c r="R4460" i="1"/>
  <c r="S4460" i="1" s="1"/>
  <c r="Q4461" i="1"/>
  <c r="R4461" i="1"/>
  <c r="S4461" i="1"/>
  <c r="Q4462" i="1"/>
  <c r="S4462" i="1" s="1"/>
  <c r="R4462" i="1"/>
  <c r="Q4463" i="1"/>
  <c r="R4463" i="1"/>
  <c r="S4463" i="1"/>
  <c r="Q4464" i="1"/>
  <c r="R4464" i="1"/>
  <c r="S4464" i="1" s="1"/>
  <c r="Q4465" i="1"/>
  <c r="R4465" i="1"/>
  <c r="S4465" i="1"/>
  <c r="Q4466" i="1"/>
  <c r="S4466" i="1" s="1"/>
  <c r="R4466" i="1"/>
  <c r="Q4467" i="1"/>
  <c r="R4467" i="1"/>
  <c r="S4467" i="1"/>
  <c r="Q4468" i="1"/>
  <c r="R4468" i="1"/>
  <c r="S4468" i="1" s="1"/>
  <c r="Q4469" i="1"/>
  <c r="R4469" i="1"/>
  <c r="S4469" i="1"/>
  <c r="Q4470" i="1"/>
  <c r="S4470" i="1" s="1"/>
  <c r="R4470" i="1"/>
  <c r="Q4471" i="1"/>
  <c r="R4471" i="1"/>
  <c r="S4471" i="1"/>
  <c r="Q4472" i="1"/>
  <c r="R4472" i="1"/>
  <c r="S4472" i="1" s="1"/>
  <c r="Q4473" i="1"/>
  <c r="R4473" i="1"/>
  <c r="S4473" i="1"/>
  <c r="Q4474" i="1"/>
  <c r="S4474" i="1" s="1"/>
  <c r="R4474" i="1"/>
  <c r="Q4475" i="1"/>
  <c r="R4475" i="1"/>
  <c r="S4475" i="1"/>
  <c r="Q4476" i="1"/>
  <c r="R4476" i="1"/>
  <c r="S4476" i="1" s="1"/>
  <c r="Q4477" i="1"/>
  <c r="R4477" i="1"/>
  <c r="S4477" i="1"/>
  <c r="Q4478" i="1"/>
  <c r="S4478" i="1" s="1"/>
  <c r="R4478" i="1"/>
  <c r="Q4479" i="1"/>
  <c r="R4479" i="1"/>
  <c r="S4479" i="1"/>
  <c r="Q4480" i="1"/>
  <c r="R4480" i="1"/>
  <c r="S4480" i="1" s="1"/>
  <c r="Q4481" i="1"/>
  <c r="R4481" i="1"/>
  <c r="S4481" i="1"/>
  <c r="Q4482" i="1"/>
  <c r="S4482" i="1" s="1"/>
  <c r="R4482" i="1"/>
  <c r="Q4483" i="1"/>
  <c r="R4483" i="1"/>
  <c r="S4483" i="1"/>
  <c r="Q4484" i="1"/>
  <c r="R4484" i="1"/>
  <c r="S4484" i="1" s="1"/>
  <c r="Q4485" i="1"/>
  <c r="R4485" i="1"/>
  <c r="S4485" i="1"/>
  <c r="Q4486" i="1"/>
  <c r="S4486" i="1" s="1"/>
  <c r="R4486" i="1"/>
  <c r="Q4487" i="1"/>
  <c r="R4487" i="1"/>
  <c r="S4487" i="1"/>
  <c r="Q4488" i="1"/>
  <c r="R4488" i="1"/>
  <c r="S4488" i="1" s="1"/>
  <c r="Q4489" i="1"/>
  <c r="R4489" i="1"/>
  <c r="S4489" i="1"/>
  <c r="Q4490" i="1"/>
  <c r="S4490" i="1" s="1"/>
  <c r="R4490" i="1"/>
  <c r="Q4491" i="1"/>
  <c r="R4491" i="1"/>
  <c r="S4491" i="1"/>
  <c r="Q4492" i="1"/>
  <c r="R4492" i="1"/>
  <c r="S4492" i="1" s="1"/>
  <c r="Q4493" i="1"/>
  <c r="R4493" i="1"/>
  <c r="S4493" i="1"/>
  <c r="Q4494" i="1"/>
  <c r="S4494" i="1" s="1"/>
  <c r="R4494" i="1"/>
  <c r="Q4495" i="1"/>
  <c r="R4495" i="1"/>
  <c r="S4495" i="1"/>
  <c r="Q4496" i="1"/>
  <c r="R4496" i="1"/>
  <c r="S4496" i="1" s="1"/>
  <c r="Q4497" i="1"/>
  <c r="R4497" i="1"/>
  <c r="S4497" i="1"/>
  <c r="Q4498" i="1"/>
  <c r="S4498" i="1" s="1"/>
  <c r="R4498" i="1"/>
  <c r="Q4499" i="1"/>
  <c r="R4499" i="1"/>
  <c r="S4499" i="1"/>
  <c r="Q4500" i="1"/>
  <c r="R4500" i="1"/>
  <c r="S4500" i="1" s="1"/>
  <c r="Q4501" i="1"/>
  <c r="R4501" i="1"/>
  <c r="S4501" i="1"/>
  <c r="Q4502" i="1"/>
  <c r="S4502" i="1" s="1"/>
  <c r="R4502" i="1"/>
  <c r="Q4503" i="1"/>
  <c r="R4503" i="1"/>
  <c r="S4503" i="1"/>
  <c r="Q4504" i="1"/>
  <c r="R4504" i="1"/>
  <c r="S4504" i="1" s="1"/>
  <c r="Q4505" i="1"/>
  <c r="R4505" i="1"/>
  <c r="S4505" i="1"/>
  <c r="Q4506" i="1"/>
  <c r="S4506" i="1" s="1"/>
  <c r="R4506" i="1"/>
  <c r="Q4507" i="1"/>
  <c r="R4507" i="1"/>
  <c r="S4507" i="1"/>
  <c r="Q4508" i="1"/>
  <c r="R4508" i="1"/>
  <c r="S4508" i="1" s="1"/>
  <c r="Q4509" i="1"/>
  <c r="R4509" i="1"/>
  <c r="S4509" i="1"/>
  <c r="Q4510" i="1"/>
  <c r="S4510" i="1" s="1"/>
  <c r="R4510" i="1"/>
  <c r="Q4511" i="1"/>
  <c r="R4511" i="1"/>
  <c r="S4511" i="1"/>
  <c r="Q4512" i="1"/>
  <c r="R4512" i="1"/>
  <c r="S4512" i="1" s="1"/>
  <c r="Q4513" i="1"/>
  <c r="R4513" i="1"/>
  <c r="S4513" i="1"/>
  <c r="Q4514" i="1"/>
  <c r="S4514" i="1" s="1"/>
  <c r="R4514" i="1"/>
  <c r="Q4515" i="1"/>
  <c r="R4515" i="1"/>
  <c r="S4515" i="1"/>
  <c r="Q4516" i="1"/>
  <c r="R4516" i="1"/>
  <c r="S4516" i="1" s="1"/>
  <c r="Q4517" i="1"/>
  <c r="R4517" i="1"/>
  <c r="S4517" i="1"/>
  <c r="Q4518" i="1"/>
  <c r="S4518" i="1" s="1"/>
  <c r="R4518" i="1"/>
  <c r="Q4519" i="1"/>
  <c r="R4519" i="1"/>
  <c r="S4519" i="1"/>
  <c r="Q4520" i="1"/>
  <c r="R4520" i="1"/>
  <c r="S4520" i="1" s="1"/>
  <c r="Q4521" i="1"/>
  <c r="R4521" i="1"/>
  <c r="S4521" i="1"/>
  <c r="Q4522" i="1"/>
  <c r="S4522" i="1" s="1"/>
  <c r="R4522" i="1"/>
  <c r="Q4523" i="1"/>
  <c r="R4523" i="1"/>
  <c r="S4523" i="1"/>
  <c r="Q4524" i="1"/>
  <c r="R4524" i="1"/>
  <c r="S4524" i="1" s="1"/>
  <c r="Q4525" i="1"/>
  <c r="R4525" i="1"/>
  <c r="S4525" i="1"/>
  <c r="Q4526" i="1"/>
  <c r="S4526" i="1" s="1"/>
  <c r="R4526" i="1"/>
  <c r="Q4527" i="1"/>
  <c r="R4527" i="1"/>
  <c r="S4527" i="1"/>
  <c r="Q4528" i="1"/>
  <c r="R4528" i="1"/>
  <c r="S4528" i="1" s="1"/>
  <c r="Q4529" i="1"/>
  <c r="R4529" i="1"/>
  <c r="S4529" i="1"/>
  <c r="Q4530" i="1"/>
  <c r="S4530" i="1" s="1"/>
  <c r="R4530" i="1"/>
  <c r="Q4531" i="1"/>
  <c r="R4531" i="1"/>
  <c r="S4531" i="1"/>
  <c r="Q4532" i="1"/>
  <c r="R4532" i="1"/>
  <c r="S4532" i="1" s="1"/>
  <c r="Q4533" i="1"/>
  <c r="R4533" i="1"/>
  <c r="S4533" i="1"/>
  <c r="Q4534" i="1"/>
  <c r="S4534" i="1" s="1"/>
  <c r="R4534" i="1"/>
  <c r="Q4535" i="1"/>
  <c r="R4535" i="1"/>
  <c r="S4535" i="1"/>
  <c r="Q4536" i="1"/>
  <c r="R4536" i="1"/>
  <c r="S4536" i="1" s="1"/>
  <c r="Q4537" i="1"/>
  <c r="R4537" i="1"/>
  <c r="S4537" i="1"/>
  <c r="Q4538" i="1"/>
  <c r="S4538" i="1" s="1"/>
  <c r="R4538" i="1"/>
  <c r="Q4539" i="1"/>
  <c r="R4539" i="1"/>
  <c r="S4539" i="1"/>
  <c r="Q4540" i="1"/>
  <c r="R4540" i="1"/>
  <c r="S4540" i="1" s="1"/>
  <c r="Q4541" i="1"/>
  <c r="R4541" i="1"/>
  <c r="S4541" i="1"/>
  <c r="Q4542" i="1"/>
  <c r="S4542" i="1" s="1"/>
  <c r="R4542" i="1"/>
  <c r="Q4543" i="1"/>
  <c r="R4543" i="1"/>
  <c r="S4543" i="1"/>
  <c r="Q4544" i="1"/>
  <c r="R4544" i="1"/>
  <c r="S4544" i="1" s="1"/>
  <c r="Q4545" i="1"/>
  <c r="R4545" i="1"/>
  <c r="S4545" i="1"/>
  <c r="Q4546" i="1"/>
  <c r="S4546" i="1" s="1"/>
  <c r="R4546" i="1"/>
  <c r="Q4547" i="1"/>
  <c r="R4547" i="1"/>
  <c r="S4547" i="1"/>
  <c r="Q4548" i="1"/>
  <c r="R4548" i="1"/>
  <c r="S4548" i="1" s="1"/>
  <c r="Q4549" i="1"/>
  <c r="R4549" i="1"/>
  <c r="S4549" i="1"/>
  <c r="Q4550" i="1"/>
  <c r="S4550" i="1" s="1"/>
  <c r="R4550" i="1"/>
  <c r="Q4551" i="1"/>
  <c r="R4551" i="1"/>
  <c r="S4551" i="1"/>
  <c r="Q4552" i="1"/>
  <c r="R4552" i="1"/>
  <c r="S4552" i="1" s="1"/>
  <c r="Q4553" i="1"/>
  <c r="R4553" i="1"/>
  <c r="S4553" i="1"/>
  <c r="Q4554" i="1"/>
  <c r="S4554" i="1" s="1"/>
  <c r="R4554" i="1"/>
  <c r="Q4555" i="1"/>
  <c r="R4555" i="1"/>
  <c r="S4555" i="1"/>
  <c r="Q4556" i="1"/>
  <c r="R4556" i="1"/>
  <c r="S4556" i="1" s="1"/>
  <c r="Q4557" i="1"/>
  <c r="R4557" i="1"/>
  <c r="S4557" i="1"/>
  <c r="Q4558" i="1"/>
  <c r="S4558" i="1" s="1"/>
  <c r="R4558" i="1"/>
  <c r="Q4559" i="1"/>
  <c r="R4559" i="1"/>
  <c r="S4559" i="1"/>
  <c r="Q4560" i="1"/>
  <c r="R4560" i="1"/>
  <c r="S4560" i="1" s="1"/>
  <c r="Q4561" i="1"/>
  <c r="R4561" i="1"/>
  <c r="S4561" i="1"/>
  <c r="Q4562" i="1"/>
  <c r="S4562" i="1" s="1"/>
  <c r="R4562" i="1"/>
  <c r="Q4563" i="1"/>
  <c r="R4563" i="1"/>
  <c r="S4563" i="1"/>
  <c r="Q4564" i="1"/>
  <c r="R4564" i="1"/>
  <c r="S4564" i="1" s="1"/>
  <c r="Q4565" i="1"/>
  <c r="R4565" i="1"/>
  <c r="S4565" i="1"/>
  <c r="Q4566" i="1"/>
  <c r="S4566" i="1" s="1"/>
  <c r="R4566" i="1"/>
  <c r="Q4567" i="1"/>
  <c r="R4567" i="1"/>
  <c r="S4567" i="1"/>
  <c r="Q4568" i="1"/>
  <c r="R4568" i="1"/>
  <c r="S4568" i="1" s="1"/>
  <c r="Q4569" i="1"/>
  <c r="R4569" i="1"/>
  <c r="S4569" i="1"/>
  <c r="Q4570" i="1"/>
  <c r="S4570" i="1" s="1"/>
  <c r="R4570" i="1"/>
  <c r="Q4571" i="1"/>
  <c r="R4571" i="1"/>
  <c r="S4571" i="1"/>
  <c r="Q4572" i="1"/>
  <c r="R4572" i="1"/>
  <c r="S4572" i="1" s="1"/>
  <c r="Q4573" i="1"/>
  <c r="R4573" i="1"/>
  <c r="S4573" i="1"/>
  <c r="Q4574" i="1"/>
  <c r="S4574" i="1" s="1"/>
  <c r="R4574" i="1"/>
  <c r="Q4575" i="1"/>
  <c r="R4575" i="1"/>
  <c r="S4575" i="1"/>
  <c r="Q4576" i="1"/>
  <c r="R4576" i="1"/>
  <c r="S4576" i="1" s="1"/>
  <c r="Q4577" i="1"/>
  <c r="R4577" i="1"/>
  <c r="S4577" i="1"/>
  <c r="Q4578" i="1"/>
  <c r="S4578" i="1" s="1"/>
  <c r="R4578" i="1"/>
  <c r="Q4579" i="1"/>
  <c r="R4579" i="1"/>
  <c r="S4579" i="1"/>
  <c r="J4572" i="1"/>
  <c r="J4573" i="1" s="1"/>
  <c r="K4571" i="1"/>
  <c r="J4571" i="1"/>
  <c r="G108" i="3"/>
  <c r="G107" i="3"/>
  <c r="H4" i="3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2" i="1"/>
  <c r="L4579" i="1"/>
  <c r="M4579" i="1"/>
  <c r="F4579" i="1"/>
  <c r="G4579" i="1"/>
  <c r="F4578" i="1"/>
  <c r="G4578" i="1"/>
  <c r="M4578" i="1"/>
  <c r="L4578" i="1"/>
  <c r="AC2183" i="1" l="1"/>
  <c r="AC2167" i="1"/>
  <c r="AC2151" i="1"/>
  <c r="AC2135" i="1"/>
  <c r="AC2119" i="1"/>
  <c r="AC2103" i="1"/>
  <c r="AC2087" i="1"/>
  <c r="AC2071" i="1"/>
  <c r="AC2055" i="1"/>
  <c r="AC2039" i="1"/>
  <c r="AC2023" i="1"/>
  <c r="AC2007" i="1"/>
  <c r="AC1991" i="1"/>
  <c r="AC1975" i="1"/>
  <c r="AC1949" i="1"/>
  <c r="AC1934" i="1"/>
  <c r="AC1853" i="1"/>
  <c r="AC1757" i="1"/>
  <c r="AC1943" i="1"/>
  <c r="AC1847" i="1"/>
  <c r="AC2175" i="1"/>
  <c r="AC2159" i="1"/>
  <c r="AC2143" i="1"/>
  <c r="AC2127" i="1"/>
  <c r="AC2111" i="1"/>
  <c r="AC2095" i="1"/>
  <c r="AC2079" i="1"/>
  <c r="AC2063" i="1"/>
  <c r="AC2047" i="1"/>
  <c r="AC2031" i="1"/>
  <c r="AC2015" i="1"/>
  <c r="AC1999" i="1"/>
  <c r="AC1983" i="1"/>
  <c r="AC1967" i="1"/>
  <c r="AC1956" i="1"/>
  <c r="AC1901" i="1"/>
  <c r="AC1805" i="1"/>
  <c r="AC2180" i="1"/>
  <c r="AC2164" i="1"/>
  <c r="AC2148" i="1"/>
  <c r="AC2132" i="1"/>
  <c r="AC2116" i="1"/>
  <c r="AC2100" i="1"/>
  <c r="AC2084" i="1"/>
  <c r="AC2068" i="1"/>
  <c r="AC2052" i="1"/>
  <c r="AC2036" i="1"/>
  <c r="AC2020" i="1"/>
  <c r="AC2004" i="1"/>
  <c r="AC1988" i="1"/>
  <c r="AC1972" i="1"/>
  <c r="AC1936" i="1"/>
  <c r="AC1875" i="1"/>
  <c r="AC1860" i="1"/>
  <c r="AC1840" i="1"/>
  <c r="AC1779" i="1"/>
  <c r="AC1764" i="1"/>
  <c r="AC2050" i="1"/>
  <c r="AC2034" i="1"/>
  <c r="AC2018" i="1"/>
  <c r="AC2002" i="1"/>
  <c r="AC1986" i="1"/>
  <c r="AC1970" i="1"/>
  <c r="AC1917" i="1"/>
  <c r="AC1869" i="1"/>
  <c r="AC1821" i="1"/>
  <c r="AC1773" i="1"/>
  <c r="AC1725" i="1"/>
  <c r="AC1921" i="1"/>
  <c r="AC1873" i="1"/>
  <c r="AC1825" i="1"/>
  <c r="AC1777" i="1"/>
  <c r="AC1729" i="1"/>
  <c r="AC1937" i="1"/>
  <c r="AC1889" i="1"/>
  <c r="AC1841" i="1"/>
  <c r="AC1793" i="1"/>
  <c r="AC1745" i="1"/>
  <c r="AC1945" i="1"/>
  <c r="AC1897" i="1"/>
  <c r="AC1849" i="1"/>
  <c r="AC1801" i="1"/>
  <c r="AC1753" i="1"/>
  <c r="AC1817" i="1"/>
  <c r="AC1769" i="1"/>
  <c r="AC1721" i="1"/>
  <c r="AC1403" i="1"/>
  <c r="AC1389" i="1"/>
  <c r="AC1393" i="1"/>
  <c r="AC1369" i="1"/>
  <c r="AC1345" i="1"/>
  <c r="AC1321" i="1"/>
  <c r="AC1297" i="1"/>
  <c r="AC1273" i="1"/>
  <c r="AC1249" i="1"/>
  <c r="AC1225" i="1"/>
  <c r="AC1201" i="1"/>
  <c r="AC1177" i="1"/>
  <c r="AC1153" i="1"/>
  <c r="AC1110" i="1"/>
  <c r="AC961" i="1"/>
  <c r="AC1387" i="1"/>
  <c r="AC1363" i="1"/>
  <c r="AC1339" i="1"/>
  <c r="AC1315" i="1"/>
  <c r="AC1291" i="1"/>
  <c r="AC1267" i="1"/>
  <c r="AC1243" i="1"/>
  <c r="AC1219" i="1"/>
  <c r="AC1123" i="1"/>
  <c r="AC1377" i="1"/>
  <c r="AC1353" i="1"/>
  <c r="AC1329" i="1"/>
  <c r="AC1305" i="1"/>
  <c r="AC1281" i="1"/>
  <c r="AC1257" i="1"/>
  <c r="AC1233" i="1"/>
  <c r="AC1209" i="1"/>
  <c r="AC1185" i="1"/>
  <c r="AC1161" i="1"/>
  <c r="AC1132" i="1"/>
  <c r="AC1103" i="1"/>
  <c r="AC1084" i="1"/>
  <c r="AC1036" i="1"/>
  <c r="AC988" i="1"/>
  <c r="AC1381" i="1"/>
  <c r="AC1357" i="1"/>
  <c r="AC1333" i="1"/>
  <c r="AC1309" i="1"/>
  <c r="AC1285" i="1"/>
  <c r="AC1261" i="1"/>
  <c r="AC1237" i="1"/>
  <c r="AC1213" i="1"/>
  <c r="AC1189" i="1"/>
  <c r="AC1165" i="1"/>
  <c r="AC1136" i="1"/>
  <c r="AC1088" i="1"/>
  <c r="AC1040" i="1"/>
  <c r="AC992" i="1"/>
  <c r="AC1399" i="1"/>
  <c r="AC1375" i="1"/>
  <c r="AC1351" i="1"/>
  <c r="AC1327" i="1"/>
  <c r="AC1303" i="1"/>
  <c r="AC1279" i="1"/>
  <c r="AC1255" i="1"/>
  <c r="AC1231" i="1"/>
  <c r="AC1106" i="1"/>
  <c r="AC1101" i="1"/>
  <c r="AC1053" i="1"/>
  <c r="AC1005" i="1"/>
  <c r="AC1125" i="1"/>
  <c r="AC1077" i="1"/>
  <c r="AC1029" i="1"/>
  <c r="AC981" i="1"/>
  <c r="AC1141" i="1"/>
  <c r="AC1093" i="1"/>
  <c r="AC1045" i="1"/>
  <c r="AC997" i="1"/>
  <c r="AC949" i="1"/>
  <c r="AC1097" i="1"/>
  <c r="AC1049" i="1"/>
  <c r="AC1001" i="1"/>
  <c r="AC953" i="1"/>
  <c r="AC1117" i="1"/>
  <c r="AC1069" i="1"/>
  <c r="AC1021" i="1"/>
  <c r="AC973" i="1"/>
  <c r="G109" i="3"/>
  <c r="S4148" i="1"/>
  <c r="S4142" i="1"/>
  <c r="S4136" i="1"/>
  <c r="S4130" i="1"/>
  <c r="S4124" i="1"/>
  <c r="S4118" i="1"/>
  <c r="S4112" i="1"/>
  <c r="S4106" i="1"/>
  <c r="S4100" i="1"/>
  <c r="S4094" i="1"/>
  <c r="S4088" i="1"/>
  <c r="S4082" i="1"/>
  <c r="S4076" i="1"/>
  <c r="S4070" i="1"/>
  <c r="S4064" i="1"/>
  <c r="S4058" i="1"/>
  <c r="S4052" i="1"/>
  <c r="S4046" i="1"/>
  <c r="S4040" i="1"/>
  <c r="S4034" i="1"/>
  <c r="S4028" i="1"/>
  <c r="S4022" i="1"/>
  <c r="S4016" i="1"/>
  <c r="S4010" i="1"/>
  <c r="S4004" i="1"/>
  <c r="S3998" i="1"/>
  <c r="S3992" i="1"/>
  <c r="S3986" i="1"/>
  <c r="S3980" i="1"/>
  <c r="S3974" i="1"/>
  <c r="S3968" i="1"/>
  <c r="S3962" i="1"/>
  <c r="S3956" i="1"/>
  <c r="S3950" i="1"/>
  <c r="S3944" i="1"/>
  <c r="S3938" i="1"/>
  <c r="S3932" i="1"/>
  <c r="S3926" i="1"/>
  <c r="S3920" i="1"/>
  <c r="S3914" i="1"/>
  <c r="S3902" i="1"/>
  <c r="S3714" i="1"/>
  <c r="S3678" i="1"/>
  <c r="S3654" i="1"/>
  <c r="S3630" i="1"/>
  <c r="S3606" i="1"/>
  <c r="S3582" i="1"/>
  <c r="S3686" i="1"/>
  <c r="S3662" i="1"/>
  <c r="S3638" i="1"/>
  <c r="S3614" i="1"/>
  <c r="S3590" i="1"/>
  <c r="S3690" i="1"/>
  <c r="S3666" i="1"/>
  <c r="S3642" i="1"/>
  <c r="S3618" i="1"/>
  <c r="S3594" i="1"/>
  <c r="S3702" i="1"/>
  <c r="S3706" i="1"/>
  <c r="S3674" i="1"/>
  <c r="S3650" i="1"/>
  <c r="S3626" i="1"/>
  <c r="S3602" i="1"/>
  <c r="S3578" i="1"/>
  <c r="S3368" i="1"/>
  <c r="S3362" i="1"/>
  <c r="S3356" i="1"/>
  <c r="S3350" i="1"/>
  <c r="S3344" i="1"/>
  <c r="S3338" i="1"/>
  <c r="S3332" i="1"/>
  <c r="S3326" i="1"/>
  <c r="S3320" i="1"/>
  <c r="S3314" i="1"/>
  <c r="S3308" i="1"/>
  <c r="S3302" i="1"/>
  <c r="S3296" i="1"/>
  <c r="S3290" i="1"/>
  <c r="S3284" i="1"/>
  <c r="S3278" i="1"/>
  <c r="S3272" i="1"/>
  <c r="S3266" i="1"/>
  <c r="S3260" i="1"/>
  <c r="S3288" i="1"/>
  <c r="S3380" i="1"/>
  <c r="S3286" i="1"/>
  <c r="S3388" i="1"/>
  <c r="S3374" i="1"/>
  <c r="S3120" i="1"/>
  <c r="S3072" i="1"/>
  <c r="S3024" i="1"/>
  <c r="S2976" i="1"/>
  <c r="S2928" i="1"/>
  <c r="S2880" i="1"/>
  <c r="S2832" i="1"/>
  <c r="S2803" i="1"/>
  <c r="S2787" i="1"/>
  <c r="S2776" i="1"/>
  <c r="S2770" i="1"/>
  <c r="S2764" i="1"/>
  <c r="S2758" i="1"/>
  <c r="S2752" i="1"/>
  <c r="S2746" i="1"/>
  <c r="S2740" i="1"/>
  <c r="S2734" i="1"/>
  <c r="S2728" i="1"/>
  <c r="S2722" i="1"/>
  <c r="S2716" i="1"/>
  <c r="S2710" i="1"/>
  <c r="S2704" i="1"/>
  <c r="S2698" i="1"/>
  <c r="S2692" i="1"/>
  <c r="S2686" i="1"/>
  <c r="S2680" i="1"/>
  <c r="S2674" i="1"/>
  <c r="S2668" i="1"/>
  <c r="S2662" i="1"/>
  <c r="S3128" i="1"/>
  <c r="S3084" i="1"/>
  <c r="S3036" i="1"/>
  <c r="S2988" i="1"/>
  <c r="S2940" i="1"/>
  <c r="S2892" i="1"/>
  <c r="S2844" i="1"/>
  <c r="S2696" i="1"/>
  <c r="S2690" i="1"/>
  <c r="S2684" i="1"/>
  <c r="S2678" i="1"/>
  <c r="S3092" i="1"/>
  <c r="S3044" i="1"/>
  <c r="S2996" i="1"/>
  <c r="S2948" i="1"/>
  <c r="S2900" i="1"/>
  <c r="S2852" i="1"/>
  <c r="S3096" i="1"/>
  <c r="S3048" i="1"/>
  <c r="S3000" i="1"/>
  <c r="S2952" i="1"/>
  <c r="S2904" i="1"/>
  <c r="S2856" i="1"/>
  <c r="S2811" i="1"/>
  <c r="S2795" i="1"/>
  <c r="S2779" i="1"/>
  <c r="S2767" i="1"/>
  <c r="S2755" i="1"/>
  <c r="S2743" i="1"/>
  <c r="S2731" i="1"/>
  <c r="S2719" i="1"/>
  <c r="S2707" i="1"/>
  <c r="S2695" i="1"/>
  <c r="S2683" i="1"/>
  <c r="S3104" i="1"/>
  <c r="S3108" i="1"/>
  <c r="S3060" i="1"/>
  <c r="S3012" i="1"/>
  <c r="S2964" i="1"/>
  <c r="S2916" i="1"/>
  <c r="S2868" i="1"/>
  <c r="S2820" i="1"/>
  <c r="S2815" i="1"/>
  <c r="S2799" i="1"/>
  <c r="S2783" i="1"/>
  <c r="S2920" i="1"/>
  <c r="S2872" i="1"/>
  <c r="S2824" i="1"/>
  <c r="S2804" i="1"/>
  <c r="S2788" i="1"/>
  <c r="S2771" i="1"/>
  <c r="S2759" i="1"/>
  <c r="S2747" i="1"/>
  <c r="S2735" i="1"/>
  <c r="S2723" i="1"/>
  <c r="S2711" i="1"/>
  <c r="S3116" i="1"/>
  <c r="S3068" i="1"/>
  <c r="S3020" i="1"/>
  <c r="S2972" i="1"/>
  <c r="S2924" i="1"/>
  <c r="S2876" i="1"/>
  <c r="S2502" i="1"/>
  <c r="S2478" i="1"/>
  <c r="S2454" i="1"/>
  <c r="S2430" i="1"/>
  <c r="S2406" i="1"/>
  <c r="S2382" i="1"/>
  <c r="S2358" i="1"/>
  <c r="S2334" i="1"/>
  <c r="S2310" i="1"/>
  <c r="S2286" i="1"/>
  <c r="S2262" i="1"/>
  <c r="S2238" i="1"/>
  <c r="S2214" i="1"/>
  <c r="S2204" i="1"/>
  <c r="S2496" i="1"/>
  <c r="S2472" i="1"/>
  <c r="S2448" i="1"/>
  <c r="S2424" i="1"/>
  <c r="S2400" i="1"/>
  <c r="S2376" i="1"/>
  <c r="S2352" i="1"/>
  <c r="S2328" i="1"/>
  <c r="S2304" i="1"/>
  <c r="S2280" i="1"/>
  <c r="S2256" i="1"/>
  <c r="S2232" i="1"/>
  <c r="S2208" i="1"/>
  <c r="S2168" i="1"/>
  <c r="S2152" i="1"/>
  <c r="S2136" i="1"/>
  <c r="S2120" i="1"/>
  <c r="S2104" i="1"/>
  <c r="S2088" i="1"/>
  <c r="S2072" i="1"/>
  <c r="S2510" i="1"/>
  <c r="S2486" i="1"/>
  <c r="S2462" i="1"/>
  <c r="S2438" i="1"/>
  <c r="S2414" i="1"/>
  <c r="S2390" i="1"/>
  <c r="S2366" i="1"/>
  <c r="S2342" i="1"/>
  <c r="S2318" i="1"/>
  <c r="S2294" i="1"/>
  <c r="S2270" i="1"/>
  <c r="S2246" i="1"/>
  <c r="S2222" i="1"/>
  <c r="S2500" i="1"/>
  <c r="S2476" i="1"/>
  <c r="S2452" i="1"/>
  <c r="S2428" i="1"/>
  <c r="S2404" i="1"/>
  <c r="S2380" i="1"/>
  <c r="S2356" i="1"/>
  <c r="S2332" i="1"/>
  <c r="S2308" i="1"/>
  <c r="S2284" i="1"/>
  <c r="S2260" i="1"/>
  <c r="S2236" i="1"/>
  <c r="S2192" i="1"/>
  <c r="S2162" i="1"/>
  <c r="S2146" i="1"/>
  <c r="S2130" i="1"/>
  <c r="S2114" i="1"/>
  <c r="S2098" i="1"/>
  <c r="S2172" i="1"/>
  <c r="S2360" i="1"/>
  <c r="S2508" i="1"/>
  <c r="S2484" i="1"/>
  <c r="S2460" i="1"/>
  <c r="S2436" i="1"/>
  <c r="S2412" i="1"/>
  <c r="S2388" i="1"/>
  <c r="S2364" i="1"/>
  <c r="S2340" i="1"/>
  <c r="S2316" i="1"/>
  <c r="S2292" i="1"/>
  <c r="S2268" i="1"/>
  <c r="S2244" i="1"/>
  <c r="S2220" i="1"/>
  <c r="S2160" i="1"/>
  <c r="S2144" i="1"/>
  <c r="S2128" i="1"/>
  <c r="S2112" i="1"/>
  <c r="S2096" i="1"/>
  <c r="S2080" i="1"/>
  <c r="S2512" i="1"/>
  <c r="S2488" i="1"/>
  <c r="S2464" i="1"/>
  <c r="S2440" i="1"/>
  <c r="S2416" i="1"/>
  <c r="S2392" i="1"/>
  <c r="S2368" i="1"/>
  <c r="S2344" i="1"/>
  <c r="S2320" i="1"/>
  <c r="S2296" i="1"/>
  <c r="S2272" i="1"/>
  <c r="S2248" i="1"/>
  <c r="S2224" i="1"/>
  <c r="S2154" i="1"/>
  <c r="S2138" i="1"/>
  <c r="S2122" i="1"/>
  <c r="S2106" i="1"/>
  <c r="S2090" i="1"/>
  <c r="S2164" i="1"/>
  <c r="S2148" i="1"/>
  <c r="S2132" i="1"/>
  <c r="S2116" i="1"/>
  <c r="S2100" i="1"/>
  <c r="S2084" i="1"/>
  <c r="S2068" i="1"/>
  <c r="S2156" i="1"/>
  <c r="S2140" i="1"/>
  <c r="S2124" i="1"/>
  <c r="S2108" i="1"/>
  <c r="S2092" i="1"/>
  <c r="S2076" i="1"/>
  <c r="S1574" i="1"/>
  <c r="S1510" i="1"/>
  <c r="S1897" i="1"/>
  <c r="S1901" i="1"/>
  <c r="S1546" i="1"/>
  <c r="S1540" i="1"/>
  <c r="S1766" i="1"/>
  <c r="S1750" i="1"/>
  <c r="S1734" i="1"/>
  <c r="S1718" i="1"/>
  <c r="S1702" i="1"/>
  <c r="S1686" i="1"/>
  <c r="S1670" i="1"/>
  <c r="S1654" i="1"/>
  <c r="S1638" i="1"/>
  <c r="S1622" i="1"/>
  <c r="S1606" i="1"/>
  <c r="S1422" i="1"/>
  <c r="S1406" i="1"/>
  <c r="S1390" i="1"/>
  <c r="S1374" i="1"/>
  <c r="S1358" i="1"/>
  <c r="S1342" i="1"/>
  <c r="S1318" i="1"/>
  <c r="S1426" i="1"/>
  <c r="S1410" i="1"/>
  <c r="S1394" i="1"/>
  <c r="S1378" i="1"/>
  <c r="S1362" i="1"/>
  <c r="S1346" i="1"/>
  <c r="S1326" i="1"/>
  <c r="S1462" i="1"/>
  <c r="S1446" i="1"/>
  <c r="S1334" i="1"/>
  <c r="S1434" i="1"/>
  <c r="S1338" i="1"/>
  <c r="S1130" i="1"/>
  <c r="S1082" i="1"/>
  <c r="S1014" i="1"/>
  <c r="S998" i="1"/>
  <c r="S982" i="1"/>
  <c r="S966" i="1"/>
  <c r="S950" i="1"/>
  <c r="S934" i="1"/>
  <c r="S918" i="1"/>
  <c r="S1094" i="1"/>
  <c r="S1067" i="1"/>
  <c r="S1062" i="1"/>
  <c r="S1043" i="1"/>
  <c r="S1038" i="1"/>
  <c r="S1018" i="1"/>
  <c r="S1002" i="1"/>
  <c r="S986" i="1"/>
  <c r="S970" i="1"/>
  <c r="S954" i="1"/>
  <c r="S938" i="1"/>
  <c r="S922" i="1"/>
  <c r="S1098" i="1"/>
  <c r="S1023" i="1"/>
  <c r="S1007" i="1"/>
  <c r="S991" i="1"/>
  <c r="S975" i="1"/>
  <c r="S1102" i="1"/>
  <c r="S1071" i="1"/>
  <c r="S1066" i="1"/>
  <c r="S1047" i="1"/>
  <c r="S1042" i="1"/>
  <c r="S1106" i="1"/>
  <c r="S1022" i="1"/>
  <c r="S1006" i="1"/>
  <c r="S990" i="1"/>
  <c r="S974" i="1"/>
  <c r="S958" i="1"/>
  <c r="S942" i="1"/>
  <c r="S926" i="1"/>
  <c r="S1118" i="1"/>
  <c r="S1074" i="1"/>
  <c r="S1055" i="1"/>
  <c r="S1050" i="1"/>
  <c r="S1031" i="1"/>
  <c r="S1026" i="1"/>
  <c r="S1010" i="1"/>
  <c r="S994" i="1"/>
  <c r="S978" i="1"/>
  <c r="S962" i="1"/>
  <c r="S946" i="1"/>
  <c r="S930" i="1"/>
  <c r="S1122" i="1"/>
  <c r="S1015" i="1"/>
  <c r="S999" i="1"/>
  <c r="S983" i="1"/>
  <c r="S1126" i="1"/>
  <c r="S1078" i="1"/>
  <c r="S1059" i="1"/>
  <c r="S1054" i="1"/>
  <c r="S1035" i="1"/>
  <c r="S1030" i="1"/>
  <c r="S916" i="1"/>
  <c r="S868" i="1"/>
  <c r="S820" i="1"/>
  <c r="S772" i="1"/>
  <c r="S724" i="1"/>
  <c r="S884" i="1"/>
  <c r="S836" i="1"/>
  <c r="S788" i="1"/>
  <c r="S888" i="1"/>
  <c r="S840" i="1"/>
  <c r="S792" i="1"/>
  <c r="S744" i="1"/>
  <c r="S896" i="1"/>
  <c r="S848" i="1"/>
  <c r="S900" i="1"/>
  <c r="S852" i="1"/>
  <c r="S804" i="1"/>
  <c r="S756" i="1"/>
  <c r="S904" i="1"/>
  <c r="S856" i="1"/>
  <c r="S808" i="1"/>
  <c r="S760" i="1"/>
  <c r="S912" i="1"/>
  <c r="S864" i="1"/>
  <c r="S816" i="1"/>
  <c r="S768" i="1"/>
  <c r="S28" i="1"/>
  <c r="S72" i="1"/>
  <c r="S48" i="1"/>
  <c r="S340" i="1"/>
  <c r="S321" i="1"/>
  <c r="S316" i="1"/>
  <c r="S297" i="1"/>
  <c r="S292" i="1"/>
  <c r="S273" i="1"/>
  <c r="S268" i="1"/>
  <c r="S249" i="1"/>
  <c r="S244" i="1"/>
  <c r="S225" i="1"/>
  <c r="S220" i="1"/>
  <c r="S201" i="1"/>
  <c r="S196" i="1"/>
  <c r="S177" i="1"/>
  <c r="S172" i="1"/>
  <c r="S148" i="1"/>
  <c r="S124" i="1"/>
  <c r="S100" i="1"/>
  <c r="S76" i="1"/>
  <c r="S52" i="1"/>
  <c r="S32" i="1"/>
  <c r="S36" i="1"/>
  <c r="H4593" i="1"/>
  <c r="H4596" i="1"/>
  <c r="H4599" i="1"/>
  <c r="H4602" i="1"/>
  <c r="H4605" i="1"/>
  <c r="J4619" i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M9" i="1"/>
  <c r="N9" i="1"/>
  <c r="O9" i="1"/>
  <c r="M10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M16" i="1"/>
  <c r="N16" i="1"/>
  <c r="O16" i="1"/>
  <c r="M17" i="1"/>
  <c r="N17" i="1"/>
  <c r="O17" i="1"/>
  <c r="M18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M24" i="1"/>
  <c r="N24" i="1"/>
  <c r="O24" i="1"/>
  <c r="M25" i="1"/>
  <c r="N25" i="1"/>
  <c r="O25" i="1"/>
  <c r="M26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M32" i="1"/>
  <c r="N32" i="1"/>
  <c r="O32" i="1"/>
  <c r="M33" i="1"/>
  <c r="N33" i="1"/>
  <c r="O33" i="1"/>
  <c r="M34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M40" i="1"/>
  <c r="N40" i="1"/>
  <c r="O40" i="1"/>
  <c r="M41" i="1"/>
  <c r="N41" i="1"/>
  <c r="O41" i="1"/>
  <c r="M42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M48" i="1"/>
  <c r="N48" i="1"/>
  <c r="O48" i="1"/>
  <c r="M49" i="1"/>
  <c r="N49" i="1"/>
  <c r="O49" i="1"/>
  <c r="M50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M57" i="1"/>
  <c r="N57" i="1"/>
  <c r="O57" i="1"/>
  <c r="M58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M65" i="1"/>
  <c r="N65" i="1"/>
  <c r="O65" i="1"/>
  <c r="M66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M73" i="1"/>
  <c r="N73" i="1"/>
  <c r="O73" i="1"/>
  <c r="M74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M80" i="1"/>
  <c r="N80" i="1"/>
  <c r="O80" i="1"/>
  <c r="M81" i="1"/>
  <c r="N81" i="1"/>
  <c r="O81" i="1"/>
  <c r="M82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M393" i="1"/>
  <c r="N393" i="1"/>
  <c r="O393" i="1"/>
  <c r="M394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M400" i="1"/>
  <c r="N400" i="1"/>
  <c r="O400" i="1"/>
  <c r="M401" i="1"/>
  <c r="N401" i="1"/>
  <c r="O401" i="1"/>
  <c r="M402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M408" i="1"/>
  <c r="N408" i="1"/>
  <c r="O408" i="1"/>
  <c r="M409" i="1"/>
  <c r="N409" i="1"/>
  <c r="O409" i="1"/>
  <c r="M410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M416" i="1"/>
  <c r="N416" i="1"/>
  <c r="O416" i="1"/>
  <c r="M417" i="1"/>
  <c r="N417" i="1"/>
  <c r="O417" i="1"/>
  <c r="M418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M424" i="1"/>
  <c r="N424" i="1"/>
  <c r="O424" i="1"/>
  <c r="M425" i="1"/>
  <c r="N425" i="1"/>
  <c r="O425" i="1"/>
  <c r="M426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M432" i="1"/>
  <c r="N432" i="1"/>
  <c r="O432" i="1"/>
  <c r="M433" i="1"/>
  <c r="N433" i="1"/>
  <c r="O433" i="1"/>
  <c r="M434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M441" i="1"/>
  <c r="N441" i="1"/>
  <c r="O441" i="1"/>
  <c r="M442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M449" i="1"/>
  <c r="N449" i="1"/>
  <c r="O449" i="1"/>
  <c r="M450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M457" i="1"/>
  <c r="N457" i="1"/>
  <c r="O457" i="1"/>
  <c r="M458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M464" i="1"/>
  <c r="N464" i="1"/>
  <c r="O464" i="1"/>
  <c r="M465" i="1"/>
  <c r="N465" i="1"/>
  <c r="O465" i="1"/>
  <c r="M466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M472" i="1"/>
  <c r="N472" i="1"/>
  <c r="O472" i="1"/>
  <c r="M473" i="1"/>
  <c r="N473" i="1"/>
  <c r="O473" i="1"/>
  <c r="M474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M480" i="1"/>
  <c r="N480" i="1"/>
  <c r="O480" i="1"/>
  <c r="M481" i="1"/>
  <c r="N481" i="1"/>
  <c r="O481" i="1"/>
  <c r="M482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M488" i="1"/>
  <c r="N488" i="1"/>
  <c r="O488" i="1"/>
  <c r="M489" i="1"/>
  <c r="N489" i="1"/>
  <c r="O489" i="1"/>
  <c r="M490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M496" i="1"/>
  <c r="N496" i="1"/>
  <c r="O496" i="1"/>
  <c r="M497" i="1"/>
  <c r="N497" i="1"/>
  <c r="O497" i="1"/>
  <c r="M498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M505" i="1"/>
  <c r="N505" i="1"/>
  <c r="O505" i="1"/>
  <c r="M506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M513" i="1"/>
  <c r="N513" i="1"/>
  <c r="O513" i="1"/>
  <c r="M514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M521" i="1"/>
  <c r="N521" i="1"/>
  <c r="O521" i="1"/>
  <c r="M522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M528" i="1"/>
  <c r="N528" i="1"/>
  <c r="O528" i="1"/>
  <c r="M529" i="1"/>
  <c r="N529" i="1"/>
  <c r="O529" i="1"/>
  <c r="M530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M536" i="1"/>
  <c r="N536" i="1"/>
  <c r="O536" i="1"/>
  <c r="M537" i="1"/>
  <c r="N537" i="1"/>
  <c r="O537" i="1"/>
  <c r="M538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M544" i="1"/>
  <c r="N544" i="1"/>
  <c r="O544" i="1"/>
  <c r="M545" i="1"/>
  <c r="N545" i="1"/>
  <c r="O545" i="1"/>
  <c r="M546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M552" i="1"/>
  <c r="N552" i="1"/>
  <c r="O552" i="1"/>
  <c r="M553" i="1"/>
  <c r="N553" i="1"/>
  <c r="O553" i="1"/>
  <c r="M554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M560" i="1"/>
  <c r="N560" i="1"/>
  <c r="O560" i="1"/>
  <c r="M561" i="1"/>
  <c r="N561" i="1"/>
  <c r="O561" i="1"/>
  <c r="M562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M569" i="1"/>
  <c r="N569" i="1"/>
  <c r="O569" i="1"/>
  <c r="M570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M577" i="1"/>
  <c r="N577" i="1"/>
  <c r="O577" i="1"/>
  <c r="M578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M585" i="1"/>
  <c r="N585" i="1"/>
  <c r="O585" i="1"/>
  <c r="M586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M592" i="1"/>
  <c r="N592" i="1"/>
  <c r="O592" i="1"/>
  <c r="M593" i="1"/>
  <c r="N593" i="1"/>
  <c r="O593" i="1"/>
  <c r="M594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M600" i="1"/>
  <c r="N600" i="1"/>
  <c r="O600" i="1"/>
  <c r="M601" i="1"/>
  <c r="N601" i="1"/>
  <c r="O601" i="1"/>
  <c r="M602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M608" i="1"/>
  <c r="N608" i="1"/>
  <c r="O608" i="1"/>
  <c r="M609" i="1"/>
  <c r="N609" i="1"/>
  <c r="O609" i="1"/>
  <c r="M610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M616" i="1"/>
  <c r="N616" i="1"/>
  <c r="O616" i="1"/>
  <c r="M617" i="1"/>
  <c r="N617" i="1"/>
  <c r="O617" i="1"/>
  <c r="M618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M624" i="1"/>
  <c r="N624" i="1"/>
  <c r="O624" i="1"/>
  <c r="M625" i="1"/>
  <c r="N625" i="1"/>
  <c r="O625" i="1"/>
  <c r="M626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M633" i="1"/>
  <c r="N633" i="1"/>
  <c r="O633" i="1"/>
  <c r="M634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M641" i="1"/>
  <c r="N641" i="1"/>
  <c r="O641" i="1"/>
  <c r="M642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M649" i="1"/>
  <c r="N649" i="1"/>
  <c r="O649" i="1"/>
  <c r="M650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M656" i="1"/>
  <c r="N656" i="1"/>
  <c r="O656" i="1"/>
  <c r="M657" i="1"/>
  <c r="N657" i="1"/>
  <c r="O657" i="1"/>
  <c r="M658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M664" i="1"/>
  <c r="N664" i="1"/>
  <c r="O664" i="1"/>
  <c r="M665" i="1"/>
  <c r="N665" i="1"/>
  <c r="O665" i="1"/>
  <c r="M666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M672" i="1"/>
  <c r="N672" i="1"/>
  <c r="O672" i="1"/>
  <c r="M673" i="1"/>
  <c r="N673" i="1"/>
  <c r="O673" i="1"/>
  <c r="M674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M680" i="1"/>
  <c r="N680" i="1"/>
  <c r="O680" i="1"/>
  <c r="M681" i="1"/>
  <c r="N681" i="1"/>
  <c r="O681" i="1"/>
  <c r="M682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M688" i="1"/>
  <c r="N688" i="1"/>
  <c r="O688" i="1"/>
  <c r="M689" i="1"/>
  <c r="N689" i="1"/>
  <c r="O689" i="1"/>
  <c r="M690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M696" i="1"/>
  <c r="N696" i="1"/>
  <c r="O696" i="1"/>
  <c r="M697" i="1"/>
  <c r="N697" i="1"/>
  <c r="O697" i="1"/>
  <c r="M698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M704" i="1"/>
  <c r="N704" i="1"/>
  <c r="O704" i="1"/>
  <c r="M705" i="1"/>
  <c r="N705" i="1"/>
  <c r="O705" i="1"/>
  <c r="M706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M712" i="1"/>
  <c r="N712" i="1"/>
  <c r="O712" i="1"/>
  <c r="M713" i="1"/>
  <c r="N713" i="1"/>
  <c r="O713" i="1"/>
  <c r="M714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M720" i="1"/>
  <c r="N720" i="1"/>
  <c r="O720" i="1"/>
  <c r="M721" i="1"/>
  <c r="N721" i="1"/>
  <c r="O721" i="1"/>
  <c r="M722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M728" i="1"/>
  <c r="N728" i="1"/>
  <c r="O728" i="1"/>
  <c r="M729" i="1"/>
  <c r="N729" i="1"/>
  <c r="O729" i="1"/>
  <c r="M730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M736" i="1"/>
  <c r="N736" i="1"/>
  <c r="O736" i="1"/>
  <c r="M737" i="1"/>
  <c r="N737" i="1"/>
  <c r="O737" i="1"/>
  <c r="M738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M744" i="1"/>
  <c r="N744" i="1"/>
  <c r="O744" i="1"/>
  <c r="M745" i="1"/>
  <c r="N745" i="1"/>
  <c r="O745" i="1"/>
  <c r="M746" i="1"/>
  <c r="N746" i="1"/>
  <c r="O746" i="1"/>
  <c r="M747" i="1"/>
  <c r="N747" i="1"/>
  <c r="O747" i="1"/>
  <c r="M748" i="1"/>
  <c r="N748" i="1"/>
  <c r="O748" i="1"/>
  <c r="M749" i="1"/>
  <c r="N749" i="1"/>
  <c r="O749" i="1"/>
  <c r="M750" i="1"/>
  <c r="N750" i="1"/>
  <c r="O750" i="1"/>
  <c r="M751" i="1"/>
  <c r="N751" i="1"/>
  <c r="O751" i="1"/>
  <c r="M752" i="1"/>
  <c r="N752" i="1"/>
  <c r="O752" i="1"/>
  <c r="M753" i="1"/>
  <c r="N753" i="1"/>
  <c r="O753" i="1"/>
  <c r="M754" i="1"/>
  <c r="N754" i="1"/>
  <c r="O754" i="1"/>
  <c r="M755" i="1"/>
  <c r="N755" i="1"/>
  <c r="O755" i="1"/>
  <c r="M756" i="1"/>
  <c r="N756" i="1"/>
  <c r="O756" i="1"/>
  <c r="M757" i="1"/>
  <c r="N757" i="1"/>
  <c r="O757" i="1"/>
  <c r="M758" i="1"/>
  <c r="N758" i="1"/>
  <c r="O758" i="1"/>
  <c r="M759" i="1"/>
  <c r="N759" i="1"/>
  <c r="O759" i="1"/>
  <c r="M760" i="1"/>
  <c r="N760" i="1"/>
  <c r="O760" i="1"/>
  <c r="M761" i="1"/>
  <c r="N761" i="1"/>
  <c r="O761" i="1"/>
  <c r="M762" i="1"/>
  <c r="N762" i="1"/>
  <c r="O762" i="1"/>
  <c r="M763" i="1"/>
  <c r="N763" i="1"/>
  <c r="O763" i="1"/>
  <c r="M764" i="1"/>
  <c r="N764" i="1"/>
  <c r="O764" i="1"/>
  <c r="M765" i="1"/>
  <c r="N765" i="1"/>
  <c r="O765" i="1"/>
  <c r="M766" i="1"/>
  <c r="N766" i="1"/>
  <c r="O766" i="1"/>
  <c r="M767" i="1"/>
  <c r="N767" i="1"/>
  <c r="O767" i="1"/>
  <c r="M768" i="1"/>
  <c r="N768" i="1"/>
  <c r="O768" i="1"/>
  <c r="M769" i="1"/>
  <c r="N769" i="1"/>
  <c r="O769" i="1"/>
  <c r="M770" i="1"/>
  <c r="N770" i="1"/>
  <c r="O770" i="1"/>
  <c r="M771" i="1"/>
  <c r="N771" i="1"/>
  <c r="O771" i="1"/>
  <c r="M772" i="1"/>
  <c r="N772" i="1"/>
  <c r="O772" i="1"/>
  <c r="M773" i="1"/>
  <c r="N773" i="1"/>
  <c r="O773" i="1"/>
  <c r="M774" i="1"/>
  <c r="N774" i="1"/>
  <c r="O774" i="1"/>
  <c r="M775" i="1"/>
  <c r="N775" i="1"/>
  <c r="O775" i="1"/>
  <c r="M776" i="1"/>
  <c r="N776" i="1"/>
  <c r="O776" i="1"/>
  <c r="M777" i="1"/>
  <c r="N777" i="1"/>
  <c r="O777" i="1"/>
  <c r="M778" i="1"/>
  <c r="N778" i="1"/>
  <c r="O778" i="1"/>
  <c r="M779" i="1"/>
  <c r="N779" i="1"/>
  <c r="O779" i="1"/>
  <c r="M780" i="1"/>
  <c r="N780" i="1"/>
  <c r="O780" i="1"/>
  <c r="M781" i="1"/>
  <c r="N781" i="1"/>
  <c r="O781" i="1"/>
  <c r="M782" i="1"/>
  <c r="N782" i="1"/>
  <c r="O782" i="1"/>
  <c r="M783" i="1"/>
  <c r="N783" i="1"/>
  <c r="O783" i="1"/>
  <c r="M784" i="1"/>
  <c r="N784" i="1"/>
  <c r="O784" i="1"/>
  <c r="M785" i="1"/>
  <c r="N785" i="1"/>
  <c r="O785" i="1"/>
  <c r="M786" i="1"/>
  <c r="N786" i="1"/>
  <c r="O786" i="1"/>
  <c r="M787" i="1"/>
  <c r="N787" i="1"/>
  <c r="O787" i="1"/>
  <c r="M788" i="1"/>
  <c r="N788" i="1"/>
  <c r="O788" i="1"/>
  <c r="M789" i="1"/>
  <c r="N789" i="1"/>
  <c r="O789" i="1"/>
  <c r="M790" i="1"/>
  <c r="N790" i="1"/>
  <c r="O790" i="1"/>
  <c r="M791" i="1"/>
  <c r="N791" i="1"/>
  <c r="O791" i="1"/>
  <c r="M792" i="1"/>
  <c r="N792" i="1"/>
  <c r="O792" i="1"/>
  <c r="M793" i="1"/>
  <c r="N793" i="1"/>
  <c r="O793" i="1"/>
  <c r="M794" i="1"/>
  <c r="N794" i="1"/>
  <c r="O794" i="1"/>
  <c r="M795" i="1"/>
  <c r="N795" i="1"/>
  <c r="O795" i="1"/>
  <c r="M796" i="1"/>
  <c r="N796" i="1"/>
  <c r="O796" i="1"/>
  <c r="M797" i="1"/>
  <c r="N797" i="1"/>
  <c r="O797" i="1"/>
  <c r="M798" i="1"/>
  <c r="N798" i="1"/>
  <c r="O798" i="1"/>
  <c r="M799" i="1"/>
  <c r="N799" i="1"/>
  <c r="O799" i="1"/>
  <c r="M800" i="1"/>
  <c r="N800" i="1"/>
  <c r="O800" i="1"/>
  <c r="M801" i="1"/>
  <c r="N801" i="1"/>
  <c r="O801" i="1"/>
  <c r="M802" i="1"/>
  <c r="N802" i="1"/>
  <c r="O802" i="1"/>
  <c r="M803" i="1"/>
  <c r="N803" i="1"/>
  <c r="O803" i="1"/>
  <c r="M804" i="1"/>
  <c r="N804" i="1"/>
  <c r="O804" i="1"/>
  <c r="M805" i="1"/>
  <c r="N805" i="1"/>
  <c r="O805" i="1"/>
  <c r="M806" i="1"/>
  <c r="N806" i="1"/>
  <c r="O806" i="1"/>
  <c r="M807" i="1"/>
  <c r="N807" i="1"/>
  <c r="O807" i="1"/>
  <c r="M808" i="1"/>
  <c r="N808" i="1"/>
  <c r="O808" i="1"/>
  <c r="M809" i="1"/>
  <c r="N809" i="1"/>
  <c r="O809" i="1"/>
  <c r="M810" i="1"/>
  <c r="N810" i="1"/>
  <c r="O810" i="1"/>
  <c r="M811" i="1"/>
  <c r="N811" i="1"/>
  <c r="O811" i="1"/>
  <c r="M812" i="1"/>
  <c r="N812" i="1"/>
  <c r="O812" i="1"/>
  <c r="M813" i="1"/>
  <c r="N813" i="1"/>
  <c r="O813" i="1"/>
  <c r="M814" i="1"/>
  <c r="N814" i="1"/>
  <c r="O814" i="1"/>
  <c r="M815" i="1"/>
  <c r="N815" i="1"/>
  <c r="O815" i="1"/>
  <c r="M816" i="1"/>
  <c r="N816" i="1"/>
  <c r="O816" i="1"/>
  <c r="M817" i="1"/>
  <c r="N817" i="1"/>
  <c r="O817" i="1"/>
  <c r="M818" i="1"/>
  <c r="N818" i="1"/>
  <c r="O818" i="1"/>
  <c r="M819" i="1"/>
  <c r="N819" i="1"/>
  <c r="O819" i="1"/>
  <c r="M820" i="1"/>
  <c r="N820" i="1"/>
  <c r="O820" i="1"/>
  <c r="M821" i="1"/>
  <c r="N821" i="1"/>
  <c r="O821" i="1"/>
  <c r="M822" i="1"/>
  <c r="N822" i="1"/>
  <c r="O822" i="1"/>
  <c r="M823" i="1"/>
  <c r="N823" i="1"/>
  <c r="O823" i="1"/>
  <c r="M824" i="1"/>
  <c r="N824" i="1"/>
  <c r="O824" i="1"/>
  <c r="M825" i="1"/>
  <c r="N825" i="1"/>
  <c r="O825" i="1"/>
  <c r="M826" i="1"/>
  <c r="N826" i="1"/>
  <c r="O826" i="1"/>
  <c r="M827" i="1"/>
  <c r="N827" i="1"/>
  <c r="O827" i="1"/>
  <c r="M828" i="1"/>
  <c r="N828" i="1"/>
  <c r="O828" i="1"/>
  <c r="M829" i="1"/>
  <c r="N829" i="1"/>
  <c r="O829" i="1"/>
  <c r="M830" i="1"/>
  <c r="N830" i="1"/>
  <c r="O830" i="1"/>
  <c r="M831" i="1"/>
  <c r="N831" i="1"/>
  <c r="O831" i="1"/>
  <c r="M832" i="1"/>
  <c r="N832" i="1"/>
  <c r="O832" i="1"/>
  <c r="M833" i="1"/>
  <c r="N833" i="1"/>
  <c r="O833" i="1"/>
  <c r="M834" i="1"/>
  <c r="N834" i="1"/>
  <c r="O834" i="1"/>
  <c r="M835" i="1"/>
  <c r="N835" i="1"/>
  <c r="O835" i="1"/>
  <c r="M836" i="1"/>
  <c r="N836" i="1"/>
  <c r="O836" i="1"/>
  <c r="M837" i="1"/>
  <c r="N837" i="1"/>
  <c r="O837" i="1"/>
  <c r="M838" i="1"/>
  <c r="N838" i="1"/>
  <c r="O838" i="1"/>
  <c r="M839" i="1"/>
  <c r="N839" i="1"/>
  <c r="O839" i="1"/>
  <c r="M840" i="1"/>
  <c r="N840" i="1"/>
  <c r="O840" i="1"/>
  <c r="M841" i="1"/>
  <c r="N841" i="1"/>
  <c r="O841" i="1"/>
  <c r="M842" i="1"/>
  <c r="N842" i="1"/>
  <c r="O842" i="1"/>
  <c r="M843" i="1"/>
  <c r="N843" i="1"/>
  <c r="O843" i="1"/>
  <c r="M844" i="1"/>
  <c r="N844" i="1"/>
  <c r="O844" i="1"/>
  <c r="M845" i="1"/>
  <c r="N845" i="1"/>
  <c r="O845" i="1"/>
  <c r="M846" i="1"/>
  <c r="N846" i="1"/>
  <c r="O846" i="1"/>
  <c r="M847" i="1"/>
  <c r="N847" i="1"/>
  <c r="O847" i="1"/>
  <c r="M848" i="1"/>
  <c r="N848" i="1"/>
  <c r="O848" i="1"/>
  <c r="M849" i="1"/>
  <c r="N849" i="1"/>
  <c r="O849" i="1"/>
  <c r="M850" i="1"/>
  <c r="N850" i="1"/>
  <c r="O850" i="1"/>
  <c r="M851" i="1"/>
  <c r="N851" i="1"/>
  <c r="O851" i="1"/>
  <c r="M852" i="1"/>
  <c r="N852" i="1"/>
  <c r="O852" i="1"/>
  <c r="M853" i="1"/>
  <c r="N853" i="1"/>
  <c r="O853" i="1"/>
  <c r="M854" i="1"/>
  <c r="N854" i="1"/>
  <c r="O854" i="1"/>
  <c r="M855" i="1"/>
  <c r="N855" i="1"/>
  <c r="O855" i="1"/>
  <c r="M856" i="1"/>
  <c r="N856" i="1"/>
  <c r="O856" i="1"/>
  <c r="M857" i="1"/>
  <c r="N857" i="1"/>
  <c r="O857" i="1"/>
  <c r="M858" i="1"/>
  <c r="N858" i="1"/>
  <c r="O858" i="1"/>
  <c r="M859" i="1"/>
  <c r="N859" i="1"/>
  <c r="O859" i="1"/>
  <c r="M860" i="1"/>
  <c r="N860" i="1"/>
  <c r="O860" i="1"/>
  <c r="M861" i="1"/>
  <c r="N861" i="1"/>
  <c r="O861" i="1"/>
  <c r="M862" i="1"/>
  <c r="N862" i="1"/>
  <c r="O862" i="1"/>
  <c r="M863" i="1"/>
  <c r="N863" i="1"/>
  <c r="O863" i="1"/>
  <c r="M864" i="1"/>
  <c r="N864" i="1"/>
  <c r="O864" i="1"/>
  <c r="M865" i="1"/>
  <c r="N865" i="1"/>
  <c r="O865" i="1"/>
  <c r="M866" i="1"/>
  <c r="N866" i="1"/>
  <c r="O866" i="1"/>
  <c r="M867" i="1"/>
  <c r="N867" i="1"/>
  <c r="O867" i="1"/>
  <c r="M868" i="1"/>
  <c r="N868" i="1"/>
  <c r="O868" i="1"/>
  <c r="M869" i="1"/>
  <c r="N869" i="1"/>
  <c r="O869" i="1"/>
  <c r="M870" i="1"/>
  <c r="N870" i="1"/>
  <c r="O870" i="1"/>
  <c r="M871" i="1"/>
  <c r="N871" i="1"/>
  <c r="O871" i="1"/>
  <c r="M872" i="1"/>
  <c r="N872" i="1"/>
  <c r="O872" i="1"/>
  <c r="M873" i="1"/>
  <c r="N873" i="1"/>
  <c r="O873" i="1"/>
  <c r="M874" i="1"/>
  <c r="N874" i="1"/>
  <c r="O874" i="1"/>
  <c r="M875" i="1"/>
  <c r="N875" i="1"/>
  <c r="O875" i="1"/>
  <c r="M876" i="1"/>
  <c r="N876" i="1"/>
  <c r="O876" i="1"/>
  <c r="M877" i="1"/>
  <c r="N877" i="1"/>
  <c r="O877" i="1"/>
  <c r="M878" i="1"/>
  <c r="N878" i="1"/>
  <c r="O878" i="1"/>
  <c r="M879" i="1"/>
  <c r="N879" i="1"/>
  <c r="O879" i="1"/>
  <c r="M880" i="1"/>
  <c r="N880" i="1"/>
  <c r="O880" i="1"/>
  <c r="M881" i="1"/>
  <c r="N881" i="1"/>
  <c r="O881" i="1"/>
  <c r="M882" i="1"/>
  <c r="N882" i="1"/>
  <c r="O882" i="1"/>
  <c r="M883" i="1"/>
  <c r="N883" i="1"/>
  <c r="O883" i="1"/>
  <c r="M884" i="1"/>
  <c r="N884" i="1"/>
  <c r="O884" i="1"/>
  <c r="M885" i="1"/>
  <c r="N885" i="1"/>
  <c r="O885" i="1"/>
  <c r="M886" i="1"/>
  <c r="N886" i="1"/>
  <c r="O886" i="1"/>
  <c r="M887" i="1"/>
  <c r="N887" i="1"/>
  <c r="O887" i="1"/>
  <c r="M888" i="1"/>
  <c r="N888" i="1"/>
  <c r="O888" i="1"/>
  <c r="M889" i="1"/>
  <c r="N889" i="1"/>
  <c r="O889" i="1"/>
  <c r="M890" i="1"/>
  <c r="N890" i="1"/>
  <c r="O890" i="1"/>
  <c r="M891" i="1"/>
  <c r="N891" i="1"/>
  <c r="O891" i="1"/>
  <c r="M892" i="1"/>
  <c r="N892" i="1"/>
  <c r="O892" i="1"/>
  <c r="M893" i="1"/>
  <c r="N893" i="1"/>
  <c r="O893" i="1"/>
  <c r="M894" i="1"/>
  <c r="N894" i="1"/>
  <c r="O894" i="1"/>
  <c r="M895" i="1"/>
  <c r="N895" i="1"/>
  <c r="O895" i="1"/>
  <c r="M896" i="1"/>
  <c r="N896" i="1"/>
  <c r="O896" i="1"/>
  <c r="M897" i="1"/>
  <c r="N897" i="1"/>
  <c r="O897" i="1"/>
  <c r="M898" i="1"/>
  <c r="N898" i="1"/>
  <c r="O898" i="1"/>
  <c r="M899" i="1"/>
  <c r="N899" i="1"/>
  <c r="O899" i="1"/>
  <c r="M900" i="1"/>
  <c r="N900" i="1"/>
  <c r="O900" i="1"/>
  <c r="M901" i="1"/>
  <c r="N901" i="1"/>
  <c r="O901" i="1"/>
  <c r="M902" i="1"/>
  <c r="N902" i="1"/>
  <c r="O902" i="1"/>
  <c r="M903" i="1"/>
  <c r="N903" i="1"/>
  <c r="O903" i="1"/>
  <c r="M904" i="1"/>
  <c r="N904" i="1"/>
  <c r="O904" i="1"/>
  <c r="M905" i="1"/>
  <c r="N905" i="1"/>
  <c r="O905" i="1"/>
  <c r="M906" i="1"/>
  <c r="N906" i="1"/>
  <c r="O906" i="1"/>
  <c r="M907" i="1"/>
  <c r="N907" i="1"/>
  <c r="O907" i="1"/>
  <c r="M908" i="1"/>
  <c r="N908" i="1"/>
  <c r="O908" i="1"/>
  <c r="M909" i="1"/>
  <c r="N909" i="1"/>
  <c r="O909" i="1"/>
  <c r="M910" i="1"/>
  <c r="N910" i="1"/>
  <c r="O910" i="1"/>
  <c r="M911" i="1"/>
  <c r="N911" i="1"/>
  <c r="O911" i="1"/>
  <c r="M912" i="1"/>
  <c r="N912" i="1"/>
  <c r="O912" i="1"/>
  <c r="M913" i="1"/>
  <c r="N913" i="1"/>
  <c r="O913" i="1"/>
  <c r="M914" i="1"/>
  <c r="N914" i="1"/>
  <c r="O914" i="1"/>
  <c r="M915" i="1"/>
  <c r="N915" i="1"/>
  <c r="O915" i="1"/>
  <c r="M916" i="1"/>
  <c r="N916" i="1"/>
  <c r="O916" i="1"/>
  <c r="M917" i="1"/>
  <c r="N917" i="1"/>
  <c r="O917" i="1"/>
  <c r="M918" i="1"/>
  <c r="N918" i="1"/>
  <c r="O918" i="1"/>
  <c r="M919" i="1"/>
  <c r="N919" i="1"/>
  <c r="O919" i="1"/>
  <c r="M920" i="1"/>
  <c r="N920" i="1"/>
  <c r="O920" i="1"/>
  <c r="M921" i="1"/>
  <c r="N921" i="1"/>
  <c r="O921" i="1"/>
  <c r="M922" i="1"/>
  <c r="N922" i="1"/>
  <c r="O922" i="1"/>
  <c r="M923" i="1"/>
  <c r="N923" i="1"/>
  <c r="O923" i="1"/>
  <c r="M924" i="1"/>
  <c r="N924" i="1"/>
  <c r="O924" i="1"/>
  <c r="M925" i="1"/>
  <c r="N925" i="1"/>
  <c r="O925" i="1"/>
  <c r="M926" i="1"/>
  <c r="N926" i="1"/>
  <c r="O926" i="1"/>
  <c r="M927" i="1"/>
  <c r="N927" i="1"/>
  <c r="O927" i="1"/>
  <c r="M928" i="1"/>
  <c r="N928" i="1"/>
  <c r="O928" i="1"/>
  <c r="M929" i="1"/>
  <c r="N929" i="1"/>
  <c r="O929" i="1"/>
  <c r="M930" i="1"/>
  <c r="N930" i="1"/>
  <c r="O930" i="1"/>
  <c r="M931" i="1"/>
  <c r="N931" i="1"/>
  <c r="O931" i="1"/>
  <c r="M932" i="1"/>
  <c r="N932" i="1"/>
  <c r="O932" i="1"/>
  <c r="M933" i="1"/>
  <c r="N933" i="1"/>
  <c r="O933" i="1"/>
  <c r="M934" i="1"/>
  <c r="N934" i="1"/>
  <c r="O934" i="1"/>
  <c r="M935" i="1"/>
  <c r="N935" i="1"/>
  <c r="O935" i="1"/>
  <c r="M936" i="1"/>
  <c r="N936" i="1"/>
  <c r="O936" i="1"/>
  <c r="M937" i="1"/>
  <c r="N937" i="1"/>
  <c r="O937" i="1"/>
  <c r="M938" i="1"/>
  <c r="N938" i="1"/>
  <c r="O938" i="1"/>
  <c r="M939" i="1"/>
  <c r="N939" i="1"/>
  <c r="O939" i="1"/>
  <c r="M940" i="1"/>
  <c r="N940" i="1"/>
  <c r="O940" i="1"/>
  <c r="M941" i="1"/>
  <c r="N941" i="1"/>
  <c r="O941" i="1"/>
  <c r="M942" i="1"/>
  <c r="N942" i="1"/>
  <c r="O942" i="1"/>
  <c r="M943" i="1"/>
  <c r="N943" i="1"/>
  <c r="O943" i="1"/>
  <c r="M944" i="1"/>
  <c r="N944" i="1"/>
  <c r="O944" i="1"/>
  <c r="M945" i="1"/>
  <c r="N945" i="1"/>
  <c r="O945" i="1"/>
  <c r="M946" i="1"/>
  <c r="N946" i="1"/>
  <c r="O946" i="1"/>
  <c r="M947" i="1"/>
  <c r="N947" i="1"/>
  <c r="O947" i="1"/>
  <c r="M948" i="1"/>
  <c r="N948" i="1"/>
  <c r="O948" i="1"/>
  <c r="M949" i="1"/>
  <c r="N949" i="1"/>
  <c r="O949" i="1"/>
  <c r="M950" i="1"/>
  <c r="N950" i="1"/>
  <c r="O950" i="1"/>
  <c r="M951" i="1"/>
  <c r="N951" i="1"/>
  <c r="O951" i="1"/>
  <c r="M952" i="1"/>
  <c r="N952" i="1"/>
  <c r="O952" i="1"/>
  <c r="M953" i="1"/>
  <c r="N953" i="1"/>
  <c r="O953" i="1"/>
  <c r="M954" i="1"/>
  <c r="N954" i="1"/>
  <c r="O954" i="1"/>
  <c r="M955" i="1"/>
  <c r="N955" i="1"/>
  <c r="O955" i="1"/>
  <c r="M956" i="1"/>
  <c r="N956" i="1"/>
  <c r="O956" i="1"/>
  <c r="M957" i="1"/>
  <c r="N957" i="1"/>
  <c r="O957" i="1"/>
  <c r="M958" i="1"/>
  <c r="N958" i="1"/>
  <c r="O958" i="1"/>
  <c r="M959" i="1"/>
  <c r="N959" i="1"/>
  <c r="O959" i="1"/>
  <c r="M960" i="1"/>
  <c r="N960" i="1"/>
  <c r="O960" i="1"/>
  <c r="M961" i="1"/>
  <c r="N961" i="1"/>
  <c r="O961" i="1"/>
  <c r="M962" i="1"/>
  <c r="N962" i="1"/>
  <c r="O962" i="1"/>
  <c r="M963" i="1"/>
  <c r="N963" i="1"/>
  <c r="O963" i="1"/>
  <c r="M964" i="1"/>
  <c r="N964" i="1"/>
  <c r="O964" i="1"/>
  <c r="M965" i="1"/>
  <c r="N965" i="1"/>
  <c r="O965" i="1"/>
  <c r="M966" i="1"/>
  <c r="N966" i="1"/>
  <c r="O966" i="1"/>
  <c r="M967" i="1"/>
  <c r="N967" i="1"/>
  <c r="O967" i="1"/>
  <c r="M968" i="1"/>
  <c r="N968" i="1"/>
  <c r="O968" i="1"/>
  <c r="M969" i="1"/>
  <c r="N969" i="1"/>
  <c r="O969" i="1"/>
  <c r="M970" i="1"/>
  <c r="N970" i="1"/>
  <c r="O970" i="1"/>
  <c r="M971" i="1"/>
  <c r="N971" i="1"/>
  <c r="O971" i="1"/>
  <c r="M972" i="1"/>
  <c r="N972" i="1"/>
  <c r="O972" i="1"/>
  <c r="M973" i="1"/>
  <c r="N973" i="1"/>
  <c r="O973" i="1"/>
  <c r="M974" i="1"/>
  <c r="N974" i="1"/>
  <c r="O974" i="1"/>
  <c r="M975" i="1"/>
  <c r="N975" i="1"/>
  <c r="O975" i="1"/>
  <c r="M976" i="1"/>
  <c r="N976" i="1"/>
  <c r="O976" i="1"/>
  <c r="M977" i="1"/>
  <c r="N977" i="1"/>
  <c r="O977" i="1"/>
  <c r="M978" i="1"/>
  <c r="N978" i="1"/>
  <c r="O978" i="1"/>
  <c r="M979" i="1"/>
  <c r="N979" i="1"/>
  <c r="O979" i="1"/>
  <c r="M980" i="1"/>
  <c r="N980" i="1"/>
  <c r="O980" i="1"/>
  <c r="M981" i="1"/>
  <c r="N981" i="1"/>
  <c r="O981" i="1"/>
  <c r="M982" i="1"/>
  <c r="N982" i="1"/>
  <c r="O982" i="1"/>
  <c r="M983" i="1"/>
  <c r="N983" i="1"/>
  <c r="O983" i="1"/>
  <c r="M984" i="1"/>
  <c r="N984" i="1"/>
  <c r="O984" i="1"/>
  <c r="M985" i="1"/>
  <c r="N985" i="1"/>
  <c r="O985" i="1"/>
  <c r="M986" i="1"/>
  <c r="N986" i="1"/>
  <c r="O986" i="1"/>
  <c r="M987" i="1"/>
  <c r="N987" i="1"/>
  <c r="O987" i="1"/>
  <c r="M988" i="1"/>
  <c r="N988" i="1"/>
  <c r="O988" i="1"/>
  <c r="M989" i="1"/>
  <c r="N989" i="1"/>
  <c r="O989" i="1"/>
  <c r="M990" i="1"/>
  <c r="N990" i="1"/>
  <c r="O990" i="1"/>
  <c r="M991" i="1"/>
  <c r="N991" i="1"/>
  <c r="O991" i="1"/>
  <c r="M992" i="1"/>
  <c r="N992" i="1"/>
  <c r="O992" i="1"/>
  <c r="M993" i="1"/>
  <c r="N993" i="1"/>
  <c r="O993" i="1"/>
  <c r="M994" i="1"/>
  <c r="N994" i="1"/>
  <c r="O994" i="1"/>
  <c r="M995" i="1"/>
  <c r="N995" i="1"/>
  <c r="O995" i="1"/>
  <c r="M996" i="1"/>
  <c r="N996" i="1"/>
  <c r="O996" i="1"/>
  <c r="M997" i="1"/>
  <c r="N997" i="1"/>
  <c r="O997" i="1"/>
  <c r="M998" i="1"/>
  <c r="N998" i="1"/>
  <c r="O998" i="1"/>
  <c r="M999" i="1"/>
  <c r="N999" i="1"/>
  <c r="O999" i="1"/>
  <c r="M1000" i="1"/>
  <c r="N1000" i="1"/>
  <c r="O1000" i="1"/>
  <c r="M1001" i="1"/>
  <c r="N1001" i="1"/>
  <c r="O1001" i="1"/>
  <c r="M1002" i="1"/>
  <c r="N1002" i="1"/>
  <c r="O1002" i="1"/>
  <c r="M1003" i="1"/>
  <c r="N1003" i="1"/>
  <c r="O1003" i="1"/>
  <c r="M1004" i="1"/>
  <c r="N1004" i="1"/>
  <c r="O1004" i="1"/>
  <c r="M1005" i="1"/>
  <c r="N1005" i="1"/>
  <c r="O1005" i="1"/>
  <c r="M1006" i="1"/>
  <c r="N1006" i="1"/>
  <c r="O1006" i="1"/>
  <c r="M1007" i="1"/>
  <c r="N1007" i="1"/>
  <c r="O1007" i="1"/>
  <c r="M1008" i="1"/>
  <c r="N1008" i="1"/>
  <c r="O1008" i="1"/>
  <c r="M1009" i="1"/>
  <c r="N1009" i="1"/>
  <c r="O1009" i="1"/>
  <c r="M1010" i="1"/>
  <c r="N1010" i="1"/>
  <c r="O1010" i="1"/>
  <c r="M1011" i="1"/>
  <c r="N1011" i="1"/>
  <c r="O1011" i="1"/>
  <c r="M1012" i="1"/>
  <c r="N1012" i="1"/>
  <c r="O1012" i="1"/>
  <c r="M1013" i="1"/>
  <c r="N1013" i="1"/>
  <c r="O1013" i="1"/>
  <c r="M1014" i="1"/>
  <c r="N1014" i="1"/>
  <c r="O1014" i="1"/>
  <c r="M1015" i="1"/>
  <c r="N1015" i="1"/>
  <c r="O1015" i="1"/>
  <c r="M1016" i="1"/>
  <c r="N1016" i="1"/>
  <c r="O1016" i="1"/>
  <c r="M1017" i="1"/>
  <c r="N1017" i="1"/>
  <c r="O1017" i="1"/>
  <c r="M1018" i="1"/>
  <c r="N1018" i="1"/>
  <c r="O1018" i="1"/>
  <c r="M1019" i="1"/>
  <c r="N1019" i="1"/>
  <c r="O1019" i="1"/>
  <c r="M1020" i="1"/>
  <c r="N1020" i="1"/>
  <c r="O1020" i="1"/>
  <c r="M1021" i="1"/>
  <c r="N1021" i="1"/>
  <c r="O1021" i="1"/>
  <c r="M1022" i="1"/>
  <c r="N1022" i="1"/>
  <c r="O1022" i="1"/>
  <c r="M1023" i="1"/>
  <c r="N1023" i="1"/>
  <c r="O1023" i="1"/>
  <c r="M1024" i="1"/>
  <c r="N1024" i="1"/>
  <c r="O1024" i="1"/>
  <c r="M1025" i="1"/>
  <c r="N1025" i="1"/>
  <c r="O1025" i="1"/>
  <c r="M1026" i="1"/>
  <c r="N1026" i="1"/>
  <c r="O1026" i="1"/>
  <c r="M1027" i="1"/>
  <c r="N1027" i="1"/>
  <c r="O1027" i="1"/>
  <c r="M1028" i="1"/>
  <c r="N1028" i="1"/>
  <c r="O1028" i="1"/>
  <c r="M1029" i="1"/>
  <c r="N1029" i="1"/>
  <c r="O1029" i="1"/>
  <c r="M1030" i="1"/>
  <c r="N1030" i="1"/>
  <c r="O1030" i="1"/>
  <c r="M1031" i="1"/>
  <c r="N1031" i="1"/>
  <c r="O1031" i="1"/>
  <c r="M1032" i="1"/>
  <c r="N1032" i="1"/>
  <c r="O1032" i="1"/>
  <c r="M1033" i="1"/>
  <c r="N1033" i="1"/>
  <c r="O1033" i="1"/>
  <c r="M1034" i="1"/>
  <c r="N1034" i="1"/>
  <c r="O1034" i="1"/>
  <c r="M1035" i="1"/>
  <c r="N1035" i="1"/>
  <c r="O1035" i="1"/>
  <c r="M1036" i="1"/>
  <c r="N1036" i="1"/>
  <c r="O1036" i="1"/>
  <c r="M1037" i="1"/>
  <c r="N1037" i="1"/>
  <c r="O1037" i="1"/>
  <c r="M1038" i="1"/>
  <c r="N1038" i="1"/>
  <c r="O1038" i="1"/>
  <c r="M1039" i="1"/>
  <c r="N1039" i="1"/>
  <c r="O1039" i="1"/>
  <c r="M1040" i="1"/>
  <c r="N1040" i="1"/>
  <c r="O1040" i="1"/>
  <c r="M1041" i="1"/>
  <c r="N1041" i="1"/>
  <c r="O1041" i="1"/>
  <c r="M1042" i="1"/>
  <c r="N1042" i="1"/>
  <c r="O1042" i="1"/>
  <c r="M1043" i="1"/>
  <c r="N1043" i="1"/>
  <c r="O1043" i="1"/>
  <c r="M1044" i="1"/>
  <c r="N1044" i="1"/>
  <c r="O1044" i="1"/>
  <c r="M1045" i="1"/>
  <c r="N1045" i="1"/>
  <c r="O1045" i="1"/>
  <c r="M1046" i="1"/>
  <c r="N1046" i="1"/>
  <c r="O1046" i="1"/>
  <c r="M1047" i="1"/>
  <c r="N1047" i="1"/>
  <c r="O1047" i="1"/>
  <c r="M1048" i="1"/>
  <c r="N1048" i="1"/>
  <c r="O1048" i="1"/>
  <c r="M1049" i="1"/>
  <c r="N1049" i="1"/>
  <c r="O1049" i="1"/>
  <c r="M1050" i="1"/>
  <c r="N1050" i="1"/>
  <c r="O1050" i="1"/>
  <c r="M1051" i="1"/>
  <c r="N1051" i="1"/>
  <c r="O1051" i="1"/>
  <c r="M1052" i="1"/>
  <c r="N1052" i="1"/>
  <c r="O1052" i="1"/>
  <c r="M1053" i="1"/>
  <c r="N1053" i="1"/>
  <c r="O1053" i="1"/>
  <c r="M1054" i="1"/>
  <c r="N1054" i="1"/>
  <c r="O1054" i="1"/>
  <c r="M1055" i="1"/>
  <c r="N1055" i="1"/>
  <c r="O1055" i="1"/>
  <c r="M1056" i="1"/>
  <c r="N1056" i="1"/>
  <c r="O1056" i="1"/>
  <c r="M1057" i="1"/>
  <c r="N1057" i="1"/>
  <c r="O1057" i="1"/>
  <c r="M1058" i="1"/>
  <c r="N1058" i="1"/>
  <c r="O1058" i="1"/>
  <c r="M1059" i="1"/>
  <c r="N1059" i="1"/>
  <c r="O1059" i="1"/>
  <c r="M1060" i="1"/>
  <c r="N1060" i="1"/>
  <c r="O1060" i="1"/>
  <c r="M1061" i="1"/>
  <c r="N1061" i="1"/>
  <c r="O1061" i="1"/>
  <c r="M1062" i="1"/>
  <c r="N1062" i="1"/>
  <c r="O1062" i="1"/>
  <c r="M1063" i="1"/>
  <c r="N1063" i="1"/>
  <c r="O1063" i="1"/>
  <c r="M1064" i="1"/>
  <c r="N1064" i="1"/>
  <c r="O1064" i="1"/>
  <c r="M1065" i="1"/>
  <c r="N1065" i="1"/>
  <c r="O1065" i="1"/>
  <c r="M1066" i="1"/>
  <c r="N1066" i="1"/>
  <c r="O1066" i="1"/>
  <c r="M1067" i="1"/>
  <c r="N1067" i="1"/>
  <c r="O1067" i="1"/>
  <c r="M1068" i="1"/>
  <c r="N1068" i="1"/>
  <c r="O1068" i="1"/>
  <c r="M1069" i="1"/>
  <c r="N1069" i="1"/>
  <c r="O1069" i="1"/>
  <c r="M1070" i="1"/>
  <c r="N1070" i="1"/>
  <c r="O1070" i="1"/>
  <c r="M1071" i="1"/>
  <c r="N1071" i="1"/>
  <c r="O1071" i="1"/>
  <c r="M1072" i="1"/>
  <c r="N1072" i="1"/>
  <c r="O1072" i="1"/>
  <c r="M1073" i="1"/>
  <c r="N1073" i="1"/>
  <c r="O1073" i="1"/>
  <c r="M1074" i="1"/>
  <c r="N1074" i="1"/>
  <c r="O1074" i="1"/>
  <c r="M1075" i="1"/>
  <c r="N1075" i="1"/>
  <c r="O1075" i="1"/>
  <c r="M1076" i="1"/>
  <c r="N1076" i="1"/>
  <c r="O1076" i="1"/>
  <c r="M1077" i="1"/>
  <c r="N1077" i="1"/>
  <c r="O1077" i="1"/>
  <c r="M1078" i="1"/>
  <c r="N1078" i="1"/>
  <c r="O1078" i="1"/>
  <c r="M1079" i="1"/>
  <c r="N1079" i="1"/>
  <c r="O1079" i="1"/>
  <c r="M1080" i="1"/>
  <c r="N1080" i="1"/>
  <c r="O1080" i="1"/>
  <c r="M1081" i="1"/>
  <c r="N1081" i="1"/>
  <c r="O1081" i="1"/>
  <c r="M1082" i="1"/>
  <c r="N1082" i="1"/>
  <c r="O1082" i="1"/>
  <c r="M1083" i="1"/>
  <c r="N1083" i="1"/>
  <c r="O1083" i="1"/>
  <c r="M1084" i="1"/>
  <c r="N1084" i="1"/>
  <c r="O1084" i="1"/>
  <c r="M1085" i="1"/>
  <c r="N1085" i="1"/>
  <c r="O1085" i="1"/>
  <c r="M1086" i="1"/>
  <c r="N1086" i="1"/>
  <c r="O1086" i="1"/>
  <c r="M1087" i="1"/>
  <c r="N1087" i="1"/>
  <c r="O1087" i="1"/>
  <c r="M1088" i="1"/>
  <c r="N1088" i="1"/>
  <c r="O1088" i="1"/>
  <c r="M1089" i="1"/>
  <c r="N1089" i="1"/>
  <c r="O1089" i="1"/>
  <c r="M1090" i="1"/>
  <c r="N1090" i="1"/>
  <c r="O1090" i="1"/>
  <c r="M1091" i="1"/>
  <c r="N1091" i="1"/>
  <c r="O1091" i="1"/>
  <c r="M1092" i="1"/>
  <c r="N1092" i="1"/>
  <c r="O1092" i="1"/>
  <c r="M1093" i="1"/>
  <c r="N1093" i="1"/>
  <c r="O1093" i="1"/>
  <c r="M1094" i="1"/>
  <c r="N1094" i="1"/>
  <c r="O1094" i="1"/>
  <c r="M1095" i="1"/>
  <c r="N1095" i="1"/>
  <c r="O1095" i="1"/>
  <c r="M1096" i="1"/>
  <c r="N1096" i="1"/>
  <c r="O1096" i="1"/>
  <c r="M1097" i="1"/>
  <c r="N1097" i="1"/>
  <c r="O1097" i="1"/>
  <c r="M1098" i="1"/>
  <c r="N1098" i="1"/>
  <c r="O1098" i="1"/>
  <c r="M1099" i="1"/>
  <c r="N1099" i="1"/>
  <c r="O1099" i="1"/>
  <c r="M1100" i="1"/>
  <c r="N1100" i="1"/>
  <c r="O1100" i="1"/>
  <c r="M1101" i="1"/>
  <c r="N1101" i="1"/>
  <c r="O1101" i="1"/>
  <c r="M1102" i="1"/>
  <c r="N1102" i="1"/>
  <c r="O1102" i="1"/>
  <c r="M1103" i="1"/>
  <c r="N1103" i="1"/>
  <c r="O1103" i="1"/>
  <c r="M1104" i="1"/>
  <c r="N1104" i="1"/>
  <c r="O1104" i="1"/>
  <c r="M1105" i="1"/>
  <c r="N1105" i="1"/>
  <c r="O1105" i="1"/>
  <c r="M1106" i="1"/>
  <c r="N1106" i="1"/>
  <c r="O1106" i="1"/>
  <c r="M1107" i="1"/>
  <c r="N1107" i="1"/>
  <c r="O1107" i="1"/>
  <c r="M1108" i="1"/>
  <c r="N1108" i="1"/>
  <c r="O1108" i="1"/>
  <c r="M1109" i="1"/>
  <c r="N1109" i="1"/>
  <c r="O1109" i="1"/>
  <c r="M1110" i="1"/>
  <c r="N1110" i="1"/>
  <c r="O1110" i="1"/>
  <c r="M1111" i="1"/>
  <c r="N1111" i="1"/>
  <c r="O1111" i="1"/>
  <c r="M1112" i="1"/>
  <c r="N1112" i="1"/>
  <c r="O1112" i="1"/>
  <c r="M1113" i="1"/>
  <c r="N1113" i="1"/>
  <c r="O1113" i="1"/>
  <c r="M1114" i="1"/>
  <c r="N1114" i="1"/>
  <c r="O1114" i="1"/>
  <c r="M1115" i="1"/>
  <c r="N1115" i="1"/>
  <c r="O1115" i="1"/>
  <c r="M1116" i="1"/>
  <c r="N1116" i="1"/>
  <c r="O1116" i="1"/>
  <c r="M1117" i="1"/>
  <c r="N1117" i="1"/>
  <c r="O1117" i="1"/>
  <c r="M1118" i="1"/>
  <c r="N1118" i="1"/>
  <c r="O1118" i="1"/>
  <c r="M1119" i="1"/>
  <c r="N1119" i="1"/>
  <c r="O1119" i="1"/>
  <c r="M1120" i="1"/>
  <c r="N1120" i="1"/>
  <c r="O1120" i="1"/>
  <c r="M1121" i="1"/>
  <c r="N1121" i="1"/>
  <c r="O1121" i="1"/>
  <c r="M1122" i="1"/>
  <c r="N1122" i="1"/>
  <c r="O1122" i="1"/>
  <c r="M1123" i="1"/>
  <c r="N1123" i="1"/>
  <c r="O1123" i="1"/>
  <c r="M1124" i="1"/>
  <c r="N1124" i="1"/>
  <c r="O1124" i="1"/>
  <c r="M1125" i="1"/>
  <c r="N1125" i="1"/>
  <c r="O1125" i="1"/>
  <c r="M1126" i="1"/>
  <c r="N1126" i="1"/>
  <c r="O1126" i="1"/>
  <c r="M1127" i="1"/>
  <c r="N1127" i="1"/>
  <c r="O1127" i="1"/>
  <c r="M1128" i="1"/>
  <c r="N1128" i="1"/>
  <c r="O1128" i="1"/>
  <c r="M1129" i="1"/>
  <c r="N1129" i="1"/>
  <c r="O1129" i="1"/>
  <c r="M1130" i="1"/>
  <c r="N1130" i="1"/>
  <c r="O1130" i="1"/>
  <c r="M1131" i="1"/>
  <c r="N1131" i="1"/>
  <c r="O1131" i="1"/>
  <c r="M1132" i="1"/>
  <c r="N1132" i="1"/>
  <c r="O1132" i="1"/>
  <c r="M1133" i="1"/>
  <c r="N1133" i="1"/>
  <c r="O1133" i="1"/>
  <c r="M1134" i="1"/>
  <c r="N1134" i="1"/>
  <c r="O1134" i="1"/>
  <c r="M1135" i="1"/>
  <c r="N1135" i="1"/>
  <c r="O1135" i="1"/>
  <c r="M1136" i="1"/>
  <c r="N1136" i="1"/>
  <c r="O1136" i="1"/>
  <c r="M1137" i="1"/>
  <c r="N1137" i="1"/>
  <c r="O1137" i="1"/>
  <c r="M1138" i="1"/>
  <c r="N1138" i="1"/>
  <c r="O1138" i="1"/>
  <c r="M1139" i="1"/>
  <c r="N1139" i="1"/>
  <c r="O1139" i="1"/>
  <c r="M1140" i="1"/>
  <c r="N1140" i="1"/>
  <c r="O1140" i="1"/>
  <c r="M1141" i="1"/>
  <c r="N1141" i="1"/>
  <c r="O1141" i="1"/>
  <c r="M1142" i="1"/>
  <c r="N1142" i="1"/>
  <c r="O1142" i="1"/>
  <c r="M1143" i="1"/>
  <c r="N1143" i="1"/>
  <c r="O1143" i="1"/>
  <c r="M1144" i="1"/>
  <c r="N1144" i="1"/>
  <c r="O1144" i="1"/>
  <c r="M1145" i="1"/>
  <c r="N1145" i="1"/>
  <c r="O1145" i="1"/>
  <c r="M1146" i="1"/>
  <c r="N1146" i="1"/>
  <c r="O1146" i="1"/>
  <c r="M1147" i="1"/>
  <c r="N1147" i="1"/>
  <c r="O1147" i="1"/>
  <c r="M1148" i="1"/>
  <c r="N1148" i="1"/>
  <c r="O1148" i="1"/>
  <c r="M1149" i="1"/>
  <c r="N1149" i="1"/>
  <c r="O1149" i="1"/>
  <c r="M1150" i="1"/>
  <c r="N1150" i="1"/>
  <c r="O1150" i="1"/>
  <c r="M1151" i="1"/>
  <c r="N1151" i="1"/>
  <c r="O1151" i="1"/>
  <c r="M1152" i="1"/>
  <c r="N1152" i="1"/>
  <c r="O1152" i="1"/>
  <c r="M1153" i="1"/>
  <c r="N1153" i="1"/>
  <c r="O1153" i="1"/>
  <c r="M1154" i="1"/>
  <c r="N1154" i="1"/>
  <c r="O1154" i="1"/>
  <c r="M1155" i="1"/>
  <c r="N1155" i="1"/>
  <c r="O1155" i="1"/>
  <c r="M1156" i="1"/>
  <c r="N1156" i="1"/>
  <c r="O1156" i="1"/>
  <c r="M1157" i="1"/>
  <c r="N1157" i="1"/>
  <c r="O1157" i="1"/>
  <c r="M1158" i="1"/>
  <c r="N1158" i="1"/>
  <c r="O1158" i="1"/>
  <c r="M1159" i="1"/>
  <c r="N1159" i="1"/>
  <c r="O1159" i="1"/>
  <c r="M1160" i="1"/>
  <c r="N1160" i="1"/>
  <c r="O1160" i="1"/>
  <c r="M1161" i="1"/>
  <c r="N1161" i="1"/>
  <c r="O1161" i="1"/>
  <c r="M1162" i="1"/>
  <c r="N1162" i="1"/>
  <c r="O1162" i="1"/>
  <c r="M1163" i="1"/>
  <c r="N1163" i="1"/>
  <c r="O1163" i="1"/>
  <c r="M1164" i="1"/>
  <c r="N1164" i="1"/>
  <c r="O1164" i="1"/>
  <c r="M1165" i="1"/>
  <c r="N1165" i="1"/>
  <c r="O1165" i="1"/>
  <c r="M1166" i="1"/>
  <c r="N1166" i="1"/>
  <c r="O1166" i="1"/>
  <c r="M1167" i="1"/>
  <c r="N1167" i="1"/>
  <c r="O1167" i="1"/>
  <c r="M1168" i="1"/>
  <c r="N1168" i="1"/>
  <c r="O1168" i="1"/>
  <c r="M1169" i="1"/>
  <c r="N1169" i="1"/>
  <c r="O1169" i="1"/>
  <c r="M1170" i="1"/>
  <c r="N1170" i="1"/>
  <c r="O1170" i="1"/>
  <c r="M1171" i="1"/>
  <c r="N1171" i="1"/>
  <c r="O1171" i="1"/>
  <c r="M1172" i="1"/>
  <c r="N1172" i="1"/>
  <c r="O1172" i="1"/>
  <c r="M1173" i="1"/>
  <c r="N1173" i="1"/>
  <c r="O1173" i="1"/>
  <c r="M1174" i="1"/>
  <c r="N1174" i="1"/>
  <c r="O1174" i="1"/>
  <c r="M1175" i="1"/>
  <c r="N1175" i="1"/>
  <c r="O1175" i="1"/>
  <c r="M1176" i="1"/>
  <c r="N1176" i="1"/>
  <c r="O1176" i="1"/>
  <c r="M1177" i="1"/>
  <c r="N1177" i="1"/>
  <c r="O1177" i="1"/>
  <c r="M1178" i="1"/>
  <c r="N1178" i="1"/>
  <c r="O1178" i="1"/>
  <c r="M1179" i="1"/>
  <c r="N1179" i="1"/>
  <c r="O1179" i="1"/>
  <c r="M1180" i="1"/>
  <c r="N1180" i="1"/>
  <c r="O1180" i="1"/>
  <c r="M1181" i="1"/>
  <c r="N1181" i="1"/>
  <c r="O1181" i="1"/>
  <c r="M1182" i="1"/>
  <c r="N1182" i="1"/>
  <c r="O1182" i="1"/>
  <c r="M1183" i="1"/>
  <c r="N1183" i="1"/>
  <c r="O1183" i="1"/>
  <c r="M1184" i="1"/>
  <c r="N1184" i="1"/>
  <c r="O1184" i="1"/>
  <c r="M1185" i="1"/>
  <c r="N1185" i="1"/>
  <c r="O1185" i="1"/>
  <c r="M1186" i="1"/>
  <c r="N1186" i="1"/>
  <c r="O1186" i="1"/>
  <c r="M1187" i="1"/>
  <c r="N1187" i="1"/>
  <c r="O1187" i="1"/>
  <c r="M1188" i="1"/>
  <c r="N1188" i="1"/>
  <c r="O1188" i="1"/>
  <c r="M1189" i="1"/>
  <c r="N1189" i="1"/>
  <c r="O1189" i="1"/>
  <c r="M1190" i="1"/>
  <c r="N1190" i="1"/>
  <c r="O1190" i="1"/>
  <c r="M1191" i="1"/>
  <c r="N1191" i="1"/>
  <c r="O1191" i="1"/>
  <c r="M1192" i="1"/>
  <c r="N1192" i="1"/>
  <c r="O1192" i="1"/>
  <c r="M1193" i="1"/>
  <c r="N1193" i="1"/>
  <c r="O1193" i="1"/>
  <c r="M1194" i="1"/>
  <c r="N1194" i="1"/>
  <c r="O1194" i="1"/>
  <c r="M1195" i="1"/>
  <c r="N1195" i="1"/>
  <c r="O1195" i="1"/>
  <c r="M1196" i="1"/>
  <c r="N1196" i="1"/>
  <c r="O1196" i="1"/>
  <c r="M1197" i="1"/>
  <c r="N1197" i="1"/>
  <c r="O1197" i="1"/>
  <c r="M1198" i="1"/>
  <c r="N1198" i="1"/>
  <c r="O1198" i="1"/>
  <c r="M1199" i="1"/>
  <c r="N1199" i="1"/>
  <c r="O1199" i="1"/>
  <c r="M1200" i="1"/>
  <c r="N1200" i="1"/>
  <c r="O1200" i="1"/>
  <c r="M1201" i="1"/>
  <c r="N1201" i="1"/>
  <c r="O1201" i="1"/>
  <c r="M1202" i="1"/>
  <c r="N1202" i="1"/>
  <c r="O1202" i="1"/>
  <c r="M1203" i="1"/>
  <c r="N1203" i="1"/>
  <c r="O1203" i="1"/>
  <c r="M1204" i="1"/>
  <c r="N1204" i="1"/>
  <c r="O1204" i="1"/>
  <c r="M1205" i="1"/>
  <c r="N1205" i="1"/>
  <c r="O1205" i="1"/>
  <c r="M1206" i="1"/>
  <c r="N1206" i="1"/>
  <c r="O1206" i="1"/>
  <c r="M1207" i="1"/>
  <c r="N1207" i="1"/>
  <c r="O1207" i="1"/>
  <c r="M1208" i="1"/>
  <c r="N1208" i="1"/>
  <c r="O1208" i="1"/>
  <c r="M1209" i="1"/>
  <c r="N1209" i="1"/>
  <c r="O1209" i="1"/>
  <c r="M1210" i="1"/>
  <c r="N1210" i="1"/>
  <c r="O1210" i="1"/>
  <c r="M1211" i="1"/>
  <c r="N1211" i="1"/>
  <c r="O1211" i="1"/>
  <c r="M1212" i="1"/>
  <c r="N1212" i="1"/>
  <c r="O1212" i="1"/>
  <c r="M1213" i="1"/>
  <c r="N1213" i="1"/>
  <c r="O1213" i="1"/>
  <c r="M1214" i="1"/>
  <c r="N1214" i="1"/>
  <c r="O1214" i="1"/>
  <c r="M1215" i="1"/>
  <c r="N1215" i="1"/>
  <c r="O1215" i="1"/>
  <c r="M1216" i="1"/>
  <c r="N1216" i="1"/>
  <c r="O1216" i="1"/>
  <c r="M1217" i="1"/>
  <c r="N1217" i="1"/>
  <c r="O1217" i="1"/>
  <c r="M1218" i="1"/>
  <c r="N1218" i="1"/>
  <c r="O1218" i="1"/>
  <c r="M1219" i="1"/>
  <c r="N1219" i="1"/>
  <c r="O1219" i="1"/>
  <c r="M1220" i="1"/>
  <c r="N1220" i="1"/>
  <c r="O1220" i="1"/>
  <c r="M1221" i="1"/>
  <c r="N1221" i="1"/>
  <c r="O1221" i="1"/>
  <c r="M1222" i="1"/>
  <c r="N1222" i="1"/>
  <c r="O1222" i="1"/>
  <c r="M1223" i="1"/>
  <c r="N1223" i="1"/>
  <c r="O1223" i="1"/>
  <c r="M1224" i="1"/>
  <c r="N1224" i="1"/>
  <c r="O1224" i="1"/>
  <c r="M1225" i="1"/>
  <c r="N1225" i="1"/>
  <c r="O1225" i="1"/>
  <c r="M1226" i="1"/>
  <c r="N1226" i="1"/>
  <c r="O1226" i="1"/>
  <c r="M1227" i="1"/>
  <c r="N1227" i="1"/>
  <c r="O1227" i="1"/>
  <c r="M1228" i="1"/>
  <c r="N1228" i="1"/>
  <c r="O1228" i="1"/>
  <c r="M1229" i="1"/>
  <c r="N1229" i="1"/>
  <c r="O1229" i="1"/>
  <c r="M1230" i="1"/>
  <c r="N1230" i="1"/>
  <c r="O1230" i="1"/>
  <c r="M1231" i="1"/>
  <c r="N1231" i="1"/>
  <c r="O1231" i="1"/>
  <c r="M1232" i="1"/>
  <c r="N1232" i="1"/>
  <c r="O1232" i="1"/>
  <c r="M1233" i="1"/>
  <c r="N1233" i="1"/>
  <c r="O1233" i="1"/>
  <c r="M1234" i="1"/>
  <c r="N1234" i="1"/>
  <c r="O1234" i="1"/>
  <c r="M1235" i="1"/>
  <c r="N1235" i="1"/>
  <c r="O1235" i="1"/>
  <c r="M1236" i="1"/>
  <c r="N1236" i="1"/>
  <c r="O1236" i="1"/>
  <c r="M1237" i="1"/>
  <c r="N1237" i="1"/>
  <c r="O1237" i="1"/>
  <c r="M1238" i="1"/>
  <c r="N1238" i="1"/>
  <c r="O1238" i="1"/>
  <c r="M1239" i="1"/>
  <c r="N1239" i="1"/>
  <c r="O1239" i="1"/>
  <c r="M1240" i="1"/>
  <c r="N1240" i="1"/>
  <c r="O1240" i="1"/>
  <c r="M1241" i="1"/>
  <c r="N1241" i="1"/>
  <c r="O1241" i="1"/>
  <c r="M1242" i="1"/>
  <c r="N1242" i="1"/>
  <c r="O1242" i="1"/>
  <c r="M1243" i="1"/>
  <c r="N1243" i="1"/>
  <c r="O1243" i="1"/>
  <c r="M1244" i="1"/>
  <c r="N1244" i="1"/>
  <c r="O1244" i="1"/>
  <c r="M1245" i="1"/>
  <c r="N1245" i="1"/>
  <c r="O1245" i="1"/>
  <c r="M1246" i="1"/>
  <c r="N1246" i="1"/>
  <c r="O1246" i="1"/>
  <c r="M1247" i="1"/>
  <c r="N1247" i="1"/>
  <c r="O1247" i="1"/>
  <c r="M1248" i="1"/>
  <c r="N1248" i="1"/>
  <c r="O1248" i="1"/>
  <c r="M1249" i="1"/>
  <c r="N1249" i="1"/>
  <c r="O1249" i="1"/>
  <c r="M1250" i="1"/>
  <c r="N1250" i="1"/>
  <c r="O1250" i="1"/>
  <c r="M1251" i="1"/>
  <c r="N1251" i="1"/>
  <c r="O1251" i="1"/>
  <c r="M1252" i="1"/>
  <c r="N1252" i="1"/>
  <c r="O1252" i="1"/>
  <c r="M1253" i="1"/>
  <c r="N1253" i="1"/>
  <c r="O1253" i="1"/>
  <c r="M1254" i="1"/>
  <c r="N1254" i="1"/>
  <c r="O1254" i="1"/>
  <c r="M1255" i="1"/>
  <c r="N1255" i="1"/>
  <c r="O1255" i="1"/>
  <c r="M1256" i="1"/>
  <c r="N1256" i="1"/>
  <c r="O1256" i="1"/>
  <c r="M1257" i="1"/>
  <c r="N1257" i="1"/>
  <c r="O1257" i="1"/>
  <c r="M1258" i="1"/>
  <c r="N1258" i="1"/>
  <c r="O1258" i="1"/>
  <c r="M1259" i="1"/>
  <c r="N1259" i="1"/>
  <c r="O1259" i="1"/>
  <c r="M1260" i="1"/>
  <c r="N1260" i="1"/>
  <c r="O1260" i="1"/>
  <c r="M1261" i="1"/>
  <c r="N1261" i="1"/>
  <c r="O1261" i="1"/>
  <c r="M1262" i="1"/>
  <c r="N1262" i="1"/>
  <c r="O1262" i="1"/>
  <c r="M1263" i="1"/>
  <c r="N1263" i="1"/>
  <c r="O1263" i="1"/>
  <c r="M1264" i="1"/>
  <c r="N1264" i="1"/>
  <c r="O1264" i="1"/>
  <c r="M1265" i="1"/>
  <c r="N1265" i="1"/>
  <c r="O1265" i="1"/>
  <c r="M1266" i="1"/>
  <c r="N1266" i="1"/>
  <c r="O1266" i="1"/>
  <c r="M1267" i="1"/>
  <c r="N1267" i="1"/>
  <c r="O1267" i="1"/>
  <c r="M1268" i="1"/>
  <c r="N1268" i="1"/>
  <c r="O1268" i="1"/>
  <c r="M1269" i="1"/>
  <c r="N1269" i="1"/>
  <c r="O1269" i="1"/>
  <c r="M1270" i="1"/>
  <c r="N1270" i="1"/>
  <c r="O1270" i="1"/>
  <c r="M1271" i="1"/>
  <c r="N1271" i="1"/>
  <c r="O1271" i="1"/>
  <c r="M1272" i="1"/>
  <c r="N1272" i="1"/>
  <c r="O1272" i="1"/>
  <c r="M1273" i="1"/>
  <c r="N1273" i="1"/>
  <c r="O1273" i="1"/>
  <c r="M1274" i="1"/>
  <c r="N1274" i="1"/>
  <c r="O1274" i="1"/>
  <c r="M1275" i="1"/>
  <c r="N1275" i="1"/>
  <c r="O1275" i="1"/>
  <c r="M1276" i="1"/>
  <c r="N1276" i="1"/>
  <c r="O1276" i="1"/>
  <c r="M1277" i="1"/>
  <c r="N1277" i="1"/>
  <c r="O1277" i="1"/>
  <c r="M1278" i="1"/>
  <c r="N1278" i="1"/>
  <c r="O1278" i="1"/>
  <c r="M1279" i="1"/>
  <c r="N1279" i="1"/>
  <c r="O1279" i="1"/>
  <c r="M1280" i="1"/>
  <c r="N1280" i="1"/>
  <c r="O1280" i="1"/>
  <c r="M1281" i="1"/>
  <c r="N1281" i="1"/>
  <c r="O1281" i="1"/>
  <c r="M1282" i="1"/>
  <c r="N1282" i="1"/>
  <c r="O1282" i="1"/>
  <c r="M1283" i="1"/>
  <c r="N1283" i="1"/>
  <c r="O1283" i="1"/>
  <c r="M1284" i="1"/>
  <c r="N1284" i="1"/>
  <c r="O1284" i="1"/>
  <c r="M1285" i="1"/>
  <c r="N1285" i="1"/>
  <c r="O1285" i="1"/>
  <c r="M1286" i="1"/>
  <c r="N1286" i="1"/>
  <c r="O1286" i="1"/>
  <c r="M1287" i="1"/>
  <c r="N1287" i="1"/>
  <c r="O1287" i="1"/>
  <c r="M1288" i="1"/>
  <c r="N1288" i="1"/>
  <c r="O1288" i="1"/>
  <c r="M1289" i="1"/>
  <c r="N1289" i="1"/>
  <c r="O1289" i="1"/>
  <c r="M1290" i="1"/>
  <c r="N1290" i="1"/>
  <c r="O1290" i="1"/>
  <c r="M1291" i="1"/>
  <c r="N1291" i="1"/>
  <c r="O1291" i="1"/>
  <c r="M1292" i="1"/>
  <c r="N1292" i="1"/>
  <c r="O1292" i="1"/>
  <c r="M1293" i="1"/>
  <c r="N1293" i="1"/>
  <c r="O1293" i="1"/>
  <c r="M1294" i="1"/>
  <c r="N1294" i="1"/>
  <c r="O1294" i="1"/>
  <c r="M1295" i="1"/>
  <c r="N1295" i="1"/>
  <c r="O1295" i="1"/>
  <c r="M1296" i="1"/>
  <c r="N1296" i="1"/>
  <c r="O1296" i="1"/>
  <c r="M1297" i="1"/>
  <c r="N1297" i="1"/>
  <c r="O1297" i="1"/>
  <c r="M1298" i="1"/>
  <c r="N1298" i="1"/>
  <c r="O1298" i="1"/>
  <c r="M1299" i="1"/>
  <c r="N1299" i="1"/>
  <c r="O1299" i="1"/>
  <c r="M1300" i="1"/>
  <c r="N1300" i="1"/>
  <c r="O1300" i="1"/>
  <c r="M1301" i="1"/>
  <c r="N1301" i="1"/>
  <c r="O1301" i="1"/>
  <c r="M1302" i="1"/>
  <c r="N1302" i="1"/>
  <c r="O1302" i="1"/>
  <c r="M1303" i="1"/>
  <c r="N1303" i="1"/>
  <c r="O1303" i="1"/>
  <c r="M1304" i="1"/>
  <c r="N1304" i="1"/>
  <c r="O1304" i="1"/>
  <c r="M1305" i="1"/>
  <c r="N1305" i="1"/>
  <c r="O1305" i="1"/>
  <c r="M1306" i="1"/>
  <c r="N1306" i="1"/>
  <c r="O1306" i="1"/>
  <c r="M1307" i="1"/>
  <c r="N1307" i="1"/>
  <c r="O1307" i="1"/>
  <c r="M1308" i="1"/>
  <c r="N1308" i="1"/>
  <c r="O1308" i="1"/>
  <c r="M1309" i="1"/>
  <c r="N1309" i="1"/>
  <c r="O1309" i="1"/>
  <c r="M1310" i="1"/>
  <c r="N1310" i="1"/>
  <c r="O1310" i="1"/>
  <c r="M1311" i="1"/>
  <c r="N1311" i="1"/>
  <c r="O1311" i="1"/>
  <c r="M1312" i="1"/>
  <c r="N1312" i="1"/>
  <c r="O1312" i="1"/>
  <c r="M1313" i="1"/>
  <c r="N1313" i="1"/>
  <c r="O1313" i="1"/>
  <c r="M1314" i="1"/>
  <c r="N1314" i="1"/>
  <c r="O1314" i="1"/>
  <c r="M1315" i="1"/>
  <c r="N1315" i="1"/>
  <c r="O1315" i="1"/>
  <c r="M1316" i="1"/>
  <c r="N1316" i="1"/>
  <c r="O1316" i="1"/>
  <c r="M1317" i="1"/>
  <c r="N1317" i="1"/>
  <c r="O1317" i="1"/>
  <c r="M1318" i="1"/>
  <c r="N1318" i="1"/>
  <c r="O1318" i="1"/>
  <c r="M1319" i="1"/>
  <c r="N1319" i="1"/>
  <c r="O1319" i="1"/>
  <c r="M1320" i="1"/>
  <c r="N1320" i="1"/>
  <c r="O1320" i="1"/>
  <c r="M1321" i="1"/>
  <c r="N1321" i="1"/>
  <c r="O1321" i="1"/>
  <c r="M1322" i="1"/>
  <c r="N1322" i="1"/>
  <c r="O1322" i="1"/>
  <c r="M1323" i="1"/>
  <c r="N1323" i="1"/>
  <c r="O1323" i="1"/>
  <c r="M1324" i="1"/>
  <c r="N1324" i="1"/>
  <c r="O1324" i="1"/>
  <c r="M1325" i="1"/>
  <c r="N1325" i="1"/>
  <c r="O1325" i="1"/>
  <c r="M1326" i="1"/>
  <c r="N1326" i="1"/>
  <c r="O1326" i="1"/>
  <c r="M1327" i="1"/>
  <c r="N1327" i="1"/>
  <c r="O1327" i="1"/>
  <c r="M1328" i="1"/>
  <c r="N1328" i="1"/>
  <c r="O1328" i="1"/>
  <c r="M1329" i="1"/>
  <c r="N1329" i="1"/>
  <c r="O1329" i="1"/>
  <c r="M1330" i="1"/>
  <c r="N1330" i="1"/>
  <c r="O1330" i="1"/>
  <c r="M1331" i="1"/>
  <c r="N1331" i="1"/>
  <c r="O1331" i="1"/>
  <c r="M1332" i="1"/>
  <c r="N1332" i="1"/>
  <c r="O1332" i="1"/>
  <c r="M1333" i="1"/>
  <c r="N1333" i="1"/>
  <c r="O1333" i="1"/>
  <c r="M1334" i="1"/>
  <c r="N1334" i="1"/>
  <c r="O1334" i="1"/>
  <c r="M1335" i="1"/>
  <c r="N1335" i="1"/>
  <c r="O1335" i="1"/>
  <c r="M1336" i="1"/>
  <c r="N1336" i="1"/>
  <c r="O1336" i="1"/>
  <c r="M1337" i="1"/>
  <c r="N1337" i="1"/>
  <c r="O1337" i="1"/>
  <c r="M1338" i="1"/>
  <c r="N1338" i="1"/>
  <c r="O1338" i="1"/>
  <c r="M1339" i="1"/>
  <c r="N1339" i="1"/>
  <c r="O1339" i="1"/>
  <c r="M1340" i="1"/>
  <c r="N1340" i="1"/>
  <c r="O1340" i="1"/>
  <c r="M1341" i="1"/>
  <c r="N1341" i="1"/>
  <c r="O1341" i="1"/>
  <c r="M1342" i="1"/>
  <c r="N1342" i="1"/>
  <c r="O1342" i="1"/>
  <c r="M1343" i="1"/>
  <c r="N1343" i="1"/>
  <c r="O1343" i="1"/>
  <c r="M1344" i="1"/>
  <c r="N1344" i="1"/>
  <c r="O1344" i="1"/>
  <c r="M1345" i="1"/>
  <c r="N1345" i="1"/>
  <c r="O1345" i="1"/>
  <c r="M1346" i="1"/>
  <c r="N1346" i="1"/>
  <c r="O1346" i="1"/>
  <c r="M1347" i="1"/>
  <c r="N1347" i="1"/>
  <c r="O1347" i="1"/>
  <c r="M1348" i="1"/>
  <c r="N1348" i="1"/>
  <c r="O1348" i="1"/>
  <c r="M1349" i="1"/>
  <c r="N1349" i="1"/>
  <c r="O1349" i="1"/>
  <c r="M1350" i="1"/>
  <c r="N1350" i="1"/>
  <c r="O1350" i="1"/>
  <c r="M1351" i="1"/>
  <c r="N1351" i="1"/>
  <c r="O1351" i="1"/>
  <c r="M1352" i="1"/>
  <c r="N1352" i="1"/>
  <c r="O1352" i="1"/>
  <c r="M1353" i="1"/>
  <c r="N1353" i="1"/>
  <c r="O1353" i="1"/>
  <c r="M1354" i="1"/>
  <c r="N1354" i="1"/>
  <c r="O1354" i="1"/>
  <c r="M1355" i="1"/>
  <c r="N1355" i="1"/>
  <c r="O1355" i="1"/>
  <c r="M1356" i="1"/>
  <c r="N1356" i="1"/>
  <c r="O1356" i="1"/>
  <c r="M1357" i="1"/>
  <c r="N1357" i="1"/>
  <c r="O1357" i="1"/>
  <c r="M1358" i="1"/>
  <c r="N1358" i="1"/>
  <c r="O1358" i="1"/>
  <c r="M1359" i="1"/>
  <c r="N1359" i="1"/>
  <c r="O1359" i="1"/>
  <c r="M1360" i="1"/>
  <c r="N1360" i="1"/>
  <c r="O1360" i="1"/>
  <c r="M1361" i="1"/>
  <c r="N1361" i="1"/>
  <c r="O1361" i="1"/>
  <c r="M1362" i="1"/>
  <c r="N1362" i="1"/>
  <c r="O1362" i="1"/>
  <c r="M1363" i="1"/>
  <c r="N1363" i="1"/>
  <c r="O1363" i="1"/>
  <c r="M1364" i="1"/>
  <c r="N1364" i="1"/>
  <c r="O1364" i="1"/>
  <c r="M1365" i="1"/>
  <c r="N1365" i="1"/>
  <c r="O1365" i="1"/>
  <c r="M1366" i="1"/>
  <c r="N1366" i="1"/>
  <c r="O1366" i="1"/>
  <c r="M1367" i="1"/>
  <c r="N1367" i="1"/>
  <c r="O1367" i="1"/>
  <c r="M1368" i="1"/>
  <c r="N1368" i="1"/>
  <c r="O1368" i="1"/>
  <c r="M1369" i="1"/>
  <c r="N1369" i="1"/>
  <c r="O1369" i="1"/>
  <c r="M1370" i="1"/>
  <c r="N1370" i="1"/>
  <c r="O1370" i="1"/>
  <c r="M1371" i="1"/>
  <c r="N1371" i="1"/>
  <c r="O1371" i="1"/>
  <c r="M1372" i="1"/>
  <c r="N1372" i="1"/>
  <c r="O1372" i="1"/>
  <c r="M1373" i="1"/>
  <c r="N1373" i="1"/>
  <c r="O1373" i="1"/>
  <c r="M1374" i="1"/>
  <c r="N1374" i="1"/>
  <c r="O1374" i="1"/>
  <c r="M1375" i="1"/>
  <c r="N1375" i="1"/>
  <c r="O1375" i="1"/>
  <c r="M1376" i="1"/>
  <c r="N1376" i="1"/>
  <c r="O1376" i="1"/>
  <c r="M1377" i="1"/>
  <c r="N1377" i="1"/>
  <c r="O1377" i="1"/>
  <c r="M1378" i="1"/>
  <c r="N1378" i="1"/>
  <c r="O1378" i="1"/>
  <c r="M1379" i="1"/>
  <c r="N1379" i="1"/>
  <c r="O1379" i="1"/>
  <c r="M1380" i="1"/>
  <c r="N1380" i="1"/>
  <c r="O1380" i="1"/>
  <c r="M1381" i="1"/>
  <c r="N1381" i="1"/>
  <c r="O1381" i="1"/>
  <c r="M1382" i="1"/>
  <c r="N1382" i="1"/>
  <c r="O1382" i="1"/>
  <c r="M1383" i="1"/>
  <c r="N1383" i="1"/>
  <c r="O1383" i="1"/>
  <c r="M1384" i="1"/>
  <c r="N1384" i="1"/>
  <c r="O1384" i="1"/>
  <c r="M1385" i="1"/>
  <c r="N1385" i="1"/>
  <c r="O1385" i="1"/>
  <c r="M1386" i="1"/>
  <c r="N1386" i="1"/>
  <c r="O1386" i="1"/>
  <c r="M1387" i="1"/>
  <c r="N1387" i="1"/>
  <c r="O1387" i="1"/>
  <c r="M1388" i="1"/>
  <c r="N1388" i="1"/>
  <c r="O1388" i="1"/>
  <c r="M1389" i="1"/>
  <c r="N1389" i="1"/>
  <c r="O1389" i="1"/>
  <c r="M1390" i="1"/>
  <c r="N1390" i="1"/>
  <c r="O1390" i="1"/>
  <c r="M1391" i="1"/>
  <c r="N1391" i="1"/>
  <c r="O1391" i="1"/>
  <c r="M1392" i="1"/>
  <c r="N1392" i="1"/>
  <c r="O1392" i="1"/>
  <c r="M1393" i="1"/>
  <c r="N1393" i="1"/>
  <c r="O1393" i="1"/>
  <c r="M1394" i="1"/>
  <c r="N1394" i="1"/>
  <c r="O1394" i="1"/>
  <c r="M1395" i="1"/>
  <c r="N1395" i="1"/>
  <c r="O1395" i="1"/>
  <c r="M1396" i="1"/>
  <c r="N1396" i="1"/>
  <c r="O1396" i="1"/>
  <c r="M1397" i="1"/>
  <c r="N1397" i="1"/>
  <c r="O1397" i="1"/>
  <c r="M1398" i="1"/>
  <c r="N1398" i="1"/>
  <c r="O1398" i="1"/>
  <c r="M1399" i="1"/>
  <c r="N1399" i="1"/>
  <c r="O1399" i="1"/>
  <c r="M1400" i="1"/>
  <c r="N1400" i="1"/>
  <c r="O1400" i="1"/>
  <c r="M1401" i="1"/>
  <c r="N1401" i="1"/>
  <c r="O1401" i="1"/>
  <c r="M1402" i="1"/>
  <c r="N1402" i="1"/>
  <c r="O1402" i="1"/>
  <c r="M1403" i="1"/>
  <c r="N1403" i="1"/>
  <c r="O1403" i="1"/>
  <c r="M1404" i="1"/>
  <c r="N1404" i="1"/>
  <c r="O1404" i="1"/>
  <c r="M1405" i="1"/>
  <c r="N1405" i="1"/>
  <c r="O1405" i="1"/>
  <c r="M1406" i="1"/>
  <c r="N1406" i="1"/>
  <c r="O1406" i="1"/>
  <c r="M1407" i="1"/>
  <c r="N1407" i="1"/>
  <c r="O1407" i="1"/>
  <c r="M1408" i="1"/>
  <c r="N1408" i="1"/>
  <c r="O1408" i="1"/>
  <c r="M1409" i="1"/>
  <c r="N1409" i="1"/>
  <c r="O1409" i="1"/>
  <c r="M1410" i="1"/>
  <c r="N1410" i="1"/>
  <c r="O1410" i="1"/>
  <c r="M1411" i="1"/>
  <c r="N1411" i="1"/>
  <c r="O1411" i="1"/>
  <c r="M1412" i="1"/>
  <c r="N1412" i="1"/>
  <c r="O1412" i="1"/>
  <c r="M1413" i="1"/>
  <c r="N1413" i="1"/>
  <c r="O1413" i="1"/>
  <c r="M1414" i="1"/>
  <c r="N1414" i="1"/>
  <c r="O1414" i="1"/>
  <c r="M1415" i="1"/>
  <c r="N1415" i="1"/>
  <c r="O1415" i="1"/>
  <c r="M1416" i="1"/>
  <c r="N1416" i="1"/>
  <c r="O1416" i="1"/>
  <c r="M1417" i="1"/>
  <c r="N1417" i="1"/>
  <c r="O1417" i="1"/>
  <c r="M1418" i="1"/>
  <c r="N1418" i="1"/>
  <c r="O1418" i="1"/>
  <c r="M1419" i="1"/>
  <c r="N1419" i="1"/>
  <c r="O1419" i="1"/>
  <c r="M1420" i="1"/>
  <c r="N1420" i="1"/>
  <c r="O1420" i="1"/>
  <c r="M1421" i="1"/>
  <c r="N1421" i="1"/>
  <c r="O1421" i="1"/>
  <c r="M1422" i="1"/>
  <c r="N1422" i="1"/>
  <c r="O1422" i="1"/>
  <c r="M1423" i="1"/>
  <c r="N1423" i="1"/>
  <c r="O1423" i="1"/>
  <c r="M1424" i="1"/>
  <c r="N1424" i="1"/>
  <c r="O1424" i="1"/>
  <c r="M1425" i="1"/>
  <c r="N1425" i="1"/>
  <c r="O1425" i="1"/>
  <c r="M1426" i="1"/>
  <c r="N1426" i="1"/>
  <c r="O1426" i="1"/>
  <c r="M1427" i="1"/>
  <c r="N1427" i="1"/>
  <c r="O1427" i="1"/>
  <c r="M1428" i="1"/>
  <c r="N1428" i="1"/>
  <c r="O1428" i="1"/>
  <c r="M1429" i="1"/>
  <c r="N1429" i="1"/>
  <c r="O1429" i="1"/>
  <c r="M1430" i="1"/>
  <c r="N1430" i="1"/>
  <c r="O1430" i="1"/>
  <c r="M1431" i="1"/>
  <c r="N1431" i="1"/>
  <c r="O1431" i="1"/>
  <c r="M1432" i="1"/>
  <c r="N1432" i="1"/>
  <c r="O1432" i="1"/>
  <c r="M1433" i="1"/>
  <c r="N1433" i="1"/>
  <c r="O1433" i="1"/>
  <c r="M1434" i="1"/>
  <c r="N1434" i="1"/>
  <c r="O1434" i="1"/>
  <c r="M1435" i="1"/>
  <c r="N1435" i="1"/>
  <c r="O1435" i="1"/>
  <c r="M1436" i="1"/>
  <c r="N1436" i="1"/>
  <c r="O1436" i="1"/>
  <c r="M1437" i="1"/>
  <c r="N1437" i="1"/>
  <c r="O1437" i="1"/>
  <c r="M1438" i="1"/>
  <c r="N1438" i="1"/>
  <c r="O1438" i="1"/>
  <c r="M1439" i="1"/>
  <c r="N1439" i="1"/>
  <c r="O1439" i="1"/>
  <c r="M1440" i="1"/>
  <c r="N1440" i="1"/>
  <c r="O1440" i="1"/>
  <c r="M1441" i="1"/>
  <c r="N1441" i="1"/>
  <c r="O1441" i="1"/>
  <c r="M1442" i="1"/>
  <c r="N1442" i="1"/>
  <c r="O1442" i="1"/>
  <c r="M1443" i="1"/>
  <c r="N1443" i="1"/>
  <c r="O1443" i="1"/>
  <c r="M1444" i="1"/>
  <c r="N1444" i="1"/>
  <c r="O1444" i="1"/>
  <c r="M1445" i="1"/>
  <c r="N1445" i="1"/>
  <c r="O1445" i="1"/>
  <c r="M1446" i="1"/>
  <c r="N1446" i="1"/>
  <c r="O1446" i="1"/>
  <c r="M1447" i="1"/>
  <c r="N1447" i="1"/>
  <c r="O1447" i="1"/>
  <c r="M1448" i="1"/>
  <c r="N1448" i="1"/>
  <c r="O1448" i="1"/>
  <c r="M1449" i="1"/>
  <c r="N1449" i="1"/>
  <c r="O1449" i="1"/>
  <c r="M1450" i="1"/>
  <c r="N1450" i="1"/>
  <c r="O1450" i="1"/>
  <c r="M1451" i="1"/>
  <c r="N1451" i="1"/>
  <c r="O1451" i="1"/>
  <c r="M1452" i="1"/>
  <c r="N1452" i="1"/>
  <c r="O1452" i="1"/>
  <c r="M1453" i="1"/>
  <c r="N1453" i="1"/>
  <c r="O1453" i="1"/>
  <c r="M1454" i="1"/>
  <c r="N1454" i="1"/>
  <c r="O1454" i="1"/>
  <c r="M1455" i="1"/>
  <c r="N1455" i="1"/>
  <c r="O1455" i="1"/>
  <c r="M1456" i="1"/>
  <c r="N1456" i="1"/>
  <c r="O1456" i="1"/>
  <c r="M1457" i="1"/>
  <c r="N1457" i="1"/>
  <c r="O1457" i="1"/>
  <c r="M1458" i="1"/>
  <c r="N1458" i="1"/>
  <c r="O1458" i="1"/>
  <c r="M1459" i="1"/>
  <c r="N1459" i="1"/>
  <c r="O1459" i="1"/>
  <c r="M1460" i="1"/>
  <c r="N1460" i="1"/>
  <c r="O1460" i="1"/>
  <c r="M1461" i="1"/>
  <c r="N1461" i="1"/>
  <c r="O1461" i="1"/>
  <c r="M1462" i="1"/>
  <c r="N1462" i="1"/>
  <c r="O1462" i="1"/>
  <c r="M1463" i="1"/>
  <c r="N1463" i="1"/>
  <c r="O1463" i="1"/>
  <c r="M1464" i="1"/>
  <c r="N1464" i="1"/>
  <c r="O1464" i="1"/>
  <c r="M1465" i="1"/>
  <c r="N1465" i="1"/>
  <c r="O1465" i="1"/>
  <c r="M1466" i="1"/>
  <c r="N1466" i="1"/>
  <c r="O1466" i="1"/>
  <c r="M1467" i="1"/>
  <c r="N1467" i="1"/>
  <c r="O1467" i="1"/>
  <c r="M1468" i="1"/>
  <c r="N1468" i="1"/>
  <c r="O1468" i="1"/>
  <c r="M1469" i="1"/>
  <c r="N1469" i="1"/>
  <c r="O1469" i="1"/>
  <c r="M1470" i="1"/>
  <c r="N1470" i="1"/>
  <c r="O1470" i="1"/>
  <c r="M1471" i="1"/>
  <c r="N1471" i="1"/>
  <c r="O1471" i="1"/>
  <c r="M1472" i="1"/>
  <c r="N1472" i="1"/>
  <c r="O1472" i="1"/>
  <c r="M1473" i="1"/>
  <c r="N1473" i="1"/>
  <c r="O1473" i="1"/>
  <c r="M1474" i="1"/>
  <c r="N1474" i="1"/>
  <c r="O1474" i="1"/>
  <c r="M1475" i="1"/>
  <c r="N1475" i="1"/>
  <c r="O1475" i="1"/>
  <c r="M1476" i="1"/>
  <c r="N1476" i="1"/>
  <c r="O1476" i="1"/>
  <c r="M1477" i="1"/>
  <c r="N1477" i="1"/>
  <c r="O1477" i="1"/>
  <c r="M1478" i="1"/>
  <c r="N1478" i="1"/>
  <c r="O1478" i="1"/>
  <c r="M1479" i="1"/>
  <c r="N1479" i="1"/>
  <c r="O1479" i="1"/>
  <c r="M1480" i="1"/>
  <c r="N1480" i="1"/>
  <c r="O1480" i="1"/>
  <c r="M1481" i="1"/>
  <c r="N1481" i="1"/>
  <c r="O1481" i="1"/>
  <c r="M1482" i="1"/>
  <c r="N1482" i="1"/>
  <c r="O1482" i="1"/>
  <c r="M1483" i="1"/>
  <c r="N1483" i="1"/>
  <c r="O1483" i="1"/>
  <c r="M1484" i="1"/>
  <c r="N1484" i="1"/>
  <c r="O1484" i="1"/>
  <c r="M1485" i="1"/>
  <c r="N1485" i="1"/>
  <c r="O1485" i="1"/>
  <c r="M1486" i="1"/>
  <c r="N1486" i="1"/>
  <c r="O1486" i="1"/>
  <c r="M1487" i="1"/>
  <c r="N1487" i="1"/>
  <c r="O1487" i="1"/>
  <c r="M1488" i="1"/>
  <c r="N1488" i="1"/>
  <c r="O1488" i="1"/>
  <c r="M1489" i="1"/>
  <c r="N1489" i="1"/>
  <c r="O1489" i="1"/>
  <c r="M1490" i="1"/>
  <c r="N1490" i="1"/>
  <c r="O1490" i="1"/>
  <c r="M1491" i="1"/>
  <c r="N1491" i="1"/>
  <c r="O1491" i="1"/>
  <c r="M1492" i="1"/>
  <c r="N1492" i="1"/>
  <c r="O1492" i="1"/>
  <c r="M1493" i="1"/>
  <c r="N1493" i="1"/>
  <c r="O1493" i="1"/>
  <c r="M1494" i="1"/>
  <c r="N1494" i="1"/>
  <c r="O1494" i="1"/>
  <c r="M1495" i="1"/>
  <c r="N1495" i="1"/>
  <c r="O1495" i="1"/>
  <c r="M1496" i="1"/>
  <c r="N1496" i="1"/>
  <c r="O1496" i="1"/>
  <c r="M1497" i="1"/>
  <c r="N1497" i="1"/>
  <c r="O1497" i="1"/>
  <c r="M1498" i="1"/>
  <c r="N1498" i="1"/>
  <c r="O1498" i="1"/>
  <c r="M1499" i="1"/>
  <c r="N1499" i="1"/>
  <c r="O1499" i="1"/>
  <c r="M1500" i="1"/>
  <c r="N1500" i="1"/>
  <c r="O1500" i="1"/>
  <c r="M1501" i="1"/>
  <c r="N1501" i="1"/>
  <c r="O1501" i="1"/>
  <c r="M1502" i="1"/>
  <c r="N1502" i="1"/>
  <c r="O1502" i="1"/>
  <c r="M1503" i="1"/>
  <c r="N1503" i="1"/>
  <c r="O1503" i="1"/>
  <c r="M1504" i="1"/>
  <c r="N1504" i="1"/>
  <c r="O1504" i="1"/>
  <c r="M1505" i="1"/>
  <c r="N1505" i="1"/>
  <c r="O1505" i="1"/>
  <c r="M1506" i="1"/>
  <c r="N1506" i="1"/>
  <c r="O1506" i="1"/>
  <c r="M1507" i="1"/>
  <c r="N1507" i="1"/>
  <c r="O1507" i="1"/>
  <c r="M1508" i="1"/>
  <c r="N1508" i="1"/>
  <c r="O1508" i="1"/>
  <c r="M1509" i="1"/>
  <c r="N1509" i="1"/>
  <c r="O1509" i="1"/>
  <c r="M1510" i="1"/>
  <c r="N1510" i="1"/>
  <c r="O1510" i="1"/>
  <c r="M1511" i="1"/>
  <c r="N1511" i="1"/>
  <c r="O1511" i="1"/>
  <c r="M1512" i="1"/>
  <c r="N1512" i="1"/>
  <c r="O1512" i="1"/>
  <c r="M1513" i="1"/>
  <c r="N1513" i="1"/>
  <c r="O1513" i="1"/>
  <c r="M1514" i="1"/>
  <c r="N1514" i="1"/>
  <c r="O1514" i="1"/>
  <c r="M1515" i="1"/>
  <c r="N1515" i="1"/>
  <c r="O1515" i="1"/>
  <c r="M1516" i="1"/>
  <c r="N1516" i="1"/>
  <c r="O1516" i="1"/>
  <c r="M1517" i="1"/>
  <c r="N1517" i="1"/>
  <c r="O1517" i="1"/>
  <c r="M1518" i="1"/>
  <c r="N1518" i="1"/>
  <c r="O1518" i="1"/>
  <c r="M1519" i="1"/>
  <c r="N1519" i="1"/>
  <c r="O1519" i="1"/>
  <c r="M1520" i="1"/>
  <c r="N1520" i="1"/>
  <c r="O1520" i="1"/>
  <c r="M1521" i="1"/>
  <c r="N1521" i="1"/>
  <c r="O1521" i="1"/>
  <c r="M1522" i="1"/>
  <c r="N1522" i="1"/>
  <c r="O1522" i="1"/>
  <c r="M1523" i="1"/>
  <c r="N1523" i="1"/>
  <c r="O1523" i="1"/>
  <c r="M1524" i="1"/>
  <c r="N1524" i="1"/>
  <c r="O1524" i="1"/>
  <c r="M1525" i="1"/>
  <c r="N1525" i="1"/>
  <c r="O1525" i="1"/>
  <c r="M1526" i="1"/>
  <c r="N1526" i="1"/>
  <c r="O1526" i="1"/>
  <c r="M1527" i="1"/>
  <c r="N1527" i="1"/>
  <c r="O1527" i="1"/>
  <c r="M1528" i="1"/>
  <c r="N1528" i="1"/>
  <c r="O1528" i="1"/>
  <c r="M1529" i="1"/>
  <c r="N1529" i="1"/>
  <c r="O1529" i="1"/>
  <c r="M1530" i="1"/>
  <c r="N1530" i="1"/>
  <c r="O1530" i="1"/>
  <c r="M1531" i="1"/>
  <c r="N1531" i="1"/>
  <c r="O1531" i="1"/>
  <c r="M1532" i="1"/>
  <c r="N1532" i="1"/>
  <c r="O1532" i="1"/>
  <c r="M1533" i="1"/>
  <c r="N1533" i="1"/>
  <c r="O1533" i="1"/>
  <c r="M1534" i="1"/>
  <c r="N1534" i="1"/>
  <c r="O1534" i="1"/>
  <c r="M1535" i="1"/>
  <c r="N1535" i="1"/>
  <c r="O1535" i="1"/>
  <c r="M1536" i="1"/>
  <c r="N1536" i="1"/>
  <c r="O1536" i="1"/>
  <c r="M1537" i="1"/>
  <c r="N1537" i="1"/>
  <c r="O1537" i="1"/>
  <c r="M1538" i="1"/>
  <c r="N1538" i="1"/>
  <c r="O1538" i="1"/>
  <c r="M1539" i="1"/>
  <c r="N1539" i="1"/>
  <c r="O1539" i="1"/>
  <c r="M1540" i="1"/>
  <c r="N1540" i="1"/>
  <c r="O1540" i="1"/>
  <c r="M1541" i="1"/>
  <c r="N1541" i="1"/>
  <c r="O1541" i="1"/>
  <c r="M1542" i="1"/>
  <c r="N1542" i="1"/>
  <c r="O1542" i="1"/>
  <c r="M1543" i="1"/>
  <c r="N1543" i="1"/>
  <c r="O1543" i="1"/>
  <c r="M1544" i="1"/>
  <c r="N1544" i="1"/>
  <c r="O1544" i="1"/>
  <c r="M1545" i="1"/>
  <c r="N1545" i="1"/>
  <c r="O1545" i="1"/>
  <c r="M1546" i="1"/>
  <c r="N1546" i="1"/>
  <c r="O1546" i="1"/>
  <c r="M1547" i="1"/>
  <c r="N1547" i="1"/>
  <c r="O1547" i="1"/>
  <c r="M1548" i="1"/>
  <c r="N1548" i="1"/>
  <c r="O1548" i="1"/>
  <c r="M1549" i="1"/>
  <c r="N1549" i="1"/>
  <c r="O1549" i="1"/>
  <c r="M1550" i="1"/>
  <c r="N1550" i="1"/>
  <c r="O1550" i="1"/>
  <c r="M1551" i="1"/>
  <c r="N1551" i="1"/>
  <c r="O1551" i="1"/>
  <c r="M1552" i="1"/>
  <c r="N1552" i="1"/>
  <c r="O1552" i="1"/>
  <c r="M1553" i="1"/>
  <c r="N1553" i="1"/>
  <c r="O1553" i="1"/>
  <c r="M1554" i="1"/>
  <c r="N1554" i="1"/>
  <c r="O1554" i="1"/>
  <c r="M1555" i="1"/>
  <c r="N1555" i="1"/>
  <c r="O1555" i="1"/>
  <c r="M1556" i="1"/>
  <c r="N1556" i="1"/>
  <c r="O1556" i="1"/>
  <c r="M1557" i="1"/>
  <c r="N1557" i="1"/>
  <c r="O1557" i="1"/>
  <c r="M1558" i="1"/>
  <c r="N1558" i="1"/>
  <c r="O1558" i="1"/>
  <c r="M1559" i="1"/>
  <c r="N1559" i="1"/>
  <c r="O1559" i="1"/>
  <c r="M1560" i="1"/>
  <c r="N1560" i="1"/>
  <c r="O1560" i="1"/>
  <c r="M1561" i="1"/>
  <c r="N1561" i="1"/>
  <c r="O1561" i="1"/>
  <c r="M1562" i="1"/>
  <c r="N1562" i="1"/>
  <c r="O1562" i="1"/>
  <c r="M1563" i="1"/>
  <c r="N1563" i="1"/>
  <c r="O1563" i="1"/>
  <c r="M1564" i="1"/>
  <c r="N1564" i="1"/>
  <c r="O1564" i="1"/>
  <c r="M1565" i="1"/>
  <c r="N1565" i="1"/>
  <c r="O1565" i="1"/>
  <c r="M1566" i="1"/>
  <c r="N1566" i="1"/>
  <c r="O1566" i="1"/>
  <c r="M1567" i="1"/>
  <c r="N1567" i="1"/>
  <c r="O1567" i="1"/>
  <c r="M1568" i="1"/>
  <c r="N1568" i="1"/>
  <c r="O1568" i="1"/>
  <c r="M1569" i="1"/>
  <c r="N1569" i="1"/>
  <c r="O1569" i="1"/>
  <c r="M1570" i="1"/>
  <c r="N1570" i="1"/>
  <c r="O1570" i="1"/>
  <c r="M1571" i="1"/>
  <c r="N1571" i="1"/>
  <c r="O1571" i="1"/>
  <c r="M1572" i="1"/>
  <c r="N1572" i="1"/>
  <c r="O1572" i="1"/>
  <c r="M1573" i="1"/>
  <c r="N1573" i="1"/>
  <c r="O1573" i="1"/>
  <c r="M1574" i="1"/>
  <c r="N1574" i="1"/>
  <c r="O1574" i="1"/>
  <c r="M1575" i="1"/>
  <c r="N1575" i="1"/>
  <c r="O1575" i="1"/>
  <c r="M1576" i="1"/>
  <c r="N1576" i="1"/>
  <c r="O1576" i="1"/>
  <c r="M1577" i="1"/>
  <c r="N1577" i="1"/>
  <c r="O1577" i="1"/>
  <c r="M1578" i="1"/>
  <c r="N1578" i="1"/>
  <c r="O1578" i="1"/>
  <c r="M1579" i="1"/>
  <c r="N1579" i="1"/>
  <c r="O1579" i="1"/>
  <c r="M1580" i="1"/>
  <c r="N1580" i="1"/>
  <c r="O1580" i="1"/>
  <c r="M1581" i="1"/>
  <c r="N1581" i="1"/>
  <c r="O1581" i="1"/>
  <c r="M1582" i="1"/>
  <c r="N1582" i="1"/>
  <c r="O1582" i="1"/>
  <c r="M1583" i="1"/>
  <c r="N1583" i="1"/>
  <c r="O1583" i="1"/>
  <c r="M1584" i="1"/>
  <c r="N1584" i="1"/>
  <c r="O1584" i="1"/>
  <c r="M1585" i="1"/>
  <c r="N1585" i="1"/>
  <c r="O1585" i="1"/>
  <c r="M1586" i="1"/>
  <c r="N1586" i="1"/>
  <c r="O1586" i="1"/>
  <c r="M1587" i="1"/>
  <c r="N1587" i="1"/>
  <c r="O1587" i="1"/>
  <c r="M1588" i="1"/>
  <c r="N1588" i="1"/>
  <c r="O1588" i="1"/>
  <c r="M1589" i="1"/>
  <c r="N1589" i="1"/>
  <c r="O1589" i="1"/>
  <c r="M1590" i="1"/>
  <c r="N1590" i="1"/>
  <c r="O1590" i="1"/>
  <c r="M1591" i="1"/>
  <c r="N1591" i="1"/>
  <c r="O1591" i="1"/>
  <c r="M1592" i="1"/>
  <c r="N1592" i="1"/>
  <c r="O1592" i="1"/>
  <c r="M1593" i="1"/>
  <c r="N1593" i="1"/>
  <c r="O1593" i="1"/>
  <c r="M1594" i="1"/>
  <c r="N1594" i="1"/>
  <c r="O1594" i="1"/>
  <c r="M1595" i="1"/>
  <c r="N1595" i="1"/>
  <c r="O1595" i="1"/>
  <c r="M1596" i="1"/>
  <c r="N1596" i="1"/>
  <c r="O1596" i="1"/>
  <c r="M1597" i="1"/>
  <c r="N1597" i="1"/>
  <c r="O1597" i="1"/>
  <c r="M1598" i="1"/>
  <c r="N1598" i="1"/>
  <c r="O1598" i="1"/>
  <c r="M1599" i="1"/>
  <c r="N1599" i="1"/>
  <c r="O1599" i="1"/>
  <c r="M1600" i="1"/>
  <c r="N1600" i="1"/>
  <c r="O1600" i="1"/>
  <c r="M1601" i="1"/>
  <c r="N1601" i="1"/>
  <c r="O1601" i="1"/>
  <c r="M1602" i="1"/>
  <c r="N1602" i="1"/>
  <c r="O1602" i="1"/>
  <c r="M1603" i="1"/>
  <c r="N1603" i="1"/>
  <c r="O1603" i="1"/>
  <c r="M1604" i="1"/>
  <c r="N1604" i="1"/>
  <c r="O1604" i="1"/>
  <c r="M1605" i="1"/>
  <c r="N1605" i="1"/>
  <c r="O1605" i="1"/>
  <c r="M1606" i="1"/>
  <c r="N1606" i="1"/>
  <c r="O1606" i="1"/>
  <c r="M1607" i="1"/>
  <c r="N1607" i="1"/>
  <c r="O1607" i="1"/>
  <c r="M1608" i="1"/>
  <c r="N1608" i="1"/>
  <c r="O1608" i="1"/>
  <c r="M1609" i="1"/>
  <c r="N1609" i="1"/>
  <c r="O1609" i="1"/>
  <c r="M1610" i="1"/>
  <c r="N1610" i="1"/>
  <c r="O1610" i="1"/>
  <c r="M1611" i="1"/>
  <c r="N1611" i="1"/>
  <c r="O1611" i="1"/>
  <c r="M1612" i="1"/>
  <c r="N1612" i="1"/>
  <c r="O1612" i="1"/>
  <c r="M1613" i="1"/>
  <c r="N1613" i="1"/>
  <c r="O1613" i="1"/>
  <c r="M1614" i="1"/>
  <c r="N1614" i="1"/>
  <c r="O1614" i="1"/>
  <c r="M1615" i="1"/>
  <c r="N1615" i="1"/>
  <c r="O1615" i="1"/>
  <c r="M1616" i="1"/>
  <c r="N1616" i="1"/>
  <c r="O1616" i="1"/>
  <c r="M1617" i="1"/>
  <c r="N1617" i="1"/>
  <c r="O1617" i="1"/>
  <c r="M1618" i="1"/>
  <c r="N1618" i="1"/>
  <c r="O1618" i="1"/>
  <c r="M1619" i="1"/>
  <c r="N1619" i="1"/>
  <c r="O1619" i="1"/>
  <c r="M1620" i="1"/>
  <c r="N1620" i="1"/>
  <c r="O1620" i="1"/>
  <c r="M1621" i="1"/>
  <c r="N1621" i="1"/>
  <c r="O1621" i="1"/>
  <c r="M1622" i="1"/>
  <c r="N1622" i="1"/>
  <c r="O1622" i="1"/>
  <c r="M1623" i="1"/>
  <c r="N1623" i="1"/>
  <c r="O1623" i="1"/>
  <c r="M1624" i="1"/>
  <c r="N1624" i="1"/>
  <c r="O1624" i="1"/>
  <c r="M1625" i="1"/>
  <c r="N1625" i="1"/>
  <c r="O1625" i="1"/>
  <c r="M1626" i="1"/>
  <c r="N1626" i="1"/>
  <c r="O1626" i="1"/>
  <c r="M1627" i="1"/>
  <c r="N1627" i="1"/>
  <c r="O1627" i="1"/>
  <c r="M1628" i="1"/>
  <c r="N1628" i="1"/>
  <c r="O1628" i="1"/>
  <c r="M1629" i="1"/>
  <c r="N1629" i="1"/>
  <c r="O1629" i="1"/>
  <c r="M1630" i="1"/>
  <c r="N1630" i="1"/>
  <c r="O1630" i="1"/>
  <c r="M1631" i="1"/>
  <c r="N1631" i="1"/>
  <c r="O1631" i="1"/>
  <c r="M1632" i="1"/>
  <c r="N1632" i="1"/>
  <c r="O1632" i="1"/>
  <c r="M1633" i="1"/>
  <c r="N1633" i="1"/>
  <c r="O1633" i="1"/>
  <c r="M1634" i="1"/>
  <c r="N1634" i="1"/>
  <c r="O1634" i="1"/>
  <c r="M1635" i="1"/>
  <c r="N1635" i="1"/>
  <c r="O1635" i="1"/>
  <c r="M1636" i="1"/>
  <c r="N1636" i="1"/>
  <c r="O1636" i="1"/>
  <c r="M1637" i="1"/>
  <c r="N1637" i="1"/>
  <c r="O1637" i="1"/>
  <c r="M1638" i="1"/>
  <c r="N1638" i="1"/>
  <c r="O1638" i="1"/>
  <c r="M1639" i="1"/>
  <c r="N1639" i="1"/>
  <c r="O1639" i="1"/>
  <c r="M1640" i="1"/>
  <c r="N1640" i="1"/>
  <c r="O1640" i="1"/>
  <c r="M1641" i="1"/>
  <c r="N1641" i="1"/>
  <c r="O1641" i="1"/>
  <c r="M1642" i="1"/>
  <c r="N1642" i="1"/>
  <c r="O1642" i="1"/>
  <c r="M1643" i="1"/>
  <c r="N1643" i="1"/>
  <c r="O1643" i="1"/>
  <c r="M1644" i="1"/>
  <c r="N1644" i="1"/>
  <c r="O1644" i="1"/>
  <c r="M1645" i="1"/>
  <c r="N1645" i="1"/>
  <c r="O1645" i="1"/>
  <c r="M1646" i="1"/>
  <c r="N1646" i="1"/>
  <c r="O1646" i="1"/>
  <c r="M1647" i="1"/>
  <c r="N1647" i="1"/>
  <c r="O1647" i="1"/>
  <c r="M1648" i="1"/>
  <c r="N1648" i="1"/>
  <c r="O1648" i="1"/>
  <c r="M1649" i="1"/>
  <c r="N1649" i="1"/>
  <c r="O1649" i="1"/>
  <c r="M1650" i="1"/>
  <c r="N1650" i="1"/>
  <c r="O1650" i="1"/>
  <c r="M1651" i="1"/>
  <c r="N1651" i="1"/>
  <c r="O1651" i="1"/>
  <c r="M1652" i="1"/>
  <c r="N1652" i="1"/>
  <c r="O1652" i="1"/>
  <c r="M1653" i="1"/>
  <c r="N1653" i="1"/>
  <c r="O1653" i="1"/>
  <c r="M1654" i="1"/>
  <c r="N1654" i="1"/>
  <c r="O1654" i="1"/>
  <c r="M1655" i="1"/>
  <c r="N1655" i="1"/>
  <c r="O1655" i="1"/>
  <c r="M1656" i="1"/>
  <c r="N1656" i="1"/>
  <c r="O1656" i="1"/>
  <c r="M1657" i="1"/>
  <c r="N1657" i="1"/>
  <c r="O1657" i="1"/>
  <c r="M1658" i="1"/>
  <c r="N1658" i="1"/>
  <c r="O1658" i="1"/>
  <c r="M1659" i="1"/>
  <c r="N1659" i="1"/>
  <c r="O1659" i="1"/>
  <c r="M1660" i="1"/>
  <c r="N1660" i="1"/>
  <c r="O1660" i="1"/>
  <c r="M1661" i="1"/>
  <c r="N1661" i="1"/>
  <c r="O1661" i="1"/>
  <c r="M1662" i="1"/>
  <c r="N1662" i="1"/>
  <c r="O1662" i="1"/>
  <c r="M1663" i="1"/>
  <c r="N1663" i="1"/>
  <c r="O1663" i="1"/>
  <c r="M1664" i="1"/>
  <c r="N1664" i="1"/>
  <c r="O1664" i="1"/>
  <c r="M1665" i="1"/>
  <c r="N1665" i="1"/>
  <c r="O1665" i="1"/>
  <c r="M1666" i="1"/>
  <c r="N1666" i="1"/>
  <c r="O1666" i="1"/>
  <c r="M1667" i="1"/>
  <c r="N1667" i="1"/>
  <c r="O1667" i="1"/>
  <c r="M1668" i="1"/>
  <c r="N1668" i="1"/>
  <c r="O1668" i="1"/>
  <c r="M1669" i="1"/>
  <c r="N1669" i="1"/>
  <c r="O1669" i="1"/>
  <c r="M1670" i="1"/>
  <c r="N1670" i="1"/>
  <c r="O1670" i="1"/>
  <c r="M1671" i="1"/>
  <c r="N1671" i="1"/>
  <c r="O1671" i="1"/>
  <c r="M1672" i="1"/>
  <c r="N1672" i="1"/>
  <c r="O1672" i="1"/>
  <c r="M1673" i="1"/>
  <c r="N1673" i="1"/>
  <c r="O1673" i="1"/>
  <c r="M1674" i="1"/>
  <c r="N1674" i="1"/>
  <c r="O1674" i="1"/>
  <c r="M1675" i="1"/>
  <c r="N1675" i="1"/>
  <c r="O1675" i="1"/>
  <c r="M1676" i="1"/>
  <c r="N1676" i="1"/>
  <c r="O1676" i="1"/>
  <c r="M1677" i="1"/>
  <c r="N1677" i="1"/>
  <c r="O1677" i="1"/>
  <c r="M1678" i="1"/>
  <c r="N1678" i="1"/>
  <c r="O1678" i="1"/>
  <c r="M1679" i="1"/>
  <c r="N1679" i="1"/>
  <c r="O1679" i="1"/>
  <c r="M1680" i="1"/>
  <c r="N1680" i="1"/>
  <c r="O1680" i="1"/>
  <c r="M1681" i="1"/>
  <c r="N1681" i="1"/>
  <c r="O1681" i="1"/>
  <c r="M1682" i="1"/>
  <c r="N1682" i="1"/>
  <c r="O1682" i="1"/>
  <c r="M1683" i="1"/>
  <c r="N1683" i="1"/>
  <c r="O1683" i="1"/>
  <c r="M1684" i="1"/>
  <c r="N1684" i="1"/>
  <c r="O1684" i="1"/>
  <c r="M1685" i="1"/>
  <c r="N1685" i="1"/>
  <c r="O1685" i="1"/>
  <c r="M1686" i="1"/>
  <c r="N1686" i="1"/>
  <c r="O1686" i="1"/>
  <c r="M1687" i="1"/>
  <c r="N1687" i="1"/>
  <c r="O1687" i="1"/>
  <c r="M1688" i="1"/>
  <c r="N1688" i="1"/>
  <c r="O1688" i="1"/>
  <c r="M1689" i="1"/>
  <c r="N1689" i="1"/>
  <c r="O1689" i="1"/>
  <c r="M1690" i="1"/>
  <c r="N1690" i="1"/>
  <c r="O1690" i="1"/>
  <c r="M1691" i="1"/>
  <c r="N1691" i="1"/>
  <c r="O1691" i="1"/>
  <c r="M1692" i="1"/>
  <c r="N1692" i="1"/>
  <c r="O1692" i="1"/>
  <c r="M1693" i="1"/>
  <c r="N1693" i="1"/>
  <c r="O1693" i="1"/>
  <c r="M1694" i="1"/>
  <c r="N1694" i="1"/>
  <c r="O1694" i="1"/>
  <c r="M1695" i="1"/>
  <c r="N1695" i="1"/>
  <c r="O1695" i="1"/>
  <c r="M1696" i="1"/>
  <c r="N1696" i="1"/>
  <c r="O1696" i="1"/>
  <c r="M1697" i="1"/>
  <c r="N1697" i="1"/>
  <c r="O1697" i="1"/>
  <c r="M1698" i="1"/>
  <c r="N1698" i="1"/>
  <c r="O1698" i="1"/>
  <c r="M1699" i="1"/>
  <c r="N1699" i="1"/>
  <c r="O1699" i="1"/>
  <c r="M1700" i="1"/>
  <c r="N1700" i="1"/>
  <c r="O1700" i="1"/>
  <c r="M1701" i="1"/>
  <c r="N1701" i="1"/>
  <c r="O1701" i="1"/>
  <c r="M1702" i="1"/>
  <c r="N1702" i="1"/>
  <c r="O1702" i="1"/>
  <c r="M1703" i="1"/>
  <c r="N1703" i="1"/>
  <c r="O1703" i="1"/>
  <c r="M1704" i="1"/>
  <c r="N1704" i="1"/>
  <c r="O1704" i="1"/>
  <c r="M1705" i="1"/>
  <c r="N1705" i="1"/>
  <c r="O1705" i="1"/>
  <c r="M1706" i="1"/>
  <c r="N1706" i="1"/>
  <c r="O1706" i="1"/>
  <c r="M1707" i="1"/>
  <c r="N1707" i="1"/>
  <c r="O1707" i="1"/>
  <c r="M1708" i="1"/>
  <c r="N1708" i="1"/>
  <c r="O1708" i="1"/>
  <c r="M1709" i="1"/>
  <c r="N1709" i="1"/>
  <c r="O1709" i="1"/>
  <c r="M1710" i="1"/>
  <c r="N1710" i="1"/>
  <c r="O1710" i="1"/>
  <c r="M1711" i="1"/>
  <c r="N1711" i="1"/>
  <c r="O1711" i="1"/>
  <c r="M1712" i="1"/>
  <c r="N1712" i="1"/>
  <c r="O1712" i="1"/>
  <c r="M1713" i="1"/>
  <c r="N1713" i="1"/>
  <c r="O1713" i="1"/>
  <c r="M1714" i="1"/>
  <c r="N1714" i="1"/>
  <c r="O1714" i="1"/>
  <c r="M1715" i="1"/>
  <c r="N1715" i="1"/>
  <c r="O1715" i="1"/>
  <c r="M1716" i="1"/>
  <c r="N1716" i="1"/>
  <c r="O1716" i="1"/>
  <c r="M1717" i="1"/>
  <c r="N1717" i="1"/>
  <c r="O1717" i="1"/>
  <c r="M1718" i="1"/>
  <c r="N1718" i="1"/>
  <c r="O1718" i="1"/>
  <c r="M1719" i="1"/>
  <c r="N1719" i="1"/>
  <c r="O1719" i="1"/>
  <c r="M1720" i="1"/>
  <c r="N1720" i="1"/>
  <c r="O1720" i="1"/>
  <c r="M1721" i="1"/>
  <c r="N1721" i="1"/>
  <c r="O1721" i="1"/>
  <c r="M1722" i="1"/>
  <c r="N1722" i="1"/>
  <c r="O1722" i="1"/>
  <c r="M1723" i="1"/>
  <c r="N1723" i="1"/>
  <c r="O1723" i="1"/>
  <c r="M1724" i="1"/>
  <c r="N1724" i="1"/>
  <c r="O1724" i="1"/>
  <c r="M1725" i="1"/>
  <c r="N1725" i="1"/>
  <c r="O1725" i="1"/>
  <c r="M1726" i="1"/>
  <c r="N1726" i="1"/>
  <c r="O1726" i="1"/>
  <c r="M1727" i="1"/>
  <c r="N1727" i="1"/>
  <c r="O1727" i="1"/>
  <c r="M1728" i="1"/>
  <c r="N1728" i="1"/>
  <c r="O1728" i="1"/>
  <c r="M1729" i="1"/>
  <c r="N1729" i="1"/>
  <c r="O1729" i="1"/>
  <c r="M1730" i="1"/>
  <c r="N1730" i="1"/>
  <c r="O1730" i="1"/>
  <c r="M1731" i="1"/>
  <c r="N1731" i="1"/>
  <c r="O1731" i="1"/>
  <c r="M1732" i="1"/>
  <c r="N1732" i="1"/>
  <c r="O1732" i="1"/>
  <c r="M1733" i="1"/>
  <c r="N1733" i="1"/>
  <c r="O1733" i="1"/>
  <c r="M1734" i="1"/>
  <c r="N1734" i="1"/>
  <c r="O1734" i="1"/>
  <c r="M1735" i="1"/>
  <c r="N1735" i="1"/>
  <c r="O1735" i="1"/>
  <c r="M1736" i="1"/>
  <c r="N1736" i="1"/>
  <c r="O1736" i="1"/>
  <c r="M1737" i="1"/>
  <c r="N1737" i="1"/>
  <c r="O1737" i="1"/>
  <c r="M1738" i="1"/>
  <c r="N1738" i="1"/>
  <c r="O1738" i="1"/>
  <c r="M1739" i="1"/>
  <c r="N1739" i="1"/>
  <c r="O1739" i="1"/>
  <c r="M1740" i="1"/>
  <c r="N1740" i="1"/>
  <c r="O1740" i="1"/>
  <c r="M1741" i="1"/>
  <c r="N1741" i="1"/>
  <c r="O1741" i="1"/>
  <c r="M1742" i="1"/>
  <c r="N1742" i="1"/>
  <c r="O1742" i="1"/>
  <c r="M1743" i="1"/>
  <c r="N1743" i="1"/>
  <c r="O1743" i="1"/>
  <c r="M1744" i="1"/>
  <c r="N1744" i="1"/>
  <c r="O1744" i="1"/>
  <c r="M1745" i="1"/>
  <c r="N1745" i="1"/>
  <c r="O1745" i="1"/>
  <c r="M1746" i="1"/>
  <c r="N1746" i="1"/>
  <c r="O1746" i="1"/>
  <c r="M1747" i="1"/>
  <c r="N1747" i="1"/>
  <c r="O1747" i="1"/>
  <c r="M1748" i="1"/>
  <c r="N1748" i="1"/>
  <c r="O1748" i="1"/>
  <c r="M1749" i="1"/>
  <c r="N1749" i="1"/>
  <c r="O1749" i="1"/>
  <c r="M1750" i="1"/>
  <c r="N1750" i="1"/>
  <c r="O1750" i="1"/>
  <c r="M1751" i="1"/>
  <c r="N1751" i="1"/>
  <c r="O1751" i="1"/>
  <c r="M1752" i="1"/>
  <c r="N1752" i="1"/>
  <c r="O1752" i="1"/>
  <c r="M1753" i="1"/>
  <c r="N1753" i="1"/>
  <c r="O1753" i="1"/>
  <c r="M1754" i="1"/>
  <c r="N1754" i="1"/>
  <c r="O1754" i="1"/>
  <c r="M1755" i="1"/>
  <c r="N1755" i="1"/>
  <c r="O1755" i="1"/>
  <c r="M1756" i="1"/>
  <c r="N1756" i="1"/>
  <c r="O1756" i="1"/>
  <c r="M1757" i="1"/>
  <c r="N1757" i="1"/>
  <c r="O1757" i="1"/>
  <c r="M1758" i="1"/>
  <c r="N1758" i="1"/>
  <c r="O1758" i="1"/>
  <c r="M1759" i="1"/>
  <c r="N1759" i="1"/>
  <c r="O1759" i="1"/>
  <c r="M1760" i="1"/>
  <c r="N1760" i="1"/>
  <c r="O1760" i="1"/>
  <c r="M1761" i="1"/>
  <c r="N1761" i="1"/>
  <c r="O1761" i="1"/>
  <c r="M1762" i="1"/>
  <c r="N1762" i="1"/>
  <c r="O1762" i="1"/>
  <c r="M1763" i="1"/>
  <c r="N1763" i="1"/>
  <c r="O1763" i="1"/>
  <c r="M1764" i="1"/>
  <c r="N1764" i="1"/>
  <c r="O1764" i="1"/>
  <c r="M1765" i="1"/>
  <c r="N1765" i="1"/>
  <c r="O1765" i="1"/>
  <c r="M1766" i="1"/>
  <c r="N1766" i="1"/>
  <c r="O1766" i="1"/>
  <c r="M1767" i="1"/>
  <c r="N1767" i="1"/>
  <c r="O1767" i="1"/>
  <c r="M1768" i="1"/>
  <c r="N1768" i="1"/>
  <c r="O1768" i="1"/>
  <c r="M1769" i="1"/>
  <c r="N1769" i="1"/>
  <c r="O1769" i="1"/>
  <c r="M1770" i="1"/>
  <c r="N1770" i="1"/>
  <c r="O1770" i="1"/>
  <c r="M1771" i="1"/>
  <c r="N1771" i="1"/>
  <c r="O1771" i="1"/>
  <c r="M1772" i="1"/>
  <c r="N1772" i="1"/>
  <c r="O1772" i="1"/>
  <c r="M1773" i="1"/>
  <c r="N1773" i="1"/>
  <c r="O1773" i="1"/>
  <c r="M1774" i="1"/>
  <c r="N1774" i="1"/>
  <c r="O1774" i="1"/>
  <c r="M1775" i="1"/>
  <c r="N1775" i="1"/>
  <c r="O1775" i="1"/>
  <c r="M1776" i="1"/>
  <c r="N1776" i="1"/>
  <c r="O1776" i="1"/>
  <c r="M1777" i="1"/>
  <c r="N1777" i="1"/>
  <c r="O1777" i="1"/>
  <c r="M1778" i="1"/>
  <c r="N1778" i="1"/>
  <c r="O1778" i="1"/>
  <c r="M1779" i="1"/>
  <c r="N1779" i="1"/>
  <c r="O1779" i="1"/>
  <c r="M1780" i="1"/>
  <c r="N1780" i="1"/>
  <c r="O1780" i="1"/>
  <c r="M1781" i="1"/>
  <c r="N1781" i="1"/>
  <c r="O1781" i="1"/>
  <c r="M1782" i="1"/>
  <c r="N1782" i="1"/>
  <c r="O1782" i="1"/>
  <c r="M1783" i="1"/>
  <c r="N1783" i="1"/>
  <c r="O1783" i="1"/>
  <c r="M1784" i="1"/>
  <c r="N1784" i="1"/>
  <c r="O1784" i="1"/>
  <c r="M1785" i="1"/>
  <c r="N1785" i="1"/>
  <c r="O1785" i="1"/>
  <c r="M1786" i="1"/>
  <c r="N1786" i="1"/>
  <c r="O1786" i="1"/>
  <c r="M1787" i="1"/>
  <c r="N1787" i="1"/>
  <c r="O1787" i="1"/>
  <c r="M1788" i="1"/>
  <c r="N1788" i="1"/>
  <c r="O1788" i="1"/>
  <c r="M1789" i="1"/>
  <c r="N1789" i="1"/>
  <c r="O1789" i="1"/>
  <c r="M1790" i="1"/>
  <c r="N1790" i="1"/>
  <c r="O1790" i="1"/>
  <c r="M1791" i="1"/>
  <c r="N1791" i="1"/>
  <c r="O1791" i="1"/>
  <c r="M1792" i="1"/>
  <c r="N1792" i="1"/>
  <c r="O1792" i="1"/>
  <c r="M1793" i="1"/>
  <c r="N1793" i="1"/>
  <c r="O1793" i="1"/>
  <c r="M1794" i="1"/>
  <c r="N1794" i="1"/>
  <c r="O1794" i="1"/>
  <c r="M1795" i="1"/>
  <c r="N1795" i="1"/>
  <c r="O1795" i="1"/>
  <c r="M1796" i="1"/>
  <c r="N1796" i="1"/>
  <c r="O1796" i="1"/>
  <c r="M1797" i="1"/>
  <c r="N1797" i="1"/>
  <c r="O1797" i="1"/>
  <c r="M1798" i="1"/>
  <c r="N1798" i="1"/>
  <c r="O1798" i="1"/>
  <c r="M1799" i="1"/>
  <c r="N1799" i="1"/>
  <c r="O1799" i="1"/>
  <c r="M1800" i="1"/>
  <c r="N1800" i="1"/>
  <c r="O1800" i="1"/>
  <c r="M1801" i="1"/>
  <c r="N1801" i="1"/>
  <c r="O1801" i="1"/>
  <c r="M1802" i="1"/>
  <c r="N1802" i="1"/>
  <c r="O1802" i="1"/>
  <c r="M1803" i="1"/>
  <c r="N1803" i="1"/>
  <c r="O1803" i="1"/>
  <c r="M1804" i="1"/>
  <c r="N1804" i="1"/>
  <c r="O1804" i="1"/>
  <c r="M1805" i="1"/>
  <c r="N1805" i="1"/>
  <c r="O1805" i="1"/>
  <c r="M1806" i="1"/>
  <c r="N1806" i="1"/>
  <c r="O1806" i="1"/>
  <c r="M1807" i="1"/>
  <c r="N1807" i="1"/>
  <c r="O1807" i="1"/>
  <c r="M1808" i="1"/>
  <c r="N1808" i="1"/>
  <c r="O1808" i="1"/>
  <c r="M1809" i="1"/>
  <c r="N1809" i="1"/>
  <c r="O1809" i="1"/>
  <c r="M1810" i="1"/>
  <c r="N1810" i="1"/>
  <c r="O1810" i="1"/>
  <c r="M1811" i="1"/>
  <c r="N1811" i="1"/>
  <c r="O1811" i="1"/>
  <c r="M1812" i="1"/>
  <c r="N1812" i="1"/>
  <c r="O1812" i="1"/>
  <c r="M1813" i="1"/>
  <c r="N1813" i="1"/>
  <c r="O1813" i="1"/>
  <c r="M1814" i="1"/>
  <c r="N1814" i="1"/>
  <c r="O1814" i="1"/>
  <c r="M1815" i="1"/>
  <c r="N1815" i="1"/>
  <c r="O1815" i="1"/>
  <c r="M1816" i="1"/>
  <c r="N1816" i="1"/>
  <c r="O1816" i="1"/>
  <c r="M1817" i="1"/>
  <c r="N1817" i="1"/>
  <c r="O1817" i="1"/>
  <c r="M1818" i="1"/>
  <c r="N1818" i="1"/>
  <c r="O1818" i="1"/>
  <c r="M1819" i="1"/>
  <c r="N1819" i="1"/>
  <c r="O1819" i="1"/>
  <c r="M1820" i="1"/>
  <c r="N1820" i="1"/>
  <c r="O1820" i="1"/>
  <c r="M1821" i="1"/>
  <c r="N1821" i="1"/>
  <c r="O1821" i="1"/>
  <c r="M1822" i="1"/>
  <c r="N1822" i="1"/>
  <c r="O1822" i="1"/>
  <c r="M1823" i="1"/>
  <c r="N1823" i="1"/>
  <c r="O1823" i="1"/>
  <c r="M1824" i="1"/>
  <c r="N1824" i="1"/>
  <c r="O1824" i="1"/>
  <c r="M1825" i="1"/>
  <c r="N1825" i="1"/>
  <c r="O1825" i="1"/>
  <c r="M1826" i="1"/>
  <c r="N1826" i="1"/>
  <c r="O1826" i="1"/>
  <c r="M1827" i="1"/>
  <c r="N1827" i="1"/>
  <c r="O1827" i="1"/>
  <c r="M1828" i="1"/>
  <c r="N1828" i="1"/>
  <c r="O1828" i="1"/>
  <c r="M1829" i="1"/>
  <c r="N1829" i="1"/>
  <c r="O1829" i="1"/>
  <c r="M1830" i="1"/>
  <c r="N1830" i="1"/>
  <c r="O1830" i="1"/>
  <c r="M1831" i="1"/>
  <c r="N1831" i="1"/>
  <c r="O1831" i="1"/>
  <c r="M1832" i="1"/>
  <c r="N1832" i="1"/>
  <c r="O1832" i="1"/>
  <c r="M1833" i="1"/>
  <c r="N1833" i="1"/>
  <c r="O1833" i="1"/>
  <c r="M1834" i="1"/>
  <c r="N1834" i="1"/>
  <c r="O1834" i="1"/>
  <c r="M1835" i="1"/>
  <c r="N1835" i="1"/>
  <c r="O1835" i="1"/>
  <c r="M1836" i="1"/>
  <c r="N1836" i="1"/>
  <c r="O1836" i="1"/>
  <c r="M1837" i="1"/>
  <c r="N1837" i="1"/>
  <c r="O1837" i="1"/>
  <c r="M1838" i="1"/>
  <c r="N1838" i="1"/>
  <c r="O1838" i="1"/>
  <c r="M1839" i="1"/>
  <c r="N1839" i="1"/>
  <c r="O1839" i="1"/>
  <c r="M1840" i="1"/>
  <c r="N1840" i="1"/>
  <c r="O1840" i="1"/>
  <c r="M1841" i="1"/>
  <c r="N1841" i="1"/>
  <c r="O1841" i="1"/>
  <c r="M1842" i="1"/>
  <c r="N1842" i="1"/>
  <c r="O1842" i="1"/>
  <c r="M1843" i="1"/>
  <c r="N1843" i="1"/>
  <c r="O1843" i="1"/>
  <c r="M1844" i="1"/>
  <c r="N1844" i="1"/>
  <c r="O1844" i="1"/>
  <c r="M1845" i="1"/>
  <c r="N1845" i="1"/>
  <c r="O1845" i="1"/>
  <c r="M1846" i="1"/>
  <c r="N1846" i="1"/>
  <c r="O1846" i="1"/>
  <c r="M1847" i="1"/>
  <c r="N1847" i="1"/>
  <c r="O1847" i="1"/>
  <c r="M1848" i="1"/>
  <c r="N1848" i="1"/>
  <c r="O1848" i="1"/>
  <c r="M1849" i="1"/>
  <c r="N1849" i="1"/>
  <c r="O1849" i="1"/>
  <c r="M1850" i="1"/>
  <c r="N1850" i="1"/>
  <c r="O1850" i="1"/>
  <c r="M1851" i="1"/>
  <c r="N1851" i="1"/>
  <c r="O1851" i="1"/>
  <c r="M1852" i="1"/>
  <c r="N1852" i="1"/>
  <c r="O1852" i="1"/>
  <c r="M1853" i="1"/>
  <c r="N1853" i="1"/>
  <c r="O1853" i="1"/>
  <c r="M1854" i="1"/>
  <c r="N1854" i="1"/>
  <c r="O1854" i="1"/>
  <c r="M1855" i="1"/>
  <c r="N1855" i="1"/>
  <c r="O1855" i="1"/>
  <c r="M1856" i="1"/>
  <c r="N1856" i="1"/>
  <c r="O1856" i="1"/>
  <c r="M1857" i="1"/>
  <c r="N1857" i="1"/>
  <c r="O1857" i="1"/>
  <c r="M1858" i="1"/>
  <c r="N1858" i="1"/>
  <c r="O1858" i="1"/>
  <c r="M1859" i="1"/>
  <c r="N1859" i="1"/>
  <c r="O1859" i="1"/>
  <c r="M1860" i="1"/>
  <c r="N1860" i="1"/>
  <c r="O1860" i="1"/>
  <c r="M1861" i="1"/>
  <c r="N1861" i="1"/>
  <c r="O1861" i="1"/>
  <c r="M1862" i="1"/>
  <c r="N1862" i="1"/>
  <c r="O1862" i="1"/>
  <c r="M1863" i="1"/>
  <c r="N1863" i="1"/>
  <c r="O1863" i="1"/>
  <c r="M1864" i="1"/>
  <c r="N1864" i="1"/>
  <c r="O1864" i="1"/>
  <c r="M1865" i="1"/>
  <c r="N1865" i="1"/>
  <c r="O1865" i="1"/>
  <c r="M1866" i="1"/>
  <c r="N1866" i="1"/>
  <c r="O1866" i="1"/>
  <c r="M1867" i="1"/>
  <c r="N1867" i="1"/>
  <c r="O1867" i="1"/>
  <c r="M1868" i="1"/>
  <c r="N1868" i="1"/>
  <c r="O1868" i="1"/>
  <c r="M1869" i="1"/>
  <c r="N1869" i="1"/>
  <c r="O1869" i="1"/>
  <c r="M1870" i="1"/>
  <c r="N1870" i="1"/>
  <c r="O1870" i="1"/>
  <c r="M1871" i="1"/>
  <c r="N1871" i="1"/>
  <c r="O1871" i="1"/>
  <c r="M1872" i="1"/>
  <c r="N1872" i="1"/>
  <c r="O1872" i="1"/>
  <c r="M1873" i="1"/>
  <c r="N1873" i="1"/>
  <c r="O1873" i="1"/>
  <c r="M1874" i="1"/>
  <c r="N1874" i="1"/>
  <c r="O1874" i="1"/>
  <c r="M1875" i="1"/>
  <c r="N1875" i="1"/>
  <c r="O1875" i="1"/>
  <c r="M1876" i="1"/>
  <c r="N1876" i="1"/>
  <c r="O1876" i="1"/>
  <c r="M1877" i="1"/>
  <c r="N1877" i="1"/>
  <c r="O1877" i="1"/>
  <c r="M1878" i="1"/>
  <c r="N1878" i="1"/>
  <c r="O1878" i="1"/>
  <c r="M1879" i="1"/>
  <c r="N1879" i="1"/>
  <c r="O1879" i="1"/>
  <c r="M1880" i="1"/>
  <c r="N1880" i="1"/>
  <c r="O1880" i="1"/>
  <c r="M1881" i="1"/>
  <c r="N1881" i="1"/>
  <c r="O1881" i="1"/>
  <c r="M1882" i="1"/>
  <c r="N1882" i="1"/>
  <c r="O1882" i="1"/>
  <c r="M1883" i="1"/>
  <c r="N1883" i="1"/>
  <c r="O1883" i="1"/>
  <c r="M1884" i="1"/>
  <c r="N1884" i="1"/>
  <c r="O1884" i="1"/>
  <c r="M1885" i="1"/>
  <c r="N1885" i="1"/>
  <c r="O1885" i="1"/>
  <c r="M1886" i="1"/>
  <c r="N1886" i="1"/>
  <c r="O1886" i="1"/>
  <c r="M1887" i="1"/>
  <c r="N1887" i="1"/>
  <c r="O1887" i="1"/>
  <c r="M1888" i="1"/>
  <c r="N1888" i="1"/>
  <c r="O1888" i="1"/>
  <c r="M1889" i="1"/>
  <c r="N1889" i="1"/>
  <c r="O1889" i="1"/>
  <c r="M1890" i="1"/>
  <c r="N1890" i="1"/>
  <c r="O1890" i="1"/>
  <c r="M1891" i="1"/>
  <c r="N1891" i="1"/>
  <c r="O1891" i="1"/>
  <c r="M1892" i="1"/>
  <c r="N1892" i="1"/>
  <c r="O1892" i="1"/>
  <c r="M1893" i="1"/>
  <c r="N1893" i="1"/>
  <c r="O1893" i="1"/>
  <c r="M1894" i="1"/>
  <c r="N1894" i="1"/>
  <c r="O1894" i="1"/>
  <c r="M1895" i="1"/>
  <c r="N1895" i="1"/>
  <c r="O1895" i="1"/>
  <c r="M1896" i="1"/>
  <c r="N1896" i="1"/>
  <c r="O1896" i="1"/>
  <c r="M1897" i="1"/>
  <c r="N1897" i="1"/>
  <c r="O1897" i="1"/>
  <c r="M1898" i="1"/>
  <c r="N1898" i="1"/>
  <c r="O1898" i="1"/>
  <c r="M1899" i="1"/>
  <c r="N1899" i="1"/>
  <c r="O1899" i="1"/>
  <c r="M1900" i="1"/>
  <c r="N1900" i="1"/>
  <c r="O1900" i="1"/>
  <c r="M1901" i="1"/>
  <c r="N1901" i="1"/>
  <c r="O1901" i="1"/>
  <c r="M1902" i="1"/>
  <c r="N1902" i="1"/>
  <c r="O1902" i="1"/>
  <c r="M1903" i="1"/>
  <c r="N1903" i="1"/>
  <c r="O1903" i="1"/>
  <c r="M1904" i="1"/>
  <c r="N1904" i="1"/>
  <c r="O1904" i="1"/>
  <c r="M1905" i="1"/>
  <c r="N1905" i="1"/>
  <c r="O1905" i="1"/>
  <c r="M1906" i="1"/>
  <c r="N1906" i="1"/>
  <c r="O1906" i="1"/>
  <c r="M1907" i="1"/>
  <c r="N1907" i="1"/>
  <c r="O1907" i="1"/>
  <c r="M1908" i="1"/>
  <c r="N1908" i="1"/>
  <c r="O1908" i="1"/>
  <c r="M1909" i="1"/>
  <c r="N1909" i="1"/>
  <c r="O1909" i="1"/>
  <c r="M1910" i="1"/>
  <c r="N1910" i="1"/>
  <c r="O1910" i="1"/>
  <c r="M1911" i="1"/>
  <c r="N1911" i="1"/>
  <c r="O1911" i="1"/>
  <c r="M1912" i="1"/>
  <c r="N1912" i="1"/>
  <c r="O1912" i="1"/>
  <c r="M1913" i="1"/>
  <c r="N1913" i="1"/>
  <c r="O1913" i="1"/>
  <c r="M1914" i="1"/>
  <c r="N1914" i="1"/>
  <c r="O1914" i="1"/>
  <c r="M1915" i="1"/>
  <c r="N1915" i="1"/>
  <c r="O1915" i="1"/>
  <c r="M1916" i="1"/>
  <c r="N1916" i="1"/>
  <c r="O1916" i="1"/>
  <c r="M1917" i="1"/>
  <c r="N1917" i="1"/>
  <c r="O1917" i="1"/>
  <c r="M1918" i="1"/>
  <c r="N1918" i="1"/>
  <c r="O1918" i="1"/>
  <c r="M1919" i="1"/>
  <c r="N1919" i="1"/>
  <c r="O1919" i="1"/>
  <c r="M1920" i="1"/>
  <c r="N1920" i="1"/>
  <c r="O1920" i="1"/>
  <c r="M1921" i="1"/>
  <c r="N1921" i="1"/>
  <c r="O1921" i="1"/>
  <c r="M1922" i="1"/>
  <c r="N1922" i="1"/>
  <c r="O1922" i="1"/>
  <c r="M1923" i="1"/>
  <c r="N1923" i="1"/>
  <c r="O1923" i="1"/>
  <c r="M1924" i="1"/>
  <c r="N1924" i="1"/>
  <c r="O1924" i="1"/>
  <c r="M1925" i="1"/>
  <c r="N1925" i="1"/>
  <c r="O1925" i="1"/>
  <c r="M1926" i="1"/>
  <c r="N1926" i="1"/>
  <c r="O1926" i="1"/>
  <c r="M1927" i="1"/>
  <c r="N1927" i="1"/>
  <c r="O1927" i="1"/>
  <c r="M1928" i="1"/>
  <c r="N1928" i="1"/>
  <c r="O1928" i="1"/>
  <c r="M1929" i="1"/>
  <c r="N1929" i="1"/>
  <c r="O1929" i="1"/>
  <c r="M1930" i="1"/>
  <c r="N1930" i="1"/>
  <c r="O1930" i="1"/>
  <c r="M1931" i="1"/>
  <c r="N1931" i="1"/>
  <c r="O1931" i="1"/>
  <c r="M1932" i="1"/>
  <c r="N1932" i="1"/>
  <c r="O1932" i="1"/>
  <c r="M1933" i="1"/>
  <c r="N1933" i="1"/>
  <c r="O1933" i="1"/>
  <c r="M1934" i="1"/>
  <c r="N1934" i="1"/>
  <c r="O1934" i="1"/>
  <c r="M1935" i="1"/>
  <c r="N1935" i="1"/>
  <c r="O1935" i="1"/>
  <c r="M1936" i="1"/>
  <c r="N1936" i="1"/>
  <c r="O1936" i="1"/>
  <c r="M1937" i="1"/>
  <c r="N1937" i="1"/>
  <c r="O1937" i="1"/>
  <c r="M1938" i="1"/>
  <c r="N1938" i="1"/>
  <c r="O1938" i="1"/>
  <c r="M1939" i="1"/>
  <c r="N1939" i="1"/>
  <c r="O1939" i="1"/>
  <c r="M1940" i="1"/>
  <c r="N1940" i="1"/>
  <c r="O1940" i="1"/>
  <c r="M1941" i="1"/>
  <c r="N1941" i="1"/>
  <c r="O1941" i="1"/>
  <c r="M1942" i="1"/>
  <c r="N1942" i="1"/>
  <c r="O1942" i="1"/>
  <c r="M1943" i="1"/>
  <c r="N1943" i="1"/>
  <c r="O1943" i="1"/>
  <c r="M1944" i="1"/>
  <c r="N1944" i="1"/>
  <c r="O1944" i="1"/>
  <c r="M1945" i="1"/>
  <c r="N1945" i="1"/>
  <c r="O1945" i="1"/>
  <c r="M1946" i="1"/>
  <c r="N1946" i="1"/>
  <c r="O1946" i="1"/>
  <c r="M1947" i="1"/>
  <c r="N1947" i="1"/>
  <c r="O1947" i="1"/>
  <c r="M1948" i="1"/>
  <c r="N1948" i="1"/>
  <c r="O1948" i="1"/>
  <c r="M1949" i="1"/>
  <c r="N1949" i="1"/>
  <c r="O1949" i="1"/>
  <c r="M1950" i="1"/>
  <c r="N1950" i="1"/>
  <c r="O1950" i="1"/>
  <c r="M1951" i="1"/>
  <c r="N1951" i="1"/>
  <c r="O1951" i="1"/>
  <c r="M1952" i="1"/>
  <c r="N1952" i="1"/>
  <c r="O1952" i="1"/>
  <c r="M1953" i="1"/>
  <c r="N1953" i="1"/>
  <c r="O1953" i="1"/>
  <c r="M1954" i="1"/>
  <c r="N1954" i="1"/>
  <c r="O1954" i="1"/>
  <c r="M1955" i="1"/>
  <c r="N1955" i="1"/>
  <c r="O1955" i="1"/>
  <c r="M1956" i="1"/>
  <c r="N1956" i="1"/>
  <c r="O1956" i="1"/>
  <c r="M1957" i="1"/>
  <c r="N1957" i="1"/>
  <c r="O1957" i="1"/>
  <c r="M1958" i="1"/>
  <c r="N1958" i="1"/>
  <c r="O1958" i="1"/>
  <c r="M1959" i="1"/>
  <c r="N1959" i="1"/>
  <c r="O1959" i="1"/>
  <c r="M1960" i="1"/>
  <c r="N1960" i="1"/>
  <c r="O1960" i="1"/>
  <c r="M1961" i="1"/>
  <c r="N1961" i="1"/>
  <c r="O1961" i="1"/>
  <c r="M1962" i="1"/>
  <c r="N1962" i="1"/>
  <c r="O1962" i="1"/>
  <c r="M1963" i="1"/>
  <c r="N1963" i="1"/>
  <c r="O1963" i="1"/>
  <c r="M1964" i="1"/>
  <c r="N1964" i="1"/>
  <c r="O1964" i="1"/>
  <c r="M1965" i="1"/>
  <c r="N1965" i="1"/>
  <c r="O1965" i="1"/>
  <c r="M1966" i="1"/>
  <c r="N1966" i="1"/>
  <c r="O1966" i="1"/>
  <c r="M1967" i="1"/>
  <c r="N1967" i="1"/>
  <c r="O1967" i="1"/>
  <c r="M1968" i="1"/>
  <c r="N1968" i="1"/>
  <c r="O1968" i="1"/>
  <c r="M1969" i="1"/>
  <c r="N1969" i="1"/>
  <c r="O1969" i="1"/>
  <c r="M1970" i="1"/>
  <c r="N1970" i="1"/>
  <c r="O1970" i="1"/>
  <c r="M1971" i="1"/>
  <c r="N1971" i="1"/>
  <c r="O1971" i="1"/>
  <c r="M1972" i="1"/>
  <c r="N1972" i="1"/>
  <c r="O1972" i="1"/>
  <c r="M1973" i="1"/>
  <c r="N1973" i="1"/>
  <c r="O1973" i="1"/>
  <c r="M1974" i="1"/>
  <c r="N1974" i="1"/>
  <c r="O1974" i="1"/>
  <c r="M1975" i="1"/>
  <c r="N1975" i="1"/>
  <c r="O1975" i="1"/>
  <c r="M1976" i="1"/>
  <c r="N1976" i="1"/>
  <c r="O1976" i="1"/>
  <c r="M1977" i="1"/>
  <c r="N1977" i="1"/>
  <c r="O1977" i="1"/>
  <c r="M1978" i="1"/>
  <c r="N1978" i="1"/>
  <c r="O1978" i="1"/>
  <c r="M1979" i="1"/>
  <c r="N1979" i="1"/>
  <c r="O1979" i="1"/>
  <c r="M1980" i="1"/>
  <c r="N1980" i="1"/>
  <c r="O1980" i="1"/>
  <c r="M1981" i="1"/>
  <c r="N1981" i="1"/>
  <c r="O1981" i="1"/>
  <c r="M1982" i="1"/>
  <c r="N1982" i="1"/>
  <c r="O1982" i="1"/>
  <c r="M1983" i="1"/>
  <c r="N1983" i="1"/>
  <c r="O1983" i="1"/>
  <c r="M1984" i="1"/>
  <c r="N1984" i="1"/>
  <c r="O1984" i="1"/>
  <c r="M1985" i="1"/>
  <c r="N1985" i="1"/>
  <c r="O1985" i="1"/>
  <c r="M1986" i="1"/>
  <c r="N1986" i="1"/>
  <c r="O1986" i="1"/>
  <c r="M1987" i="1"/>
  <c r="N1987" i="1"/>
  <c r="O1987" i="1"/>
  <c r="M1988" i="1"/>
  <c r="N1988" i="1"/>
  <c r="O1988" i="1"/>
  <c r="M1989" i="1"/>
  <c r="N1989" i="1"/>
  <c r="O1989" i="1"/>
  <c r="M1990" i="1"/>
  <c r="N1990" i="1"/>
  <c r="O1990" i="1"/>
  <c r="M1991" i="1"/>
  <c r="N1991" i="1"/>
  <c r="O1991" i="1"/>
  <c r="M1992" i="1"/>
  <c r="N1992" i="1"/>
  <c r="O1992" i="1"/>
  <c r="M1993" i="1"/>
  <c r="N1993" i="1"/>
  <c r="O1993" i="1"/>
  <c r="M1994" i="1"/>
  <c r="N1994" i="1"/>
  <c r="O1994" i="1"/>
  <c r="M1995" i="1"/>
  <c r="N1995" i="1"/>
  <c r="O1995" i="1"/>
  <c r="M1996" i="1"/>
  <c r="N1996" i="1"/>
  <c r="O1996" i="1"/>
  <c r="M1997" i="1"/>
  <c r="N1997" i="1"/>
  <c r="O1997" i="1"/>
  <c r="M1998" i="1"/>
  <c r="N1998" i="1"/>
  <c r="O1998" i="1"/>
  <c r="M1999" i="1"/>
  <c r="N1999" i="1"/>
  <c r="O1999" i="1"/>
  <c r="M2000" i="1"/>
  <c r="N2000" i="1"/>
  <c r="O2000" i="1"/>
  <c r="M2001" i="1"/>
  <c r="N2001" i="1"/>
  <c r="O2001" i="1"/>
  <c r="M2002" i="1"/>
  <c r="N2002" i="1"/>
  <c r="O2002" i="1"/>
  <c r="M2003" i="1"/>
  <c r="N2003" i="1"/>
  <c r="O2003" i="1"/>
  <c r="M2004" i="1"/>
  <c r="N2004" i="1"/>
  <c r="O2004" i="1"/>
  <c r="M2005" i="1"/>
  <c r="N2005" i="1"/>
  <c r="O2005" i="1"/>
  <c r="M2006" i="1"/>
  <c r="N2006" i="1"/>
  <c r="O2006" i="1"/>
  <c r="M2007" i="1"/>
  <c r="N2007" i="1"/>
  <c r="O2007" i="1"/>
  <c r="M2008" i="1"/>
  <c r="N2008" i="1"/>
  <c r="O2008" i="1"/>
  <c r="M2009" i="1"/>
  <c r="N2009" i="1"/>
  <c r="O2009" i="1"/>
  <c r="M2010" i="1"/>
  <c r="N2010" i="1"/>
  <c r="O2010" i="1"/>
  <c r="M2011" i="1"/>
  <c r="N2011" i="1"/>
  <c r="O2011" i="1"/>
  <c r="M2012" i="1"/>
  <c r="N2012" i="1"/>
  <c r="O2012" i="1"/>
  <c r="M2013" i="1"/>
  <c r="N2013" i="1"/>
  <c r="O2013" i="1"/>
  <c r="M2014" i="1"/>
  <c r="N2014" i="1"/>
  <c r="O2014" i="1"/>
  <c r="M2015" i="1"/>
  <c r="N2015" i="1"/>
  <c r="O2015" i="1"/>
  <c r="M2016" i="1"/>
  <c r="N2016" i="1"/>
  <c r="O2016" i="1"/>
  <c r="M2017" i="1"/>
  <c r="N2017" i="1"/>
  <c r="O2017" i="1"/>
  <c r="M2018" i="1"/>
  <c r="N2018" i="1"/>
  <c r="O2018" i="1"/>
  <c r="M2019" i="1"/>
  <c r="N2019" i="1"/>
  <c r="O2019" i="1"/>
  <c r="M2020" i="1"/>
  <c r="N2020" i="1"/>
  <c r="O2020" i="1"/>
  <c r="M2021" i="1"/>
  <c r="N2021" i="1"/>
  <c r="O2021" i="1"/>
  <c r="M2022" i="1"/>
  <c r="N2022" i="1"/>
  <c r="O2022" i="1"/>
  <c r="M2023" i="1"/>
  <c r="N2023" i="1"/>
  <c r="O2023" i="1"/>
  <c r="M2024" i="1"/>
  <c r="N2024" i="1"/>
  <c r="O2024" i="1"/>
  <c r="M2025" i="1"/>
  <c r="N2025" i="1"/>
  <c r="O2025" i="1"/>
  <c r="M2026" i="1"/>
  <c r="N2026" i="1"/>
  <c r="O2026" i="1"/>
  <c r="M2027" i="1"/>
  <c r="N2027" i="1"/>
  <c r="O2027" i="1"/>
  <c r="M2028" i="1"/>
  <c r="N2028" i="1"/>
  <c r="O2028" i="1"/>
  <c r="M2029" i="1"/>
  <c r="N2029" i="1"/>
  <c r="O2029" i="1"/>
  <c r="M2030" i="1"/>
  <c r="N2030" i="1"/>
  <c r="O2030" i="1"/>
  <c r="M2031" i="1"/>
  <c r="N2031" i="1"/>
  <c r="O2031" i="1"/>
  <c r="M2032" i="1"/>
  <c r="N2032" i="1"/>
  <c r="O2032" i="1"/>
  <c r="M2033" i="1"/>
  <c r="N2033" i="1"/>
  <c r="O2033" i="1"/>
  <c r="M2034" i="1"/>
  <c r="N2034" i="1"/>
  <c r="O2034" i="1"/>
  <c r="M2035" i="1"/>
  <c r="N2035" i="1"/>
  <c r="O2035" i="1"/>
  <c r="M2036" i="1"/>
  <c r="N2036" i="1"/>
  <c r="O2036" i="1"/>
  <c r="M2037" i="1"/>
  <c r="N2037" i="1"/>
  <c r="O2037" i="1"/>
  <c r="M2038" i="1"/>
  <c r="N2038" i="1"/>
  <c r="O2038" i="1"/>
  <c r="M2039" i="1"/>
  <c r="N2039" i="1"/>
  <c r="O2039" i="1"/>
  <c r="M2040" i="1"/>
  <c r="N2040" i="1"/>
  <c r="O2040" i="1"/>
  <c r="M2041" i="1"/>
  <c r="N2041" i="1"/>
  <c r="O2041" i="1"/>
  <c r="M2042" i="1"/>
  <c r="N2042" i="1"/>
  <c r="O2042" i="1"/>
  <c r="M2043" i="1"/>
  <c r="N2043" i="1"/>
  <c r="O2043" i="1"/>
  <c r="M2044" i="1"/>
  <c r="N2044" i="1"/>
  <c r="O2044" i="1"/>
  <c r="M2045" i="1"/>
  <c r="N2045" i="1"/>
  <c r="O2045" i="1"/>
  <c r="M2046" i="1"/>
  <c r="N2046" i="1"/>
  <c r="O2046" i="1"/>
  <c r="M2047" i="1"/>
  <c r="N2047" i="1"/>
  <c r="O2047" i="1"/>
  <c r="M2048" i="1"/>
  <c r="N2048" i="1"/>
  <c r="O2048" i="1"/>
  <c r="M2049" i="1"/>
  <c r="N2049" i="1"/>
  <c r="O2049" i="1"/>
  <c r="M2050" i="1"/>
  <c r="N2050" i="1"/>
  <c r="O2050" i="1"/>
  <c r="M2051" i="1"/>
  <c r="N2051" i="1"/>
  <c r="O2051" i="1"/>
  <c r="M2052" i="1"/>
  <c r="N2052" i="1"/>
  <c r="O2052" i="1"/>
  <c r="M2053" i="1"/>
  <c r="N2053" i="1"/>
  <c r="O2053" i="1"/>
  <c r="M2054" i="1"/>
  <c r="N2054" i="1"/>
  <c r="O2054" i="1"/>
  <c r="M2055" i="1"/>
  <c r="N2055" i="1"/>
  <c r="O2055" i="1"/>
  <c r="M2056" i="1"/>
  <c r="N2056" i="1"/>
  <c r="O2056" i="1"/>
  <c r="M2057" i="1"/>
  <c r="N2057" i="1"/>
  <c r="O2057" i="1"/>
  <c r="M2058" i="1"/>
  <c r="N2058" i="1"/>
  <c r="O2058" i="1"/>
  <c r="M2059" i="1"/>
  <c r="N2059" i="1"/>
  <c r="O2059" i="1"/>
  <c r="M2060" i="1"/>
  <c r="N2060" i="1"/>
  <c r="O2060" i="1"/>
  <c r="M2061" i="1"/>
  <c r="N2061" i="1"/>
  <c r="O2061" i="1"/>
  <c r="M2062" i="1"/>
  <c r="N2062" i="1"/>
  <c r="O2062" i="1"/>
  <c r="M2063" i="1"/>
  <c r="N2063" i="1"/>
  <c r="O2063" i="1"/>
  <c r="M2064" i="1"/>
  <c r="N2064" i="1"/>
  <c r="O2064" i="1"/>
  <c r="M2065" i="1"/>
  <c r="N2065" i="1"/>
  <c r="O2065" i="1"/>
  <c r="M2066" i="1"/>
  <c r="N2066" i="1"/>
  <c r="O2066" i="1"/>
  <c r="M2067" i="1"/>
  <c r="N2067" i="1"/>
  <c r="O2067" i="1"/>
  <c r="M2068" i="1"/>
  <c r="N2068" i="1"/>
  <c r="O2068" i="1"/>
  <c r="M2069" i="1"/>
  <c r="N2069" i="1"/>
  <c r="O2069" i="1"/>
  <c r="M2070" i="1"/>
  <c r="N2070" i="1"/>
  <c r="O2070" i="1"/>
  <c r="M2071" i="1"/>
  <c r="N2071" i="1"/>
  <c r="O2071" i="1"/>
  <c r="M2072" i="1"/>
  <c r="N2072" i="1"/>
  <c r="O2072" i="1"/>
  <c r="M2073" i="1"/>
  <c r="N2073" i="1"/>
  <c r="O2073" i="1"/>
  <c r="M2074" i="1"/>
  <c r="N2074" i="1"/>
  <c r="O2074" i="1"/>
  <c r="M2075" i="1"/>
  <c r="N2075" i="1"/>
  <c r="O2075" i="1"/>
  <c r="M2076" i="1"/>
  <c r="N2076" i="1"/>
  <c r="O2076" i="1"/>
  <c r="M2077" i="1"/>
  <c r="N2077" i="1"/>
  <c r="O2077" i="1"/>
  <c r="M2078" i="1"/>
  <c r="N2078" i="1"/>
  <c r="O2078" i="1"/>
  <c r="M2079" i="1"/>
  <c r="N2079" i="1"/>
  <c r="O2079" i="1"/>
  <c r="M2080" i="1"/>
  <c r="N2080" i="1"/>
  <c r="O2080" i="1"/>
  <c r="M2081" i="1"/>
  <c r="N2081" i="1"/>
  <c r="O2081" i="1"/>
  <c r="M2082" i="1"/>
  <c r="N2082" i="1"/>
  <c r="O2082" i="1"/>
  <c r="M2083" i="1"/>
  <c r="N2083" i="1"/>
  <c r="O2083" i="1"/>
  <c r="M2084" i="1"/>
  <c r="N2084" i="1"/>
  <c r="O2084" i="1"/>
  <c r="M2085" i="1"/>
  <c r="N2085" i="1"/>
  <c r="O2085" i="1"/>
  <c r="M2086" i="1"/>
  <c r="N2086" i="1"/>
  <c r="O2086" i="1"/>
  <c r="M2087" i="1"/>
  <c r="N2087" i="1"/>
  <c r="O2087" i="1"/>
  <c r="M2088" i="1"/>
  <c r="N2088" i="1"/>
  <c r="O2088" i="1"/>
  <c r="M2089" i="1"/>
  <c r="N2089" i="1"/>
  <c r="O2089" i="1"/>
  <c r="M2090" i="1"/>
  <c r="N2090" i="1"/>
  <c r="O2090" i="1"/>
  <c r="M2091" i="1"/>
  <c r="N2091" i="1"/>
  <c r="O2091" i="1"/>
  <c r="M2092" i="1"/>
  <c r="N2092" i="1"/>
  <c r="O2092" i="1"/>
  <c r="M2093" i="1"/>
  <c r="N2093" i="1"/>
  <c r="O2093" i="1"/>
  <c r="M2094" i="1"/>
  <c r="N2094" i="1"/>
  <c r="O2094" i="1"/>
  <c r="M2095" i="1"/>
  <c r="N2095" i="1"/>
  <c r="O2095" i="1"/>
  <c r="M2096" i="1"/>
  <c r="N2096" i="1"/>
  <c r="O2096" i="1"/>
  <c r="M2097" i="1"/>
  <c r="N2097" i="1"/>
  <c r="O2097" i="1"/>
  <c r="M2098" i="1"/>
  <c r="N2098" i="1"/>
  <c r="O2098" i="1"/>
  <c r="M2099" i="1"/>
  <c r="N2099" i="1"/>
  <c r="O2099" i="1"/>
  <c r="M2100" i="1"/>
  <c r="N2100" i="1"/>
  <c r="O2100" i="1"/>
  <c r="M2101" i="1"/>
  <c r="N2101" i="1"/>
  <c r="O2101" i="1"/>
  <c r="M2102" i="1"/>
  <c r="N2102" i="1"/>
  <c r="O2102" i="1"/>
  <c r="M2103" i="1"/>
  <c r="N2103" i="1"/>
  <c r="O2103" i="1"/>
  <c r="M2104" i="1"/>
  <c r="N2104" i="1"/>
  <c r="O2104" i="1"/>
  <c r="M2105" i="1"/>
  <c r="N2105" i="1"/>
  <c r="O2105" i="1"/>
  <c r="M2106" i="1"/>
  <c r="N2106" i="1"/>
  <c r="O2106" i="1"/>
  <c r="M2107" i="1"/>
  <c r="N2107" i="1"/>
  <c r="O2107" i="1"/>
  <c r="M2108" i="1"/>
  <c r="N2108" i="1"/>
  <c r="O2108" i="1"/>
  <c r="M2109" i="1"/>
  <c r="N2109" i="1"/>
  <c r="O2109" i="1"/>
  <c r="M2110" i="1"/>
  <c r="N2110" i="1"/>
  <c r="O2110" i="1"/>
  <c r="M2111" i="1"/>
  <c r="N2111" i="1"/>
  <c r="O2111" i="1"/>
  <c r="M2112" i="1"/>
  <c r="N2112" i="1"/>
  <c r="O2112" i="1"/>
  <c r="M2113" i="1"/>
  <c r="N2113" i="1"/>
  <c r="O2113" i="1"/>
  <c r="M2114" i="1"/>
  <c r="N2114" i="1"/>
  <c r="O2114" i="1"/>
  <c r="M2115" i="1"/>
  <c r="N2115" i="1"/>
  <c r="O2115" i="1"/>
  <c r="M2116" i="1"/>
  <c r="N2116" i="1"/>
  <c r="O2116" i="1"/>
  <c r="M2117" i="1"/>
  <c r="N2117" i="1"/>
  <c r="O2117" i="1"/>
  <c r="M2118" i="1"/>
  <c r="N2118" i="1"/>
  <c r="O2118" i="1"/>
  <c r="M2119" i="1"/>
  <c r="N2119" i="1"/>
  <c r="O2119" i="1"/>
  <c r="M2120" i="1"/>
  <c r="N2120" i="1"/>
  <c r="O2120" i="1"/>
  <c r="M2121" i="1"/>
  <c r="N2121" i="1"/>
  <c r="O2121" i="1"/>
  <c r="M2122" i="1"/>
  <c r="N2122" i="1"/>
  <c r="O2122" i="1"/>
  <c r="M2123" i="1"/>
  <c r="N2123" i="1"/>
  <c r="O2123" i="1"/>
  <c r="M2124" i="1"/>
  <c r="N2124" i="1"/>
  <c r="O2124" i="1"/>
  <c r="M2125" i="1"/>
  <c r="N2125" i="1"/>
  <c r="O2125" i="1"/>
  <c r="M2126" i="1"/>
  <c r="N2126" i="1"/>
  <c r="O2126" i="1"/>
  <c r="M2127" i="1"/>
  <c r="N2127" i="1"/>
  <c r="O2127" i="1"/>
  <c r="M2128" i="1"/>
  <c r="N2128" i="1"/>
  <c r="O2128" i="1"/>
  <c r="M2129" i="1"/>
  <c r="N2129" i="1"/>
  <c r="O2129" i="1"/>
  <c r="M2130" i="1"/>
  <c r="N2130" i="1"/>
  <c r="O2130" i="1"/>
  <c r="M2131" i="1"/>
  <c r="N2131" i="1"/>
  <c r="O2131" i="1"/>
  <c r="M2132" i="1"/>
  <c r="N2132" i="1"/>
  <c r="O2132" i="1"/>
  <c r="M2133" i="1"/>
  <c r="N2133" i="1"/>
  <c r="O2133" i="1"/>
  <c r="M2134" i="1"/>
  <c r="N2134" i="1"/>
  <c r="O2134" i="1"/>
  <c r="M2135" i="1"/>
  <c r="N2135" i="1"/>
  <c r="O2135" i="1"/>
  <c r="M2136" i="1"/>
  <c r="N2136" i="1"/>
  <c r="O2136" i="1"/>
  <c r="M2137" i="1"/>
  <c r="N2137" i="1"/>
  <c r="O2137" i="1"/>
  <c r="M2138" i="1"/>
  <c r="N2138" i="1"/>
  <c r="O2138" i="1"/>
  <c r="M2139" i="1"/>
  <c r="N2139" i="1"/>
  <c r="O2139" i="1"/>
  <c r="M2140" i="1"/>
  <c r="N2140" i="1"/>
  <c r="O2140" i="1"/>
  <c r="M2141" i="1"/>
  <c r="N2141" i="1"/>
  <c r="O2141" i="1"/>
  <c r="M2142" i="1"/>
  <c r="N2142" i="1"/>
  <c r="O2142" i="1"/>
  <c r="M2143" i="1"/>
  <c r="N2143" i="1"/>
  <c r="O2143" i="1"/>
  <c r="M2144" i="1"/>
  <c r="N2144" i="1"/>
  <c r="O2144" i="1"/>
  <c r="M2145" i="1"/>
  <c r="N2145" i="1"/>
  <c r="O2145" i="1"/>
  <c r="M2146" i="1"/>
  <c r="N2146" i="1"/>
  <c r="O2146" i="1"/>
  <c r="M2147" i="1"/>
  <c r="N2147" i="1"/>
  <c r="O2147" i="1"/>
  <c r="M2148" i="1"/>
  <c r="N2148" i="1"/>
  <c r="O2148" i="1"/>
  <c r="M2149" i="1"/>
  <c r="N2149" i="1"/>
  <c r="O2149" i="1"/>
  <c r="M2150" i="1"/>
  <c r="N2150" i="1"/>
  <c r="O2150" i="1"/>
  <c r="M2151" i="1"/>
  <c r="N2151" i="1"/>
  <c r="O2151" i="1"/>
  <c r="M2152" i="1"/>
  <c r="N2152" i="1"/>
  <c r="O2152" i="1"/>
  <c r="M2153" i="1"/>
  <c r="N2153" i="1"/>
  <c r="O2153" i="1"/>
  <c r="M2154" i="1"/>
  <c r="N2154" i="1"/>
  <c r="O2154" i="1"/>
  <c r="M2155" i="1"/>
  <c r="N2155" i="1"/>
  <c r="O2155" i="1"/>
  <c r="M2156" i="1"/>
  <c r="N2156" i="1"/>
  <c r="O2156" i="1"/>
  <c r="M2157" i="1"/>
  <c r="N2157" i="1"/>
  <c r="O2157" i="1"/>
  <c r="M2158" i="1"/>
  <c r="N2158" i="1"/>
  <c r="O2158" i="1"/>
  <c r="M2159" i="1"/>
  <c r="N2159" i="1"/>
  <c r="O2159" i="1"/>
  <c r="M2160" i="1"/>
  <c r="N2160" i="1"/>
  <c r="O2160" i="1"/>
  <c r="M2161" i="1"/>
  <c r="N2161" i="1"/>
  <c r="O2161" i="1"/>
  <c r="M2162" i="1"/>
  <c r="N2162" i="1"/>
  <c r="O2162" i="1"/>
  <c r="M2163" i="1"/>
  <c r="N2163" i="1"/>
  <c r="O2163" i="1"/>
  <c r="M2164" i="1"/>
  <c r="N2164" i="1"/>
  <c r="O2164" i="1"/>
  <c r="M2165" i="1"/>
  <c r="N2165" i="1"/>
  <c r="O2165" i="1"/>
  <c r="M2166" i="1"/>
  <c r="N2166" i="1"/>
  <c r="O2166" i="1"/>
  <c r="M2167" i="1"/>
  <c r="N2167" i="1"/>
  <c r="O2167" i="1"/>
  <c r="M2168" i="1"/>
  <c r="N2168" i="1"/>
  <c r="O2168" i="1"/>
  <c r="M2169" i="1"/>
  <c r="N2169" i="1"/>
  <c r="O2169" i="1"/>
  <c r="M2170" i="1"/>
  <c r="N2170" i="1"/>
  <c r="O2170" i="1"/>
  <c r="M2171" i="1"/>
  <c r="N2171" i="1"/>
  <c r="O2171" i="1"/>
  <c r="M2172" i="1"/>
  <c r="N2172" i="1"/>
  <c r="O2172" i="1"/>
  <c r="M2173" i="1"/>
  <c r="N2173" i="1"/>
  <c r="O2173" i="1"/>
  <c r="M2174" i="1"/>
  <c r="N2174" i="1"/>
  <c r="O2174" i="1"/>
  <c r="M2175" i="1"/>
  <c r="N2175" i="1"/>
  <c r="O2175" i="1"/>
  <c r="M2176" i="1"/>
  <c r="N2176" i="1"/>
  <c r="O2176" i="1"/>
  <c r="M2177" i="1"/>
  <c r="N2177" i="1"/>
  <c r="O2177" i="1"/>
  <c r="M2178" i="1"/>
  <c r="N2178" i="1"/>
  <c r="O2178" i="1"/>
  <c r="M2179" i="1"/>
  <c r="N2179" i="1"/>
  <c r="O2179" i="1"/>
  <c r="M2180" i="1"/>
  <c r="N2180" i="1"/>
  <c r="O2180" i="1"/>
  <c r="M2181" i="1"/>
  <c r="N2181" i="1"/>
  <c r="O2181" i="1"/>
  <c r="M2182" i="1"/>
  <c r="N2182" i="1"/>
  <c r="O2182" i="1"/>
  <c r="M2183" i="1"/>
  <c r="N2183" i="1"/>
  <c r="O2183" i="1"/>
  <c r="M2184" i="1"/>
  <c r="N2184" i="1"/>
  <c r="O2184" i="1"/>
  <c r="M2185" i="1"/>
  <c r="N2185" i="1"/>
  <c r="O2185" i="1"/>
  <c r="M2186" i="1"/>
  <c r="N2186" i="1"/>
  <c r="O2186" i="1"/>
  <c r="M2187" i="1"/>
  <c r="N2187" i="1"/>
  <c r="O2187" i="1"/>
  <c r="M2188" i="1"/>
  <c r="N2188" i="1"/>
  <c r="O2188" i="1"/>
  <c r="M2189" i="1"/>
  <c r="N2189" i="1"/>
  <c r="O2189" i="1"/>
  <c r="M2190" i="1"/>
  <c r="N2190" i="1"/>
  <c r="O2190" i="1"/>
  <c r="M2191" i="1"/>
  <c r="N2191" i="1"/>
  <c r="O2191" i="1"/>
  <c r="M2192" i="1"/>
  <c r="N2192" i="1"/>
  <c r="O2192" i="1"/>
  <c r="M2193" i="1"/>
  <c r="N2193" i="1"/>
  <c r="O2193" i="1"/>
  <c r="M2194" i="1"/>
  <c r="N2194" i="1"/>
  <c r="O2194" i="1"/>
  <c r="M2195" i="1"/>
  <c r="N2195" i="1"/>
  <c r="O2195" i="1"/>
  <c r="M2196" i="1"/>
  <c r="N2196" i="1"/>
  <c r="O2196" i="1"/>
  <c r="M2197" i="1"/>
  <c r="N2197" i="1"/>
  <c r="O2197" i="1"/>
  <c r="M2198" i="1"/>
  <c r="N2198" i="1"/>
  <c r="O2198" i="1"/>
  <c r="M2199" i="1"/>
  <c r="N2199" i="1"/>
  <c r="O2199" i="1"/>
  <c r="M2200" i="1"/>
  <c r="N2200" i="1"/>
  <c r="O2200" i="1"/>
  <c r="M2201" i="1"/>
  <c r="N2201" i="1"/>
  <c r="O2201" i="1"/>
  <c r="M2202" i="1"/>
  <c r="N2202" i="1"/>
  <c r="O2202" i="1"/>
  <c r="M2203" i="1"/>
  <c r="N2203" i="1"/>
  <c r="O2203" i="1"/>
  <c r="M2204" i="1"/>
  <c r="N2204" i="1"/>
  <c r="O2204" i="1"/>
  <c r="M2205" i="1"/>
  <c r="N2205" i="1"/>
  <c r="O2205" i="1"/>
  <c r="M2206" i="1"/>
  <c r="N2206" i="1"/>
  <c r="O2206" i="1"/>
  <c r="M2207" i="1"/>
  <c r="N2207" i="1"/>
  <c r="O2207" i="1"/>
  <c r="M2208" i="1"/>
  <c r="N2208" i="1"/>
  <c r="O2208" i="1"/>
  <c r="M2209" i="1"/>
  <c r="N2209" i="1"/>
  <c r="O2209" i="1"/>
  <c r="M2210" i="1"/>
  <c r="N2210" i="1"/>
  <c r="O2210" i="1"/>
  <c r="M2211" i="1"/>
  <c r="N2211" i="1"/>
  <c r="O2211" i="1"/>
  <c r="M2212" i="1"/>
  <c r="N2212" i="1"/>
  <c r="O2212" i="1"/>
  <c r="M2213" i="1"/>
  <c r="N2213" i="1"/>
  <c r="O2213" i="1"/>
  <c r="M2214" i="1"/>
  <c r="N2214" i="1"/>
  <c r="O2214" i="1"/>
  <c r="M2215" i="1"/>
  <c r="N2215" i="1"/>
  <c r="O2215" i="1"/>
  <c r="M2216" i="1"/>
  <c r="N2216" i="1"/>
  <c r="O2216" i="1"/>
  <c r="M2217" i="1"/>
  <c r="N2217" i="1"/>
  <c r="O2217" i="1"/>
  <c r="M2218" i="1"/>
  <c r="N2218" i="1"/>
  <c r="O2218" i="1"/>
  <c r="M2219" i="1"/>
  <c r="N2219" i="1"/>
  <c r="O2219" i="1"/>
  <c r="M2220" i="1"/>
  <c r="N2220" i="1"/>
  <c r="O2220" i="1"/>
  <c r="M2221" i="1"/>
  <c r="N2221" i="1"/>
  <c r="O2221" i="1"/>
  <c r="M2222" i="1"/>
  <c r="N2222" i="1"/>
  <c r="O2222" i="1"/>
  <c r="M2223" i="1"/>
  <c r="N2223" i="1"/>
  <c r="O2223" i="1"/>
  <c r="M2224" i="1"/>
  <c r="N2224" i="1"/>
  <c r="O2224" i="1"/>
  <c r="M2225" i="1"/>
  <c r="N2225" i="1"/>
  <c r="O2225" i="1"/>
  <c r="M2226" i="1"/>
  <c r="N2226" i="1"/>
  <c r="O2226" i="1"/>
  <c r="M2227" i="1"/>
  <c r="N2227" i="1"/>
  <c r="O2227" i="1"/>
  <c r="M2228" i="1"/>
  <c r="N2228" i="1"/>
  <c r="O2228" i="1"/>
  <c r="M2229" i="1"/>
  <c r="N2229" i="1"/>
  <c r="O2229" i="1"/>
  <c r="M2230" i="1"/>
  <c r="N2230" i="1"/>
  <c r="O2230" i="1"/>
  <c r="M2231" i="1"/>
  <c r="N2231" i="1"/>
  <c r="O2231" i="1"/>
  <c r="M2232" i="1"/>
  <c r="N2232" i="1"/>
  <c r="O2232" i="1"/>
  <c r="M2233" i="1"/>
  <c r="N2233" i="1"/>
  <c r="O2233" i="1"/>
  <c r="M2234" i="1"/>
  <c r="N2234" i="1"/>
  <c r="O2234" i="1"/>
  <c r="M2235" i="1"/>
  <c r="N2235" i="1"/>
  <c r="O2235" i="1"/>
  <c r="M2236" i="1"/>
  <c r="N2236" i="1"/>
  <c r="O2236" i="1"/>
  <c r="M2237" i="1"/>
  <c r="N2237" i="1"/>
  <c r="O2237" i="1"/>
  <c r="M2238" i="1"/>
  <c r="N2238" i="1"/>
  <c r="O2238" i="1"/>
  <c r="M2239" i="1"/>
  <c r="N2239" i="1"/>
  <c r="O2239" i="1"/>
  <c r="M2240" i="1"/>
  <c r="N2240" i="1"/>
  <c r="O2240" i="1"/>
  <c r="M2241" i="1"/>
  <c r="N2241" i="1"/>
  <c r="O2241" i="1"/>
  <c r="M2242" i="1"/>
  <c r="N2242" i="1"/>
  <c r="O2242" i="1"/>
  <c r="M2243" i="1"/>
  <c r="N2243" i="1"/>
  <c r="O2243" i="1"/>
  <c r="M2244" i="1"/>
  <c r="N2244" i="1"/>
  <c r="O2244" i="1"/>
  <c r="M2245" i="1"/>
  <c r="N2245" i="1"/>
  <c r="O2245" i="1"/>
  <c r="M2246" i="1"/>
  <c r="N2246" i="1"/>
  <c r="O2246" i="1"/>
  <c r="M2247" i="1"/>
  <c r="N2247" i="1"/>
  <c r="O2247" i="1"/>
  <c r="M2248" i="1"/>
  <c r="N2248" i="1"/>
  <c r="O2248" i="1"/>
  <c r="M2249" i="1"/>
  <c r="N2249" i="1"/>
  <c r="O2249" i="1"/>
  <c r="M2250" i="1"/>
  <c r="N2250" i="1"/>
  <c r="O2250" i="1"/>
  <c r="M2251" i="1"/>
  <c r="N2251" i="1"/>
  <c r="O2251" i="1"/>
  <c r="M2252" i="1"/>
  <c r="N2252" i="1"/>
  <c r="O2252" i="1"/>
  <c r="M2253" i="1"/>
  <c r="N2253" i="1"/>
  <c r="O2253" i="1"/>
  <c r="M2254" i="1"/>
  <c r="N2254" i="1"/>
  <c r="O2254" i="1"/>
  <c r="M2255" i="1"/>
  <c r="N2255" i="1"/>
  <c r="O2255" i="1"/>
  <c r="M2256" i="1"/>
  <c r="N2256" i="1"/>
  <c r="O2256" i="1"/>
  <c r="M2257" i="1"/>
  <c r="N2257" i="1"/>
  <c r="O2257" i="1"/>
  <c r="M2258" i="1"/>
  <c r="N2258" i="1"/>
  <c r="O2258" i="1"/>
  <c r="M2259" i="1"/>
  <c r="N2259" i="1"/>
  <c r="O2259" i="1"/>
  <c r="M2260" i="1"/>
  <c r="N2260" i="1"/>
  <c r="O2260" i="1"/>
  <c r="M2261" i="1"/>
  <c r="N2261" i="1"/>
  <c r="O2261" i="1"/>
  <c r="M2262" i="1"/>
  <c r="N2262" i="1"/>
  <c r="O2262" i="1"/>
  <c r="M2263" i="1"/>
  <c r="N2263" i="1"/>
  <c r="O2263" i="1"/>
  <c r="M2264" i="1"/>
  <c r="N2264" i="1"/>
  <c r="O2264" i="1"/>
  <c r="M2265" i="1"/>
  <c r="N2265" i="1"/>
  <c r="O2265" i="1"/>
  <c r="M2266" i="1"/>
  <c r="N2266" i="1"/>
  <c r="O2266" i="1"/>
  <c r="M2267" i="1"/>
  <c r="N2267" i="1"/>
  <c r="O2267" i="1"/>
  <c r="M2268" i="1"/>
  <c r="N2268" i="1"/>
  <c r="O2268" i="1"/>
  <c r="M2269" i="1"/>
  <c r="N2269" i="1"/>
  <c r="O2269" i="1"/>
  <c r="M2270" i="1"/>
  <c r="N2270" i="1"/>
  <c r="O2270" i="1"/>
  <c r="M2271" i="1"/>
  <c r="N2271" i="1"/>
  <c r="O2271" i="1"/>
  <c r="M2272" i="1"/>
  <c r="N2272" i="1"/>
  <c r="O2272" i="1"/>
  <c r="M2273" i="1"/>
  <c r="N2273" i="1"/>
  <c r="O2273" i="1"/>
  <c r="M2274" i="1"/>
  <c r="N2274" i="1"/>
  <c r="O2274" i="1"/>
  <c r="M2275" i="1"/>
  <c r="N2275" i="1"/>
  <c r="O2275" i="1"/>
  <c r="M2276" i="1"/>
  <c r="N2276" i="1"/>
  <c r="O2276" i="1"/>
  <c r="M2277" i="1"/>
  <c r="N2277" i="1"/>
  <c r="O2277" i="1"/>
  <c r="M2278" i="1"/>
  <c r="N2278" i="1"/>
  <c r="O2278" i="1"/>
  <c r="M2279" i="1"/>
  <c r="N2279" i="1"/>
  <c r="O2279" i="1"/>
  <c r="M2280" i="1"/>
  <c r="N2280" i="1"/>
  <c r="O2280" i="1"/>
  <c r="M2281" i="1"/>
  <c r="N2281" i="1"/>
  <c r="O2281" i="1"/>
  <c r="M2282" i="1"/>
  <c r="N2282" i="1"/>
  <c r="O2282" i="1"/>
  <c r="M2283" i="1"/>
  <c r="N2283" i="1"/>
  <c r="O2283" i="1"/>
  <c r="M2284" i="1"/>
  <c r="N2284" i="1"/>
  <c r="O2284" i="1"/>
  <c r="M2285" i="1"/>
  <c r="N2285" i="1"/>
  <c r="O2285" i="1"/>
  <c r="M2286" i="1"/>
  <c r="N2286" i="1"/>
  <c r="O2286" i="1"/>
  <c r="M2287" i="1"/>
  <c r="N2287" i="1"/>
  <c r="O2287" i="1"/>
  <c r="M2288" i="1"/>
  <c r="N2288" i="1"/>
  <c r="O2288" i="1"/>
  <c r="M2289" i="1"/>
  <c r="N2289" i="1"/>
  <c r="O2289" i="1"/>
  <c r="M2290" i="1"/>
  <c r="N2290" i="1"/>
  <c r="O2290" i="1"/>
  <c r="M2291" i="1"/>
  <c r="N2291" i="1"/>
  <c r="O2291" i="1"/>
  <c r="M2292" i="1"/>
  <c r="N2292" i="1"/>
  <c r="O2292" i="1"/>
  <c r="M2293" i="1"/>
  <c r="N2293" i="1"/>
  <c r="O2293" i="1"/>
  <c r="M2294" i="1"/>
  <c r="N2294" i="1"/>
  <c r="O2294" i="1"/>
  <c r="M2295" i="1"/>
  <c r="N2295" i="1"/>
  <c r="O2295" i="1"/>
  <c r="M2296" i="1"/>
  <c r="N2296" i="1"/>
  <c r="O2296" i="1"/>
  <c r="M2297" i="1"/>
  <c r="N2297" i="1"/>
  <c r="O2297" i="1"/>
  <c r="M2298" i="1"/>
  <c r="N2298" i="1"/>
  <c r="O2298" i="1"/>
  <c r="M2299" i="1"/>
  <c r="N2299" i="1"/>
  <c r="O2299" i="1"/>
  <c r="M2300" i="1"/>
  <c r="N2300" i="1"/>
  <c r="O2300" i="1"/>
  <c r="M2301" i="1"/>
  <c r="N2301" i="1"/>
  <c r="O2301" i="1"/>
  <c r="M2302" i="1"/>
  <c r="N2302" i="1"/>
  <c r="O2302" i="1"/>
  <c r="M2303" i="1"/>
  <c r="N2303" i="1"/>
  <c r="O2303" i="1"/>
  <c r="M2304" i="1"/>
  <c r="N2304" i="1"/>
  <c r="O2304" i="1"/>
  <c r="M2305" i="1"/>
  <c r="N2305" i="1"/>
  <c r="O2305" i="1"/>
  <c r="M2306" i="1"/>
  <c r="N2306" i="1"/>
  <c r="O2306" i="1"/>
  <c r="M2307" i="1"/>
  <c r="N2307" i="1"/>
  <c r="O2307" i="1"/>
  <c r="M2308" i="1"/>
  <c r="N2308" i="1"/>
  <c r="O2308" i="1"/>
  <c r="M2309" i="1"/>
  <c r="N2309" i="1"/>
  <c r="O2309" i="1"/>
  <c r="M2310" i="1"/>
  <c r="N2310" i="1"/>
  <c r="O2310" i="1"/>
  <c r="M2311" i="1"/>
  <c r="N2311" i="1"/>
  <c r="O2311" i="1"/>
  <c r="M2312" i="1"/>
  <c r="N2312" i="1"/>
  <c r="O2312" i="1"/>
  <c r="M2313" i="1"/>
  <c r="N2313" i="1"/>
  <c r="O2313" i="1"/>
  <c r="M2314" i="1"/>
  <c r="N2314" i="1"/>
  <c r="O2314" i="1"/>
  <c r="M2315" i="1"/>
  <c r="N2315" i="1"/>
  <c r="O2315" i="1"/>
  <c r="M2316" i="1"/>
  <c r="N2316" i="1"/>
  <c r="O2316" i="1"/>
  <c r="M2317" i="1"/>
  <c r="N2317" i="1"/>
  <c r="O2317" i="1"/>
  <c r="M2318" i="1"/>
  <c r="N2318" i="1"/>
  <c r="O2318" i="1"/>
  <c r="M2319" i="1"/>
  <c r="N2319" i="1"/>
  <c r="O2319" i="1"/>
  <c r="M2320" i="1"/>
  <c r="N2320" i="1"/>
  <c r="O2320" i="1"/>
  <c r="M2321" i="1"/>
  <c r="N2321" i="1"/>
  <c r="O2321" i="1"/>
  <c r="M2322" i="1"/>
  <c r="N2322" i="1"/>
  <c r="O2322" i="1"/>
  <c r="M2323" i="1"/>
  <c r="N2323" i="1"/>
  <c r="O2323" i="1"/>
  <c r="M2324" i="1"/>
  <c r="N2324" i="1"/>
  <c r="O2324" i="1"/>
  <c r="M2325" i="1"/>
  <c r="N2325" i="1"/>
  <c r="O2325" i="1"/>
  <c r="M2326" i="1"/>
  <c r="N2326" i="1"/>
  <c r="O2326" i="1"/>
  <c r="M2327" i="1"/>
  <c r="N2327" i="1"/>
  <c r="O2327" i="1"/>
  <c r="M2328" i="1"/>
  <c r="N2328" i="1"/>
  <c r="O2328" i="1"/>
  <c r="M2329" i="1"/>
  <c r="N2329" i="1"/>
  <c r="O2329" i="1"/>
  <c r="M2330" i="1"/>
  <c r="N2330" i="1"/>
  <c r="O2330" i="1"/>
  <c r="M2331" i="1"/>
  <c r="N2331" i="1"/>
  <c r="O2331" i="1"/>
  <c r="M2332" i="1"/>
  <c r="N2332" i="1"/>
  <c r="O2332" i="1"/>
  <c r="M2333" i="1"/>
  <c r="N2333" i="1"/>
  <c r="O2333" i="1"/>
  <c r="M2334" i="1"/>
  <c r="N2334" i="1"/>
  <c r="O2334" i="1"/>
  <c r="M2335" i="1"/>
  <c r="N2335" i="1"/>
  <c r="O2335" i="1"/>
  <c r="M2336" i="1"/>
  <c r="N2336" i="1"/>
  <c r="O2336" i="1"/>
  <c r="M2337" i="1"/>
  <c r="N2337" i="1"/>
  <c r="O2337" i="1"/>
  <c r="M2338" i="1"/>
  <c r="N2338" i="1"/>
  <c r="O2338" i="1"/>
  <c r="M2339" i="1"/>
  <c r="N2339" i="1"/>
  <c r="O2339" i="1"/>
  <c r="M2340" i="1"/>
  <c r="N2340" i="1"/>
  <c r="O2340" i="1"/>
  <c r="M2341" i="1"/>
  <c r="N2341" i="1"/>
  <c r="O2341" i="1"/>
  <c r="M2342" i="1"/>
  <c r="N2342" i="1"/>
  <c r="O2342" i="1"/>
  <c r="M2343" i="1"/>
  <c r="N2343" i="1"/>
  <c r="O2343" i="1"/>
  <c r="M2344" i="1"/>
  <c r="N2344" i="1"/>
  <c r="O2344" i="1"/>
  <c r="M2345" i="1"/>
  <c r="N2345" i="1"/>
  <c r="O2345" i="1"/>
  <c r="M2346" i="1"/>
  <c r="N2346" i="1"/>
  <c r="O2346" i="1"/>
  <c r="M2347" i="1"/>
  <c r="N2347" i="1"/>
  <c r="O2347" i="1"/>
  <c r="M2348" i="1"/>
  <c r="N2348" i="1"/>
  <c r="O2348" i="1"/>
  <c r="M2349" i="1"/>
  <c r="N2349" i="1"/>
  <c r="O2349" i="1"/>
  <c r="M2350" i="1"/>
  <c r="N2350" i="1"/>
  <c r="O2350" i="1"/>
  <c r="M2351" i="1"/>
  <c r="N2351" i="1"/>
  <c r="O2351" i="1"/>
  <c r="M2352" i="1"/>
  <c r="N2352" i="1"/>
  <c r="O2352" i="1"/>
  <c r="M2353" i="1"/>
  <c r="N2353" i="1"/>
  <c r="O2353" i="1"/>
  <c r="M2354" i="1"/>
  <c r="N2354" i="1"/>
  <c r="O2354" i="1"/>
  <c r="M2355" i="1"/>
  <c r="N2355" i="1"/>
  <c r="O2355" i="1"/>
  <c r="M2356" i="1"/>
  <c r="N2356" i="1"/>
  <c r="O2356" i="1"/>
  <c r="M2357" i="1"/>
  <c r="N2357" i="1"/>
  <c r="O2357" i="1"/>
  <c r="M2358" i="1"/>
  <c r="N2358" i="1"/>
  <c r="O2358" i="1"/>
  <c r="M2359" i="1"/>
  <c r="N2359" i="1"/>
  <c r="O2359" i="1"/>
  <c r="M2360" i="1"/>
  <c r="N2360" i="1"/>
  <c r="O2360" i="1"/>
  <c r="M2361" i="1"/>
  <c r="N2361" i="1"/>
  <c r="O2361" i="1"/>
  <c r="M2362" i="1"/>
  <c r="N2362" i="1"/>
  <c r="O2362" i="1"/>
  <c r="M2363" i="1"/>
  <c r="N2363" i="1"/>
  <c r="O2363" i="1"/>
  <c r="M2364" i="1"/>
  <c r="N2364" i="1"/>
  <c r="O2364" i="1"/>
  <c r="M2365" i="1"/>
  <c r="N2365" i="1"/>
  <c r="O2365" i="1"/>
  <c r="M2366" i="1"/>
  <c r="N2366" i="1"/>
  <c r="O2366" i="1"/>
  <c r="M2367" i="1"/>
  <c r="N2367" i="1"/>
  <c r="O2367" i="1"/>
  <c r="M2368" i="1"/>
  <c r="N2368" i="1"/>
  <c r="O2368" i="1"/>
  <c r="M2369" i="1"/>
  <c r="N2369" i="1"/>
  <c r="O2369" i="1"/>
  <c r="M2370" i="1"/>
  <c r="N2370" i="1"/>
  <c r="O2370" i="1"/>
  <c r="M2371" i="1"/>
  <c r="N2371" i="1"/>
  <c r="O2371" i="1"/>
  <c r="M2372" i="1"/>
  <c r="N2372" i="1"/>
  <c r="O2372" i="1"/>
  <c r="M2373" i="1"/>
  <c r="N2373" i="1"/>
  <c r="O2373" i="1"/>
  <c r="M2374" i="1"/>
  <c r="N2374" i="1"/>
  <c r="O2374" i="1"/>
  <c r="M2375" i="1"/>
  <c r="N2375" i="1"/>
  <c r="O2375" i="1"/>
  <c r="M2376" i="1"/>
  <c r="N2376" i="1"/>
  <c r="O2376" i="1"/>
  <c r="M2377" i="1"/>
  <c r="N2377" i="1"/>
  <c r="O2377" i="1"/>
  <c r="M2378" i="1"/>
  <c r="N2378" i="1"/>
  <c r="O2378" i="1"/>
  <c r="M2379" i="1"/>
  <c r="N2379" i="1"/>
  <c r="O2379" i="1"/>
  <c r="M2380" i="1"/>
  <c r="N2380" i="1"/>
  <c r="O2380" i="1"/>
  <c r="M2381" i="1"/>
  <c r="N2381" i="1"/>
  <c r="O2381" i="1"/>
  <c r="M2382" i="1"/>
  <c r="N2382" i="1"/>
  <c r="O2382" i="1"/>
  <c r="M2383" i="1"/>
  <c r="N2383" i="1"/>
  <c r="O2383" i="1"/>
  <c r="M2384" i="1"/>
  <c r="N2384" i="1"/>
  <c r="O2384" i="1"/>
  <c r="M2385" i="1"/>
  <c r="N2385" i="1"/>
  <c r="O2385" i="1"/>
  <c r="M2386" i="1"/>
  <c r="N2386" i="1"/>
  <c r="O2386" i="1"/>
  <c r="M2387" i="1"/>
  <c r="N2387" i="1"/>
  <c r="O2387" i="1"/>
  <c r="M2388" i="1"/>
  <c r="N2388" i="1"/>
  <c r="O2388" i="1"/>
  <c r="M2389" i="1"/>
  <c r="N2389" i="1"/>
  <c r="O2389" i="1"/>
  <c r="M2390" i="1"/>
  <c r="N2390" i="1"/>
  <c r="O2390" i="1"/>
  <c r="M2391" i="1"/>
  <c r="N2391" i="1"/>
  <c r="O2391" i="1"/>
  <c r="M2392" i="1"/>
  <c r="N2392" i="1"/>
  <c r="O2392" i="1"/>
  <c r="M2393" i="1"/>
  <c r="N2393" i="1"/>
  <c r="O2393" i="1"/>
  <c r="M2394" i="1"/>
  <c r="N2394" i="1"/>
  <c r="O2394" i="1"/>
  <c r="M2395" i="1"/>
  <c r="N2395" i="1"/>
  <c r="O2395" i="1"/>
  <c r="M2396" i="1"/>
  <c r="N2396" i="1"/>
  <c r="O2396" i="1"/>
  <c r="M2397" i="1"/>
  <c r="N2397" i="1"/>
  <c r="O2397" i="1"/>
  <c r="M2398" i="1"/>
  <c r="N2398" i="1"/>
  <c r="O2398" i="1"/>
  <c r="M2399" i="1"/>
  <c r="N2399" i="1"/>
  <c r="O2399" i="1"/>
  <c r="M2400" i="1"/>
  <c r="N2400" i="1"/>
  <c r="O2400" i="1"/>
  <c r="M2401" i="1"/>
  <c r="N2401" i="1"/>
  <c r="O2401" i="1"/>
  <c r="M2402" i="1"/>
  <c r="N2402" i="1"/>
  <c r="O2402" i="1"/>
  <c r="M2403" i="1"/>
  <c r="N2403" i="1"/>
  <c r="O2403" i="1"/>
  <c r="M2404" i="1"/>
  <c r="N2404" i="1"/>
  <c r="O2404" i="1"/>
  <c r="M2405" i="1"/>
  <c r="N2405" i="1"/>
  <c r="O2405" i="1"/>
  <c r="M2406" i="1"/>
  <c r="N2406" i="1"/>
  <c r="O2406" i="1"/>
  <c r="M2407" i="1"/>
  <c r="N2407" i="1"/>
  <c r="O2407" i="1"/>
  <c r="M2408" i="1"/>
  <c r="N2408" i="1"/>
  <c r="O2408" i="1"/>
  <c r="M2409" i="1"/>
  <c r="N2409" i="1"/>
  <c r="O2409" i="1"/>
  <c r="M2410" i="1"/>
  <c r="N2410" i="1"/>
  <c r="O2410" i="1"/>
  <c r="M2411" i="1"/>
  <c r="N2411" i="1"/>
  <c r="O2411" i="1"/>
  <c r="M2412" i="1"/>
  <c r="N2412" i="1"/>
  <c r="O2412" i="1"/>
  <c r="M2413" i="1"/>
  <c r="N2413" i="1"/>
  <c r="O2413" i="1"/>
  <c r="M2414" i="1"/>
  <c r="N2414" i="1"/>
  <c r="O2414" i="1"/>
  <c r="M2415" i="1"/>
  <c r="N2415" i="1"/>
  <c r="O2415" i="1"/>
  <c r="M2416" i="1"/>
  <c r="N2416" i="1"/>
  <c r="O2416" i="1"/>
  <c r="M2417" i="1"/>
  <c r="N2417" i="1"/>
  <c r="O2417" i="1"/>
  <c r="M2418" i="1"/>
  <c r="N2418" i="1"/>
  <c r="O2418" i="1"/>
  <c r="M2419" i="1"/>
  <c r="N2419" i="1"/>
  <c r="O2419" i="1"/>
  <c r="M2420" i="1"/>
  <c r="N2420" i="1"/>
  <c r="O2420" i="1"/>
  <c r="M2421" i="1"/>
  <c r="N2421" i="1"/>
  <c r="O2421" i="1"/>
  <c r="M2422" i="1"/>
  <c r="N2422" i="1"/>
  <c r="O2422" i="1"/>
  <c r="M2423" i="1"/>
  <c r="N2423" i="1"/>
  <c r="O2423" i="1"/>
  <c r="M2424" i="1"/>
  <c r="N2424" i="1"/>
  <c r="O2424" i="1"/>
  <c r="M2425" i="1"/>
  <c r="N2425" i="1"/>
  <c r="O2425" i="1"/>
  <c r="M2426" i="1"/>
  <c r="N2426" i="1"/>
  <c r="O2426" i="1"/>
  <c r="M2427" i="1"/>
  <c r="N2427" i="1"/>
  <c r="O2427" i="1"/>
  <c r="M2428" i="1"/>
  <c r="N2428" i="1"/>
  <c r="O2428" i="1"/>
  <c r="M2429" i="1"/>
  <c r="N2429" i="1"/>
  <c r="O2429" i="1"/>
  <c r="M2430" i="1"/>
  <c r="N2430" i="1"/>
  <c r="O2430" i="1"/>
  <c r="M2431" i="1"/>
  <c r="N2431" i="1"/>
  <c r="O2431" i="1"/>
  <c r="M2432" i="1"/>
  <c r="N2432" i="1"/>
  <c r="O2432" i="1"/>
  <c r="M2433" i="1"/>
  <c r="N2433" i="1"/>
  <c r="O2433" i="1"/>
  <c r="M2434" i="1"/>
  <c r="N2434" i="1"/>
  <c r="O2434" i="1"/>
  <c r="M2435" i="1"/>
  <c r="N2435" i="1"/>
  <c r="O2435" i="1"/>
  <c r="M2436" i="1"/>
  <c r="N2436" i="1"/>
  <c r="O2436" i="1"/>
  <c r="M2437" i="1"/>
  <c r="N2437" i="1"/>
  <c r="O2437" i="1"/>
  <c r="M2438" i="1"/>
  <c r="N2438" i="1"/>
  <c r="O2438" i="1"/>
  <c r="M2439" i="1"/>
  <c r="N2439" i="1"/>
  <c r="O2439" i="1"/>
  <c r="M2440" i="1"/>
  <c r="N2440" i="1"/>
  <c r="O2440" i="1"/>
  <c r="M2441" i="1"/>
  <c r="N2441" i="1"/>
  <c r="O2441" i="1"/>
  <c r="M2442" i="1"/>
  <c r="N2442" i="1"/>
  <c r="O2442" i="1"/>
  <c r="M2443" i="1"/>
  <c r="N2443" i="1"/>
  <c r="O2443" i="1"/>
  <c r="M2444" i="1"/>
  <c r="N2444" i="1"/>
  <c r="O2444" i="1"/>
  <c r="M2445" i="1"/>
  <c r="N2445" i="1"/>
  <c r="O2445" i="1"/>
  <c r="M2446" i="1"/>
  <c r="N2446" i="1"/>
  <c r="O2446" i="1"/>
  <c r="M2447" i="1"/>
  <c r="N2447" i="1"/>
  <c r="O2447" i="1"/>
  <c r="M2448" i="1"/>
  <c r="N2448" i="1"/>
  <c r="O2448" i="1"/>
  <c r="M2449" i="1"/>
  <c r="N2449" i="1"/>
  <c r="O2449" i="1"/>
  <c r="M2450" i="1"/>
  <c r="N2450" i="1"/>
  <c r="O2450" i="1"/>
  <c r="M2451" i="1"/>
  <c r="N2451" i="1"/>
  <c r="O2451" i="1"/>
  <c r="M2452" i="1"/>
  <c r="N2452" i="1"/>
  <c r="O2452" i="1"/>
  <c r="M2453" i="1"/>
  <c r="N2453" i="1"/>
  <c r="O2453" i="1"/>
  <c r="M2454" i="1"/>
  <c r="N2454" i="1"/>
  <c r="O2454" i="1"/>
  <c r="M2455" i="1"/>
  <c r="N2455" i="1"/>
  <c r="O2455" i="1"/>
  <c r="M2456" i="1"/>
  <c r="N2456" i="1"/>
  <c r="O2456" i="1"/>
  <c r="M2457" i="1"/>
  <c r="N2457" i="1"/>
  <c r="O2457" i="1"/>
  <c r="M2458" i="1"/>
  <c r="N2458" i="1"/>
  <c r="O2458" i="1"/>
  <c r="M2459" i="1"/>
  <c r="N2459" i="1"/>
  <c r="O2459" i="1"/>
  <c r="M2460" i="1"/>
  <c r="N2460" i="1"/>
  <c r="O2460" i="1"/>
  <c r="M2461" i="1"/>
  <c r="N2461" i="1"/>
  <c r="O2461" i="1"/>
  <c r="M2462" i="1"/>
  <c r="N2462" i="1"/>
  <c r="O2462" i="1"/>
  <c r="M2463" i="1"/>
  <c r="N2463" i="1"/>
  <c r="O2463" i="1"/>
  <c r="M2464" i="1"/>
  <c r="N2464" i="1"/>
  <c r="O2464" i="1"/>
  <c r="M2465" i="1"/>
  <c r="N2465" i="1"/>
  <c r="O2465" i="1"/>
  <c r="M2466" i="1"/>
  <c r="N2466" i="1"/>
  <c r="O2466" i="1"/>
  <c r="M2467" i="1"/>
  <c r="N2467" i="1"/>
  <c r="O2467" i="1"/>
  <c r="M2468" i="1"/>
  <c r="N2468" i="1"/>
  <c r="O2468" i="1"/>
  <c r="M2469" i="1"/>
  <c r="N2469" i="1"/>
  <c r="O2469" i="1"/>
  <c r="M2470" i="1"/>
  <c r="N2470" i="1"/>
  <c r="O2470" i="1"/>
  <c r="M2471" i="1"/>
  <c r="N2471" i="1"/>
  <c r="O2471" i="1"/>
  <c r="M2472" i="1"/>
  <c r="N2472" i="1"/>
  <c r="O2472" i="1"/>
  <c r="M2473" i="1"/>
  <c r="N2473" i="1"/>
  <c r="O2473" i="1"/>
  <c r="M2474" i="1"/>
  <c r="N2474" i="1"/>
  <c r="O2474" i="1"/>
  <c r="M2475" i="1"/>
  <c r="N2475" i="1"/>
  <c r="O2475" i="1"/>
  <c r="M2476" i="1"/>
  <c r="N2476" i="1"/>
  <c r="O2476" i="1"/>
  <c r="M2477" i="1"/>
  <c r="N2477" i="1"/>
  <c r="O2477" i="1"/>
  <c r="M2478" i="1"/>
  <c r="N2478" i="1"/>
  <c r="O2478" i="1"/>
  <c r="M2479" i="1"/>
  <c r="N2479" i="1"/>
  <c r="O2479" i="1"/>
  <c r="M2480" i="1"/>
  <c r="N2480" i="1"/>
  <c r="O2480" i="1"/>
  <c r="M2481" i="1"/>
  <c r="N2481" i="1"/>
  <c r="O2481" i="1"/>
  <c r="M2482" i="1"/>
  <c r="N2482" i="1"/>
  <c r="O2482" i="1"/>
  <c r="M2483" i="1"/>
  <c r="N2483" i="1"/>
  <c r="O2483" i="1"/>
  <c r="M2484" i="1"/>
  <c r="N2484" i="1"/>
  <c r="O2484" i="1"/>
  <c r="M2485" i="1"/>
  <c r="N2485" i="1"/>
  <c r="O2485" i="1"/>
  <c r="M2486" i="1"/>
  <c r="N2486" i="1"/>
  <c r="O2486" i="1"/>
  <c r="M2487" i="1"/>
  <c r="N2487" i="1"/>
  <c r="O2487" i="1"/>
  <c r="M2488" i="1"/>
  <c r="N2488" i="1"/>
  <c r="O2488" i="1"/>
  <c r="M2489" i="1"/>
  <c r="N2489" i="1"/>
  <c r="O2489" i="1"/>
  <c r="M2490" i="1"/>
  <c r="N2490" i="1"/>
  <c r="O2490" i="1"/>
  <c r="M2491" i="1"/>
  <c r="N2491" i="1"/>
  <c r="O2491" i="1"/>
  <c r="M2492" i="1"/>
  <c r="N2492" i="1"/>
  <c r="O2492" i="1"/>
  <c r="M2493" i="1"/>
  <c r="N2493" i="1"/>
  <c r="O2493" i="1"/>
  <c r="M2494" i="1"/>
  <c r="N2494" i="1"/>
  <c r="O2494" i="1"/>
  <c r="M2495" i="1"/>
  <c r="N2495" i="1"/>
  <c r="O2495" i="1"/>
  <c r="M2496" i="1"/>
  <c r="N2496" i="1"/>
  <c r="O2496" i="1"/>
  <c r="M2497" i="1"/>
  <c r="N2497" i="1"/>
  <c r="O2497" i="1"/>
  <c r="M2498" i="1"/>
  <c r="N2498" i="1"/>
  <c r="O2498" i="1"/>
  <c r="M2499" i="1"/>
  <c r="N2499" i="1"/>
  <c r="O2499" i="1"/>
  <c r="M2500" i="1"/>
  <c r="N2500" i="1"/>
  <c r="O2500" i="1"/>
  <c r="M2501" i="1"/>
  <c r="N2501" i="1"/>
  <c r="O2501" i="1"/>
  <c r="M2502" i="1"/>
  <c r="N2502" i="1"/>
  <c r="O2502" i="1"/>
  <c r="M2503" i="1"/>
  <c r="N2503" i="1"/>
  <c r="O2503" i="1"/>
  <c r="M2504" i="1"/>
  <c r="N2504" i="1"/>
  <c r="O2504" i="1"/>
  <c r="M2505" i="1"/>
  <c r="N2505" i="1"/>
  <c r="O2505" i="1"/>
  <c r="M2506" i="1"/>
  <c r="N2506" i="1"/>
  <c r="O2506" i="1"/>
  <c r="M2507" i="1"/>
  <c r="N2507" i="1"/>
  <c r="O2507" i="1"/>
  <c r="M2508" i="1"/>
  <c r="N2508" i="1"/>
  <c r="O2508" i="1"/>
  <c r="M2509" i="1"/>
  <c r="N2509" i="1"/>
  <c r="O2509" i="1"/>
  <c r="M2510" i="1"/>
  <c r="N2510" i="1"/>
  <c r="O2510" i="1"/>
  <c r="M2511" i="1"/>
  <c r="N2511" i="1"/>
  <c r="O2511" i="1"/>
  <c r="M2512" i="1"/>
  <c r="N2512" i="1"/>
  <c r="O2512" i="1"/>
  <c r="M2513" i="1"/>
  <c r="N2513" i="1"/>
  <c r="O2513" i="1"/>
  <c r="M2514" i="1"/>
  <c r="N2514" i="1"/>
  <c r="O2514" i="1"/>
  <c r="M2515" i="1"/>
  <c r="N2515" i="1"/>
  <c r="O2515" i="1"/>
  <c r="M2516" i="1"/>
  <c r="N2516" i="1"/>
  <c r="O2516" i="1"/>
  <c r="M2517" i="1"/>
  <c r="N2517" i="1"/>
  <c r="O2517" i="1"/>
  <c r="M2518" i="1"/>
  <c r="N2518" i="1"/>
  <c r="O2518" i="1"/>
  <c r="M2519" i="1"/>
  <c r="N2519" i="1"/>
  <c r="O2519" i="1"/>
  <c r="M2520" i="1"/>
  <c r="N2520" i="1"/>
  <c r="O2520" i="1"/>
  <c r="M2521" i="1"/>
  <c r="N2521" i="1"/>
  <c r="O2521" i="1"/>
  <c r="M2522" i="1"/>
  <c r="N2522" i="1"/>
  <c r="O2522" i="1"/>
  <c r="M2523" i="1"/>
  <c r="N2523" i="1"/>
  <c r="O2523" i="1"/>
  <c r="M2524" i="1"/>
  <c r="N2524" i="1"/>
  <c r="O2524" i="1"/>
  <c r="M2525" i="1"/>
  <c r="N2525" i="1"/>
  <c r="O2525" i="1"/>
  <c r="M2526" i="1"/>
  <c r="N2526" i="1"/>
  <c r="O2526" i="1"/>
  <c r="M2527" i="1"/>
  <c r="N2527" i="1"/>
  <c r="O2527" i="1"/>
  <c r="M2528" i="1"/>
  <c r="N2528" i="1"/>
  <c r="O2528" i="1"/>
  <c r="M2529" i="1"/>
  <c r="N2529" i="1"/>
  <c r="O2529" i="1"/>
  <c r="M2530" i="1"/>
  <c r="N2530" i="1"/>
  <c r="O2530" i="1"/>
  <c r="M2531" i="1"/>
  <c r="N2531" i="1"/>
  <c r="O2531" i="1"/>
  <c r="M2532" i="1"/>
  <c r="N2532" i="1"/>
  <c r="O2532" i="1"/>
  <c r="M2533" i="1"/>
  <c r="N2533" i="1"/>
  <c r="O2533" i="1"/>
  <c r="M2534" i="1"/>
  <c r="N2534" i="1"/>
  <c r="O2534" i="1"/>
  <c r="M2535" i="1"/>
  <c r="N2535" i="1"/>
  <c r="O2535" i="1"/>
  <c r="M2536" i="1"/>
  <c r="N2536" i="1"/>
  <c r="O2536" i="1"/>
  <c r="M2537" i="1"/>
  <c r="N2537" i="1"/>
  <c r="O2537" i="1"/>
  <c r="M2538" i="1"/>
  <c r="N2538" i="1"/>
  <c r="O2538" i="1"/>
  <c r="M2539" i="1"/>
  <c r="N2539" i="1"/>
  <c r="O2539" i="1"/>
  <c r="M2540" i="1"/>
  <c r="N2540" i="1"/>
  <c r="O2540" i="1"/>
  <c r="M2541" i="1"/>
  <c r="N2541" i="1"/>
  <c r="O2541" i="1"/>
  <c r="M2542" i="1"/>
  <c r="N2542" i="1"/>
  <c r="O2542" i="1"/>
  <c r="M2543" i="1"/>
  <c r="N2543" i="1"/>
  <c r="O2543" i="1"/>
  <c r="M2544" i="1"/>
  <c r="N2544" i="1"/>
  <c r="O2544" i="1"/>
  <c r="M2545" i="1"/>
  <c r="N2545" i="1"/>
  <c r="O2545" i="1"/>
  <c r="M2546" i="1"/>
  <c r="N2546" i="1"/>
  <c r="O2546" i="1"/>
  <c r="M2547" i="1"/>
  <c r="N2547" i="1"/>
  <c r="O2547" i="1"/>
  <c r="M2548" i="1"/>
  <c r="N2548" i="1"/>
  <c r="O2548" i="1"/>
  <c r="M2549" i="1"/>
  <c r="N2549" i="1"/>
  <c r="O2549" i="1"/>
  <c r="M2550" i="1"/>
  <c r="N2550" i="1"/>
  <c r="O2550" i="1"/>
  <c r="M2551" i="1"/>
  <c r="N2551" i="1"/>
  <c r="O2551" i="1"/>
  <c r="M2552" i="1"/>
  <c r="N2552" i="1"/>
  <c r="O2552" i="1"/>
  <c r="M2553" i="1"/>
  <c r="N2553" i="1"/>
  <c r="O2553" i="1"/>
  <c r="M2554" i="1"/>
  <c r="N2554" i="1"/>
  <c r="O2554" i="1"/>
  <c r="M2555" i="1"/>
  <c r="N2555" i="1"/>
  <c r="O2555" i="1"/>
  <c r="M2556" i="1"/>
  <c r="N2556" i="1"/>
  <c r="O2556" i="1"/>
  <c r="M2557" i="1"/>
  <c r="N2557" i="1"/>
  <c r="O2557" i="1"/>
  <c r="M2558" i="1"/>
  <c r="N2558" i="1"/>
  <c r="O2558" i="1"/>
  <c r="M2559" i="1"/>
  <c r="N2559" i="1"/>
  <c r="O2559" i="1"/>
  <c r="M2560" i="1"/>
  <c r="N2560" i="1"/>
  <c r="O2560" i="1"/>
  <c r="M2561" i="1"/>
  <c r="N2561" i="1"/>
  <c r="O2561" i="1"/>
  <c r="M2562" i="1"/>
  <c r="N2562" i="1"/>
  <c r="O2562" i="1"/>
  <c r="M2563" i="1"/>
  <c r="N2563" i="1"/>
  <c r="O2563" i="1"/>
  <c r="M2564" i="1"/>
  <c r="N2564" i="1"/>
  <c r="O2564" i="1"/>
  <c r="M2565" i="1"/>
  <c r="N2565" i="1"/>
  <c r="O2565" i="1"/>
  <c r="M2566" i="1"/>
  <c r="N2566" i="1"/>
  <c r="O2566" i="1"/>
  <c r="M2567" i="1"/>
  <c r="N2567" i="1"/>
  <c r="O2567" i="1"/>
  <c r="M2568" i="1"/>
  <c r="N2568" i="1"/>
  <c r="O2568" i="1"/>
  <c r="M2569" i="1"/>
  <c r="N2569" i="1"/>
  <c r="O2569" i="1"/>
  <c r="M2570" i="1"/>
  <c r="N2570" i="1"/>
  <c r="O2570" i="1"/>
  <c r="M2571" i="1"/>
  <c r="N2571" i="1"/>
  <c r="O2571" i="1"/>
  <c r="M2572" i="1"/>
  <c r="N2572" i="1"/>
  <c r="O2572" i="1"/>
  <c r="M2573" i="1"/>
  <c r="N2573" i="1"/>
  <c r="O2573" i="1"/>
  <c r="M2574" i="1"/>
  <c r="N2574" i="1"/>
  <c r="O2574" i="1"/>
  <c r="M2575" i="1"/>
  <c r="N2575" i="1"/>
  <c r="O2575" i="1"/>
  <c r="M2576" i="1"/>
  <c r="N2576" i="1"/>
  <c r="O2576" i="1"/>
  <c r="M2577" i="1"/>
  <c r="N2577" i="1"/>
  <c r="O2577" i="1"/>
  <c r="M2578" i="1"/>
  <c r="N2578" i="1"/>
  <c r="O2578" i="1"/>
  <c r="M2579" i="1"/>
  <c r="N2579" i="1"/>
  <c r="O2579" i="1"/>
  <c r="M2580" i="1"/>
  <c r="N2580" i="1"/>
  <c r="O2580" i="1"/>
  <c r="M2581" i="1"/>
  <c r="N2581" i="1"/>
  <c r="O2581" i="1"/>
  <c r="M2582" i="1"/>
  <c r="N2582" i="1"/>
  <c r="O2582" i="1"/>
  <c r="M2583" i="1"/>
  <c r="N2583" i="1"/>
  <c r="O2583" i="1"/>
  <c r="M2584" i="1"/>
  <c r="N2584" i="1"/>
  <c r="O2584" i="1"/>
  <c r="M2585" i="1"/>
  <c r="N2585" i="1"/>
  <c r="O2585" i="1"/>
  <c r="M2586" i="1"/>
  <c r="N2586" i="1"/>
  <c r="O2586" i="1"/>
  <c r="M2587" i="1"/>
  <c r="N2587" i="1"/>
  <c r="O2587" i="1"/>
  <c r="M2588" i="1"/>
  <c r="N2588" i="1"/>
  <c r="O2588" i="1"/>
  <c r="M2589" i="1"/>
  <c r="N2589" i="1"/>
  <c r="O2589" i="1"/>
  <c r="M2590" i="1"/>
  <c r="N2590" i="1"/>
  <c r="O2590" i="1"/>
  <c r="M2591" i="1"/>
  <c r="N2591" i="1"/>
  <c r="O2591" i="1"/>
  <c r="M2592" i="1"/>
  <c r="N2592" i="1"/>
  <c r="O2592" i="1"/>
  <c r="M2593" i="1"/>
  <c r="N2593" i="1"/>
  <c r="O2593" i="1"/>
  <c r="M2594" i="1"/>
  <c r="N2594" i="1"/>
  <c r="O2594" i="1"/>
  <c r="M2595" i="1"/>
  <c r="N2595" i="1"/>
  <c r="O2595" i="1"/>
  <c r="M2596" i="1"/>
  <c r="N2596" i="1"/>
  <c r="O2596" i="1"/>
  <c r="M2597" i="1"/>
  <c r="N2597" i="1"/>
  <c r="O2597" i="1"/>
  <c r="M2598" i="1"/>
  <c r="N2598" i="1"/>
  <c r="O2598" i="1"/>
  <c r="M2599" i="1"/>
  <c r="N2599" i="1"/>
  <c r="O2599" i="1"/>
  <c r="M2600" i="1"/>
  <c r="N2600" i="1"/>
  <c r="O2600" i="1"/>
  <c r="M2601" i="1"/>
  <c r="N2601" i="1"/>
  <c r="O2601" i="1"/>
  <c r="M2602" i="1"/>
  <c r="N2602" i="1"/>
  <c r="O2602" i="1"/>
  <c r="M2603" i="1"/>
  <c r="N2603" i="1"/>
  <c r="O2603" i="1"/>
  <c r="M2604" i="1"/>
  <c r="N2604" i="1"/>
  <c r="O2604" i="1"/>
  <c r="M2605" i="1"/>
  <c r="N2605" i="1"/>
  <c r="O2605" i="1"/>
  <c r="M2606" i="1"/>
  <c r="N2606" i="1"/>
  <c r="O2606" i="1"/>
  <c r="M2607" i="1"/>
  <c r="N2607" i="1"/>
  <c r="O2607" i="1"/>
  <c r="M2608" i="1"/>
  <c r="N2608" i="1"/>
  <c r="O2608" i="1"/>
  <c r="M2609" i="1"/>
  <c r="N2609" i="1"/>
  <c r="O2609" i="1"/>
  <c r="M2610" i="1"/>
  <c r="N2610" i="1"/>
  <c r="O2610" i="1"/>
  <c r="M2611" i="1"/>
  <c r="N2611" i="1"/>
  <c r="O2611" i="1"/>
  <c r="M2612" i="1"/>
  <c r="N2612" i="1"/>
  <c r="O2612" i="1"/>
  <c r="M2613" i="1"/>
  <c r="N2613" i="1"/>
  <c r="O2613" i="1"/>
  <c r="M2614" i="1"/>
  <c r="N2614" i="1"/>
  <c r="O2614" i="1"/>
  <c r="M2615" i="1"/>
  <c r="N2615" i="1"/>
  <c r="O2615" i="1"/>
  <c r="M2616" i="1"/>
  <c r="N2616" i="1"/>
  <c r="O2616" i="1"/>
  <c r="M2617" i="1"/>
  <c r="N2617" i="1"/>
  <c r="O2617" i="1"/>
  <c r="M2618" i="1"/>
  <c r="N2618" i="1"/>
  <c r="O2618" i="1"/>
  <c r="M2619" i="1"/>
  <c r="N2619" i="1"/>
  <c r="O2619" i="1"/>
  <c r="M2620" i="1"/>
  <c r="N2620" i="1"/>
  <c r="O2620" i="1"/>
  <c r="M2621" i="1"/>
  <c r="N2621" i="1"/>
  <c r="O2621" i="1"/>
  <c r="M2622" i="1"/>
  <c r="N2622" i="1"/>
  <c r="O2622" i="1"/>
  <c r="M2623" i="1"/>
  <c r="N2623" i="1"/>
  <c r="O2623" i="1"/>
  <c r="M2624" i="1"/>
  <c r="N2624" i="1"/>
  <c r="O2624" i="1"/>
  <c r="M2625" i="1"/>
  <c r="N2625" i="1"/>
  <c r="O2625" i="1"/>
  <c r="M2626" i="1"/>
  <c r="N2626" i="1"/>
  <c r="O2626" i="1"/>
  <c r="M2627" i="1"/>
  <c r="N2627" i="1"/>
  <c r="O2627" i="1"/>
  <c r="M2628" i="1"/>
  <c r="N2628" i="1"/>
  <c r="O2628" i="1"/>
  <c r="M2629" i="1"/>
  <c r="N2629" i="1"/>
  <c r="O2629" i="1"/>
  <c r="M2630" i="1"/>
  <c r="N2630" i="1"/>
  <c r="O2630" i="1"/>
  <c r="M2631" i="1"/>
  <c r="N2631" i="1"/>
  <c r="O2631" i="1"/>
  <c r="M2632" i="1"/>
  <c r="N2632" i="1"/>
  <c r="O2632" i="1"/>
  <c r="M2633" i="1"/>
  <c r="N2633" i="1"/>
  <c r="O2633" i="1"/>
  <c r="M2634" i="1"/>
  <c r="N2634" i="1"/>
  <c r="O2634" i="1"/>
  <c r="M2635" i="1"/>
  <c r="N2635" i="1"/>
  <c r="O2635" i="1"/>
  <c r="M2636" i="1"/>
  <c r="N2636" i="1"/>
  <c r="O2636" i="1"/>
  <c r="M2637" i="1"/>
  <c r="N2637" i="1"/>
  <c r="O2637" i="1"/>
  <c r="M2638" i="1"/>
  <c r="N2638" i="1"/>
  <c r="O2638" i="1"/>
  <c r="M2639" i="1"/>
  <c r="N2639" i="1"/>
  <c r="O2639" i="1"/>
  <c r="M2640" i="1"/>
  <c r="N2640" i="1"/>
  <c r="O2640" i="1"/>
  <c r="M2641" i="1"/>
  <c r="N2641" i="1"/>
  <c r="O2641" i="1"/>
  <c r="M2642" i="1"/>
  <c r="N2642" i="1"/>
  <c r="O2642" i="1"/>
  <c r="M2643" i="1"/>
  <c r="N2643" i="1"/>
  <c r="O2643" i="1"/>
  <c r="M2644" i="1"/>
  <c r="N2644" i="1"/>
  <c r="O2644" i="1"/>
  <c r="M2645" i="1"/>
  <c r="N2645" i="1"/>
  <c r="O2645" i="1"/>
  <c r="M2646" i="1"/>
  <c r="N2646" i="1"/>
  <c r="O2646" i="1"/>
  <c r="M2647" i="1"/>
  <c r="N2647" i="1"/>
  <c r="O2647" i="1"/>
  <c r="M2648" i="1"/>
  <c r="N2648" i="1"/>
  <c r="O2648" i="1"/>
  <c r="M2649" i="1"/>
  <c r="N2649" i="1"/>
  <c r="O2649" i="1"/>
  <c r="M2650" i="1"/>
  <c r="N2650" i="1"/>
  <c r="O2650" i="1"/>
  <c r="M2651" i="1"/>
  <c r="N2651" i="1"/>
  <c r="O2651" i="1"/>
  <c r="M2652" i="1"/>
  <c r="N2652" i="1"/>
  <c r="O2652" i="1"/>
  <c r="M2653" i="1"/>
  <c r="N2653" i="1"/>
  <c r="O2653" i="1"/>
  <c r="M2654" i="1"/>
  <c r="N2654" i="1"/>
  <c r="O2654" i="1"/>
  <c r="M2655" i="1"/>
  <c r="N2655" i="1"/>
  <c r="O2655" i="1"/>
  <c r="M2656" i="1"/>
  <c r="N2656" i="1"/>
  <c r="O2656" i="1"/>
  <c r="M2657" i="1"/>
  <c r="N2657" i="1"/>
  <c r="O2657" i="1"/>
  <c r="M2658" i="1"/>
  <c r="N2658" i="1"/>
  <c r="O2658" i="1"/>
  <c r="M2659" i="1"/>
  <c r="N2659" i="1"/>
  <c r="O2659" i="1"/>
  <c r="M2660" i="1"/>
  <c r="N2660" i="1"/>
  <c r="O2660" i="1"/>
  <c r="M2661" i="1"/>
  <c r="N2661" i="1"/>
  <c r="O2661" i="1"/>
  <c r="M2662" i="1"/>
  <c r="N2662" i="1"/>
  <c r="O2662" i="1"/>
  <c r="M2663" i="1"/>
  <c r="N2663" i="1"/>
  <c r="O2663" i="1"/>
  <c r="M2664" i="1"/>
  <c r="N2664" i="1"/>
  <c r="O2664" i="1"/>
  <c r="M2665" i="1"/>
  <c r="N2665" i="1"/>
  <c r="O2665" i="1"/>
  <c r="M2666" i="1"/>
  <c r="N2666" i="1"/>
  <c r="O2666" i="1"/>
  <c r="M2667" i="1"/>
  <c r="N2667" i="1"/>
  <c r="O2667" i="1"/>
  <c r="M2668" i="1"/>
  <c r="N2668" i="1"/>
  <c r="O2668" i="1"/>
  <c r="M2669" i="1"/>
  <c r="N2669" i="1"/>
  <c r="O2669" i="1"/>
  <c r="M2670" i="1"/>
  <c r="N2670" i="1"/>
  <c r="O2670" i="1"/>
  <c r="M2671" i="1"/>
  <c r="N2671" i="1"/>
  <c r="O2671" i="1"/>
  <c r="M2672" i="1"/>
  <c r="N2672" i="1"/>
  <c r="O2672" i="1"/>
  <c r="M2673" i="1"/>
  <c r="N2673" i="1"/>
  <c r="O2673" i="1"/>
  <c r="M2674" i="1"/>
  <c r="N2674" i="1"/>
  <c r="O2674" i="1"/>
  <c r="M2675" i="1"/>
  <c r="N2675" i="1"/>
  <c r="O2675" i="1"/>
  <c r="M2676" i="1"/>
  <c r="N2676" i="1"/>
  <c r="O2676" i="1"/>
  <c r="M2677" i="1"/>
  <c r="N2677" i="1"/>
  <c r="O2677" i="1"/>
  <c r="M2678" i="1"/>
  <c r="N2678" i="1"/>
  <c r="O2678" i="1"/>
  <c r="M2679" i="1"/>
  <c r="N2679" i="1"/>
  <c r="O2679" i="1"/>
  <c r="M2680" i="1"/>
  <c r="N2680" i="1"/>
  <c r="O2680" i="1"/>
  <c r="M2681" i="1"/>
  <c r="N2681" i="1"/>
  <c r="O2681" i="1"/>
  <c r="M2682" i="1"/>
  <c r="N2682" i="1"/>
  <c r="O2682" i="1"/>
  <c r="M2683" i="1"/>
  <c r="N2683" i="1"/>
  <c r="O2683" i="1"/>
  <c r="M2684" i="1"/>
  <c r="N2684" i="1"/>
  <c r="O2684" i="1"/>
  <c r="M2685" i="1"/>
  <c r="N2685" i="1"/>
  <c r="O2685" i="1"/>
  <c r="M2686" i="1"/>
  <c r="N2686" i="1"/>
  <c r="O2686" i="1"/>
  <c r="M2687" i="1"/>
  <c r="N2687" i="1"/>
  <c r="O2687" i="1"/>
  <c r="M2688" i="1"/>
  <c r="N2688" i="1"/>
  <c r="O2688" i="1"/>
  <c r="M2689" i="1"/>
  <c r="N2689" i="1"/>
  <c r="O2689" i="1"/>
  <c r="M2690" i="1"/>
  <c r="N2690" i="1"/>
  <c r="O2690" i="1"/>
  <c r="M2691" i="1"/>
  <c r="N2691" i="1"/>
  <c r="O2691" i="1"/>
  <c r="M2692" i="1"/>
  <c r="N2692" i="1"/>
  <c r="O2692" i="1"/>
  <c r="M2693" i="1"/>
  <c r="N2693" i="1"/>
  <c r="O2693" i="1"/>
  <c r="M2694" i="1"/>
  <c r="N2694" i="1"/>
  <c r="O2694" i="1"/>
  <c r="M2695" i="1"/>
  <c r="N2695" i="1"/>
  <c r="O2695" i="1"/>
  <c r="M2696" i="1"/>
  <c r="N2696" i="1"/>
  <c r="O2696" i="1"/>
  <c r="M2697" i="1"/>
  <c r="N2697" i="1"/>
  <c r="O2697" i="1"/>
  <c r="M2698" i="1"/>
  <c r="N2698" i="1"/>
  <c r="O2698" i="1"/>
  <c r="M2699" i="1"/>
  <c r="N2699" i="1"/>
  <c r="O2699" i="1"/>
  <c r="M2700" i="1"/>
  <c r="N2700" i="1"/>
  <c r="O2700" i="1"/>
  <c r="M2701" i="1"/>
  <c r="N2701" i="1"/>
  <c r="O2701" i="1"/>
  <c r="M2702" i="1"/>
  <c r="N2702" i="1"/>
  <c r="O2702" i="1"/>
  <c r="M2703" i="1"/>
  <c r="N2703" i="1"/>
  <c r="O2703" i="1"/>
  <c r="M2704" i="1"/>
  <c r="N2704" i="1"/>
  <c r="O2704" i="1"/>
  <c r="M2705" i="1"/>
  <c r="N2705" i="1"/>
  <c r="O2705" i="1"/>
  <c r="M2706" i="1"/>
  <c r="N2706" i="1"/>
  <c r="O2706" i="1"/>
  <c r="M2707" i="1"/>
  <c r="N2707" i="1"/>
  <c r="O2707" i="1"/>
  <c r="M2708" i="1"/>
  <c r="N2708" i="1"/>
  <c r="O2708" i="1"/>
  <c r="M2709" i="1"/>
  <c r="N2709" i="1"/>
  <c r="O2709" i="1"/>
  <c r="M2710" i="1"/>
  <c r="N2710" i="1"/>
  <c r="O2710" i="1"/>
  <c r="M2711" i="1"/>
  <c r="N2711" i="1"/>
  <c r="O2711" i="1"/>
  <c r="M2712" i="1"/>
  <c r="N2712" i="1"/>
  <c r="O2712" i="1"/>
  <c r="M2713" i="1"/>
  <c r="N2713" i="1"/>
  <c r="O2713" i="1"/>
  <c r="M2714" i="1"/>
  <c r="N2714" i="1"/>
  <c r="O2714" i="1"/>
  <c r="M2715" i="1"/>
  <c r="N2715" i="1"/>
  <c r="O2715" i="1"/>
  <c r="M2716" i="1"/>
  <c r="N2716" i="1"/>
  <c r="O2716" i="1"/>
  <c r="M2717" i="1"/>
  <c r="N2717" i="1"/>
  <c r="O2717" i="1"/>
  <c r="M2718" i="1"/>
  <c r="N2718" i="1"/>
  <c r="O2718" i="1"/>
  <c r="M2719" i="1"/>
  <c r="N2719" i="1"/>
  <c r="O2719" i="1"/>
  <c r="M2720" i="1"/>
  <c r="N2720" i="1"/>
  <c r="O2720" i="1"/>
  <c r="M2721" i="1"/>
  <c r="N2721" i="1"/>
  <c r="O2721" i="1"/>
  <c r="M2722" i="1"/>
  <c r="N2722" i="1"/>
  <c r="O2722" i="1"/>
  <c r="M2723" i="1"/>
  <c r="N2723" i="1"/>
  <c r="O2723" i="1"/>
  <c r="M2724" i="1"/>
  <c r="N2724" i="1"/>
  <c r="O2724" i="1"/>
  <c r="M2725" i="1"/>
  <c r="N2725" i="1"/>
  <c r="O2725" i="1"/>
  <c r="M2726" i="1"/>
  <c r="N2726" i="1"/>
  <c r="O2726" i="1"/>
  <c r="M2727" i="1"/>
  <c r="N2727" i="1"/>
  <c r="O2727" i="1"/>
  <c r="M2728" i="1"/>
  <c r="N2728" i="1"/>
  <c r="O2728" i="1"/>
  <c r="M2729" i="1"/>
  <c r="N2729" i="1"/>
  <c r="O2729" i="1"/>
  <c r="M2730" i="1"/>
  <c r="N2730" i="1"/>
  <c r="O2730" i="1"/>
  <c r="M2731" i="1"/>
  <c r="N2731" i="1"/>
  <c r="O2731" i="1"/>
  <c r="M2732" i="1"/>
  <c r="N2732" i="1"/>
  <c r="O2732" i="1"/>
  <c r="M2733" i="1"/>
  <c r="N2733" i="1"/>
  <c r="O2733" i="1"/>
  <c r="M2734" i="1"/>
  <c r="N2734" i="1"/>
  <c r="O2734" i="1"/>
  <c r="M2735" i="1"/>
  <c r="N2735" i="1"/>
  <c r="O2735" i="1"/>
  <c r="M2736" i="1"/>
  <c r="N2736" i="1"/>
  <c r="O2736" i="1"/>
  <c r="M2737" i="1"/>
  <c r="N2737" i="1"/>
  <c r="O2737" i="1"/>
  <c r="M2738" i="1"/>
  <c r="N2738" i="1"/>
  <c r="O2738" i="1"/>
  <c r="M2739" i="1"/>
  <c r="N2739" i="1"/>
  <c r="O2739" i="1"/>
  <c r="M2740" i="1"/>
  <c r="N2740" i="1"/>
  <c r="O2740" i="1"/>
  <c r="M2741" i="1"/>
  <c r="N2741" i="1"/>
  <c r="O2741" i="1"/>
  <c r="M2742" i="1"/>
  <c r="N2742" i="1"/>
  <c r="O2742" i="1"/>
  <c r="M2743" i="1"/>
  <c r="N2743" i="1"/>
  <c r="O2743" i="1"/>
  <c r="M2744" i="1"/>
  <c r="N2744" i="1"/>
  <c r="O2744" i="1"/>
  <c r="M2745" i="1"/>
  <c r="N2745" i="1"/>
  <c r="O2745" i="1"/>
  <c r="M2746" i="1"/>
  <c r="N2746" i="1"/>
  <c r="O2746" i="1"/>
  <c r="M2747" i="1"/>
  <c r="N2747" i="1"/>
  <c r="O2747" i="1"/>
  <c r="M2748" i="1"/>
  <c r="N2748" i="1"/>
  <c r="O2748" i="1"/>
  <c r="M2749" i="1"/>
  <c r="N2749" i="1"/>
  <c r="O2749" i="1"/>
  <c r="M2750" i="1"/>
  <c r="N2750" i="1"/>
  <c r="O2750" i="1"/>
  <c r="M2751" i="1"/>
  <c r="N2751" i="1"/>
  <c r="O2751" i="1"/>
  <c r="M2752" i="1"/>
  <c r="N2752" i="1"/>
  <c r="O2752" i="1"/>
  <c r="M2753" i="1"/>
  <c r="N2753" i="1"/>
  <c r="O2753" i="1"/>
  <c r="M2754" i="1"/>
  <c r="N2754" i="1"/>
  <c r="O2754" i="1"/>
  <c r="M2755" i="1"/>
  <c r="N2755" i="1"/>
  <c r="O2755" i="1"/>
  <c r="M2756" i="1"/>
  <c r="N2756" i="1"/>
  <c r="O2756" i="1"/>
  <c r="M2757" i="1"/>
  <c r="N2757" i="1"/>
  <c r="O2757" i="1"/>
  <c r="M2758" i="1"/>
  <c r="N2758" i="1"/>
  <c r="O2758" i="1"/>
  <c r="M2759" i="1"/>
  <c r="N2759" i="1"/>
  <c r="O2759" i="1"/>
  <c r="M2760" i="1"/>
  <c r="N2760" i="1"/>
  <c r="O2760" i="1"/>
  <c r="M2761" i="1"/>
  <c r="N2761" i="1"/>
  <c r="O2761" i="1"/>
  <c r="M2762" i="1"/>
  <c r="N2762" i="1"/>
  <c r="O2762" i="1"/>
  <c r="M2763" i="1"/>
  <c r="N2763" i="1"/>
  <c r="O2763" i="1"/>
  <c r="M2764" i="1"/>
  <c r="N2764" i="1"/>
  <c r="O2764" i="1"/>
  <c r="M2765" i="1"/>
  <c r="N2765" i="1"/>
  <c r="O2765" i="1"/>
  <c r="M2766" i="1"/>
  <c r="N2766" i="1"/>
  <c r="O2766" i="1"/>
  <c r="M2767" i="1"/>
  <c r="N2767" i="1"/>
  <c r="O2767" i="1"/>
  <c r="M2768" i="1"/>
  <c r="N2768" i="1"/>
  <c r="O2768" i="1"/>
  <c r="M2769" i="1"/>
  <c r="N2769" i="1"/>
  <c r="O2769" i="1"/>
  <c r="M2770" i="1"/>
  <c r="N2770" i="1"/>
  <c r="O2770" i="1"/>
  <c r="M2771" i="1"/>
  <c r="N2771" i="1"/>
  <c r="O2771" i="1"/>
  <c r="M2772" i="1"/>
  <c r="N2772" i="1"/>
  <c r="O2772" i="1"/>
  <c r="M2773" i="1"/>
  <c r="N2773" i="1"/>
  <c r="O2773" i="1"/>
  <c r="M2774" i="1"/>
  <c r="N2774" i="1"/>
  <c r="O2774" i="1"/>
  <c r="M2775" i="1"/>
  <c r="N2775" i="1"/>
  <c r="O2775" i="1"/>
  <c r="M2776" i="1"/>
  <c r="N2776" i="1"/>
  <c r="O2776" i="1"/>
  <c r="M2777" i="1"/>
  <c r="N2777" i="1"/>
  <c r="O2777" i="1"/>
  <c r="M2778" i="1"/>
  <c r="N2778" i="1"/>
  <c r="O2778" i="1"/>
  <c r="M2779" i="1"/>
  <c r="N2779" i="1"/>
  <c r="O2779" i="1"/>
  <c r="M2780" i="1"/>
  <c r="N2780" i="1"/>
  <c r="O2780" i="1"/>
  <c r="M2781" i="1"/>
  <c r="N2781" i="1"/>
  <c r="O2781" i="1"/>
  <c r="M2782" i="1"/>
  <c r="N2782" i="1"/>
  <c r="O2782" i="1"/>
  <c r="M2783" i="1"/>
  <c r="N2783" i="1"/>
  <c r="O2783" i="1"/>
  <c r="M2784" i="1"/>
  <c r="N2784" i="1"/>
  <c r="O2784" i="1"/>
  <c r="M2785" i="1"/>
  <c r="N2785" i="1"/>
  <c r="O2785" i="1"/>
  <c r="M2786" i="1"/>
  <c r="N2786" i="1"/>
  <c r="O2786" i="1"/>
  <c r="M2787" i="1"/>
  <c r="N2787" i="1"/>
  <c r="O2787" i="1"/>
  <c r="M2788" i="1"/>
  <c r="N2788" i="1"/>
  <c r="O2788" i="1"/>
  <c r="M2789" i="1"/>
  <c r="N2789" i="1"/>
  <c r="O2789" i="1"/>
  <c r="M2790" i="1"/>
  <c r="N2790" i="1"/>
  <c r="O2790" i="1"/>
  <c r="M2791" i="1"/>
  <c r="N2791" i="1"/>
  <c r="O2791" i="1"/>
  <c r="M2792" i="1"/>
  <c r="N2792" i="1"/>
  <c r="O2792" i="1"/>
  <c r="M2793" i="1"/>
  <c r="N2793" i="1"/>
  <c r="O2793" i="1"/>
  <c r="M2794" i="1"/>
  <c r="N2794" i="1"/>
  <c r="O2794" i="1"/>
  <c r="M2795" i="1"/>
  <c r="N2795" i="1"/>
  <c r="O2795" i="1"/>
  <c r="M2796" i="1"/>
  <c r="N2796" i="1"/>
  <c r="O2796" i="1"/>
  <c r="M2797" i="1"/>
  <c r="N2797" i="1"/>
  <c r="O2797" i="1"/>
  <c r="M2798" i="1"/>
  <c r="N2798" i="1"/>
  <c r="O2798" i="1"/>
  <c r="M2799" i="1"/>
  <c r="N2799" i="1"/>
  <c r="O2799" i="1"/>
  <c r="M2800" i="1"/>
  <c r="N2800" i="1"/>
  <c r="O2800" i="1"/>
  <c r="M2801" i="1"/>
  <c r="N2801" i="1"/>
  <c r="O2801" i="1"/>
  <c r="M2802" i="1"/>
  <c r="N2802" i="1"/>
  <c r="O2802" i="1"/>
  <c r="M2803" i="1"/>
  <c r="N2803" i="1"/>
  <c r="O2803" i="1"/>
  <c r="M2804" i="1"/>
  <c r="N2804" i="1"/>
  <c r="O2804" i="1"/>
  <c r="M2805" i="1"/>
  <c r="N2805" i="1"/>
  <c r="O2805" i="1"/>
  <c r="M2806" i="1"/>
  <c r="N2806" i="1"/>
  <c r="O2806" i="1"/>
  <c r="M2807" i="1"/>
  <c r="N2807" i="1"/>
  <c r="O2807" i="1"/>
  <c r="M2808" i="1"/>
  <c r="N2808" i="1"/>
  <c r="O2808" i="1"/>
  <c r="M2809" i="1"/>
  <c r="N2809" i="1"/>
  <c r="O2809" i="1"/>
  <c r="M2810" i="1"/>
  <c r="N2810" i="1"/>
  <c r="O2810" i="1"/>
  <c r="M2811" i="1"/>
  <c r="N2811" i="1"/>
  <c r="O2811" i="1"/>
  <c r="M2812" i="1"/>
  <c r="N2812" i="1"/>
  <c r="O2812" i="1"/>
  <c r="M2813" i="1"/>
  <c r="N2813" i="1"/>
  <c r="O2813" i="1"/>
  <c r="M2814" i="1"/>
  <c r="N2814" i="1"/>
  <c r="O2814" i="1"/>
  <c r="M2815" i="1"/>
  <c r="N2815" i="1"/>
  <c r="O2815" i="1"/>
  <c r="M2816" i="1"/>
  <c r="N2816" i="1"/>
  <c r="O2816" i="1"/>
  <c r="M2817" i="1"/>
  <c r="N2817" i="1"/>
  <c r="O2817" i="1"/>
  <c r="M2818" i="1"/>
  <c r="N2818" i="1"/>
  <c r="O2818" i="1"/>
  <c r="M2819" i="1"/>
  <c r="N2819" i="1"/>
  <c r="O2819" i="1"/>
  <c r="M2820" i="1"/>
  <c r="N2820" i="1"/>
  <c r="O2820" i="1"/>
  <c r="M2821" i="1"/>
  <c r="N2821" i="1"/>
  <c r="O2821" i="1"/>
  <c r="M2822" i="1"/>
  <c r="N2822" i="1"/>
  <c r="O2822" i="1"/>
  <c r="M2823" i="1"/>
  <c r="N2823" i="1"/>
  <c r="O2823" i="1"/>
  <c r="M2824" i="1"/>
  <c r="N2824" i="1"/>
  <c r="O2824" i="1"/>
  <c r="M2825" i="1"/>
  <c r="N2825" i="1"/>
  <c r="O2825" i="1"/>
  <c r="M2826" i="1"/>
  <c r="N2826" i="1"/>
  <c r="O2826" i="1"/>
  <c r="M2827" i="1"/>
  <c r="N2827" i="1"/>
  <c r="O2827" i="1"/>
  <c r="M2828" i="1"/>
  <c r="N2828" i="1"/>
  <c r="O2828" i="1"/>
  <c r="M2829" i="1"/>
  <c r="N2829" i="1"/>
  <c r="O2829" i="1"/>
  <c r="M2830" i="1"/>
  <c r="N2830" i="1"/>
  <c r="O2830" i="1"/>
  <c r="M2831" i="1"/>
  <c r="N2831" i="1"/>
  <c r="O2831" i="1"/>
  <c r="M2832" i="1"/>
  <c r="N2832" i="1"/>
  <c r="O2832" i="1"/>
  <c r="M2833" i="1"/>
  <c r="N2833" i="1"/>
  <c r="O2833" i="1"/>
  <c r="M2834" i="1"/>
  <c r="N2834" i="1"/>
  <c r="O2834" i="1"/>
  <c r="M2835" i="1"/>
  <c r="N2835" i="1"/>
  <c r="O2835" i="1"/>
  <c r="M2836" i="1"/>
  <c r="N2836" i="1"/>
  <c r="O2836" i="1"/>
  <c r="M2837" i="1"/>
  <c r="N2837" i="1"/>
  <c r="O2837" i="1"/>
  <c r="M2838" i="1"/>
  <c r="N2838" i="1"/>
  <c r="O2838" i="1"/>
  <c r="M2839" i="1"/>
  <c r="N2839" i="1"/>
  <c r="O2839" i="1"/>
  <c r="M2840" i="1"/>
  <c r="N2840" i="1"/>
  <c r="O2840" i="1"/>
  <c r="M2841" i="1"/>
  <c r="N2841" i="1"/>
  <c r="O2841" i="1"/>
  <c r="M2842" i="1"/>
  <c r="N2842" i="1"/>
  <c r="O2842" i="1"/>
  <c r="M2843" i="1"/>
  <c r="N2843" i="1"/>
  <c r="O2843" i="1"/>
  <c r="M2844" i="1"/>
  <c r="N2844" i="1"/>
  <c r="O2844" i="1"/>
  <c r="M2845" i="1"/>
  <c r="N2845" i="1"/>
  <c r="O2845" i="1"/>
  <c r="M2846" i="1"/>
  <c r="N2846" i="1"/>
  <c r="O2846" i="1"/>
  <c r="M2847" i="1"/>
  <c r="N2847" i="1"/>
  <c r="O2847" i="1"/>
  <c r="M2848" i="1"/>
  <c r="N2848" i="1"/>
  <c r="O2848" i="1"/>
  <c r="M2849" i="1"/>
  <c r="N2849" i="1"/>
  <c r="O2849" i="1"/>
  <c r="M2850" i="1"/>
  <c r="N2850" i="1"/>
  <c r="O2850" i="1"/>
  <c r="M2851" i="1"/>
  <c r="N2851" i="1"/>
  <c r="O2851" i="1"/>
  <c r="M2852" i="1"/>
  <c r="N2852" i="1"/>
  <c r="O2852" i="1"/>
  <c r="M2853" i="1"/>
  <c r="N2853" i="1"/>
  <c r="O2853" i="1"/>
  <c r="M2854" i="1"/>
  <c r="N2854" i="1"/>
  <c r="O2854" i="1"/>
  <c r="M2855" i="1"/>
  <c r="N2855" i="1"/>
  <c r="O2855" i="1"/>
  <c r="M2856" i="1"/>
  <c r="N2856" i="1"/>
  <c r="O2856" i="1"/>
  <c r="M2857" i="1"/>
  <c r="N2857" i="1"/>
  <c r="O2857" i="1"/>
  <c r="M2858" i="1"/>
  <c r="N2858" i="1"/>
  <c r="O2858" i="1"/>
  <c r="M2859" i="1"/>
  <c r="N2859" i="1"/>
  <c r="O2859" i="1"/>
  <c r="M2860" i="1"/>
  <c r="N2860" i="1"/>
  <c r="O2860" i="1"/>
  <c r="M2861" i="1"/>
  <c r="N2861" i="1"/>
  <c r="O2861" i="1"/>
  <c r="M2862" i="1"/>
  <c r="N2862" i="1"/>
  <c r="O2862" i="1"/>
  <c r="M2863" i="1"/>
  <c r="N2863" i="1"/>
  <c r="O2863" i="1"/>
  <c r="M2864" i="1"/>
  <c r="N2864" i="1"/>
  <c r="O2864" i="1"/>
  <c r="M2865" i="1"/>
  <c r="N2865" i="1"/>
  <c r="O2865" i="1"/>
  <c r="M2866" i="1"/>
  <c r="N2866" i="1"/>
  <c r="O2866" i="1"/>
  <c r="M2867" i="1"/>
  <c r="N2867" i="1"/>
  <c r="O2867" i="1"/>
  <c r="M2868" i="1"/>
  <c r="N2868" i="1"/>
  <c r="O2868" i="1"/>
  <c r="M2869" i="1"/>
  <c r="N2869" i="1"/>
  <c r="O2869" i="1"/>
  <c r="M2870" i="1"/>
  <c r="N2870" i="1"/>
  <c r="O2870" i="1"/>
  <c r="M2871" i="1"/>
  <c r="N2871" i="1"/>
  <c r="O2871" i="1"/>
  <c r="M2872" i="1"/>
  <c r="N2872" i="1"/>
  <c r="O2872" i="1"/>
  <c r="M2873" i="1"/>
  <c r="N2873" i="1"/>
  <c r="O2873" i="1"/>
  <c r="M2874" i="1"/>
  <c r="N2874" i="1"/>
  <c r="O2874" i="1"/>
  <c r="M2875" i="1"/>
  <c r="N2875" i="1"/>
  <c r="O2875" i="1"/>
  <c r="M2876" i="1"/>
  <c r="N2876" i="1"/>
  <c r="O2876" i="1"/>
  <c r="M2877" i="1"/>
  <c r="N2877" i="1"/>
  <c r="O2877" i="1"/>
  <c r="M2878" i="1"/>
  <c r="N2878" i="1"/>
  <c r="O2878" i="1"/>
  <c r="M2879" i="1"/>
  <c r="N2879" i="1"/>
  <c r="O2879" i="1"/>
  <c r="M2880" i="1"/>
  <c r="N2880" i="1"/>
  <c r="O2880" i="1"/>
  <c r="M2881" i="1"/>
  <c r="N2881" i="1"/>
  <c r="O2881" i="1"/>
  <c r="M2882" i="1"/>
  <c r="N2882" i="1"/>
  <c r="O2882" i="1"/>
  <c r="M2883" i="1"/>
  <c r="N2883" i="1"/>
  <c r="O2883" i="1"/>
  <c r="M2884" i="1"/>
  <c r="N2884" i="1"/>
  <c r="O2884" i="1"/>
  <c r="M2885" i="1"/>
  <c r="N2885" i="1"/>
  <c r="O2885" i="1"/>
  <c r="M2886" i="1"/>
  <c r="N2886" i="1"/>
  <c r="O2886" i="1"/>
  <c r="M2887" i="1"/>
  <c r="N2887" i="1"/>
  <c r="O2887" i="1"/>
  <c r="M2888" i="1"/>
  <c r="N2888" i="1"/>
  <c r="O2888" i="1"/>
  <c r="M2889" i="1"/>
  <c r="N2889" i="1"/>
  <c r="O2889" i="1"/>
  <c r="M2890" i="1"/>
  <c r="N2890" i="1"/>
  <c r="O2890" i="1"/>
  <c r="M2891" i="1"/>
  <c r="N2891" i="1"/>
  <c r="O2891" i="1"/>
  <c r="M2892" i="1"/>
  <c r="N2892" i="1"/>
  <c r="O2892" i="1"/>
  <c r="M2893" i="1"/>
  <c r="N2893" i="1"/>
  <c r="O2893" i="1"/>
  <c r="M2894" i="1"/>
  <c r="N2894" i="1"/>
  <c r="O2894" i="1"/>
  <c r="M2895" i="1"/>
  <c r="N2895" i="1"/>
  <c r="O2895" i="1"/>
  <c r="M2896" i="1"/>
  <c r="N2896" i="1"/>
  <c r="O2896" i="1"/>
  <c r="M2897" i="1"/>
  <c r="N2897" i="1"/>
  <c r="O2897" i="1"/>
  <c r="M2898" i="1"/>
  <c r="N2898" i="1"/>
  <c r="O2898" i="1"/>
  <c r="M2899" i="1"/>
  <c r="N2899" i="1"/>
  <c r="O2899" i="1"/>
  <c r="M2900" i="1"/>
  <c r="N2900" i="1"/>
  <c r="O2900" i="1"/>
  <c r="M2901" i="1"/>
  <c r="N2901" i="1"/>
  <c r="O2901" i="1"/>
  <c r="M2902" i="1"/>
  <c r="N2902" i="1"/>
  <c r="O2902" i="1"/>
  <c r="M2903" i="1"/>
  <c r="N2903" i="1"/>
  <c r="O2903" i="1"/>
  <c r="M2904" i="1"/>
  <c r="N2904" i="1"/>
  <c r="O2904" i="1"/>
  <c r="M2905" i="1"/>
  <c r="N2905" i="1"/>
  <c r="O2905" i="1"/>
  <c r="M2906" i="1"/>
  <c r="N2906" i="1"/>
  <c r="O2906" i="1"/>
  <c r="M2907" i="1"/>
  <c r="N2907" i="1"/>
  <c r="O2907" i="1"/>
  <c r="M2908" i="1"/>
  <c r="N2908" i="1"/>
  <c r="O2908" i="1"/>
  <c r="M2909" i="1"/>
  <c r="N2909" i="1"/>
  <c r="O2909" i="1"/>
  <c r="M2910" i="1"/>
  <c r="N2910" i="1"/>
  <c r="O2910" i="1"/>
  <c r="M2911" i="1"/>
  <c r="N2911" i="1"/>
  <c r="O2911" i="1"/>
  <c r="M2912" i="1"/>
  <c r="N2912" i="1"/>
  <c r="O2912" i="1"/>
  <c r="M2913" i="1"/>
  <c r="N2913" i="1"/>
  <c r="O2913" i="1"/>
  <c r="M2914" i="1"/>
  <c r="N2914" i="1"/>
  <c r="O2914" i="1"/>
  <c r="M2915" i="1"/>
  <c r="N2915" i="1"/>
  <c r="O2915" i="1"/>
  <c r="M2916" i="1"/>
  <c r="N2916" i="1"/>
  <c r="O2916" i="1"/>
  <c r="M2917" i="1"/>
  <c r="N2917" i="1"/>
  <c r="O2917" i="1"/>
  <c r="M2918" i="1"/>
  <c r="N2918" i="1"/>
  <c r="O2918" i="1"/>
  <c r="M2919" i="1"/>
  <c r="N2919" i="1"/>
  <c r="O2919" i="1"/>
  <c r="M2920" i="1"/>
  <c r="N2920" i="1"/>
  <c r="O2920" i="1"/>
  <c r="M2921" i="1"/>
  <c r="N2921" i="1"/>
  <c r="O2921" i="1"/>
  <c r="M2922" i="1"/>
  <c r="N2922" i="1"/>
  <c r="O2922" i="1"/>
  <c r="M2923" i="1"/>
  <c r="N2923" i="1"/>
  <c r="O2923" i="1"/>
  <c r="M2924" i="1"/>
  <c r="N2924" i="1"/>
  <c r="O2924" i="1"/>
  <c r="M2925" i="1"/>
  <c r="N2925" i="1"/>
  <c r="O2925" i="1"/>
  <c r="M2926" i="1"/>
  <c r="N2926" i="1"/>
  <c r="O2926" i="1"/>
  <c r="M2927" i="1"/>
  <c r="N2927" i="1"/>
  <c r="O2927" i="1"/>
  <c r="M2928" i="1"/>
  <c r="N2928" i="1"/>
  <c r="O2928" i="1"/>
  <c r="M2929" i="1"/>
  <c r="N2929" i="1"/>
  <c r="O2929" i="1"/>
  <c r="M2930" i="1"/>
  <c r="N2930" i="1"/>
  <c r="O2930" i="1"/>
  <c r="M2931" i="1"/>
  <c r="N2931" i="1"/>
  <c r="O2931" i="1"/>
  <c r="M2932" i="1"/>
  <c r="N2932" i="1"/>
  <c r="O2932" i="1"/>
  <c r="M2933" i="1"/>
  <c r="N2933" i="1"/>
  <c r="O2933" i="1"/>
  <c r="M2934" i="1"/>
  <c r="N2934" i="1"/>
  <c r="O2934" i="1"/>
  <c r="M2935" i="1"/>
  <c r="N2935" i="1"/>
  <c r="O2935" i="1"/>
  <c r="M2936" i="1"/>
  <c r="N2936" i="1"/>
  <c r="O2936" i="1"/>
  <c r="M2937" i="1"/>
  <c r="N2937" i="1"/>
  <c r="O2937" i="1"/>
  <c r="M2938" i="1"/>
  <c r="N2938" i="1"/>
  <c r="O2938" i="1"/>
  <c r="M2939" i="1"/>
  <c r="N2939" i="1"/>
  <c r="O2939" i="1"/>
  <c r="M2940" i="1"/>
  <c r="N2940" i="1"/>
  <c r="O2940" i="1"/>
  <c r="M2941" i="1"/>
  <c r="N2941" i="1"/>
  <c r="O2941" i="1"/>
  <c r="M2942" i="1"/>
  <c r="N2942" i="1"/>
  <c r="O2942" i="1"/>
  <c r="M2943" i="1"/>
  <c r="N2943" i="1"/>
  <c r="O2943" i="1"/>
  <c r="M2944" i="1"/>
  <c r="N2944" i="1"/>
  <c r="O2944" i="1"/>
  <c r="M2945" i="1"/>
  <c r="N2945" i="1"/>
  <c r="O2945" i="1"/>
  <c r="M2946" i="1"/>
  <c r="N2946" i="1"/>
  <c r="O2946" i="1"/>
  <c r="M2947" i="1"/>
  <c r="N2947" i="1"/>
  <c r="O2947" i="1"/>
  <c r="M2948" i="1"/>
  <c r="N2948" i="1"/>
  <c r="O2948" i="1"/>
  <c r="M2949" i="1"/>
  <c r="N2949" i="1"/>
  <c r="O2949" i="1"/>
  <c r="M2950" i="1"/>
  <c r="N2950" i="1"/>
  <c r="O2950" i="1"/>
  <c r="M2951" i="1"/>
  <c r="N2951" i="1"/>
  <c r="O2951" i="1"/>
  <c r="M2952" i="1"/>
  <c r="N2952" i="1"/>
  <c r="O2952" i="1"/>
  <c r="M2953" i="1"/>
  <c r="N2953" i="1"/>
  <c r="O2953" i="1"/>
  <c r="M2954" i="1"/>
  <c r="N2954" i="1"/>
  <c r="O2954" i="1"/>
  <c r="M2955" i="1"/>
  <c r="N2955" i="1"/>
  <c r="O2955" i="1"/>
  <c r="M2956" i="1"/>
  <c r="N2956" i="1"/>
  <c r="O2956" i="1"/>
  <c r="M2957" i="1"/>
  <c r="N2957" i="1"/>
  <c r="O2957" i="1"/>
  <c r="M2958" i="1"/>
  <c r="N2958" i="1"/>
  <c r="O2958" i="1"/>
  <c r="M2959" i="1"/>
  <c r="N2959" i="1"/>
  <c r="O2959" i="1"/>
  <c r="M2960" i="1"/>
  <c r="N2960" i="1"/>
  <c r="O2960" i="1"/>
  <c r="M2961" i="1"/>
  <c r="N2961" i="1"/>
  <c r="O2961" i="1"/>
  <c r="M2962" i="1"/>
  <c r="N2962" i="1"/>
  <c r="O2962" i="1"/>
  <c r="M2963" i="1"/>
  <c r="N2963" i="1"/>
  <c r="O2963" i="1"/>
  <c r="M2964" i="1"/>
  <c r="N2964" i="1"/>
  <c r="O2964" i="1"/>
  <c r="M2965" i="1"/>
  <c r="N2965" i="1"/>
  <c r="O2965" i="1"/>
  <c r="M2966" i="1"/>
  <c r="N2966" i="1"/>
  <c r="O2966" i="1"/>
  <c r="M2967" i="1"/>
  <c r="N2967" i="1"/>
  <c r="O2967" i="1"/>
  <c r="M2968" i="1"/>
  <c r="N2968" i="1"/>
  <c r="O2968" i="1"/>
  <c r="M2969" i="1"/>
  <c r="N2969" i="1"/>
  <c r="O2969" i="1"/>
  <c r="M2970" i="1"/>
  <c r="N2970" i="1"/>
  <c r="O2970" i="1"/>
  <c r="M2971" i="1"/>
  <c r="N2971" i="1"/>
  <c r="O2971" i="1"/>
  <c r="M2972" i="1"/>
  <c r="N2972" i="1"/>
  <c r="O2972" i="1"/>
  <c r="M2973" i="1"/>
  <c r="N2973" i="1"/>
  <c r="O2973" i="1"/>
  <c r="M2974" i="1"/>
  <c r="N2974" i="1"/>
  <c r="O2974" i="1"/>
  <c r="M2975" i="1"/>
  <c r="N2975" i="1"/>
  <c r="O2975" i="1"/>
  <c r="M2976" i="1"/>
  <c r="N2976" i="1"/>
  <c r="O2976" i="1"/>
  <c r="M2977" i="1"/>
  <c r="N2977" i="1"/>
  <c r="O2977" i="1"/>
  <c r="M2978" i="1"/>
  <c r="N2978" i="1"/>
  <c r="O2978" i="1"/>
  <c r="M2979" i="1"/>
  <c r="N2979" i="1"/>
  <c r="O2979" i="1"/>
  <c r="M2980" i="1"/>
  <c r="N2980" i="1"/>
  <c r="O2980" i="1"/>
  <c r="M2981" i="1"/>
  <c r="N2981" i="1"/>
  <c r="O2981" i="1"/>
  <c r="M2982" i="1"/>
  <c r="N2982" i="1"/>
  <c r="O2982" i="1"/>
  <c r="M2983" i="1"/>
  <c r="N2983" i="1"/>
  <c r="O2983" i="1"/>
  <c r="M2984" i="1"/>
  <c r="N2984" i="1"/>
  <c r="O2984" i="1"/>
  <c r="M2985" i="1"/>
  <c r="N2985" i="1"/>
  <c r="O2985" i="1"/>
  <c r="M2986" i="1"/>
  <c r="N2986" i="1"/>
  <c r="O2986" i="1"/>
  <c r="M2987" i="1"/>
  <c r="N2987" i="1"/>
  <c r="O2987" i="1"/>
  <c r="M2988" i="1"/>
  <c r="N2988" i="1"/>
  <c r="O2988" i="1"/>
  <c r="M2989" i="1"/>
  <c r="N2989" i="1"/>
  <c r="O2989" i="1"/>
  <c r="M2990" i="1"/>
  <c r="N2990" i="1"/>
  <c r="O2990" i="1"/>
  <c r="M2991" i="1"/>
  <c r="N2991" i="1"/>
  <c r="O2991" i="1"/>
  <c r="M2992" i="1"/>
  <c r="N2992" i="1"/>
  <c r="O2992" i="1"/>
  <c r="M2993" i="1"/>
  <c r="N2993" i="1"/>
  <c r="O2993" i="1"/>
  <c r="M2994" i="1"/>
  <c r="N2994" i="1"/>
  <c r="O2994" i="1"/>
  <c r="M2995" i="1"/>
  <c r="N2995" i="1"/>
  <c r="O2995" i="1"/>
  <c r="M2996" i="1"/>
  <c r="N2996" i="1"/>
  <c r="O2996" i="1"/>
  <c r="M2997" i="1"/>
  <c r="N2997" i="1"/>
  <c r="O2997" i="1"/>
  <c r="M2998" i="1"/>
  <c r="N2998" i="1"/>
  <c r="O2998" i="1"/>
  <c r="M2999" i="1"/>
  <c r="N2999" i="1"/>
  <c r="O2999" i="1"/>
  <c r="M3000" i="1"/>
  <c r="N3000" i="1"/>
  <c r="O3000" i="1"/>
  <c r="M3001" i="1"/>
  <c r="N3001" i="1"/>
  <c r="O3001" i="1"/>
  <c r="M3002" i="1"/>
  <c r="N3002" i="1"/>
  <c r="O3002" i="1"/>
  <c r="M3003" i="1"/>
  <c r="N3003" i="1"/>
  <c r="O3003" i="1"/>
  <c r="M3004" i="1"/>
  <c r="N3004" i="1"/>
  <c r="O3004" i="1"/>
  <c r="M3005" i="1"/>
  <c r="N3005" i="1"/>
  <c r="O3005" i="1"/>
  <c r="M3006" i="1"/>
  <c r="N3006" i="1"/>
  <c r="O3006" i="1"/>
  <c r="M3007" i="1"/>
  <c r="N3007" i="1"/>
  <c r="O3007" i="1"/>
  <c r="M3008" i="1"/>
  <c r="N3008" i="1"/>
  <c r="O3008" i="1"/>
  <c r="M3009" i="1"/>
  <c r="N3009" i="1"/>
  <c r="O3009" i="1"/>
  <c r="M3010" i="1"/>
  <c r="N3010" i="1"/>
  <c r="O3010" i="1"/>
  <c r="M3011" i="1"/>
  <c r="N3011" i="1"/>
  <c r="O3011" i="1"/>
  <c r="M3012" i="1"/>
  <c r="N3012" i="1"/>
  <c r="O3012" i="1"/>
  <c r="M3013" i="1"/>
  <c r="N3013" i="1"/>
  <c r="O3013" i="1"/>
  <c r="M3014" i="1"/>
  <c r="N3014" i="1"/>
  <c r="O3014" i="1"/>
  <c r="M3015" i="1"/>
  <c r="N3015" i="1"/>
  <c r="O3015" i="1"/>
  <c r="M3016" i="1"/>
  <c r="N3016" i="1"/>
  <c r="O3016" i="1"/>
  <c r="M3017" i="1"/>
  <c r="N3017" i="1"/>
  <c r="O3017" i="1"/>
  <c r="M3018" i="1"/>
  <c r="N3018" i="1"/>
  <c r="O3018" i="1"/>
  <c r="M3019" i="1"/>
  <c r="N3019" i="1"/>
  <c r="O3019" i="1"/>
  <c r="M3020" i="1"/>
  <c r="N3020" i="1"/>
  <c r="O3020" i="1"/>
  <c r="M3021" i="1"/>
  <c r="N3021" i="1"/>
  <c r="O3021" i="1"/>
  <c r="M3022" i="1"/>
  <c r="N3022" i="1"/>
  <c r="O3022" i="1"/>
  <c r="M3023" i="1"/>
  <c r="N3023" i="1"/>
  <c r="O3023" i="1"/>
  <c r="M3024" i="1"/>
  <c r="N3024" i="1"/>
  <c r="O3024" i="1"/>
  <c r="M3025" i="1"/>
  <c r="N3025" i="1"/>
  <c r="O3025" i="1"/>
  <c r="M3026" i="1"/>
  <c r="N3026" i="1"/>
  <c r="O3026" i="1"/>
  <c r="M3027" i="1"/>
  <c r="N3027" i="1"/>
  <c r="O3027" i="1"/>
  <c r="M3028" i="1"/>
  <c r="N3028" i="1"/>
  <c r="O3028" i="1"/>
  <c r="M3029" i="1"/>
  <c r="N3029" i="1"/>
  <c r="O3029" i="1"/>
  <c r="M3030" i="1"/>
  <c r="N3030" i="1"/>
  <c r="O3030" i="1"/>
  <c r="M3031" i="1"/>
  <c r="N3031" i="1"/>
  <c r="O3031" i="1"/>
  <c r="M3032" i="1"/>
  <c r="N3032" i="1"/>
  <c r="O3032" i="1"/>
  <c r="M3033" i="1"/>
  <c r="N3033" i="1"/>
  <c r="O3033" i="1"/>
  <c r="M3034" i="1"/>
  <c r="N3034" i="1"/>
  <c r="O3034" i="1"/>
  <c r="M3035" i="1"/>
  <c r="N3035" i="1"/>
  <c r="O3035" i="1"/>
  <c r="M3036" i="1"/>
  <c r="N3036" i="1"/>
  <c r="O3036" i="1"/>
  <c r="M3037" i="1"/>
  <c r="N3037" i="1"/>
  <c r="O3037" i="1"/>
  <c r="M3038" i="1"/>
  <c r="N3038" i="1"/>
  <c r="O3038" i="1"/>
  <c r="M3039" i="1"/>
  <c r="N3039" i="1"/>
  <c r="O3039" i="1"/>
  <c r="M3040" i="1"/>
  <c r="N3040" i="1"/>
  <c r="O3040" i="1"/>
  <c r="M3041" i="1"/>
  <c r="N3041" i="1"/>
  <c r="O3041" i="1"/>
  <c r="M3042" i="1"/>
  <c r="N3042" i="1"/>
  <c r="O3042" i="1"/>
  <c r="M3043" i="1"/>
  <c r="N3043" i="1"/>
  <c r="O3043" i="1"/>
  <c r="M3044" i="1"/>
  <c r="N3044" i="1"/>
  <c r="O3044" i="1"/>
  <c r="M3045" i="1"/>
  <c r="N3045" i="1"/>
  <c r="O3045" i="1"/>
  <c r="M3046" i="1"/>
  <c r="N3046" i="1"/>
  <c r="O3046" i="1"/>
  <c r="M3047" i="1"/>
  <c r="N3047" i="1"/>
  <c r="O3047" i="1"/>
  <c r="M3048" i="1"/>
  <c r="N3048" i="1"/>
  <c r="O3048" i="1"/>
  <c r="M3049" i="1"/>
  <c r="N3049" i="1"/>
  <c r="O3049" i="1"/>
  <c r="M3050" i="1"/>
  <c r="N3050" i="1"/>
  <c r="O3050" i="1"/>
  <c r="M3051" i="1"/>
  <c r="N3051" i="1"/>
  <c r="O3051" i="1"/>
  <c r="M3052" i="1"/>
  <c r="N3052" i="1"/>
  <c r="O3052" i="1"/>
  <c r="M3053" i="1"/>
  <c r="N3053" i="1"/>
  <c r="O3053" i="1"/>
  <c r="M3054" i="1"/>
  <c r="N3054" i="1"/>
  <c r="O3054" i="1"/>
  <c r="M3055" i="1"/>
  <c r="N3055" i="1"/>
  <c r="O3055" i="1"/>
  <c r="M3056" i="1"/>
  <c r="N3056" i="1"/>
  <c r="O3056" i="1"/>
  <c r="M3057" i="1"/>
  <c r="N3057" i="1"/>
  <c r="O3057" i="1"/>
  <c r="M3058" i="1"/>
  <c r="N3058" i="1"/>
  <c r="O3058" i="1"/>
  <c r="M3059" i="1"/>
  <c r="N3059" i="1"/>
  <c r="O3059" i="1"/>
  <c r="M3060" i="1"/>
  <c r="N3060" i="1"/>
  <c r="O3060" i="1"/>
  <c r="M3061" i="1"/>
  <c r="N3061" i="1"/>
  <c r="O3061" i="1"/>
  <c r="M3062" i="1"/>
  <c r="N3062" i="1"/>
  <c r="O3062" i="1"/>
  <c r="M3063" i="1"/>
  <c r="N3063" i="1"/>
  <c r="O3063" i="1"/>
  <c r="M3064" i="1"/>
  <c r="N3064" i="1"/>
  <c r="O3064" i="1"/>
  <c r="M3065" i="1"/>
  <c r="N3065" i="1"/>
  <c r="O3065" i="1"/>
  <c r="M3066" i="1"/>
  <c r="N3066" i="1"/>
  <c r="O3066" i="1"/>
  <c r="M3067" i="1"/>
  <c r="N3067" i="1"/>
  <c r="O3067" i="1"/>
  <c r="M3068" i="1"/>
  <c r="N3068" i="1"/>
  <c r="O3068" i="1"/>
  <c r="M3069" i="1"/>
  <c r="N3069" i="1"/>
  <c r="O3069" i="1"/>
  <c r="M3070" i="1"/>
  <c r="N3070" i="1"/>
  <c r="O3070" i="1"/>
  <c r="M3071" i="1"/>
  <c r="N3071" i="1"/>
  <c r="O3071" i="1"/>
  <c r="M3072" i="1"/>
  <c r="N3072" i="1"/>
  <c r="O3072" i="1"/>
  <c r="M3073" i="1"/>
  <c r="N3073" i="1"/>
  <c r="O3073" i="1"/>
  <c r="M3074" i="1"/>
  <c r="N3074" i="1"/>
  <c r="O3074" i="1"/>
  <c r="M3075" i="1"/>
  <c r="N3075" i="1"/>
  <c r="O3075" i="1"/>
  <c r="M3076" i="1"/>
  <c r="N3076" i="1"/>
  <c r="O3076" i="1"/>
  <c r="M3077" i="1"/>
  <c r="N3077" i="1"/>
  <c r="O3077" i="1"/>
  <c r="M3078" i="1"/>
  <c r="N3078" i="1"/>
  <c r="O3078" i="1"/>
  <c r="M3079" i="1"/>
  <c r="N3079" i="1"/>
  <c r="O3079" i="1"/>
  <c r="M3080" i="1"/>
  <c r="N3080" i="1"/>
  <c r="O3080" i="1"/>
  <c r="M3081" i="1"/>
  <c r="N3081" i="1"/>
  <c r="O3081" i="1"/>
  <c r="M3082" i="1"/>
  <c r="N3082" i="1"/>
  <c r="O3082" i="1"/>
  <c r="M3083" i="1"/>
  <c r="N3083" i="1"/>
  <c r="O3083" i="1"/>
  <c r="M3084" i="1"/>
  <c r="N3084" i="1"/>
  <c r="O3084" i="1"/>
  <c r="M3085" i="1"/>
  <c r="N3085" i="1"/>
  <c r="O3085" i="1"/>
  <c r="M3086" i="1"/>
  <c r="N3086" i="1"/>
  <c r="O3086" i="1"/>
  <c r="M3087" i="1"/>
  <c r="N3087" i="1"/>
  <c r="O3087" i="1"/>
  <c r="M3088" i="1"/>
  <c r="N3088" i="1"/>
  <c r="O3088" i="1"/>
  <c r="M3089" i="1"/>
  <c r="N3089" i="1"/>
  <c r="O3089" i="1"/>
  <c r="M3090" i="1"/>
  <c r="N3090" i="1"/>
  <c r="O3090" i="1"/>
  <c r="M3091" i="1"/>
  <c r="N3091" i="1"/>
  <c r="O3091" i="1"/>
  <c r="M3092" i="1"/>
  <c r="N3092" i="1"/>
  <c r="O3092" i="1"/>
  <c r="M3093" i="1"/>
  <c r="N3093" i="1"/>
  <c r="O3093" i="1"/>
  <c r="M3094" i="1"/>
  <c r="N3094" i="1"/>
  <c r="O3094" i="1"/>
  <c r="M3095" i="1"/>
  <c r="N3095" i="1"/>
  <c r="O3095" i="1"/>
  <c r="M3096" i="1"/>
  <c r="N3096" i="1"/>
  <c r="O3096" i="1"/>
  <c r="M3097" i="1"/>
  <c r="N3097" i="1"/>
  <c r="O3097" i="1"/>
  <c r="M3098" i="1"/>
  <c r="N3098" i="1"/>
  <c r="O3098" i="1"/>
  <c r="M3099" i="1"/>
  <c r="N3099" i="1"/>
  <c r="O3099" i="1"/>
  <c r="M3100" i="1"/>
  <c r="N3100" i="1"/>
  <c r="O3100" i="1"/>
  <c r="M3101" i="1"/>
  <c r="N3101" i="1"/>
  <c r="O3101" i="1"/>
  <c r="M3102" i="1"/>
  <c r="N3102" i="1"/>
  <c r="O3102" i="1"/>
  <c r="M3103" i="1"/>
  <c r="N3103" i="1"/>
  <c r="O3103" i="1"/>
  <c r="M3104" i="1"/>
  <c r="N3104" i="1"/>
  <c r="O3104" i="1"/>
  <c r="M3105" i="1"/>
  <c r="N3105" i="1"/>
  <c r="O3105" i="1"/>
  <c r="M3106" i="1"/>
  <c r="N3106" i="1"/>
  <c r="O3106" i="1"/>
  <c r="M3107" i="1"/>
  <c r="N3107" i="1"/>
  <c r="O3107" i="1"/>
  <c r="M3108" i="1"/>
  <c r="N3108" i="1"/>
  <c r="O3108" i="1"/>
  <c r="M3109" i="1"/>
  <c r="N3109" i="1"/>
  <c r="O3109" i="1"/>
  <c r="M3110" i="1"/>
  <c r="N3110" i="1"/>
  <c r="O3110" i="1"/>
  <c r="M3111" i="1"/>
  <c r="N3111" i="1"/>
  <c r="O3111" i="1"/>
  <c r="M3112" i="1"/>
  <c r="N3112" i="1"/>
  <c r="O3112" i="1"/>
  <c r="M3113" i="1"/>
  <c r="N3113" i="1"/>
  <c r="O3113" i="1"/>
  <c r="M3114" i="1"/>
  <c r="N3114" i="1"/>
  <c r="O3114" i="1"/>
  <c r="M3115" i="1"/>
  <c r="N3115" i="1"/>
  <c r="O3115" i="1"/>
  <c r="M3116" i="1"/>
  <c r="N3116" i="1"/>
  <c r="O3116" i="1"/>
  <c r="M3117" i="1"/>
  <c r="N3117" i="1"/>
  <c r="O3117" i="1"/>
  <c r="M3118" i="1"/>
  <c r="N3118" i="1"/>
  <c r="O3118" i="1"/>
  <c r="M3119" i="1"/>
  <c r="N3119" i="1"/>
  <c r="O3119" i="1"/>
  <c r="M3120" i="1"/>
  <c r="N3120" i="1"/>
  <c r="O3120" i="1"/>
  <c r="M3121" i="1"/>
  <c r="N3121" i="1"/>
  <c r="O3121" i="1"/>
  <c r="M3122" i="1"/>
  <c r="N3122" i="1"/>
  <c r="O3122" i="1"/>
  <c r="M3123" i="1"/>
  <c r="N3123" i="1"/>
  <c r="O3123" i="1"/>
  <c r="M3124" i="1"/>
  <c r="N3124" i="1"/>
  <c r="O3124" i="1"/>
  <c r="M3125" i="1"/>
  <c r="N3125" i="1"/>
  <c r="O3125" i="1"/>
  <c r="M3126" i="1"/>
  <c r="N3126" i="1"/>
  <c r="O3126" i="1"/>
  <c r="M3127" i="1"/>
  <c r="N3127" i="1"/>
  <c r="O3127" i="1"/>
  <c r="M3128" i="1"/>
  <c r="N3128" i="1"/>
  <c r="O3128" i="1"/>
  <c r="M3129" i="1"/>
  <c r="N3129" i="1"/>
  <c r="O3129" i="1"/>
  <c r="M3130" i="1"/>
  <c r="N3130" i="1"/>
  <c r="O3130" i="1"/>
  <c r="M3131" i="1"/>
  <c r="N3131" i="1"/>
  <c r="O3131" i="1"/>
  <c r="M3132" i="1"/>
  <c r="N3132" i="1"/>
  <c r="O3132" i="1"/>
  <c r="M3133" i="1"/>
  <c r="N3133" i="1"/>
  <c r="O3133" i="1"/>
  <c r="M3134" i="1"/>
  <c r="N3134" i="1"/>
  <c r="O3134" i="1"/>
  <c r="M3135" i="1"/>
  <c r="N3135" i="1"/>
  <c r="O3135" i="1"/>
  <c r="M3136" i="1"/>
  <c r="N3136" i="1"/>
  <c r="O3136" i="1"/>
  <c r="M3137" i="1"/>
  <c r="N3137" i="1"/>
  <c r="O3137" i="1"/>
  <c r="M3138" i="1"/>
  <c r="N3138" i="1"/>
  <c r="O3138" i="1"/>
  <c r="M3139" i="1"/>
  <c r="N3139" i="1"/>
  <c r="O3139" i="1"/>
  <c r="M3140" i="1"/>
  <c r="N3140" i="1"/>
  <c r="O3140" i="1"/>
  <c r="M3141" i="1"/>
  <c r="N3141" i="1"/>
  <c r="O3141" i="1"/>
  <c r="M3142" i="1"/>
  <c r="N3142" i="1"/>
  <c r="O3142" i="1"/>
  <c r="M3143" i="1"/>
  <c r="N3143" i="1"/>
  <c r="O3143" i="1"/>
  <c r="M3144" i="1"/>
  <c r="N3144" i="1"/>
  <c r="O3144" i="1"/>
  <c r="M3145" i="1"/>
  <c r="N3145" i="1"/>
  <c r="O3145" i="1"/>
  <c r="M3146" i="1"/>
  <c r="N3146" i="1"/>
  <c r="O3146" i="1"/>
  <c r="M3147" i="1"/>
  <c r="N3147" i="1"/>
  <c r="O3147" i="1"/>
  <c r="M3148" i="1"/>
  <c r="N3148" i="1"/>
  <c r="O3148" i="1"/>
  <c r="M3149" i="1"/>
  <c r="N3149" i="1"/>
  <c r="O3149" i="1"/>
  <c r="M3150" i="1"/>
  <c r="N3150" i="1"/>
  <c r="O3150" i="1"/>
  <c r="M3151" i="1"/>
  <c r="N3151" i="1"/>
  <c r="O3151" i="1"/>
  <c r="M3152" i="1"/>
  <c r="N3152" i="1"/>
  <c r="O3152" i="1"/>
  <c r="M3153" i="1"/>
  <c r="N3153" i="1"/>
  <c r="O3153" i="1"/>
  <c r="M3154" i="1"/>
  <c r="N3154" i="1"/>
  <c r="O3154" i="1"/>
  <c r="M3155" i="1"/>
  <c r="N3155" i="1"/>
  <c r="O3155" i="1"/>
  <c r="M3156" i="1"/>
  <c r="N3156" i="1"/>
  <c r="O3156" i="1"/>
  <c r="M3157" i="1"/>
  <c r="N3157" i="1"/>
  <c r="O3157" i="1"/>
  <c r="M3158" i="1"/>
  <c r="N3158" i="1"/>
  <c r="O3158" i="1"/>
  <c r="M3159" i="1"/>
  <c r="N3159" i="1"/>
  <c r="O3159" i="1"/>
  <c r="M3160" i="1"/>
  <c r="N3160" i="1"/>
  <c r="O3160" i="1"/>
  <c r="M3161" i="1"/>
  <c r="N3161" i="1"/>
  <c r="O3161" i="1"/>
  <c r="M3162" i="1"/>
  <c r="N3162" i="1"/>
  <c r="O3162" i="1"/>
  <c r="M3163" i="1"/>
  <c r="N3163" i="1"/>
  <c r="O3163" i="1"/>
  <c r="M3164" i="1"/>
  <c r="N3164" i="1"/>
  <c r="O3164" i="1"/>
  <c r="M3165" i="1"/>
  <c r="N3165" i="1"/>
  <c r="O3165" i="1"/>
  <c r="M3166" i="1"/>
  <c r="N3166" i="1"/>
  <c r="O3166" i="1"/>
  <c r="M3167" i="1"/>
  <c r="N3167" i="1"/>
  <c r="O3167" i="1"/>
  <c r="M3168" i="1"/>
  <c r="N3168" i="1"/>
  <c r="O3168" i="1"/>
  <c r="M3169" i="1"/>
  <c r="N3169" i="1"/>
  <c r="O3169" i="1"/>
  <c r="M3170" i="1"/>
  <c r="N3170" i="1"/>
  <c r="O3170" i="1"/>
  <c r="M3171" i="1"/>
  <c r="N3171" i="1"/>
  <c r="O3171" i="1"/>
  <c r="M3172" i="1"/>
  <c r="N3172" i="1"/>
  <c r="O3172" i="1"/>
  <c r="M3173" i="1"/>
  <c r="N3173" i="1"/>
  <c r="O3173" i="1"/>
  <c r="M3174" i="1"/>
  <c r="N3174" i="1"/>
  <c r="O3174" i="1"/>
  <c r="M3175" i="1"/>
  <c r="N3175" i="1"/>
  <c r="O3175" i="1"/>
  <c r="M3176" i="1"/>
  <c r="N3176" i="1"/>
  <c r="O3176" i="1"/>
  <c r="M3177" i="1"/>
  <c r="N3177" i="1"/>
  <c r="O3177" i="1"/>
  <c r="M3178" i="1"/>
  <c r="N3178" i="1"/>
  <c r="O3178" i="1"/>
  <c r="M3179" i="1"/>
  <c r="N3179" i="1"/>
  <c r="O3179" i="1"/>
  <c r="M3180" i="1"/>
  <c r="N3180" i="1"/>
  <c r="O3180" i="1"/>
  <c r="M3181" i="1"/>
  <c r="N3181" i="1"/>
  <c r="O3181" i="1"/>
  <c r="M3182" i="1"/>
  <c r="N3182" i="1"/>
  <c r="O3182" i="1"/>
  <c r="M3183" i="1"/>
  <c r="N3183" i="1"/>
  <c r="O3183" i="1"/>
  <c r="M3184" i="1"/>
  <c r="N3184" i="1"/>
  <c r="O3184" i="1"/>
  <c r="M3185" i="1"/>
  <c r="N3185" i="1"/>
  <c r="O3185" i="1"/>
  <c r="M3186" i="1"/>
  <c r="N3186" i="1"/>
  <c r="O3186" i="1"/>
  <c r="M3187" i="1"/>
  <c r="N3187" i="1"/>
  <c r="O3187" i="1"/>
  <c r="M3188" i="1"/>
  <c r="N3188" i="1"/>
  <c r="O3188" i="1"/>
  <c r="M3189" i="1"/>
  <c r="N3189" i="1"/>
  <c r="O3189" i="1"/>
  <c r="M3190" i="1"/>
  <c r="N3190" i="1"/>
  <c r="O3190" i="1"/>
  <c r="M3191" i="1"/>
  <c r="N3191" i="1"/>
  <c r="O3191" i="1"/>
  <c r="M3192" i="1"/>
  <c r="N3192" i="1"/>
  <c r="O3192" i="1"/>
  <c r="M3193" i="1"/>
  <c r="N3193" i="1"/>
  <c r="O3193" i="1"/>
  <c r="M3194" i="1"/>
  <c r="N3194" i="1"/>
  <c r="O3194" i="1"/>
  <c r="M3195" i="1"/>
  <c r="N3195" i="1"/>
  <c r="O3195" i="1"/>
  <c r="M3196" i="1"/>
  <c r="N3196" i="1"/>
  <c r="O3196" i="1"/>
  <c r="M3197" i="1"/>
  <c r="N3197" i="1"/>
  <c r="O3197" i="1"/>
  <c r="M3198" i="1"/>
  <c r="N3198" i="1"/>
  <c r="O3198" i="1"/>
  <c r="M3199" i="1"/>
  <c r="N3199" i="1"/>
  <c r="O3199" i="1"/>
  <c r="M3200" i="1"/>
  <c r="N3200" i="1"/>
  <c r="O3200" i="1"/>
  <c r="M3201" i="1"/>
  <c r="N3201" i="1"/>
  <c r="O3201" i="1"/>
  <c r="M3202" i="1"/>
  <c r="N3202" i="1"/>
  <c r="O3202" i="1"/>
  <c r="M3203" i="1"/>
  <c r="N3203" i="1"/>
  <c r="O3203" i="1"/>
  <c r="M3204" i="1"/>
  <c r="N3204" i="1"/>
  <c r="O3204" i="1"/>
  <c r="M3205" i="1"/>
  <c r="N3205" i="1"/>
  <c r="O3205" i="1"/>
  <c r="M3206" i="1"/>
  <c r="N3206" i="1"/>
  <c r="O3206" i="1"/>
  <c r="M3207" i="1"/>
  <c r="N3207" i="1"/>
  <c r="O3207" i="1"/>
  <c r="M3208" i="1"/>
  <c r="N3208" i="1"/>
  <c r="O3208" i="1"/>
  <c r="M3209" i="1"/>
  <c r="N3209" i="1"/>
  <c r="O3209" i="1"/>
  <c r="M3210" i="1"/>
  <c r="N3210" i="1"/>
  <c r="O3210" i="1"/>
  <c r="M3211" i="1"/>
  <c r="N3211" i="1"/>
  <c r="O3211" i="1"/>
  <c r="M3212" i="1"/>
  <c r="N3212" i="1"/>
  <c r="O3212" i="1"/>
  <c r="M3213" i="1"/>
  <c r="N3213" i="1"/>
  <c r="O3213" i="1"/>
  <c r="M3214" i="1"/>
  <c r="N3214" i="1"/>
  <c r="O3214" i="1"/>
  <c r="M3215" i="1"/>
  <c r="N3215" i="1"/>
  <c r="O3215" i="1"/>
  <c r="M3216" i="1"/>
  <c r="N3216" i="1"/>
  <c r="O3216" i="1"/>
  <c r="M3217" i="1"/>
  <c r="N3217" i="1"/>
  <c r="O3217" i="1"/>
  <c r="M3218" i="1"/>
  <c r="N3218" i="1"/>
  <c r="O3218" i="1"/>
  <c r="M3219" i="1"/>
  <c r="N3219" i="1"/>
  <c r="O3219" i="1"/>
  <c r="M3220" i="1"/>
  <c r="N3220" i="1"/>
  <c r="O3220" i="1"/>
  <c r="M3221" i="1"/>
  <c r="N3221" i="1"/>
  <c r="O3221" i="1"/>
  <c r="M3222" i="1"/>
  <c r="N3222" i="1"/>
  <c r="O3222" i="1"/>
  <c r="M3223" i="1"/>
  <c r="N3223" i="1"/>
  <c r="O3223" i="1"/>
  <c r="M3224" i="1"/>
  <c r="N3224" i="1"/>
  <c r="O3224" i="1"/>
  <c r="M3225" i="1"/>
  <c r="N3225" i="1"/>
  <c r="O3225" i="1"/>
  <c r="M3226" i="1"/>
  <c r="N3226" i="1"/>
  <c r="O3226" i="1"/>
  <c r="M3227" i="1"/>
  <c r="N3227" i="1"/>
  <c r="O3227" i="1"/>
  <c r="M3228" i="1"/>
  <c r="N3228" i="1"/>
  <c r="O3228" i="1"/>
  <c r="M3229" i="1"/>
  <c r="N3229" i="1"/>
  <c r="O3229" i="1"/>
  <c r="M3230" i="1"/>
  <c r="N3230" i="1"/>
  <c r="O3230" i="1"/>
  <c r="M3231" i="1"/>
  <c r="N3231" i="1"/>
  <c r="O3231" i="1"/>
  <c r="M3232" i="1"/>
  <c r="N3232" i="1"/>
  <c r="O3232" i="1"/>
  <c r="M3233" i="1"/>
  <c r="N3233" i="1"/>
  <c r="O3233" i="1"/>
  <c r="M3234" i="1"/>
  <c r="N3234" i="1"/>
  <c r="O3234" i="1"/>
  <c r="M3235" i="1"/>
  <c r="N3235" i="1"/>
  <c r="O3235" i="1"/>
  <c r="M3236" i="1"/>
  <c r="N3236" i="1"/>
  <c r="O3236" i="1"/>
  <c r="M3237" i="1"/>
  <c r="N3237" i="1"/>
  <c r="O3237" i="1"/>
  <c r="M3238" i="1"/>
  <c r="N3238" i="1"/>
  <c r="O3238" i="1"/>
  <c r="M3239" i="1"/>
  <c r="N3239" i="1"/>
  <c r="O3239" i="1"/>
  <c r="M3240" i="1"/>
  <c r="N3240" i="1"/>
  <c r="O3240" i="1"/>
  <c r="M3241" i="1"/>
  <c r="N3241" i="1"/>
  <c r="O3241" i="1"/>
  <c r="M3242" i="1"/>
  <c r="N3242" i="1"/>
  <c r="O3242" i="1"/>
  <c r="M3243" i="1"/>
  <c r="N3243" i="1"/>
  <c r="O3243" i="1"/>
  <c r="M3244" i="1"/>
  <c r="N3244" i="1"/>
  <c r="O3244" i="1"/>
  <c r="M3245" i="1"/>
  <c r="N3245" i="1"/>
  <c r="O3245" i="1"/>
  <c r="M3246" i="1"/>
  <c r="N3246" i="1"/>
  <c r="O3246" i="1"/>
  <c r="M3247" i="1"/>
  <c r="N3247" i="1"/>
  <c r="O3247" i="1"/>
  <c r="M3248" i="1"/>
  <c r="N3248" i="1"/>
  <c r="O3248" i="1"/>
  <c r="M3249" i="1"/>
  <c r="N3249" i="1"/>
  <c r="O3249" i="1"/>
  <c r="M3250" i="1"/>
  <c r="N3250" i="1"/>
  <c r="O3250" i="1"/>
  <c r="M3251" i="1"/>
  <c r="N3251" i="1"/>
  <c r="O3251" i="1"/>
  <c r="M3252" i="1"/>
  <c r="N3252" i="1"/>
  <c r="O3252" i="1"/>
  <c r="M3253" i="1"/>
  <c r="N3253" i="1"/>
  <c r="O3253" i="1"/>
  <c r="M3254" i="1"/>
  <c r="N3254" i="1"/>
  <c r="O3254" i="1"/>
  <c r="M3255" i="1"/>
  <c r="N3255" i="1"/>
  <c r="O3255" i="1"/>
  <c r="M3256" i="1"/>
  <c r="N3256" i="1"/>
  <c r="O3256" i="1"/>
  <c r="M3257" i="1"/>
  <c r="N3257" i="1"/>
  <c r="O3257" i="1"/>
  <c r="M3258" i="1"/>
  <c r="N3258" i="1"/>
  <c r="O3258" i="1"/>
  <c r="M3259" i="1"/>
  <c r="N3259" i="1"/>
  <c r="O3259" i="1"/>
  <c r="M3260" i="1"/>
  <c r="N3260" i="1"/>
  <c r="O3260" i="1"/>
  <c r="M3261" i="1"/>
  <c r="N3261" i="1"/>
  <c r="O3261" i="1"/>
  <c r="M3262" i="1"/>
  <c r="N3262" i="1"/>
  <c r="O3262" i="1"/>
  <c r="M3263" i="1"/>
  <c r="N3263" i="1"/>
  <c r="O3263" i="1"/>
  <c r="M3264" i="1"/>
  <c r="N3264" i="1"/>
  <c r="O3264" i="1"/>
  <c r="M3265" i="1"/>
  <c r="N3265" i="1"/>
  <c r="O3265" i="1"/>
  <c r="M3266" i="1"/>
  <c r="N3266" i="1"/>
  <c r="O3266" i="1"/>
  <c r="M3267" i="1"/>
  <c r="N3267" i="1"/>
  <c r="O3267" i="1"/>
  <c r="M3268" i="1"/>
  <c r="N3268" i="1"/>
  <c r="O3268" i="1"/>
  <c r="M3269" i="1"/>
  <c r="N3269" i="1"/>
  <c r="O3269" i="1"/>
  <c r="M3270" i="1"/>
  <c r="N3270" i="1"/>
  <c r="O3270" i="1"/>
  <c r="M3271" i="1"/>
  <c r="N3271" i="1"/>
  <c r="O3271" i="1"/>
  <c r="M3272" i="1"/>
  <c r="N3272" i="1"/>
  <c r="O3272" i="1"/>
  <c r="M3273" i="1"/>
  <c r="N3273" i="1"/>
  <c r="O3273" i="1"/>
  <c r="M3274" i="1"/>
  <c r="N3274" i="1"/>
  <c r="O3274" i="1"/>
  <c r="M3275" i="1"/>
  <c r="N3275" i="1"/>
  <c r="O3275" i="1"/>
  <c r="M3276" i="1"/>
  <c r="N3276" i="1"/>
  <c r="O3276" i="1"/>
  <c r="M3277" i="1"/>
  <c r="N3277" i="1"/>
  <c r="O3277" i="1"/>
  <c r="M3278" i="1"/>
  <c r="N3278" i="1"/>
  <c r="O3278" i="1"/>
  <c r="M3279" i="1"/>
  <c r="N3279" i="1"/>
  <c r="O3279" i="1"/>
  <c r="M3280" i="1"/>
  <c r="N3280" i="1"/>
  <c r="O3280" i="1"/>
  <c r="M3281" i="1"/>
  <c r="N3281" i="1"/>
  <c r="O3281" i="1"/>
  <c r="M3282" i="1"/>
  <c r="N3282" i="1"/>
  <c r="O3282" i="1"/>
  <c r="M3283" i="1"/>
  <c r="N3283" i="1"/>
  <c r="O3283" i="1"/>
  <c r="M3284" i="1"/>
  <c r="N3284" i="1"/>
  <c r="O3284" i="1"/>
  <c r="M3285" i="1"/>
  <c r="N3285" i="1"/>
  <c r="O3285" i="1"/>
  <c r="M3286" i="1"/>
  <c r="N3286" i="1"/>
  <c r="O3286" i="1"/>
  <c r="M3287" i="1"/>
  <c r="N3287" i="1"/>
  <c r="O3287" i="1"/>
  <c r="M3288" i="1"/>
  <c r="N3288" i="1"/>
  <c r="O3288" i="1"/>
  <c r="M3289" i="1"/>
  <c r="N3289" i="1"/>
  <c r="O3289" i="1"/>
  <c r="M3290" i="1"/>
  <c r="N3290" i="1"/>
  <c r="O3290" i="1"/>
  <c r="M3291" i="1"/>
  <c r="N3291" i="1"/>
  <c r="O3291" i="1"/>
  <c r="M3292" i="1"/>
  <c r="N3292" i="1"/>
  <c r="O3292" i="1"/>
  <c r="M3293" i="1"/>
  <c r="N3293" i="1"/>
  <c r="O3293" i="1"/>
  <c r="M3294" i="1"/>
  <c r="N3294" i="1"/>
  <c r="O3294" i="1"/>
  <c r="M3295" i="1"/>
  <c r="N3295" i="1"/>
  <c r="O3295" i="1"/>
  <c r="M3296" i="1"/>
  <c r="N3296" i="1"/>
  <c r="O3296" i="1"/>
  <c r="M3297" i="1"/>
  <c r="N3297" i="1"/>
  <c r="O3297" i="1"/>
  <c r="M3298" i="1"/>
  <c r="N3298" i="1"/>
  <c r="O3298" i="1"/>
  <c r="M3299" i="1"/>
  <c r="N3299" i="1"/>
  <c r="O3299" i="1"/>
  <c r="M3300" i="1"/>
  <c r="N3300" i="1"/>
  <c r="O3300" i="1"/>
  <c r="M3301" i="1"/>
  <c r="N3301" i="1"/>
  <c r="O3301" i="1"/>
  <c r="M3302" i="1"/>
  <c r="N3302" i="1"/>
  <c r="O3302" i="1"/>
  <c r="M3303" i="1"/>
  <c r="N3303" i="1"/>
  <c r="O3303" i="1"/>
  <c r="M3304" i="1"/>
  <c r="N3304" i="1"/>
  <c r="O3304" i="1"/>
  <c r="M3305" i="1"/>
  <c r="N3305" i="1"/>
  <c r="O3305" i="1"/>
  <c r="M3306" i="1"/>
  <c r="N3306" i="1"/>
  <c r="O3306" i="1"/>
  <c r="M3307" i="1"/>
  <c r="N3307" i="1"/>
  <c r="O3307" i="1"/>
  <c r="M3308" i="1"/>
  <c r="N3308" i="1"/>
  <c r="O3308" i="1"/>
  <c r="M3309" i="1"/>
  <c r="N3309" i="1"/>
  <c r="O3309" i="1"/>
  <c r="M3310" i="1"/>
  <c r="N3310" i="1"/>
  <c r="O3310" i="1"/>
  <c r="M3311" i="1"/>
  <c r="N3311" i="1"/>
  <c r="O3311" i="1"/>
  <c r="M3312" i="1"/>
  <c r="N3312" i="1"/>
  <c r="O3312" i="1"/>
  <c r="M3313" i="1"/>
  <c r="N3313" i="1"/>
  <c r="O3313" i="1"/>
  <c r="M3314" i="1"/>
  <c r="N3314" i="1"/>
  <c r="O3314" i="1"/>
  <c r="M3315" i="1"/>
  <c r="N3315" i="1"/>
  <c r="O3315" i="1"/>
  <c r="M3316" i="1"/>
  <c r="N3316" i="1"/>
  <c r="O3316" i="1"/>
  <c r="M3317" i="1"/>
  <c r="N3317" i="1"/>
  <c r="O3317" i="1"/>
  <c r="M3318" i="1"/>
  <c r="N3318" i="1"/>
  <c r="O3318" i="1"/>
  <c r="M3319" i="1"/>
  <c r="N3319" i="1"/>
  <c r="O3319" i="1"/>
  <c r="M3320" i="1"/>
  <c r="N3320" i="1"/>
  <c r="O3320" i="1"/>
  <c r="M3321" i="1"/>
  <c r="N3321" i="1"/>
  <c r="O3321" i="1"/>
  <c r="M3322" i="1"/>
  <c r="N3322" i="1"/>
  <c r="O3322" i="1"/>
  <c r="M3323" i="1"/>
  <c r="N3323" i="1"/>
  <c r="O3323" i="1"/>
  <c r="M3324" i="1"/>
  <c r="N3324" i="1"/>
  <c r="O3324" i="1"/>
  <c r="M3325" i="1"/>
  <c r="N3325" i="1"/>
  <c r="O3325" i="1"/>
  <c r="M3326" i="1"/>
  <c r="N3326" i="1"/>
  <c r="O3326" i="1"/>
  <c r="M3327" i="1"/>
  <c r="N3327" i="1"/>
  <c r="O3327" i="1"/>
  <c r="M3328" i="1"/>
  <c r="N3328" i="1"/>
  <c r="O3328" i="1"/>
  <c r="M3329" i="1"/>
  <c r="N3329" i="1"/>
  <c r="O3329" i="1"/>
  <c r="M3330" i="1"/>
  <c r="N3330" i="1"/>
  <c r="O3330" i="1"/>
  <c r="M3331" i="1"/>
  <c r="N3331" i="1"/>
  <c r="O3331" i="1"/>
  <c r="M3332" i="1"/>
  <c r="N3332" i="1"/>
  <c r="O3332" i="1"/>
  <c r="M3333" i="1"/>
  <c r="N3333" i="1"/>
  <c r="O3333" i="1"/>
  <c r="M3334" i="1"/>
  <c r="N3334" i="1"/>
  <c r="O3334" i="1"/>
  <c r="M3335" i="1"/>
  <c r="N3335" i="1"/>
  <c r="O3335" i="1"/>
  <c r="M3336" i="1"/>
  <c r="N3336" i="1"/>
  <c r="O3336" i="1"/>
  <c r="M3337" i="1"/>
  <c r="N3337" i="1"/>
  <c r="O3337" i="1"/>
  <c r="M3338" i="1"/>
  <c r="N3338" i="1"/>
  <c r="O3338" i="1"/>
  <c r="M3339" i="1"/>
  <c r="N3339" i="1"/>
  <c r="O3339" i="1"/>
  <c r="M3340" i="1"/>
  <c r="N3340" i="1"/>
  <c r="O3340" i="1"/>
  <c r="M3341" i="1"/>
  <c r="N3341" i="1"/>
  <c r="O3341" i="1"/>
  <c r="M3342" i="1"/>
  <c r="N3342" i="1"/>
  <c r="O3342" i="1"/>
  <c r="M3343" i="1"/>
  <c r="N3343" i="1"/>
  <c r="O3343" i="1"/>
  <c r="M3344" i="1"/>
  <c r="N3344" i="1"/>
  <c r="O3344" i="1"/>
  <c r="M3345" i="1"/>
  <c r="N3345" i="1"/>
  <c r="O3345" i="1"/>
  <c r="M3346" i="1"/>
  <c r="N3346" i="1"/>
  <c r="O3346" i="1"/>
  <c r="M3347" i="1"/>
  <c r="N3347" i="1"/>
  <c r="O3347" i="1"/>
  <c r="M3348" i="1"/>
  <c r="N3348" i="1"/>
  <c r="O3348" i="1"/>
  <c r="M3349" i="1"/>
  <c r="N3349" i="1"/>
  <c r="O3349" i="1"/>
  <c r="M3350" i="1"/>
  <c r="N3350" i="1"/>
  <c r="O3350" i="1"/>
  <c r="M3351" i="1"/>
  <c r="N3351" i="1"/>
  <c r="O3351" i="1"/>
  <c r="M3352" i="1"/>
  <c r="N3352" i="1"/>
  <c r="O3352" i="1"/>
  <c r="M3353" i="1"/>
  <c r="N3353" i="1"/>
  <c r="O3353" i="1"/>
  <c r="M3354" i="1"/>
  <c r="N3354" i="1"/>
  <c r="O3354" i="1"/>
  <c r="M3355" i="1"/>
  <c r="N3355" i="1"/>
  <c r="O3355" i="1"/>
  <c r="M3356" i="1"/>
  <c r="N3356" i="1"/>
  <c r="O3356" i="1"/>
  <c r="M3357" i="1"/>
  <c r="N3357" i="1"/>
  <c r="O3357" i="1"/>
  <c r="M3358" i="1"/>
  <c r="N3358" i="1"/>
  <c r="O3358" i="1"/>
  <c r="M3359" i="1"/>
  <c r="N3359" i="1"/>
  <c r="O3359" i="1"/>
  <c r="M3360" i="1"/>
  <c r="N3360" i="1"/>
  <c r="O3360" i="1"/>
  <c r="M3361" i="1"/>
  <c r="N3361" i="1"/>
  <c r="O3361" i="1"/>
  <c r="M3362" i="1"/>
  <c r="N3362" i="1"/>
  <c r="O3362" i="1"/>
  <c r="M3363" i="1"/>
  <c r="N3363" i="1"/>
  <c r="O3363" i="1"/>
  <c r="M3364" i="1"/>
  <c r="N3364" i="1"/>
  <c r="O3364" i="1"/>
  <c r="M3365" i="1"/>
  <c r="N3365" i="1"/>
  <c r="O3365" i="1"/>
  <c r="M3366" i="1"/>
  <c r="N3366" i="1"/>
  <c r="O3366" i="1"/>
  <c r="M3367" i="1"/>
  <c r="N3367" i="1"/>
  <c r="O3367" i="1"/>
  <c r="M3368" i="1"/>
  <c r="N3368" i="1"/>
  <c r="O3368" i="1"/>
  <c r="M3369" i="1"/>
  <c r="N3369" i="1"/>
  <c r="O3369" i="1"/>
  <c r="M3370" i="1"/>
  <c r="N3370" i="1"/>
  <c r="O3370" i="1"/>
  <c r="M3371" i="1"/>
  <c r="N3371" i="1"/>
  <c r="O3371" i="1"/>
  <c r="M3372" i="1"/>
  <c r="N3372" i="1"/>
  <c r="O3372" i="1"/>
  <c r="M3373" i="1"/>
  <c r="N3373" i="1"/>
  <c r="O3373" i="1"/>
  <c r="M3374" i="1"/>
  <c r="N3374" i="1"/>
  <c r="O3374" i="1"/>
  <c r="M3375" i="1"/>
  <c r="N3375" i="1"/>
  <c r="O3375" i="1"/>
  <c r="M3376" i="1"/>
  <c r="N3376" i="1"/>
  <c r="O3376" i="1"/>
  <c r="M3377" i="1"/>
  <c r="N3377" i="1"/>
  <c r="O3377" i="1"/>
  <c r="M3378" i="1"/>
  <c r="N3378" i="1"/>
  <c r="O3378" i="1"/>
  <c r="M3379" i="1"/>
  <c r="N3379" i="1"/>
  <c r="O3379" i="1"/>
  <c r="M3380" i="1"/>
  <c r="N3380" i="1"/>
  <c r="O3380" i="1"/>
  <c r="M3381" i="1"/>
  <c r="N3381" i="1"/>
  <c r="O3381" i="1"/>
  <c r="M3382" i="1"/>
  <c r="N3382" i="1"/>
  <c r="O3382" i="1"/>
  <c r="M3383" i="1"/>
  <c r="N3383" i="1"/>
  <c r="O3383" i="1"/>
  <c r="M3384" i="1"/>
  <c r="N3384" i="1"/>
  <c r="O3384" i="1"/>
  <c r="M3385" i="1"/>
  <c r="N3385" i="1"/>
  <c r="O3385" i="1"/>
  <c r="M3386" i="1"/>
  <c r="N3386" i="1"/>
  <c r="O3386" i="1"/>
  <c r="M3387" i="1"/>
  <c r="N3387" i="1"/>
  <c r="O3387" i="1"/>
  <c r="M3388" i="1"/>
  <c r="N3388" i="1"/>
  <c r="O3388" i="1"/>
  <c r="M3389" i="1"/>
  <c r="N3389" i="1"/>
  <c r="O3389" i="1"/>
  <c r="M3390" i="1"/>
  <c r="N3390" i="1"/>
  <c r="O3390" i="1"/>
  <c r="M3391" i="1"/>
  <c r="N3391" i="1"/>
  <c r="O3391" i="1"/>
  <c r="M3392" i="1"/>
  <c r="N3392" i="1"/>
  <c r="O3392" i="1"/>
  <c r="M3393" i="1"/>
  <c r="N3393" i="1"/>
  <c r="O3393" i="1"/>
  <c r="M3394" i="1"/>
  <c r="N3394" i="1"/>
  <c r="O3394" i="1"/>
  <c r="M3395" i="1"/>
  <c r="N3395" i="1"/>
  <c r="O3395" i="1"/>
  <c r="M3396" i="1"/>
  <c r="N3396" i="1"/>
  <c r="O3396" i="1"/>
  <c r="M3397" i="1"/>
  <c r="N3397" i="1"/>
  <c r="O3397" i="1"/>
  <c r="M3398" i="1"/>
  <c r="N3398" i="1"/>
  <c r="O3398" i="1"/>
  <c r="M3399" i="1"/>
  <c r="N3399" i="1"/>
  <c r="O3399" i="1"/>
  <c r="M3400" i="1"/>
  <c r="N3400" i="1"/>
  <c r="O3400" i="1"/>
  <c r="M3401" i="1"/>
  <c r="N3401" i="1"/>
  <c r="O3401" i="1"/>
  <c r="M3402" i="1"/>
  <c r="N3402" i="1"/>
  <c r="O3402" i="1"/>
  <c r="M3403" i="1"/>
  <c r="N3403" i="1"/>
  <c r="O3403" i="1"/>
  <c r="M3404" i="1"/>
  <c r="N3404" i="1"/>
  <c r="O3404" i="1"/>
  <c r="M3405" i="1"/>
  <c r="N3405" i="1"/>
  <c r="O3405" i="1"/>
  <c r="M3406" i="1"/>
  <c r="N3406" i="1"/>
  <c r="O3406" i="1"/>
  <c r="M3407" i="1"/>
  <c r="N3407" i="1"/>
  <c r="O3407" i="1"/>
  <c r="M3408" i="1"/>
  <c r="N3408" i="1"/>
  <c r="O3408" i="1"/>
  <c r="M3409" i="1"/>
  <c r="N3409" i="1"/>
  <c r="O3409" i="1"/>
  <c r="M3410" i="1"/>
  <c r="N3410" i="1"/>
  <c r="O3410" i="1"/>
  <c r="M3411" i="1"/>
  <c r="N3411" i="1"/>
  <c r="O3411" i="1"/>
  <c r="M3412" i="1"/>
  <c r="N3412" i="1"/>
  <c r="O3412" i="1"/>
  <c r="M3413" i="1"/>
  <c r="N3413" i="1"/>
  <c r="O3413" i="1"/>
  <c r="M3414" i="1"/>
  <c r="N3414" i="1"/>
  <c r="O3414" i="1"/>
  <c r="M3415" i="1"/>
  <c r="N3415" i="1"/>
  <c r="O3415" i="1"/>
  <c r="M3416" i="1"/>
  <c r="N3416" i="1"/>
  <c r="O3416" i="1"/>
  <c r="M3417" i="1"/>
  <c r="N3417" i="1"/>
  <c r="O3417" i="1"/>
  <c r="M3418" i="1"/>
  <c r="N3418" i="1"/>
  <c r="O3418" i="1"/>
  <c r="M3419" i="1"/>
  <c r="N3419" i="1"/>
  <c r="O3419" i="1"/>
  <c r="M3420" i="1"/>
  <c r="N3420" i="1"/>
  <c r="O3420" i="1"/>
  <c r="M3421" i="1"/>
  <c r="N3421" i="1"/>
  <c r="O3421" i="1"/>
  <c r="M3422" i="1"/>
  <c r="N3422" i="1"/>
  <c r="O3422" i="1"/>
  <c r="M3423" i="1"/>
  <c r="N3423" i="1"/>
  <c r="O3423" i="1"/>
  <c r="M3424" i="1"/>
  <c r="N3424" i="1"/>
  <c r="O3424" i="1"/>
  <c r="M3425" i="1"/>
  <c r="N3425" i="1"/>
  <c r="O3425" i="1"/>
  <c r="M3426" i="1"/>
  <c r="N3426" i="1"/>
  <c r="O3426" i="1"/>
  <c r="M3427" i="1"/>
  <c r="N3427" i="1"/>
  <c r="O3427" i="1"/>
  <c r="M3428" i="1"/>
  <c r="N3428" i="1"/>
  <c r="O3428" i="1"/>
  <c r="M3429" i="1"/>
  <c r="N3429" i="1"/>
  <c r="O3429" i="1"/>
  <c r="M3430" i="1"/>
  <c r="N3430" i="1"/>
  <c r="O3430" i="1"/>
  <c r="M3431" i="1"/>
  <c r="N3431" i="1"/>
  <c r="O3431" i="1"/>
  <c r="M3432" i="1"/>
  <c r="N3432" i="1"/>
  <c r="O3432" i="1"/>
  <c r="M3433" i="1"/>
  <c r="N3433" i="1"/>
  <c r="O3433" i="1"/>
  <c r="M3434" i="1"/>
  <c r="N3434" i="1"/>
  <c r="O3434" i="1"/>
  <c r="M3435" i="1"/>
  <c r="N3435" i="1"/>
  <c r="O3435" i="1"/>
  <c r="M3436" i="1"/>
  <c r="N3436" i="1"/>
  <c r="O3436" i="1"/>
  <c r="M3437" i="1"/>
  <c r="N3437" i="1"/>
  <c r="O3437" i="1"/>
  <c r="M3438" i="1"/>
  <c r="N3438" i="1"/>
  <c r="O3438" i="1"/>
  <c r="M3439" i="1"/>
  <c r="N3439" i="1"/>
  <c r="O3439" i="1"/>
  <c r="M3440" i="1"/>
  <c r="N3440" i="1"/>
  <c r="O3440" i="1"/>
  <c r="M3441" i="1"/>
  <c r="N3441" i="1"/>
  <c r="O3441" i="1"/>
  <c r="M3442" i="1"/>
  <c r="N3442" i="1"/>
  <c r="O3442" i="1"/>
  <c r="M3443" i="1"/>
  <c r="N3443" i="1"/>
  <c r="O3443" i="1"/>
  <c r="M3444" i="1"/>
  <c r="N3444" i="1"/>
  <c r="O3444" i="1"/>
  <c r="M3445" i="1"/>
  <c r="N3445" i="1"/>
  <c r="O3445" i="1"/>
  <c r="M3446" i="1"/>
  <c r="N3446" i="1"/>
  <c r="O3446" i="1"/>
  <c r="M3447" i="1"/>
  <c r="N3447" i="1"/>
  <c r="O3447" i="1"/>
  <c r="M3448" i="1"/>
  <c r="N3448" i="1"/>
  <c r="O3448" i="1"/>
  <c r="M3449" i="1"/>
  <c r="N3449" i="1"/>
  <c r="O3449" i="1"/>
  <c r="M3450" i="1"/>
  <c r="N3450" i="1"/>
  <c r="O3450" i="1"/>
  <c r="M3451" i="1"/>
  <c r="N3451" i="1"/>
  <c r="O3451" i="1"/>
  <c r="M3452" i="1"/>
  <c r="N3452" i="1"/>
  <c r="O3452" i="1"/>
  <c r="M3453" i="1"/>
  <c r="N3453" i="1"/>
  <c r="O3453" i="1"/>
  <c r="M3454" i="1"/>
  <c r="N3454" i="1"/>
  <c r="O3454" i="1"/>
  <c r="M3455" i="1"/>
  <c r="N3455" i="1"/>
  <c r="O3455" i="1"/>
  <c r="M3456" i="1"/>
  <c r="N3456" i="1"/>
  <c r="O3456" i="1"/>
  <c r="M3457" i="1"/>
  <c r="N3457" i="1"/>
  <c r="O3457" i="1"/>
  <c r="M3458" i="1"/>
  <c r="N3458" i="1"/>
  <c r="O3458" i="1"/>
  <c r="M3459" i="1"/>
  <c r="N3459" i="1"/>
  <c r="O3459" i="1"/>
  <c r="M3460" i="1"/>
  <c r="N3460" i="1"/>
  <c r="O3460" i="1"/>
  <c r="M3461" i="1"/>
  <c r="N3461" i="1"/>
  <c r="O3461" i="1"/>
  <c r="M3462" i="1"/>
  <c r="N3462" i="1"/>
  <c r="O3462" i="1"/>
  <c r="M3463" i="1"/>
  <c r="N3463" i="1"/>
  <c r="O3463" i="1"/>
  <c r="M3464" i="1"/>
  <c r="N3464" i="1"/>
  <c r="O3464" i="1"/>
  <c r="M3465" i="1"/>
  <c r="N3465" i="1"/>
  <c r="O3465" i="1"/>
  <c r="M3466" i="1"/>
  <c r="N3466" i="1"/>
  <c r="O3466" i="1"/>
  <c r="M3467" i="1"/>
  <c r="N3467" i="1"/>
  <c r="O3467" i="1"/>
  <c r="M3468" i="1"/>
  <c r="N3468" i="1"/>
  <c r="O3468" i="1"/>
  <c r="M3469" i="1"/>
  <c r="N3469" i="1"/>
  <c r="O3469" i="1"/>
  <c r="M3470" i="1"/>
  <c r="N3470" i="1"/>
  <c r="O3470" i="1"/>
  <c r="M3471" i="1"/>
  <c r="N3471" i="1"/>
  <c r="O3471" i="1"/>
  <c r="M3472" i="1"/>
  <c r="N3472" i="1"/>
  <c r="O3472" i="1"/>
  <c r="M3473" i="1"/>
  <c r="N3473" i="1"/>
  <c r="O3473" i="1"/>
  <c r="M3474" i="1"/>
  <c r="N3474" i="1"/>
  <c r="O3474" i="1"/>
  <c r="M3475" i="1"/>
  <c r="N3475" i="1"/>
  <c r="O3475" i="1"/>
  <c r="M3476" i="1"/>
  <c r="N3476" i="1"/>
  <c r="O3476" i="1"/>
  <c r="M3477" i="1"/>
  <c r="N3477" i="1"/>
  <c r="O3477" i="1"/>
  <c r="M3478" i="1"/>
  <c r="N3478" i="1"/>
  <c r="O3478" i="1"/>
  <c r="M3479" i="1"/>
  <c r="N3479" i="1"/>
  <c r="O3479" i="1"/>
  <c r="M3480" i="1"/>
  <c r="N3480" i="1"/>
  <c r="O3480" i="1"/>
  <c r="M3481" i="1"/>
  <c r="N3481" i="1"/>
  <c r="O3481" i="1"/>
  <c r="M3482" i="1"/>
  <c r="N3482" i="1"/>
  <c r="O3482" i="1"/>
  <c r="M3483" i="1"/>
  <c r="N3483" i="1"/>
  <c r="O3483" i="1"/>
  <c r="M3484" i="1"/>
  <c r="N3484" i="1"/>
  <c r="O3484" i="1"/>
  <c r="M3485" i="1"/>
  <c r="N3485" i="1"/>
  <c r="O3485" i="1"/>
  <c r="M3486" i="1"/>
  <c r="N3486" i="1"/>
  <c r="O3486" i="1"/>
  <c r="M3487" i="1"/>
  <c r="N3487" i="1"/>
  <c r="O3487" i="1"/>
  <c r="M3488" i="1"/>
  <c r="N3488" i="1"/>
  <c r="O3488" i="1"/>
  <c r="M3489" i="1"/>
  <c r="N3489" i="1"/>
  <c r="O3489" i="1"/>
  <c r="M3490" i="1"/>
  <c r="N3490" i="1"/>
  <c r="O3490" i="1"/>
  <c r="M3491" i="1"/>
  <c r="N3491" i="1"/>
  <c r="O3491" i="1"/>
  <c r="M3492" i="1"/>
  <c r="N3492" i="1"/>
  <c r="O3492" i="1"/>
  <c r="M3493" i="1"/>
  <c r="N3493" i="1"/>
  <c r="O3493" i="1"/>
  <c r="M3494" i="1"/>
  <c r="N3494" i="1"/>
  <c r="O3494" i="1"/>
  <c r="M3495" i="1"/>
  <c r="N3495" i="1"/>
  <c r="O3495" i="1"/>
  <c r="M3496" i="1"/>
  <c r="N3496" i="1"/>
  <c r="O3496" i="1"/>
  <c r="M3497" i="1"/>
  <c r="N3497" i="1"/>
  <c r="O3497" i="1"/>
  <c r="M3498" i="1"/>
  <c r="N3498" i="1"/>
  <c r="O3498" i="1"/>
  <c r="M3499" i="1"/>
  <c r="N3499" i="1"/>
  <c r="O3499" i="1"/>
  <c r="M3500" i="1"/>
  <c r="N3500" i="1"/>
  <c r="O3500" i="1"/>
  <c r="M3501" i="1"/>
  <c r="N3501" i="1"/>
  <c r="O3501" i="1"/>
  <c r="M3502" i="1"/>
  <c r="N3502" i="1"/>
  <c r="O3502" i="1"/>
  <c r="M3503" i="1"/>
  <c r="N3503" i="1"/>
  <c r="O3503" i="1"/>
  <c r="M3504" i="1"/>
  <c r="N3504" i="1"/>
  <c r="O3504" i="1"/>
  <c r="M3505" i="1"/>
  <c r="N3505" i="1"/>
  <c r="O3505" i="1"/>
  <c r="M3506" i="1"/>
  <c r="N3506" i="1"/>
  <c r="O3506" i="1"/>
  <c r="M3507" i="1"/>
  <c r="N3507" i="1"/>
  <c r="O3507" i="1"/>
  <c r="M3508" i="1"/>
  <c r="N3508" i="1"/>
  <c r="O3508" i="1"/>
  <c r="M3509" i="1"/>
  <c r="N3509" i="1"/>
  <c r="O3509" i="1"/>
  <c r="M3510" i="1"/>
  <c r="N3510" i="1"/>
  <c r="O3510" i="1"/>
  <c r="M3511" i="1"/>
  <c r="N3511" i="1"/>
  <c r="O3511" i="1"/>
  <c r="M3512" i="1"/>
  <c r="N3512" i="1"/>
  <c r="O3512" i="1"/>
  <c r="M3513" i="1"/>
  <c r="N3513" i="1"/>
  <c r="O3513" i="1"/>
  <c r="M3514" i="1"/>
  <c r="N3514" i="1"/>
  <c r="O3514" i="1"/>
  <c r="M3515" i="1"/>
  <c r="N3515" i="1"/>
  <c r="O3515" i="1"/>
  <c r="M3516" i="1"/>
  <c r="N3516" i="1"/>
  <c r="O3516" i="1"/>
  <c r="M3517" i="1"/>
  <c r="N3517" i="1"/>
  <c r="O3517" i="1"/>
  <c r="M3518" i="1"/>
  <c r="N3518" i="1"/>
  <c r="O3518" i="1"/>
  <c r="M3519" i="1"/>
  <c r="N3519" i="1"/>
  <c r="O3519" i="1"/>
  <c r="M3520" i="1"/>
  <c r="N3520" i="1"/>
  <c r="O3520" i="1"/>
  <c r="M3521" i="1"/>
  <c r="N3521" i="1"/>
  <c r="O3521" i="1"/>
  <c r="M3522" i="1"/>
  <c r="N3522" i="1"/>
  <c r="O3522" i="1"/>
  <c r="M3523" i="1"/>
  <c r="N3523" i="1"/>
  <c r="O3523" i="1"/>
  <c r="M3524" i="1"/>
  <c r="N3524" i="1"/>
  <c r="O3524" i="1"/>
  <c r="M3525" i="1"/>
  <c r="N3525" i="1"/>
  <c r="O3525" i="1"/>
  <c r="M3526" i="1"/>
  <c r="N3526" i="1"/>
  <c r="O3526" i="1"/>
  <c r="M3527" i="1"/>
  <c r="N3527" i="1"/>
  <c r="O3527" i="1"/>
  <c r="M3528" i="1"/>
  <c r="N3528" i="1"/>
  <c r="O3528" i="1"/>
  <c r="M3529" i="1"/>
  <c r="N3529" i="1"/>
  <c r="O3529" i="1"/>
  <c r="M3530" i="1"/>
  <c r="N3530" i="1"/>
  <c r="O3530" i="1"/>
  <c r="M3531" i="1"/>
  <c r="N3531" i="1"/>
  <c r="O3531" i="1"/>
  <c r="M3532" i="1"/>
  <c r="N3532" i="1"/>
  <c r="O3532" i="1"/>
  <c r="M3533" i="1"/>
  <c r="N3533" i="1"/>
  <c r="O3533" i="1"/>
  <c r="M3534" i="1"/>
  <c r="N3534" i="1"/>
  <c r="O3534" i="1"/>
  <c r="M3535" i="1"/>
  <c r="N3535" i="1"/>
  <c r="O3535" i="1"/>
  <c r="M3536" i="1"/>
  <c r="N3536" i="1"/>
  <c r="O3536" i="1"/>
  <c r="M3537" i="1"/>
  <c r="N3537" i="1"/>
  <c r="O3537" i="1"/>
  <c r="M3538" i="1"/>
  <c r="N3538" i="1"/>
  <c r="O3538" i="1"/>
  <c r="M3539" i="1"/>
  <c r="N3539" i="1"/>
  <c r="O3539" i="1"/>
  <c r="M3540" i="1"/>
  <c r="N3540" i="1"/>
  <c r="O3540" i="1"/>
  <c r="M3541" i="1"/>
  <c r="N3541" i="1"/>
  <c r="O3541" i="1"/>
  <c r="M3542" i="1"/>
  <c r="N3542" i="1"/>
  <c r="O3542" i="1"/>
  <c r="M3543" i="1"/>
  <c r="N3543" i="1"/>
  <c r="O3543" i="1"/>
  <c r="M3544" i="1"/>
  <c r="N3544" i="1"/>
  <c r="O3544" i="1"/>
  <c r="M3545" i="1"/>
  <c r="N3545" i="1"/>
  <c r="O3545" i="1"/>
  <c r="M3546" i="1"/>
  <c r="N3546" i="1"/>
  <c r="O3546" i="1"/>
  <c r="M3547" i="1"/>
  <c r="N3547" i="1"/>
  <c r="O3547" i="1"/>
  <c r="M3548" i="1"/>
  <c r="N3548" i="1"/>
  <c r="O3548" i="1"/>
  <c r="M3549" i="1"/>
  <c r="N3549" i="1"/>
  <c r="O3549" i="1"/>
  <c r="M3550" i="1"/>
  <c r="N3550" i="1"/>
  <c r="O3550" i="1"/>
  <c r="M3551" i="1"/>
  <c r="N3551" i="1"/>
  <c r="O3551" i="1"/>
  <c r="M3552" i="1"/>
  <c r="N3552" i="1"/>
  <c r="O3552" i="1"/>
  <c r="M3553" i="1"/>
  <c r="N3553" i="1"/>
  <c r="O3553" i="1"/>
  <c r="M3554" i="1"/>
  <c r="N3554" i="1"/>
  <c r="O3554" i="1"/>
  <c r="M3555" i="1"/>
  <c r="N3555" i="1"/>
  <c r="O3555" i="1"/>
  <c r="M3556" i="1"/>
  <c r="N3556" i="1"/>
  <c r="O3556" i="1"/>
  <c r="M3557" i="1"/>
  <c r="N3557" i="1"/>
  <c r="O3557" i="1"/>
  <c r="M3558" i="1"/>
  <c r="N3558" i="1"/>
  <c r="O3558" i="1"/>
  <c r="M3559" i="1"/>
  <c r="N3559" i="1"/>
  <c r="O3559" i="1"/>
  <c r="M3560" i="1"/>
  <c r="N3560" i="1"/>
  <c r="O3560" i="1"/>
  <c r="M3561" i="1"/>
  <c r="N3561" i="1"/>
  <c r="O3561" i="1"/>
  <c r="M3562" i="1"/>
  <c r="N3562" i="1"/>
  <c r="O3562" i="1"/>
  <c r="M3563" i="1"/>
  <c r="N3563" i="1"/>
  <c r="O3563" i="1"/>
  <c r="M3564" i="1"/>
  <c r="N3564" i="1"/>
  <c r="O3564" i="1"/>
  <c r="M3565" i="1"/>
  <c r="N3565" i="1"/>
  <c r="O3565" i="1"/>
  <c r="M3566" i="1"/>
  <c r="N3566" i="1"/>
  <c r="O3566" i="1"/>
  <c r="M3567" i="1"/>
  <c r="N3567" i="1"/>
  <c r="O3567" i="1"/>
  <c r="M3568" i="1"/>
  <c r="N3568" i="1"/>
  <c r="O3568" i="1"/>
  <c r="M3569" i="1"/>
  <c r="N3569" i="1"/>
  <c r="O3569" i="1"/>
  <c r="M3570" i="1"/>
  <c r="N3570" i="1"/>
  <c r="O3570" i="1"/>
  <c r="M3571" i="1"/>
  <c r="N3571" i="1"/>
  <c r="O3571" i="1"/>
  <c r="M3572" i="1"/>
  <c r="N3572" i="1"/>
  <c r="O3572" i="1"/>
  <c r="M3573" i="1"/>
  <c r="N3573" i="1"/>
  <c r="O3573" i="1"/>
  <c r="M3574" i="1"/>
  <c r="N3574" i="1"/>
  <c r="O3574" i="1"/>
  <c r="M3575" i="1"/>
  <c r="N3575" i="1"/>
  <c r="O3575" i="1"/>
  <c r="M3576" i="1"/>
  <c r="N3576" i="1"/>
  <c r="O3576" i="1"/>
  <c r="M3577" i="1"/>
  <c r="N3577" i="1"/>
  <c r="O3577" i="1"/>
  <c r="M3578" i="1"/>
  <c r="N3578" i="1"/>
  <c r="O3578" i="1"/>
  <c r="M3579" i="1"/>
  <c r="N3579" i="1"/>
  <c r="O3579" i="1"/>
  <c r="M3580" i="1"/>
  <c r="N3580" i="1"/>
  <c r="O3580" i="1"/>
  <c r="M3581" i="1"/>
  <c r="N3581" i="1"/>
  <c r="O3581" i="1"/>
  <c r="M3582" i="1"/>
  <c r="N3582" i="1"/>
  <c r="O3582" i="1"/>
  <c r="M3583" i="1"/>
  <c r="N3583" i="1"/>
  <c r="O3583" i="1"/>
  <c r="M3584" i="1"/>
  <c r="N3584" i="1"/>
  <c r="O3584" i="1"/>
  <c r="M3585" i="1"/>
  <c r="N3585" i="1"/>
  <c r="O3585" i="1"/>
  <c r="M3586" i="1"/>
  <c r="N3586" i="1"/>
  <c r="O3586" i="1"/>
  <c r="M3587" i="1"/>
  <c r="N3587" i="1"/>
  <c r="O3587" i="1"/>
  <c r="M3588" i="1"/>
  <c r="N3588" i="1"/>
  <c r="O3588" i="1"/>
  <c r="M3589" i="1"/>
  <c r="N3589" i="1"/>
  <c r="O3589" i="1"/>
  <c r="M3590" i="1"/>
  <c r="N3590" i="1"/>
  <c r="O3590" i="1"/>
  <c r="M3591" i="1"/>
  <c r="N3591" i="1"/>
  <c r="O3591" i="1"/>
  <c r="M3592" i="1"/>
  <c r="N3592" i="1"/>
  <c r="O3592" i="1"/>
  <c r="M3593" i="1"/>
  <c r="N3593" i="1"/>
  <c r="O3593" i="1"/>
  <c r="M3594" i="1"/>
  <c r="N3594" i="1"/>
  <c r="O3594" i="1"/>
  <c r="M3595" i="1"/>
  <c r="N3595" i="1"/>
  <c r="O3595" i="1"/>
  <c r="M3596" i="1"/>
  <c r="N3596" i="1"/>
  <c r="O3596" i="1"/>
  <c r="M3597" i="1"/>
  <c r="N3597" i="1"/>
  <c r="O3597" i="1"/>
  <c r="M3598" i="1"/>
  <c r="N3598" i="1"/>
  <c r="O3598" i="1"/>
  <c r="M3599" i="1"/>
  <c r="N3599" i="1"/>
  <c r="O3599" i="1"/>
  <c r="M3600" i="1"/>
  <c r="N3600" i="1"/>
  <c r="O3600" i="1"/>
  <c r="M3601" i="1"/>
  <c r="N3601" i="1"/>
  <c r="O3601" i="1"/>
  <c r="M3602" i="1"/>
  <c r="N3602" i="1"/>
  <c r="O3602" i="1"/>
  <c r="M3603" i="1"/>
  <c r="N3603" i="1"/>
  <c r="O3603" i="1"/>
  <c r="M3604" i="1"/>
  <c r="N3604" i="1"/>
  <c r="O3604" i="1"/>
  <c r="M3605" i="1"/>
  <c r="N3605" i="1"/>
  <c r="O3605" i="1"/>
  <c r="M3606" i="1"/>
  <c r="N3606" i="1"/>
  <c r="O3606" i="1"/>
  <c r="M3607" i="1"/>
  <c r="N3607" i="1"/>
  <c r="O3607" i="1"/>
  <c r="M3608" i="1"/>
  <c r="N3608" i="1"/>
  <c r="O3608" i="1"/>
  <c r="M3609" i="1"/>
  <c r="N3609" i="1"/>
  <c r="O3609" i="1"/>
  <c r="M3610" i="1"/>
  <c r="N3610" i="1"/>
  <c r="O3610" i="1"/>
  <c r="M3611" i="1"/>
  <c r="N3611" i="1"/>
  <c r="O3611" i="1"/>
  <c r="M3612" i="1"/>
  <c r="N3612" i="1"/>
  <c r="O3612" i="1"/>
  <c r="M3613" i="1"/>
  <c r="N3613" i="1"/>
  <c r="O3613" i="1"/>
  <c r="M3614" i="1"/>
  <c r="N3614" i="1"/>
  <c r="O3614" i="1"/>
  <c r="M3615" i="1"/>
  <c r="N3615" i="1"/>
  <c r="O3615" i="1"/>
  <c r="M3616" i="1"/>
  <c r="N3616" i="1"/>
  <c r="O3616" i="1"/>
  <c r="M3617" i="1"/>
  <c r="N3617" i="1"/>
  <c r="O3617" i="1"/>
  <c r="M3618" i="1"/>
  <c r="N3618" i="1"/>
  <c r="O3618" i="1"/>
  <c r="M3619" i="1"/>
  <c r="N3619" i="1"/>
  <c r="O3619" i="1"/>
  <c r="M3620" i="1"/>
  <c r="N3620" i="1"/>
  <c r="O3620" i="1"/>
  <c r="M3621" i="1"/>
  <c r="N3621" i="1"/>
  <c r="O3621" i="1"/>
  <c r="M3622" i="1"/>
  <c r="N3622" i="1"/>
  <c r="O3622" i="1"/>
  <c r="M3623" i="1"/>
  <c r="N3623" i="1"/>
  <c r="O3623" i="1"/>
  <c r="M3624" i="1"/>
  <c r="N3624" i="1"/>
  <c r="O3624" i="1"/>
  <c r="M3625" i="1"/>
  <c r="N3625" i="1"/>
  <c r="O3625" i="1"/>
  <c r="M3626" i="1"/>
  <c r="N3626" i="1"/>
  <c r="O3626" i="1"/>
  <c r="M3627" i="1"/>
  <c r="N3627" i="1"/>
  <c r="O3627" i="1"/>
  <c r="M3628" i="1"/>
  <c r="N3628" i="1"/>
  <c r="O3628" i="1"/>
  <c r="M3629" i="1"/>
  <c r="N3629" i="1"/>
  <c r="O3629" i="1"/>
  <c r="M3630" i="1"/>
  <c r="N3630" i="1"/>
  <c r="O3630" i="1"/>
  <c r="M3631" i="1"/>
  <c r="N3631" i="1"/>
  <c r="O3631" i="1"/>
  <c r="M3632" i="1"/>
  <c r="N3632" i="1"/>
  <c r="O3632" i="1"/>
  <c r="M3633" i="1"/>
  <c r="N3633" i="1"/>
  <c r="O3633" i="1"/>
  <c r="M3634" i="1"/>
  <c r="N3634" i="1"/>
  <c r="O3634" i="1"/>
  <c r="M3635" i="1"/>
  <c r="N3635" i="1"/>
  <c r="O3635" i="1"/>
  <c r="M3636" i="1"/>
  <c r="N3636" i="1"/>
  <c r="O3636" i="1"/>
  <c r="M3637" i="1"/>
  <c r="N3637" i="1"/>
  <c r="O3637" i="1"/>
  <c r="M3638" i="1"/>
  <c r="N3638" i="1"/>
  <c r="O3638" i="1"/>
  <c r="M3639" i="1"/>
  <c r="N3639" i="1"/>
  <c r="O3639" i="1"/>
  <c r="M3640" i="1"/>
  <c r="N3640" i="1"/>
  <c r="O3640" i="1"/>
  <c r="M3641" i="1"/>
  <c r="N3641" i="1"/>
  <c r="O3641" i="1"/>
  <c r="M3642" i="1"/>
  <c r="N3642" i="1"/>
  <c r="O3642" i="1"/>
  <c r="M3643" i="1"/>
  <c r="N3643" i="1"/>
  <c r="O3643" i="1"/>
  <c r="M3644" i="1"/>
  <c r="N3644" i="1"/>
  <c r="O3644" i="1"/>
  <c r="M3645" i="1"/>
  <c r="N3645" i="1"/>
  <c r="O3645" i="1"/>
  <c r="M3646" i="1"/>
  <c r="N3646" i="1"/>
  <c r="O3646" i="1"/>
  <c r="M3647" i="1"/>
  <c r="N3647" i="1"/>
  <c r="O3647" i="1"/>
  <c r="M3648" i="1"/>
  <c r="N3648" i="1"/>
  <c r="O3648" i="1"/>
  <c r="M3649" i="1"/>
  <c r="N3649" i="1"/>
  <c r="O3649" i="1"/>
  <c r="M3650" i="1"/>
  <c r="N3650" i="1"/>
  <c r="O3650" i="1"/>
  <c r="M3651" i="1"/>
  <c r="N3651" i="1"/>
  <c r="O3651" i="1"/>
  <c r="M3652" i="1"/>
  <c r="N3652" i="1"/>
  <c r="O3652" i="1"/>
  <c r="M3653" i="1"/>
  <c r="N3653" i="1"/>
  <c r="O3653" i="1"/>
  <c r="M3654" i="1"/>
  <c r="N3654" i="1"/>
  <c r="O3654" i="1"/>
  <c r="M3655" i="1"/>
  <c r="N3655" i="1"/>
  <c r="O3655" i="1"/>
  <c r="M3656" i="1"/>
  <c r="N3656" i="1"/>
  <c r="O3656" i="1"/>
  <c r="M3657" i="1"/>
  <c r="N3657" i="1"/>
  <c r="O3657" i="1"/>
  <c r="M3658" i="1"/>
  <c r="N3658" i="1"/>
  <c r="O3658" i="1"/>
  <c r="M3659" i="1"/>
  <c r="N3659" i="1"/>
  <c r="O3659" i="1"/>
  <c r="M3660" i="1"/>
  <c r="N3660" i="1"/>
  <c r="O3660" i="1"/>
  <c r="M3661" i="1"/>
  <c r="N3661" i="1"/>
  <c r="O3661" i="1"/>
  <c r="M3662" i="1"/>
  <c r="N3662" i="1"/>
  <c r="O3662" i="1"/>
  <c r="M3663" i="1"/>
  <c r="N3663" i="1"/>
  <c r="O3663" i="1"/>
  <c r="M3664" i="1"/>
  <c r="N3664" i="1"/>
  <c r="O3664" i="1"/>
  <c r="M3665" i="1"/>
  <c r="N3665" i="1"/>
  <c r="O3665" i="1"/>
  <c r="M3666" i="1"/>
  <c r="N3666" i="1"/>
  <c r="O3666" i="1"/>
  <c r="M3667" i="1"/>
  <c r="N3667" i="1"/>
  <c r="O3667" i="1"/>
  <c r="M3668" i="1"/>
  <c r="N3668" i="1"/>
  <c r="O3668" i="1"/>
  <c r="M3669" i="1"/>
  <c r="N3669" i="1"/>
  <c r="O3669" i="1"/>
  <c r="M3670" i="1"/>
  <c r="N3670" i="1"/>
  <c r="O3670" i="1"/>
  <c r="M3671" i="1"/>
  <c r="N3671" i="1"/>
  <c r="O3671" i="1"/>
  <c r="M3672" i="1"/>
  <c r="N3672" i="1"/>
  <c r="O3672" i="1"/>
  <c r="M3673" i="1"/>
  <c r="N3673" i="1"/>
  <c r="O3673" i="1"/>
  <c r="M3674" i="1"/>
  <c r="N3674" i="1"/>
  <c r="O3674" i="1"/>
  <c r="M3675" i="1"/>
  <c r="N3675" i="1"/>
  <c r="O3675" i="1"/>
  <c r="M3676" i="1"/>
  <c r="N3676" i="1"/>
  <c r="O3676" i="1"/>
  <c r="M3677" i="1"/>
  <c r="N3677" i="1"/>
  <c r="O3677" i="1"/>
  <c r="M3678" i="1"/>
  <c r="N3678" i="1"/>
  <c r="O3678" i="1"/>
  <c r="M3679" i="1"/>
  <c r="N3679" i="1"/>
  <c r="O3679" i="1"/>
  <c r="M3680" i="1"/>
  <c r="N3680" i="1"/>
  <c r="O3680" i="1"/>
  <c r="M3681" i="1"/>
  <c r="N3681" i="1"/>
  <c r="O3681" i="1"/>
  <c r="M3682" i="1"/>
  <c r="N3682" i="1"/>
  <c r="O3682" i="1"/>
  <c r="M3683" i="1"/>
  <c r="N3683" i="1"/>
  <c r="O3683" i="1"/>
  <c r="M3684" i="1"/>
  <c r="N3684" i="1"/>
  <c r="O3684" i="1"/>
  <c r="M3685" i="1"/>
  <c r="N3685" i="1"/>
  <c r="O3685" i="1"/>
  <c r="M3686" i="1"/>
  <c r="N3686" i="1"/>
  <c r="O3686" i="1"/>
  <c r="M3687" i="1"/>
  <c r="N3687" i="1"/>
  <c r="O3687" i="1"/>
  <c r="M3688" i="1"/>
  <c r="N3688" i="1"/>
  <c r="O3688" i="1"/>
  <c r="M3689" i="1"/>
  <c r="N3689" i="1"/>
  <c r="O3689" i="1"/>
  <c r="M3690" i="1"/>
  <c r="N3690" i="1"/>
  <c r="O3690" i="1"/>
  <c r="M3691" i="1"/>
  <c r="N3691" i="1"/>
  <c r="O3691" i="1"/>
  <c r="M3692" i="1"/>
  <c r="N3692" i="1"/>
  <c r="O3692" i="1"/>
  <c r="M3693" i="1"/>
  <c r="N3693" i="1"/>
  <c r="O3693" i="1"/>
  <c r="M3694" i="1"/>
  <c r="N3694" i="1"/>
  <c r="O3694" i="1"/>
  <c r="M3695" i="1"/>
  <c r="N3695" i="1"/>
  <c r="O3695" i="1"/>
  <c r="M3696" i="1"/>
  <c r="N3696" i="1"/>
  <c r="O3696" i="1"/>
  <c r="M3697" i="1"/>
  <c r="N3697" i="1"/>
  <c r="O3697" i="1"/>
  <c r="M3698" i="1"/>
  <c r="N3698" i="1"/>
  <c r="O3698" i="1"/>
  <c r="M3699" i="1"/>
  <c r="N3699" i="1"/>
  <c r="O3699" i="1"/>
  <c r="M3700" i="1"/>
  <c r="N3700" i="1"/>
  <c r="O3700" i="1"/>
  <c r="M3701" i="1"/>
  <c r="N3701" i="1"/>
  <c r="O3701" i="1"/>
  <c r="M3702" i="1"/>
  <c r="N3702" i="1"/>
  <c r="O3702" i="1"/>
  <c r="M3703" i="1"/>
  <c r="N3703" i="1"/>
  <c r="O3703" i="1"/>
  <c r="M3704" i="1"/>
  <c r="N3704" i="1"/>
  <c r="O3704" i="1"/>
  <c r="M3705" i="1"/>
  <c r="N3705" i="1"/>
  <c r="O3705" i="1"/>
  <c r="M3706" i="1"/>
  <c r="N3706" i="1"/>
  <c r="O3706" i="1"/>
  <c r="M3707" i="1"/>
  <c r="N3707" i="1"/>
  <c r="O3707" i="1"/>
  <c r="M3708" i="1"/>
  <c r="N3708" i="1"/>
  <c r="O3708" i="1"/>
  <c r="M3709" i="1"/>
  <c r="N3709" i="1"/>
  <c r="O3709" i="1"/>
  <c r="M3710" i="1"/>
  <c r="N3710" i="1"/>
  <c r="O3710" i="1"/>
  <c r="M3711" i="1"/>
  <c r="N3711" i="1"/>
  <c r="O3711" i="1"/>
  <c r="M3712" i="1"/>
  <c r="N3712" i="1"/>
  <c r="O3712" i="1"/>
  <c r="M3713" i="1"/>
  <c r="N3713" i="1"/>
  <c r="O3713" i="1"/>
  <c r="M3714" i="1"/>
  <c r="N3714" i="1"/>
  <c r="O3714" i="1"/>
  <c r="M3715" i="1"/>
  <c r="N3715" i="1"/>
  <c r="O3715" i="1"/>
  <c r="M3716" i="1"/>
  <c r="N3716" i="1"/>
  <c r="O3716" i="1"/>
  <c r="M3717" i="1"/>
  <c r="N3717" i="1"/>
  <c r="O3717" i="1"/>
  <c r="M3718" i="1"/>
  <c r="N3718" i="1"/>
  <c r="O3718" i="1"/>
  <c r="M3719" i="1"/>
  <c r="N3719" i="1"/>
  <c r="O3719" i="1"/>
  <c r="M3720" i="1"/>
  <c r="N3720" i="1"/>
  <c r="O3720" i="1"/>
  <c r="M3721" i="1"/>
  <c r="N3721" i="1"/>
  <c r="O3721" i="1"/>
  <c r="M3722" i="1"/>
  <c r="N3722" i="1"/>
  <c r="O3722" i="1"/>
  <c r="M3723" i="1"/>
  <c r="N3723" i="1"/>
  <c r="O3723" i="1"/>
  <c r="M3724" i="1"/>
  <c r="N3724" i="1"/>
  <c r="O3724" i="1"/>
  <c r="M3725" i="1"/>
  <c r="N3725" i="1"/>
  <c r="O3725" i="1"/>
  <c r="M3726" i="1"/>
  <c r="N3726" i="1"/>
  <c r="O3726" i="1"/>
  <c r="M3727" i="1"/>
  <c r="N3727" i="1"/>
  <c r="O3727" i="1"/>
  <c r="M3728" i="1"/>
  <c r="N3728" i="1"/>
  <c r="O3728" i="1"/>
  <c r="M3729" i="1"/>
  <c r="N3729" i="1"/>
  <c r="O3729" i="1"/>
  <c r="M3730" i="1"/>
  <c r="N3730" i="1"/>
  <c r="O3730" i="1"/>
  <c r="M3731" i="1"/>
  <c r="N3731" i="1"/>
  <c r="O3731" i="1"/>
  <c r="M3732" i="1"/>
  <c r="N3732" i="1"/>
  <c r="O3732" i="1"/>
  <c r="M3733" i="1"/>
  <c r="N3733" i="1"/>
  <c r="O3733" i="1"/>
  <c r="M3734" i="1"/>
  <c r="N3734" i="1"/>
  <c r="O3734" i="1"/>
  <c r="M3735" i="1"/>
  <c r="N3735" i="1"/>
  <c r="O3735" i="1"/>
  <c r="M3736" i="1"/>
  <c r="N3736" i="1"/>
  <c r="O3736" i="1"/>
  <c r="M3737" i="1"/>
  <c r="N3737" i="1"/>
  <c r="O3737" i="1"/>
  <c r="M3738" i="1"/>
  <c r="N3738" i="1"/>
  <c r="O3738" i="1"/>
  <c r="M3739" i="1"/>
  <c r="N3739" i="1"/>
  <c r="O3739" i="1"/>
  <c r="M3740" i="1"/>
  <c r="N3740" i="1"/>
  <c r="O3740" i="1"/>
  <c r="M3741" i="1"/>
  <c r="N3741" i="1"/>
  <c r="O3741" i="1"/>
  <c r="M3742" i="1"/>
  <c r="N3742" i="1"/>
  <c r="O3742" i="1"/>
  <c r="M3743" i="1"/>
  <c r="N3743" i="1"/>
  <c r="O3743" i="1"/>
  <c r="M3744" i="1"/>
  <c r="N3744" i="1"/>
  <c r="O3744" i="1"/>
  <c r="M3745" i="1"/>
  <c r="N3745" i="1"/>
  <c r="O3745" i="1"/>
  <c r="M3746" i="1"/>
  <c r="N3746" i="1"/>
  <c r="O3746" i="1"/>
  <c r="M3747" i="1"/>
  <c r="N3747" i="1"/>
  <c r="O3747" i="1"/>
  <c r="M3748" i="1"/>
  <c r="N3748" i="1"/>
  <c r="O3748" i="1"/>
  <c r="M3749" i="1"/>
  <c r="N3749" i="1"/>
  <c r="O3749" i="1"/>
  <c r="M3750" i="1"/>
  <c r="N3750" i="1"/>
  <c r="O3750" i="1"/>
  <c r="M3751" i="1"/>
  <c r="N3751" i="1"/>
  <c r="O3751" i="1"/>
  <c r="M3752" i="1"/>
  <c r="N3752" i="1"/>
  <c r="O3752" i="1"/>
  <c r="M3753" i="1"/>
  <c r="N3753" i="1"/>
  <c r="O3753" i="1"/>
  <c r="M3754" i="1"/>
  <c r="N3754" i="1"/>
  <c r="O3754" i="1"/>
  <c r="M3755" i="1"/>
  <c r="N3755" i="1"/>
  <c r="O3755" i="1"/>
  <c r="M3756" i="1"/>
  <c r="N3756" i="1"/>
  <c r="O3756" i="1"/>
  <c r="M3757" i="1"/>
  <c r="N3757" i="1"/>
  <c r="O3757" i="1"/>
  <c r="M3758" i="1"/>
  <c r="N3758" i="1"/>
  <c r="O3758" i="1"/>
  <c r="M3759" i="1"/>
  <c r="N3759" i="1"/>
  <c r="O3759" i="1"/>
  <c r="M3760" i="1"/>
  <c r="N3760" i="1"/>
  <c r="O3760" i="1"/>
  <c r="M3761" i="1"/>
  <c r="N3761" i="1"/>
  <c r="O3761" i="1"/>
  <c r="M3762" i="1"/>
  <c r="N3762" i="1"/>
  <c r="O3762" i="1"/>
  <c r="M3763" i="1"/>
  <c r="N3763" i="1"/>
  <c r="O3763" i="1"/>
  <c r="M3764" i="1"/>
  <c r="N3764" i="1"/>
  <c r="O3764" i="1"/>
  <c r="M3765" i="1"/>
  <c r="N3765" i="1"/>
  <c r="O3765" i="1"/>
  <c r="M3766" i="1"/>
  <c r="N3766" i="1"/>
  <c r="O3766" i="1"/>
  <c r="M3767" i="1"/>
  <c r="N3767" i="1"/>
  <c r="O3767" i="1"/>
  <c r="M3768" i="1"/>
  <c r="N3768" i="1"/>
  <c r="O3768" i="1"/>
  <c r="M3769" i="1"/>
  <c r="N3769" i="1"/>
  <c r="O3769" i="1"/>
  <c r="M3770" i="1"/>
  <c r="N3770" i="1"/>
  <c r="O3770" i="1"/>
  <c r="M3771" i="1"/>
  <c r="N3771" i="1"/>
  <c r="O3771" i="1"/>
  <c r="M3772" i="1"/>
  <c r="N3772" i="1"/>
  <c r="O3772" i="1"/>
  <c r="M3773" i="1"/>
  <c r="N3773" i="1"/>
  <c r="O3773" i="1"/>
  <c r="M3774" i="1"/>
  <c r="N3774" i="1"/>
  <c r="O3774" i="1"/>
  <c r="M3775" i="1"/>
  <c r="N3775" i="1"/>
  <c r="O3775" i="1"/>
  <c r="M3776" i="1"/>
  <c r="N3776" i="1"/>
  <c r="O3776" i="1"/>
  <c r="M3777" i="1"/>
  <c r="N3777" i="1"/>
  <c r="O3777" i="1"/>
  <c r="M3778" i="1"/>
  <c r="N3778" i="1"/>
  <c r="O3778" i="1"/>
  <c r="M3779" i="1"/>
  <c r="N3779" i="1"/>
  <c r="O3779" i="1"/>
  <c r="M3780" i="1"/>
  <c r="N3780" i="1"/>
  <c r="O3780" i="1"/>
  <c r="M3781" i="1"/>
  <c r="N3781" i="1"/>
  <c r="O3781" i="1"/>
  <c r="M3782" i="1"/>
  <c r="N3782" i="1"/>
  <c r="O3782" i="1"/>
  <c r="M3783" i="1"/>
  <c r="N3783" i="1"/>
  <c r="O3783" i="1"/>
  <c r="M3784" i="1"/>
  <c r="N3784" i="1"/>
  <c r="O3784" i="1"/>
  <c r="M3785" i="1"/>
  <c r="N3785" i="1"/>
  <c r="O3785" i="1"/>
  <c r="M3786" i="1"/>
  <c r="N3786" i="1"/>
  <c r="O3786" i="1"/>
  <c r="M3787" i="1"/>
  <c r="N3787" i="1"/>
  <c r="O3787" i="1"/>
  <c r="M3788" i="1"/>
  <c r="N3788" i="1"/>
  <c r="O3788" i="1"/>
  <c r="M3789" i="1"/>
  <c r="N3789" i="1"/>
  <c r="O3789" i="1"/>
  <c r="M3790" i="1"/>
  <c r="N3790" i="1"/>
  <c r="O3790" i="1"/>
  <c r="M3791" i="1"/>
  <c r="N3791" i="1"/>
  <c r="O3791" i="1"/>
  <c r="M3792" i="1"/>
  <c r="N3792" i="1"/>
  <c r="O3792" i="1"/>
  <c r="M3793" i="1"/>
  <c r="N3793" i="1"/>
  <c r="O3793" i="1"/>
  <c r="M3794" i="1"/>
  <c r="N3794" i="1"/>
  <c r="O3794" i="1"/>
  <c r="M3795" i="1"/>
  <c r="N3795" i="1"/>
  <c r="O3795" i="1"/>
  <c r="M3796" i="1"/>
  <c r="N3796" i="1"/>
  <c r="O3796" i="1"/>
  <c r="M3797" i="1"/>
  <c r="N3797" i="1"/>
  <c r="O3797" i="1"/>
  <c r="M3798" i="1"/>
  <c r="N3798" i="1"/>
  <c r="O3798" i="1"/>
  <c r="M3799" i="1"/>
  <c r="N3799" i="1"/>
  <c r="O3799" i="1"/>
  <c r="M3800" i="1"/>
  <c r="N3800" i="1"/>
  <c r="O3800" i="1"/>
  <c r="M3801" i="1"/>
  <c r="N3801" i="1"/>
  <c r="O3801" i="1"/>
  <c r="M3802" i="1"/>
  <c r="N3802" i="1"/>
  <c r="O3802" i="1"/>
  <c r="M3803" i="1"/>
  <c r="N3803" i="1"/>
  <c r="O3803" i="1"/>
  <c r="M3804" i="1"/>
  <c r="N3804" i="1"/>
  <c r="O3804" i="1"/>
  <c r="M3805" i="1"/>
  <c r="N3805" i="1"/>
  <c r="O3805" i="1"/>
  <c r="M3806" i="1"/>
  <c r="N3806" i="1"/>
  <c r="O3806" i="1"/>
  <c r="M3807" i="1"/>
  <c r="N3807" i="1"/>
  <c r="O3807" i="1"/>
  <c r="M3808" i="1"/>
  <c r="N3808" i="1"/>
  <c r="O3808" i="1"/>
  <c r="M3809" i="1"/>
  <c r="N3809" i="1"/>
  <c r="O3809" i="1"/>
  <c r="M3810" i="1"/>
  <c r="N3810" i="1"/>
  <c r="O3810" i="1"/>
  <c r="M3811" i="1"/>
  <c r="N3811" i="1"/>
  <c r="O3811" i="1"/>
  <c r="M3812" i="1"/>
  <c r="N3812" i="1"/>
  <c r="O3812" i="1"/>
  <c r="M3813" i="1"/>
  <c r="N3813" i="1"/>
  <c r="O3813" i="1"/>
  <c r="M3814" i="1"/>
  <c r="N3814" i="1"/>
  <c r="O3814" i="1"/>
  <c r="M3815" i="1"/>
  <c r="N3815" i="1"/>
  <c r="O3815" i="1"/>
  <c r="M3816" i="1"/>
  <c r="N3816" i="1"/>
  <c r="O3816" i="1"/>
  <c r="M3817" i="1"/>
  <c r="N3817" i="1"/>
  <c r="O3817" i="1"/>
  <c r="M3818" i="1"/>
  <c r="N3818" i="1"/>
  <c r="O3818" i="1"/>
  <c r="M3819" i="1"/>
  <c r="N3819" i="1"/>
  <c r="O3819" i="1"/>
  <c r="M3820" i="1"/>
  <c r="N3820" i="1"/>
  <c r="O3820" i="1"/>
  <c r="M3821" i="1"/>
  <c r="N3821" i="1"/>
  <c r="O3821" i="1"/>
  <c r="M3822" i="1"/>
  <c r="N3822" i="1"/>
  <c r="O3822" i="1"/>
  <c r="M3823" i="1"/>
  <c r="N3823" i="1"/>
  <c r="O3823" i="1"/>
  <c r="M3824" i="1"/>
  <c r="N3824" i="1"/>
  <c r="O3824" i="1"/>
  <c r="M3825" i="1"/>
  <c r="N3825" i="1"/>
  <c r="O3825" i="1"/>
  <c r="M3826" i="1"/>
  <c r="N3826" i="1"/>
  <c r="O3826" i="1"/>
  <c r="M3827" i="1"/>
  <c r="N3827" i="1"/>
  <c r="O3827" i="1"/>
  <c r="M3828" i="1"/>
  <c r="N3828" i="1"/>
  <c r="O3828" i="1"/>
  <c r="M3829" i="1"/>
  <c r="N3829" i="1"/>
  <c r="O3829" i="1"/>
  <c r="M3830" i="1"/>
  <c r="N3830" i="1"/>
  <c r="O3830" i="1"/>
  <c r="M3831" i="1"/>
  <c r="N3831" i="1"/>
  <c r="O3831" i="1"/>
  <c r="M3832" i="1"/>
  <c r="N3832" i="1"/>
  <c r="O3832" i="1"/>
  <c r="M3833" i="1"/>
  <c r="N3833" i="1"/>
  <c r="O3833" i="1"/>
  <c r="M3834" i="1"/>
  <c r="N3834" i="1"/>
  <c r="O3834" i="1"/>
  <c r="M3835" i="1"/>
  <c r="N3835" i="1"/>
  <c r="O3835" i="1"/>
  <c r="M3836" i="1"/>
  <c r="N3836" i="1"/>
  <c r="O3836" i="1"/>
  <c r="M3837" i="1"/>
  <c r="N3837" i="1"/>
  <c r="O3837" i="1"/>
  <c r="M3838" i="1"/>
  <c r="N3838" i="1"/>
  <c r="O3838" i="1"/>
  <c r="M3839" i="1"/>
  <c r="N3839" i="1"/>
  <c r="O3839" i="1"/>
  <c r="M3840" i="1"/>
  <c r="N3840" i="1"/>
  <c r="O3840" i="1"/>
  <c r="M3841" i="1"/>
  <c r="N3841" i="1"/>
  <c r="O3841" i="1"/>
  <c r="M3842" i="1"/>
  <c r="N3842" i="1"/>
  <c r="O3842" i="1"/>
  <c r="M3843" i="1"/>
  <c r="N3843" i="1"/>
  <c r="O3843" i="1"/>
  <c r="M3844" i="1"/>
  <c r="N3844" i="1"/>
  <c r="O3844" i="1"/>
  <c r="M3845" i="1"/>
  <c r="N3845" i="1"/>
  <c r="O3845" i="1"/>
  <c r="M3846" i="1"/>
  <c r="N3846" i="1"/>
  <c r="O3846" i="1"/>
  <c r="M3847" i="1"/>
  <c r="N3847" i="1"/>
  <c r="O3847" i="1"/>
  <c r="M3848" i="1"/>
  <c r="N3848" i="1"/>
  <c r="O3848" i="1"/>
  <c r="M3849" i="1"/>
  <c r="N3849" i="1"/>
  <c r="O3849" i="1"/>
  <c r="M3850" i="1"/>
  <c r="N3850" i="1"/>
  <c r="O3850" i="1"/>
  <c r="M3851" i="1"/>
  <c r="N3851" i="1"/>
  <c r="O3851" i="1"/>
  <c r="M3852" i="1"/>
  <c r="N3852" i="1"/>
  <c r="O3852" i="1"/>
  <c r="M3853" i="1"/>
  <c r="N3853" i="1"/>
  <c r="O3853" i="1"/>
  <c r="M3854" i="1"/>
  <c r="N3854" i="1"/>
  <c r="O3854" i="1"/>
  <c r="M3855" i="1"/>
  <c r="N3855" i="1"/>
  <c r="O3855" i="1"/>
  <c r="M3856" i="1"/>
  <c r="N3856" i="1"/>
  <c r="O3856" i="1"/>
  <c r="M3857" i="1"/>
  <c r="N3857" i="1"/>
  <c r="O3857" i="1"/>
  <c r="M3858" i="1"/>
  <c r="N3858" i="1"/>
  <c r="O3858" i="1"/>
  <c r="M3859" i="1"/>
  <c r="N3859" i="1"/>
  <c r="O3859" i="1"/>
  <c r="M3860" i="1"/>
  <c r="N3860" i="1"/>
  <c r="O3860" i="1"/>
  <c r="M3861" i="1"/>
  <c r="N3861" i="1"/>
  <c r="O3861" i="1"/>
  <c r="M3862" i="1"/>
  <c r="N3862" i="1"/>
  <c r="O3862" i="1"/>
  <c r="M3863" i="1"/>
  <c r="N3863" i="1"/>
  <c r="O3863" i="1"/>
  <c r="M3864" i="1"/>
  <c r="N3864" i="1"/>
  <c r="O3864" i="1"/>
  <c r="M3865" i="1"/>
  <c r="N3865" i="1"/>
  <c r="O3865" i="1"/>
  <c r="M3866" i="1"/>
  <c r="N3866" i="1"/>
  <c r="O3866" i="1"/>
  <c r="M3867" i="1"/>
  <c r="N3867" i="1"/>
  <c r="O3867" i="1"/>
  <c r="M3868" i="1"/>
  <c r="N3868" i="1"/>
  <c r="O3868" i="1"/>
  <c r="M3869" i="1"/>
  <c r="N3869" i="1"/>
  <c r="O3869" i="1"/>
  <c r="M3870" i="1"/>
  <c r="N3870" i="1"/>
  <c r="O3870" i="1"/>
  <c r="M3871" i="1"/>
  <c r="N3871" i="1"/>
  <c r="O3871" i="1"/>
  <c r="M3872" i="1"/>
  <c r="N3872" i="1"/>
  <c r="O3872" i="1"/>
  <c r="M3873" i="1"/>
  <c r="N3873" i="1"/>
  <c r="O3873" i="1"/>
  <c r="M3874" i="1"/>
  <c r="N3874" i="1"/>
  <c r="O3874" i="1"/>
  <c r="M3875" i="1"/>
  <c r="N3875" i="1"/>
  <c r="O3875" i="1"/>
  <c r="M3876" i="1"/>
  <c r="N3876" i="1"/>
  <c r="O3876" i="1"/>
  <c r="M3877" i="1"/>
  <c r="N3877" i="1"/>
  <c r="O3877" i="1"/>
  <c r="M3878" i="1"/>
  <c r="N3878" i="1"/>
  <c r="O3878" i="1"/>
  <c r="M3879" i="1"/>
  <c r="N3879" i="1"/>
  <c r="O3879" i="1"/>
  <c r="M3880" i="1"/>
  <c r="N3880" i="1"/>
  <c r="O3880" i="1"/>
  <c r="M3881" i="1"/>
  <c r="N3881" i="1"/>
  <c r="O3881" i="1"/>
  <c r="M3882" i="1"/>
  <c r="N3882" i="1"/>
  <c r="O3882" i="1"/>
  <c r="M3883" i="1"/>
  <c r="N3883" i="1"/>
  <c r="O3883" i="1"/>
  <c r="M3884" i="1"/>
  <c r="N3884" i="1"/>
  <c r="O3884" i="1"/>
  <c r="M3885" i="1"/>
  <c r="N3885" i="1"/>
  <c r="O3885" i="1"/>
  <c r="M3886" i="1"/>
  <c r="N3886" i="1"/>
  <c r="O3886" i="1"/>
  <c r="M3887" i="1"/>
  <c r="N3887" i="1"/>
  <c r="O3887" i="1"/>
  <c r="M3888" i="1"/>
  <c r="N3888" i="1"/>
  <c r="O3888" i="1"/>
  <c r="M3889" i="1"/>
  <c r="N3889" i="1"/>
  <c r="O3889" i="1"/>
  <c r="M3890" i="1"/>
  <c r="N3890" i="1"/>
  <c r="O3890" i="1"/>
  <c r="M3891" i="1"/>
  <c r="N3891" i="1"/>
  <c r="O3891" i="1"/>
  <c r="M3892" i="1"/>
  <c r="N3892" i="1"/>
  <c r="O3892" i="1"/>
  <c r="M3893" i="1"/>
  <c r="N3893" i="1"/>
  <c r="O3893" i="1"/>
  <c r="M3894" i="1"/>
  <c r="N3894" i="1"/>
  <c r="O3894" i="1"/>
  <c r="M3895" i="1"/>
  <c r="N3895" i="1"/>
  <c r="O3895" i="1"/>
  <c r="M3896" i="1"/>
  <c r="N3896" i="1"/>
  <c r="O3896" i="1"/>
  <c r="M3897" i="1"/>
  <c r="N3897" i="1"/>
  <c r="O3897" i="1"/>
  <c r="M3898" i="1"/>
  <c r="N3898" i="1"/>
  <c r="O3898" i="1"/>
  <c r="M3899" i="1"/>
  <c r="N3899" i="1"/>
  <c r="O3899" i="1"/>
  <c r="M3900" i="1"/>
  <c r="N3900" i="1"/>
  <c r="O3900" i="1"/>
  <c r="M3901" i="1"/>
  <c r="N3901" i="1"/>
  <c r="O3901" i="1"/>
  <c r="M3902" i="1"/>
  <c r="N3902" i="1"/>
  <c r="O3902" i="1"/>
  <c r="M3903" i="1"/>
  <c r="N3903" i="1"/>
  <c r="O3903" i="1"/>
  <c r="M3904" i="1"/>
  <c r="N3904" i="1"/>
  <c r="O3904" i="1"/>
  <c r="M3905" i="1"/>
  <c r="N3905" i="1"/>
  <c r="O3905" i="1"/>
  <c r="M3906" i="1"/>
  <c r="N3906" i="1"/>
  <c r="O3906" i="1"/>
  <c r="M3907" i="1"/>
  <c r="N3907" i="1"/>
  <c r="O3907" i="1"/>
  <c r="M3908" i="1"/>
  <c r="N3908" i="1"/>
  <c r="O3908" i="1"/>
  <c r="M3909" i="1"/>
  <c r="N3909" i="1"/>
  <c r="O3909" i="1"/>
  <c r="M3910" i="1"/>
  <c r="N3910" i="1"/>
  <c r="O3910" i="1"/>
  <c r="M3911" i="1"/>
  <c r="N3911" i="1"/>
  <c r="O3911" i="1"/>
  <c r="M3912" i="1"/>
  <c r="N3912" i="1"/>
  <c r="O3912" i="1"/>
  <c r="M3913" i="1"/>
  <c r="N3913" i="1"/>
  <c r="O3913" i="1"/>
  <c r="M3914" i="1"/>
  <c r="N3914" i="1"/>
  <c r="O3914" i="1"/>
  <c r="M3915" i="1"/>
  <c r="N3915" i="1"/>
  <c r="O3915" i="1"/>
  <c r="M3916" i="1"/>
  <c r="N3916" i="1"/>
  <c r="O3916" i="1"/>
  <c r="M3917" i="1"/>
  <c r="N3917" i="1"/>
  <c r="O3917" i="1"/>
  <c r="M3918" i="1"/>
  <c r="N3918" i="1"/>
  <c r="O3918" i="1"/>
  <c r="M3919" i="1"/>
  <c r="N3919" i="1"/>
  <c r="O3919" i="1"/>
  <c r="M3920" i="1"/>
  <c r="N3920" i="1"/>
  <c r="O3920" i="1"/>
  <c r="M3921" i="1"/>
  <c r="N3921" i="1"/>
  <c r="O3921" i="1"/>
  <c r="M3922" i="1"/>
  <c r="N3922" i="1"/>
  <c r="O3922" i="1"/>
  <c r="M3923" i="1"/>
  <c r="N3923" i="1"/>
  <c r="O3923" i="1"/>
  <c r="M3924" i="1"/>
  <c r="N3924" i="1"/>
  <c r="O3924" i="1"/>
  <c r="M3925" i="1"/>
  <c r="N3925" i="1"/>
  <c r="O3925" i="1"/>
  <c r="M3926" i="1"/>
  <c r="N3926" i="1"/>
  <c r="O3926" i="1"/>
  <c r="M3927" i="1"/>
  <c r="N3927" i="1"/>
  <c r="O3927" i="1"/>
  <c r="M3928" i="1"/>
  <c r="N3928" i="1"/>
  <c r="O3928" i="1"/>
  <c r="M3929" i="1"/>
  <c r="N3929" i="1"/>
  <c r="O3929" i="1"/>
  <c r="M3930" i="1"/>
  <c r="N3930" i="1"/>
  <c r="O3930" i="1"/>
  <c r="M3931" i="1"/>
  <c r="N3931" i="1"/>
  <c r="O3931" i="1"/>
  <c r="M3932" i="1"/>
  <c r="N3932" i="1"/>
  <c r="O3932" i="1"/>
  <c r="M3933" i="1"/>
  <c r="N3933" i="1"/>
  <c r="O3933" i="1"/>
  <c r="M3934" i="1"/>
  <c r="N3934" i="1"/>
  <c r="O3934" i="1"/>
  <c r="M3935" i="1"/>
  <c r="N3935" i="1"/>
  <c r="O3935" i="1"/>
  <c r="M3936" i="1"/>
  <c r="N3936" i="1"/>
  <c r="O3936" i="1"/>
  <c r="M3937" i="1"/>
  <c r="N3937" i="1"/>
  <c r="O3937" i="1"/>
  <c r="M3938" i="1"/>
  <c r="N3938" i="1"/>
  <c r="O3938" i="1"/>
  <c r="M3939" i="1"/>
  <c r="N3939" i="1"/>
  <c r="O3939" i="1"/>
  <c r="M3940" i="1"/>
  <c r="N3940" i="1"/>
  <c r="O3940" i="1"/>
  <c r="M3941" i="1"/>
  <c r="N3941" i="1"/>
  <c r="O3941" i="1"/>
  <c r="M3942" i="1"/>
  <c r="N3942" i="1"/>
  <c r="O3942" i="1"/>
  <c r="M3943" i="1"/>
  <c r="N3943" i="1"/>
  <c r="O3943" i="1"/>
  <c r="M3944" i="1"/>
  <c r="N3944" i="1"/>
  <c r="O3944" i="1"/>
  <c r="M3945" i="1"/>
  <c r="N3945" i="1"/>
  <c r="O3945" i="1"/>
  <c r="M3946" i="1"/>
  <c r="N3946" i="1"/>
  <c r="O3946" i="1"/>
  <c r="M3947" i="1"/>
  <c r="N3947" i="1"/>
  <c r="O3947" i="1"/>
  <c r="M3948" i="1"/>
  <c r="N3948" i="1"/>
  <c r="O3948" i="1"/>
  <c r="M3949" i="1"/>
  <c r="N3949" i="1"/>
  <c r="O3949" i="1"/>
  <c r="M3950" i="1"/>
  <c r="N3950" i="1"/>
  <c r="O3950" i="1"/>
  <c r="M3951" i="1"/>
  <c r="N3951" i="1"/>
  <c r="O3951" i="1"/>
  <c r="M3952" i="1"/>
  <c r="N3952" i="1"/>
  <c r="O3952" i="1"/>
  <c r="M3953" i="1"/>
  <c r="N3953" i="1"/>
  <c r="O3953" i="1"/>
  <c r="M3954" i="1"/>
  <c r="N3954" i="1"/>
  <c r="O3954" i="1"/>
  <c r="M3955" i="1"/>
  <c r="N3955" i="1"/>
  <c r="O3955" i="1"/>
  <c r="M3956" i="1"/>
  <c r="N3956" i="1"/>
  <c r="O3956" i="1"/>
  <c r="M3957" i="1"/>
  <c r="N3957" i="1"/>
  <c r="O3957" i="1"/>
  <c r="M3958" i="1"/>
  <c r="N3958" i="1"/>
  <c r="O3958" i="1"/>
  <c r="M3959" i="1"/>
  <c r="N3959" i="1"/>
  <c r="O3959" i="1"/>
  <c r="M3960" i="1"/>
  <c r="N3960" i="1"/>
  <c r="O3960" i="1"/>
  <c r="M3961" i="1"/>
  <c r="N3961" i="1"/>
  <c r="O3961" i="1"/>
  <c r="M3962" i="1"/>
  <c r="N3962" i="1"/>
  <c r="O3962" i="1"/>
  <c r="M3963" i="1"/>
  <c r="N3963" i="1"/>
  <c r="O3963" i="1"/>
  <c r="M3964" i="1"/>
  <c r="N3964" i="1"/>
  <c r="O3964" i="1"/>
  <c r="M3965" i="1"/>
  <c r="N3965" i="1"/>
  <c r="O3965" i="1"/>
  <c r="M3966" i="1"/>
  <c r="N3966" i="1"/>
  <c r="O3966" i="1"/>
  <c r="M3967" i="1"/>
  <c r="N3967" i="1"/>
  <c r="O3967" i="1"/>
  <c r="M3968" i="1"/>
  <c r="N3968" i="1"/>
  <c r="O3968" i="1"/>
  <c r="M3969" i="1"/>
  <c r="N3969" i="1"/>
  <c r="O3969" i="1"/>
  <c r="M3970" i="1"/>
  <c r="N3970" i="1"/>
  <c r="O3970" i="1"/>
  <c r="M3971" i="1"/>
  <c r="N3971" i="1"/>
  <c r="O3971" i="1"/>
  <c r="M3972" i="1"/>
  <c r="N3972" i="1"/>
  <c r="O3972" i="1"/>
  <c r="M3973" i="1"/>
  <c r="N3973" i="1"/>
  <c r="O3973" i="1"/>
  <c r="M3974" i="1"/>
  <c r="N3974" i="1"/>
  <c r="O3974" i="1"/>
  <c r="M3975" i="1"/>
  <c r="N3975" i="1"/>
  <c r="O3975" i="1"/>
  <c r="M3976" i="1"/>
  <c r="N3976" i="1"/>
  <c r="O3976" i="1"/>
  <c r="M3977" i="1"/>
  <c r="N3977" i="1"/>
  <c r="O3977" i="1"/>
  <c r="M3978" i="1"/>
  <c r="N3978" i="1"/>
  <c r="O3978" i="1"/>
  <c r="M3979" i="1"/>
  <c r="N3979" i="1"/>
  <c r="O3979" i="1"/>
  <c r="M3980" i="1"/>
  <c r="N3980" i="1"/>
  <c r="O3980" i="1"/>
  <c r="M3981" i="1"/>
  <c r="N3981" i="1"/>
  <c r="O3981" i="1"/>
  <c r="M3982" i="1"/>
  <c r="N3982" i="1"/>
  <c r="O3982" i="1"/>
  <c r="M3983" i="1"/>
  <c r="N3983" i="1"/>
  <c r="O3983" i="1"/>
  <c r="M3984" i="1"/>
  <c r="N3984" i="1"/>
  <c r="O3984" i="1"/>
  <c r="M3985" i="1"/>
  <c r="N3985" i="1"/>
  <c r="O3985" i="1"/>
  <c r="M3986" i="1"/>
  <c r="N3986" i="1"/>
  <c r="O3986" i="1"/>
  <c r="M3987" i="1"/>
  <c r="N3987" i="1"/>
  <c r="O3987" i="1"/>
  <c r="M3988" i="1"/>
  <c r="N3988" i="1"/>
  <c r="O3988" i="1"/>
  <c r="M3989" i="1"/>
  <c r="N3989" i="1"/>
  <c r="O3989" i="1"/>
  <c r="M3990" i="1"/>
  <c r="N3990" i="1"/>
  <c r="O3990" i="1"/>
  <c r="M3991" i="1"/>
  <c r="N3991" i="1"/>
  <c r="O3991" i="1"/>
  <c r="M3992" i="1"/>
  <c r="N3992" i="1"/>
  <c r="O3992" i="1"/>
  <c r="M3993" i="1"/>
  <c r="N3993" i="1"/>
  <c r="O3993" i="1"/>
  <c r="M3994" i="1"/>
  <c r="N3994" i="1"/>
  <c r="O3994" i="1"/>
  <c r="M3995" i="1"/>
  <c r="N3995" i="1"/>
  <c r="O3995" i="1"/>
  <c r="M3996" i="1"/>
  <c r="N3996" i="1"/>
  <c r="O3996" i="1"/>
  <c r="M3997" i="1"/>
  <c r="N3997" i="1"/>
  <c r="O3997" i="1"/>
  <c r="M3998" i="1"/>
  <c r="N3998" i="1"/>
  <c r="O3998" i="1"/>
  <c r="M3999" i="1"/>
  <c r="N3999" i="1"/>
  <c r="O3999" i="1"/>
  <c r="M4000" i="1"/>
  <c r="N4000" i="1"/>
  <c r="O4000" i="1"/>
  <c r="M4001" i="1"/>
  <c r="N4001" i="1"/>
  <c r="O4001" i="1"/>
  <c r="M4002" i="1"/>
  <c r="N4002" i="1"/>
  <c r="O4002" i="1"/>
  <c r="M4003" i="1"/>
  <c r="N4003" i="1"/>
  <c r="O4003" i="1"/>
  <c r="M4004" i="1"/>
  <c r="N4004" i="1"/>
  <c r="O4004" i="1"/>
  <c r="M4005" i="1"/>
  <c r="N4005" i="1"/>
  <c r="O4005" i="1"/>
  <c r="M4006" i="1"/>
  <c r="N4006" i="1"/>
  <c r="O4006" i="1"/>
  <c r="M4007" i="1"/>
  <c r="N4007" i="1"/>
  <c r="O4007" i="1"/>
  <c r="M4008" i="1"/>
  <c r="N4008" i="1"/>
  <c r="O4008" i="1"/>
  <c r="M4009" i="1"/>
  <c r="N4009" i="1"/>
  <c r="O4009" i="1"/>
  <c r="M4010" i="1"/>
  <c r="N4010" i="1"/>
  <c r="O4010" i="1"/>
  <c r="M4011" i="1"/>
  <c r="N4011" i="1"/>
  <c r="O4011" i="1"/>
  <c r="M4012" i="1"/>
  <c r="N4012" i="1"/>
  <c r="O4012" i="1"/>
  <c r="M4013" i="1"/>
  <c r="N4013" i="1"/>
  <c r="O4013" i="1"/>
  <c r="M4014" i="1"/>
  <c r="N4014" i="1"/>
  <c r="O4014" i="1"/>
  <c r="M4015" i="1"/>
  <c r="N4015" i="1"/>
  <c r="O4015" i="1"/>
  <c r="M4016" i="1"/>
  <c r="N4016" i="1"/>
  <c r="O4016" i="1"/>
  <c r="M4017" i="1"/>
  <c r="N4017" i="1"/>
  <c r="O4017" i="1"/>
  <c r="M4018" i="1"/>
  <c r="N4018" i="1"/>
  <c r="O4018" i="1"/>
  <c r="M4019" i="1"/>
  <c r="N4019" i="1"/>
  <c r="O4019" i="1"/>
  <c r="M4020" i="1"/>
  <c r="N4020" i="1"/>
  <c r="O4020" i="1"/>
  <c r="M4021" i="1"/>
  <c r="N4021" i="1"/>
  <c r="O4021" i="1"/>
  <c r="M4022" i="1"/>
  <c r="N4022" i="1"/>
  <c r="O4022" i="1"/>
  <c r="M4023" i="1"/>
  <c r="N4023" i="1"/>
  <c r="O4023" i="1"/>
  <c r="M4024" i="1"/>
  <c r="N4024" i="1"/>
  <c r="O4024" i="1"/>
  <c r="M4025" i="1"/>
  <c r="N4025" i="1"/>
  <c r="O4025" i="1"/>
  <c r="M4026" i="1"/>
  <c r="N4026" i="1"/>
  <c r="O4026" i="1"/>
  <c r="M4027" i="1"/>
  <c r="N4027" i="1"/>
  <c r="O4027" i="1"/>
  <c r="M4028" i="1"/>
  <c r="N4028" i="1"/>
  <c r="O4028" i="1"/>
  <c r="M4029" i="1"/>
  <c r="N4029" i="1"/>
  <c r="O4029" i="1"/>
  <c r="M4030" i="1"/>
  <c r="N4030" i="1"/>
  <c r="O4030" i="1"/>
  <c r="M4031" i="1"/>
  <c r="N4031" i="1"/>
  <c r="O4031" i="1"/>
  <c r="M4032" i="1"/>
  <c r="N4032" i="1"/>
  <c r="O4032" i="1"/>
  <c r="M4033" i="1"/>
  <c r="N4033" i="1"/>
  <c r="O4033" i="1"/>
  <c r="M4034" i="1"/>
  <c r="N4034" i="1"/>
  <c r="O4034" i="1"/>
  <c r="M4035" i="1"/>
  <c r="N4035" i="1"/>
  <c r="O4035" i="1"/>
  <c r="M4036" i="1"/>
  <c r="N4036" i="1"/>
  <c r="O4036" i="1"/>
  <c r="M4037" i="1"/>
  <c r="N4037" i="1"/>
  <c r="O4037" i="1"/>
  <c r="M4038" i="1"/>
  <c r="N4038" i="1"/>
  <c r="O4038" i="1"/>
  <c r="M4039" i="1"/>
  <c r="N4039" i="1"/>
  <c r="O4039" i="1"/>
  <c r="M4040" i="1"/>
  <c r="N4040" i="1"/>
  <c r="O4040" i="1"/>
  <c r="M4041" i="1"/>
  <c r="N4041" i="1"/>
  <c r="O4041" i="1"/>
  <c r="M4042" i="1"/>
  <c r="N4042" i="1"/>
  <c r="O4042" i="1"/>
  <c r="M4043" i="1"/>
  <c r="N4043" i="1"/>
  <c r="O4043" i="1"/>
  <c r="M4044" i="1"/>
  <c r="N4044" i="1"/>
  <c r="O4044" i="1"/>
  <c r="M4045" i="1"/>
  <c r="N4045" i="1"/>
  <c r="O4045" i="1"/>
  <c r="M4046" i="1"/>
  <c r="N4046" i="1"/>
  <c r="O4046" i="1"/>
  <c r="M4047" i="1"/>
  <c r="N4047" i="1"/>
  <c r="O4047" i="1"/>
  <c r="M4048" i="1"/>
  <c r="N4048" i="1"/>
  <c r="O4048" i="1"/>
  <c r="M4049" i="1"/>
  <c r="N4049" i="1"/>
  <c r="O4049" i="1"/>
  <c r="M4050" i="1"/>
  <c r="N4050" i="1"/>
  <c r="O4050" i="1"/>
  <c r="M4051" i="1"/>
  <c r="N4051" i="1"/>
  <c r="O4051" i="1"/>
  <c r="M4052" i="1"/>
  <c r="N4052" i="1"/>
  <c r="O4052" i="1"/>
  <c r="M4053" i="1"/>
  <c r="N4053" i="1"/>
  <c r="O4053" i="1"/>
  <c r="M4054" i="1"/>
  <c r="N4054" i="1"/>
  <c r="O4054" i="1"/>
  <c r="M4055" i="1"/>
  <c r="N4055" i="1"/>
  <c r="O4055" i="1"/>
  <c r="M4056" i="1"/>
  <c r="N4056" i="1"/>
  <c r="O4056" i="1"/>
  <c r="M4057" i="1"/>
  <c r="N4057" i="1"/>
  <c r="O4057" i="1"/>
  <c r="M4058" i="1"/>
  <c r="N4058" i="1"/>
  <c r="O4058" i="1"/>
  <c r="M4059" i="1"/>
  <c r="N4059" i="1"/>
  <c r="O4059" i="1"/>
  <c r="M4060" i="1"/>
  <c r="N4060" i="1"/>
  <c r="O4060" i="1"/>
  <c r="M4061" i="1"/>
  <c r="N4061" i="1"/>
  <c r="O4061" i="1"/>
  <c r="M4062" i="1"/>
  <c r="N4062" i="1"/>
  <c r="O4062" i="1"/>
  <c r="M4063" i="1"/>
  <c r="N4063" i="1"/>
  <c r="O4063" i="1"/>
  <c r="M4064" i="1"/>
  <c r="N4064" i="1"/>
  <c r="O4064" i="1"/>
  <c r="M4065" i="1"/>
  <c r="N4065" i="1"/>
  <c r="O4065" i="1"/>
  <c r="M4066" i="1"/>
  <c r="N4066" i="1"/>
  <c r="O4066" i="1"/>
  <c r="M4067" i="1"/>
  <c r="N4067" i="1"/>
  <c r="O4067" i="1"/>
  <c r="M4068" i="1"/>
  <c r="N4068" i="1"/>
  <c r="O4068" i="1"/>
  <c r="M4069" i="1"/>
  <c r="N4069" i="1"/>
  <c r="O4069" i="1"/>
  <c r="M4070" i="1"/>
  <c r="N4070" i="1"/>
  <c r="O4070" i="1"/>
  <c r="M4071" i="1"/>
  <c r="N4071" i="1"/>
  <c r="O4071" i="1"/>
  <c r="M4072" i="1"/>
  <c r="N4072" i="1"/>
  <c r="O4072" i="1"/>
  <c r="M4073" i="1"/>
  <c r="N4073" i="1"/>
  <c r="O4073" i="1"/>
  <c r="M4074" i="1"/>
  <c r="N4074" i="1"/>
  <c r="O4074" i="1"/>
  <c r="M4075" i="1"/>
  <c r="N4075" i="1"/>
  <c r="O4075" i="1"/>
  <c r="M4076" i="1"/>
  <c r="N4076" i="1"/>
  <c r="O4076" i="1"/>
  <c r="M4077" i="1"/>
  <c r="N4077" i="1"/>
  <c r="O4077" i="1"/>
  <c r="M4078" i="1"/>
  <c r="N4078" i="1"/>
  <c r="O4078" i="1"/>
  <c r="M4079" i="1"/>
  <c r="N4079" i="1"/>
  <c r="O4079" i="1"/>
  <c r="M4080" i="1"/>
  <c r="N4080" i="1"/>
  <c r="O4080" i="1"/>
  <c r="M4081" i="1"/>
  <c r="N4081" i="1"/>
  <c r="O4081" i="1"/>
  <c r="M4082" i="1"/>
  <c r="N4082" i="1"/>
  <c r="O4082" i="1"/>
  <c r="M4083" i="1"/>
  <c r="N4083" i="1"/>
  <c r="O4083" i="1"/>
  <c r="M4084" i="1"/>
  <c r="N4084" i="1"/>
  <c r="O4084" i="1"/>
  <c r="M4085" i="1"/>
  <c r="N4085" i="1"/>
  <c r="O4085" i="1"/>
  <c r="M4086" i="1"/>
  <c r="N4086" i="1"/>
  <c r="O4086" i="1"/>
  <c r="M4087" i="1"/>
  <c r="N4087" i="1"/>
  <c r="O4087" i="1"/>
  <c r="M4088" i="1"/>
  <c r="N4088" i="1"/>
  <c r="O4088" i="1"/>
  <c r="M4089" i="1"/>
  <c r="N4089" i="1"/>
  <c r="O4089" i="1"/>
  <c r="M4090" i="1"/>
  <c r="N4090" i="1"/>
  <c r="O4090" i="1"/>
  <c r="M4091" i="1"/>
  <c r="N4091" i="1"/>
  <c r="O4091" i="1"/>
  <c r="M4092" i="1"/>
  <c r="N4092" i="1"/>
  <c r="O4092" i="1"/>
  <c r="M4093" i="1"/>
  <c r="N4093" i="1"/>
  <c r="O4093" i="1"/>
  <c r="M4094" i="1"/>
  <c r="N4094" i="1"/>
  <c r="O4094" i="1"/>
  <c r="M4095" i="1"/>
  <c r="N4095" i="1"/>
  <c r="O4095" i="1"/>
  <c r="M4096" i="1"/>
  <c r="N4096" i="1"/>
  <c r="O4096" i="1"/>
  <c r="M4097" i="1"/>
  <c r="N4097" i="1"/>
  <c r="O4097" i="1"/>
  <c r="M4098" i="1"/>
  <c r="N4098" i="1"/>
  <c r="O4098" i="1"/>
  <c r="M4099" i="1"/>
  <c r="N4099" i="1"/>
  <c r="O4099" i="1"/>
  <c r="M4100" i="1"/>
  <c r="N4100" i="1"/>
  <c r="O4100" i="1"/>
  <c r="M4101" i="1"/>
  <c r="N4101" i="1"/>
  <c r="O4101" i="1"/>
  <c r="M4102" i="1"/>
  <c r="N4102" i="1"/>
  <c r="O4102" i="1"/>
  <c r="M4103" i="1"/>
  <c r="N4103" i="1"/>
  <c r="O4103" i="1"/>
  <c r="M4104" i="1"/>
  <c r="N4104" i="1"/>
  <c r="O4104" i="1"/>
  <c r="M4105" i="1"/>
  <c r="N4105" i="1"/>
  <c r="O4105" i="1"/>
  <c r="M4106" i="1"/>
  <c r="N4106" i="1"/>
  <c r="O4106" i="1"/>
  <c r="M4107" i="1"/>
  <c r="N4107" i="1"/>
  <c r="O4107" i="1"/>
  <c r="M4108" i="1"/>
  <c r="N4108" i="1"/>
  <c r="O4108" i="1"/>
  <c r="M4109" i="1"/>
  <c r="N4109" i="1"/>
  <c r="O4109" i="1"/>
  <c r="M4110" i="1"/>
  <c r="N4110" i="1"/>
  <c r="O4110" i="1"/>
  <c r="M4111" i="1"/>
  <c r="N4111" i="1"/>
  <c r="O4111" i="1"/>
  <c r="M4112" i="1"/>
  <c r="N4112" i="1"/>
  <c r="O4112" i="1"/>
  <c r="M4113" i="1"/>
  <c r="N4113" i="1"/>
  <c r="O4113" i="1"/>
  <c r="M4114" i="1"/>
  <c r="N4114" i="1"/>
  <c r="O4114" i="1"/>
  <c r="M4115" i="1"/>
  <c r="N4115" i="1"/>
  <c r="O4115" i="1"/>
  <c r="M4116" i="1"/>
  <c r="N4116" i="1"/>
  <c r="O4116" i="1"/>
  <c r="M4117" i="1"/>
  <c r="N4117" i="1"/>
  <c r="O4117" i="1"/>
  <c r="M4118" i="1"/>
  <c r="N4118" i="1"/>
  <c r="O4118" i="1"/>
  <c r="M4119" i="1"/>
  <c r="N4119" i="1"/>
  <c r="O4119" i="1"/>
  <c r="M4120" i="1"/>
  <c r="N4120" i="1"/>
  <c r="O4120" i="1"/>
  <c r="M4121" i="1"/>
  <c r="N4121" i="1"/>
  <c r="O4121" i="1"/>
  <c r="M4122" i="1"/>
  <c r="N4122" i="1"/>
  <c r="O4122" i="1"/>
  <c r="M4123" i="1"/>
  <c r="N4123" i="1"/>
  <c r="O4123" i="1"/>
  <c r="M4124" i="1"/>
  <c r="N4124" i="1"/>
  <c r="O4124" i="1"/>
  <c r="M4125" i="1"/>
  <c r="N4125" i="1"/>
  <c r="O4125" i="1"/>
  <c r="M4126" i="1"/>
  <c r="N4126" i="1"/>
  <c r="O4126" i="1"/>
  <c r="M4127" i="1"/>
  <c r="N4127" i="1"/>
  <c r="O4127" i="1"/>
  <c r="M4128" i="1"/>
  <c r="N4128" i="1"/>
  <c r="O4128" i="1"/>
  <c r="M4129" i="1"/>
  <c r="N4129" i="1"/>
  <c r="O4129" i="1"/>
  <c r="M4130" i="1"/>
  <c r="N4130" i="1"/>
  <c r="O4130" i="1"/>
  <c r="M4131" i="1"/>
  <c r="N4131" i="1"/>
  <c r="O4131" i="1"/>
  <c r="M4132" i="1"/>
  <c r="N4132" i="1"/>
  <c r="O4132" i="1"/>
  <c r="M4133" i="1"/>
  <c r="N4133" i="1"/>
  <c r="O4133" i="1"/>
  <c r="M4134" i="1"/>
  <c r="N4134" i="1"/>
  <c r="O4134" i="1"/>
  <c r="M4135" i="1"/>
  <c r="N4135" i="1"/>
  <c r="O4135" i="1"/>
  <c r="M4136" i="1"/>
  <c r="N4136" i="1"/>
  <c r="O4136" i="1"/>
  <c r="M4137" i="1"/>
  <c r="N4137" i="1"/>
  <c r="O4137" i="1"/>
  <c r="M4138" i="1"/>
  <c r="N4138" i="1"/>
  <c r="O4138" i="1"/>
  <c r="M4139" i="1"/>
  <c r="N4139" i="1"/>
  <c r="O4139" i="1"/>
  <c r="M4140" i="1"/>
  <c r="N4140" i="1"/>
  <c r="O4140" i="1"/>
  <c r="M4141" i="1"/>
  <c r="N4141" i="1"/>
  <c r="O4141" i="1"/>
  <c r="M4142" i="1"/>
  <c r="N4142" i="1"/>
  <c r="O4142" i="1"/>
  <c r="M4143" i="1"/>
  <c r="N4143" i="1"/>
  <c r="O4143" i="1"/>
  <c r="M4144" i="1"/>
  <c r="N4144" i="1"/>
  <c r="O4144" i="1"/>
  <c r="M4145" i="1"/>
  <c r="N4145" i="1"/>
  <c r="O4145" i="1"/>
  <c r="M4146" i="1"/>
  <c r="N4146" i="1"/>
  <c r="O4146" i="1"/>
  <c r="M4147" i="1"/>
  <c r="N4147" i="1"/>
  <c r="O4147" i="1"/>
  <c r="M4148" i="1"/>
  <c r="N4148" i="1"/>
  <c r="O4148" i="1"/>
  <c r="M4149" i="1"/>
  <c r="N4149" i="1"/>
  <c r="O4149" i="1"/>
  <c r="M4150" i="1"/>
  <c r="N4150" i="1"/>
  <c r="O4150" i="1"/>
  <c r="M4151" i="1"/>
  <c r="N4151" i="1"/>
  <c r="O4151" i="1"/>
  <c r="M4152" i="1"/>
  <c r="N4152" i="1"/>
  <c r="O4152" i="1"/>
  <c r="M4153" i="1"/>
  <c r="N4153" i="1"/>
  <c r="O4153" i="1"/>
  <c r="M4154" i="1"/>
  <c r="N4154" i="1"/>
  <c r="O4154" i="1"/>
  <c r="M4155" i="1"/>
  <c r="N4155" i="1"/>
  <c r="O4155" i="1"/>
  <c r="M4156" i="1"/>
  <c r="N4156" i="1"/>
  <c r="O4156" i="1"/>
  <c r="M4157" i="1"/>
  <c r="N4157" i="1"/>
  <c r="O4157" i="1"/>
  <c r="M4158" i="1"/>
  <c r="N4158" i="1"/>
  <c r="O4158" i="1"/>
  <c r="M4159" i="1"/>
  <c r="N4159" i="1"/>
  <c r="O4159" i="1"/>
  <c r="M4160" i="1"/>
  <c r="N4160" i="1"/>
  <c r="O4160" i="1"/>
  <c r="M4161" i="1"/>
  <c r="N4161" i="1"/>
  <c r="O4161" i="1"/>
  <c r="M4162" i="1"/>
  <c r="N4162" i="1"/>
  <c r="O4162" i="1"/>
  <c r="M4163" i="1"/>
  <c r="N4163" i="1"/>
  <c r="O4163" i="1"/>
  <c r="M4164" i="1"/>
  <c r="N4164" i="1"/>
  <c r="O4164" i="1"/>
  <c r="M4165" i="1"/>
  <c r="N4165" i="1"/>
  <c r="O4165" i="1"/>
  <c r="M4166" i="1"/>
  <c r="N4166" i="1"/>
  <c r="O4166" i="1"/>
  <c r="M4167" i="1"/>
  <c r="N4167" i="1"/>
  <c r="O4167" i="1"/>
  <c r="M4168" i="1"/>
  <c r="N4168" i="1"/>
  <c r="O4168" i="1"/>
  <c r="M4169" i="1"/>
  <c r="N4169" i="1"/>
  <c r="O4169" i="1"/>
  <c r="M4170" i="1"/>
  <c r="N4170" i="1"/>
  <c r="O4170" i="1"/>
  <c r="M4171" i="1"/>
  <c r="N4171" i="1"/>
  <c r="O4171" i="1"/>
  <c r="M4172" i="1"/>
  <c r="N4172" i="1"/>
  <c r="O4172" i="1"/>
  <c r="M4173" i="1"/>
  <c r="N4173" i="1"/>
  <c r="O4173" i="1"/>
  <c r="M4174" i="1"/>
  <c r="N4174" i="1"/>
  <c r="O4174" i="1"/>
  <c r="M4175" i="1"/>
  <c r="N4175" i="1"/>
  <c r="O4175" i="1"/>
  <c r="M4176" i="1"/>
  <c r="N4176" i="1"/>
  <c r="O4176" i="1"/>
  <c r="M4177" i="1"/>
  <c r="N4177" i="1"/>
  <c r="O4177" i="1"/>
  <c r="M4178" i="1"/>
  <c r="N4178" i="1"/>
  <c r="O4178" i="1"/>
  <c r="M4179" i="1"/>
  <c r="N4179" i="1"/>
  <c r="O4179" i="1"/>
  <c r="M4180" i="1"/>
  <c r="N4180" i="1"/>
  <c r="O4180" i="1"/>
  <c r="M4181" i="1"/>
  <c r="N4181" i="1"/>
  <c r="O4181" i="1"/>
  <c r="M4182" i="1"/>
  <c r="N4182" i="1"/>
  <c r="O4182" i="1"/>
  <c r="M4183" i="1"/>
  <c r="N4183" i="1"/>
  <c r="O4183" i="1"/>
  <c r="M4184" i="1"/>
  <c r="N4184" i="1"/>
  <c r="O4184" i="1"/>
  <c r="M4185" i="1"/>
  <c r="N4185" i="1"/>
  <c r="O4185" i="1"/>
  <c r="M4186" i="1"/>
  <c r="N4186" i="1"/>
  <c r="O4186" i="1"/>
  <c r="M4187" i="1"/>
  <c r="N4187" i="1"/>
  <c r="O4187" i="1"/>
  <c r="M4188" i="1"/>
  <c r="N4188" i="1"/>
  <c r="O4188" i="1"/>
  <c r="M4189" i="1"/>
  <c r="N4189" i="1"/>
  <c r="O4189" i="1"/>
  <c r="M4190" i="1"/>
  <c r="N4190" i="1"/>
  <c r="O4190" i="1"/>
  <c r="M4191" i="1"/>
  <c r="N4191" i="1"/>
  <c r="O4191" i="1"/>
  <c r="M4192" i="1"/>
  <c r="N4192" i="1"/>
  <c r="O4192" i="1"/>
  <c r="M4193" i="1"/>
  <c r="N4193" i="1"/>
  <c r="O4193" i="1"/>
  <c r="M4194" i="1"/>
  <c r="N4194" i="1"/>
  <c r="O4194" i="1"/>
  <c r="M4195" i="1"/>
  <c r="N4195" i="1"/>
  <c r="O4195" i="1"/>
  <c r="M4196" i="1"/>
  <c r="N4196" i="1"/>
  <c r="O4196" i="1"/>
  <c r="M4197" i="1"/>
  <c r="N4197" i="1"/>
  <c r="O4197" i="1"/>
  <c r="M4198" i="1"/>
  <c r="N4198" i="1"/>
  <c r="O4198" i="1"/>
  <c r="M4199" i="1"/>
  <c r="N4199" i="1"/>
  <c r="O4199" i="1"/>
  <c r="M4200" i="1"/>
  <c r="N4200" i="1"/>
  <c r="O4200" i="1"/>
  <c r="M4201" i="1"/>
  <c r="N4201" i="1"/>
  <c r="O4201" i="1"/>
  <c r="M4202" i="1"/>
  <c r="N4202" i="1"/>
  <c r="O4202" i="1"/>
  <c r="M4203" i="1"/>
  <c r="N4203" i="1"/>
  <c r="O4203" i="1"/>
  <c r="M4204" i="1"/>
  <c r="N4204" i="1"/>
  <c r="O4204" i="1"/>
  <c r="M4205" i="1"/>
  <c r="N4205" i="1"/>
  <c r="O4205" i="1"/>
  <c r="M4206" i="1"/>
  <c r="N4206" i="1"/>
  <c r="O4206" i="1"/>
  <c r="M4207" i="1"/>
  <c r="N4207" i="1"/>
  <c r="O4207" i="1"/>
  <c r="M4208" i="1"/>
  <c r="N4208" i="1"/>
  <c r="O4208" i="1"/>
  <c r="M4209" i="1"/>
  <c r="N4209" i="1"/>
  <c r="O4209" i="1"/>
  <c r="M4210" i="1"/>
  <c r="N4210" i="1"/>
  <c r="O4210" i="1"/>
  <c r="M4211" i="1"/>
  <c r="N4211" i="1"/>
  <c r="O4211" i="1"/>
  <c r="M4212" i="1"/>
  <c r="N4212" i="1"/>
  <c r="O4212" i="1"/>
  <c r="M4213" i="1"/>
  <c r="N4213" i="1"/>
  <c r="O4213" i="1"/>
  <c r="M4214" i="1"/>
  <c r="N4214" i="1"/>
  <c r="O4214" i="1"/>
  <c r="M4215" i="1"/>
  <c r="N4215" i="1"/>
  <c r="O4215" i="1"/>
  <c r="M4216" i="1"/>
  <c r="N4216" i="1"/>
  <c r="O4216" i="1"/>
  <c r="M4217" i="1"/>
  <c r="N4217" i="1"/>
  <c r="O4217" i="1"/>
  <c r="M4218" i="1"/>
  <c r="N4218" i="1"/>
  <c r="O4218" i="1"/>
  <c r="M4219" i="1"/>
  <c r="N4219" i="1"/>
  <c r="O4219" i="1"/>
  <c r="M4220" i="1"/>
  <c r="N4220" i="1"/>
  <c r="O4220" i="1"/>
  <c r="M4221" i="1"/>
  <c r="N4221" i="1"/>
  <c r="O4221" i="1"/>
  <c r="M4222" i="1"/>
  <c r="N4222" i="1"/>
  <c r="O4222" i="1"/>
  <c r="M4223" i="1"/>
  <c r="N4223" i="1"/>
  <c r="O4223" i="1"/>
  <c r="M4224" i="1"/>
  <c r="N4224" i="1"/>
  <c r="O4224" i="1"/>
  <c r="M4225" i="1"/>
  <c r="N4225" i="1"/>
  <c r="O4225" i="1"/>
  <c r="M4226" i="1"/>
  <c r="N4226" i="1"/>
  <c r="O4226" i="1"/>
  <c r="M4227" i="1"/>
  <c r="N4227" i="1"/>
  <c r="O4227" i="1"/>
  <c r="M4228" i="1"/>
  <c r="N4228" i="1"/>
  <c r="O4228" i="1"/>
  <c r="M4229" i="1"/>
  <c r="N4229" i="1"/>
  <c r="O4229" i="1"/>
  <c r="M4230" i="1"/>
  <c r="N4230" i="1"/>
  <c r="O4230" i="1"/>
  <c r="M4231" i="1"/>
  <c r="N4231" i="1"/>
  <c r="O4231" i="1"/>
  <c r="M4232" i="1"/>
  <c r="N4232" i="1"/>
  <c r="O4232" i="1"/>
  <c r="M4233" i="1"/>
  <c r="N4233" i="1"/>
  <c r="O4233" i="1"/>
  <c r="M4234" i="1"/>
  <c r="N4234" i="1"/>
  <c r="O4234" i="1"/>
  <c r="M4235" i="1"/>
  <c r="N4235" i="1"/>
  <c r="O4235" i="1"/>
  <c r="M4236" i="1"/>
  <c r="N4236" i="1"/>
  <c r="O4236" i="1"/>
  <c r="M4237" i="1"/>
  <c r="N4237" i="1"/>
  <c r="O4237" i="1"/>
  <c r="M4238" i="1"/>
  <c r="N4238" i="1"/>
  <c r="O4238" i="1"/>
  <c r="M4239" i="1"/>
  <c r="N4239" i="1"/>
  <c r="O4239" i="1"/>
  <c r="M4240" i="1"/>
  <c r="N4240" i="1"/>
  <c r="O4240" i="1"/>
  <c r="M4241" i="1"/>
  <c r="N4241" i="1"/>
  <c r="O4241" i="1"/>
  <c r="M4242" i="1"/>
  <c r="N4242" i="1"/>
  <c r="O4242" i="1"/>
  <c r="M4243" i="1"/>
  <c r="N4243" i="1"/>
  <c r="O4243" i="1"/>
  <c r="M4244" i="1"/>
  <c r="N4244" i="1"/>
  <c r="O4244" i="1"/>
  <c r="M4245" i="1"/>
  <c r="N4245" i="1"/>
  <c r="O4245" i="1"/>
  <c r="M4246" i="1"/>
  <c r="N4246" i="1"/>
  <c r="O4246" i="1"/>
  <c r="M4247" i="1"/>
  <c r="N4247" i="1"/>
  <c r="O4247" i="1"/>
  <c r="M4248" i="1"/>
  <c r="N4248" i="1"/>
  <c r="O4248" i="1"/>
  <c r="M4249" i="1"/>
  <c r="N4249" i="1"/>
  <c r="O4249" i="1"/>
  <c r="M4250" i="1"/>
  <c r="N4250" i="1"/>
  <c r="O4250" i="1"/>
  <c r="M4251" i="1"/>
  <c r="N4251" i="1"/>
  <c r="O4251" i="1"/>
  <c r="M4252" i="1"/>
  <c r="N4252" i="1"/>
  <c r="O4252" i="1"/>
  <c r="M4253" i="1"/>
  <c r="N4253" i="1"/>
  <c r="O4253" i="1"/>
  <c r="M4254" i="1"/>
  <c r="N4254" i="1"/>
  <c r="O4254" i="1"/>
  <c r="M4255" i="1"/>
  <c r="N4255" i="1"/>
  <c r="O4255" i="1"/>
  <c r="M4256" i="1"/>
  <c r="N4256" i="1"/>
  <c r="O4256" i="1"/>
  <c r="M4257" i="1"/>
  <c r="N4257" i="1"/>
  <c r="O4257" i="1"/>
  <c r="M4258" i="1"/>
  <c r="N4258" i="1"/>
  <c r="O4258" i="1"/>
  <c r="M4259" i="1"/>
  <c r="N4259" i="1"/>
  <c r="O4259" i="1"/>
  <c r="M4260" i="1"/>
  <c r="N4260" i="1"/>
  <c r="O4260" i="1"/>
  <c r="M4261" i="1"/>
  <c r="N4261" i="1"/>
  <c r="O4261" i="1"/>
  <c r="M4262" i="1"/>
  <c r="N4262" i="1"/>
  <c r="O4262" i="1"/>
  <c r="M4263" i="1"/>
  <c r="N4263" i="1"/>
  <c r="O4263" i="1"/>
  <c r="M4264" i="1"/>
  <c r="N4264" i="1"/>
  <c r="O4264" i="1"/>
  <c r="M4265" i="1"/>
  <c r="N4265" i="1"/>
  <c r="O4265" i="1"/>
  <c r="M4266" i="1"/>
  <c r="N4266" i="1"/>
  <c r="O4266" i="1"/>
  <c r="M4267" i="1"/>
  <c r="N4267" i="1"/>
  <c r="O4267" i="1"/>
  <c r="M4268" i="1"/>
  <c r="N4268" i="1"/>
  <c r="O4268" i="1"/>
  <c r="M4269" i="1"/>
  <c r="N4269" i="1"/>
  <c r="O4269" i="1"/>
  <c r="M4270" i="1"/>
  <c r="N4270" i="1"/>
  <c r="O4270" i="1"/>
  <c r="M4271" i="1"/>
  <c r="N4271" i="1"/>
  <c r="O4271" i="1"/>
  <c r="M4272" i="1"/>
  <c r="N4272" i="1"/>
  <c r="O4272" i="1"/>
  <c r="M4273" i="1"/>
  <c r="N4273" i="1"/>
  <c r="O4273" i="1"/>
  <c r="M4274" i="1"/>
  <c r="N4274" i="1"/>
  <c r="O4274" i="1"/>
  <c r="M4275" i="1"/>
  <c r="N4275" i="1"/>
  <c r="O4275" i="1"/>
  <c r="M4276" i="1"/>
  <c r="N4276" i="1"/>
  <c r="O4276" i="1"/>
  <c r="M4277" i="1"/>
  <c r="N4277" i="1"/>
  <c r="O4277" i="1"/>
  <c r="M4278" i="1"/>
  <c r="N4278" i="1"/>
  <c r="O4278" i="1"/>
  <c r="M4279" i="1"/>
  <c r="N4279" i="1"/>
  <c r="O4279" i="1"/>
  <c r="M4280" i="1"/>
  <c r="N4280" i="1"/>
  <c r="O4280" i="1"/>
  <c r="M4281" i="1"/>
  <c r="N4281" i="1"/>
  <c r="O4281" i="1"/>
  <c r="M4282" i="1"/>
  <c r="N4282" i="1"/>
  <c r="O4282" i="1"/>
  <c r="M4283" i="1"/>
  <c r="N4283" i="1"/>
  <c r="O4283" i="1"/>
  <c r="M4284" i="1"/>
  <c r="N4284" i="1"/>
  <c r="O4284" i="1"/>
  <c r="M4285" i="1"/>
  <c r="N4285" i="1"/>
  <c r="O4285" i="1"/>
  <c r="M4286" i="1"/>
  <c r="N4286" i="1"/>
  <c r="O4286" i="1"/>
  <c r="M4287" i="1"/>
  <c r="N4287" i="1"/>
  <c r="O4287" i="1"/>
  <c r="M4288" i="1"/>
  <c r="N4288" i="1"/>
  <c r="O4288" i="1"/>
  <c r="M4289" i="1"/>
  <c r="N4289" i="1"/>
  <c r="O4289" i="1"/>
  <c r="M4290" i="1"/>
  <c r="N4290" i="1"/>
  <c r="O4290" i="1"/>
  <c r="M4291" i="1"/>
  <c r="N4291" i="1"/>
  <c r="O4291" i="1"/>
  <c r="M4292" i="1"/>
  <c r="N4292" i="1"/>
  <c r="O4292" i="1"/>
  <c r="M4293" i="1"/>
  <c r="N4293" i="1"/>
  <c r="O4293" i="1"/>
  <c r="M4294" i="1"/>
  <c r="N4294" i="1"/>
  <c r="O4294" i="1"/>
  <c r="M4295" i="1"/>
  <c r="N4295" i="1"/>
  <c r="O4295" i="1"/>
  <c r="M4296" i="1"/>
  <c r="N4296" i="1"/>
  <c r="O4296" i="1"/>
  <c r="M4297" i="1"/>
  <c r="N4297" i="1"/>
  <c r="O4297" i="1"/>
  <c r="M4298" i="1"/>
  <c r="N4298" i="1"/>
  <c r="O4298" i="1"/>
  <c r="M4299" i="1"/>
  <c r="N4299" i="1"/>
  <c r="O4299" i="1"/>
  <c r="M4300" i="1"/>
  <c r="N4300" i="1"/>
  <c r="O4300" i="1"/>
  <c r="M4301" i="1"/>
  <c r="N4301" i="1"/>
  <c r="O4301" i="1"/>
  <c r="M4302" i="1"/>
  <c r="N4302" i="1"/>
  <c r="O4302" i="1"/>
  <c r="M4303" i="1"/>
  <c r="N4303" i="1"/>
  <c r="O4303" i="1"/>
  <c r="M4304" i="1"/>
  <c r="N4304" i="1"/>
  <c r="O4304" i="1"/>
  <c r="M4305" i="1"/>
  <c r="N4305" i="1"/>
  <c r="O4305" i="1"/>
  <c r="M4306" i="1"/>
  <c r="N4306" i="1"/>
  <c r="O4306" i="1"/>
  <c r="M4307" i="1"/>
  <c r="N4307" i="1"/>
  <c r="O4307" i="1"/>
  <c r="M4308" i="1"/>
  <c r="N4308" i="1"/>
  <c r="O4308" i="1"/>
  <c r="M4309" i="1"/>
  <c r="N4309" i="1"/>
  <c r="O4309" i="1"/>
  <c r="M4310" i="1"/>
  <c r="N4310" i="1"/>
  <c r="O4310" i="1"/>
  <c r="M4311" i="1"/>
  <c r="N4311" i="1"/>
  <c r="O4311" i="1"/>
  <c r="M4312" i="1"/>
  <c r="N4312" i="1"/>
  <c r="O4312" i="1"/>
  <c r="M4313" i="1"/>
  <c r="N4313" i="1"/>
  <c r="O4313" i="1"/>
  <c r="M4314" i="1"/>
  <c r="N4314" i="1"/>
  <c r="O4314" i="1"/>
  <c r="M4315" i="1"/>
  <c r="N4315" i="1"/>
  <c r="O4315" i="1"/>
  <c r="M4316" i="1"/>
  <c r="N4316" i="1"/>
  <c r="O4316" i="1"/>
  <c r="M4317" i="1"/>
  <c r="N4317" i="1"/>
  <c r="O4317" i="1"/>
  <c r="M4318" i="1"/>
  <c r="N4318" i="1"/>
  <c r="O4318" i="1"/>
  <c r="M4319" i="1"/>
  <c r="N4319" i="1"/>
  <c r="O4319" i="1"/>
  <c r="M4320" i="1"/>
  <c r="N4320" i="1"/>
  <c r="O4320" i="1"/>
  <c r="M4321" i="1"/>
  <c r="N4321" i="1"/>
  <c r="O4321" i="1"/>
  <c r="M4322" i="1"/>
  <c r="N4322" i="1"/>
  <c r="O4322" i="1"/>
  <c r="M4323" i="1"/>
  <c r="N4323" i="1"/>
  <c r="O4323" i="1"/>
  <c r="M4324" i="1"/>
  <c r="N4324" i="1"/>
  <c r="O4324" i="1"/>
  <c r="M4325" i="1"/>
  <c r="N4325" i="1"/>
  <c r="O4325" i="1"/>
  <c r="M4326" i="1"/>
  <c r="N4326" i="1"/>
  <c r="O4326" i="1"/>
  <c r="M4327" i="1"/>
  <c r="N4327" i="1"/>
  <c r="O4327" i="1"/>
  <c r="M4328" i="1"/>
  <c r="N4328" i="1"/>
  <c r="O4328" i="1"/>
  <c r="M4329" i="1"/>
  <c r="N4329" i="1"/>
  <c r="O4329" i="1"/>
  <c r="M4330" i="1"/>
  <c r="N4330" i="1"/>
  <c r="O4330" i="1"/>
  <c r="M4331" i="1"/>
  <c r="N4331" i="1"/>
  <c r="O4331" i="1"/>
  <c r="M4332" i="1"/>
  <c r="N4332" i="1"/>
  <c r="O4332" i="1"/>
  <c r="M4333" i="1"/>
  <c r="N4333" i="1"/>
  <c r="O4333" i="1"/>
  <c r="M4334" i="1"/>
  <c r="N4334" i="1"/>
  <c r="O4334" i="1"/>
  <c r="M4335" i="1"/>
  <c r="N4335" i="1"/>
  <c r="O4335" i="1"/>
  <c r="M4336" i="1"/>
  <c r="N4336" i="1"/>
  <c r="O4336" i="1"/>
  <c r="M4337" i="1"/>
  <c r="N4337" i="1"/>
  <c r="O4337" i="1"/>
  <c r="M4338" i="1"/>
  <c r="N4338" i="1"/>
  <c r="O4338" i="1"/>
  <c r="M4339" i="1"/>
  <c r="N4339" i="1"/>
  <c r="O4339" i="1"/>
  <c r="M4340" i="1"/>
  <c r="N4340" i="1"/>
  <c r="O4340" i="1"/>
  <c r="M4341" i="1"/>
  <c r="N4341" i="1"/>
  <c r="O4341" i="1"/>
  <c r="M4342" i="1"/>
  <c r="N4342" i="1"/>
  <c r="O4342" i="1"/>
  <c r="M4343" i="1"/>
  <c r="N4343" i="1"/>
  <c r="O4343" i="1"/>
  <c r="M4344" i="1"/>
  <c r="N4344" i="1"/>
  <c r="O4344" i="1"/>
  <c r="M4345" i="1"/>
  <c r="N4345" i="1"/>
  <c r="O4345" i="1"/>
  <c r="M4346" i="1"/>
  <c r="N4346" i="1"/>
  <c r="O4346" i="1"/>
  <c r="M4347" i="1"/>
  <c r="N4347" i="1"/>
  <c r="O4347" i="1"/>
  <c r="M4348" i="1"/>
  <c r="N4348" i="1"/>
  <c r="O4348" i="1"/>
  <c r="M4349" i="1"/>
  <c r="N4349" i="1"/>
  <c r="O4349" i="1"/>
  <c r="M4350" i="1"/>
  <c r="N4350" i="1"/>
  <c r="O4350" i="1"/>
  <c r="M4351" i="1"/>
  <c r="N4351" i="1"/>
  <c r="O4351" i="1"/>
  <c r="M4352" i="1"/>
  <c r="N4352" i="1"/>
  <c r="O4352" i="1"/>
  <c r="M4353" i="1"/>
  <c r="N4353" i="1"/>
  <c r="O4353" i="1"/>
  <c r="M4354" i="1"/>
  <c r="N4354" i="1"/>
  <c r="O4354" i="1"/>
  <c r="M4355" i="1"/>
  <c r="N4355" i="1"/>
  <c r="O4355" i="1"/>
  <c r="M4356" i="1"/>
  <c r="N4356" i="1"/>
  <c r="O4356" i="1"/>
  <c r="M4357" i="1"/>
  <c r="N4357" i="1"/>
  <c r="O4357" i="1"/>
  <c r="M4358" i="1"/>
  <c r="N4358" i="1"/>
  <c r="O4358" i="1"/>
  <c r="M4359" i="1"/>
  <c r="N4359" i="1"/>
  <c r="O4359" i="1"/>
  <c r="M4360" i="1"/>
  <c r="N4360" i="1"/>
  <c r="O4360" i="1"/>
  <c r="M4361" i="1"/>
  <c r="N4361" i="1"/>
  <c r="O4361" i="1"/>
  <c r="M4362" i="1"/>
  <c r="N4362" i="1"/>
  <c r="O4362" i="1"/>
  <c r="M4363" i="1"/>
  <c r="N4363" i="1"/>
  <c r="O4363" i="1"/>
  <c r="M4364" i="1"/>
  <c r="N4364" i="1"/>
  <c r="O4364" i="1"/>
  <c r="M4365" i="1"/>
  <c r="N4365" i="1"/>
  <c r="O4365" i="1"/>
  <c r="M4366" i="1"/>
  <c r="N4366" i="1"/>
  <c r="O4366" i="1"/>
  <c r="M4367" i="1"/>
  <c r="N4367" i="1"/>
  <c r="O4367" i="1"/>
  <c r="M4368" i="1"/>
  <c r="N4368" i="1"/>
  <c r="O4368" i="1"/>
  <c r="M4369" i="1"/>
  <c r="N4369" i="1"/>
  <c r="O4369" i="1"/>
  <c r="M4370" i="1"/>
  <c r="N4370" i="1"/>
  <c r="O4370" i="1"/>
  <c r="M4371" i="1"/>
  <c r="N4371" i="1"/>
  <c r="O4371" i="1"/>
  <c r="M4372" i="1"/>
  <c r="N4372" i="1"/>
  <c r="O4372" i="1"/>
  <c r="M4373" i="1"/>
  <c r="N4373" i="1"/>
  <c r="O4373" i="1"/>
  <c r="M4374" i="1"/>
  <c r="N4374" i="1"/>
  <c r="O4374" i="1"/>
  <c r="M4375" i="1"/>
  <c r="N4375" i="1"/>
  <c r="O4375" i="1"/>
  <c r="M4376" i="1"/>
  <c r="N4376" i="1"/>
  <c r="O4376" i="1"/>
  <c r="M4377" i="1"/>
  <c r="N4377" i="1"/>
  <c r="O4377" i="1"/>
  <c r="M4378" i="1"/>
  <c r="N4378" i="1"/>
  <c r="O4378" i="1"/>
  <c r="M4379" i="1"/>
  <c r="N4379" i="1"/>
  <c r="O4379" i="1"/>
  <c r="M4380" i="1"/>
  <c r="N4380" i="1"/>
  <c r="O4380" i="1"/>
  <c r="M4381" i="1"/>
  <c r="N4381" i="1"/>
  <c r="O4381" i="1"/>
  <c r="M4382" i="1"/>
  <c r="N4382" i="1"/>
  <c r="O4382" i="1"/>
  <c r="M4383" i="1"/>
  <c r="N4383" i="1"/>
  <c r="O4383" i="1"/>
  <c r="M4384" i="1"/>
  <c r="N4384" i="1"/>
  <c r="O4384" i="1"/>
  <c r="M4385" i="1"/>
  <c r="N4385" i="1"/>
  <c r="O4385" i="1"/>
  <c r="M4386" i="1"/>
  <c r="N4386" i="1"/>
  <c r="O4386" i="1"/>
  <c r="M4387" i="1"/>
  <c r="N4387" i="1"/>
  <c r="O4387" i="1"/>
  <c r="M4388" i="1"/>
  <c r="N4388" i="1"/>
  <c r="O4388" i="1"/>
  <c r="M4389" i="1"/>
  <c r="N4389" i="1"/>
  <c r="O4389" i="1"/>
  <c r="M4390" i="1"/>
  <c r="N4390" i="1"/>
  <c r="O4390" i="1"/>
  <c r="M4391" i="1"/>
  <c r="N4391" i="1"/>
  <c r="O4391" i="1"/>
  <c r="M4392" i="1"/>
  <c r="N4392" i="1"/>
  <c r="O4392" i="1"/>
  <c r="M4393" i="1"/>
  <c r="N4393" i="1"/>
  <c r="O4393" i="1"/>
  <c r="M4394" i="1"/>
  <c r="N4394" i="1"/>
  <c r="O4394" i="1"/>
  <c r="M4395" i="1"/>
  <c r="N4395" i="1"/>
  <c r="O4395" i="1"/>
  <c r="M4396" i="1"/>
  <c r="N4396" i="1"/>
  <c r="O4396" i="1"/>
  <c r="M4397" i="1"/>
  <c r="N4397" i="1"/>
  <c r="O4397" i="1"/>
  <c r="M4398" i="1"/>
  <c r="N4398" i="1"/>
  <c r="O4398" i="1"/>
  <c r="M4399" i="1"/>
  <c r="N4399" i="1"/>
  <c r="O4399" i="1"/>
  <c r="M4400" i="1"/>
  <c r="N4400" i="1"/>
  <c r="O4400" i="1"/>
  <c r="M4401" i="1"/>
  <c r="N4401" i="1"/>
  <c r="O4401" i="1"/>
  <c r="M4402" i="1"/>
  <c r="N4402" i="1"/>
  <c r="O4402" i="1"/>
  <c r="M4403" i="1"/>
  <c r="N4403" i="1"/>
  <c r="O4403" i="1"/>
  <c r="M4404" i="1"/>
  <c r="N4404" i="1"/>
  <c r="O4404" i="1"/>
  <c r="M4405" i="1"/>
  <c r="N4405" i="1"/>
  <c r="O4405" i="1"/>
  <c r="M4406" i="1"/>
  <c r="N4406" i="1"/>
  <c r="O4406" i="1"/>
  <c r="M4407" i="1"/>
  <c r="N4407" i="1"/>
  <c r="O4407" i="1"/>
  <c r="M4408" i="1"/>
  <c r="N4408" i="1"/>
  <c r="O4408" i="1"/>
  <c r="M4409" i="1"/>
  <c r="N4409" i="1"/>
  <c r="O4409" i="1"/>
  <c r="M4410" i="1"/>
  <c r="N4410" i="1"/>
  <c r="O4410" i="1"/>
  <c r="M4411" i="1"/>
  <c r="N4411" i="1"/>
  <c r="O4411" i="1"/>
  <c r="M4412" i="1"/>
  <c r="N4412" i="1"/>
  <c r="O4412" i="1"/>
  <c r="M4413" i="1"/>
  <c r="N4413" i="1"/>
  <c r="O4413" i="1"/>
  <c r="M4414" i="1"/>
  <c r="N4414" i="1"/>
  <c r="O4414" i="1"/>
  <c r="M4415" i="1"/>
  <c r="N4415" i="1"/>
  <c r="O4415" i="1"/>
  <c r="M4416" i="1"/>
  <c r="N4416" i="1"/>
  <c r="O4416" i="1"/>
  <c r="M4417" i="1"/>
  <c r="N4417" i="1"/>
  <c r="O4417" i="1"/>
  <c r="M4418" i="1"/>
  <c r="N4418" i="1"/>
  <c r="O4418" i="1"/>
  <c r="M4419" i="1"/>
  <c r="N4419" i="1"/>
  <c r="O4419" i="1"/>
  <c r="M4420" i="1"/>
  <c r="N4420" i="1"/>
  <c r="O4420" i="1"/>
  <c r="M4421" i="1"/>
  <c r="N4421" i="1"/>
  <c r="O4421" i="1"/>
  <c r="M4422" i="1"/>
  <c r="N4422" i="1"/>
  <c r="O4422" i="1"/>
  <c r="M4423" i="1"/>
  <c r="N4423" i="1"/>
  <c r="O4423" i="1"/>
  <c r="M4424" i="1"/>
  <c r="N4424" i="1"/>
  <c r="O4424" i="1"/>
  <c r="M4425" i="1"/>
  <c r="N4425" i="1"/>
  <c r="O4425" i="1"/>
  <c r="M4426" i="1"/>
  <c r="N4426" i="1"/>
  <c r="O4426" i="1"/>
  <c r="M4427" i="1"/>
  <c r="N4427" i="1"/>
  <c r="O4427" i="1"/>
  <c r="M4428" i="1"/>
  <c r="N4428" i="1"/>
  <c r="O4428" i="1"/>
  <c r="M4429" i="1"/>
  <c r="N4429" i="1"/>
  <c r="O4429" i="1"/>
  <c r="M4430" i="1"/>
  <c r="N4430" i="1"/>
  <c r="O4430" i="1"/>
  <c r="M4431" i="1"/>
  <c r="N4431" i="1"/>
  <c r="O4431" i="1"/>
  <c r="M4432" i="1"/>
  <c r="N4432" i="1"/>
  <c r="O4432" i="1"/>
  <c r="M4433" i="1"/>
  <c r="N4433" i="1"/>
  <c r="O4433" i="1"/>
  <c r="M4434" i="1"/>
  <c r="N4434" i="1"/>
  <c r="O4434" i="1"/>
  <c r="M4435" i="1"/>
  <c r="N4435" i="1"/>
  <c r="O4435" i="1"/>
  <c r="M4436" i="1"/>
  <c r="N4436" i="1"/>
  <c r="O4436" i="1"/>
  <c r="M4437" i="1"/>
  <c r="N4437" i="1"/>
  <c r="O4437" i="1"/>
  <c r="M4438" i="1"/>
  <c r="N4438" i="1"/>
  <c r="O4438" i="1"/>
  <c r="M4439" i="1"/>
  <c r="N4439" i="1"/>
  <c r="O4439" i="1"/>
  <c r="M4440" i="1"/>
  <c r="N4440" i="1"/>
  <c r="O4440" i="1"/>
  <c r="M4441" i="1"/>
  <c r="N4441" i="1"/>
  <c r="O4441" i="1"/>
  <c r="M4442" i="1"/>
  <c r="N4442" i="1"/>
  <c r="O4442" i="1"/>
  <c r="M4443" i="1"/>
  <c r="N4443" i="1"/>
  <c r="O4443" i="1"/>
  <c r="M4444" i="1"/>
  <c r="N4444" i="1"/>
  <c r="O4444" i="1"/>
  <c r="M4445" i="1"/>
  <c r="N4445" i="1"/>
  <c r="O4445" i="1"/>
  <c r="M4446" i="1"/>
  <c r="N4446" i="1"/>
  <c r="O4446" i="1"/>
  <c r="M4447" i="1"/>
  <c r="N4447" i="1"/>
  <c r="O4447" i="1"/>
  <c r="M4448" i="1"/>
  <c r="N4448" i="1"/>
  <c r="O4448" i="1"/>
  <c r="M4449" i="1"/>
  <c r="N4449" i="1"/>
  <c r="O4449" i="1"/>
  <c r="M4450" i="1"/>
  <c r="N4450" i="1"/>
  <c r="O4450" i="1"/>
  <c r="M4451" i="1"/>
  <c r="N4451" i="1"/>
  <c r="O4451" i="1"/>
  <c r="M4452" i="1"/>
  <c r="N4452" i="1"/>
  <c r="O4452" i="1"/>
  <c r="M4453" i="1"/>
  <c r="N4453" i="1"/>
  <c r="O4453" i="1"/>
  <c r="M4454" i="1"/>
  <c r="N4454" i="1"/>
  <c r="O4454" i="1"/>
  <c r="M4455" i="1"/>
  <c r="N4455" i="1"/>
  <c r="O4455" i="1"/>
  <c r="M4456" i="1"/>
  <c r="N4456" i="1"/>
  <c r="O4456" i="1"/>
  <c r="M4457" i="1"/>
  <c r="N4457" i="1"/>
  <c r="O4457" i="1"/>
  <c r="M4458" i="1"/>
  <c r="N4458" i="1"/>
  <c r="O4458" i="1"/>
  <c r="M4459" i="1"/>
  <c r="N4459" i="1"/>
  <c r="O4459" i="1"/>
  <c r="M4460" i="1"/>
  <c r="N4460" i="1"/>
  <c r="O4460" i="1"/>
  <c r="M4461" i="1"/>
  <c r="N4461" i="1"/>
  <c r="O4461" i="1"/>
  <c r="M4462" i="1"/>
  <c r="N4462" i="1"/>
  <c r="O4462" i="1"/>
  <c r="M4463" i="1"/>
  <c r="N4463" i="1"/>
  <c r="O4463" i="1"/>
  <c r="M4464" i="1"/>
  <c r="N4464" i="1"/>
  <c r="O4464" i="1"/>
  <c r="M4465" i="1"/>
  <c r="N4465" i="1"/>
  <c r="O4465" i="1"/>
  <c r="M4466" i="1"/>
  <c r="N4466" i="1"/>
  <c r="O4466" i="1"/>
  <c r="M4467" i="1"/>
  <c r="N4467" i="1"/>
  <c r="O4467" i="1"/>
  <c r="M4468" i="1"/>
  <c r="N4468" i="1"/>
  <c r="O4468" i="1"/>
  <c r="M4469" i="1"/>
  <c r="N4469" i="1"/>
  <c r="O4469" i="1"/>
  <c r="M4470" i="1"/>
  <c r="N4470" i="1"/>
  <c r="O4470" i="1"/>
  <c r="M4471" i="1"/>
  <c r="N4471" i="1"/>
  <c r="O4471" i="1"/>
  <c r="M4472" i="1"/>
  <c r="N4472" i="1"/>
  <c r="O4472" i="1"/>
  <c r="M4473" i="1"/>
  <c r="N4473" i="1"/>
  <c r="O4473" i="1"/>
  <c r="M4474" i="1"/>
  <c r="N4474" i="1"/>
  <c r="O4474" i="1"/>
  <c r="M4475" i="1"/>
  <c r="N4475" i="1"/>
  <c r="O4475" i="1"/>
  <c r="M4476" i="1"/>
  <c r="N4476" i="1"/>
  <c r="O4476" i="1"/>
  <c r="M4477" i="1"/>
  <c r="N4477" i="1"/>
  <c r="O4477" i="1"/>
  <c r="M4478" i="1"/>
  <c r="N4478" i="1"/>
  <c r="O4478" i="1"/>
  <c r="M4479" i="1"/>
  <c r="N4479" i="1"/>
  <c r="O4479" i="1"/>
  <c r="M4480" i="1"/>
  <c r="N4480" i="1"/>
  <c r="O4480" i="1"/>
  <c r="M4481" i="1"/>
  <c r="N4481" i="1"/>
  <c r="O4481" i="1"/>
  <c r="M4482" i="1"/>
  <c r="N4482" i="1"/>
  <c r="O4482" i="1"/>
  <c r="M4483" i="1"/>
  <c r="N4483" i="1"/>
  <c r="O4483" i="1"/>
  <c r="M4484" i="1"/>
  <c r="N4484" i="1"/>
  <c r="O4484" i="1"/>
  <c r="M4485" i="1"/>
  <c r="N4485" i="1"/>
  <c r="O4485" i="1"/>
  <c r="M4486" i="1"/>
  <c r="N4486" i="1"/>
  <c r="O4486" i="1"/>
  <c r="M4487" i="1"/>
  <c r="N4487" i="1"/>
  <c r="O4487" i="1"/>
  <c r="M4488" i="1"/>
  <c r="N4488" i="1"/>
  <c r="O4488" i="1"/>
  <c r="M4489" i="1"/>
  <c r="N4489" i="1"/>
  <c r="O4489" i="1"/>
  <c r="M4490" i="1"/>
  <c r="N4490" i="1"/>
  <c r="O4490" i="1"/>
  <c r="M4491" i="1"/>
  <c r="N4491" i="1"/>
  <c r="O4491" i="1"/>
  <c r="M4492" i="1"/>
  <c r="N4492" i="1"/>
  <c r="O4492" i="1"/>
  <c r="M4493" i="1"/>
  <c r="N4493" i="1"/>
  <c r="O4493" i="1"/>
  <c r="M4494" i="1"/>
  <c r="N4494" i="1"/>
  <c r="O4494" i="1"/>
  <c r="M4495" i="1"/>
  <c r="N4495" i="1"/>
  <c r="O4495" i="1"/>
  <c r="M4496" i="1"/>
  <c r="N4496" i="1"/>
  <c r="O4496" i="1"/>
  <c r="M4497" i="1"/>
  <c r="N4497" i="1"/>
  <c r="O4497" i="1"/>
  <c r="M4498" i="1"/>
  <c r="N4498" i="1"/>
  <c r="O4498" i="1"/>
  <c r="M4499" i="1"/>
  <c r="N4499" i="1"/>
  <c r="O4499" i="1"/>
  <c r="M4500" i="1"/>
  <c r="N4500" i="1"/>
  <c r="O4500" i="1"/>
  <c r="M4501" i="1"/>
  <c r="N4501" i="1"/>
  <c r="O4501" i="1"/>
  <c r="M4502" i="1"/>
  <c r="N4502" i="1"/>
  <c r="O4502" i="1"/>
  <c r="M4503" i="1"/>
  <c r="N4503" i="1"/>
  <c r="O4503" i="1"/>
  <c r="M4504" i="1"/>
  <c r="N4504" i="1"/>
  <c r="O4504" i="1"/>
  <c r="M4505" i="1"/>
  <c r="N4505" i="1"/>
  <c r="O4505" i="1"/>
  <c r="M4506" i="1"/>
  <c r="N4506" i="1"/>
  <c r="O4506" i="1"/>
  <c r="M4507" i="1"/>
  <c r="N4507" i="1"/>
  <c r="O4507" i="1"/>
  <c r="M4508" i="1"/>
  <c r="N4508" i="1"/>
  <c r="O4508" i="1"/>
  <c r="M4509" i="1"/>
  <c r="N4509" i="1"/>
  <c r="O4509" i="1"/>
  <c r="M4510" i="1"/>
  <c r="N4510" i="1"/>
  <c r="O4510" i="1"/>
  <c r="M4511" i="1"/>
  <c r="N4511" i="1"/>
  <c r="O4511" i="1"/>
  <c r="M4512" i="1"/>
  <c r="N4512" i="1"/>
  <c r="O4512" i="1"/>
  <c r="M4513" i="1"/>
  <c r="N4513" i="1"/>
  <c r="O4513" i="1"/>
  <c r="M4514" i="1"/>
  <c r="N4514" i="1"/>
  <c r="O4514" i="1"/>
  <c r="M4515" i="1"/>
  <c r="N4515" i="1"/>
  <c r="O4515" i="1"/>
  <c r="M4516" i="1"/>
  <c r="N4516" i="1"/>
  <c r="O4516" i="1"/>
  <c r="M4517" i="1"/>
  <c r="N4517" i="1"/>
  <c r="O4517" i="1"/>
  <c r="M4518" i="1"/>
  <c r="N4518" i="1"/>
  <c r="O4518" i="1"/>
  <c r="M4519" i="1"/>
  <c r="N4519" i="1"/>
  <c r="O4519" i="1"/>
  <c r="M4520" i="1"/>
  <c r="N4520" i="1"/>
  <c r="O4520" i="1"/>
  <c r="M4521" i="1"/>
  <c r="N4521" i="1"/>
  <c r="O4521" i="1"/>
  <c r="M4522" i="1"/>
  <c r="N4522" i="1"/>
  <c r="O4522" i="1"/>
  <c r="M4523" i="1"/>
  <c r="N4523" i="1"/>
  <c r="O4523" i="1"/>
  <c r="M4524" i="1"/>
  <c r="N4524" i="1"/>
  <c r="O4524" i="1"/>
  <c r="M4525" i="1"/>
  <c r="N4525" i="1"/>
  <c r="O4525" i="1"/>
  <c r="M4526" i="1"/>
  <c r="N4526" i="1"/>
  <c r="O4526" i="1"/>
  <c r="M4527" i="1"/>
  <c r="N4527" i="1"/>
  <c r="O4527" i="1"/>
  <c r="M4528" i="1"/>
  <c r="N4528" i="1"/>
  <c r="O4528" i="1"/>
  <c r="M4529" i="1"/>
  <c r="N4529" i="1"/>
  <c r="O4529" i="1"/>
  <c r="M4530" i="1"/>
  <c r="N4530" i="1"/>
  <c r="O4530" i="1"/>
  <c r="M4531" i="1"/>
  <c r="N4531" i="1"/>
  <c r="O4531" i="1"/>
  <c r="M4532" i="1"/>
  <c r="N4532" i="1"/>
  <c r="O4532" i="1"/>
  <c r="M4533" i="1"/>
  <c r="N4533" i="1"/>
  <c r="O4533" i="1"/>
  <c r="M4534" i="1"/>
  <c r="N4534" i="1"/>
  <c r="O4534" i="1"/>
  <c r="M4535" i="1"/>
  <c r="N4535" i="1"/>
  <c r="O4535" i="1"/>
  <c r="M4536" i="1"/>
  <c r="N4536" i="1"/>
  <c r="O4536" i="1"/>
  <c r="M4537" i="1"/>
  <c r="N4537" i="1"/>
  <c r="O4537" i="1"/>
  <c r="M4538" i="1"/>
  <c r="N4538" i="1"/>
  <c r="O4538" i="1"/>
  <c r="M4539" i="1"/>
  <c r="N4539" i="1"/>
  <c r="O4539" i="1"/>
  <c r="M4540" i="1"/>
  <c r="N4540" i="1"/>
  <c r="O4540" i="1"/>
  <c r="M4541" i="1"/>
  <c r="N4541" i="1"/>
  <c r="O4541" i="1"/>
  <c r="M4542" i="1"/>
  <c r="N4542" i="1"/>
  <c r="O4542" i="1"/>
  <c r="M4543" i="1"/>
  <c r="N4543" i="1"/>
  <c r="O4543" i="1"/>
  <c r="M4544" i="1"/>
  <c r="N4544" i="1"/>
  <c r="O4544" i="1"/>
  <c r="M4545" i="1"/>
  <c r="N4545" i="1"/>
  <c r="O4545" i="1"/>
  <c r="M4546" i="1"/>
  <c r="N4546" i="1"/>
  <c r="O4546" i="1"/>
  <c r="M4547" i="1"/>
  <c r="N4547" i="1"/>
  <c r="O4547" i="1"/>
  <c r="M4548" i="1"/>
  <c r="N4548" i="1"/>
  <c r="O4548" i="1"/>
  <c r="M4549" i="1"/>
  <c r="N4549" i="1"/>
  <c r="O4549" i="1"/>
  <c r="M4550" i="1"/>
  <c r="N4550" i="1"/>
  <c r="O4550" i="1"/>
  <c r="M4551" i="1"/>
  <c r="N4551" i="1"/>
  <c r="O4551" i="1"/>
  <c r="M4552" i="1"/>
  <c r="N4552" i="1"/>
  <c r="O4552" i="1"/>
  <c r="M4553" i="1"/>
  <c r="N4553" i="1"/>
  <c r="O4553" i="1"/>
  <c r="M4554" i="1"/>
  <c r="N4554" i="1"/>
  <c r="O4554" i="1"/>
  <c r="M4555" i="1"/>
  <c r="N4555" i="1"/>
  <c r="O4555" i="1"/>
  <c r="M4556" i="1"/>
  <c r="N4556" i="1"/>
  <c r="O4556" i="1"/>
  <c r="M4557" i="1"/>
  <c r="N4557" i="1"/>
  <c r="O4557" i="1"/>
  <c r="M4558" i="1"/>
  <c r="N4558" i="1"/>
  <c r="O4558" i="1"/>
  <c r="M4559" i="1"/>
  <c r="N4559" i="1"/>
  <c r="O4559" i="1"/>
  <c r="M4560" i="1"/>
  <c r="N4560" i="1"/>
  <c r="O4560" i="1"/>
  <c r="M4561" i="1"/>
  <c r="N4561" i="1"/>
  <c r="O4561" i="1"/>
  <c r="M4562" i="1"/>
  <c r="N4562" i="1"/>
  <c r="O4562" i="1"/>
  <c r="M4563" i="1"/>
  <c r="N4563" i="1"/>
  <c r="O4563" i="1"/>
  <c r="M4564" i="1"/>
  <c r="N4564" i="1"/>
  <c r="O4564" i="1"/>
  <c r="M4565" i="1"/>
  <c r="N4565" i="1"/>
  <c r="O4565" i="1"/>
  <c r="M4566" i="1"/>
  <c r="N4566" i="1"/>
  <c r="O4566" i="1"/>
  <c r="M4567" i="1"/>
  <c r="N4567" i="1"/>
  <c r="O4567" i="1"/>
  <c r="M4568" i="1"/>
  <c r="N4568" i="1"/>
  <c r="O4568" i="1"/>
  <c r="M4569" i="1"/>
  <c r="N4569" i="1"/>
  <c r="O4569" i="1"/>
  <c r="M4570" i="1"/>
  <c r="N4570" i="1"/>
  <c r="O4570" i="1"/>
  <c r="M4571" i="1"/>
  <c r="N4571" i="1"/>
  <c r="O4571" i="1"/>
  <c r="M4572" i="1"/>
  <c r="N4572" i="1"/>
  <c r="O4572" i="1"/>
  <c r="M4573" i="1"/>
  <c r="N4573" i="1"/>
  <c r="O4573" i="1"/>
  <c r="M4574" i="1"/>
  <c r="N4574" i="1"/>
  <c r="O4574" i="1"/>
  <c r="M4575" i="1"/>
  <c r="N4575" i="1"/>
  <c r="O4575" i="1"/>
  <c r="M4576" i="1"/>
  <c r="N4576" i="1"/>
  <c r="O4576" i="1"/>
  <c r="M4577" i="1"/>
  <c r="N4577" i="1"/>
  <c r="O4577" i="1"/>
  <c r="M2" i="1"/>
  <c r="N2" i="1"/>
  <c r="I4593" i="1" s="1"/>
  <c r="O2" i="1"/>
  <c r="J4593" i="1" s="1"/>
  <c r="J4616" i="1" l="1"/>
  <c r="G4605" i="1"/>
  <c r="G4602" i="1"/>
  <c r="G4599" i="1"/>
  <c r="G4596" i="1"/>
  <c r="G4593" i="1"/>
  <c r="L4605" i="1"/>
  <c r="Q4605" i="1" s="1"/>
  <c r="G4590" i="1"/>
  <c r="J4604" i="1"/>
  <c r="J4601" i="1"/>
  <c r="J4598" i="1"/>
  <c r="J4595" i="1"/>
  <c r="J4592" i="1"/>
  <c r="J4613" i="1"/>
  <c r="J4620" i="1"/>
  <c r="J4590" i="1"/>
  <c r="I4604" i="1"/>
  <c r="I4601" i="1"/>
  <c r="I4598" i="1"/>
  <c r="I4595" i="1"/>
  <c r="I4592" i="1"/>
  <c r="J4610" i="1"/>
  <c r="J4623" i="1"/>
  <c r="L4600" i="1"/>
  <c r="Q4600" i="1" s="1"/>
  <c r="I4590" i="1"/>
  <c r="H4604" i="1"/>
  <c r="H4601" i="1"/>
  <c r="H4598" i="1"/>
  <c r="H4595" i="1"/>
  <c r="H4592" i="1"/>
  <c r="AC4600" i="1"/>
  <c r="J4617" i="1"/>
  <c r="H4590" i="1"/>
  <c r="G4604" i="1"/>
  <c r="G4601" i="1"/>
  <c r="G4598" i="1"/>
  <c r="G4595" i="1"/>
  <c r="G4592" i="1"/>
  <c r="J4614" i="1"/>
  <c r="L4617" i="1"/>
  <c r="O4617" i="1" s="1"/>
  <c r="J4621" i="1"/>
  <c r="J4606" i="1"/>
  <c r="J4603" i="1"/>
  <c r="J4600" i="1"/>
  <c r="J4597" i="1"/>
  <c r="J4594" i="1"/>
  <c r="J4591" i="1"/>
  <c r="J4624" i="1"/>
  <c r="N4601" i="1"/>
  <c r="S4601" i="1" s="1"/>
  <c r="I4606" i="1"/>
  <c r="I4603" i="1"/>
  <c r="I4600" i="1"/>
  <c r="I4597" i="1"/>
  <c r="I4594" i="1"/>
  <c r="I4591" i="1"/>
  <c r="J4608" i="1"/>
  <c r="J4611" i="1"/>
  <c r="H4606" i="1"/>
  <c r="H4603" i="1"/>
  <c r="H4600" i="1"/>
  <c r="H4597" i="1"/>
  <c r="H4594" i="1"/>
  <c r="H4591" i="1"/>
  <c r="J4618" i="1"/>
  <c r="N4606" i="1"/>
  <c r="S4606" i="1" s="1"/>
  <c r="G4606" i="1"/>
  <c r="G4603" i="1"/>
  <c r="G4600" i="1"/>
  <c r="G4597" i="1"/>
  <c r="G4594" i="1"/>
  <c r="G4591" i="1"/>
  <c r="J4615" i="1"/>
  <c r="J4605" i="1"/>
  <c r="J4602" i="1"/>
  <c r="J4599" i="1"/>
  <c r="J4596" i="1"/>
  <c r="J4609" i="1"/>
  <c r="J4612" i="1"/>
  <c r="J4622" i="1"/>
  <c r="N4605" i="1"/>
  <c r="S4605" i="1" s="1"/>
  <c r="I4605" i="1"/>
  <c r="I4602" i="1"/>
  <c r="I4599" i="1"/>
  <c r="I4596" i="1"/>
  <c r="F3" i="1"/>
  <c r="AC4599" i="1" s="1"/>
  <c r="G3" i="1"/>
  <c r="O4597" i="1" s="1"/>
  <c r="T4597" i="1" s="1"/>
  <c r="F4" i="1"/>
  <c r="G4" i="1"/>
  <c r="M4597" i="1" s="1"/>
  <c r="R4597" i="1" s="1"/>
  <c r="F5" i="1"/>
  <c r="AC4601" i="1" s="1"/>
  <c r="G5" i="1"/>
  <c r="M4613" i="1" s="1"/>
  <c r="P4613" i="1" s="1"/>
  <c r="F6" i="1"/>
  <c r="AC4602" i="1" s="1"/>
  <c r="G6" i="1"/>
  <c r="O4594" i="1" s="1"/>
  <c r="T4594" i="1" s="1"/>
  <c r="F7" i="1"/>
  <c r="AC4603" i="1" s="1"/>
  <c r="G7" i="1"/>
  <c r="M4611" i="1" s="1"/>
  <c r="P4611" i="1" s="1"/>
  <c r="F8" i="1"/>
  <c r="N4604" i="1" s="1"/>
  <c r="S4604" i="1" s="1"/>
  <c r="G8" i="1"/>
  <c r="O4592" i="1" s="1"/>
  <c r="T4592" i="1" s="1"/>
  <c r="F9" i="1"/>
  <c r="G9" i="1"/>
  <c r="M4600" i="1" s="1"/>
  <c r="R4600" i="1" s="1"/>
  <c r="F10" i="1"/>
  <c r="G10" i="1"/>
  <c r="F11" i="1"/>
  <c r="G11" i="1"/>
  <c r="M4614" i="1" s="1"/>
  <c r="P4614" i="1" s="1"/>
  <c r="F12" i="1"/>
  <c r="AC4606" i="1" s="1"/>
  <c r="G12" i="1"/>
  <c r="M4609" i="1" s="1"/>
  <c r="P4609" i="1" s="1"/>
  <c r="F13" i="1"/>
  <c r="AC4597" i="1" s="1"/>
  <c r="G13" i="1"/>
  <c r="O4599" i="1" s="1"/>
  <c r="T4599" i="1" s="1"/>
  <c r="F14" i="1"/>
  <c r="G14" i="1"/>
  <c r="F15" i="1"/>
  <c r="G15" i="1"/>
  <c r="F16" i="1"/>
  <c r="G16" i="1"/>
  <c r="F17" i="1"/>
  <c r="G17" i="1"/>
  <c r="F18" i="1"/>
  <c r="AC4594" i="1" s="1"/>
  <c r="G18" i="1"/>
  <c r="O4602" i="1" s="1"/>
  <c r="T4602" i="1" s="1"/>
  <c r="F19" i="1"/>
  <c r="AC4605" i="1" s="1"/>
  <c r="G19" i="1"/>
  <c r="M4612" i="1" s="1"/>
  <c r="P4612" i="1" s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AC4593" i="1" s="1"/>
  <c r="G29" i="1"/>
  <c r="O4603" i="1" s="1"/>
  <c r="T4603" i="1" s="1"/>
  <c r="F30" i="1"/>
  <c r="G30" i="1"/>
  <c r="M4622" i="1" s="1"/>
  <c r="P4622" i="1" s="1"/>
  <c r="F31" i="1"/>
  <c r="G31" i="1"/>
  <c r="F32" i="1"/>
  <c r="G32" i="1"/>
  <c r="F33" i="1"/>
  <c r="G33" i="1"/>
  <c r="F34" i="1"/>
  <c r="G34" i="1"/>
  <c r="M4619" i="1" s="1"/>
  <c r="P4619" i="1" s="1"/>
  <c r="F35" i="1"/>
  <c r="G35" i="1"/>
  <c r="F36" i="1"/>
  <c r="G36" i="1"/>
  <c r="F37" i="1"/>
  <c r="G37" i="1"/>
  <c r="F38" i="1"/>
  <c r="G38" i="1"/>
  <c r="O4600" i="1" s="1"/>
  <c r="T4600" i="1" s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O4606" i="1" s="1"/>
  <c r="T4606" i="1" s="1"/>
  <c r="F46" i="1"/>
  <c r="G46" i="1"/>
  <c r="O4601" i="1" s="1"/>
  <c r="T4601" i="1" s="1"/>
  <c r="F47" i="1"/>
  <c r="G47" i="1"/>
  <c r="M4618" i="1" s="1"/>
  <c r="P4618" i="1" s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M4621" i="1" s="1"/>
  <c r="P4621" i="1" s="1"/>
  <c r="F70" i="1"/>
  <c r="G70" i="1"/>
  <c r="M4623" i="1" s="1"/>
  <c r="P4623" i="1" s="1"/>
  <c r="F71" i="1"/>
  <c r="Q4594" i="1" s="1"/>
  <c r="G71" i="1"/>
  <c r="M4620" i="1" s="1"/>
  <c r="P4620" i="1" s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AC4591" i="1" s="1"/>
  <c r="G162" i="1"/>
  <c r="O4605" i="1" s="1"/>
  <c r="T4605" i="1" s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M4608" i="1" s="1"/>
  <c r="P4608" i="1" s="1"/>
  <c r="F305" i="1"/>
  <c r="G305" i="1"/>
  <c r="F306" i="1"/>
  <c r="G306" i="1"/>
  <c r="F307" i="1"/>
  <c r="G307" i="1"/>
  <c r="F308" i="1"/>
  <c r="G308" i="1"/>
  <c r="M4606" i="1" s="1"/>
  <c r="R4606" i="1" s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R4590" i="1" s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AC4596" i="1" s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7" i="1"/>
  <c r="G3527" i="1"/>
  <c r="F3528" i="1"/>
  <c r="G3528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48" i="1"/>
  <c r="G3548" i="1"/>
  <c r="F3549" i="1"/>
  <c r="G3549" i="1"/>
  <c r="F3550" i="1"/>
  <c r="G3550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5" i="1"/>
  <c r="G3565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G2" i="1"/>
  <c r="M4598" i="1" s="1"/>
  <c r="R4598" i="1" s="1"/>
  <c r="F2" i="1"/>
  <c r="L4616" i="1" s="1"/>
  <c r="O4616" i="1" s="1"/>
  <c r="N4592" i="1" l="1"/>
  <c r="S4592" i="1" s="1"/>
  <c r="L4609" i="1"/>
  <c r="O4609" i="1" s="1"/>
  <c r="Y4602" i="1"/>
  <c r="M4602" i="1"/>
  <c r="R4602" i="1" s="1"/>
  <c r="W4602" i="1" s="1"/>
  <c r="W4600" i="1"/>
  <c r="O4590" i="1"/>
  <c r="T4590" i="1" s="1"/>
  <c r="Y4597" i="1"/>
  <c r="N4596" i="1"/>
  <c r="S4596" i="1" s="1"/>
  <c r="X4604" i="1"/>
  <c r="L4599" i="1"/>
  <c r="Q4599" i="1" s="1"/>
  <c r="V4599" i="1" s="1"/>
  <c r="N4598" i="1"/>
  <c r="S4598" i="1" s="1"/>
  <c r="M4615" i="1"/>
  <c r="P4615" i="1" s="1"/>
  <c r="X4601" i="1"/>
  <c r="M4591" i="1"/>
  <c r="R4591" i="1" s="1"/>
  <c r="Y4605" i="1"/>
  <c r="M4596" i="1"/>
  <c r="R4596" i="1" s="1"/>
  <c r="W4596" i="1" s="1"/>
  <c r="AA4593" i="1"/>
  <c r="M4601" i="1"/>
  <c r="R4601" i="1" s="1"/>
  <c r="Y4600" i="1"/>
  <c r="M4610" i="1"/>
  <c r="P4610" i="1" s="1"/>
  <c r="N4602" i="1"/>
  <c r="S4602" i="1" s="1"/>
  <c r="X4602" i="1" s="1"/>
  <c r="Y4590" i="1"/>
  <c r="J4607" i="1"/>
  <c r="AA4590" i="1"/>
  <c r="Q4593" i="1"/>
  <c r="V4593" i="1" s="1"/>
  <c r="W4597" i="1"/>
  <c r="O4593" i="1"/>
  <c r="T4593" i="1" s="1"/>
  <c r="Y4593" i="1" s="1"/>
  <c r="M4624" i="1"/>
  <c r="P4624" i="1" s="1"/>
  <c r="W4606" i="1"/>
  <c r="AA4599" i="1"/>
  <c r="M4595" i="1"/>
  <c r="R4595" i="1" s="1"/>
  <c r="W4595" i="1" s="1"/>
  <c r="Y4603" i="1"/>
  <c r="L4620" i="1"/>
  <c r="O4620" i="1" s="1"/>
  <c r="N4591" i="1"/>
  <c r="S4591" i="1" s="1"/>
  <c r="X4591" i="1" s="1"/>
  <c r="Y4592" i="1"/>
  <c r="M4604" i="1"/>
  <c r="R4604" i="1" s="1"/>
  <c r="W4604" i="1" s="1"/>
  <c r="AA4597" i="1"/>
  <c r="AA4605" i="1"/>
  <c r="Y4606" i="1"/>
  <c r="AA4600" i="1"/>
  <c r="W4598" i="1"/>
  <c r="L4613" i="1"/>
  <c r="O4613" i="1" s="1"/>
  <c r="N4597" i="1"/>
  <c r="S4597" i="1" s="1"/>
  <c r="X4597" i="1" s="1"/>
  <c r="O4604" i="1"/>
  <c r="T4604" i="1" s="1"/>
  <c r="Y4604" i="1" s="1"/>
  <c r="L4604" i="1"/>
  <c r="Q4604" i="1" s="1"/>
  <c r="V4604" i="1" s="1"/>
  <c r="L4622" i="1"/>
  <c r="O4622" i="1" s="1"/>
  <c r="AA4603" i="1"/>
  <c r="L4615" i="1"/>
  <c r="O4615" i="1" s="1"/>
  <c r="V4594" i="1"/>
  <c r="L4611" i="1"/>
  <c r="O4611" i="1" s="1"/>
  <c r="L4621" i="1"/>
  <c r="O4621" i="1" s="1"/>
  <c r="O4595" i="1"/>
  <c r="T4595" i="1" s="1"/>
  <c r="Y4595" i="1" s="1"/>
  <c r="AA4606" i="1"/>
  <c r="M4594" i="1"/>
  <c r="R4594" i="1" s="1"/>
  <c r="W4601" i="1"/>
  <c r="N4603" i="1"/>
  <c r="S4603" i="1" s="1"/>
  <c r="X4603" i="1" s="1"/>
  <c r="AA4596" i="1"/>
  <c r="M4592" i="1"/>
  <c r="R4592" i="1" s="1"/>
  <c r="W4592" i="1" s="1"/>
  <c r="X4596" i="1"/>
  <c r="L4603" i="1"/>
  <c r="Q4603" i="1" s="1"/>
  <c r="V4603" i="1" s="1"/>
  <c r="L4608" i="1"/>
  <c r="O4608" i="1" s="1"/>
  <c r="M4617" i="1"/>
  <c r="P4617" i="1" s="1"/>
  <c r="L4623" i="1"/>
  <c r="O4623" i="1" s="1"/>
  <c r="AA4595" i="1"/>
  <c r="M4605" i="1"/>
  <c r="R4605" i="1" s="1"/>
  <c r="W4605" i="1" s="1"/>
  <c r="Y4601" i="1"/>
  <c r="AA4602" i="1"/>
  <c r="Y4599" i="1"/>
  <c r="Y4594" i="1"/>
  <c r="Q4597" i="1"/>
  <c r="V4597" i="1" s="1"/>
  <c r="V4600" i="1"/>
  <c r="L4602" i="1"/>
  <c r="Q4602" i="1" s="1"/>
  <c r="V4602" i="1" s="1"/>
  <c r="L4614" i="1"/>
  <c r="O4614" i="1" s="1"/>
  <c r="N4590" i="1"/>
  <c r="S4590" i="1" s="1"/>
  <c r="X4590" i="1" s="1"/>
  <c r="I4607" i="1"/>
  <c r="AA4601" i="1"/>
  <c r="M4599" i="1"/>
  <c r="R4599" i="1" s="1"/>
  <c r="W4599" i="1" s="1"/>
  <c r="L4619" i="1"/>
  <c r="O4619" i="1" s="1"/>
  <c r="Q2" i="1"/>
  <c r="Q4598" i="1"/>
  <c r="V4598" i="1" s="1"/>
  <c r="Q4591" i="1"/>
  <c r="V4591" i="1" s="1"/>
  <c r="Q4596" i="1"/>
  <c r="V4596" i="1" s="1"/>
  <c r="L4601" i="1"/>
  <c r="Q4601" i="1" s="1"/>
  <c r="V4601" i="1" s="1"/>
  <c r="Q4590" i="1"/>
  <c r="V4590" i="1" s="1"/>
  <c r="M4593" i="1"/>
  <c r="R4593" i="1" s="1"/>
  <c r="W4593" i="1" s="1"/>
  <c r="G4607" i="1"/>
  <c r="Q4592" i="1"/>
  <c r="V4592" i="1" s="1"/>
  <c r="X4605" i="1"/>
  <c r="L4618" i="1"/>
  <c r="O4618" i="1" s="1"/>
  <c r="L4624" i="1"/>
  <c r="O4624" i="1" s="1"/>
  <c r="Q4595" i="1"/>
  <c r="V4595" i="1" s="1"/>
  <c r="O4596" i="1"/>
  <c r="T4596" i="1" s="1"/>
  <c r="Y4596" i="1" s="1"/>
  <c r="X4592" i="1"/>
  <c r="O4591" i="1"/>
  <c r="T4591" i="1" s="1"/>
  <c r="Y4591" i="1" s="1"/>
  <c r="M4603" i="1"/>
  <c r="R4603" i="1" s="1"/>
  <c r="W4603" i="1" s="1"/>
  <c r="O4598" i="1"/>
  <c r="T4598" i="1" s="1"/>
  <c r="Y4598" i="1" s="1"/>
  <c r="N4593" i="1"/>
  <c r="S4593" i="1" s="1"/>
  <c r="X4593" i="1" s="1"/>
  <c r="N4594" i="1"/>
  <c r="S4594" i="1" s="1"/>
  <c r="X4594" i="1" s="1"/>
  <c r="W4591" i="1"/>
  <c r="X4606" i="1"/>
  <c r="L4610" i="1"/>
  <c r="O4610" i="1" s="1"/>
  <c r="M4616" i="1"/>
  <c r="P4616" i="1" s="1"/>
  <c r="L4612" i="1"/>
  <c r="O4612" i="1" s="1"/>
  <c r="N4599" i="1"/>
  <c r="S4599" i="1" s="1"/>
  <c r="X4599" i="1" s="1"/>
  <c r="N4600" i="1"/>
  <c r="S4600" i="1" s="1"/>
  <c r="X4600" i="1" s="1"/>
  <c r="W4594" i="1"/>
  <c r="N4595" i="1"/>
  <c r="S4595" i="1" s="1"/>
  <c r="X4595" i="1" s="1"/>
  <c r="H4607" i="1"/>
  <c r="W4590" i="1"/>
  <c r="L4606" i="1"/>
  <c r="Q4606" i="1" s="1"/>
  <c r="V4606" i="1" s="1"/>
  <c r="X4598" i="1"/>
  <c r="V4605" i="1"/>
  <c r="X4607" i="1" l="1"/>
  <c r="V4607" i="1"/>
  <c r="W4607" i="1"/>
  <c r="AC4595" i="1"/>
  <c r="AA4594" i="1"/>
  <c r="AC4592" i="1"/>
  <c r="AA4592" i="1"/>
  <c r="AC4604" i="1"/>
  <c r="AA4604" i="1"/>
  <c r="S2" i="1"/>
  <c r="AC4598" i="1" s="1"/>
  <c r="AA4598" i="1"/>
  <c r="AC4590" i="1"/>
  <c r="AA4591" i="1"/>
  <c r="Y4607" i="1"/>
</calcChain>
</file>

<file path=xl/sharedStrings.xml><?xml version="1.0" encoding="utf-8"?>
<sst xmlns="http://schemas.openxmlformats.org/spreadsheetml/2006/main" count="9276" uniqueCount="98">
  <si>
    <t>Date</t>
  </si>
  <si>
    <t>Home Team</t>
  </si>
  <si>
    <t>Away Team</t>
  </si>
  <si>
    <t>Home Score</t>
  </si>
  <si>
    <t>Away Score</t>
  </si>
  <si>
    <t>Terms of Use</t>
  </si>
  <si>
    <t xml:space="preserve">This data set may contain errors.  It is a condition of use that you do not rely upon the information provided in this spreadsheet when making wagering decisions. Please verify everything for yourself. </t>
  </si>
  <si>
    <t>This data set is intended for personal use only.  Do not make this data available on another website.  Please link to http://www.aussportsbetting.com/data/ when referring this data set to other people.</t>
  </si>
  <si>
    <t>http://www.footballlocks.com/nfl_odds.shtml</t>
  </si>
  <si>
    <t>http://www.databasefootball.com/boxscores/scheduleyear.htm?lg=nfl&amp;yr=2006</t>
  </si>
  <si>
    <t>http://www.databasefootball.com/boxscores/scheduleyear.htm?lg=nfl&amp;yr=2007</t>
  </si>
  <si>
    <t>http://www.oddsportal.com/american-football/usa/nfl/results/</t>
  </si>
  <si>
    <t>http://www.nfl.com/schedules/</t>
  </si>
  <si>
    <t>Errors</t>
  </si>
  <si>
    <t>Data errors can be reported here:</t>
  </si>
  <si>
    <t>http://www.aussportsbetting.com/contact/</t>
  </si>
  <si>
    <t>Other Notes</t>
  </si>
  <si>
    <t>Buffalo Bills fixtures held in Toronto are marked as NOT being played at a neutral venue.</t>
  </si>
  <si>
    <t>The historical odds have been converted from American to decimal.</t>
  </si>
  <si>
    <t>2013-12-02</t>
  </si>
  <si>
    <t>2013-12-01</t>
  </si>
  <si>
    <t>2013-12-12</t>
  </si>
  <si>
    <t>2013-12-15</t>
  </si>
  <si>
    <t>2013-12-16</t>
  </si>
  <si>
    <t>2013-12-23</t>
  </si>
  <si>
    <t>2013-12-22</t>
  </si>
  <si>
    <t>2013-12-29</t>
  </si>
  <si>
    <t>2014-01-05</t>
  </si>
  <si>
    <t>2014-01-04</t>
  </si>
  <si>
    <t>2014-01-11</t>
  </si>
  <si>
    <t>2014-01-12</t>
  </si>
  <si>
    <t>2014-01-19</t>
  </si>
  <si>
    <t>2014-02-02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</si>
  <si>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</si>
  <si>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</si>
  <si>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</si>
  <si>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</si>
  <si>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</si>
  <si>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</si>
  <si>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</si>
  <si>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</si>
  <si>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</si>
  <si>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</si>
  <si>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</si>
  <si>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</si>
  <si>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</si>
  <si>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</si>
  <si>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</si>
  <si>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Washington Redskins</t>
  </si>
  <si>
    <t>Kansas City Chiefs</t>
  </si>
  <si>
    <t>Tennessee Titans</t>
  </si>
  <si>
    <t>Miami Dolphins</t>
  </si>
  <si>
    <t>New England Patriots</t>
  </si>
  <si>
    <t>New York Jets</t>
  </si>
  <si>
    <t>Oakland Raiders</t>
  </si>
  <si>
    <t>Philadelphia Eagles</t>
  </si>
  <si>
    <t>Jacksonville Jaguars</t>
  </si>
  <si>
    <t>Pittsburgh Steelers</t>
  </si>
  <si>
    <t>Cleveland Browns</t>
  </si>
  <si>
    <t>St. Louis Rams</t>
  </si>
  <si>
    <t>Minnesota Vikings</t>
  </si>
  <si>
    <t>Seattle Seahawks</t>
  </si>
  <si>
    <t>Green Bay Packers</t>
  </si>
  <si>
    <t>Arizona Cardinals</t>
  </si>
  <si>
    <t>San Diego Chargers</t>
  </si>
  <si>
    <t>Home Odds Open</t>
  </si>
  <si>
    <t>Home Odds Close</t>
  </si>
  <si>
    <t>Away Odds Open</t>
  </si>
  <si>
    <t>Away Odds Close</t>
  </si>
  <si>
    <t>http://www.pinnaclesports.com/default.aspx?btag=a_3349b_818c_&amp;refer=xaff266</t>
  </si>
  <si>
    <t>Historical Odds (until 2013):</t>
  </si>
  <si>
    <t>Historical Scores (until 2013):</t>
  </si>
  <si>
    <t>Previous Data Sources</t>
  </si>
  <si>
    <t>Los Angeles Rams</t>
  </si>
  <si>
    <t>Los Angeles Chargers</t>
  </si>
  <si>
    <t>All data from 2014 until February 2018 is sourced from Pinnacle.</t>
  </si>
  <si>
    <t>bet365 Data</t>
  </si>
  <si>
    <t>Pinnacle Data</t>
  </si>
  <si>
    <t>http://www.bet365.com/?affiliate=365_043202</t>
  </si>
  <si>
    <t>All data from September 2018 onward is sourced from bet365.</t>
  </si>
  <si>
    <t>Las Vegas Raiders</t>
  </si>
  <si>
    <t>Washington Football Team</t>
  </si>
  <si>
    <t>Washington Commanders</t>
  </si>
  <si>
    <t>HomeWin</t>
  </si>
  <si>
    <t>AwayWin</t>
  </si>
  <si>
    <t>pnl</t>
  </si>
  <si>
    <t>yyyymm</t>
  </si>
  <si>
    <t>Row Labels</t>
  </si>
  <si>
    <t>Grand Total</t>
  </si>
  <si>
    <t>Sum of pnl</t>
  </si>
  <si>
    <t>gross</t>
  </si>
  <si>
    <t>pay</t>
  </si>
  <si>
    <t>princ</t>
  </si>
  <si>
    <t>home</t>
  </si>
  <si>
    <t>away</t>
  </si>
  <si>
    <t>early</t>
  </si>
  <si>
    <t>late</t>
  </si>
  <si>
    <t>arb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</si>
</sst>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0.0"/>
    <numFmt numFmtId="165" formatCode="yyyy\-mm\-dd;@"/>
    <numFmt numFmtId="166" formatCode="#,##0;[Red]#,##0"/>
    <numFmt numFmtId="167" formatCode="0.00%;[Red]\-0.00%"/>
    <numFmt numFmtId="168" formatCode="0%;[Red]\-0%"/>
    <numFmt numFmtId="169" formatCode="0.0%;[Red]\-0.0%"/>
    <numFmt numFmtId="170" formatCode="#,##0.0;[Red]#,##0.0"/>
    <numFmt numFmtId="171" formatCode="#,##0.00;[Red]#,##0.00"/>
    <numFmt numFmtId="172" formatCode="#,##0.000;[Red]#,##0.000"/>
    <numFmt numFmtId="173" formatCode="0.0000000000000000%"/>
  </numFmts>
  <fonts count="9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8"/>
      <color indexed="8"/>
      <name val="Calibri"/>
      <family val="2"/>
    </font>
    <font>
      <u/>
      <sz val="11"/>
      <color indexed="12"/>
      <name val="Calibri"/>
      <family val="2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4" fillId="0" borderId="0"/>
    <xf numFmtId="0" fontId="1" fillId="0" borderId="0"/>
    <xf numFmtId="9" fontId="8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2"/>
    <xf numFmtId="0" fontId="2" fillId="0" borderId="0" xfId="2" applyFont="1" applyAlignment="1">
      <alignment horizontal="center"/>
    </xf>
    <xf numFmtId="0" fontId="1" fillId="0" borderId="0" xfId="2" applyAlignment="1">
      <alignment horizontal="center"/>
    </xf>
    <xf numFmtId="2" fontId="1" fillId="0" borderId="0" xfId="2" applyNumberFormat="1"/>
    <xf numFmtId="164" fontId="1" fillId="0" borderId="0" xfId="2" applyNumberFormat="1"/>
    <xf numFmtId="0" fontId="3" fillId="0" borderId="0" xfId="2" applyFont="1"/>
    <xf numFmtId="0" fontId="4" fillId="0" borderId="0" xfId="1"/>
    <xf numFmtId="0" fontId="1" fillId="0" borderId="0" xfId="2" applyAlignment="1">
      <alignment vertical="top" wrapText="1"/>
    </xf>
    <xf numFmtId="165" fontId="1" fillId="0" borderId="0" xfId="2" applyNumberFormat="1" applyAlignment="1">
      <alignment horizontal="center"/>
    </xf>
    <xf numFmtId="0" fontId="5" fillId="0" borderId="0" xfId="0" applyFont="1" applyAlignment="1">
      <alignment horizontal="center" vertical="center" wrapText="1"/>
    </xf>
    <xf numFmtId="0" fontId="2" fillId="0" borderId="0" xfId="2" applyFont="1" applyAlignment="1">
      <alignment horizontal="center" vertical="center" wrapText="1"/>
    </xf>
    <xf numFmtId="0" fontId="6" fillId="0" borderId="0" xfId="0" applyFont="1"/>
    <xf numFmtId="0" fontId="0" fillId="0" borderId="0" xfId="0" applyAlignment="1">
      <alignment horizontal="left" vertical="top" wrapText="1"/>
    </xf>
    <xf numFmtId="2" fontId="1" fillId="2" borderId="0" xfId="2" applyNumberFormat="1" applyFill="1"/>
    <xf numFmtId="164" fontId="1" fillId="2" borderId="0" xfId="2" applyNumberFormat="1" applyFill="1"/>
    <xf numFmtId="0" fontId="1" fillId="0" borderId="0" xfId="2" applyAlignment="1">
      <alignment horizontal="left" vertical="top" wrapText="1"/>
    </xf>
    <xf numFmtId="166" fontId="5" fillId="0" borderId="0" xfId="0" applyNumberFormat="1" applyFont="1" applyAlignment="1">
      <alignment horizontal="right"/>
    </xf>
    <xf numFmtId="0" fontId="5" fillId="0" borderId="0" xfId="0" applyFont="1"/>
    <xf numFmtId="168" fontId="2" fillId="0" borderId="0" xfId="2" applyNumberFormat="1" applyFont="1"/>
    <xf numFmtId="169" fontId="2" fillId="0" borderId="0" xfId="2" applyNumberFormat="1" applyFont="1"/>
    <xf numFmtId="167" fontId="2" fillId="0" borderId="0" xfId="2" applyNumberFormat="1" applyFont="1"/>
    <xf numFmtId="170" fontId="5" fillId="0" borderId="0" xfId="0" applyNumberFormat="1" applyFont="1"/>
    <xf numFmtId="171" fontId="5" fillId="0" borderId="0" xfId="0" applyNumberFormat="1" applyFont="1"/>
    <xf numFmtId="0" fontId="0" fillId="0" borderId="0" xfId="0" pivotButton="1"/>
    <xf numFmtId="2" fontId="0" fillId="0" borderId="0" xfId="0" applyNumberFormat="1" applyAlignment="1">
      <alignment horizontal="left"/>
    </xf>
    <xf numFmtId="166" fontId="7" fillId="0" borderId="0" xfId="0" applyNumberFormat="1" applyFont="1"/>
    <xf numFmtId="166" fontId="0" fillId="0" borderId="0" xfId="0" applyNumberFormat="1"/>
    <xf numFmtId="170" fontId="7" fillId="0" borderId="0" xfId="0" applyNumberFormat="1" applyFont="1"/>
    <xf numFmtId="171" fontId="7" fillId="0" borderId="0" xfId="0" applyNumberFormat="1" applyFont="1"/>
    <xf numFmtId="0" fontId="2" fillId="0" borderId="0" xfId="2" applyFont="1"/>
    <xf numFmtId="170" fontId="2" fillId="0" borderId="0" xfId="2" applyNumberFormat="1" applyFont="1"/>
    <xf numFmtId="171" fontId="2" fillId="0" borderId="0" xfId="2" applyNumberFormat="1" applyFont="1"/>
    <xf numFmtId="9" fontId="2" fillId="0" borderId="0" xfId="3" applyFont="1"/>
    <xf numFmtId="10" fontId="2" fillId="0" borderId="0" xfId="3" applyNumberFormat="1" applyFont="1"/>
    <xf numFmtId="172" fontId="2" fillId="0" borderId="0" xfId="2" applyNumberFormat="1" applyFont="1"/>
    <xf numFmtId="171" fontId="2" fillId="0" borderId="0" xfId="2" applyNumberFormat="1" applyFont="1" applyAlignment="1">
      <alignment horizontal="center"/>
    </xf>
    <xf numFmtId="172" fontId="2" fillId="0" borderId="0" xfId="2" applyNumberFormat="1" applyFont="1" applyAlignment="1">
      <alignment horizontal="center"/>
    </xf>
    <xf numFmtId="169" fontId="7" fillId="0" borderId="0" xfId="0" applyNumberFormat="1" applyFont="1"/>
    <xf numFmtId="167" fontId="7" fillId="0" borderId="0" xfId="0" applyNumberFormat="1" applyFont="1"/>
    <xf numFmtId="169" fontId="2" fillId="0" borderId="0" xfId="2" applyNumberFormat="1" applyFont="1" applyAlignment="1">
      <alignment horizontal="center"/>
    </xf>
    <xf numFmtId="170" fontId="1" fillId="0" borderId="0" xfId="2" applyNumberFormat="1" applyAlignment="1">
      <alignment horizontal="center"/>
    </xf>
    <xf numFmtId="173" fontId="0" fillId="0" borderId="0" xfId="0" applyNumberFormat="1"/>
    <xf numFmtId="0" fontId="1" fillId="0" borderId="0" xfId="2" applyAlignment="1">
      <alignment horizontal="left" vertical="top" wrapText="1"/>
    </xf>
  </cellXfs>
  <cellStyles count="4">
    <cellStyle name="Excel Built-in Normal" xfId="2" xr:uid="{00000000-0005-0000-0000-000000000000}"/>
    <cellStyle name="Hyperlink" xfId="1" builtinId="8"/>
    <cellStyle name="Normal" xfId="0" builtinId="0"/>
    <cellStyle name="Percent" xfId="3" builtinId="5"/>
  </cellStyles>
  <dxfs count="2">
    <dxf>
      <numFmt numFmtId="166" formatCode="#,##0;[Red]#,##0"/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MonthlySim!$M$52</c:f>
              <c:strCache>
                <c:ptCount val="1"/>
                <c:pt idx="0">
                  <c:v>early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MonthlySim!$M$53:$M$105</c:f>
              <c:numCache>
                <c:formatCode>#,##0;[Red]#,##0</c:formatCode>
                <c:ptCount val="53"/>
                <c:pt idx="0">
                  <c:v>-0.20250819672131151</c:v>
                </c:pt>
                <c:pt idx="1">
                  <c:v>-0.26375457353290571</c:v>
                </c:pt>
                <c:pt idx="2">
                  <c:v>-0.36836995814829032</c:v>
                </c:pt>
                <c:pt idx="3">
                  <c:v>-0.65456995814829022</c:v>
                </c:pt>
                <c:pt idx="4">
                  <c:v>-0.33456995814829038</c:v>
                </c:pt>
                <c:pt idx="5">
                  <c:v>-0.3422782914816237</c:v>
                </c:pt>
                <c:pt idx="6">
                  <c:v>-0.46629553286093406</c:v>
                </c:pt>
                <c:pt idx="7">
                  <c:v>-0.3042383900037911</c:v>
                </c:pt>
                <c:pt idx="8">
                  <c:v>-0.3007852650037911</c:v>
                </c:pt>
                <c:pt idx="9">
                  <c:v>-0.30778526500379116</c:v>
                </c:pt>
                <c:pt idx="10">
                  <c:v>0.22221473499620864</c:v>
                </c:pt>
                <c:pt idx="11">
                  <c:v>0.22288820438396373</c:v>
                </c:pt>
                <c:pt idx="12">
                  <c:v>0.13508538748255536</c:v>
                </c:pt>
                <c:pt idx="13">
                  <c:v>-7.7040862016551359E-3</c:v>
                </c:pt>
                <c:pt idx="14">
                  <c:v>-0.13449773699530593</c:v>
                </c:pt>
                <c:pt idx="15">
                  <c:v>-0.45838235237992137</c:v>
                </c:pt>
                <c:pt idx="16">
                  <c:v>-0.73938235237992123</c:v>
                </c:pt>
                <c:pt idx="17">
                  <c:v>-0.81806985237992125</c:v>
                </c:pt>
                <c:pt idx="18">
                  <c:v>-0.78970365519682262</c:v>
                </c:pt>
                <c:pt idx="19">
                  <c:v>-0.93834158623130537</c:v>
                </c:pt>
                <c:pt idx="20">
                  <c:v>-1.0991137381300395</c:v>
                </c:pt>
                <c:pt idx="21">
                  <c:v>-0.89431373813003956</c:v>
                </c:pt>
                <c:pt idx="22">
                  <c:v>0.20568626186996053</c:v>
                </c:pt>
                <c:pt idx="23">
                  <c:v>0.19762174574092828</c:v>
                </c:pt>
                <c:pt idx="24">
                  <c:v>-0.11373418646246153</c:v>
                </c:pt>
                <c:pt idx="25">
                  <c:v>-0.21605561503389009</c:v>
                </c:pt>
                <c:pt idx="26">
                  <c:v>-0.20896700743895338</c:v>
                </c:pt>
                <c:pt idx="27">
                  <c:v>-0.27096700743895341</c:v>
                </c:pt>
                <c:pt idx="28">
                  <c:v>-0.41096700743895331</c:v>
                </c:pt>
                <c:pt idx="29">
                  <c:v>-0.50985589632784223</c:v>
                </c:pt>
                <c:pt idx="30">
                  <c:v>-0.66087284548038461</c:v>
                </c:pt>
                <c:pt idx="31">
                  <c:v>-0.72543424898915654</c:v>
                </c:pt>
                <c:pt idx="32">
                  <c:v>-0.74309658665149414</c:v>
                </c:pt>
                <c:pt idx="33">
                  <c:v>-0.66809658665149418</c:v>
                </c:pt>
                <c:pt idx="34">
                  <c:v>-0.86809658665149414</c:v>
                </c:pt>
                <c:pt idx="35">
                  <c:v>-1.0576799199848277</c:v>
                </c:pt>
                <c:pt idx="36">
                  <c:v>-1.1633695751572415</c:v>
                </c:pt>
                <c:pt idx="37">
                  <c:v>-1.2847981465858129</c:v>
                </c:pt>
                <c:pt idx="38">
                  <c:v>-1.1882356465858128</c:v>
                </c:pt>
                <c:pt idx="39">
                  <c:v>-1.5343070751572414</c:v>
                </c:pt>
                <c:pt idx="40">
                  <c:v>-0.98430707515724158</c:v>
                </c:pt>
                <c:pt idx="41">
                  <c:v>-1.075735646585813</c:v>
                </c:pt>
                <c:pt idx="42">
                  <c:v>-1.1805967576969241</c:v>
                </c:pt>
                <c:pt idx="43">
                  <c:v>-1.0834781136291274</c:v>
                </c:pt>
                <c:pt idx="44">
                  <c:v>-1.1709781136291275</c:v>
                </c:pt>
                <c:pt idx="45">
                  <c:v>-1.1521144772654912</c:v>
                </c:pt>
                <c:pt idx="46">
                  <c:v>-1.6121144772654912</c:v>
                </c:pt>
                <c:pt idx="47">
                  <c:v>-1.674563456857328</c:v>
                </c:pt>
                <c:pt idx="48">
                  <c:v>-1.6360499433438145</c:v>
                </c:pt>
                <c:pt idx="49">
                  <c:v>-1.7285060836946917</c:v>
                </c:pt>
                <c:pt idx="50">
                  <c:v>-1.9563749361537082</c:v>
                </c:pt>
                <c:pt idx="51">
                  <c:v>-2.2242796980584698</c:v>
                </c:pt>
                <c:pt idx="52">
                  <c:v>-2.2242796980584698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0-44F3-8DFC-67EBB62E9DE9}"/>
            </c:ext>
          </c:extLst>
        </c:ser>
        <c:ser>
          <c:idx val="1"/>
          <c:order val="1"/>
          <c:tx>
            <c:strRef>
              <c:f>MonthlySim!$N$52</c:f>
              <c:strCache>
                <c:ptCount val="1"/>
                <c:pt idx="0">
                  <c:v>late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MonthlySim!$L$53:$L$105</c:f>
              <c:numCache>
                <c:formatCode>General</c:formatCode>
                <c:ptCount val="53"/>
                <c:pt idx="0">
                  <c:v>201410</c:v>
                </c:pt>
                <c:pt idx="1">
                  <c:v>201411</c:v>
                </c:pt>
                <c:pt idx="2">
                  <c:v>201412</c:v>
                </c:pt>
                <c:pt idx="3">
                  <c:v>201501</c:v>
                </c:pt>
                <c:pt idx="4">
                  <c:v>201502</c:v>
                </c:pt>
                <c:pt idx="5">
                  <c:v>201509</c:v>
                </c:pt>
                <c:pt idx="6">
                  <c:v>201510</c:v>
                </c:pt>
                <c:pt idx="7">
                  <c:v>201511</c:v>
                </c:pt>
                <c:pt idx="8">
                  <c:v>201512</c:v>
                </c:pt>
                <c:pt idx="9">
                  <c:v>201601</c:v>
                </c:pt>
                <c:pt idx="10">
                  <c:v>201602</c:v>
                </c:pt>
                <c:pt idx="11">
                  <c:v>201609</c:v>
                </c:pt>
                <c:pt idx="12">
                  <c:v>201610</c:v>
                </c:pt>
                <c:pt idx="13">
                  <c:v>201611</c:v>
                </c:pt>
                <c:pt idx="14">
                  <c:v>201612</c:v>
                </c:pt>
                <c:pt idx="15">
                  <c:v>201701</c:v>
                </c:pt>
                <c:pt idx="16">
                  <c:v>201702</c:v>
                </c:pt>
                <c:pt idx="17">
                  <c:v>201709</c:v>
                </c:pt>
                <c:pt idx="18">
                  <c:v>201710</c:v>
                </c:pt>
                <c:pt idx="19">
                  <c:v>201711</c:v>
                </c:pt>
                <c:pt idx="20">
                  <c:v>201712</c:v>
                </c:pt>
                <c:pt idx="21">
                  <c:v>201801</c:v>
                </c:pt>
                <c:pt idx="22">
                  <c:v>201802</c:v>
                </c:pt>
                <c:pt idx="23">
                  <c:v>201809</c:v>
                </c:pt>
                <c:pt idx="24">
                  <c:v>201810</c:v>
                </c:pt>
                <c:pt idx="25">
                  <c:v>201811</c:v>
                </c:pt>
                <c:pt idx="26">
                  <c:v>201812</c:v>
                </c:pt>
                <c:pt idx="27">
                  <c:v>201901</c:v>
                </c:pt>
                <c:pt idx="28">
                  <c:v>201902</c:v>
                </c:pt>
                <c:pt idx="29">
                  <c:v>201909</c:v>
                </c:pt>
                <c:pt idx="30">
                  <c:v>201910</c:v>
                </c:pt>
                <c:pt idx="31">
                  <c:v>201911</c:v>
                </c:pt>
                <c:pt idx="32">
                  <c:v>201912</c:v>
                </c:pt>
                <c:pt idx="33">
                  <c:v>202001</c:v>
                </c:pt>
                <c:pt idx="34">
                  <c:v>202002</c:v>
                </c:pt>
                <c:pt idx="35">
                  <c:v>202009</c:v>
                </c:pt>
                <c:pt idx="36">
                  <c:v>202010</c:v>
                </c:pt>
                <c:pt idx="37">
                  <c:v>202011</c:v>
                </c:pt>
                <c:pt idx="38">
                  <c:v>202012</c:v>
                </c:pt>
                <c:pt idx="39">
                  <c:v>202101</c:v>
                </c:pt>
                <c:pt idx="40">
                  <c:v>202102</c:v>
                </c:pt>
                <c:pt idx="41">
                  <c:v>202109</c:v>
                </c:pt>
                <c:pt idx="42">
                  <c:v>202110</c:v>
                </c:pt>
                <c:pt idx="43">
                  <c:v>202111</c:v>
                </c:pt>
                <c:pt idx="44">
                  <c:v>202112</c:v>
                </c:pt>
                <c:pt idx="45">
                  <c:v>202201</c:v>
                </c:pt>
                <c:pt idx="46">
                  <c:v>202202</c:v>
                </c:pt>
                <c:pt idx="47">
                  <c:v>202209</c:v>
                </c:pt>
                <c:pt idx="48">
                  <c:v>202210</c:v>
                </c:pt>
                <c:pt idx="49">
                  <c:v>202211</c:v>
                </c:pt>
                <c:pt idx="50">
                  <c:v>202212</c:v>
                </c:pt>
                <c:pt idx="51">
                  <c:v>202301</c:v>
                </c:pt>
                <c:pt idx="52">
                  <c:v>202302</c:v>
                </c:pt>
              </c:numCache>
            </c:numRef>
          </c:cat>
          <c:val>
            <c:numRef>
              <c:f>MonthlySim!$N$53:$N$105</c:f>
              <c:numCache>
                <c:formatCode>#,##0;[Red]#,##0</c:formatCode>
                <c:ptCount val="53"/>
                <c:pt idx="0">
                  <c:v>-0.19306557377049183</c:v>
                </c:pt>
                <c:pt idx="1">
                  <c:v>-0.25328296507483966</c:v>
                </c:pt>
                <c:pt idx="2">
                  <c:v>-0.37826758045945508</c:v>
                </c:pt>
                <c:pt idx="3">
                  <c:v>-0.57536758045945513</c:v>
                </c:pt>
                <c:pt idx="4">
                  <c:v>-0.62336758045945517</c:v>
                </c:pt>
                <c:pt idx="5">
                  <c:v>-0.6390759137927885</c:v>
                </c:pt>
                <c:pt idx="6">
                  <c:v>-0.72852418965485743</c:v>
                </c:pt>
                <c:pt idx="7">
                  <c:v>-0.57049561822628592</c:v>
                </c:pt>
                <c:pt idx="8">
                  <c:v>-0.62132374322628592</c:v>
                </c:pt>
                <c:pt idx="9">
                  <c:v>-0.66928528168782431</c:v>
                </c:pt>
                <c:pt idx="10">
                  <c:v>0.2007147183121758</c:v>
                </c:pt>
                <c:pt idx="11">
                  <c:v>0.20885757545503295</c:v>
                </c:pt>
                <c:pt idx="12">
                  <c:v>0.10832236418742738</c:v>
                </c:pt>
                <c:pt idx="13">
                  <c:v>-2.3712723531870927E-2</c:v>
                </c:pt>
                <c:pt idx="14">
                  <c:v>-9.8585739404886796E-2</c:v>
                </c:pt>
                <c:pt idx="15">
                  <c:v>-0.42247035478950223</c:v>
                </c:pt>
                <c:pt idx="16">
                  <c:v>-0.69347035478950214</c:v>
                </c:pt>
                <c:pt idx="17">
                  <c:v>-0.77049118812283546</c:v>
                </c:pt>
                <c:pt idx="18">
                  <c:v>-0.74092780784114531</c:v>
                </c:pt>
                <c:pt idx="19">
                  <c:v>-0.94285884232390393</c:v>
                </c:pt>
                <c:pt idx="20">
                  <c:v>-1.1512006144758027</c:v>
                </c:pt>
                <c:pt idx="21">
                  <c:v>-0.90690061447580261</c:v>
                </c:pt>
                <c:pt idx="22">
                  <c:v>-9.690061447580256E-2</c:v>
                </c:pt>
                <c:pt idx="23">
                  <c:v>-8.6094162862899393E-2</c:v>
                </c:pt>
                <c:pt idx="24">
                  <c:v>-0.34050094252391633</c:v>
                </c:pt>
                <c:pt idx="25">
                  <c:v>-0.42871522823820207</c:v>
                </c:pt>
                <c:pt idx="26">
                  <c:v>-0.44074054469389828</c:v>
                </c:pt>
                <c:pt idx="27">
                  <c:v>-0.45074054469389829</c:v>
                </c:pt>
                <c:pt idx="28">
                  <c:v>-0.69074054469389834</c:v>
                </c:pt>
                <c:pt idx="29">
                  <c:v>-0.81693102088437453</c:v>
                </c:pt>
                <c:pt idx="30">
                  <c:v>-0.97303271579962869</c:v>
                </c:pt>
                <c:pt idx="31">
                  <c:v>-1.0011028912382252</c:v>
                </c:pt>
                <c:pt idx="32">
                  <c:v>-1.0031808133161473</c:v>
                </c:pt>
                <c:pt idx="33">
                  <c:v>-0.83118081331614735</c:v>
                </c:pt>
                <c:pt idx="34">
                  <c:v>-1.0311808133161473</c:v>
                </c:pt>
                <c:pt idx="35">
                  <c:v>-1.2505558133161472</c:v>
                </c:pt>
                <c:pt idx="36">
                  <c:v>-1.3733144340058023</c:v>
                </c:pt>
                <c:pt idx="37">
                  <c:v>-1.5053144340058024</c:v>
                </c:pt>
                <c:pt idx="38">
                  <c:v>-1.4100019340058025</c:v>
                </c:pt>
                <c:pt idx="39">
                  <c:v>-1.7875019340058025</c:v>
                </c:pt>
                <c:pt idx="40">
                  <c:v>-1.3875019340058026</c:v>
                </c:pt>
                <c:pt idx="41">
                  <c:v>-1.5070937707404966</c:v>
                </c:pt>
                <c:pt idx="42">
                  <c:v>-1.6047326596293854</c:v>
                </c:pt>
                <c:pt idx="43">
                  <c:v>-1.4169360494598939</c:v>
                </c:pt>
                <c:pt idx="44">
                  <c:v>-1.5459360494598939</c:v>
                </c:pt>
                <c:pt idx="45">
                  <c:v>-1.5693451403689849</c:v>
                </c:pt>
                <c:pt idx="46">
                  <c:v>-2.1193451403689849</c:v>
                </c:pt>
                <c:pt idx="47">
                  <c:v>-2.1809777934302095</c:v>
                </c:pt>
                <c:pt idx="48">
                  <c:v>-2.176383198835615</c:v>
                </c:pt>
                <c:pt idx="49">
                  <c:v>-2.2851551286601763</c:v>
                </c:pt>
                <c:pt idx="50">
                  <c:v>-2.5850239811191926</c:v>
                </c:pt>
                <c:pt idx="51">
                  <c:v>-2.8960716001668114</c:v>
                </c:pt>
                <c:pt idx="52">
                  <c:v>-2.8960716001668114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60-44F3-8DFC-67EBB62E9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121952"/>
        <c:axId val="78126752"/>
      </c:lineChart>
      <c:catAx>
        <c:axId val="781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6752"/>
        <c:crosses val="autoZero"/>
        <c:auto val="1"/>
        <c:lblAlgn val="ctr"/>
        <c:lblOffset val="100"/>
        <c:noMultiLvlLbl val="0"/>
      </c:catAx>
      <c:valAx>
        <c:axId val="781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[Red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2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133350</xdr:colOff>
      <xdr:row>105</xdr:row>
      <xdr:rowOff>42862</xdr:rowOff>
    </xdr:from>
    <xdr:to>
      <xdr:col>20</xdr:col>
      <xdr:colOff>438150</xdr:colOff>
      <xdr:row>122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00946-FC32-E5B2-9F0B-A06EB91A5E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085.475106481485" createdVersion="8" refreshedVersion="8" minRefreshableVersion="3" recordCount="4576" xr:uid="{73C080FD-C81B-41EA-9397-F1B3B6023274}">
  <cacheSource type="worksheet">
    <worksheetSource ref="P1:S4577" sheet="Data"/>
  </cacheSource>
  <cacheFields count="4">
    <cacheField name="yyyymm" numFmtId="2">
      <sharedItems containsSemiMixedTypes="0" containsString="0" containsNumber="1" containsInteger="1" minValue="200609" maxValue="202302" count="102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  <n v="201402"/>
        <n v="201401"/>
        <n v="201312"/>
        <n v="201311"/>
        <n v="201310"/>
        <n v="201309"/>
        <n v="201302"/>
        <n v="201301"/>
        <n v="201212"/>
        <n v="201211"/>
        <n v="201210"/>
        <n v="201209"/>
        <n v="201202"/>
        <n v="201201"/>
        <n v="201112"/>
        <n v="201111"/>
        <n v="201110"/>
        <n v="201109"/>
        <n v="201102"/>
        <n v="201101"/>
        <n v="201012"/>
        <n v="201011"/>
        <n v="201010"/>
        <n v="201009"/>
        <n v="201002"/>
        <n v="201001"/>
        <n v="200912"/>
        <n v="200911"/>
        <n v="200910"/>
        <n v="200909"/>
        <n v="200902"/>
        <n v="200901"/>
        <n v="200812"/>
        <n v="200811"/>
        <n v="200810"/>
        <n v="200809"/>
        <n v="200802"/>
        <n v="200801"/>
        <n v="200712"/>
        <n v="200711"/>
        <n v="200710"/>
        <n v="200709"/>
        <n v="200702"/>
        <n v="200701"/>
        <n v="200612"/>
        <n v="200611"/>
        <n v="200610"/>
        <n v="200609"/>
      </sharedItems>
    </cacheField>
    <cacheField name="pay" numFmtId="171">
      <sharedItems containsSemiMixedTypes="0" containsString="0" containsNumber="1" minValue="0.10600000000000001" maxValue="11.249999999999964"/>
    </cacheField>
    <cacheField name="princ" numFmtId="171">
      <sharedItems containsSemiMixedTypes="0" containsString="0" containsNumber="1" minValue="-90.03333333334264" maxValue="-0.87428571428571433"/>
    </cacheField>
    <cacheField name="pnl" numFmtId="170">
      <sharedItems containsSemiMixedTypes="0" containsString="0" containsNumber="1" minValue="-89.022222222231534" maxValue="6.375714285714285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6">
  <r>
    <x v="0"/>
    <n v="0.91649999999999998"/>
    <n v="-2.2004801920768307"/>
    <n v="-1.2839801920768306"/>
  </r>
  <r>
    <x v="1"/>
    <n v="1.869"/>
    <n v="-2.2011681542582511"/>
    <n v="-0.33216815425825108"/>
  </r>
  <r>
    <x v="1"/>
    <n v="1.7689999999999999"/>
    <n v="-2.2094810261260198"/>
    <n v="-0.44048102612601991"/>
  </r>
  <r>
    <x v="1"/>
    <n v="1.5"/>
    <n v="-2.5882352941176467"/>
    <n v="-1.0882352941176467"/>
  </r>
  <r>
    <x v="1"/>
    <n v="0.56928838951310867"/>
    <n v="-2.521879318286504"/>
    <n v="-1.9525909287733954"/>
  </r>
  <r>
    <x v="1"/>
    <n v="1.3169999999999999"/>
    <n v="-3.5467309952372119"/>
    <n v="-2.2297309952372117"/>
  </r>
  <r>
    <x v="1"/>
    <n v="1.222"/>
    <n v="-4.7902187902187903"/>
    <n v="-3.5682187902187903"/>
  </r>
  <r>
    <x v="1"/>
    <n v="1.5255292652552928"/>
    <n v="-2.3398201889154429"/>
    <n v="-0.8142909236601501"/>
  </r>
  <r>
    <x v="1"/>
    <n v="1.333"/>
    <n v="-3.4196696696696698"/>
    <n v="-2.0866696696696696"/>
  </r>
  <r>
    <x v="1"/>
    <n v="0.72434782608695658"/>
    <n v="-2.270732270732271"/>
    <n v="-1.5463844446453145"/>
  </r>
  <r>
    <x v="1"/>
    <n v="1.1659999999999999"/>
    <n v="-6.246318607764394"/>
    <n v="-5.0803186077643936"/>
  </r>
  <r>
    <x v="1"/>
    <n v="2"/>
    <n v="-2.2004801920768307"/>
    <n v="-0.20048019207683065"/>
  </r>
  <r>
    <x v="1"/>
    <n v="1.2"/>
    <n v="-5.2666666666666675"/>
    <n v="-4.0666666666666673"/>
  </r>
  <r>
    <x v="1"/>
    <n v="0.51928571428571435"/>
    <n v="-2.758198727361723"/>
    <n v="-2.2389130130760089"/>
  </r>
  <r>
    <x v="1"/>
    <n v="1.909"/>
    <n v="-2.2002200220022003"/>
    <n v="-0.29122002200220032"/>
  </r>
  <r>
    <x v="1"/>
    <n v="1.2"/>
    <n v="-5.2666666666666675"/>
    <n v="-4.0666666666666673"/>
  </r>
  <r>
    <x v="1"/>
    <n v="1.235632183908046"/>
    <n v="-2.2209165687426555"/>
    <n v="-0.98528438483460956"/>
  </r>
  <r>
    <x v="1"/>
    <n v="1.4"/>
    <n v="-2.9761904761904767"/>
    <n v="-1.5761904761904768"/>
  </r>
  <r>
    <x v="1"/>
    <n v="1.74"/>
    <n v="-2.2209165687426555"/>
    <n v="-0.48091656874265554"/>
  </r>
  <r>
    <x v="1"/>
    <n v="0.80930232558139537"/>
    <n v="-2.2209165687426555"/>
    <n v="-1.4116142431612602"/>
  </r>
  <r>
    <x v="1"/>
    <n v="1.37"/>
    <n v="-3.1572481572481563"/>
    <n v="-1.7872481572481562"/>
  </r>
  <r>
    <x v="1"/>
    <n v="1.909"/>
    <n v="-2.2002200220022003"/>
    <n v="-0.29122002200220032"/>
  </r>
  <r>
    <x v="1"/>
    <n v="0.67708333333333337"/>
    <n v="-2.3142857142857145"/>
    <n v="-1.637202380952381"/>
  </r>
  <r>
    <x v="1"/>
    <n v="1.7689999999999999"/>
    <n v="-2.2094810261260198"/>
    <n v="-0.44048102612601991"/>
  </r>
  <r>
    <x v="1"/>
    <n v="1.833"/>
    <n v="-2.2004801920768307"/>
    <n v="-0.36748019207683069"/>
  </r>
  <r>
    <x v="1"/>
    <n v="1.625"/>
    <n v="-2.3142857142857145"/>
    <n v="-0.6892857142857145"/>
  </r>
  <r>
    <x v="1"/>
    <n v="1.19"/>
    <n v="-5.5131578947368434"/>
    <n v="-4.323157894736843"/>
  </r>
  <r>
    <x v="1"/>
    <n v="1.476"/>
    <n v="-2.6722689075630255"/>
    <n v="-1.1962689075630255"/>
  </r>
  <r>
    <x v="1"/>
    <n v="3.6824877250409167"/>
    <n v="-4.7902187902187903"/>
    <n v="-1.1077310651778736"/>
  </r>
  <r>
    <x v="1"/>
    <n v="0.53672727272727272"/>
    <n v="-2.6722689075630255"/>
    <n v="-2.1355416348357528"/>
  </r>
  <r>
    <x v="1"/>
    <n v="1.74"/>
    <n v="-2.2209165687426555"/>
    <n v="-0.48091656874265554"/>
  </r>
  <r>
    <x v="1"/>
    <n v="1.327"/>
    <n v="-3.4662672408412911"/>
    <n v="-2.1392672408412912"/>
  </r>
  <r>
    <x v="1"/>
    <n v="1.9257221458046767"/>
    <n v="-2.758198727361723"/>
    <n v="-0.83247658155704629"/>
  </r>
  <r>
    <x v="1"/>
    <n v="1.833"/>
    <n v="-2.2004801920768307"/>
    <n v="-0.36748019207683069"/>
  </r>
  <r>
    <x v="1"/>
    <n v="1.625"/>
    <n v="-2.3142857142857145"/>
    <n v="-0.6892857142857145"/>
  </r>
  <r>
    <x v="1"/>
    <n v="1.357"/>
    <n v="-3.2359030568749243"/>
    <n v="-1.8789030568749243"/>
  </r>
  <r>
    <x v="1"/>
    <n v="1.9257221458046767"/>
    <n v="-2.758198727361723"/>
    <n v="-0.83247658155704629"/>
  </r>
  <r>
    <x v="1"/>
    <n v="1.2"/>
    <n v="-5.2666666666666675"/>
    <n v="-4.0666666666666673"/>
  </r>
  <r>
    <x v="1"/>
    <n v="2.15"/>
    <n v="-2.2209165687426555"/>
    <n v="-7.0916568742655617E-2"/>
  </r>
  <r>
    <x v="1"/>
    <n v="1.6060000000000001"/>
    <n v="-2.3398201889154429"/>
    <n v="-0.73382018891544276"/>
  </r>
  <r>
    <x v="1"/>
    <n v="0.43936507936507935"/>
    <n v="-3.0692829457364348"/>
    <n v="-2.6299178663713554"/>
  </r>
  <r>
    <x v="1"/>
    <n v="1.3169999999999999"/>
    <n v="-3.5467309952372119"/>
    <n v="-2.2297309952372117"/>
  </r>
  <r>
    <x v="1"/>
    <n v="0.84238095238095234"/>
    <n v="-2.2094810261260198"/>
    <n v="-1.3671000737450676"/>
  </r>
  <r>
    <x v="2"/>
    <n v="1.4285714285714286"/>
    <n v="-2.2911283376399654"/>
    <n v="-0.86255690906853677"/>
  </r>
  <r>
    <x v="2"/>
    <n v="1.235632183908046"/>
    <n v="-2.2209165687426555"/>
    <n v="-0.98528438483460956"/>
  </r>
  <r>
    <x v="2"/>
    <n v="1.4285714285714286"/>
    <n v="-2.2911283376399654"/>
    <n v="-0.86255690906853677"/>
  </r>
  <r>
    <x v="2"/>
    <n v="1.869"/>
    <n v="-2.2011681542582511"/>
    <n v="-0.33216815425825108"/>
  </r>
  <r>
    <x v="2"/>
    <n v="0.5811320754716981"/>
    <n v="-2.4579124579124576"/>
    <n v="-1.8767803824407596"/>
  </r>
  <r>
    <x v="2"/>
    <n v="1.869"/>
    <n v="-2.2011681542582511"/>
    <n v="-0.33216815425825108"/>
  </r>
  <r>
    <x v="2"/>
    <n v="1.8"/>
    <n v="-2.2023809523809526"/>
    <n v="-0.40238095238095251"/>
  </r>
  <r>
    <x v="2"/>
    <n v="1.333"/>
    <n v="-3.4196696696696698"/>
    <n v="-2.0866696696696696"/>
  </r>
  <r>
    <x v="2"/>
    <n v="1.333"/>
    <n v="-3.4196696696696698"/>
    <n v="-2.0866696696696696"/>
  </r>
  <r>
    <x v="2"/>
    <n v="2.15"/>
    <n v="-2.2209165687426555"/>
    <n v="-7.0916568742655617E-2"/>
  </r>
  <r>
    <x v="2"/>
    <n v="3.6824877250409167"/>
    <n v="-4.7902187902187903"/>
    <n v="-1.1077310651778736"/>
  </r>
  <r>
    <x v="2"/>
    <n v="0.63519999999999999"/>
    <n v="-2.3673469387755097"/>
    <n v="-1.7321469387755097"/>
  </r>
  <r>
    <x v="2"/>
    <n v="1.222"/>
    <n v="-4.7902187902187903"/>
    <n v="-3.5682187902187903"/>
  </r>
  <r>
    <x v="2"/>
    <n v="1.454"/>
    <n v="-2.758198727361723"/>
    <n v="-1.304198727361723"/>
  </r>
  <r>
    <x v="2"/>
    <n v="1.4285714285714286"/>
    <n v="-2.2911283376399654"/>
    <n v="-0.86255690906853677"/>
  </r>
  <r>
    <x v="2"/>
    <n v="0.29058823529411765"/>
    <n v="-4.5630114566284758"/>
    <n v="-4.2724232213343578"/>
  </r>
  <r>
    <x v="2"/>
    <n v="0.87804878048780499"/>
    <n v="-2.2023809523809526"/>
    <n v="-1.3243321718931476"/>
  </r>
  <r>
    <x v="2"/>
    <n v="1.2350000000000001"/>
    <n v="-4.5630114566284758"/>
    <n v="-3.3280114566284755"/>
  </r>
  <r>
    <x v="2"/>
    <n v="0.55555555555555547"/>
    <n v="-2.5882352941176467"/>
    <n v="-2.0326797385620914"/>
  </r>
  <r>
    <x v="2"/>
    <n v="1.7689999999999999"/>
    <n v="-2.2094810261260198"/>
    <n v="-0.44048102612601991"/>
  </r>
  <r>
    <x v="2"/>
    <n v="1.1871113623516112"/>
    <n v="-2.2094810261260198"/>
    <n v="-1.0223696637744086"/>
  </r>
  <r>
    <x v="2"/>
    <n v="1.833"/>
    <n v="-2.2004801920768307"/>
    <n v="-0.36748019207683069"/>
  </r>
  <r>
    <x v="2"/>
    <n v="1.7689999999999999"/>
    <n v="-2.2094810261260198"/>
    <n v="-0.44048102612601991"/>
  </r>
  <r>
    <x v="2"/>
    <n v="1.4285714285714286"/>
    <n v="-2.2911283376399654"/>
    <n v="-0.86255690906853677"/>
  </r>
  <r>
    <x v="2"/>
    <n v="3.0708661417322833"/>
    <n v="-4.0485312899106001"/>
    <n v="-0.97766514817831673"/>
  </r>
  <r>
    <x v="2"/>
    <n v="6.0429722470904208"/>
    <n v="-8.7209215904868085"/>
    <n v="-2.6779493433963877"/>
  </r>
  <r>
    <x v="2"/>
    <n v="3.1"/>
    <n v="-2.9761904761904767"/>
    <n v="0.12380952380952337"/>
  </r>
  <r>
    <x v="2"/>
    <n v="1.52"/>
    <n v="-2.521879318286504"/>
    <n v="-1.001879318286504"/>
  </r>
  <r>
    <x v="2"/>
    <n v="0.65551020408163263"/>
    <n v="-2.3398201889154429"/>
    <n v="-1.6843099848338103"/>
  </r>
  <r>
    <x v="2"/>
    <n v="1.294"/>
    <n v="-3.7717309145880566"/>
    <n v="-2.4777309145880566"/>
  </r>
  <r>
    <x v="2"/>
    <n v="1.625"/>
    <n v="-2.3142857142857145"/>
    <n v="-0.6892857142857145"/>
  </r>
  <r>
    <x v="2"/>
    <n v="1.444"/>
    <n v="-2.7927927927927927"/>
    <n v="-1.3487927927927927"/>
  </r>
  <r>
    <x v="2"/>
    <n v="1.0911074740861975"/>
    <n v="-2.2004801920768307"/>
    <n v="-1.1093727179906332"/>
  </r>
  <r>
    <x v="2"/>
    <n v="1.1388888888888888"/>
    <n v="-2.2023809523809526"/>
    <n v="-1.0634920634920637"/>
  </r>
  <r>
    <x v="2"/>
    <n v="2"/>
    <n v="-2.2048192771084336"/>
    <n v="-0.20481927710843362"/>
  </r>
  <r>
    <x v="2"/>
    <n v="0.39117647058823535"/>
    <n v="-3.4469696969696964"/>
    <n v="-3.0557932263814611"/>
  </r>
  <r>
    <x v="2"/>
    <n v="1.42"/>
    <n v="-2.8937728937728942"/>
    <n v="-1.4737728937728942"/>
  </r>
  <r>
    <x v="2"/>
    <n v="2.6136363636363638"/>
    <n v="-3.533163265306122"/>
    <n v="-0.91952690166975826"/>
  </r>
  <r>
    <x v="2"/>
    <n v="1.22"/>
    <n v="-4.8311688311688314"/>
    <n v="-3.6111688311688317"/>
  </r>
  <r>
    <x v="2"/>
    <n v="1.52"/>
    <n v="-2.521879318286504"/>
    <n v="-1.001879318286504"/>
  </r>
  <r>
    <x v="2"/>
    <n v="1.1100000000000001"/>
    <n v="-9.2575757575757489"/>
    <n v="-8.1475757575757495"/>
  </r>
  <r>
    <x v="2"/>
    <n v="2.2999999999999998"/>
    <n v="-2.2843822843822847"/>
    <n v="1.5617715617715078E-2"/>
  </r>
  <r>
    <x v="2"/>
    <n v="2.0774647887323945"/>
    <n v="-2.8937728937728942"/>
    <n v="-0.81630810504049967"/>
  </r>
  <r>
    <x v="2"/>
    <n v="1.870748299319728"/>
    <n v="-2.6990881458966562"/>
    <n v="-0.82833984657692827"/>
  </r>
  <r>
    <x v="2"/>
    <n v="0.53454545454545455"/>
    <n v="-2.6990881458966562"/>
    <n v="-2.1645426913512016"/>
  </r>
  <r>
    <x v="2"/>
    <n v="2.75"/>
    <n v="-2.6990881458966562"/>
    <n v="5.0911854103343757E-2"/>
  </r>
  <r>
    <x v="2"/>
    <n v="1.33"/>
    <n v="-3.4469696969696964"/>
    <n v="-2.1169696969696963"/>
  </r>
  <r>
    <x v="2"/>
    <n v="1.23"/>
    <n v="-4.6555183946488299"/>
    <n v="-3.4255183946488299"/>
  </r>
  <r>
    <x v="2"/>
    <n v="2.25"/>
    <n v="-2.2705882352941176"/>
    <n v="-2.0588235294117574E-2"/>
  </r>
  <r>
    <x v="2"/>
    <n v="2.2999999999999998"/>
    <n v="-2.2843822843822847"/>
    <n v="1.5617715617715078E-2"/>
  </r>
  <r>
    <x v="2"/>
    <n v="1.3855421686746987"/>
    <n v="-2.2843822843822847"/>
    <n v="-0.89884011570758604"/>
  </r>
  <r>
    <x v="2"/>
    <n v="1.45"/>
    <n v="-2.7777777777777777"/>
    <n v="-1.3277777777777777"/>
  </r>
  <r>
    <x v="2"/>
    <n v="0.91500000000000004"/>
    <n v="-2.2048192771084336"/>
    <n v="-1.2898192771084336"/>
  </r>
  <r>
    <x v="2"/>
    <n v="1.35"/>
    <n v="-3.2919254658385086"/>
    <n v="-1.9419254658385086"/>
  </r>
  <r>
    <x v="2"/>
    <n v="1.2865497076023393"/>
    <n v="-2.2417840375586855"/>
    <n v="-0.95523432995634616"/>
  </r>
  <r>
    <x v="2"/>
    <n v="1.86"/>
    <n v="-2.215422276621787"/>
    <n v="-0.35542227662178694"/>
  </r>
  <r>
    <x v="2"/>
    <n v="2.0774647887323945"/>
    <n v="-2.8937728937728942"/>
    <n v="-0.81630810504049967"/>
  </r>
  <r>
    <x v="2"/>
    <n v="1.55"/>
    <n v="-2.4431818181818183"/>
    <n v="-0.8931818181818183"/>
  </r>
  <r>
    <x v="2"/>
    <n v="1.0928961748633879"/>
    <n v="-2.2048192771084336"/>
    <n v="-1.1119231022450458"/>
  </r>
  <r>
    <x v="2"/>
    <n v="1.33"/>
    <n v="-3.4469696969696964"/>
    <n v="-2.1169696969696963"/>
  </r>
  <r>
    <x v="2"/>
    <n v="2.0279720279720279"/>
    <n v="-2.8518971848225214"/>
    <n v="-0.8239251568504935"/>
  </r>
  <r>
    <x v="3"/>
    <n v="0.65306122448979587"/>
    <n v="-2.3563218390804597"/>
    <n v="-1.7032606145906639"/>
  </r>
  <r>
    <x v="3"/>
    <n v="1.35"/>
    <n v="-3.2919254658385086"/>
    <n v="-1.9419254658385086"/>
  </r>
  <r>
    <x v="3"/>
    <n v="1.22"/>
    <n v="-4.8311688311688314"/>
    <n v="-3.6111688311688317"/>
  </r>
  <r>
    <x v="3"/>
    <n v="1.25"/>
    <n v="-4.32258064516129"/>
    <n v="-3.07258064516129"/>
  </r>
  <r>
    <x v="3"/>
    <n v="1.235632183908046"/>
    <n v="-2.2209165687426555"/>
    <n v="-0.98528438483460956"/>
  </r>
  <r>
    <x v="3"/>
    <n v="0.69787234042553181"/>
    <n v="-2.3032407407407409"/>
    <n v="-1.6053684003152091"/>
  </r>
  <r>
    <x v="3"/>
    <n v="2.25"/>
    <n v="-2.2705882352941176"/>
    <n v="-2.0588235294117574E-2"/>
  </r>
  <r>
    <x v="3"/>
    <n v="2.4500000000000002"/>
    <n v="-2.3563218390804597"/>
    <n v="9.367816091954051E-2"/>
  </r>
  <r>
    <x v="3"/>
    <n v="2.75"/>
    <n v="-2.6990881458966562"/>
    <n v="5.0911854103343757E-2"/>
  </r>
  <r>
    <x v="3"/>
    <n v="1.23"/>
    <n v="-4.6555183946488299"/>
    <n v="-3.4255183946488299"/>
  </r>
  <r>
    <x v="3"/>
    <n v="1.54"/>
    <n v="-2.4579124579124576"/>
    <n v="-0.91791245791245757"/>
  </r>
  <r>
    <x v="3"/>
    <n v="1.1931818181818181"/>
    <n v="-2.2248803827751198"/>
    <n v="-1.0316985645933017"/>
  </r>
  <r>
    <x v="3"/>
    <n v="1.58"/>
    <n v="-2.3908045977011492"/>
    <n v="-0.8108045977011491"/>
  </r>
  <r>
    <x v="3"/>
    <n v="1.57"/>
    <n v="-2.3995472552348613"/>
    <n v="-0.82954725523486128"/>
  </r>
  <r>
    <x v="3"/>
    <n v="1.34"/>
    <n v="-3.3667083854818518"/>
    <n v="-2.0267083854818519"/>
  </r>
  <r>
    <x v="3"/>
    <n v="3.6885245901639343"/>
    <n v="-4.8311688311688314"/>
    <n v="-1.1426442410048971"/>
  </r>
  <r>
    <x v="3"/>
    <n v="2.1276595744680851"/>
    <n v="-2.9390243902439028"/>
    <n v="-0.81136481577581776"/>
  </r>
  <r>
    <x v="3"/>
    <n v="2.1276595744680851"/>
    <n v="-2.9390243902439028"/>
    <n v="-0.81136481577581776"/>
  </r>
  <r>
    <x v="3"/>
    <n v="1"/>
    <n v="-2.2222222222222223"/>
    <n v="-1.2222222222222223"/>
  </r>
  <r>
    <x v="3"/>
    <n v="2.1276595744680851"/>
    <n v="-2.9390243902439028"/>
    <n v="-0.81136481577581776"/>
  </r>
  <r>
    <x v="3"/>
    <n v="0.80930232558139537"/>
    <n v="-2.2209165687426555"/>
    <n v="-1.4116142431612602"/>
  </r>
  <r>
    <x v="3"/>
    <n v="1.45"/>
    <n v="-2.7777777777777777"/>
    <n v="-1.3277777777777777"/>
  </r>
  <r>
    <x v="3"/>
    <n v="1.1299999999999999"/>
    <n v="-7.8827838827838894"/>
    <n v="-6.7527838827838895"/>
  </r>
  <r>
    <x v="3"/>
    <n v="1.35"/>
    <n v="-3.2919254658385086"/>
    <n v="-1.9419254658385086"/>
  </r>
  <r>
    <x v="3"/>
    <n v="1.2865497076023393"/>
    <n v="-2.2417840375586855"/>
    <n v="-0.95523432995634616"/>
  </r>
  <r>
    <x v="3"/>
    <n v="3.6885245901639343"/>
    <n v="-4.8311688311688314"/>
    <n v="-1.1426442410048971"/>
  </r>
  <r>
    <x v="3"/>
    <n v="1.4"/>
    <n v="-2.9878048780487809"/>
    <n v="-1.587804878048781"/>
  </r>
  <r>
    <x v="3"/>
    <n v="1.9"/>
    <n v="-2.2222222222222223"/>
    <n v="-0.32222222222222241"/>
  </r>
  <r>
    <x v="3"/>
    <n v="0.53454545454545455"/>
    <n v="-2.6990881458966562"/>
    <n v="-2.1645426913512016"/>
  </r>
  <r>
    <x v="3"/>
    <n v="0.9538461538461539"/>
    <n v="-2.215422276621787"/>
    <n v="-1.261576122775633"/>
  </r>
  <r>
    <x v="3"/>
    <n v="0.25263157894736843"/>
    <n v="-5.2666666666666675"/>
    <n v="-5.0140350877192992"/>
  </r>
  <r>
    <x v="3"/>
    <n v="1.52"/>
    <n v="-2.521879318286504"/>
    <n v="-1.001879318286504"/>
  </r>
  <r>
    <x v="3"/>
    <n v="2.2999999999999998"/>
    <n v="-2.2843822843822847"/>
    <n v="1.5617715617715078E-2"/>
  </r>
  <r>
    <x v="3"/>
    <n v="0.63200000000000001"/>
    <n v="-2.3908045977011492"/>
    <n v="-1.7588045977011491"/>
  </r>
  <r>
    <x v="3"/>
    <n v="0.5811320754716981"/>
    <n v="-2.4579124579124576"/>
    <n v="-1.8767803824407596"/>
  </r>
  <r>
    <x v="3"/>
    <n v="0.27111111111111108"/>
    <n v="-4.8311688311688314"/>
    <n v="-4.5600577200577206"/>
  </r>
  <r>
    <x v="3"/>
    <n v="0.87804878048780499"/>
    <n v="-2.2023809523809526"/>
    <n v="-1.3243321718931476"/>
  </r>
  <r>
    <x v="3"/>
    <n v="1.22"/>
    <n v="-4.8311688311688314"/>
    <n v="-3.6111688311688317"/>
  </r>
  <r>
    <x v="3"/>
    <n v="1.38"/>
    <n v="-3.0966952264381891"/>
    <n v="-1.7166952264381892"/>
  </r>
  <r>
    <x v="3"/>
    <n v="1.38"/>
    <n v="-3.0966952264381891"/>
    <n v="-1.7166952264381892"/>
  </r>
  <r>
    <x v="3"/>
    <n v="2.25"/>
    <n v="-2.2705882352941176"/>
    <n v="-2.0588235294117574E-2"/>
  </r>
  <r>
    <x v="3"/>
    <n v="1.76"/>
    <n v="-2.2248803827751198"/>
    <n v="-0.46488038277511978"/>
  </r>
  <r>
    <x v="3"/>
    <n v="1.71"/>
    <n v="-2.2417840375586855"/>
    <n v="-0.53178403755868553"/>
  </r>
  <r>
    <x v="3"/>
    <n v="2.0499999999999998"/>
    <n v="-2.2023809523809526"/>
    <n v="-0.15238095238095273"/>
  </r>
  <r>
    <x v="3"/>
    <n v="1.53125"/>
    <n v="-2.3563218390804597"/>
    <n v="-0.82507183908045967"/>
  </r>
  <r>
    <x v="3"/>
    <n v="1.18"/>
    <n v="-5.790849673202616"/>
    <n v="-4.6108496732026163"/>
  </r>
  <r>
    <x v="3"/>
    <n v="1.8"/>
    <n v="-2.2023809523809526"/>
    <n v="-0.40238095238095251"/>
  </r>
  <r>
    <x v="3"/>
    <n v="0.56928838951310867"/>
    <n v="-2.521879318286504"/>
    <n v="-1.9525909287733954"/>
  </r>
  <r>
    <x v="3"/>
    <n v="1.4814814814814814"/>
    <n v="-2.3271889400921655"/>
    <n v="-0.84570745861068408"/>
  </r>
  <r>
    <x v="3"/>
    <n v="1.6242038216560508"/>
    <n v="-2.3995472552348613"/>
    <n v="-0.77534343357881053"/>
  </r>
  <r>
    <x v="3"/>
    <n v="1.22"/>
    <n v="-4.8311688311688314"/>
    <n v="-3.6111688311688317"/>
  </r>
  <r>
    <x v="3"/>
    <n v="2.5499999999999998"/>
    <n v="-2.3995472552348613"/>
    <n v="0.15045274476513848"/>
  </r>
  <r>
    <x v="3"/>
    <n v="2.0499999999999998"/>
    <n v="-2.2023809523809526"/>
    <n v="-0.15238095238095273"/>
  </r>
  <r>
    <x v="3"/>
    <n v="1.36"/>
    <n v="-3.2222222222222214"/>
    <n v="-1.8622222222222213"/>
  </r>
  <r>
    <x v="3"/>
    <n v="5"/>
    <n v="-5.5131578947368434"/>
    <n v="-0.51315789473684337"/>
  </r>
  <r>
    <x v="3"/>
    <n v="1.3392857142857144"/>
    <n v="-2.2705882352941176"/>
    <n v="-0.93130252100840316"/>
  </r>
  <r>
    <x v="3"/>
    <n v="3.6885245901639343"/>
    <n v="-4.8311688311688314"/>
    <n v="-1.1426442410048971"/>
  </r>
  <r>
    <x v="4"/>
    <n v="2.25"/>
    <n v="-2.2705882352941176"/>
    <n v="-2.0588235294117574E-2"/>
  </r>
  <r>
    <x v="4"/>
    <n v="1.23"/>
    <n v="-4.6555183946488299"/>
    <n v="-3.4255183946488299"/>
  </r>
  <r>
    <x v="4"/>
    <n v="0.43809523809523809"/>
    <n v="-3.0966952264381891"/>
    <n v="-2.6585999883429512"/>
  </r>
  <r>
    <x v="4"/>
    <n v="0.77727272727272723"/>
    <n v="-2.2417840375586855"/>
    <n v="-1.4645113102859582"/>
  </r>
  <r>
    <x v="4"/>
    <n v="1.83"/>
    <n v="-2.2048192771084336"/>
    <n v="-0.37481927710843355"/>
  </r>
  <r>
    <x v="4"/>
    <n v="1.6774193548387097"/>
    <n v="-2.4431818181818183"/>
    <n v="-0.7657624633431086"/>
  </r>
  <r>
    <x v="4"/>
    <n v="1.37"/>
    <n v="-3.1572481572481563"/>
    <n v="-1.7872481572481562"/>
  </r>
  <r>
    <x v="4"/>
    <n v="1.19"/>
    <n v="-5.5131578947368434"/>
    <n v="-4.323157894736843"/>
  </r>
  <r>
    <x v="4"/>
    <n v="1.53125"/>
    <n v="-2.3563218390804597"/>
    <n v="-0.82507183908045967"/>
  </r>
  <r>
    <x v="4"/>
    <n v="1.37"/>
    <n v="-3.1572481572481563"/>
    <n v="-1.7872481572481562"/>
  </r>
  <r>
    <x v="4"/>
    <n v="1.9"/>
    <n v="-2.2222222222222223"/>
    <n v="-0.32222222222222241"/>
  </r>
  <r>
    <x v="4"/>
    <n v="1.0483870967741935"/>
    <n v="-2.215422276621787"/>
    <n v="-1.1670351798475935"/>
  </r>
  <r>
    <x v="4"/>
    <n v="1.22"/>
    <n v="-4.8311688311688314"/>
    <n v="-3.6111688311688317"/>
  </r>
  <r>
    <x v="4"/>
    <n v="0.65306122448979587"/>
    <n v="-2.3563218390804597"/>
    <n v="-1.7032606145906639"/>
  </r>
  <r>
    <x v="4"/>
    <n v="0.65306122448979587"/>
    <n v="-2.3563218390804597"/>
    <n v="-1.7032606145906639"/>
  </r>
  <r>
    <x v="4"/>
    <n v="0.43809523809523809"/>
    <n v="-3.0966952264381891"/>
    <n v="-2.6585999883429512"/>
  </r>
  <r>
    <x v="4"/>
    <n v="1.38"/>
    <n v="-3.0966952264381891"/>
    <n v="-1.7166952264381892"/>
  </r>
  <r>
    <x v="4"/>
    <n v="0.33421052631578951"/>
    <n v="-4.06084656084656"/>
    <n v="-3.7266360345307703"/>
  </r>
  <r>
    <x v="4"/>
    <n v="1.1388888888888888"/>
    <n v="-2.2023809523809526"/>
    <n v="-1.0634920634920637"/>
  </r>
  <r>
    <x v="4"/>
    <n v="0.56928838951310867"/>
    <n v="-2.521879318286504"/>
    <n v="-1.9525909287733954"/>
  </r>
  <r>
    <x v="4"/>
    <n v="1.34"/>
    <n v="-3.3667083854818518"/>
    <n v="-2.0267083854818519"/>
  </r>
  <r>
    <x v="4"/>
    <n v="1.38"/>
    <n v="-3.0966952264381891"/>
    <n v="-1.7166952264381892"/>
  </r>
  <r>
    <x v="4"/>
    <n v="4.5"/>
    <n v="-4.8311688311688314"/>
    <n v="-0.33116883116883145"/>
  </r>
  <r>
    <x v="4"/>
    <n v="1.32"/>
    <n v="-3.533163265306122"/>
    <n v="-2.2131632653061217"/>
  </r>
  <r>
    <x v="4"/>
    <n v="1.33"/>
    <n v="-3.4469696969696964"/>
    <n v="-2.1169696969696963"/>
  </r>
  <r>
    <x v="4"/>
    <n v="0.72173913043478266"/>
    <n v="-2.2843822843822847"/>
    <n v="-1.5626431539475021"/>
  </r>
  <r>
    <x v="4"/>
    <n v="1.8"/>
    <n v="-2.2023809523809526"/>
    <n v="-0.40238095238095251"/>
  </r>
  <r>
    <x v="4"/>
    <n v="2.85"/>
    <n v="-2.8132678132678133"/>
    <n v="3.6732186732186811E-2"/>
  </r>
  <r>
    <x v="4"/>
    <n v="1.74"/>
    <n v="-2.2209165687426555"/>
    <n v="-0.48091656874265554"/>
  </r>
  <r>
    <x v="4"/>
    <n v="1.5"/>
    <n v="-2.5882352941176467"/>
    <n v="-1.0882352941176467"/>
  </r>
  <r>
    <x v="4"/>
    <n v="1.44"/>
    <n v="-2.8132678132678133"/>
    <n v="-1.3732678132678133"/>
  </r>
  <r>
    <x v="4"/>
    <n v="1"/>
    <n v="-2.2222222222222223"/>
    <n v="-1.2222222222222223"/>
  </r>
  <r>
    <x v="4"/>
    <n v="1.22"/>
    <n v="-4.8311688311688314"/>
    <n v="-3.6111688311688317"/>
  </r>
  <r>
    <x v="4"/>
    <n v="2.15"/>
    <n v="-2.2209165687426555"/>
    <n v="-7.0916568742655617E-2"/>
  </r>
  <r>
    <x v="4"/>
    <n v="3.35"/>
    <n v="-3.3667083854818518"/>
    <n v="-1.6708385481851717E-2"/>
  </r>
  <r>
    <x v="4"/>
    <n v="0.61568627450980395"/>
    <n v="-2.3995472552348613"/>
    <n v="-1.7838609807250574"/>
  </r>
  <r>
    <x v="4"/>
    <n v="0.27111111111111108"/>
    <n v="-4.8311688311688314"/>
    <n v="-4.5600577200577206"/>
  </r>
  <r>
    <x v="4"/>
    <n v="1.74"/>
    <n v="-2.2209165687426555"/>
    <n v="-0.48091656874265554"/>
  </r>
  <r>
    <x v="4"/>
    <n v="0.91500000000000004"/>
    <n v="-2.2048192771084336"/>
    <n v="-1.2898192771084336"/>
  </r>
  <r>
    <x v="4"/>
    <n v="1.0928961748633879"/>
    <n v="-2.2048192771084336"/>
    <n v="-1.1119231022450458"/>
  </r>
  <r>
    <x v="4"/>
    <n v="3.1"/>
    <n v="-2.9761904761904767"/>
    <n v="0.12380952380952337"/>
  </r>
  <r>
    <x v="4"/>
    <n v="3.25"/>
    <n v="-3.2222222222222214"/>
    <n v="2.7777777777778567E-2"/>
  </r>
  <r>
    <x v="4"/>
    <n v="1.0928961748633879"/>
    <n v="-2.2048192771084336"/>
    <n v="-1.1119231022450458"/>
  </r>
  <r>
    <x v="4"/>
    <n v="1.28"/>
    <n v="-3.9350649350649349"/>
    <n v="-2.6550649350649351"/>
  </r>
  <r>
    <x v="4"/>
    <n v="1.54"/>
    <n v="-2.4579124579124576"/>
    <n v="-0.91791245791245757"/>
  </r>
  <r>
    <x v="4"/>
    <n v="2.0279720279720279"/>
    <n v="-2.8518971848225214"/>
    <n v="-0.8239251568504935"/>
  </r>
  <r>
    <x v="4"/>
    <n v="0.45161290322580638"/>
    <n v="-2.9761904761904767"/>
    <n v="-2.5245775729646702"/>
  </r>
  <r>
    <x v="4"/>
    <n v="1.870748299319728"/>
    <n v="-2.6990881458966562"/>
    <n v="-0.82833984657692827"/>
  </r>
  <r>
    <x v="4"/>
    <n v="1.1100000000000001"/>
    <n v="-9.2648221343873445"/>
    <n v="-8.154822134387345"/>
  </r>
  <r>
    <x v="4"/>
    <n v="1.3855421686746987"/>
    <n v="-2.2843822843822847"/>
    <n v="-0.89884011570758604"/>
  </r>
  <r>
    <x v="4"/>
    <n v="0.36388888888888887"/>
    <n v="-3.6104218362282872"/>
    <n v="-3.2465329473393982"/>
  </r>
  <r>
    <x v="4"/>
    <n v="1.31"/>
    <n v="-3.6179633143580006"/>
    <n v="-2.3079633143580005"/>
  </r>
  <r>
    <x v="4"/>
    <n v="1.68"/>
    <n v="-2.2705882352941176"/>
    <n v="-0.59058823529411764"/>
  </r>
  <r>
    <x v="4"/>
    <n v="1.5"/>
    <n v="-2.5882352941176467"/>
    <n v="-1.0882352941176467"/>
  </r>
  <r>
    <x v="4"/>
    <n v="2.35"/>
    <n v="-2.3032407407407409"/>
    <n v="4.6759259259259167E-2"/>
  </r>
  <r>
    <x v="4"/>
    <n v="1.27"/>
    <n v="-4.06084656084656"/>
    <n v="-2.79084656084656"/>
  </r>
  <r>
    <x v="4"/>
    <n v="1.3392857142857144"/>
    <n v="-2.2705882352941176"/>
    <n v="-0.93130252100840316"/>
  </r>
  <r>
    <x v="4"/>
    <n v="0.33421052631578951"/>
    <n v="-4.06084656084656"/>
    <n v="-3.7266360345307703"/>
  </r>
  <r>
    <x v="4"/>
    <n v="0.63200000000000001"/>
    <n v="-2.3908045977011492"/>
    <n v="-1.7588045977011491"/>
  </r>
  <r>
    <x v="4"/>
    <n v="1.86"/>
    <n v="-2.215422276621787"/>
    <n v="-0.35542227662178694"/>
  </r>
  <r>
    <x v="4"/>
    <n v="1.1388888888888888"/>
    <n v="-2.2023809523809526"/>
    <n v="-1.0634920634920637"/>
  </r>
  <r>
    <x v="4"/>
    <n v="1.35"/>
    <n v="-3.2919254658385086"/>
    <n v="-1.9419254658385086"/>
  </r>
  <r>
    <x v="4"/>
    <n v="1.8"/>
    <n v="-2.2023809523809526"/>
    <n v="-0.40238095238095251"/>
  </r>
  <r>
    <x v="4"/>
    <n v="1.3392857142857144"/>
    <n v="-2.2705882352941176"/>
    <n v="-0.93130252100840316"/>
  </r>
  <r>
    <x v="4"/>
    <n v="2.4500000000000002"/>
    <n v="-2.3563218390804597"/>
    <n v="9.367816091954051E-2"/>
  </r>
  <r>
    <x v="4"/>
    <n v="1.6774193548387097"/>
    <n v="-2.4431818181818183"/>
    <n v="-0.7657624633431086"/>
  </r>
  <r>
    <x v="4"/>
    <n v="1.66"/>
    <n v="-2.2843822843822847"/>
    <n v="-0.62438228438228482"/>
  </r>
  <r>
    <x v="4"/>
    <n v="0.50526315789473686"/>
    <n v="-2.8132678132678133"/>
    <n v="-2.3080046553730762"/>
  </r>
  <r>
    <x v="4"/>
    <n v="2.7480916030534353"/>
    <n v="-3.6104218362282872"/>
    <n v="-0.86233023317485191"/>
  </r>
  <r>
    <x v="4"/>
    <n v="0.5811320754716981"/>
    <n v="-2.4579124579124576"/>
    <n v="-1.8767803824407596"/>
  </r>
  <r>
    <x v="4"/>
    <n v="1.6"/>
    <n v="-2.3563218390804597"/>
    <n v="-0.75632183908045958"/>
  </r>
  <r>
    <x v="4"/>
    <n v="1.31"/>
    <n v="-3.6104218362282872"/>
    <n v="-2.3004218362282871"/>
  </r>
  <r>
    <x v="4"/>
    <n v="0.63200000000000001"/>
    <n v="-2.3908045977011492"/>
    <n v="-1.7588045977011491"/>
  </r>
  <r>
    <x v="4"/>
    <n v="1.0483870967741935"/>
    <n v="-2.215422276621787"/>
    <n v="-1.1670351798475935"/>
  </r>
  <r>
    <x v="5"/>
    <n v="1.8"/>
    <n v="-2.2023809523809526"/>
    <n v="-0.40238095238095251"/>
  </r>
  <r>
    <x v="5"/>
    <n v="0.56928838951310867"/>
    <n v="-2.521879318286504"/>
    <n v="-1.9525909287733954"/>
  </r>
  <r>
    <x v="5"/>
    <n v="1.66"/>
    <n v="-2.2843822843822847"/>
    <n v="-0.62438228438228482"/>
  </r>
  <r>
    <x v="5"/>
    <n v="1.8"/>
    <n v="-2.5882352941176467"/>
    <n v="-0.7882352941176467"/>
  </r>
  <r>
    <x v="5"/>
    <n v="0.63200000000000001"/>
    <n v="-2.3908045977011492"/>
    <n v="-1.7588045977011491"/>
  </r>
  <r>
    <x v="5"/>
    <n v="0.63200000000000001"/>
    <n v="-2.3908045977011492"/>
    <n v="-1.7588045977011491"/>
  </r>
  <r>
    <x v="5"/>
    <n v="0.28941176470588237"/>
    <n v="-4.6555183946488299"/>
    <n v="-4.3661066299429478"/>
  </r>
  <r>
    <x v="5"/>
    <n v="2.2000000000000002"/>
    <n v="-2.2417840375586855"/>
    <n v="-4.1784037558685316E-2"/>
  </r>
  <r>
    <x v="5"/>
    <n v="1.6"/>
    <n v="-2.3563218390804597"/>
    <n v="-0.75632183908045958"/>
  </r>
  <r>
    <x v="5"/>
    <n v="2.4"/>
    <n v="-2.3271889400921655"/>
    <n v="7.281105990783443E-2"/>
  </r>
  <r>
    <x v="5"/>
    <n v="2.7"/>
    <n v="-2.5882352941176467"/>
    <n v="0.11176470588235343"/>
  </r>
  <r>
    <x v="5"/>
    <n v="1.29"/>
    <n v="-3.8186462324393355"/>
    <n v="-2.5286462324393355"/>
  </r>
  <r>
    <x v="5"/>
    <n v="1.4814814814814814"/>
    <n v="-2.3271889400921655"/>
    <n v="-0.84570745861068408"/>
  </r>
  <r>
    <x v="5"/>
    <n v="2.1276595744680851"/>
    <n v="-2.9390243902439028"/>
    <n v="-0.81136481577581776"/>
  </r>
  <r>
    <x v="5"/>
    <n v="1.9"/>
    <n v="-2.2222222222222223"/>
    <n v="-0.32222222222222241"/>
  </r>
  <r>
    <x v="5"/>
    <n v="1.4814814814814814"/>
    <n v="-2.3271889400921655"/>
    <n v="-0.84570745861068408"/>
  </r>
  <r>
    <x v="5"/>
    <n v="1.58"/>
    <n v="-2.3908045977011492"/>
    <n v="-0.8108045977011491"/>
  </r>
  <r>
    <x v="5"/>
    <n v="1.74"/>
    <n v="-2.2209165687426555"/>
    <n v="-0.48091656874265554"/>
  </r>
  <r>
    <x v="5"/>
    <n v="1.28"/>
    <n v="-3.9350649350649349"/>
    <n v="-2.6550649350649351"/>
  </r>
  <r>
    <x v="5"/>
    <n v="1.2"/>
    <n v="-5.2666666666666675"/>
    <n v="-4.0666666666666673"/>
  </r>
  <r>
    <x v="5"/>
    <n v="1.8"/>
    <n v="-2.2023809523809526"/>
    <n v="-0.40238095238095251"/>
  </r>
  <r>
    <x v="5"/>
    <n v="1.1599999999999999"/>
    <n v="-6.4722222222222259"/>
    <n v="-5.3122222222222257"/>
  </r>
  <r>
    <x v="5"/>
    <n v="0.77727272727272723"/>
    <n v="-2.2417840375586855"/>
    <n v="-1.4645113102859582"/>
  </r>
  <r>
    <x v="5"/>
    <n v="1.1100000000000001"/>
    <n v="-9.2648221343873445"/>
    <n v="-8.154822134387345"/>
  </r>
  <r>
    <x v="5"/>
    <n v="1.25"/>
    <n v="-4.3125"/>
    <n v="-3.0625"/>
  </r>
  <r>
    <x v="5"/>
    <n v="0.56928838951310867"/>
    <n v="-2.521879318286504"/>
    <n v="-1.9525909287733954"/>
  </r>
  <r>
    <x v="5"/>
    <n v="0.40909090909090912"/>
    <n v="-3.2919254658385086"/>
    <n v="-2.8828345567475995"/>
  </r>
  <r>
    <x v="5"/>
    <n v="2.0499999999999998"/>
    <n v="-2.2023809523809526"/>
    <n v="-0.15238095238095273"/>
  </r>
  <r>
    <x v="5"/>
    <n v="2.7"/>
    <n v="-2.5882352941176467"/>
    <n v="0.11176470588235343"/>
  </r>
  <r>
    <x v="5"/>
    <n v="1.6774193548387097"/>
    <n v="-2.4431818181818183"/>
    <n v="-0.7657624633431086"/>
  </r>
  <r>
    <x v="5"/>
    <n v="1.8"/>
    <n v="-2.2023809523809526"/>
    <n v="-0.40238095238095251"/>
  </r>
  <r>
    <x v="5"/>
    <n v="1.0928961748633879"/>
    <n v="-2.2048192771084336"/>
    <n v="-1.1119231022450458"/>
  </r>
  <r>
    <x v="5"/>
    <n v="1.62"/>
    <n v="-2.3271889400921655"/>
    <n v="-0.70718894009216537"/>
  </r>
  <r>
    <x v="5"/>
    <n v="2.6"/>
    <n v="-2.4431818181818183"/>
    <n v="0.15681818181818175"/>
  </r>
  <r>
    <x v="5"/>
    <n v="1.235632183908046"/>
    <n v="-2.2209165687426555"/>
    <n v="-0.98528438483460956"/>
  </r>
  <r>
    <x v="5"/>
    <n v="1.3855421686746987"/>
    <n v="-2.2843822843822847"/>
    <n v="-0.89884011570758604"/>
  </r>
  <r>
    <x v="5"/>
    <n v="1.5"/>
    <n v="-2.5882352941176467"/>
    <n v="-1.0882352941176467"/>
  </r>
  <r>
    <x v="5"/>
    <n v="2"/>
    <n v="-2.2048192771084336"/>
    <n v="-0.20481927710843362"/>
  </r>
  <r>
    <x v="5"/>
    <n v="0.4"/>
    <n v="-3.3667083854818518"/>
    <n v="-2.9667083854818519"/>
  </r>
  <r>
    <x v="5"/>
    <n v="1.6242038216560508"/>
    <n v="-2.3995472552348613"/>
    <n v="-0.77534343357881053"/>
  </r>
  <r>
    <x v="5"/>
    <n v="1.870748299319728"/>
    <n v="-2.6990881458966562"/>
    <n v="-0.82833984657692827"/>
  </r>
  <r>
    <x v="5"/>
    <n v="3.35"/>
    <n v="-3.3667083854818518"/>
    <n v="-1.6708385481851717E-2"/>
  </r>
  <r>
    <x v="5"/>
    <n v="0.42812500000000003"/>
    <n v="-3.1572481572481563"/>
    <n v="-2.7291231572481562"/>
  </r>
  <r>
    <x v="5"/>
    <n v="1.8"/>
    <n v="-2.5882352941176467"/>
    <n v="-0.7882352941176467"/>
  </r>
  <r>
    <x v="5"/>
    <n v="3.1746031746031744"/>
    <n v="-4.1794871794871788"/>
    <n v="-1.0048840048840044"/>
  </r>
  <r>
    <x v="5"/>
    <n v="1.62"/>
    <n v="-2.3271889400921655"/>
    <n v="-0.70718894009216537"/>
  </r>
  <r>
    <x v="5"/>
    <n v="1.870748299319728"/>
    <n v="-2.6990881458966562"/>
    <n v="-0.82833984657692827"/>
  </r>
  <r>
    <x v="5"/>
    <n v="1.5"/>
    <n v="-2.5882352941176467"/>
    <n v="-1.0882352941176467"/>
  </r>
  <r>
    <x v="5"/>
    <n v="0.9538461538461539"/>
    <n v="-2.215422276621787"/>
    <n v="-1.261576122775633"/>
  </r>
  <r>
    <x v="6"/>
    <n v="1.7207792207792207"/>
    <n v="-2.4579124579124576"/>
    <n v="-0.73713323713323686"/>
  </r>
  <r>
    <x v="7"/>
    <n v="1.58"/>
    <n v="-2.3908045977011492"/>
    <n v="-0.8108045977011491"/>
  </r>
  <r>
    <x v="7"/>
    <n v="0.36388888888888887"/>
    <n v="-3.6104218362282872"/>
    <n v="-3.2465329473393982"/>
  </r>
  <r>
    <x v="7"/>
    <n v="1.76"/>
    <n v="-2.2248803827751198"/>
    <n v="-0.46488038277511978"/>
  </r>
  <r>
    <x v="7"/>
    <n v="0.72173913043478266"/>
    <n v="-2.2843822843822847"/>
    <n v="-1.5626431539475021"/>
  </r>
  <r>
    <x v="7"/>
    <n v="0.50526315789473686"/>
    <n v="-2.8132678132678133"/>
    <n v="-2.3080046553730762"/>
  </r>
  <r>
    <x v="7"/>
    <n v="0.61568627450980395"/>
    <n v="-2.3995472552348613"/>
    <n v="-1.7838609807250574"/>
  </r>
  <r>
    <x v="7"/>
    <n v="1.5"/>
    <n v="-2.5882352941176467"/>
    <n v="-1.0882352941176467"/>
  </r>
  <r>
    <x v="7"/>
    <n v="1.1399999999999999"/>
    <n v="-7.3428571428571479"/>
    <n v="-6.2028571428571482"/>
  </r>
  <r>
    <x v="7"/>
    <n v="0.67500000000000004"/>
    <n v="-2.3271889400921655"/>
    <n v="-1.6521889400921654"/>
  </r>
  <r>
    <x v="7"/>
    <n v="1.25"/>
    <n v="-4.3125"/>
    <n v="-3.0625"/>
  </r>
  <r>
    <x v="7"/>
    <n v="1.47"/>
    <n v="-2.6990881458966562"/>
    <n v="-1.2290881458966563"/>
  </r>
  <r>
    <x v="7"/>
    <n v="1.37"/>
    <n v="-3.1572481572481563"/>
    <n v="-1.7872481572481562"/>
  </r>
  <r>
    <x v="7"/>
    <n v="2.2999999999999998"/>
    <n v="-2.2843822843822847"/>
    <n v="1.5617715617715078E-2"/>
  </r>
  <r>
    <x v="7"/>
    <n v="0.40909090909090912"/>
    <n v="-3.2919254658385086"/>
    <n v="-2.8828345567475995"/>
  </r>
  <r>
    <x v="7"/>
    <n v="0.45161290322580638"/>
    <n v="-2.9761904761904767"/>
    <n v="-2.5245775729646702"/>
  </r>
  <r>
    <x v="7"/>
    <n v="1.870748299319728"/>
    <n v="-2.6990881458966562"/>
    <n v="-0.82833984657692827"/>
  </r>
  <r>
    <x v="7"/>
    <n v="0.53454545454545455"/>
    <n v="-2.6990881458966562"/>
    <n v="-2.1645426913512016"/>
  </r>
  <r>
    <x v="7"/>
    <n v="1.07"/>
    <n v="-14.410714285714272"/>
    <n v="-13.340714285714272"/>
  </r>
  <r>
    <x v="7"/>
    <n v="1.66"/>
    <n v="-2.2843822843822847"/>
    <n v="-0.62438228438228482"/>
  </r>
  <r>
    <x v="7"/>
    <n v="2.25"/>
    <n v="-2.2705882352941176"/>
    <n v="-2.0588235294117574E-2"/>
  </r>
  <r>
    <x v="7"/>
    <n v="4.2016806722689077"/>
    <n v="-5.5131578947368434"/>
    <n v="-1.3114772224679356"/>
  </r>
  <r>
    <x v="7"/>
    <n v="8"/>
    <n v="-11.253968253968244"/>
    <n v="-3.2539682539682442"/>
  </r>
  <r>
    <x v="7"/>
    <n v="3.05"/>
    <n v="-2.9878048780487809"/>
    <n v="6.2195121951218901E-2"/>
  </r>
  <r>
    <x v="7"/>
    <n v="1.54"/>
    <n v="-2.4579124579124576"/>
    <n v="-0.91791245791245757"/>
  </r>
  <r>
    <x v="7"/>
    <n v="2.6136363636363638"/>
    <n v="-3.533163265306122"/>
    <n v="-0.91952690166975826"/>
  </r>
  <r>
    <x v="7"/>
    <n v="1.25"/>
    <n v="-4.3125"/>
    <n v="-3.0625"/>
  </r>
  <r>
    <x v="7"/>
    <n v="1.2865497076023393"/>
    <n v="-2.2417840375586855"/>
    <n v="-0.95523432995634616"/>
  </r>
  <r>
    <x v="7"/>
    <n v="3.6885245901639343"/>
    <n v="-4.8311688311688314"/>
    <n v="-1.1426442410048971"/>
  </r>
  <r>
    <x v="7"/>
    <n v="2.4"/>
    <n v="-2.3271889400921655"/>
    <n v="7.281105990783443E-2"/>
  </r>
  <r>
    <x v="7"/>
    <n v="1.34"/>
    <n v="-3.3667083854818518"/>
    <n v="-2.0267083854818519"/>
  </r>
  <r>
    <x v="7"/>
    <n v="1.4814814814814814"/>
    <n v="-2.3271889400921655"/>
    <n v="-0.84570745861068408"/>
  </r>
  <r>
    <x v="7"/>
    <n v="0.49310344827586206"/>
    <n v="-2.8518971848225214"/>
    <n v="-2.3587937365466596"/>
  </r>
  <r>
    <x v="7"/>
    <n v="1.26"/>
    <n v="-4.1794871794871788"/>
    <n v="-2.9194871794871791"/>
  </r>
  <r>
    <x v="7"/>
    <n v="1.38"/>
    <n v="-3.0966952264381891"/>
    <n v="-1.7166952264381892"/>
  </r>
  <r>
    <x v="7"/>
    <n v="1.08"/>
    <n v="-12.633333333333322"/>
    <n v="-11.553333333333322"/>
  </r>
  <r>
    <x v="7"/>
    <n v="1.1100000000000001"/>
    <n v="-9.2575757575757489"/>
    <n v="-8.1475757575757495"/>
  </r>
  <r>
    <x v="7"/>
    <n v="1.37"/>
    <n v="-3.1572481572481563"/>
    <n v="-1.7872481572481562"/>
  </r>
  <r>
    <x v="7"/>
    <n v="2.8"/>
    <n v="-2.7777777777777777"/>
    <n v="2.2222222222222143E-2"/>
  </r>
  <r>
    <x v="7"/>
    <n v="0.32564102564102565"/>
    <n v="-4.0485312899106001"/>
    <n v="-3.7228902642695743"/>
  </r>
  <r>
    <x v="7"/>
    <n v="1.0900000000000001"/>
    <n v="-11.253968253968244"/>
    <n v="-10.163968253968244"/>
  </r>
  <r>
    <x v="7"/>
    <n v="1.34"/>
    <n v="-3.3667083854818518"/>
    <n v="-2.0267083854818519"/>
  </r>
  <r>
    <x v="7"/>
    <n v="5.8035714285714279"/>
    <n v="-8.5151515151515067"/>
    <n v="-2.7115800865800788"/>
  </r>
  <r>
    <x v="7"/>
    <n v="1.55"/>
    <n v="-2.4431818181818183"/>
    <n v="-0.8931818181818183"/>
  </r>
  <r>
    <x v="7"/>
    <n v="1.4814814814814814"/>
    <n v="-2.3271889400921655"/>
    <n v="-0.84570745861068408"/>
  </r>
  <r>
    <x v="8"/>
    <n v="0.67500000000000004"/>
    <n v="-2.3271889400921655"/>
    <n v="-1.6521889400921654"/>
  </r>
  <r>
    <x v="8"/>
    <n v="1.2"/>
    <n v="-5.2666666666666675"/>
    <n v="-4.0666666666666673"/>
  </r>
  <r>
    <x v="8"/>
    <n v="1.22"/>
    <n v="-4.8311688311688314"/>
    <n v="-3.6111688311688317"/>
  </r>
  <r>
    <x v="8"/>
    <n v="1.9"/>
    <n v="-2.2222222222222223"/>
    <n v="-0.32222222222222241"/>
  </r>
  <r>
    <x v="8"/>
    <n v="0.37714285714285717"/>
    <n v="-3.5249999999999995"/>
    <n v="-3.1478571428571422"/>
  </r>
  <r>
    <x v="8"/>
    <n v="1.47"/>
    <n v="-2.6990881458966562"/>
    <n v="-1.2290881458966563"/>
  </r>
  <r>
    <x v="8"/>
    <n v="5.2631578947368425"/>
    <n v="-7.3428571428571479"/>
    <n v="-2.0796992481203054"/>
  </r>
  <r>
    <x v="8"/>
    <n v="1.71"/>
    <n v="-2.2417840375586855"/>
    <n v="-0.53178403755868553"/>
  </r>
  <r>
    <x v="8"/>
    <n v="5"/>
    <n v="-5.5131578947368434"/>
    <n v="-0.51315789473684337"/>
  </r>
  <r>
    <x v="8"/>
    <n v="1.4814814814814814"/>
    <n v="-2.3271889400921655"/>
    <n v="-0.84570745861068408"/>
  </r>
  <r>
    <x v="8"/>
    <n v="0.87804878048780499"/>
    <n v="-2.2023809523809526"/>
    <n v="-1.3243321718931476"/>
  </r>
  <r>
    <x v="8"/>
    <n v="1.76"/>
    <n v="-2.2248803827751198"/>
    <n v="-0.46488038277511978"/>
  </r>
  <r>
    <x v="8"/>
    <n v="1.2"/>
    <n v="-5.2666666666666675"/>
    <n v="-4.0666666666666673"/>
  </r>
  <r>
    <x v="8"/>
    <n v="0.87804878048780499"/>
    <n v="-2.2023809523809526"/>
    <n v="-1.3243321718931476"/>
  </r>
  <r>
    <x v="8"/>
    <n v="1.29"/>
    <n v="-3.8186462324393355"/>
    <n v="-2.5286462324393355"/>
  </r>
  <r>
    <x v="8"/>
    <n v="2.5"/>
    <n v="-2.3908045977011492"/>
    <n v="0.10919540229885083"/>
  </r>
  <r>
    <x v="8"/>
    <n v="1.3"/>
    <n v="-3.7106918238993707"/>
    <n v="-2.4106918238993709"/>
  </r>
  <r>
    <x v="8"/>
    <n v="1.5"/>
    <n v="-2.5882352941176467"/>
    <n v="-1.0882352941176467"/>
  </r>
  <r>
    <x v="8"/>
    <n v="1.8"/>
    <n v="-2.5882352941176467"/>
    <n v="-0.7882352941176467"/>
  </r>
  <r>
    <x v="8"/>
    <n v="0.42812500000000003"/>
    <n v="-3.1572481572481563"/>
    <n v="-2.7291231572481562"/>
  </r>
  <r>
    <x v="8"/>
    <n v="0.23799999999999999"/>
    <n v="-5.5131578947368434"/>
    <n v="-5.2751578947368429"/>
  </r>
  <r>
    <x v="8"/>
    <n v="2.4444444444444442"/>
    <n v="-3.2919254658385086"/>
    <n v="-0.84748102139406445"/>
  </r>
  <r>
    <x v="8"/>
    <n v="0.91500000000000004"/>
    <n v="-2.2048192771084336"/>
    <n v="-1.2898192771084336"/>
  </r>
  <r>
    <x v="8"/>
    <n v="1.25"/>
    <n v="-4.32258064516129"/>
    <n v="-3.07258064516129"/>
  </r>
  <r>
    <x v="8"/>
    <n v="1.1599999999999999"/>
    <n v="-6.4722222222222259"/>
    <n v="-5.3122222222222257"/>
  </r>
  <r>
    <x v="8"/>
    <n v="7"/>
    <n v="-9.2575757575757489"/>
    <n v="-2.2575757575757489"/>
  </r>
  <r>
    <x v="8"/>
    <n v="0.67500000000000004"/>
    <n v="-2.3271889400921655"/>
    <n v="-1.6521889400921654"/>
  </r>
  <r>
    <x v="8"/>
    <n v="1.25"/>
    <n v="-4.32258064516129"/>
    <n v="-3.07258064516129"/>
  </r>
  <r>
    <x v="8"/>
    <n v="4.2016806722689077"/>
    <n v="-5.5131578947368434"/>
    <n v="-1.3114772224679356"/>
  </r>
  <r>
    <x v="8"/>
    <n v="2.15"/>
    <n v="-2.2209165687426555"/>
    <n v="-7.0916568742655617E-2"/>
  </r>
  <r>
    <x v="8"/>
    <n v="1.83"/>
    <n v="-2.2048192771084336"/>
    <n v="-0.37481927710843355"/>
  </r>
  <r>
    <x v="8"/>
    <n v="1.5822784810126582"/>
    <n v="-2.3908045977011492"/>
    <n v="-0.80852611668849095"/>
  </r>
  <r>
    <x v="8"/>
    <n v="0.72173913043478266"/>
    <n v="-2.2843822843822847"/>
    <n v="-1.5626431539475021"/>
  </r>
  <r>
    <x v="8"/>
    <n v="1.1299999999999999"/>
    <n v="-7.8827838827838894"/>
    <n v="-6.7527838827838895"/>
  </r>
  <r>
    <x v="8"/>
    <n v="0.9538461538461539"/>
    <n v="-2.215422276621787"/>
    <n v="-1.261576122775633"/>
  </r>
  <r>
    <x v="8"/>
    <n v="1.58"/>
    <n v="-2.3908045977011492"/>
    <n v="-0.8108045977011491"/>
  </r>
  <r>
    <x v="8"/>
    <n v="1.26"/>
    <n v="-4.1794871794871788"/>
    <n v="-2.9194871794871791"/>
  </r>
  <r>
    <x v="8"/>
    <n v="1.18"/>
    <n v="-5.790849673202616"/>
    <n v="-4.6108496732026163"/>
  </r>
  <r>
    <x v="8"/>
    <n v="0.72173913043478266"/>
    <n v="-2.2843822843822847"/>
    <n v="-1.5626431539475021"/>
  </r>
  <r>
    <x v="8"/>
    <n v="1.83"/>
    <n v="-2.2048192771084336"/>
    <n v="-0.37481927710843355"/>
  </r>
  <r>
    <x v="8"/>
    <n v="3.0708661417322833"/>
    <n v="-4.0485312899106001"/>
    <n v="-0.97766514817831673"/>
  </r>
  <r>
    <x v="8"/>
    <n v="1.22"/>
    <n v="-4.8311688311688314"/>
    <n v="-3.6111688311688317"/>
  </r>
  <r>
    <x v="8"/>
    <n v="2.2826086956521738"/>
    <n v="-3.0966952264381891"/>
    <n v="-0.81408653078601523"/>
  </r>
  <r>
    <x v="8"/>
    <n v="1.18"/>
    <n v="-5.790849673202616"/>
    <n v="-4.6108496732026163"/>
  </r>
  <r>
    <x v="8"/>
    <n v="1.870748299319728"/>
    <n v="-2.6990881458966562"/>
    <n v="-0.82833984657692827"/>
  </r>
  <r>
    <x v="8"/>
    <n v="1.55"/>
    <n v="-2.4431818181818183"/>
    <n v="-0.8931818181818183"/>
  </r>
  <r>
    <x v="8"/>
    <n v="0.67500000000000004"/>
    <n v="-2.3271889400921655"/>
    <n v="-1.6521889400921654"/>
  </r>
  <r>
    <x v="8"/>
    <n v="1.22"/>
    <n v="-4.8311688311688314"/>
    <n v="-3.6111688311688317"/>
  </r>
  <r>
    <x v="8"/>
    <n v="1.1399999999999999"/>
    <n v="-7.3428571428571479"/>
    <n v="-6.2028571428571482"/>
  </r>
  <r>
    <x v="8"/>
    <n v="2.4"/>
    <n v="-2.3271889400921655"/>
    <n v="7.281105990783443E-2"/>
  </r>
  <r>
    <x v="8"/>
    <n v="2.25"/>
    <n v="-2.2705882352941176"/>
    <n v="-2.0588235294117574E-2"/>
  </r>
  <r>
    <x v="8"/>
    <n v="0.80930232558139537"/>
    <n v="-2.2209165687426555"/>
    <n v="-1.4116142431612602"/>
  </r>
  <r>
    <x v="8"/>
    <n v="3.9583333333333335"/>
    <n v="-5.2666666666666675"/>
    <n v="-1.308333333333334"/>
  </r>
  <r>
    <x v="8"/>
    <n v="2.8076923076923075"/>
    <n v="-3.7106918238993707"/>
    <n v="-0.9029995162070632"/>
  </r>
  <r>
    <x v="8"/>
    <n v="0.77727272727272723"/>
    <n v="-2.2417840375586855"/>
    <n v="-1.4645113102859582"/>
  </r>
  <r>
    <x v="8"/>
    <n v="3.55"/>
    <n v="-3.6179633143580006"/>
    <n v="-6.7963314358000737E-2"/>
  </r>
  <r>
    <x v="8"/>
    <n v="3.1746031746031744"/>
    <n v="-4.1794871794871788"/>
    <n v="-1.0048840048840044"/>
  </r>
  <r>
    <x v="8"/>
    <n v="1.68"/>
    <n v="-2.2705882352941176"/>
    <n v="-0.59058823529411764"/>
  </r>
  <r>
    <x v="8"/>
    <n v="2.7480916030534353"/>
    <n v="-3.6104218362282872"/>
    <n v="-0.86233023317485191"/>
  </r>
  <r>
    <x v="8"/>
    <n v="2.0774647887323945"/>
    <n v="-2.8937728937728942"/>
    <n v="-0.81630810504049967"/>
  </r>
  <r>
    <x v="9"/>
    <n v="2.15"/>
    <n v="-2.2209165687426555"/>
    <n v="-7.0916568742655617E-2"/>
  </r>
  <r>
    <x v="9"/>
    <n v="1.47"/>
    <n v="-2.6990881458966562"/>
    <n v="-1.2290881458966563"/>
  </r>
  <r>
    <x v="9"/>
    <n v="1.8"/>
    <n v="-2.2023809523809526"/>
    <n v="-0.40238095238095251"/>
  </r>
  <r>
    <x v="9"/>
    <n v="1.71"/>
    <n v="-2.2417840375586855"/>
    <n v="-0.53178403755868553"/>
  </r>
  <r>
    <x v="9"/>
    <n v="2.0499999999999998"/>
    <n v="-2.2023809523809526"/>
    <n v="-0.15238095238095273"/>
  </r>
  <r>
    <x v="9"/>
    <n v="1.47"/>
    <n v="-2.6990881458966562"/>
    <n v="-1.2290881458966563"/>
  </r>
  <r>
    <x v="9"/>
    <n v="0.67500000000000004"/>
    <n v="-2.3271889400921655"/>
    <n v="-1.6521889400921654"/>
  </r>
  <r>
    <x v="9"/>
    <n v="1.2865497076023393"/>
    <n v="-2.2417840375586855"/>
    <n v="-0.95523432995634616"/>
  </r>
  <r>
    <x v="9"/>
    <n v="1.0483870967741935"/>
    <n v="-2.215422276621787"/>
    <n v="-1.1670351798475935"/>
  </r>
  <r>
    <x v="9"/>
    <n v="1.9"/>
    <n v="-2.2222222222222223"/>
    <n v="-0.32222222222222241"/>
  </r>
  <r>
    <x v="9"/>
    <n v="1.4"/>
    <n v="-2.9761904761904767"/>
    <n v="-1.5761904761904768"/>
  </r>
  <r>
    <x v="9"/>
    <n v="2.5499999999999998"/>
    <n v="-2.3995472552348613"/>
    <n v="0.15045274476513848"/>
  </r>
  <r>
    <x v="9"/>
    <n v="1.9310344827586206"/>
    <n v="-2.7777777777777777"/>
    <n v="-0.84674329501915713"/>
  </r>
  <r>
    <x v="9"/>
    <n v="0.36388888888888887"/>
    <n v="-3.6104218362282872"/>
    <n v="-3.2465329473393982"/>
  </r>
  <r>
    <x v="9"/>
    <n v="1.6242038216560508"/>
    <n v="-2.3995472552348613"/>
    <n v="-0.77534343357881053"/>
  </r>
  <r>
    <x v="9"/>
    <n v="1.1599999999999999"/>
    <n v="-6.4722222222222259"/>
    <n v="-5.3122222222222257"/>
  </r>
  <r>
    <x v="9"/>
    <n v="1.54"/>
    <n v="-2.4579124579124576"/>
    <n v="-0.91791245791245757"/>
  </r>
  <r>
    <x v="9"/>
    <n v="1.8"/>
    <n v="-2.2023809523809526"/>
    <n v="-0.40238095238095251"/>
  </r>
  <r>
    <x v="9"/>
    <n v="1.1931818181818181"/>
    <n v="-2.2248803827751198"/>
    <n v="-1.0316985645933017"/>
  </r>
  <r>
    <x v="9"/>
    <n v="1.0483870967741935"/>
    <n v="-2.215422276621787"/>
    <n v="-1.1670351798475935"/>
  </r>
  <r>
    <x v="9"/>
    <n v="0.4"/>
    <n v="-3.3667083854818518"/>
    <n v="-2.9667083854818519"/>
  </r>
  <r>
    <x v="9"/>
    <n v="0.72173913043478266"/>
    <n v="-2.2843822843822847"/>
    <n v="-1.5626431539475021"/>
  </r>
  <r>
    <x v="9"/>
    <n v="2.335766423357664"/>
    <n v="-3.1572481572481563"/>
    <n v="-0.82148173389049228"/>
  </r>
  <r>
    <x v="9"/>
    <n v="1.2"/>
    <n v="-5.2666666666666675"/>
    <n v="-4.0666666666666673"/>
  </r>
  <r>
    <x v="9"/>
    <n v="2.0774647887323945"/>
    <n v="-2.8937728937728942"/>
    <n v="-0.81630810504049967"/>
  </r>
  <r>
    <x v="9"/>
    <n v="2.25"/>
    <n v="-2.2705882352941176"/>
    <n v="-2.0588235294117574E-2"/>
  </r>
  <r>
    <x v="9"/>
    <n v="1.3855421686746987"/>
    <n v="-2.2843822843822847"/>
    <n v="-0.89884011570758604"/>
  </r>
  <r>
    <x v="9"/>
    <n v="1.8"/>
    <n v="-2.2023809523809526"/>
    <n v="-0.40238095238095251"/>
  </r>
  <r>
    <x v="9"/>
    <n v="0.27111111111111108"/>
    <n v="-4.8311688311688314"/>
    <n v="-4.5600577200577206"/>
  </r>
  <r>
    <x v="9"/>
    <n v="2.1785714285714284"/>
    <n v="-2.9878048780487809"/>
    <n v="-0.80923344947735254"/>
  </r>
  <r>
    <x v="9"/>
    <n v="2.7"/>
    <n v="-2.5882352941176467"/>
    <n v="0.11176470588235343"/>
  </r>
  <r>
    <x v="9"/>
    <n v="1.2865497076023393"/>
    <n v="-2.2417840375586855"/>
    <n v="-0.95523432995634616"/>
  </r>
  <r>
    <x v="9"/>
    <n v="0.80930232558139537"/>
    <n v="-2.2209165687426555"/>
    <n v="-1.4116142431612602"/>
  </r>
  <r>
    <x v="9"/>
    <n v="1.4"/>
    <n v="-2.9878048780487809"/>
    <n v="-1.587804878048781"/>
  </r>
  <r>
    <x v="9"/>
    <n v="0.25263157894736843"/>
    <n v="-5.2666666666666675"/>
    <n v="-5.0140350877192992"/>
  </r>
  <r>
    <x v="9"/>
    <n v="0.77727272727272723"/>
    <n v="-2.2417840375586855"/>
    <n v="-1.4645113102859582"/>
  </r>
  <r>
    <x v="9"/>
    <n v="1.23"/>
    <n v="-4.6555183946488299"/>
    <n v="-3.4255183946488299"/>
  </r>
  <r>
    <x v="9"/>
    <n v="1.2"/>
    <n v="-5.2666666666666675"/>
    <n v="-4.0666666666666673"/>
  </r>
  <r>
    <x v="9"/>
    <n v="1.74"/>
    <n v="-2.2209165687426555"/>
    <n v="-0.48091656874265554"/>
  </r>
  <r>
    <x v="9"/>
    <n v="5.2631578947368425"/>
    <n v="-7.3428571428571479"/>
    <n v="-2.0796992481203054"/>
  </r>
  <r>
    <x v="9"/>
    <n v="0.27111111111111108"/>
    <n v="-4.8311688311688314"/>
    <n v="-4.5600577200577206"/>
  </r>
  <r>
    <x v="9"/>
    <n v="1.71"/>
    <n v="-2.2417840375586855"/>
    <n v="-0.53178403755868553"/>
  </r>
  <r>
    <x v="9"/>
    <n v="4.5"/>
    <n v="-4.8311688311688314"/>
    <n v="-0.33116883116883145"/>
  </r>
  <r>
    <x v="9"/>
    <n v="3.75"/>
    <n v="-3.9350649350649349"/>
    <n v="-0.18506493506493493"/>
  </r>
  <r>
    <x v="9"/>
    <n v="1.37"/>
    <n v="-3.1572481572481563"/>
    <n v="-1.7872481572481562"/>
  </r>
  <r>
    <x v="9"/>
    <n v="0.43809523809523809"/>
    <n v="-3.0966952264381891"/>
    <n v="-2.6585999883429512"/>
  </r>
  <r>
    <x v="9"/>
    <n v="1.66"/>
    <n v="-2.2843822843822847"/>
    <n v="-0.62438228438228482"/>
  </r>
  <r>
    <x v="9"/>
    <n v="1.3392857142857144"/>
    <n v="-2.2705882352941176"/>
    <n v="-0.93130252100840316"/>
  </r>
  <r>
    <x v="9"/>
    <n v="1.3855421686746987"/>
    <n v="-2.2843822843822847"/>
    <n v="-0.89884011570758604"/>
  </r>
  <r>
    <x v="9"/>
    <n v="1.38"/>
    <n v="-3.0966952264381891"/>
    <n v="-1.7166952264381892"/>
  </r>
  <r>
    <x v="9"/>
    <n v="1.3855421686746987"/>
    <n v="-2.2843822843822847"/>
    <n v="-0.89884011570758604"/>
  </r>
  <r>
    <x v="9"/>
    <n v="0.72173913043478266"/>
    <n v="-2.2843822843822847"/>
    <n v="-1.5626431539475021"/>
  </r>
  <r>
    <x v="9"/>
    <n v="0.34133333333333332"/>
    <n v="-3.9350649350649349"/>
    <n v="-3.5937316017316014"/>
  </r>
  <r>
    <x v="9"/>
    <n v="7.5"/>
    <n v="-10.153846153846144"/>
    <n v="-2.6538461538461444"/>
  </r>
  <r>
    <x v="9"/>
    <n v="1.31"/>
    <n v="-3.6179633143580006"/>
    <n v="-2.3079633143580005"/>
  </r>
  <r>
    <x v="9"/>
    <n v="0.50526315789473686"/>
    <n v="-2.8132678132678133"/>
    <n v="-2.3080046553730762"/>
  </r>
  <r>
    <x v="9"/>
    <n v="2.4"/>
    <n v="-2.3271889400921655"/>
    <n v="7.281105990783443E-2"/>
  </r>
  <r>
    <x v="9"/>
    <n v="1.19"/>
    <n v="-5.5131578947368434"/>
    <n v="-4.323157894736843"/>
  </r>
  <r>
    <x v="9"/>
    <n v="1.23"/>
    <n v="-4.6555183946488299"/>
    <n v="-3.4255183946488299"/>
  </r>
  <r>
    <x v="10"/>
    <n v="1.235632183908046"/>
    <n v="-2.2209165687426555"/>
    <n v="-0.98528438483460956"/>
  </r>
  <r>
    <x v="10"/>
    <n v="1.58"/>
    <n v="-2.3908045977011492"/>
    <n v="-0.8108045977011491"/>
  </r>
  <r>
    <x v="10"/>
    <n v="2.8"/>
    <n v="-2.7777777777777777"/>
    <n v="2.2222222222222143E-2"/>
  </r>
  <r>
    <x v="10"/>
    <n v="0.45161290322580638"/>
    <n v="-2.9761904761904767"/>
    <n v="-2.5245775729646702"/>
  </r>
  <r>
    <x v="10"/>
    <n v="1.54"/>
    <n v="-2.4579124579124576"/>
    <n v="-0.91791245791245757"/>
  </r>
  <r>
    <x v="10"/>
    <n v="0.74666666666666659"/>
    <n v="-2.2705882352941176"/>
    <n v="-1.523921568627451"/>
  </r>
  <r>
    <x v="10"/>
    <n v="1.1200000000000001"/>
    <n v="-8.5151515151515067"/>
    <n v="-7.3951515151515066"/>
  </r>
  <r>
    <x v="10"/>
    <n v="1.8"/>
    <n v="-2.5882352941176467"/>
    <n v="-0.7882352941176467"/>
  </r>
  <r>
    <x v="10"/>
    <n v="0.67500000000000004"/>
    <n v="-2.3271889400921655"/>
    <n v="-1.6521889400921654"/>
  </r>
  <r>
    <x v="10"/>
    <n v="1.6242038216560508"/>
    <n v="-2.3995472552348613"/>
    <n v="-0.77534343357881053"/>
  </r>
  <r>
    <x v="10"/>
    <n v="6.8181818181818175"/>
    <n v="-10.153846153846144"/>
    <n v="-3.335664335664327"/>
  </r>
  <r>
    <x v="10"/>
    <n v="0.87804878048780499"/>
    <n v="-2.2023809523809526"/>
    <n v="-1.3243321718931476"/>
  </r>
  <r>
    <x v="10"/>
    <n v="4.5"/>
    <n v="-4.8311688311688314"/>
    <n v="-0.33116883116883145"/>
  </r>
  <r>
    <x v="10"/>
    <n v="0.5811320754716981"/>
    <n v="-2.4579124579124576"/>
    <n v="-1.8767803824407596"/>
  </r>
  <r>
    <x v="10"/>
    <n v="1.7207792207792207"/>
    <n v="-2.4579124579124576"/>
    <n v="-0.73713323713323686"/>
  </r>
  <r>
    <x v="10"/>
    <n v="0.55555555555555547"/>
    <n v="-2.5882352941176467"/>
    <n v="-2.0326797385620914"/>
  </r>
  <r>
    <x v="10"/>
    <n v="1.07"/>
    <n v="-14.410714285714272"/>
    <n v="-13.340714285714272"/>
  </r>
  <r>
    <x v="10"/>
    <n v="1.1399999999999999"/>
    <n v="-7.3428571428571479"/>
    <n v="-6.2028571428571482"/>
  </r>
  <r>
    <x v="10"/>
    <n v="1.1000000000000001"/>
    <n v="-10.153846153846144"/>
    <n v="-9.0538461538461448"/>
  </r>
  <r>
    <x v="10"/>
    <n v="1.62"/>
    <n v="-2.3271889400921655"/>
    <n v="-0.70718894009216537"/>
  </r>
  <r>
    <x v="10"/>
    <n v="0.4184615384615385"/>
    <n v="-3.2222222222222214"/>
    <n v="-2.8037606837606828"/>
  </r>
  <r>
    <x v="10"/>
    <n v="1.22"/>
    <n v="-4.8311688311688314"/>
    <n v="-3.6111688311688317"/>
  </r>
  <r>
    <x v="10"/>
    <n v="1"/>
    <n v="-2.2222222222222223"/>
    <n v="-1.2222222222222223"/>
  </r>
  <r>
    <x v="10"/>
    <n v="1.33"/>
    <n v="-3.4469696969696964"/>
    <n v="-2.1169696969696963"/>
  </r>
  <r>
    <x v="10"/>
    <n v="2.2999999999999998"/>
    <n v="-2.2843822843822847"/>
    <n v="1.5617715617715078E-2"/>
  </r>
  <r>
    <x v="10"/>
    <n v="2.7"/>
    <n v="-2.5882352941176467"/>
    <n v="0.11176470588235343"/>
  </r>
  <r>
    <x v="10"/>
    <n v="1.42"/>
    <n v="-2.8937728937728942"/>
    <n v="-1.4737728937728942"/>
  </r>
  <r>
    <x v="10"/>
    <n v="2.65"/>
    <n v="-2.4579124579124576"/>
    <n v="0.19208754208754231"/>
  </r>
  <r>
    <x v="10"/>
    <n v="1.5"/>
    <n v="-2.5882352941176467"/>
    <n v="-1.0882352941176467"/>
  </r>
  <r>
    <x v="10"/>
    <n v="0.63200000000000001"/>
    <n v="-2.3908045977011492"/>
    <n v="-1.7588045977011491"/>
  </r>
  <r>
    <x v="10"/>
    <n v="1.6774193548387097"/>
    <n v="-2.4431818181818183"/>
    <n v="-0.7657624633431086"/>
  </r>
  <r>
    <x v="10"/>
    <n v="0.67500000000000004"/>
    <n v="-2.3271889400921655"/>
    <n v="-1.6521889400921654"/>
  </r>
  <r>
    <x v="10"/>
    <n v="1.57"/>
    <n v="-2.3995472552348613"/>
    <n v="-0.82954725523486128"/>
  </r>
  <r>
    <x v="10"/>
    <n v="0.91500000000000004"/>
    <n v="-2.2048192771084336"/>
    <n v="-1.2898192771084336"/>
  </r>
  <r>
    <x v="10"/>
    <n v="1.9791666666666667"/>
    <n v="-2.8132678132678133"/>
    <n v="-0.83410114660114654"/>
  </r>
  <r>
    <x v="10"/>
    <n v="1.6774193548387097"/>
    <n v="-2.4431818181818183"/>
    <n v="-0.7657624633431086"/>
  </r>
  <r>
    <x v="10"/>
    <n v="1.18"/>
    <n v="-5.790849673202616"/>
    <n v="-4.6108496732026163"/>
  </r>
  <r>
    <x v="10"/>
    <n v="4.4491525423728815"/>
    <n v="-5.790849673202616"/>
    <n v="-1.3416971308297345"/>
  </r>
  <r>
    <x v="10"/>
    <n v="2.4444444444444442"/>
    <n v="-3.2919254658385086"/>
    <n v="-0.84748102139406445"/>
  </r>
  <r>
    <x v="10"/>
    <n v="2.4"/>
    <n v="-2.3271889400921655"/>
    <n v="7.281105990783443E-2"/>
  </r>
  <r>
    <x v="10"/>
    <n v="2.6136363636363638"/>
    <n v="-3.533163265306122"/>
    <n v="-0.91952690166975826"/>
  </r>
  <r>
    <x v="10"/>
    <n v="1.31"/>
    <n v="-3.6179633143580006"/>
    <n v="-2.3079633143580005"/>
  </r>
  <r>
    <x v="10"/>
    <n v="0.69787234042553181"/>
    <n v="-2.3032407407407409"/>
    <n v="-1.6053684003152091"/>
  </r>
  <r>
    <x v="10"/>
    <n v="1.44"/>
    <n v="-2.8132678132678133"/>
    <n v="-1.3732678132678133"/>
  </r>
  <r>
    <x v="10"/>
    <n v="1.29"/>
    <n v="-3.8186462324393355"/>
    <n v="-2.5286462324393355"/>
  </r>
  <r>
    <x v="10"/>
    <n v="1.95"/>
    <n v="-2.215422276621787"/>
    <n v="-0.26542227662178708"/>
  </r>
  <r>
    <x v="10"/>
    <n v="0.5178571428571429"/>
    <n v="-2.7777777777777777"/>
    <n v="-2.2599206349206349"/>
  </r>
  <r>
    <x v="10"/>
    <n v="0.56928838951310867"/>
    <n v="-2.521879318286504"/>
    <n v="-1.9525909287733954"/>
  </r>
  <r>
    <x v="10"/>
    <n v="1.6242038216560508"/>
    <n v="-2.3995472552348613"/>
    <n v="-0.77534343357881053"/>
  </r>
  <r>
    <x v="10"/>
    <n v="3.9583333333333335"/>
    <n v="-5.2666666666666675"/>
    <n v="-1.308333333333334"/>
  </r>
  <r>
    <x v="10"/>
    <n v="1.756578947368421"/>
    <n v="-2.521879318286504"/>
    <n v="-0.76530037091808301"/>
  </r>
  <r>
    <x v="10"/>
    <n v="1.27"/>
    <n v="-4.06084656084656"/>
    <n v="-2.79084656084656"/>
  </r>
  <r>
    <x v="10"/>
    <n v="1.95"/>
    <n v="-2.215422276621787"/>
    <n v="-0.26542227662178708"/>
  </r>
  <r>
    <x v="10"/>
    <n v="1.1599999999999999"/>
    <n v="-6.4722222222222259"/>
    <n v="-5.3122222222222257"/>
  </r>
  <r>
    <x v="10"/>
    <n v="1"/>
    <n v="-2.2222222222222223"/>
    <n v="-1.2222222222222223"/>
  </r>
  <r>
    <x v="10"/>
    <n v="1.55"/>
    <n v="-2.4431818181818183"/>
    <n v="-0.8931818181818183"/>
  </r>
  <r>
    <x v="10"/>
    <n v="1"/>
    <n v="-2.2222222222222223"/>
    <n v="-1.2222222222222223"/>
  </r>
  <r>
    <x v="10"/>
    <n v="1.55"/>
    <n v="-2.4431818181818183"/>
    <n v="-0.8931818181818183"/>
  </r>
  <r>
    <x v="10"/>
    <n v="2.2142857142857144"/>
    <n v="-2.9761904761904767"/>
    <n v="-0.76190476190476231"/>
  </r>
  <r>
    <x v="10"/>
    <n v="0.87804878048780499"/>
    <n v="-2.2023809523809526"/>
    <n v="-1.3243321718931476"/>
  </r>
  <r>
    <x v="10"/>
    <n v="1.31"/>
    <n v="-3.6104218362282872"/>
    <n v="-2.3004218362282871"/>
  </r>
  <r>
    <x v="10"/>
    <n v="0.42812500000000003"/>
    <n v="-3.1572481572481563"/>
    <n v="-2.7291231572481562"/>
  </r>
  <r>
    <x v="10"/>
    <n v="0.67500000000000004"/>
    <n v="-2.3271889400921655"/>
    <n v="-1.6521889400921654"/>
  </r>
  <r>
    <x v="10"/>
    <n v="0.9538461538461539"/>
    <n v="-2.215422276621787"/>
    <n v="-1.261576122775633"/>
  </r>
  <r>
    <x v="10"/>
    <n v="1.07"/>
    <n v="-14.410714285714272"/>
    <n v="-13.340714285714272"/>
  </r>
  <r>
    <x v="10"/>
    <n v="1.58"/>
    <n v="-2.3908045977011492"/>
    <n v="-0.8108045977011491"/>
  </r>
  <r>
    <x v="10"/>
    <n v="1.47"/>
    <n v="-2.6990881458966562"/>
    <n v="-1.2290881458966563"/>
  </r>
  <r>
    <x v="10"/>
    <n v="0.87804878048780499"/>
    <n v="-2.2023809523809526"/>
    <n v="-1.3243321718931476"/>
  </r>
  <r>
    <x v="10"/>
    <n v="1.0928961748633879"/>
    <n v="-2.2048192771084336"/>
    <n v="-1.1119231022450458"/>
  </r>
  <r>
    <x v="10"/>
    <n v="0.33421052631578951"/>
    <n v="-4.06084656084656"/>
    <n v="-3.7266360345307703"/>
  </r>
  <r>
    <x v="10"/>
    <n v="3.8"/>
    <n v="-4.06084656084656"/>
    <n v="-0.26084656084656022"/>
  </r>
  <r>
    <x v="10"/>
    <n v="2.2826086956521738"/>
    <n v="-3.0966952264381891"/>
    <n v="-0.81408653078601523"/>
  </r>
  <r>
    <x v="11"/>
    <n v="1.29"/>
    <n v="-3.8186462324393355"/>
    <n v="-2.5286462324393355"/>
  </r>
  <r>
    <x v="11"/>
    <n v="1.5"/>
    <n v="-2.5882352941176467"/>
    <n v="-1.0882352941176467"/>
  </r>
  <r>
    <x v="11"/>
    <n v="0.56928838951310867"/>
    <n v="-2.521879318286504"/>
    <n v="-1.9525909287733954"/>
  </r>
  <r>
    <x v="11"/>
    <n v="1.9"/>
    <n v="-2.2222222222222223"/>
    <n v="-0.32222222222222241"/>
  </r>
  <r>
    <x v="11"/>
    <n v="2"/>
    <n v="-2.2048192771084336"/>
    <n v="-0.20481927710843362"/>
  </r>
  <r>
    <x v="11"/>
    <n v="1.1499999999999999"/>
    <n v="-6.877192982456144"/>
    <n v="-5.7271929824561436"/>
  </r>
  <r>
    <x v="11"/>
    <n v="1.52"/>
    <n v="-2.521879318286504"/>
    <n v="-1.001879318286504"/>
  </r>
  <r>
    <x v="11"/>
    <n v="1.25"/>
    <n v="-4.32258064516129"/>
    <n v="-3.07258064516129"/>
  </r>
  <r>
    <x v="11"/>
    <n v="1.29"/>
    <n v="-3.8186462324393355"/>
    <n v="-2.5286462324393355"/>
  </r>
  <r>
    <x v="11"/>
    <n v="3.6885245901639343"/>
    <n v="-4.8311688311688314"/>
    <n v="-1.1426442410048971"/>
  </r>
  <r>
    <x v="11"/>
    <n v="2.9921259842519685"/>
    <n v="-4.06084656084656"/>
    <n v="-1.0687205765945915"/>
  </r>
  <r>
    <x v="11"/>
    <n v="0.39117647058823535"/>
    <n v="-3.4469696969696964"/>
    <n v="-3.0557932263814611"/>
  </r>
  <r>
    <x v="11"/>
    <n v="0.72173913043478266"/>
    <n v="-2.2843822843822847"/>
    <n v="-1.5626431539475021"/>
  </r>
  <r>
    <x v="11"/>
    <n v="0.65306122448979587"/>
    <n v="-2.3563218390804597"/>
    <n v="-1.7032606145906639"/>
  </r>
  <r>
    <x v="11"/>
    <n v="0.5178571428571429"/>
    <n v="-2.7777777777777777"/>
    <n v="-2.2599206349206349"/>
  </r>
  <r>
    <x v="11"/>
    <n v="1.4"/>
    <n v="-2.9761904761904767"/>
    <n v="-1.5761904761904768"/>
  </r>
  <r>
    <x v="11"/>
    <n v="3.1746031746031744"/>
    <n v="-4.1794871794871788"/>
    <n v="-1.0048840048840044"/>
  </r>
  <r>
    <x v="11"/>
    <n v="1.2"/>
    <n v="-5.2666666666666675"/>
    <n v="-4.0666666666666673"/>
  </r>
  <r>
    <x v="11"/>
    <n v="2.7"/>
    <n v="-2.5882352941176467"/>
    <n v="0.11176470588235343"/>
  </r>
  <r>
    <x v="11"/>
    <n v="0.67500000000000004"/>
    <n v="-2.3271889400921655"/>
    <n v="-1.6521889400921654"/>
  </r>
  <r>
    <x v="11"/>
    <n v="0.45901639344262296"/>
    <n v="-2.9878048780487809"/>
    <n v="-2.5287884846061579"/>
  </r>
  <r>
    <x v="11"/>
    <n v="1.5"/>
    <n v="-2.5882352941176467"/>
    <n v="-1.0882352941176467"/>
  </r>
  <r>
    <x v="11"/>
    <n v="1.1499999999999999"/>
    <n v="-6.877192982456144"/>
    <n v="-5.7271929824561436"/>
  </r>
  <r>
    <x v="11"/>
    <n v="2.65"/>
    <n v="-2.4579124579124576"/>
    <n v="0.19208754208754231"/>
  </r>
  <r>
    <x v="11"/>
    <n v="1.66"/>
    <n v="-2.2843822843822847"/>
    <n v="-0.62438228438228482"/>
  </r>
  <r>
    <x v="11"/>
    <n v="1.1499999999999999"/>
    <n v="-6.877192982456144"/>
    <n v="-5.7271929824561436"/>
  </r>
  <r>
    <x v="11"/>
    <n v="1.8"/>
    <n v="-2.5882352941176467"/>
    <n v="-0.7882352941176467"/>
  </r>
  <r>
    <x v="11"/>
    <n v="2.335766423357664"/>
    <n v="-3.1572481572481563"/>
    <n v="-0.82148173389049228"/>
  </r>
  <r>
    <x v="11"/>
    <n v="1.4814814814814814"/>
    <n v="-2.3271889400921655"/>
    <n v="-0.84570745861068408"/>
  </r>
  <r>
    <x v="11"/>
    <n v="2.1276595744680851"/>
    <n v="-2.9390243902439028"/>
    <n v="-0.81136481577581776"/>
  </r>
  <r>
    <x v="11"/>
    <n v="1.6774193548387097"/>
    <n v="-2.4431818181818183"/>
    <n v="-0.7657624633431086"/>
  </r>
  <r>
    <x v="11"/>
    <n v="0.42812500000000003"/>
    <n v="-3.1572481572481563"/>
    <n v="-2.7291231572481562"/>
  </r>
  <r>
    <x v="11"/>
    <n v="1.55"/>
    <n v="-2.4431818181818183"/>
    <n v="-0.8931818181818183"/>
  </r>
  <r>
    <x v="11"/>
    <n v="2.95"/>
    <n v="-2.8937728937728942"/>
    <n v="5.6227106227106027E-2"/>
  </r>
  <r>
    <x v="11"/>
    <n v="1.28"/>
    <n v="-3.9350649350649349"/>
    <n v="-2.6550649350649351"/>
  </r>
  <r>
    <x v="11"/>
    <n v="1.38"/>
    <n v="-3.0966952264381891"/>
    <n v="-1.7166952264381892"/>
  </r>
  <r>
    <x v="11"/>
    <n v="0.80930232558139537"/>
    <n v="-2.2209165687426555"/>
    <n v="-1.4116142431612602"/>
  </r>
  <r>
    <x v="11"/>
    <n v="2.7"/>
    <n v="-2.5882352941176467"/>
    <n v="0.11176470588235343"/>
  </r>
  <r>
    <x v="11"/>
    <n v="1.0483870967741935"/>
    <n v="-2.215422276621787"/>
    <n v="-1.1670351798475935"/>
  </r>
  <r>
    <x v="11"/>
    <n v="0.55555555555555547"/>
    <n v="-2.5882352941176467"/>
    <n v="-2.0326797385620914"/>
  </r>
  <r>
    <x v="11"/>
    <n v="0.4184615384615385"/>
    <n v="-3.2222222222222214"/>
    <n v="-2.8037606837606828"/>
  </r>
  <r>
    <x v="11"/>
    <n v="1.47"/>
    <n v="-2.6990881458966562"/>
    <n v="-1.2290881458966563"/>
  </r>
  <r>
    <x v="11"/>
    <n v="2.35"/>
    <n v="-2.3032407407407409"/>
    <n v="4.6759259259259167E-2"/>
  </r>
  <r>
    <x v="11"/>
    <n v="3.4552845528455287"/>
    <n v="-4.6555183946488299"/>
    <n v="-1.2002338418033012"/>
  </r>
  <r>
    <x v="11"/>
    <n v="2.25"/>
    <n v="-2.2705882352941176"/>
    <n v="-2.0588235294117574E-2"/>
  </r>
  <r>
    <x v="11"/>
    <n v="0.74666666666666659"/>
    <n v="-2.2705882352941176"/>
    <n v="-1.523921568627451"/>
  </r>
  <r>
    <x v="11"/>
    <n v="0.77727272727272723"/>
    <n v="-2.2417840375586855"/>
    <n v="-1.4645113102859582"/>
  </r>
  <r>
    <x v="11"/>
    <n v="1.1388888888888888"/>
    <n v="-2.2023809523809526"/>
    <n v="-1.0634920634920637"/>
  </r>
  <r>
    <x v="11"/>
    <n v="1.37"/>
    <n v="-3.1572481572481563"/>
    <n v="-1.7872481572481562"/>
  </r>
  <r>
    <x v="12"/>
    <n v="2.5499999999999998"/>
    <n v="-2.3995472552348613"/>
    <n v="0.15045274476513848"/>
  </r>
  <r>
    <x v="13"/>
    <n v="1.66"/>
    <n v="-2.2843822843822847"/>
    <n v="-0.62438228438228482"/>
  </r>
  <r>
    <x v="13"/>
    <n v="0.55555555555555547"/>
    <n v="-2.5882352941176467"/>
    <n v="-2.0326797385620914"/>
  </r>
  <r>
    <x v="13"/>
    <n v="0.56928838951310867"/>
    <n v="-2.521879318286504"/>
    <n v="-1.9525909287733954"/>
  </r>
  <r>
    <x v="13"/>
    <n v="1.2"/>
    <n v="-5.2666666666666675"/>
    <n v="-4.0666666666666673"/>
  </r>
  <r>
    <x v="13"/>
    <n v="1.66"/>
    <n v="-2.2843822843822847"/>
    <n v="-0.62438228438228482"/>
  </r>
  <r>
    <x v="13"/>
    <n v="1.29"/>
    <n v="-3.8186462324393355"/>
    <n v="-2.5286462324393355"/>
  </r>
  <r>
    <x v="13"/>
    <n v="0.55555555555555547"/>
    <n v="-2.5882352941176467"/>
    <n v="-2.0326797385620914"/>
  </r>
  <r>
    <x v="13"/>
    <n v="1.22"/>
    <n v="-4.8311688311688314"/>
    <n v="-3.6111688311688317"/>
  </r>
  <r>
    <x v="13"/>
    <n v="1.7207792207792207"/>
    <n v="-2.4579124579124576"/>
    <n v="-0.73713323713323686"/>
  </r>
  <r>
    <x v="13"/>
    <n v="3.0708661417322833"/>
    <n v="-4.0485312899106001"/>
    <n v="-0.97766514817831673"/>
  </r>
  <r>
    <x v="13"/>
    <n v="0.53454545454545455"/>
    <n v="-2.6990881458966562"/>
    <n v="-2.1645426913512016"/>
  </r>
  <r>
    <x v="13"/>
    <n v="1.32"/>
    <n v="-3.533163265306122"/>
    <n v="-2.2131632653061217"/>
  </r>
  <r>
    <x v="13"/>
    <n v="0.9538461538461539"/>
    <n v="-2.215422276621787"/>
    <n v="-1.261576122775633"/>
  </r>
  <r>
    <x v="13"/>
    <n v="2.335766423357664"/>
    <n v="-3.1572481572481563"/>
    <n v="-0.82148173389049228"/>
  </r>
  <r>
    <x v="13"/>
    <n v="1"/>
    <n v="-2.2222222222222223"/>
    <n v="-1.2222222222222223"/>
  </r>
  <r>
    <x v="13"/>
    <n v="1.7207792207792207"/>
    <n v="-2.4579124579124576"/>
    <n v="-0.73713323713323686"/>
  </r>
  <r>
    <x v="13"/>
    <n v="1.83"/>
    <n v="-2.2048192771084336"/>
    <n v="-0.37481927710843355"/>
  </r>
  <r>
    <x v="13"/>
    <n v="1.8"/>
    <n v="-2.5882352941176467"/>
    <n v="-0.7882352941176467"/>
  </r>
  <r>
    <x v="13"/>
    <n v="1.57"/>
    <n v="-2.3995472552348613"/>
    <n v="-0.82954725523486128"/>
  </r>
  <r>
    <x v="13"/>
    <n v="2.4444444444444442"/>
    <n v="-3.2919254658385086"/>
    <n v="-0.84748102139406445"/>
  </r>
  <r>
    <x v="13"/>
    <n v="5.2631578947368425"/>
    <n v="-7.3428571428571479"/>
    <n v="-2.0796992481203054"/>
  </r>
  <r>
    <x v="13"/>
    <n v="1.33"/>
    <n v="-3.4469696969696964"/>
    <n v="-2.1169696969696963"/>
  </r>
  <r>
    <x v="13"/>
    <n v="2.3897058823529411"/>
    <n v="-3.2222222222222214"/>
    <n v="-0.83251633986928031"/>
  </r>
  <r>
    <x v="13"/>
    <n v="3.28"/>
    <n v="-4.32258064516129"/>
    <n v="-1.0425806451612902"/>
  </r>
  <r>
    <x v="13"/>
    <n v="1.0900000000000001"/>
    <n v="-11.253968253968244"/>
    <n v="-10.163968253968244"/>
  </r>
  <r>
    <x v="13"/>
    <n v="1.57"/>
    <n v="-2.3995472552348613"/>
    <n v="-0.82954725523486128"/>
  </r>
  <r>
    <x v="13"/>
    <n v="2.25"/>
    <n v="-2.2705882352941176"/>
    <n v="-2.0588235294117574E-2"/>
  </r>
  <r>
    <x v="13"/>
    <n v="1.33"/>
    <n v="-3.4469696969696964"/>
    <n v="-2.1169696969696963"/>
  </r>
  <r>
    <x v="14"/>
    <n v="2.5563909774436087"/>
    <n v="-3.4469696969696964"/>
    <n v="-0.89057871952608769"/>
  </r>
  <r>
    <x v="14"/>
    <n v="1.5"/>
    <n v="-2.5882352941176467"/>
    <n v="-1.0882352941176467"/>
  </r>
  <r>
    <x v="14"/>
    <n v="2"/>
    <n v="-2.2048192771084336"/>
    <n v="-0.20481927710843362"/>
  </r>
  <r>
    <x v="14"/>
    <n v="1.55"/>
    <n v="-2.4431818181818183"/>
    <n v="-0.8931818181818183"/>
  </r>
  <r>
    <x v="14"/>
    <n v="1.74"/>
    <n v="-2.2209165687426555"/>
    <n v="-0.48091656874265554"/>
  </r>
  <r>
    <x v="14"/>
    <n v="1.1599999999999999"/>
    <n v="-6.4722222222222259"/>
    <n v="-5.3122222222222257"/>
  </r>
  <r>
    <x v="14"/>
    <n v="0.28941176470588237"/>
    <n v="-4.6555183946488299"/>
    <n v="-4.3661066299429478"/>
  </r>
  <r>
    <x v="14"/>
    <n v="2.8682170542635661"/>
    <n v="-3.8186462324393355"/>
    <n v="-0.95042917817576944"/>
  </r>
  <r>
    <x v="14"/>
    <n v="1.22"/>
    <n v="-4.8311688311688314"/>
    <n v="-3.6111688311688317"/>
  </r>
  <r>
    <x v="14"/>
    <n v="4.75"/>
    <n v="-5.2666666666666675"/>
    <n v="-0.5166666666666675"/>
  </r>
  <r>
    <x v="14"/>
    <n v="1.71"/>
    <n v="-2.2417840375586855"/>
    <n v="-0.53178403755868553"/>
  </r>
  <r>
    <x v="14"/>
    <n v="0.83809523809523812"/>
    <n v="-2.2248803827751198"/>
    <n v="-1.3867851446798816"/>
  </r>
  <r>
    <x v="14"/>
    <n v="1.2865497076023393"/>
    <n v="-2.2417840375586855"/>
    <n v="-0.95523432995634616"/>
  </r>
  <r>
    <x v="14"/>
    <n v="0.53454545454545455"/>
    <n v="-2.6990881458966562"/>
    <n v="-2.1645426913512016"/>
  </r>
  <r>
    <x v="14"/>
    <n v="2.9921259842519685"/>
    <n v="-4.06084656084656"/>
    <n v="-1.0687205765945915"/>
  </r>
  <r>
    <x v="14"/>
    <n v="1.31"/>
    <n v="-3.6104218362282872"/>
    <n v="-2.3004218362282871"/>
  </r>
  <r>
    <x v="14"/>
    <n v="8"/>
    <n v="-11.253968253968244"/>
    <n v="-3.2539682539682442"/>
  </r>
  <r>
    <x v="14"/>
    <n v="1.7207792207792207"/>
    <n v="-2.4579124579124576"/>
    <n v="-0.73713323713323686"/>
  </r>
  <r>
    <x v="14"/>
    <n v="1.870748299319728"/>
    <n v="-2.6990881458966562"/>
    <n v="-0.82833984657692827"/>
  </r>
  <r>
    <x v="14"/>
    <n v="1.4"/>
    <n v="-2.9878048780487809"/>
    <n v="-1.587804878048781"/>
  </r>
  <r>
    <x v="14"/>
    <n v="0.10600000000000001"/>
    <n v="-16.777777777777761"/>
    <n v="-16.671777777777759"/>
  </r>
  <r>
    <x v="14"/>
    <n v="1.9791666666666667"/>
    <n v="-2.8132678132678133"/>
    <n v="-0.83410114660114654"/>
  </r>
  <r>
    <x v="14"/>
    <n v="1.0900000000000001"/>
    <n v="-11.253968253968244"/>
    <n v="-10.163968253968244"/>
  </r>
  <r>
    <x v="14"/>
    <n v="2.0499999999999998"/>
    <n v="-2.2023809523809526"/>
    <n v="-0.15238095238095273"/>
  </r>
  <r>
    <x v="14"/>
    <n v="1.3"/>
    <n v="-3.7106918238993707"/>
    <n v="-2.4106918238993709"/>
  </r>
  <r>
    <x v="14"/>
    <n v="1.74"/>
    <n v="-2.2209165687426555"/>
    <n v="-0.48091656874265554"/>
  </r>
  <r>
    <x v="14"/>
    <n v="0.5811320754716981"/>
    <n v="-2.4579124579124576"/>
    <n v="-1.8767803824407596"/>
  </r>
  <r>
    <x v="14"/>
    <n v="1.1599999999999999"/>
    <n v="-6.4722222222222259"/>
    <n v="-5.3122222222222257"/>
  </r>
  <r>
    <x v="14"/>
    <n v="2.1276595744680851"/>
    <n v="-2.9390243902439028"/>
    <n v="-0.81136481577581776"/>
  </r>
  <r>
    <x v="14"/>
    <n v="1.25"/>
    <n v="-4.3125"/>
    <n v="-3.0625"/>
  </r>
  <r>
    <x v="14"/>
    <n v="1.9791666666666667"/>
    <n v="-2.8132678132678133"/>
    <n v="-0.83410114660114654"/>
  </r>
  <r>
    <x v="14"/>
    <n v="0.65306122448979587"/>
    <n v="-2.3563218390804597"/>
    <n v="-1.7032606145906639"/>
  </r>
  <r>
    <x v="14"/>
    <n v="1.0483870967741935"/>
    <n v="-2.215422276621787"/>
    <n v="-1.1670351798475935"/>
  </r>
  <r>
    <x v="14"/>
    <n v="2.0499999999999998"/>
    <n v="-2.2023809523809526"/>
    <n v="-0.15238095238095273"/>
  </r>
  <r>
    <x v="14"/>
    <n v="2.2000000000000002"/>
    <n v="-2.2417840375586855"/>
    <n v="-4.1784037558685316E-2"/>
  </r>
  <r>
    <x v="14"/>
    <n v="3.6"/>
    <n v="-3.6104218362282872"/>
    <n v="-1.0421836228287074E-2"/>
  </r>
  <r>
    <x v="14"/>
    <n v="0.5178571428571429"/>
    <n v="-2.7777777777777777"/>
    <n v="-2.2599206349206349"/>
  </r>
  <r>
    <x v="14"/>
    <n v="1.3392857142857144"/>
    <n v="-2.2705882352941176"/>
    <n v="-0.93130252100840316"/>
  </r>
  <r>
    <x v="14"/>
    <n v="1.1499999999999999"/>
    <n v="-6.877192982456144"/>
    <n v="-5.7271929824561436"/>
  </r>
  <r>
    <x v="14"/>
    <n v="0.56928838951310867"/>
    <n v="-2.521879318286504"/>
    <n v="-1.9525909287733954"/>
  </r>
  <r>
    <x v="14"/>
    <n v="2.1"/>
    <n v="-2.2248803827751198"/>
    <n v="-0.1248803827751197"/>
  </r>
  <r>
    <x v="14"/>
    <n v="1.7207792207792207"/>
    <n v="-2.4579124579124576"/>
    <n v="-0.73713323713323686"/>
  </r>
  <r>
    <x v="14"/>
    <n v="3.4552845528455287"/>
    <n v="-4.6555183946488299"/>
    <n v="-1.2002338418033012"/>
  </r>
  <r>
    <x v="14"/>
    <n v="2.9296875"/>
    <n v="-3.9350649350649349"/>
    <n v="-1.0053774350649349"/>
  </r>
  <r>
    <x v="14"/>
    <n v="3.0708661417322833"/>
    <n v="-4.0485312899106001"/>
    <n v="-0.97766514817831673"/>
  </r>
  <r>
    <x v="14"/>
    <n v="1.2865497076023393"/>
    <n v="-2.2417840375586855"/>
    <n v="-0.95523432995634616"/>
  </r>
  <r>
    <x v="14"/>
    <n v="1.35"/>
    <n v="-3.2919254658385086"/>
    <n v="-1.9419254658385086"/>
  </r>
  <r>
    <x v="14"/>
    <n v="1.37"/>
    <n v="-3.1572481572481563"/>
    <n v="-1.7872481572481562"/>
  </r>
  <r>
    <x v="14"/>
    <n v="1.27"/>
    <n v="-4.06084656084656"/>
    <n v="-2.79084656084656"/>
  </r>
  <r>
    <x v="14"/>
    <n v="1.4329268292682928"/>
    <n v="-2.3032407407407409"/>
    <n v="-0.87031391147244808"/>
  </r>
  <r>
    <x v="14"/>
    <n v="0.27111111111111108"/>
    <n v="-4.8311688311688314"/>
    <n v="-4.5600577200577206"/>
  </r>
  <r>
    <x v="14"/>
    <n v="1.1200000000000001"/>
    <n v="-8.5151515151515067"/>
    <n v="-7.3951515151515066"/>
  </r>
  <r>
    <x v="14"/>
    <n v="1.23"/>
    <n v="-4.6555183946488299"/>
    <n v="-3.4255183946488299"/>
  </r>
  <r>
    <x v="14"/>
    <n v="0.87804878048780499"/>
    <n v="-2.2023809523809526"/>
    <n v="-1.3243321718931476"/>
  </r>
  <r>
    <x v="14"/>
    <n v="1.1931818181818181"/>
    <n v="-2.2248803827751198"/>
    <n v="-1.0316985645933017"/>
  </r>
  <r>
    <x v="14"/>
    <n v="0.23799999999999999"/>
    <n v="-5.5131578947368434"/>
    <n v="-5.2751578947368429"/>
  </r>
  <r>
    <x v="14"/>
    <n v="1.756578947368421"/>
    <n v="-2.521879318286504"/>
    <n v="-0.76530037091808301"/>
  </r>
  <r>
    <x v="14"/>
    <n v="0.63200000000000001"/>
    <n v="-2.3908045977011492"/>
    <n v="-1.7588045977011491"/>
  </r>
  <r>
    <x v="14"/>
    <n v="1.4329268292682928"/>
    <n v="-2.3032407407407409"/>
    <n v="-0.87031391147244808"/>
  </r>
  <r>
    <x v="14"/>
    <n v="1.19"/>
    <n v="-5.5131578947368434"/>
    <n v="-4.323157894736843"/>
  </r>
  <r>
    <x v="14"/>
    <n v="1.23"/>
    <n v="-4.6555183946488299"/>
    <n v="-3.4255183946488299"/>
  </r>
  <r>
    <x v="14"/>
    <n v="3.0708661417322833"/>
    <n v="-4.0485312899106001"/>
    <n v="-0.97766514817831673"/>
  </r>
  <r>
    <x v="14"/>
    <n v="0.5178571428571429"/>
    <n v="-2.7777777777777777"/>
    <n v="-2.2599206349206349"/>
  </r>
  <r>
    <x v="14"/>
    <n v="1.57"/>
    <n v="-2.3995472552348613"/>
    <n v="-0.82954725523486128"/>
  </r>
  <r>
    <x v="15"/>
    <n v="2.2142857142857144"/>
    <n v="-2.9761904761904767"/>
    <n v="-0.76190476190476231"/>
  </r>
  <r>
    <x v="15"/>
    <n v="1.23"/>
    <n v="-4.6555183946488299"/>
    <n v="-3.4255183946488299"/>
  </r>
  <r>
    <x v="15"/>
    <n v="1.756578947368421"/>
    <n v="-2.521879318286504"/>
    <n v="-0.76530037091808301"/>
  </r>
  <r>
    <x v="15"/>
    <n v="2.2826086956521738"/>
    <n v="-3.0966952264381891"/>
    <n v="-0.81408653078601523"/>
  </r>
  <r>
    <x v="15"/>
    <n v="0.36388888888888887"/>
    <n v="-3.6104218362282872"/>
    <n v="-3.2465329473393982"/>
  </r>
  <r>
    <x v="15"/>
    <n v="2.4"/>
    <n v="-2.3271889400921655"/>
    <n v="7.281105990783443E-2"/>
  </r>
  <r>
    <x v="15"/>
    <n v="1.4"/>
    <n v="-2.9878048780487809"/>
    <n v="-1.587804878048781"/>
  </r>
  <r>
    <x v="15"/>
    <n v="2.0774647887323945"/>
    <n v="-2.8937728937728942"/>
    <n v="-0.81630810504049967"/>
  </r>
  <r>
    <x v="15"/>
    <n v="0.55555555555555547"/>
    <n v="-2.5882352941176467"/>
    <n v="-2.0326797385620914"/>
  </r>
  <r>
    <x v="15"/>
    <n v="2.4444444444444442"/>
    <n v="-3.2919254658385086"/>
    <n v="-0.84748102139406445"/>
  </r>
  <r>
    <x v="15"/>
    <n v="1.44"/>
    <n v="-2.8132678132678133"/>
    <n v="-1.3732678132678133"/>
  </r>
  <r>
    <x v="15"/>
    <n v="2.2000000000000002"/>
    <n v="-2.2417840375586855"/>
    <n v="-4.1784037558685316E-2"/>
  </r>
  <r>
    <x v="15"/>
    <n v="2.6136363636363638"/>
    <n v="-3.533163265306122"/>
    <n v="-0.91952690166975826"/>
  </r>
  <r>
    <x v="15"/>
    <n v="0.72173913043478266"/>
    <n v="-2.2843822843822847"/>
    <n v="-1.5626431539475021"/>
  </r>
  <r>
    <x v="15"/>
    <n v="1.1931818181818181"/>
    <n v="-2.2248803827751198"/>
    <n v="-1.0316985645933017"/>
  </r>
  <r>
    <x v="15"/>
    <n v="0.59615384615384615"/>
    <n v="-2.4431818181818183"/>
    <n v="-1.8470279720279721"/>
  </r>
  <r>
    <x v="15"/>
    <n v="2.8076923076923075"/>
    <n v="-3.7106918238993707"/>
    <n v="-0.9029995162070632"/>
  </r>
  <r>
    <x v="15"/>
    <n v="1.8"/>
    <n v="-2.2023809523809526"/>
    <n v="-0.40238095238095251"/>
  </r>
  <r>
    <x v="15"/>
    <n v="0.34133333333333332"/>
    <n v="-3.9350649350649349"/>
    <n v="-3.5937316017316014"/>
  </r>
  <r>
    <x v="15"/>
    <n v="2.2999999999999998"/>
    <n v="-2.2843822843822847"/>
    <n v="1.5617715617715078E-2"/>
  </r>
  <r>
    <x v="15"/>
    <n v="1.25"/>
    <n v="-4.3125"/>
    <n v="-3.0625"/>
  </r>
  <r>
    <x v="15"/>
    <n v="0.4"/>
    <n v="-3.3667083854818518"/>
    <n v="-2.9667083854818519"/>
  </r>
  <r>
    <x v="15"/>
    <n v="2.0499999999999998"/>
    <n v="-2.2023809523809526"/>
    <n v="-0.15238095238095273"/>
  </r>
  <r>
    <x v="15"/>
    <n v="1.54"/>
    <n v="-2.4579124579124576"/>
    <n v="-0.91791245791245757"/>
  </r>
  <r>
    <x v="15"/>
    <n v="2.2000000000000002"/>
    <n v="-2.2417840375586855"/>
    <n v="-4.1784037558685316E-2"/>
  </r>
  <r>
    <x v="15"/>
    <n v="3.6885245901639343"/>
    <n v="-4.8311688311688314"/>
    <n v="-1.1426442410048971"/>
  </r>
  <r>
    <x v="15"/>
    <n v="1.43"/>
    <n v="-2.8518971848225214"/>
    <n v="-1.4218971848225215"/>
  </r>
  <r>
    <x v="15"/>
    <n v="1.83"/>
    <n v="-2.2048192771084336"/>
    <n v="-0.37481927710843355"/>
  </r>
  <r>
    <x v="15"/>
    <n v="1.52"/>
    <n v="-2.521879318286504"/>
    <n v="-1.001879318286504"/>
  </r>
  <r>
    <x v="15"/>
    <n v="1.3392857142857144"/>
    <n v="-2.2705882352941176"/>
    <n v="-0.93130252100840316"/>
  </r>
  <r>
    <x v="15"/>
    <n v="3.55"/>
    <n v="-3.6179633143580006"/>
    <n v="-6.7963314358000737E-2"/>
  </r>
  <r>
    <x v="15"/>
    <n v="1.83"/>
    <n v="-2.2048192771084336"/>
    <n v="-0.37481927710843355"/>
  </r>
  <r>
    <x v="15"/>
    <n v="1.23"/>
    <n v="-4.6555183946488299"/>
    <n v="-3.4255183946488299"/>
  </r>
  <r>
    <x v="15"/>
    <n v="1.8"/>
    <n v="-2.2023809523809526"/>
    <n v="-0.40238095238095251"/>
  </r>
  <r>
    <x v="15"/>
    <n v="1.45"/>
    <n v="-2.7777777777777777"/>
    <n v="-1.3277777777777777"/>
  </r>
  <r>
    <x v="15"/>
    <n v="1.71"/>
    <n v="-2.2417840375586855"/>
    <n v="-0.53178403755868553"/>
  </r>
  <r>
    <x v="15"/>
    <n v="2.2826086956521738"/>
    <n v="-3.0966952264381891"/>
    <n v="-0.81408653078601523"/>
  </r>
  <r>
    <x v="15"/>
    <n v="1.66"/>
    <n v="-2.2843822843822847"/>
    <n v="-0.62438228438228482"/>
  </r>
  <r>
    <x v="15"/>
    <n v="1.57"/>
    <n v="-2.3995472552348613"/>
    <n v="-0.82954725523486128"/>
  </r>
  <r>
    <x v="15"/>
    <n v="1.1000000000000001"/>
    <n v="-10.159999999999991"/>
    <n v="-9.0599999999999916"/>
  </r>
  <r>
    <x v="15"/>
    <n v="2.4"/>
    <n v="-2.3271889400921655"/>
    <n v="7.281105990783443E-2"/>
  </r>
  <r>
    <x v="15"/>
    <n v="1.25"/>
    <n v="-4.3125"/>
    <n v="-3.0625"/>
  </r>
  <r>
    <x v="15"/>
    <n v="0.80930232558139537"/>
    <n v="-2.2209165687426555"/>
    <n v="-1.4116142431612602"/>
  </r>
  <r>
    <x v="15"/>
    <n v="2.8682170542635661"/>
    <n v="-3.8186462324393355"/>
    <n v="-0.95042917817576944"/>
  </r>
  <r>
    <x v="15"/>
    <n v="0.47"/>
    <n v="-2.9390243902439028"/>
    <n v="-2.4690243902439031"/>
  </r>
  <r>
    <x v="15"/>
    <n v="0.53454545454545455"/>
    <n v="-2.6990881458966562"/>
    <n v="-2.1645426913512016"/>
  </r>
  <r>
    <x v="15"/>
    <n v="5.8035714285714279"/>
    <n v="-8.5151515151515067"/>
    <n v="-2.7115800865800788"/>
  </r>
  <r>
    <x v="15"/>
    <n v="0.91500000000000004"/>
    <n v="-2.2048192771084336"/>
    <n v="-1.2898192771084336"/>
  </r>
  <r>
    <x v="15"/>
    <n v="1.5"/>
    <n v="-2.5882352941176467"/>
    <n v="-1.0882352941176467"/>
  </r>
  <r>
    <x v="15"/>
    <n v="2.2999999999999998"/>
    <n v="-2.2843822843822847"/>
    <n v="1.5617715617715078E-2"/>
  </r>
  <r>
    <x v="15"/>
    <n v="1.2865497076023393"/>
    <n v="-2.2417840375586855"/>
    <n v="-0.95523432995634616"/>
  </r>
  <r>
    <x v="15"/>
    <n v="2.6136363636363638"/>
    <n v="-3.533163265306122"/>
    <n v="-0.91952690166975826"/>
  </r>
  <r>
    <x v="15"/>
    <n v="1.18"/>
    <n v="-5.790849673202616"/>
    <n v="-4.6108496732026163"/>
  </r>
  <r>
    <x v="15"/>
    <n v="1.5"/>
    <n v="-2.5882352941176467"/>
    <n v="-1.0882352941176467"/>
  </r>
  <r>
    <x v="15"/>
    <n v="1.4"/>
    <n v="-2.9878048780487809"/>
    <n v="-1.587804878048781"/>
  </r>
  <r>
    <x v="15"/>
    <n v="0.65306122448979587"/>
    <n v="-2.3563218390804597"/>
    <n v="-1.7032606145906639"/>
  </r>
  <r>
    <x v="15"/>
    <n v="2.1785714285714284"/>
    <n v="-2.9878048780487809"/>
    <n v="-0.80923344947735254"/>
  </r>
  <r>
    <x v="15"/>
    <n v="3.9583333333333335"/>
    <n v="-5.2666666666666675"/>
    <n v="-1.308333333333334"/>
  </r>
  <r>
    <x v="15"/>
    <n v="1.26"/>
    <n v="-4.1794871794871788"/>
    <n v="-2.9194871794871791"/>
  </r>
  <r>
    <x v="15"/>
    <n v="1.870748299319728"/>
    <n v="-2.6990881458966562"/>
    <n v="-0.82833984657692827"/>
  </r>
  <r>
    <x v="15"/>
    <n v="1.58"/>
    <n v="-2.3908045977011492"/>
    <n v="-0.8108045977011491"/>
  </r>
  <r>
    <x v="15"/>
    <n v="2.0499999999999998"/>
    <n v="-2.2023809523809526"/>
    <n v="-0.15238095238095273"/>
  </r>
  <r>
    <x v="15"/>
    <n v="0.48135593220338979"/>
    <n v="-2.8937728937728942"/>
    <n v="-2.4124169615695044"/>
  </r>
  <r>
    <x v="15"/>
    <n v="1.45"/>
    <n v="-2.7777777777777777"/>
    <n v="-1.3277777777777777"/>
  </r>
  <r>
    <x v="15"/>
    <n v="2.9"/>
    <n v="-2.8518971848225214"/>
    <n v="4.8102815177478497E-2"/>
  </r>
  <r>
    <x v="15"/>
    <n v="0.63200000000000001"/>
    <n v="-2.3908045977011492"/>
    <n v="-1.7588045977011491"/>
  </r>
  <r>
    <x v="15"/>
    <n v="1.3855421686746987"/>
    <n v="-2.2843822843822847"/>
    <n v="-0.89884011570758604"/>
  </r>
  <r>
    <x v="15"/>
    <n v="0.38260869565217392"/>
    <n v="-3.533163265306122"/>
    <n v="-3.1505545696539481"/>
  </r>
  <r>
    <x v="15"/>
    <n v="1.04"/>
    <n v="-25.083333333333311"/>
    <n v="-24.043333333333312"/>
  </r>
  <r>
    <x v="15"/>
    <n v="2.75"/>
    <n v="-2.6990881458966562"/>
    <n v="5.0911854103343757E-2"/>
  </r>
  <r>
    <x v="16"/>
    <n v="0.69787234042553181"/>
    <n v="-2.3032407407407409"/>
    <n v="-1.6053684003152091"/>
  </r>
  <r>
    <x v="16"/>
    <n v="1.38"/>
    <n v="-3.0966952264381891"/>
    <n v="-1.7166952264381892"/>
  </r>
  <r>
    <x v="16"/>
    <n v="1.4329268292682928"/>
    <n v="-2.3032407407407409"/>
    <n v="-0.87031391147244808"/>
  </r>
  <r>
    <x v="16"/>
    <n v="1.25"/>
    <n v="-4.32258064516129"/>
    <n v="-3.07258064516129"/>
  </r>
  <r>
    <x v="16"/>
    <n v="3.6885245901639343"/>
    <n v="-4.8311688311688314"/>
    <n v="-1.1426442410048971"/>
  </r>
  <r>
    <x v="16"/>
    <n v="0.77727272727272723"/>
    <n v="-2.2417840375586855"/>
    <n v="-1.4645113102859582"/>
  </r>
  <r>
    <x v="16"/>
    <n v="2.5499999999999998"/>
    <n v="-2.3995472552348613"/>
    <n v="0.15045274476513848"/>
  </r>
  <r>
    <x v="16"/>
    <n v="0.67500000000000004"/>
    <n v="-2.3271889400921655"/>
    <n v="-1.6521889400921654"/>
  </r>
  <r>
    <x v="16"/>
    <n v="1.6774193548387097"/>
    <n v="-2.4431818181818183"/>
    <n v="-0.7657624633431086"/>
  </r>
  <r>
    <x v="16"/>
    <n v="1.5822784810126582"/>
    <n v="-2.3908045977011492"/>
    <n v="-0.80852611668849095"/>
  </r>
  <r>
    <x v="16"/>
    <n v="1.29"/>
    <n v="-3.8186462324393355"/>
    <n v="-2.5286462324393355"/>
  </r>
  <r>
    <x v="16"/>
    <n v="1.1931818181818181"/>
    <n v="-2.2248803827751198"/>
    <n v="-1.0316985645933017"/>
  </r>
  <r>
    <x v="16"/>
    <n v="5"/>
    <n v="-6.877192982456144"/>
    <n v="-1.877192982456144"/>
  </r>
  <r>
    <x v="16"/>
    <n v="1.9"/>
    <n v="-2.2222222222222223"/>
    <n v="-0.32222222222222241"/>
  </r>
  <r>
    <x v="16"/>
    <n v="1.4"/>
    <n v="-2.9761904761904767"/>
    <n v="-1.5761904761904768"/>
  </r>
  <r>
    <x v="16"/>
    <n v="1.2865497076023393"/>
    <n v="-2.2417840375586855"/>
    <n v="-0.95523432995634616"/>
  </r>
  <r>
    <x v="16"/>
    <n v="1.8"/>
    <n v="-2.5882352941176467"/>
    <n v="-0.7882352941176467"/>
  </r>
  <r>
    <x v="16"/>
    <n v="2.4"/>
    <n v="-2.3271889400921655"/>
    <n v="7.281105990783443E-2"/>
  </r>
  <r>
    <x v="16"/>
    <n v="2.0499999999999998"/>
    <n v="-2.2023809523809526"/>
    <n v="-0.15238095238095273"/>
  </r>
  <r>
    <x v="16"/>
    <n v="1.27"/>
    <n v="-4.0485312899106001"/>
    <n v="-2.7785312899106001"/>
  </r>
  <r>
    <x v="16"/>
    <n v="0.72173913043478266"/>
    <n v="-2.2843822843822847"/>
    <n v="-1.5626431539475021"/>
  </r>
  <r>
    <x v="16"/>
    <n v="1.25"/>
    <n v="-4.32258064516129"/>
    <n v="-3.07258064516129"/>
  </r>
  <r>
    <x v="16"/>
    <n v="1.6242038216560508"/>
    <n v="-2.3995472552348613"/>
    <n v="-0.77534343357881053"/>
  </r>
  <r>
    <x v="16"/>
    <n v="0.56928838951310867"/>
    <n v="-2.521879318286504"/>
    <n v="-1.9525909287733954"/>
  </r>
  <r>
    <x v="16"/>
    <n v="0.27111111111111108"/>
    <n v="-4.8311688311688314"/>
    <n v="-4.5600577200577206"/>
  </r>
  <r>
    <x v="16"/>
    <n v="1.52"/>
    <n v="-2.521879318286504"/>
    <n v="-1.001879318286504"/>
  </r>
  <r>
    <x v="16"/>
    <n v="3.0708661417322833"/>
    <n v="-4.0485312899106001"/>
    <n v="-0.97766514817831673"/>
  </r>
  <r>
    <x v="16"/>
    <n v="1.45"/>
    <n v="-2.7777777777777777"/>
    <n v="-1.3277777777777777"/>
  </r>
  <r>
    <x v="16"/>
    <n v="1.54"/>
    <n v="-2.4579124579124576"/>
    <n v="-0.91791245791245757"/>
  </r>
  <r>
    <x v="16"/>
    <n v="2.6"/>
    <n v="-2.4431818181818183"/>
    <n v="0.15681818181818175"/>
  </r>
  <r>
    <x v="16"/>
    <n v="1.27"/>
    <n v="-4.06084656084656"/>
    <n v="-2.79084656084656"/>
  </r>
  <r>
    <x v="16"/>
    <n v="1.3"/>
    <n v="-3.7106918238993707"/>
    <n v="-2.4106918238993709"/>
  </r>
  <r>
    <x v="16"/>
    <n v="2.2000000000000002"/>
    <n v="-2.2417840375586855"/>
    <n v="-4.1784037558685316E-2"/>
  </r>
  <r>
    <x v="16"/>
    <n v="1.23"/>
    <n v="-4.6555183946488299"/>
    <n v="-3.4255183946488299"/>
  </r>
  <r>
    <x v="16"/>
    <n v="0.29761904761904762"/>
    <n v="-4.3125"/>
    <n v="-4.0148809523809526"/>
  </r>
  <r>
    <x v="16"/>
    <n v="0.80930232558139537"/>
    <n v="-2.2209165687426555"/>
    <n v="-1.4116142431612602"/>
  </r>
  <r>
    <x v="16"/>
    <n v="1.1100000000000001"/>
    <n v="-9.2575757575757489"/>
    <n v="-8.1475757575757495"/>
  </r>
  <r>
    <x v="16"/>
    <n v="1.35"/>
    <n v="-3.2919254658385086"/>
    <n v="-1.9419254658385086"/>
  </r>
  <r>
    <x v="16"/>
    <n v="0.18999999999999997"/>
    <n v="-7.3428571428571479"/>
    <n v="-7.1528571428571475"/>
  </r>
  <r>
    <x v="16"/>
    <n v="2.5563909774436087"/>
    <n v="-3.4469696969696964"/>
    <n v="-0.89057871952608769"/>
  </r>
  <r>
    <x v="16"/>
    <n v="1.29"/>
    <n v="-3.8186462324393355"/>
    <n v="-2.5286462324393355"/>
  </r>
  <r>
    <x v="16"/>
    <n v="3.3600000000000003"/>
    <n v="-4.3125"/>
    <n v="-0.95249999999999968"/>
  </r>
  <r>
    <x v="16"/>
    <n v="2.95"/>
    <n v="-2.8937728937728942"/>
    <n v="5.6227106227106027E-2"/>
  </r>
  <r>
    <x v="16"/>
    <n v="1.29"/>
    <n v="-3.8186462324393355"/>
    <n v="-2.5286462324393355"/>
  </r>
  <r>
    <x v="16"/>
    <n v="1.31"/>
    <n v="-3.6104218362282872"/>
    <n v="-2.3004218362282871"/>
  </r>
  <r>
    <x v="16"/>
    <n v="0.42812500000000003"/>
    <n v="-3.1572481572481563"/>
    <n v="-2.7291231572481562"/>
  </r>
  <r>
    <x v="16"/>
    <n v="1.3392857142857144"/>
    <n v="-2.2705882352941176"/>
    <n v="-0.93130252100840316"/>
  </r>
  <r>
    <x v="16"/>
    <n v="1.1599999999999999"/>
    <n v="-6.4722222222222259"/>
    <n v="-5.3122222222222257"/>
  </r>
  <r>
    <x v="16"/>
    <n v="2.7"/>
    <n v="-2.5882352941176467"/>
    <n v="0.11176470588235343"/>
  </r>
  <r>
    <x v="16"/>
    <n v="1.4329268292682928"/>
    <n v="-2.3032407407407409"/>
    <n v="-0.87031391147244808"/>
  </r>
  <r>
    <x v="16"/>
    <n v="1.57"/>
    <n v="-2.3995472552348613"/>
    <n v="-0.82954725523486128"/>
  </r>
  <r>
    <x v="16"/>
    <n v="0.48135593220338979"/>
    <n v="-2.8937728937728942"/>
    <n v="-2.4124169615695044"/>
  </r>
  <r>
    <x v="16"/>
    <n v="1.9310344827586206"/>
    <n v="-2.7777777777777777"/>
    <n v="-0.84674329501915713"/>
  </r>
  <r>
    <x v="16"/>
    <n v="0.55555555555555547"/>
    <n v="-2.5882352941176467"/>
    <n v="-2.0326797385620914"/>
  </r>
  <r>
    <x v="16"/>
    <n v="2.7099236641221371"/>
    <n v="-3.6179633143580006"/>
    <n v="-0.90803965023586342"/>
  </r>
  <r>
    <x v="16"/>
    <n v="1.29"/>
    <n v="-3.8186462324393355"/>
    <n v="-2.5286462324393355"/>
  </r>
  <r>
    <x v="16"/>
    <n v="6.0810810810810807"/>
    <n v="-9.2648221343873445"/>
    <n v="-3.1837410533062638"/>
  </r>
  <r>
    <x v="16"/>
    <n v="1.3855421686746987"/>
    <n v="-2.2843822843822847"/>
    <n v="-0.89884011570758604"/>
  </r>
  <r>
    <x v="17"/>
    <n v="0.5811320754716981"/>
    <n v="-2.4579124579124576"/>
    <n v="-1.8767803824407596"/>
  </r>
  <r>
    <x v="17"/>
    <n v="0.65306122448979587"/>
    <n v="-2.3563218390804597"/>
    <n v="-1.7032606145906639"/>
  </r>
  <r>
    <x v="17"/>
    <n v="0.43809523809523809"/>
    <n v="-3.0966952264381891"/>
    <n v="-2.6585999883429512"/>
  </r>
  <r>
    <x v="17"/>
    <n v="2.3897058823529411"/>
    <n v="-3.2222222222222214"/>
    <n v="-0.83251633986928031"/>
  </r>
  <r>
    <x v="17"/>
    <n v="1.44"/>
    <n v="-2.8132678132678133"/>
    <n v="-1.3732678132678133"/>
  </r>
  <r>
    <x v="17"/>
    <n v="1.19"/>
    <n v="-5.5131578947368434"/>
    <n v="-4.323157894736843"/>
  </r>
  <r>
    <x v="17"/>
    <n v="0.35616438356164387"/>
    <n v="-3.7106918238993707"/>
    <n v="-3.3545274403377268"/>
  </r>
  <r>
    <x v="17"/>
    <n v="0.56928838951310867"/>
    <n v="-2.521879318286504"/>
    <n v="-1.9525909287733954"/>
  </r>
  <r>
    <x v="17"/>
    <n v="1.68"/>
    <n v="-2.2705882352941176"/>
    <n v="-0.59058823529411764"/>
  </r>
  <r>
    <x v="17"/>
    <n v="1.3"/>
    <n v="-3.7106918238993707"/>
    <n v="-2.4106918238993709"/>
  </r>
  <r>
    <x v="17"/>
    <n v="1.2865497076023393"/>
    <n v="-2.2417840375586855"/>
    <n v="-0.95523432995634616"/>
  </r>
  <r>
    <x v="17"/>
    <n v="1.34"/>
    <n v="-3.3667083854818518"/>
    <n v="-2.0267083854818519"/>
  </r>
  <r>
    <x v="17"/>
    <n v="1.9310344827586206"/>
    <n v="-2.7777777777777777"/>
    <n v="-0.84674329501915713"/>
  </r>
  <r>
    <x v="17"/>
    <n v="0.4"/>
    <n v="-3.3667083854818518"/>
    <n v="-2.9667083854818519"/>
  </r>
  <r>
    <x v="17"/>
    <n v="1.52"/>
    <n v="-2.521879318286504"/>
    <n v="-1.001879318286504"/>
  </r>
  <r>
    <x v="17"/>
    <n v="0.69787234042553181"/>
    <n v="-2.3032407407407409"/>
    <n v="-1.6053684003152091"/>
  </r>
  <r>
    <x v="17"/>
    <n v="3.05"/>
    <n v="-2.9878048780487809"/>
    <n v="6.2195121951218901E-2"/>
  </r>
  <r>
    <x v="17"/>
    <n v="1.5"/>
    <n v="-2.5882352941176467"/>
    <n v="-1.0882352941176467"/>
  </r>
  <r>
    <x v="17"/>
    <n v="2.5563909774436087"/>
    <n v="-3.4469696969696964"/>
    <n v="-0.89057871952608769"/>
  </r>
  <r>
    <x v="17"/>
    <n v="3.0708661417322833"/>
    <n v="-4.0485312899106001"/>
    <n v="-0.97766514817831673"/>
  </r>
  <r>
    <x v="17"/>
    <n v="1.33"/>
    <n v="-3.4469696969696964"/>
    <n v="-2.1169696969696963"/>
  </r>
  <r>
    <x v="17"/>
    <n v="1.4"/>
    <n v="-2.9878048780487809"/>
    <n v="-1.587804878048781"/>
  </r>
  <r>
    <x v="17"/>
    <n v="1.43"/>
    <n v="-2.8518971848225214"/>
    <n v="-1.4218971848225215"/>
  </r>
  <r>
    <x v="17"/>
    <n v="1.41"/>
    <n v="-2.9390243902439028"/>
    <n v="-1.5290243902439029"/>
  </r>
  <r>
    <x v="17"/>
    <n v="1.64"/>
    <n v="-2.3032407407407409"/>
    <n v="-0.66324074074074102"/>
  </r>
  <r>
    <x v="17"/>
    <n v="1.9791666666666667"/>
    <n v="-2.8132678132678133"/>
    <n v="-0.83410114660114654"/>
  </r>
  <r>
    <x v="17"/>
    <n v="2.7099236641221371"/>
    <n v="-3.6179633143580006"/>
    <n v="-0.90803965023586342"/>
  </r>
  <r>
    <x v="17"/>
    <n v="1"/>
    <n v="-2.2222222222222223"/>
    <n v="-1.2222222222222223"/>
  </r>
  <r>
    <x v="17"/>
    <n v="1.33"/>
    <n v="-3.4469696969696964"/>
    <n v="-2.1169696969696963"/>
  </r>
  <r>
    <x v="17"/>
    <n v="1.27"/>
    <n v="-4.0485312899106001"/>
    <n v="-2.7785312899106001"/>
  </r>
  <r>
    <x v="17"/>
    <n v="1.1599999999999999"/>
    <n v="-6.4722222222222259"/>
    <n v="-5.3122222222222257"/>
  </r>
  <r>
    <x v="17"/>
    <n v="1.35"/>
    <n v="-3.2919254658385086"/>
    <n v="-1.9419254658385086"/>
  </r>
  <r>
    <x v="17"/>
    <n v="0.83809523809523812"/>
    <n v="-2.2248803827751198"/>
    <n v="-1.3867851446798816"/>
  </r>
  <r>
    <x v="17"/>
    <n v="1.6774193548387097"/>
    <n v="-2.4431818181818183"/>
    <n v="-0.7657624633431086"/>
  </r>
  <r>
    <x v="17"/>
    <n v="2.15"/>
    <n v="-2.2209165687426555"/>
    <n v="-7.0916568742655617E-2"/>
  </r>
  <r>
    <x v="17"/>
    <n v="1.47"/>
    <n v="-2.6990881458966562"/>
    <n v="-1.2290881458966563"/>
  </r>
  <r>
    <x v="17"/>
    <n v="0.34133333333333332"/>
    <n v="-3.9350649350649349"/>
    <n v="-3.5937316017316014"/>
  </r>
  <r>
    <x v="17"/>
    <n v="1.53125"/>
    <n v="-2.3563218390804597"/>
    <n v="-0.82507183908045967"/>
  </r>
  <r>
    <x v="17"/>
    <n v="1.0928961748633879"/>
    <n v="-2.2048192771084336"/>
    <n v="-1.1119231022450458"/>
  </r>
  <r>
    <x v="17"/>
    <n v="1.25"/>
    <n v="-4.3125"/>
    <n v="-3.0625"/>
  </r>
  <r>
    <x v="17"/>
    <n v="1.38"/>
    <n v="-3.0966952264381891"/>
    <n v="-1.7166952264381892"/>
  </r>
  <r>
    <x v="17"/>
    <n v="1.0928961748633879"/>
    <n v="-2.2048192771084336"/>
    <n v="-1.1119231022450458"/>
  </r>
  <r>
    <x v="17"/>
    <n v="0.87804878048780499"/>
    <n v="-2.2023809523809526"/>
    <n v="-1.3243321718931476"/>
  </r>
  <r>
    <x v="17"/>
    <n v="3.6"/>
    <n v="-3.6104218362282872"/>
    <n v="-1.0421836228287074E-2"/>
  </r>
  <r>
    <x v="17"/>
    <n v="0.61568627450980395"/>
    <n v="-2.3995472552348613"/>
    <n v="-1.7838609807250574"/>
  </r>
  <r>
    <x v="17"/>
    <n v="1.36"/>
    <n v="-3.2222222222222214"/>
    <n v="-1.8622222222222213"/>
  </r>
  <r>
    <x v="17"/>
    <n v="3.2"/>
    <n v="-3.1572481572481563"/>
    <n v="4.2751842751843849E-2"/>
  </r>
  <r>
    <x v="17"/>
    <n v="1.2"/>
    <n v="-5.2666666666666675"/>
    <n v="-4.0666666666666673"/>
  </r>
  <r>
    <x v="18"/>
    <n v="1.8"/>
    <n v="-2.2023809523809526"/>
    <n v="-0.40238095238095251"/>
  </r>
  <r>
    <x v="19"/>
    <n v="1.31"/>
    <n v="-3.6179633143580006"/>
    <n v="-2.3079633143580005"/>
  </r>
  <r>
    <x v="19"/>
    <n v="1.29"/>
    <n v="-3.8186462324393355"/>
    <n v="-2.5286462324393355"/>
  </r>
  <r>
    <x v="19"/>
    <n v="1.52"/>
    <n v="-2.521879318286504"/>
    <n v="-1.001879318286504"/>
  </r>
  <r>
    <x v="19"/>
    <n v="1.27"/>
    <n v="-4.06084656084656"/>
    <n v="-2.79084656084656"/>
  </r>
  <r>
    <x v="19"/>
    <n v="0.27111111111111108"/>
    <n v="-4.8311688311688314"/>
    <n v="-4.5600577200577206"/>
  </r>
  <r>
    <x v="19"/>
    <n v="1.33"/>
    <n v="-3.4469696969696964"/>
    <n v="-2.1169696969696963"/>
  </r>
  <r>
    <x v="19"/>
    <n v="1.0928961748633879"/>
    <n v="-2.2048192771084336"/>
    <n v="-1.1119231022450458"/>
  </r>
  <r>
    <x v="19"/>
    <n v="0.39117647058823535"/>
    <n v="-3.4469696969696964"/>
    <n v="-3.0557932263814611"/>
  </r>
  <r>
    <x v="19"/>
    <n v="0.5178571428571429"/>
    <n v="-2.7777777777777777"/>
    <n v="-2.2599206349206349"/>
  </r>
  <r>
    <x v="19"/>
    <n v="1.5"/>
    <n v="-2.5882352941176467"/>
    <n v="-1.0882352941176467"/>
  </r>
  <r>
    <x v="20"/>
    <n v="1.3855421686746987"/>
    <n v="-2.2843822843822847"/>
    <n v="-0.89884011570758604"/>
  </r>
  <r>
    <x v="20"/>
    <n v="1.52"/>
    <n v="-2.521879318286504"/>
    <n v="-1.001879318286504"/>
  </r>
  <r>
    <x v="20"/>
    <n v="1.29"/>
    <n v="-3.8186462324393355"/>
    <n v="-2.5286462324393355"/>
  </r>
  <r>
    <x v="20"/>
    <n v="1.83"/>
    <n v="-2.2048192771084336"/>
    <n v="-0.37481927710843355"/>
  </r>
  <r>
    <x v="20"/>
    <n v="0.9538461538461539"/>
    <n v="-2.215422276621787"/>
    <n v="-1.261576122775633"/>
  </r>
  <r>
    <x v="20"/>
    <n v="4.7413793103448283"/>
    <n v="-6.4722222222222259"/>
    <n v="-1.7308429118773976"/>
  </r>
  <r>
    <x v="20"/>
    <n v="2.35"/>
    <n v="-2.3032407407407409"/>
    <n v="4.6759259259259167E-2"/>
  </r>
  <r>
    <x v="20"/>
    <n v="1.2"/>
    <n v="-5.2666666666666675"/>
    <n v="-4.0666666666666673"/>
  </r>
  <r>
    <x v="20"/>
    <n v="3.9583333333333335"/>
    <n v="-5.2666666666666675"/>
    <n v="-1.308333333333334"/>
  </r>
  <r>
    <x v="20"/>
    <n v="1.9310344827586206"/>
    <n v="-2.7777777777777777"/>
    <n v="-0.84674329501915713"/>
  </r>
  <r>
    <x v="20"/>
    <n v="1.9"/>
    <n v="-2.2222222222222223"/>
    <n v="-0.32222222222222241"/>
  </r>
  <r>
    <x v="20"/>
    <n v="1.28"/>
    <n v="-3.9350649350649349"/>
    <n v="-2.6550649350649351"/>
  </r>
  <r>
    <x v="20"/>
    <n v="0.91500000000000004"/>
    <n v="-2.2048192771084336"/>
    <n v="-1.2898192771084336"/>
  </r>
  <r>
    <x v="20"/>
    <n v="0.11888888888888889"/>
    <n v="-14.410714285714272"/>
    <n v="-14.291825396825383"/>
  </r>
  <r>
    <x v="20"/>
    <n v="1.9791666666666667"/>
    <n v="-2.8132678132678133"/>
    <n v="-0.83410114660114654"/>
  </r>
  <r>
    <x v="20"/>
    <n v="1"/>
    <n v="-2.2222222222222223"/>
    <n v="-1.2222222222222223"/>
  </r>
  <r>
    <x v="20"/>
    <n v="0.55555555555555547"/>
    <n v="-2.5882352941176467"/>
    <n v="-2.0326797385620914"/>
  </r>
  <r>
    <x v="20"/>
    <n v="1.9791666666666667"/>
    <n v="-2.8132678132678133"/>
    <n v="-0.83410114660114654"/>
  </r>
  <r>
    <x v="20"/>
    <n v="2.25"/>
    <n v="-2.2705882352941176"/>
    <n v="-2.0588235294117574E-2"/>
  </r>
  <r>
    <x v="20"/>
    <n v="0.28941176470588237"/>
    <n v="-4.6555183946488299"/>
    <n v="-4.3661066299429478"/>
  </r>
  <r>
    <x v="20"/>
    <n v="1.34"/>
    <n v="-3.3667083854818518"/>
    <n v="-2.0267083854818519"/>
  </r>
  <r>
    <x v="20"/>
    <n v="0.47"/>
    <n v="-2.9390243902439028"/>
    <n v="-2.4690243902439031"/>
  </r>
  <r>
    <x v="20"/>
    <n v="1.3"/>
    <n v="-3.7106918238993707"/>
    <n v="-2.4106918238993709"/>
  </r>
  <r>
    <x v="20"/>
    <n v="3.9583333333333335"/>
    <n v="-5.2666666666666675"/>
    <n v="-1.308333333333334"/>
  </r>
  <r>
    <x v="20"/>
    <n v="1.37"/>
    <n v="-3.1572481572481563"/>
    <n v="-1.7872481572481562"/>
  </r>
  <r>
    <x v="20"/>
    <n v="1.86"/>
    <n v="-2.215422276621787"/>
    <n v="-0.35542227662178694"/>
  </r>
  <r>
    <x v="20"/>
    <n v="2.4"/>
    <n v="-2.3271889400921655"/>
    <n v="7.281105990783443E-2"/>
  </r>
  <r>
    <x v="20"/>
    <n v="1.1388888888888888"/>
    <n v="-2.2023809523809526"/>
    <n v="-1.0634920634920637"/>
  </r>
  <r>
    <x v="20"/>
    <n v="0.80930232558139537"/>
    <n v="-2.2209165687426555"/>
    <n v="-1.4116142431612602"/>
  </r>
  <r>
    <x v="20"/>
    <n v="1.37"/>
    <n v="-3.1572481572481563"/>
    <n v="-1.7872481572481562"/>
  </r>
  <r>
    <x v="20"/>
    <n v="1.36"/>
    <n v="-3.2222222222222214"/>
    <n v="-1.8622222222222213"/>
  </r>
  <r>
    <x v="20"/>
    <n v="1.0928961748633879"/>
    <n v="-2.2048192771084336"/>
    <n v="-1.1119231022450458"/>
  </r>
  <r>
    <x v="20"/>
    <n v="1.27"/>
    <n v="-4.06084656084656"/>
    <n v="-2.79084656084656"/>
  </r>
  <r>
    <x v="20"/>
    <n v="0.87804878048780499"/>
    <n v="-2.2023809523809526"/>
    <n v="-1.3243321718931476"/>
  </r>
  <r>
    <x v="20"/>
    <n v="1.71"/>
    <n v="-2.2417840375586855"/>
    <n v="-0.53178403755868553"/>
  </r>
  <r>
    <x v="20"/>
    <n v="0.25263157894736843"/>
    <n v="-5.2666666666666675"/>
    <n v="-5.0140350877192992"/>
  </r>
  <r>
    <x v="20"/>
    <n v="2.15"/>
    <n v="-2.2209165687426555"/>
    <n v="-7.0916568742655617E-2"/>
  </r>
  <r>
    <x v="20"/>
    <n v="1.4329268292682928"/>
    <n v="-2.3032407407407409"/>
    <n v="-0.87031391147244808"/>
  </r>
  <r>
    <x v="20"/>
    <n v="0.45161290322580638"/>
    <n v="-2.9761904761904767"/>
    <n v="-2.5245775729646702"/>
  </r>
  <r>
    <x v="20"/>
    <n v="2.1785714285714284"/>
    <n v="-2.9878048780487809"/>
    <n v="-0.80923344947735254"/>
  </r>
  <r>
    <x v="20"/>
    <n v="3.6885245901639343"/>
    <n v="-4.8311688311688314"/>
    <n v="-1.1426442410048971"/>
  </r>
  <r>
    <x v="20"/>
    <n v="1.8"/>
    <n v="-2.5882352941176467"/>
    <n v="-0.7882352941176467"/>
  </r>
  <r>
    <x v="20"/>
    <n v="1.45"/>
    <n v="-2.7777777777777777"/>
    <n v="-1.3277777777777777"/>
  </r>
  <r>
    <x v="20"/>
    <n v="1.19"/>
    <n v="-5.5131578947368434"/>
    <n v="-4.323157894736843"/>
  </r>
  <r>
    <x v="20"/>
    <n v="1.54"/>
    <n v="-2.4579124579124576"/>
    <n v="-0.91791245791245757"/>
  </r>
  <r>
    <x v="20"/>
    <n v="0.65306122448979587"/>
    <n v="-2.3563218390804597"/>
    <n v="-1.7032606145906639"/>
  </r>
  <r>
    <x v="20"/>
    <n v="2.4444444444444442"/>
    <n v="-3.2919254658385086"/>
    <n v="-0.84748102139406445"/>
  </r>
  <r>
    <x v="20"/>
    <n v="1.1100000000000001"/>
    <n v="-9.2648221343873445"/>
    <n v="-8.154822134387345"/>
  </r>
  <r>
    <x v="20"/>
    <n v="1.27"/>
    <n v="-4.06084656084656"/>
    <n v="-2.79084656084656"/>
  </r>
  <r>
    <x v="20"/>
    <n v="2.2000000000000002"/>
    <n v="-2.2417840375586855"/>
    <n v="-4.1784037558685316E-2"/>
  </r>
  <r>
    <x v="20"/>
    <n v="1.1931818181818181"/>
    <n v="-2.2248803827751198"/>
    <n v="-1.0316985645933017"/>
  </r>
  <r>
    <x v="20"/>
    <n v="0.72173913043478266"/>
    <n v="-2.2843822843822847"/>
    <n v="-1.5626431539475021"/>
  </r>
  <r>
    <x v="20"/>
    <n v="1.4329268292682928"/>
    <n v="-2.3032407407407409"/>
    <n v="-0.87031391147244808"/>
  </r>
  <r>
    <x v="20"/>
    <n v="1.3855421686746987"/>
    <n v="-2.2843822843822847"/>
    <n v="-0.89884011570758604"/>
  </r>
  <r>
    <x v="20"/>
    <n v="1.76"/>
    <n v="-2.2248803827751198"/>
    <n v="-0.46488038277511978"/>
  </r>
  <r>
    <x v="20"/>
    <n v="2.0774647887323945"/>
    <n v="-2.8937728937728942"/>
    <n v="-0.81630810504049967"/>
  </r>
  <r>
    <x v="20"/>
    <n v="1.26"/>
    <n v="-4.1794871794871788"/>
    <n v="-2.9194871794871791"/>
  </r>
  <r>
    <x v="20"/>
    <n v="1.1200000000000001"/>
    <n v="-8.5151515151515067"/>
    <n v="-7.3951515151515066"/>
  </r>
  <r>
    <x v="20"/>
    <n v="0.33421052631578951"/>
    <n v="-4.06084656084656"/>
    <n v="-3.7266360345307703"/>
  </r>
  <r>
    <x v="20"/>
    <n v="1.1000000000000001"/>
    <n v="-10.153846153846144"/>
    <n v="-9.0538461538461448"/>
  </r>
  <r>
    <x v="20"/>
    <n v="0.63200000000000001"/>
    <n v="-2.3908045977011492"/>
    <n v="-1.7588045977011491"/>
  </r>
  <r>
    <x v="20"/>
    <n v="1.38"/>
    <n v="-3.0966952264381891"/>
    <n v="-1.7166952264381892"/>
  </r>
  <r>
    <x v="20"/>
    <n v="1.6"/>
    <n v="-2.3563218390804597"/>
    <n v="-0.75632183908045958"/>
  </r>
  <r>
    <x v="20"/>
    <n v="2.4"/>
    <n v="-2.3271889400921655"/>
    <n v="7.281105990783443E-2"/>
  </r>
  <r>
    <x v="20"/>
    <n v="1.66"/>
    <n v="-2.2843822843822847"/>
    <n v="-0.62438228438228482"/>
  </r>
  <r>
    <x v="20"/>
    <n v="2.4500000000000002"/>
    <n v="-2.3563218390804597"/>
    <n v="9.367816091954051E-2"/>
  </r>
  <r>
    <x v="20"/>
    <n v="2.0499999999999998"/>
    <n v="-2.2023809523809526"/>
    <n v="-0.15238095238095273"/>
  </r>
  <r>
    <x v="20"/>
    <n v="1.22"/>
    <n v="-4.8311688311688314"/>
    <n v="-3.6111688311688317"/>
  </r>
  <r>
    <x v="20"/>
    <n v="1.870748299319728"/>
    <n v="-2.6990881458966562"/>
    <n v="-0.82833984657692827"/>
  </r>
  <r>
    <x v="20"/>
    <n v="1.42"/>
    <n v="-2.8937728937728942"/>
    <n v="-1.4737728937728942"/>
  </r>
  <r>
    <x v="20"/>
    <n v="0.27111111111111108"/>
    <n v="-4.8311688311688314"/>
    <n v="-4.5600577200577206"/>
  </r>
  <r>
    <x v="20"/>
    <n v="2.6"/>
    <n v="-2.4431818181818183"/>
    <n v="0.15681818181818175"/>
  </r>
  <r>
    <x v="20"/>
    <n v="0.69787234042553181"/>
    <n v="-2.3032407407407409"/>
    <n v="-1.6053684003152091"/>
  </r>
  <r>
    <x v="20"/>
    <n v="0.9538461538461539"/>
    <n v="-2.215422276621787"/>
    <n v="-1.261576122775633"/>
  </r>
  <r>
    <x v="20"/>
    <n v="3.9"/>
    <n v="-4.0485312899106001"/>
    <n v="-0.14853128991060016"/>
  </r>
  <r>
    <x v="20"/>
    <n v="2.6136363636363638"/>
    <n v="-3.533163265306122"/>
    <n v="-0.91952690166975826"/>
  </r>
  <r>
    <x v="20"/>
    <n v="1.95"/>
    <n v="-2.215422276621787"/>
    <n v="-0.26542227662178708"/>
  </r>
  <r>
    <x v="21"/>
    <n v="2.6136363636363638"/>
    <n v="-3.533163265306122"/>
    <n v="-0.91952690166975826"/>
  </r>
  <r>
    <x v="21"/>
    <n v="0.37714285714285717"/>
    <n v="-3.5249999999999995"/>
    <n v="-3.1478571428571422"/>
  </r>
  <r>
    <x v="21"/>
    <n v="1"/>
    <n v="-2.2222222222222223"/>
    <n v="-1.2222222222222223"/>
  </r>
  <r>
    <x v="21"/>
    <n v="1.3855421686746987"/>
    <n v="-2.2843822843822847"/>
    <n v="-0.89884011570758604"/>
  </r>
  <r>
    <x v="21"/>
    <n v="1.6"/>
    <n v="-2.3563218390804597"/>
    <n v="-0.75632183908045958"/>
  </r>
  <r>
    <x v="21"/>
    <n v="1.36"/>
    <n v="-3.2222222222222214"/>
    <n v="-1.8622222222222213"/>
  </r>
  <r>
    <x v="21"/>
    <n v="1.58"/>
    <n v="-2.3908045977011492"/>
    <n v="-0.8108045977011491"/>
  </r>
  <r>
    <x v="21"/>
    <n v="0.5178571428571429"/>
    <n v="-2.7777777777777777"/>
    <n v="-2.2599206349206349"/>
  </r>
  <r>
    <x v="21"/>
    <n v="1.41"/>
    <n v="-2.9390243902439028"/>
    <n v="-1.5290243902439029"/>
  </r>
  <r>
    <x v="21"/>
    <n v="1.36"/>
    <n v="-3.2222222222222214"/>
    <n v="-1.8622222222222213"/>
  </r>
  <r>
    <x v="21"/>
    <n v="2.6136363636363638"/>
    <n v="-3.533163265306122"/>
    <n v="-0.91952690166975826"/>
  </r>
  <r>
    <x v="21"/>
    <n v="1.19"/>
    <n v="-5.5131578947368434"/>
    <n v="-4.323157894736843"/>
  </r>
  <r>
    <x v="21"/>
    <n v="1.23"/>
    <n v="-4.6555183946488299"/>
    <n v="-3.4255183946488299"/>
  </r>
  <r>
    <x v="21"/>
    <n v="2.6"/>
    <n v="-2.4431818181818183"/>
    <n v="0.15681818181818175"/>
  </r>
  <r>
    <x v="21"/>
    <n v="0.74666666666666659"/>
    <n v="-2.2705882352941176"/>
    <n v="-1.523921568627451"/>
  </r>
  <r>
    <x v="21"/>
    <n v="2.2999999999999998"/>
    <n v="-2.2843822843822847"/>
    <n v="1.5617715617715078E-2"/>
  </r>
  <r>
    <x v="21"/>
    <n v="1.52"/>
    <n v="-2.521879318286504"/>
    <n v="-1.001879318286504"/>
  </r>
  <r>
    <x v="21"/>
    <n v="1.870748299319728"/>
    <n v="-2.6990881458966562"/>
    <n v="-0.82833984657692827"/>
  </r>
  <r>
    <x v="21"/>
    <n v="1.34"/>
    <n v="-3.3667083854818518"/>
    <n v="-2.0267083854818519"/>
  </r>
  <r>
    <x v="21"/>
    <n v="1.22"/>
    <n v="-4.8311688311688314"/>
    <n v="-3.6111688311688317"/>
  </r>
  <r>
    <x v="21"/>
    <n v="1.6774193548387097"/>
    <n v="-2.4431818181818183"/>
    <n v="-0.7657624633431086"/>
  </r>
  <r>
    <x v="21"/>
    <n v="1.0900000000000001"/>
    <n v="-11.253968253968244"/>
    <n v="-10.163968253968244"/>
  </r>
  <r>
    <x v="21"/>
    <n v="1.5"/>
    <n v="-2.5882352941176467"/>
    <n v="-1.0882352941176467"/>
  </r>
  <r>
    <x v="21"/>
    <n v="0.43809523809523809"/>
    <n v="-3.0966952264381891"/>
    <n v="-2.6585999883429512"/>
  </r>
  <r>
    <x v="21"/>
    <n v="2.6136363636363638"/>
    <n v="-3.533163265306122"/>
    <n v="-0.91952690166975826"/>
  </r>
  <r>
    <x v="21"/>
    <n v="1.62"/>
    <n v="-2.3271889400921655"/>
    <n v="-0.70718894009216537"/>
  </r>
  <r>
    <x v="21"/>
    <n v="2.3897058823529411"/>
    <n v="-3.2222222222222214"/>
    <n v="-0.83251633986928031"/>
  </r>
  <r>
    <x v="21"/>
    <n v="1.18"/>
    <n v="-5.790849673202616"/>
    <n v="-4.6108496732026163"/>
  </r>
  <r>
    <x v="21"/>
    <n v="2.0279720279720279"/>
    <n v="-2.8518971848225214"/>
    <n v="-0.8239251568504935"/>
  </r>
  <r>
    <x v="21"/>
    <n v="0.9538461538461539"/>
    <n v="-2.215422276621787"/>
    <n v="-1.261576122775633"/>
  </r>
  <r>
    <x v="21"/>
    <n v="1.64"/>
    <n v="-2.3032407407407409"/>
    <n v="-0.66324074074074102"/>
  </r>
  <r>
    <x v="21"/>
    <n v="0.43809523809523809"/>
    <n v="-3.0966952264381891"/>
    <n v="-2.6585999883429512"/>
  </r>
  <r>
    <x v="21"/>
    <n v="0.72173913043478266"/>
    <n v="-2.2843822843822847"/>
    <n v="-1.5626431539475021"/>
  </r>
  <r>
    <x v="21"/>
    <n v="1.42"/>
    <n v="-2.8937728937728942"/>
    <n v="-1.4737728937728942"/>
  </r>
  <r>
    <x v="21"/>
    <n v="2.8"/>
    <n v="-2.7777777777777777"/>
    <n v="2.2222222222222143E-2"/>
  </r>
  <r>
    <x v="21"/>
    <n v="0.23799999999999999"/>
    <n v="-5.5131578947368434"/>
    <n v="-5.2751578947368429"/>
  </r>
  <r>
    <x v="21"/>
    <n v="1.58"/>
    <n v="-2.3908045977011492"/>
    <n v="-0.8108045977011491"/>
  </r>
  <r>
    <x v="21"/>
    <n v="3.6885245901639343"/>
    <n v="-4.8311688311688314"/>
    <n v="-1.1426442410048971"/>
  </r>
  <r>
    <x v="21"/>
    <n v="1.74"/>
    <n v="-2.2209165687426555"/>
    <n v="-0.48091656874265554"/>
  </r>
  <r>
    <x v="21"/>
    <n v="0.22476190476190475"/>
    <n v="-5.790849673202616"/>
    <n v="-5.5660877684407115"/>
  </r>
  <r>
    <x v="21"/>
    <n v="2.15"/>
    <n v="-2.2209165687426555"/>
    <n v="-7.0916568742655617E-2"/>
  </r>
  <r>
    <x v="21"/>
    <n v="1.44"/>
    <n v="-2.8132678132678133"/>
    <n v="-1.3732678132678133"/>
  </r>
  <r>
    <x v="21"/>
    <n v="3.15"/>
    <n v="-3.0966952264381891"/>
    <n v="5.3304773561810848E-2"/>
  </r>
  <r>
    <x v="21"/>
    <n v="1.83"/>
    <n v="-2.2048192771084336"/>
    <n v="-0.37481927710843355"/>
  </r>
  <r>
    <x v="21"/>
    <n v="2.9921259842519685"/>
    <n v="-4.06084656084656"/>
    <n v="-1.0687205765945915"/>
  </r>
  <r>
    <x v="21"/>
    <n v="2.7"/>
    <n v="-2.5882352941176467"/>
    <n v="0.11176470588235343"/>
  </r>
  <r>
    <x v="21"/>
    <n v="1.76"/>
    <n v="-2.2248803827751198"/>
    <n v="-0.46488038277511978"/>
  </r>
  <r>
    <x v="21"/>
    <n v="2.4"/>
    <n v="-2.3271889400921655"/>
    <n v="7.281105990783443E-2"/>
  </r>
  <r>
    <x v="21"/>
    <n v="1.74"/>
    <n v="-2.2209165687426555"/>
    <n v="-0.48091656874265554"/>
  </r>
  <r>
    <x v="21"/>
    <n v="1.35"/>
    <n v="-3.2919254658385086"/>
    <n v="-1.9419254658385086"/>
  </r>
  <r>
    <x v="21"/>
    <n v="1.22"/>
    <n v="-4.8311688311688314"/>
    <n v="-3.6111688311688317"/>
  </r>
  <r>
    <x v="21"/>
    <n v="1.54"/>
    <n v="-2.4579124579124576"/>
    <n v="-0.91791245791245757"/>
  </r>
  <r>
    <x v="21"/>
    <n v="2.7"/>
    <n v="-2.5882352941176467"/>
    <n v="0.11176470588235343"/>
  </r>
  <r>
    <x v="21"/>
    <n v="2.8"/>
    <n v="-2.7777777777777777"/>
    <n v="2.2222222222222143E-2"/>
  </r>
  <r>
    <x v="21"/>
    <n v="1.43"/>
    <n v="-2.8518971848225214"/>
    <n v="-1.4218971848225215"/>
  </r>
  <r>
    <x v="21"/>
    <n v="1.95"/>
    <n v="-2.215422276621787"/>
    <n v="-0.26542227662178708"/>
  </r>
  <r>
    <x v="21"/>
    <n v="1.2865497076023393"/>
    <n v="-2.2417840375586855"/>
    <n v="-0.95523432995634616"/>
  </r>
  <r>
    <x v="22"/>
    <n v="3.0708661417322833"/>
    <n v="-4.0485312899106001"/>
    <n v="-0.97766514817831673"/>
  </r>
  <r>
    <x v="22"/>
    <n v="1.1200000000000001"/>
    <n v="-8.5151515151515067"/>
    <n v="-7.3951515151515066"/>
  </r>
  <r>
    <x v="22"/>
    <n v="1.5822784810126582"/>
    <n v="-2.3908045977011492"/>
    <n v="-0.80852611668849095"/>
  </r>
  <r>
    <x v="22"/>
    <n v="1.35"/>
    <n v="-3.2919254658385086"/>
    <n v="-1.9419254658385086"/>
  </r>
  <r>
    <x v="22"/>
    <n v="1.22"/>
    <n v="-4.8311688311688314"/>
    <n v="-3.6111688311688317"/>
  </r>
  <r>
    <x v="22"/>
    <n v="1.41"/>
    <n v="-2.9390243902439028"/>
    <n v="-1.5290243902439029"/>
  </r>
  <r>
    <x v="22"/>
    <n v="2.6515151515151514"/>
    <n v="-3.5249999999999995"/>
    <n v="-0.87348484848484809"/>
  </r>
  <r>
    <x v="22"/>
    <n v="0.87804878048780499"/>
    <n v="-2.2023809523809526"/>
    <n v="-1.3243321718931476"/>
  </r>
  <r>
    <x v="22"/>
    <n v="0.47"/>
    <n v="-2.9390243902439028"/>
    <n v="-2.4690243902439031"/>
  </r>
  <r>
    <x v="22"/>
    <n v="1.32"/>
    <n v="-3.533163265306122"/>
    <n v="-2.2131632653061217"/>
  </r>
  <r>
    <x v="22"/>
    <n v="1.34"/>
    <n v="-3.3667083854818518"/>
    <n v="-2.0267083854818519"/>
  </r>
  <r>
    <x v="22"/>
    <n v="1.45"/>
    <n v="-2.7777777777777777"/>
    <n v="-1.3277777777777777"/>
  </r>
  <r>
    <x v="22"/>
    <n v="1.1599999999999999"/>
    <n v="-6.4722222222222259"/>
    <n v="-5.3122222222222257"/>
  </r>
  <r>
    <x v="22"/>
    <n v="1.22"/>
    <n v="-4.8311688311688314"/>
    <n v="-3.6111688311688317"/>
  </r>
  <r>
    <x v="22"/>
    <n v="1.74"/>
    <n v="-2.2209165687426555"/>
    <n v="-0.48091656874265554"/>
  </r>
  <r>
    <x v="22"/>
    <n v="1.1100000000000001"/>
    <n v="-9.2575757575757489"/>
    <n v="-8.1475757575757495"/>
  </r>
  <r>
    <x v="22"/>
    <n v="3.6885245901639343"/>
    <n v="-4.8311688311688314"/>
    <n v="-1.1426442410048971"/>
  </r>
  <r>
    <x v="22"/>
    <n v="1.66"/>
    <n v="-2.2843822843822847"/>
    <n v="-0.62438228438228482"/>
  </r>
  <r>
    <x v="22"/>
    <n v="0.56928838951310867"/>
    <n v="-2.521879318286504"/>
    <n v="-1.9525909287733954"/>
  </r>
  <r>
    <x v="22"/>
    <n v="0.55555555555555547"/>
    <n v="-2.5882352941176467"/>
    <n v="-2.0326797385620914"/>
  </r>
  <r>
    <x v="22"/>
    <n v="1.76"/>
    <n v="-2.2248803827751198"/>
    <n v="-0.46488038277511978"/>
  </r>
  <r>
    <x v="22"/>
    <n v="1.4329268292682928"/>
    <n v="-2.3032407407407409"/>
    <n v="-0.87031391147244808"/>
  </r>
  <r>
    <x v="22"/>
    <n v="1.1000000000000001"/>
    <n v="-10.159999999999991"/>
    <n v="-9.0599999999999916"/>
  </r>
  <r>
    <x v="22"/>
    <n v="1.4814814814814814"/>
    <n v="-2.3271889400921655"/>
    <n v="-0.84570745861068408"/>
  </r>
  <r>
    <x v="22"/>
    <n v="0.91500000000000004"/>
    <n v="-2.2048192771084336"/>
    <n v="-1.2898192771084336"/>
  </r>
  <r>
    <x v="22"/>
    <n v="1.32"/>
    <n v="-3.533163265306122"/>
    <n v="-2.2131632653061217"/>
  </r>
  <r>
    <x v="22"/>
    <n v="1.76"/>
    <n v="-2.2248803827751198"/>
    <n v="-0.46488038277511978"/>
  </r>
  <r>
    <x v="22"/>
    <n v="0.72173913043478266"/>
    <n v="-2.2843822843822847"/>
    <n v="-1.5626431539475021"/>
  </r>
  <r>
    <x v="22"/>
    <n v="3.4552845528455287"/>
    <n v="-4.6555183946488299"/>
    <n v="-1.2002338418033012"/>
  </r>
  <r>
    <x v="22"/>
    <n v="1.6242038216560508"/>
    <n v="-2.3995472552348613"/>
    <n v="-0.77534343357881053"/>
  </r>
  <r>
    <x v="22"/>
    <n v="1.38"/>
    <n v="-3.0966952264381891"/>
    <n v="-1.7166952264381892"/>
  </r>
  <r>
    <x v="22"/>
    <n v="0.42812500000000003"/>
    <n v="-3.1572481572481563"/>
    <n v="-2.7291231572481562"/>
  </r>
  <r>
    <x v="22"/>
    <n v="1.74"/>
    <n v="-2.2209165687426555"/>
    <n v="-0.48091656874265554"/>
  </r>
  <r>
    <x v="22"/>
    <n v="4.2"/>
    <n v="-4.3125"/>
    <n v="-0.11249999999999982"/>
  </r>
  <r>
    <x v="22"/>
    <n v="2.1"/>
    <n v="-2.2248803827751198"/>
    <n v="-0.1248803827751197"/>
  </r>
  <r>
    <x v="22"/>
    <n v="0.50526315789473686"/>
    <n v="-2.8132678132678133"/>
    <n v="-2.3080046553730762"/>
  </r>
  <r>
    <x v="22"/>
    <n v="1.18"/>
    <n v="-5.790849673202616"/>
    <n v="-4.6108496732026163"/>
  </r>
  <r>
    <x v="22"/>
    <n v="0.83809523809523812"/>
    <n v="-2.2248803827751198"/>
    <n v="-1.3867851446798816"/>
  </r>
  <r>
    <x v="22"/>
    <n v="1"/>
    <n v="-2.2222222222222223"/>
    <n v="-1.2222222222222223"/>
  </r>
  <r>
    <x v="22"/>
    <n v="0.42812500000000003"/>
    <n v="-3.1572481572481563"/>
    <n v="-2.7291231572481562"/>
  </r>
  <r>
    <x v="22"/>
    <n v="1.756578947368421"/>
    <n v="-2.521879318286504"/>
    <n v="-0.76530037091808301"/>
  </r>
  <r>
    <x v="22"/>
    <n v="1.6"/>
    <n v="-2.3563218390804597"/>
    <n v="-0.75632183908045958"/>
  </r>
  <r>
    <x v="22"/>
    <n v="0.9538461538461539"/>
    <n v="-2.215422276621787"/>
    <n v="-1.261576122775633"/>
  </r>
  <r>
    <x v="22"/>
    <n v="1.1000000000000001"/>
    <n v="-10.159999999999991"/>
    <n v="-9.0599999999999916"/>
  </r>
  <r>
    <x v="22"/>
    <n v="1.54"/>
    <n v="-2.4579124579124576"/>
    <n v="-0.91791245791245757"/>
  </r>
  <r>
    <x v="22"/>
    <n v="0.27111111111111108"/>
    <n v="-4.8311688311688314"/>
    <n v="-4.5600577200577206"/>
  </r>
  <r>
    <x v="22"/>
    <n v="0.55555555555555547"/>
    <n v="-2.5882352941176467"/>
    <n v="-2.0326797385620914"/>
  </r>
  <r>
    <x v="22"/>
    <n v="0.43809523809523809"/>
    <n v="-3.0966952264381891"/>
    <n v="-2.6585999883429512"/>
  </r>
  <r>
    <x v="22"/>
    <n v="1.54"/>
    <n v="-2.4579124579124576"/>
    <n v="-0.91791245791245757"/>
  </r>
  <r>
    <x v="22"/>
    <n v="0.55555555555555547"/>
    <n v="-2.5882352941176467"/>
    <n v="-2.0326797385620914"/>
  </r>
  <r>
    <x v="22"/>
    <n v="1.44"/>
    <n v="-2.8132678132678133"/>
    <n v="-1.3732678132678133"/>
  </r>
  <r>
    <x v="22"/>
    <n v="1.38"/>
    <n v="-3.0966952264381891"/>
    <n v="-1.7166952264381892"/>
  </r>
  <r>
    <x v="22"/>
    <n v="2.0279720279720279"/>
    <n v="-2.8518971848225214"/>
    <n v="-0.8239251568504935"/>
  </r>
  <r>
    <x v="22"/>
    <n v="2.8"/>
    <n v="-2.7777777777777777"/>
    <n v="2.2222222222222143E-2"/>
  </r>
  <r>
    <x v="22"/>
    <n v="1.1000000000000001"/>
    <n v="-10.159999999999991"/>
    <n v="-9.0599999999999916"/>
  </r>
  <r>
    <x v="22"/>
    <n v="1.870748299319728"/>
    <n v="-2.6990881458966562"/>
    <n v="-0.82833984657692827"/>
  </r>
  <r>
    <x v="22"/>
    <n v="0.83809523809523812"/>
    <n v="-2.2248803827751198"/>
    <n v="-1.3867851446798816"/>
  </r>
  <r>
    <x v="22"/>
    <n v="6.0810810810810807"/>
    <n v="-9.2648221343873445"/>
    <n v="-3.1837410533062638"/>
  </r>
  <r>
    <x v="22"/>
    <n v="1.9"/>
    <n v="-2.2222222222222223"/>
    <n v="-0.32222222222222241"/>
  </r>
  <r>
    <x v="23"/>
    <n v="1.47"/>
    <n v="-2.6990881458966562"/>
    <n v="-1.2290881458966563"/>
  </r>
  <r>
    <x v="23"/>
    <n v="2.4500000000000002"/>
    <n v="-2.3563218390804597"/>
    <n v="9.367816091954051E-2"/>
  </r>
  <r>
    <x v="23"/>
    <n v="1.66"/>
    <n v="-2.2843822843822847"/>
    <n v="-0.62438228438228482"/>
  </r>
  <r>
    <x v="23"/>
    <n v="0.65306122448979587"/>
    <n v="-2.3563218390804597"/>
    <n v="-1.7032606145906639"/>
  </r>
  <r>
    <x v="23"/>
    <n v="1.9310344827586206"/>
    <n v="-2.7777777777777777"/>
    <n v="-0.84674329501915713"/>
  </r>
  <r>
    <x v="23"/>
    <n v="0.25263157894736843"/>
    <n v="-5.2666666666666675"/>
    <n v="-5.0140350877192992"/>
  </r>
  <r>
    <x v="23"/>
    <n v="0.49310344827586206"/>
    <n v="-2.8518971848225214"/>
    <n v="-2.3587937365466596"/>
  </r>
  <r>
    <x v="23"/>
    <n v="0.43809523809523809"/>
    <n v="-3.0966952264381891"/>
    <n v="-2.6585999883429512"/>
  </r>
  <r>
    <x v="23"/>
    <n v="2.8682170542635661"/>
    <n v="-3.8186462324393355"/>
    <n v="-0.95042917817576944"/>
  </r>
  <r>
    <x v="23"/>
    <n v="2.6136363636363638"/>
    <n v="-3.533163265306122"/>
    <n v="-0.91952690166975826"/>
  </r>
  <r>
    <x v="23"/>
    <n v="0.53454545454545455"/>
    <n v="-2.6990881458966562"/>
    <n v="-2.1645426913512016"/>
  </r>
  <r>
    <x v="23"/>
    <n v="0.39117647058823535"/>
    <n v="-3.4469696969696964"/>
    <n v="-3.0557932263814611"/>
  </r>
  <r>
    <x v="23"/>
    <n v="7.3394495412844032"/>
    <n v="-11.253968253968244"/>
    <n v="-3.914518712683841"/>
  </r>
  <r>
    <x v="23"/>
    <n v="1.68"/>
    <n v="-2.2705882352941176"/>
    <n v="-0.59058823529411764"/>
  </r>
  <r>
    <x v="23"/>
    <n v="0.5178571428571429"/>
    <n v="-2.7777777777777777"/>
    <n v="-2.2599206349206349"/>
  </r>
  <r>
    <x v="23"/>
    <n v="1.756578947368421"/>
    <n v="-2.521879318286504"/>
    <n v="-0.76530037091808301"/>
  </r>
  <r>
    <x v="23"/>
    <n v="1.1931818181818181"/>
    <n v="-2.2248803827751198"/>
    <n v="-1.0316985645933017"/>
  </r>
  <r>
    <x v="23"/>
    <n v="0.5811320754716981"/>
    <n v="-2.4579124579124576"/>
    <n v="-1.8767803824407596"/>
  </r>
  <r>
    <x v="23"/>
    <n v="0.49310344827586206"/>
    <n v="-2.8518971848225214"/>
    <n v="-2.3587937365466596"/>
  </r>
  <r>
    <x v="23"/>
    <n v="1.31"/>
    <n v="-3.6179633143580006"/>
    <n v="-2.3079633143580005"/>
  </r>
  <r>
    <x v="23"/>
    <n v="0.39117647058823535"/>
    <n v="-3.4469696969696964"/>
    <n v="-3.0557932263814611"/>
  </r>
  <r>
    <x v="23"/>
    <n v="1.2865497076023393"/>
    <n v="-2.2417840375586855"/>
    <n v="-0.95523432995634616"/>
  </r>
  <r>
    <x v="23"/>
    <n v="1.4"/>
    <n v="-2.9761904761904767"/>
    <n v="-1.5761904761904768"/>
  </r>
  <r>
    <x v="23"/>
    <n v="1.05"/>
    <n v="-20.088888888888871"/>
    <n v="-19.03888888888887"/>
  </r>
  <r>
    <x v="23"/>
    <n v="1.3"/>
    <n v="-3.7106918238993707"/>
    <n v="-2.4106918238993709"/>
  </r>
  <r>
    <x v="23"/>
    <n v="1.76"/>
    <n v="-2.2248803827751198"/>
    <n v="-0.46488038277511978"/>
  </r>
  <r>
    <x v="23"/>
    <n v="1.34"/>
    <n v="-3.3667083854818518"/>
    <n v="-2.0267083854818519"/>
  </r>
  <r>
    <x v="23"/>
    <n v="1.29"/>
    <n v="-3.8186462324393355"/>
    <n v="-2.5286462324393355"/>
  </r>
  <r>
    <x v="23"/>
    <n v="1.05"/>
    <n v="-20.090909090909072"/>
    <n v="-19.040909090909071"/>
  </r>
  <r>
    <x v="23"/>
    <n v="0.34864864864864864"/>
    <n v="-3.8186462324393355"/>
    <n v="-3.4699975837906871"/>
  </r>
  <r>
    <x v="23"/>
    <n v="2.1"/>
    <n v="-2.2248803827751198"/>
    <n v="-0.1248803827751197"/>
  </r>
  <r>
    <x v="23"/>
    <n v="1.1931818181818181"/>
    <n v="-2.2248803827751198"/>
    <n v="-1.0316985645933017"/>
  </r>
  <r>
    <x v="23"/>
    <n v="1.9"/>
    <n v="-2.2222222222222223"/>
    <n v="-0.32222222222222241"/>
  </r>
  <r>
    <x v="23"/>
    <n v="1"/>
    <n v="-2.2222222222222223"/>
    <n v="-1.2222222222222223"/>
  </r>
  <r>
    <x v="23"/>
    <n v="1.58"/>
    <n v="-2.3908045977011492"/>
    <n v="-0.8108045977011491"/>
  </r>
  <r>
    <x v="23"/>
    <n v="3.28"/>
    <n v="-4.32258064516129"/>
    <n v="-1.0425806451612902"/>
  </r>
  <r>
    <x v="23"/>
    <n v="1.1200000000000001"/>
    <n v="-8.5151515151515067"/>
    <n v="-7.3951515151515066"/>
  </r>
  <r>
    <x v="23"/>
    <n v="1.1388888888888888"/>
    <n v="-2.2023809523809526"/>
    <n v="-1.0634920634920637"/>
  </r>
  <r>
    <x v="23"/>
    <n v="2.35"/>
    <n v="-2.3032407407407409"/>
    <n v="4.6759259259259167E-2"/>
  </r>
  <r>
    <x v="23"/>
    <n v="1.62"/>
    <n v="-2.3271889400921655"/>
    <n v="-0.70718894009216537"/>
  </r>
  <r>
    <x v="23"/>
    <n v="1.23"/>
    <n v="-4.6555183946488299"/>
    <n v="-3.4255183946488299"/>
  </r>
  <r>
    <x v="23"/>
    <n v="9.4339622641509422"/>
    <n v="-16.777777777777761"/>
    <n v="-7.3438155136268186"/>
  </r>
  <r>
    <x v="23"/>
    <n v="1.1931818181818181"/>
    <n v="-2.2248803827751198"/>
    <n v="-1.0316985645933017"/>
  </r>
  <r>
    <x v="23"/>
    <n v="0.56928838951310867"/>
    <n v="-2.521879318286504"/>
    <n v="-1.9525909287733954"/>
  </r>
  <r>
    <x v="23"/>
    <n v="0.67500000000000004"/>
    <n v="-2.3271889400921655"/>
    <n v="-1.6521889400921654"/>
  </r>
  <r>
    <x v="23"/>
    <n v="2.0279720279720279"/>
    <n v="-2.8518971848225214"/>
    <n v="-0.8239251568504935"/>
  </r>
  <r>
    <x v="23"/>
    <n v="0.39117647058823535"/>
    <n v="-3.4469696969696964"/>
    <n v="-3.0557932263814611"/>
  </r>
  <r>
    <x v="23"/>
    <n v="1.9"/>
    <n v="-2.2222222222222223"/>
    <n v="-0.32222222222222241"/>
  </r>
  <r>
    <x v="23"/>
    <n v="1.32"/>
    <n v="-3.5249999999999995"/>
    <n v="-2.2049999999999992"/>
  </r>
  <r>
    <x v="23"/>
    <n v="1.38"/>
    <n v="-3.0966952264381891"/>
    <n v="-1.7166952264381892"/>
  </r>
  <r>
    <x v="23"/>
    <n v="1.235632183908046"/>
    <n v="-2.2209165687426555"/>
    <n v="-0.98528438483460956"/>
  </r>
  <r>
    <x v="23"/>
    <n v="1.32"/>
    <n v="-3.5249999999999995"/>
    <n v="-2.2049999999999992"/>
  </r>
  <r>
    <x v="23"/>
    <n v="0.9538461538461539"/>
    <n v="-2.215422276621787"/>
    <n v="-1.261576122775633"/>
  </r>
  <r>
    <x v="23"/>
    <n v="1.3"/>
    <n v="-3.7106918238993707"/>
    <n v="-2.4106918238993709"/>
  </r>
  <r>
    <x v="23"/>
    <n v="1.23"/>
    <n v="-4.6555183946488299"/>
    <n v="-3.4255183946488299"/>
  </r>
  <r>
    <x v="23"/>
    <n v="1.3855421686746987"/>
    <n v="-2.2843822843822847"/>
    <n v="-0.89884011570758604"/>
  </r>
  <r>
    <x v="23"/>
    <n v="0.45901639344262296"/>
    <n v="-2.9878048780487809"/>
    <n v="-2.5287884846061579"/>
  </r>
  <r>
    <x v="23"/>
    <n v="1.870748299319728"/>
    <n v="-2.6990881458966562"/>
    <n v="-0.82833984657692827"/>
  </r>
  <r>
    <x v="23"/>
    <n v="2.1276595744680851"/>
    <n v="-2.9390243902439028"/>
    <n v="-0.81136481577581776"/>
  </r>
  <r>
    <x v="23"/>
    <n v="1.5"/>
    <n v="-2.5882352941176467"/>
    <n v="-1.0882352941176467"/>
  </r>
  <r>
    <x v="23"/>
    <n v="0.65306122448979587"/>
    <n v="-2.3563218390804597"/>
    <n v="-1.7032606145906639"/>
  </r>
  <r>
    <x v="23"/>
    <n v="1.25"/>
    <n v="-4.3125"/>
    <n v="-3.0625"/>
  </r>
  <r>
    <x v="23"/>
    <n v="0.63200000000000001"/>
    <n v="-2.3908045977011492"/>
    <n v="-1.7588045977011491"/>
  </r>
  <r>
    <x v="24"/>
    <n v="1.0483870967741935"/>
    <n v="-2.215422276621787"/>
    <n v="-1.1670351798475935"/>
  </r>
  <r>
    <x v="25"/>
    <n v="0.74666666666666659"/>
    <n v="-2.2705882352941176"/>
    <n v="-1.523921568627451"/>
  </r>
  <r>
    <x v="25"/>
    <n v="0.61568627450980395"/>
    <n v="-2.3995472552348613"/>
    <n v="-1.7838609807250574"/>
  </r>
  <r>
    <x v="25"/>
    <n v="1.26"/>
    <n v="-4.1794871794871788"/>
    <n v="-2.9194871794871791"/>
  </r>
  <r>
    <x v="25"/>
    <n v="1.45"/>
    <n v="-2.7777777777777777"/>
    <n v="-1.3277777777777777"/>
  </r>
  <r>
    <x v="25"/>
    <n v="1.31"/>
    <n v="-3.6104218362282872"/>
    <n v="-2.3004218362282871"/>
  </r>
  <r>
    <x v="25"/>
    <n v="1.43"/>
    <n v="-2.8518971848225214"/>
    <n v="-1.4218971848225215"/>
  </r>
  <r>
    <x v="25"/>
    <n v="0.47"/>
    <n v="-2.9390243902439028"/>
    <n v="-2.4690243902439031"/>
  </r>
  <r>
    <x v="25"/>
    <n v="0.72173913043478266"/>
    <n v="-2.2843822843822847"/>
    <n v="-1.5626431539475021"/>
  </r>
  <r>
    <x v="25"/>
    <n v="1.68"/>
    <n v="-2.2705882352941176"/>
    <n v="-0.59058823529411764"/>
  </r>
  <r>
    <x v="25"/>
    <n v="0.80930232558139537"/>
    <n v="-2.2209165687426555"/>
    <n v="-1.4116142431612602"/>
  </r>
  <r>
    <x v="26"/>
    <n v="1.4329268292682928"/>
    <n v="-2.3032407407407409"/>
    <n v="-0.87031391147244808"/>
  </r>
  <r>
    <x v="26"/>
    <n v="1.41"/>
    <n v="-2.9390243902439028"/>
    <n v="-1.5290243902439029"/>
  </r>
  <r>
    <x v="26"/>
    <n v="2.6136363636363638"/>
    <n v="-3.533163265306122"/>
    <n v="-0.91952690166975826"/>
  </r>
  <r>
    <x v="26"/>
    <n v="1.22"/>
    <n v="-4.8311688311688314"/>
    <n v="-3.6111688311688317"/>
  </r>
  <r>
    <x v="26"/>
    <n v="0.49310344827586206"/>
    <n v="-2.8518971848225214"/>
    <n v="-2.3587937365466596"/>
  </r>
  <r>
    <x v="26"/>
    <n v="1.1000000000000001"/>
    <n v="-10.159999999999991"/>
    <n v="-9.0599999999999916"/>
  </r>
  <r>
    <x v="26"/>
    <n v="1.1299999999999999"/>
    <n v="-7.8827838827838894"/>
    <n v="-6.7527838827838895"/>
  </r>
  <r>
    <x v="26"/>
    <n v="2.6136363636363638"/>
    <n v="-3.533163265306122"/>
    <n v="-0.91952690166975826"/>
  </r>
  <r>
    <x v="26"/>
    <n v="1.58"/>
    <n v="-2.3908045977011492"/>
    <n v="-0.8108045977011491"/>
  </r>
  <r>
    <x v="26"/>
    <n v="0.36388888888888887"/>
    <n v="-3.6104218362282872"/>
    <n v="-3.2465329473393982"/>
  </r>
  <r>
    <x v="26"/>
    <n v="1.28"/>
    <n v="-3.9350649350649349"/>
    <n v="-2.6550649350649351"/>
  </r>
  <r>
    <x v="26"/>
    <n v="1.1200000000000001"/>
    <n v="-8.5151515151515067"/>
    <n v="-7.3951515151515066"/>
  </r>
  <r>
    <x v="26"/>
    <n v="1.1299999999999999"/>
    <n v="-7.8827838827838894"/>
    <n v="-6.7527838827838895"/>
  </r>
  <r>
    <x v="26"/>
    <n v="0.34133333333333332"/>
    <n v="-3.9350649350649349"/>
    <n v="-3.5937316017316014"/>
  </r>
  <r>
    <x v="26"/>
    <n v="0.35616438356164387"/>
    <n v="-3.7106918238993707"/>
    <n v="-3.3545274403377268"/>
  </r>
  <r>
    <x v="26"/>
    <n v="0.87804878048780499"/>
    <n v="-2.2023809523809526"/>
    <n v="-1.3243321718931476"/>
  </r>
  <r>
    <x v="26"/>
    <n v="2.2000000000000002"/>
    <n v="-2.2417840375586855"/>
    <n v="-4.1784037558685316E-2"/>
  </r>
  <r>
    <x v="26"/>
    <n v="2.15"/>
    <n v="-2.2209165687426555"/>
    <n v="-7.0916568742655617E-2"/>
  </r>
  <r>
    <x v="26"/>
    <n v="1.38"/>
    <n v="-3.0966952264381891"/>
    <n v="-1.7166952264381892"/>
  </r>
  <r>
    <x v="26"/>
    <n v="8.4112149532710276"/>
    <n v="-14.410714285714272"/>
    <n v="-5.9994993324432446"/>
  </r>
  <r>
    <x v="26"/>
    <n v="1.7207792207792207"/>
    <n v="-2.4579124579124576"/>
    <n v="-0.73713323713323686"/>
  </r>
  <r>
    <x v="26"/>
    <n v="0.74666666666666659"/>
    <n v="-2.2705882352941176"/>
    <n v="-1.523921568627451"/>
  </r>
  <r>
    <x v="26"/>
    <n v="1.36"/>
    <n v="-3.2222222222222214"/>
    <n v="-1.8622222222222213"/>
  </r>
  <r>
    <x v="26"/>
    <n v="1.32"/>
    <n v="-3.5249999999999995"/>
    <n v="-2.2049999999999992"/>
  </r>
  <r>
    <x v="26"/>
    <n v="2.1785714285714284"/>
    <n v="-2.9878048780487809"/>
    <n v="-0.80923344947735254"/>
  </r>
  <r>
    <x v="26"/>
    <n v="1.2"/>
    <n v="-5.2666666666666675"/>
    <n v="-4.0666666666666673"/>
  </r>
  <r>
    <x v="26"/>
    <n v="0.48135593220338979"/>
    <n v="-2.8937728937728942"/>
    <n v="-2.4124169615695044"/>
  </r>
  <r>
    <x v="26"/>
    <n v="1.1200000000000001"/>
    <n v="-8.5151515151515067"/>
    <n v="-7.3951515151515066"/>
  </r>
  <r>
    <x v="26"/>
    <n v="0.87804878048780499"/>
    <n v="-2.2023809523809526"/>
    <n v="-1.3243321718931476"/>
  </r>
  <r>
    <x v="26"/>
    <n v="1.9"/>
    <n v="-2.2222222222222223"/>
    <n v="-0.32222222222222241"/>
  </r>
  <r>
    <x v="26"/>
    <n v="0.50526315789473686"/>
    <n v="-2.8132678132678133"/>
    <n v="-2.3080046553730762"/>
  </r>
  <r>
    <x v="26"/>
    <n v="1.19"/>
    <n v="-5.5131578947368434"/>
    <n v="-4.323157894736843"/>
  </r>
  <r>
    <x v="26"/>
    <n v="2.2142857142857144"/>
    <n v="-2.9761904761904767"/>
    <n v="-0.76190476190476231"/>
  </r>
  <r>
    <x v="26"/>
    <n v="0.28941176470588237"/>
    <n v="-4.6555183946488299"/>
    <n v="-4.3661066299429478"/>
  </r>
  <r>
    <x v="26"/>
    <n v="2"/>
    <n v="-2.2048192771084336"/>
    <n v="-0.20481927710843362"/>
  </r>
  <r>
    <x v="26"/>
    <n v="3.3"/>
    <n v="-3.2919254658385086"/>
    <n v="8.0745341614911759E-3"/>
  </r>
  <r>
    <x v="26"/>
    <n v="1.23"/>
    <n v="-4.6555183946488299"/>
    <n v="-3.4255183946488299"/>
  </r>
  <r>
    <x v="26"/>
    <n v="1.27"/>
    <n v="-4.06084656084656"/>
    <n v="-2.79084656084656"/>
  </r>
  <r>
    <x v="26"/>
    <n v="1.66"/>
    <n v="-2.2843822843822847"/>
    <n v="-0.62438228438228482"/>
  </r>
  <r>
    <x v="26"/>
    <n v="1.37"/>
    <n v="-3.1572481572481563"/>
    <n v="-1.7872481572481562"/>
  </r>
  <r>
    <x v="26"/>
    <n v="1.58"/>
    <n v="-2.3908045977011492"/>
    <n v="-0.8108045977011491"/>
  </r>
  <r>
    <x v="26"/>
    <n v="1.66"/>
    <n v="-2.2843822843822847"/>
    <n v="-0.62438228438228482"/>
  </r>
  <r>
    <x v="26"/>
    <n v="0.38260869565217392"/>
    <n v="-3.533163265306122"/>
    <n v="-3.1505545696539481"/>
  </r>
  <r>
    <x v="26"/>
    <n v="1.3"/>
    <n v="-3.7106918238993707"/>
    <n v="-2.4106918238993709"/>
  </r>
  <r>
    <x v="26"/>
    <n v="0.72173913043478266"/>
    <n v="-2.2843822843822847"/>
    <n v="-1.5626431539475021"/>
  </r>
  <r>
    <x v="26"/>
    <n v="0.63200000000000001"/>
    <n v="-2.3908045977011492"/>
    <n v="-1.7588045977011491"/>
  </r>
  <r>
    <x v="26"/>
    <n v="2.4444444444444442"/>
    <n v="-3.2919254658385086"/>
    <n v="-0.84748102139406445"/>
  </r>
  <r>
    <x v="26"/>
    <n v="0.63200000000000001"/>
    <n v="-2.3908045977011492"/>
    <n v="-1.7588045977011491"/>
  </r>
  <r>
    <x v="26"/>
    <n v="1.58"/>
    <n v="-2.3908045977011492"/>
    <n v="-0.8108045977011491"/>
  </r>
  <r>
    <x v="26"/>
    <n v="2.5499999999999998"/>
    <n v="-2.3995472552348613"/>
    <n v="0.15045274476513848"/>
  </r>
  <r>
    <x v="26"/>
    <n v="1.1931818181818181"/>
    <n v="-2.2248803827751198"/>
    <n v="-1.0316985645933017"/>
  </r>
  <r>
    <x v="26"/>
    <n v="1.5"/>
    <n v="-2.5882352941176467"/>
    <n v="-1.0882352941176467"/>
  </r>
  <r>
    <x v="26"/>
    <n v="6.25"/>
    <n v="-7.8827838827838894"/>
    <n v="-1.6327838827838894"/>
  </r>
  <r>
    <x v="26"/>
    <n v="1.0900000000000001"/>
    <n v="-11.253968253968244"/>
    <n v="-10.163968253968244"/>
  </r>
  <r>
    <x v="26"/>
    <n v="2.9"/>
    <n v="-2.8518971848225214"/>
    <n v="4.8102815177478497E-2"/>
  </r>
  <r>
    <x v="26"/>
    <n v="0.59615384615384615"/>
    <n v="-2.4431818181818183"/>
    <n v="-1.8470279720279721"/>
  </r>
  <r>
    <x v="26"/>
    <n v="2.0499999999999998"/>
    <n v="-2.2023809523809526"/>
    <n v="-0.15238095238095273"/>
  </r>
  <r>
    <x v="26"/>
    <n v="1.4"/>
    <n v="-2.9761904761904767"/>
    <n v="-1.5761904761904768"/>
  </r>
  <r>
    <x v="26"/>
    <n v="0.50526315789473686"/>
    <n v="-2.8132678132678133"/>
    <n v="-2.3080046553730762"/>
  </r>
  <r>
    <x v="26"/>
    <n v="1.31"/>
    <n v="-3.6179633143580006"/>
    <n v="-2.3079633143580005"/>
  </r>
  <r>
    <x v="26"/>
    <n v="4.0999999999999996"/>
    <n v="-4.32258064516129"/>
    <n v="-0.22258064516129039"/>
  </r>
  <r>
    <x v="26"/>
    <n v="3.28"/>
    <n v="-4.32258064516129"/>
    <n v="-1.0425806451612902"/>
  </r>
  <r>
    <x v="26"/>
    <n v="1.6774193548387097"/>
    <n v="-2.4431818181818183"/>
    <n v="-0.7657624633431086"/>
  </r>
  <r>
    <x v="26"/>
    <n v="1.44"/>
    <n v="-2.8132678132678133"/>
    <n v="-1.3732678132678133"/>
  </r>
  <r>
    <x v="26"/>
    <n v="1.37"/>
    <n v="-3.1572481572481563"/>
    <n v="-1.7872481572481562"/>
  </r>
  <r>
    <x v="26"/>
    <n v="0.61568627450980395"/>
    <n v="-2.3995472552348613"/>
    <n v="-1.7838609807250574"/>
  </r>
  <r>
    <x v="26"/>
    <n v="1.41"/>
    <n v="-2.9390243902439028"/>
    <n v="-1.5290243902439029"/>
  </r>
  <r>
    <x v="26"/>
    <n v="1.22"/>
    <n v="-4.8311688311688314"/>
    <n v="-3.6111688311688317"/>
  </r>
  <r>
    <x v="26"/>
    <n v="7.3394495412844032"/>
    <n v="-11.253968253968244"/>
    <n v="-3.914518712683841"/>
  </r>
  <r>
    <x v="26"/>
    <n v="1.22"/>
    <n v="-4.8311688311688314"/>
    <n v="-3.6111688311688317"/>
  </r>
  <r>
    <x v="26"/>
    <n v="1.0928961748633879"/>
    <n v="-2.2048192771084336"/>
    <n v="-1.1119231022450458"/>
  </r>
  <r>
    <x v="26"/>
    <n v="1.8"/>
    <n v="-2.5882352941176467"/>
    <n v="-0.7882352941176467"/>
  </r>
  <r>
    <x v="26"/>
    <n v="3.9583333333333335"/>
    <n v="-5.2666666666666675"/>
    <n v="-1.308333333333334"/>
  </r>
  <r>
    <x v="26"/>
    <n v="0.15857142857142859"/>
    <n v="-9.2575757575757489"/>
    <n v="-9.0990043290043197"/>
  </r>
  <r>
    <x v="26"/>
    <n v="1.38"/>
    <n v="-3.0966952264381891"/>
    <n v="-1.7166952264381892"/>
  </r>
  <r>
    <x v="26"/>
    <n v="2.6"/>
    <n v="-2.4431818181818183"/>
    <n v="0.15681818181818175"/>
  </r>
  <r>
    <x v="26"/>
    <n v="1.42"/>
    <n v="-2.8937728937728942"/>
    <n v="-1.4737728937728942"/>
  </r>
  <r>
    <x v="26"/>
    <n v="2.67"/>
    <n v="-2.521879318286504"/>
    <n v="0.14812068171349591"/>
  </r>
  <r>
    <x v="26"/>
    <n v="2.67"/>
    <n v="-2.521879318286504"/>
    <n v="0.14812068171349591"/>
  </r>
  <r>
    <x v="27"/>
    <n v="3.7"/>
    <n v="-3.8186462324393355"/>
    <n v="-0.11864623243933536"/>
  </r>
  <r>
    <x v="27"/>
    <n v="1.37"/>
    <n v="-3.1572481572481563"/>
    <n v="-1.7872481572481562"/>
  </r>
  <r>
    <x v="27"/>
    <n v="1.5"/>
    <n v="-2.5882352941176467"/>
    <n v="-1.0882352941176467"/>
  </r>
  <r>
    <x v="27"/>
    <n v="2.5"/>
    <n v="-2.3908045977011492"/>
    <n v="0.10919540229885083"/>
  </r>
  <r>
    <x v="27"/>
    <n v="1.22"/>
    <n v="-4.8311688311688314"/>
    <n v="-3.6111688311688317"/>
  </r>
  <r>
    <x v="27"/>
    <n v="1.1599999999999999"/>
    <n v="-6.4722222222222259"/>
    <n v="-5.3122222222222257"/>
  </r>
  <r>
    <x v="27"/>
    <n v="1.1499999999999999"/>
    <n v="-6.877192982456144"/>
    <n v="-5.7271929824561436"/>
  </r>
  <r>
    <x v="27"/>
    <n v="2.5"/>
    <n v="-2.3908045977011492"/>
    <n v="0.10919540229885083"/>
  </r>
  <r>
    <x v="27"/>
    <n v="0.61568627450980395"/>
    <n v="-2.3995472552348613"/>
    <n v="-1.7838609807250574"/>
  </r>
  <r>
    <x v="27"/>
    <n v="0.63200000000000001"/>
    <n v="-2.3908045977011492"/>
    <n v="-1.7588045977011491"/>
  </r>
  <r>
    <x v="27"/>
    <n v="3.6885245901639343"/>
    <n v="-4.8311688311688314"/>
    <n v="-1.1426442410048971"/>
  </r>
  <r>
    <x v="27"/>
    <n v="1.4"/>
    <n v="-2.9878048780487809"/>
    <n v="-1.587804878048781"/>
  </r>
  <r>
    <x v="27"/>
    <n v="1.52"/>
    <n v="-2.521879318286504"/>
    <n v="-1.001879318286504"/>
  </r>
  <r>
    <x v="27"/>
    <n v="1.1399999999999999"/>
    <n v="-7.3428571428571479"/>
    <n v="-6.2028571428571482"/>
  </r>
  <r>
    <x v="27"/>
    <n v="1.27"/>
    <n v="-4.06084656084656"/>
    <n v="-2.79084656084656"/>
  </r>
  <r>
    <x v="27"/>
    <n v="1.8"/>
    <n v="-2.5882352941176467"/>
    <n v="-0.7882352941176467"/>
  </r>
  <r>
    <x v="27"/>
    <n v="1.74"/>
    <n v="-2.2209165687426555"/>
    <n v="-0.48091656874265554"/>
  </r>
  <r>
    <x v="27"/>
    <n v="1.74"/>
    <n v="-2.2209165687426555"/>
    <n v="-0.48091656874265554"/>
  </r>
  <r>
    <x v="27"/>
    <n v="1.27"/>
    <n v="-4.06084656084656"/>
    <n v="-2.79084656084656"/>
  </r>
  <r>
    <x v="27"/>
    <n v="0.56928838951310867"/>
    <n v="-2.521879318286504"/>
    <n v="-1.9525909287733954"/>
  </r>
  <r>
    <x v="27"/>
    <n v="0.36388888888888887"/>
    <n v="-3.6104218362282872"/>
    <n v="-3.2465329473393982"/>
  </r>
  <r>
    <x v="27"/>
    <n v="0.61568627450980395"/>
    <n v="-2.3995472552348613"/>
    <n v="-1.7838609807250574"/>
  </r>
  <r>
    <x v="27"/>
    <n v="1.5"/>
    <n v="-2.5882352941176467"/>
    <n v="-1.0882352941176467"/>
  </r>
  <r>
    <x v="27"/>
    <n v="2.7"/>
    <n v="-2.5882352941176467"/>
    <n v="0.11176470588235343"/>
  </r>
  <r>
    <x v="27"/>
    <n v="1.74"/>
    <n v="-2.2209165687426555"/>
    <n v="-0.48091656874265554"/>
  </r>
  <r>
    <x v="27"/>
    <n v="2.2826086956521738"/>
    <n v="-3.0966952264381891"/>
    <n v="-0.81408653078601523"/>
  </r>
  <r>
    <x v="27"/>
    <n v="1.86"/>
    <n v="-2.215422276621787"/>
    <n v="-0.35542227662178694"/>
  </r>
  <r>
    <x v="27"/>
    <n v="1.4329268292682928"/>
    <n v="-2.3032407407407409"/>
    <n v="-0.87031391147244808"/>
  </r>
  <r>
    <x v="27"/>
    <n v="1.74"/>
    <n v="-2.2209165687426555"/>
    <n v="-0.48091656874265554"/>
  </r>
  <r>
    <x v="27"/>
    <n v="0.67500000000000004"/>
    <n v="-2.3271889400921655"/>
    <n v="-1.6521889400921654"/>
  </r>
  <r>
    <x v="27"/>
    <n v="0.42812500000000003"/>
    <n v="-3.1572481572481563"/>
    <n v="-2.7291231572481562"/>
  </r>
  <r>
    <x v="27"/>
    <n v="1.22"/>
    <n v="-4.8311688311688314"/>
    <n v="-3.6111688311688317"/>
  </r>
  <r>
    <x v="27"/>
    <n v="1.2"/>
    <n v="-5.2666666666666675"/>
    <n v="-4.0666666666666673"/>
  </r>
  <r>
    <x v="27"/>
    <n v="3.6885245901639343"/>
    <n v="-4.8311688311688314"/>
    <n v="-1.1426442410048971"/>
  </r>
  <r>
    <x v="27"/>
    <n v="1.37"/>
    <n v="-3.1572481572481563"/>
    <n v="-1.7872481572481562"/>
  </r>
  <r>
    <x v="27"/>
    <n v="2.0774647887323945"/>
    <n v="-2.8937728937728942"/>
    <n v="-0.81630810504049967"/>
  </r>
  <r>
    <x v="27"/>
    <n v="2.8"/>
    <n v="-2.7777777777777777"/>
    <n v="2.2222222222222143E-2"/>
  </r>
  <r>
    <x v="27"/>
    <n v="1.62"/>
    <n v="-2.3271889400921655"/>
    <n v="-0.70718894009216537"/>
  </r>
  <r>
    <x v="27"/>
    <n v="1.06"/>
    <n v="-16.777777777777761"/>
    <n v="-15.71777777777776"/>
  </r>
  <r>
    <x v="27"/>
    <n v="0.315"/>
    <n v="-4.1794871794871788"/>
    <n v="-3.8644871794871789"/>
  </r>
  <r>
    <x v="27"/>
    <n v="0.80930232558139537"/>
    <n v="-2.2209165687426555"/>
    <n v="-1.4116142431612602"/>
  </r>
  <r>
    <x v="27"/>
    <n v="3.4"/>
    <n v="-3.4469696969696964"/>
    <n v="-4.6969696969696439E-2"/>
  </r>
  <r>
    <x v="27"/>
    <n v="1.47"/>
    <n v="-2.6990881458966562"/>
    <n v="-1.2290881458966563"/>
  </r>
  <r>
    <x v="27"/>
    <n v="0.42812500000000003"/>
    <n v="-3.1572481572481563"/>
    <n v="-2.7291231572481562"/>
  </r>
  <r>
    <x v="27"/>
    <n v="1.41"/>
    <n v="-2.9390243902439028"/>
    <n v="-1.5290243902439029"/>
  </r>
  <r>
    <x v="27"/>
    <n v="1.8"/>
    <n v="-2.2023809523809526"/>
    <n v="-0.40238095238095251"/>
  </r>
  <r>
    <x v="27"/>
    <n v="0.77727272727272723"/>
    <n v="-2.2417840375586855"/>
    <n v="-1.4645113102859582"/>
  </r>
  <r>
    <x v="27"/>
    <n v="0.91500000000000004"/>
    <n v="-2.2048192771084336"/>
    <n v="-1.2898192771084336"/>
  </r>
  <r>
    <x v="27"/>
    <n v="0.72173913043478266"/>
    <n v="-2.2843822843822847"/>
    <n v="-1.5626431539475021"/>
  </r>
  <r>
    <x v="27"/>
    <n v="3.6885245901639343"/>
    <n v="-4.8311688311688314"/>
    <n v="-1.1426442410048971"/>
  </r>
  <r>
    <x v="27"/>
    <n v="1.33"/>
    <n v="-3.4469696969696964"/>
    <n v="-2.1169696969696963"/>
  </r>
  <r>
    <x v="27"/>
    <n v="3.3600000000000003"/>
    <n v="-4.3125"/>
    <n v="-0.95249999999999968"/>
  </r>
  <r>
    <x v="27"/>
    <n v="1.62"/>
    <n v="-2.3271889400921655"/>
    <n v="-0.70718894009216537"/>
  </r>
  <r>
    <x v="27"/>
    <n v="1.43"/>
    <n v="-2.8518971848225214"/>
    <n v="-1.4218971848225215"/>
  </r>
  <r>
    <x v="27"/>
    <n v="0.87804878048780499"/>
    <n v="-2.2023809523809526"/>
    <n v="-1.3243321718931476"/>
  </r>
  <r>
    <x v="27"/>
    <n v="1.6"/>
    <n v="-2.3563218390804597"/>
    <n v="-0.75632183908045958"/>
  </r>
  <r>
    <x v="28"/>
    <n v="7.3394495412844032"/>
    <n v="-11.253968253968244"/>
    <n v="-3.914518712683841"/>
  </r>
  <r>
    <x v="28"/>
    <n v="0.91500000000000004"/>
    <n v="-2.2048192771084336"/>
    <n v="-1.2898192771084336"/>
  </r>
  <r>
    <x v="28"/>
    <n v="1.83"/>
    <n v="-2.2048192771084336"/>
    <n v="-0.37481927710843355"/>
  </r>
  <r>
    <x v="28"/>
    <n v="1.25"/>
    <n v="-4.3125"/>
    <n v="-3.0625"/>
  </r>
  <r>
    <x v="28"/>
    <n v="1.1388888888888888"/>
    <n v="-2.2023809523809526"/>
    <n v="-1.0634920634920637"/>
  </r>
  <r>
    <x v="28"/>
    <n v="2.0499999999999998"/>
    <n v="-2.2023809523809526"/>
    <n v="-0.15238095238095273"/>
  </r>
  <r>
    <x v="28"/>
    <n v="1.36"/>
    <n v="-3.2222222222222214"/>
    <n v="-1.8622222222222213"/>
  </r>
  <r>
    <x v="28"/>
    <n v="1.4"/>
    <n v="-2.9878048780487809"/>
    <n v="-1.587804878048781"/>
  </r>
  <r>
    <x v="28"/>
    <n v="0.74666666666666659"/>
    <n v="-2.2705882352941176"/>
    <n v="-1.523921568627451"/>
  </r>
  <r>
    <x v="28"/>
    <n v="1.1599999999999999"/>
    <n v="-6.4722222222222259"/>
    <n v="-5.3122222222222257"/>
  </r>
  <r>
    <x v="28"/>
    <n v="1.0928961748633879"/>
    <n v="-2.2048192771084336"/>
    <n v="-1.1119231022450458"/>
  </r>
  <r>
    <x v="28"/>
    <n v="1.27"/>
    <n v="-4.06084656084656"/>
    <n v="-2.79084656084656"/>
  </r>
  <r>
    <x v="28"/>
    <n v="1.6242038216560508"/>
    <n v="-2.3995472552348613"/>
    <n v="-0.77534343357881053"/>
  </r>
  <r>
    <x v="28"/>
    <n v="1.32"/>
    <n v="-3.5249999999999995"/>
    <n v="-2.2049999999999992"/>
  </r>
  <r>
    <x v="28"/>
    <n v="1.4"/>
    <n v="-2.9761904761904767"/>
    <n v="-1.5761904761904768"/>
  </r>
  <r>
    <x v="28"/>
    <n v="4.4491525423728815"/>
    <n v="-5.790849673202616"/>
    <n v="-1.3416971308297345"/>
  </r>
  <r>
    <x v="28"/>
    <n v="1.8"/>
    <n v="-2.2023809523809526"/>
    <n v="-0.40238095238095251"/>
  </r>
  <r>
    <x v="28"/>
    <n v="0.83809523809523812"/>
    <n v="-2.2248803827751198"/>
    <n v="-1.3867851446798816"/>
  </r>
  <r>
    <x v="28"/>
    <n v="1.53125"/>
    <n v="-2.3563218390804597"/>
    <n v="-0.82507183908045967"/>
  </r>
  <r>
    <x v="28"/>
    <n v="1.26"/>
    <n v="-4.1794871794871788"/>
    <n v="-2.9194871794871791"/>
  </r>
  <r>
    <x v="28"/>
    <n v="0.53454545454545455"/>
    <n v="-2.6990881458966562"/>
    <n v="-2.1645426913512016"/>
  </r>
  <r>
    <x v="28"/>
    <n v="1.38"/>
    <n v="-3.0966952264381891"/>
    <n v="-1.7166952264381892"/>
  </r>
  <r>
    <x v="28"/>
    <n v="1.3855421686746987"/>
    <n v="-2.2843822843822847"/>
    <n v="-0.89884011570758604"/>
  </r>
  <r>
    <x v="28"/>
    <n v="1.5822784810126582"/>
    <n v="-2.3908045977011492"/>
    <n v="-0.80852611668849095"/>
  </r>
  <r>
    <x v="28"/>
    <n v="0.55555555555555547"/>
    <n v="-2.5882352941176467"/>
    <n v="-2.0326797385620914"/>
  </r>
  <r>
    <x v="28"/>
    <n v="1.62"/>
    <n v="-2.3271889400921655"/>
    <n v="-0.70718894009216537"/>
  </r>
  <r>
    <x v="28"/>
    <n v="1.37"/>
    <n v="-3.1572481572481563"/>
    <n v="-1.7872481572481562"/>
  </r>
  <r>
    <x v="28"/>
    <n v="1.1931818181818181"/>
    <n v="-2.2248803827751198"/>
    <n v="-1.0316985645933017"/>
  </r>
  <r>
    <x v="28"/>
    <n v="1.23"/>
    <n v="-4.6555183946488299"/>
    <n v="-3.4255183946488299"/>
  </r>
  <r>
    <x v="28"/>
    <n v="1.57"/>
    <n v="-2.3995472552348613"/>
    <n v="-0.82954725523486128"/>
  </r>
  <r>
    <x v="28"/>
    <n v="2.2999999999999998"/>
    <n v="-2.2843822843822847"/>
    <n v="1.5617715617715078E-2"/>
  </r>
  <r>
    <x v="28"/>
    <n v="1.2865497076023393"/>
    <n v="-2.2417840375586855"/>
    <n v="-0.95523432995634616"/>
  </r>
  <r>
    <x v="28"/>
    <n v="2.7480916030534353"/>
    <n v="-3.6104218362282872"/>
    <n v="-0.86233023317485191"/>
  </r>
  <r>
    <x v="28"/>
    <n v="1.3855421686746987"/>
    <n v="-2.2843822843822847"/>
    <n v="-0.89884011570758604"/>
  </r>
  <r>
    <x v="28"/>
    <n v="1.6"/>
    <n v="-2.3563218390804597"/>
    <n v="-0.75632183908045958"/>
  </r>
  <r>
    <x v="28"/>
    <n v="0.80930232558139537"/>
    <n v="-2.2209165687426555"/>
    <n v="-1.4116142431612602"/>
  </r>
  <r>
    <x v="28"/>
    <n v="1.1388888888888888"/>
    <n v="-2.2023809523809526"/>
    <n v="-1.0634920634920637"/>
  </r>
  <r>
    <x v="28"/>
    <n v="1.22"/>
    <n v="-4.8311688311688314"/>
    <n v="-3.6111688311688317"/>
  </r>
  <r>
    <x v="28"/>
    <n v="2.35"/>
    <n v="-2.3032407407407409"/>
    <n v="4.6759259259259167E-2"/>
  </r>
  <r>
    <x v="28"/>
    <n v="1.19"/>
    <n v="-5.5131578947368434"/>
    <n v="-4.323157894736843"/>
  </r>
  <r>
    <x v="28"/>
    <n v="1.74"/>
    <n v="-2.2209165687426555"/>
    <n v="-0.48091656874265554"/>
  </r>
  <r>
    <x v="28"/>
    <n v="1.83"/>
    <n v="-2.2048192771084336"/>
    <n v="-0.37481927710843355"/>
  </r>
  <r>
    <x v="28"/>
    <n v="1.4329268292682928"/>
    <n v="-2.3032407407407409"/>
    <n v="-0.87031391147244808"/>
  </r>
  <r>
    <x v="28"/>
    <n v="1.36"/>
    <n v="-3.2222222222222214"/>
    <n v="-1.8622222222222213"/>
  </r>
  <r>
    <x v="28"/>
    <n v="1.57"/>
    <n v="-2.3995472552348613"/>
    <n v="-0.82954725523486128"/>
  </r>
  <r>
    <x v="28"/>
    <n v="0.67500000000000004"/>
    <n v="-2.3271889400921655"/>
    <n v="-1.6521889400921654"/>
  </r>
  <r>
    <x v="28"/>
    <n v="2.8682170542635661"/>
    <n v="-3.8186462324393355"/>
    <n v="-0.95042917817576944"/>
  </r>
  <r>
    <x v="28"/>
    <n v="0.53454545454545455"/>
    <n v="-2.6990881458966562"/>
    <n v="-2.1645426913512016"/>
  </r>
  <r>
    <x v="28"/>
    <n v="1.41"/>
    <n v="-2.9390243902439028"/>
    <n v="-1.5290243902439029"/>
  </r>
  <r>
    <x v="28"/>
    <n v="2.5499999999999998"/>
    <n v="-2.3995472552348613"/>
    <n v="0.15045274476513848"/>
  </r>
  <r>
    <x v="28"/>
    <n v="1.35"/>
    <n v="-3.2919254658385086"/>
    <n v="-1.9419254658385086"/>
  </r>
  <r>
    <x v="28"/>
    <n v="1.41"/>
    <n v="-2.9390243902439028"/>
    <n v="-1.5290243902439029"/>
  </r>
  <r>
    <x v="28"/>
    <n v="2.25"/>
    <n v="-2.2705882352941176"/>
    <n v="-2.0588235294117574E-2"/>
  </r>
  <r>
    <x v="28"/>
    <n v="2.0499999999999998"/>
    <n v="-2.2023809523809526"/>
    <n v="-0.15238095238095273"/>
  </r>
  <r>
    <x v="28"/>
    <n v="1.57"/>
    <n v="-2.3995472552348613"/>
    <n v="-0.82954725523486128"/>
  </r>
  <r>
    <x v="28"/>
    <n v="1.74"/>
    <n v="-2.2209165687426555"/>
    <n v="-0.48091656874265554"/>
  </r>
  <r>
    <x v="28"/>
    <n v="1.54"/>
    <n v="-2.4579124579124576"/>
    <n v="-0.91791245791245757"/>
  </r>
  <r>
    <x v="28"/>
    <n v="1.2"/>
    <n v="-5.2666666666666675"/>
    <n v="-4.0666666666666673"/>
  </r>
  <r>
    <x v="28"/>
    <n v="1.6774193548387097"/>
    <n v="-2.4431818181818183"/>
    <n v="-0.7657624633431086"/>
  </r>
  <r>
    <x v="29"/>
    <n v="0.65306122448979587"/>
    <n v="-2.3563218390804597"/>
    <n v="-1.7032606145906639"/>
  </r>
  <r>
    <x v="29"/>
    <n v="1.22"/>
    <n v="-4.8311688311688314"/>
    <n v="-3.6111688311688317"/>
  </r>
  <r>
    <x v="29"/>
    <n v="1.6242038216560508"/>
    <n v="-2.3995472552348613"/>
    <n v="-0.77534343357881053"/>
  </r>
  <r>
    <x v="29"/>
    <n v="1.4814814814814814"/>
    <n v="-2.3271889400921655"/>
    <n v="-0.84570745861068408"/>
  </r>
  <r>
    <x v="29"/>
    <n v="1.66"/>
    <n v="-2.2843822843822847"/>
    <n v="-0.62438228438228482"/>
  </r>
  <r>
    <x v="29"/>
    <n v="0.47"/>
    <n v="-2.9390243902439028"/>
    <n v="-2.4690243902439031"/>
  </r>
  <r>
    <x v="29"/>
    <n v="1.62"/>
    <n v="-2.3271889400921655"/>
    <n v="-0.70718894009216537"/>
  </r>
  <r>
    <x v="29"/>
    <n v="1.6"/>
    <n v="-2.3563218390804597"/>
    <n v="-0.75632183908045958"/>
  </r>
  <r>
    <x v="29"/>
    <n v="1.25"/>
    <n v="-4.3125"/>
    <n v="-3.0625"/>
  </r>
  <r>
    <x v="29"/>
    <n v="0.80930232558139537"/>
    <n v="-2.2209165687426555"/>
    <n v="-1.4116142431612602"/>
  </r>
  <r>
    <x v="29"/>
    <n v="1.25"/>
    <n v="-4.32258064516129"/>
    <n v="-3.07258064516129"/>
  </r>
  <r>
    <x v="29"/>
    <n v="1.31"/>
    <n v="-3.6104218362282872"/>
    <n v="-2.3004218362282871"/>
  </r>
  <r>
    <x v="29"/>
    <n v="2.5"/>
    <n v="-2.3908045977011492"/>
    <n v="0.10919540229885083"/>
  </r>
  <r>
    <x v="29"/>
    <n v="1.37"/>
    <n v="-3.1572481572481563"/>
    <n v="-1.7872481572481562"/>
  </r>
  <r>
    <x v="29"/>
    <n v="1.235632183908046"/>
    <n v="-2.2209165687426555"/>
    <n v="-0.98528438483460956"/>
  </r>
  <r>
    <x v="29"/>
    <n v="3.2"/>
    <n v="-3.1572481572481563"/>
    <n v="4.2751842751843849E-2"/>
  </r>
  <r>
    <x v="29"/>
    <n v="2.335766423357664"/>
    <n v="-3.1572481572481563"/>
    <n v="-0.82148173389049228"/>
  </r>
  <r>
    <x v="29"/>
    <n v="1.83"/>
    <n v="-2.2048192771084336"/>
    <n v="-0.37481927710843355"/>
  </r>
  <r>
    <x v="29"/>
    <n v="1.36"/>
    <n v="-3.2222222222222214"/>
    <n v="-1.8622222222222213"/>
  </r>
  <r>
    <x v="29"/>
    <n v="0.67500000000000004"/>
    <n v="-2.3271889400921655"/>
    <n v="-1.6521889400921654"/>
  </r>
  <r>
    <x v="29"/>
    <n v="1.43"/>
    <n v="-2.8518971848225214"/>
    <n v="-1.4218971848225215"/>
  </r>
  <r>
    <x v="29"/>
    <n v="1.58"/>
    <n v="-2.3908045977011492"/>
    <n v="-0.8108045977011491"/>
  </r>
  <r>
    <x v="29"/>
    <n v="0.42812500000000003"/>
    <n v="-3.1572481572481563"/>
    <n v="-2.7291231572481562"/>
  </r>
  <r>
    <x v="29"/>
    <n v="0.25263157894736843"/>
    <n v="-5.2666666666666675"/>
    <n v="-5.0140350877192992"/>
  </r>
  <r>
    <x v="29"/>
    <n v="1.4"/>
    <n v="-2.9761904761904767"/>
    <n v="-1.5761904761904768"/>
  </r>
  <r>
    <x v="29"/>
    <n v="1.62"/>
    <n v="-2.3271889400921655"/>
    <n v="-0.70718894009216537"/>
  </r>
  <r>
    <x v="29"/>
    <n v="0.11263157894736843"/>
    <n v="-14.403361344537801"/>
    <n v="-14.290729765590433"/>
  </r>
  <r>
    <x v="29"/>
    <n v="1.34"/>
    <n v="-3.3667083854818518"/>
    <n v="-2.0267083854818519"/>
  </r>
  <r>
    <x v="29"/>
    <n v="2.2999999999999998"/>
    <n v="-2.2843822843822847"/>
    <n v="1.5617715617715078E-2"/>
  </r>
  <r>
    <x v="29"/>
    <n v="1.62"/>
    <n v="-2.3271889400921655"/>
    <n v="-0.70718894009216537"/>
  </r>
  <r>
    <x v="29"/>
    <n v="1.57"/>
    <n v="-2.3995472552348613"/>
    <n v="-0.82954725523486128"/>
  </r>
  <r>
    <x v="29"/>
    <n v="1.58"/>
    <n v="-2.3908045977011492"/>
    <n v="-0.8108045977011491"/>
  </r>
  <r>
    <x v="29"/>
    <n v="1.4"/>
    <n v="-2.9878048780487809"/>
    <n v="-1.587804878048781"/>
  </r>
  <r>
    <x v="29"/>
    <n v="2.15"/>
    <n v="-2.2209165687426555"/>
    <n v="-7.0916568742655617E-2"/>
  </r>
  <r>
    <x v="29"/>
    <n v="1.18"/>
    <n v="-5.790849673202616"/>
    <n v="-4.6108496732026163"/>
  </r>
  <r>
    <x v="29"/>
    <n v="1.42"/>
    <n v="-2.8937728937728942"/>
    <n v="-1.4737728937728942"/>
  </r>
  <r>
    <x v="29"/>
    <n v="1.43"/>
    <n v="-2.8518971848225214"/>
    <n v="-1.4218971848225215"/>
  </r>
  <r>
    <x v="29"/>
    <n v="2.9296875"/>
    <n v="-3.9350649350649349"/>
    <n v="-1.0053774350649349"/>
  </r>
  <r>
    <x v="29"/>
    <n v="0.87804878048780499"/>
    <n v="-2.2023809523809526"/>
    <n v="-1.3243321718931476"/>
  </r>
  <r>
    <x v="29"/>
    <n v="1.25"/>
    <n v="-4.32258064516129"/>
    <n v="-3.07258064516129"/>
  </r>
  <r>
    <x v="29"/>
    <n v="0.72173913043478266"/>
    <n v="-2.2843822843822847"/>
    <n v="-1.5626431539475021"/>
  </r>
  <r>
    <x v="29"/>
    <n v="0.48135593220338979"/>
    <n v="-2.8937728937728942"/>
    <n v="-2.4124169615695044"/>
  </r>
  <r>
    <x v="29"/>
    <n v="2.5"/>
    <n v="-2.3908045977011492"/>
    <n v="0.10919540229885083"/>
  </r>
  <r>
    <x v="29"/>
    <n v="2.1"/>
    <n v="-2.2248803827751198"/>
    <n v="-0.1248803827751197"/>
  </r>
  <r>
    <x v="29"/>
    <n v="0.47"/>
    <n v="-2.9390243902439028"/>
    <n v="-2.4690243902439031"/>
  </r>
  <r>
    <x v="29"/>
    <n v="1.95"/>
    <n v="-2.215422276621787"/>
    <n v="-0.26542227662178708"/>
  </r>
  <r>
    <x v="29"/>
    <n v="1.4814814814814814"/>
    <n v="-2.3271889400921655"/>
    <n v="-0.84570745861068408"/>
  </r>
  <r>
    <x v="29"/>
    <n v="0.40909090909090912"/>
    <n v="-3.2919254658385086"/>
    <n v="-2.8828345567475995"/>
  </r>
  <r>
    <x v="29"/>
    <n v="1.27"/>
    <n v="-4.0485312899106001"/>
    <n v="-2.7785312899106001"/>
  </r>
  <r>
    <x v="29"/>
    <n v="1"/>
    <n v="-2.2222222222222223"/>
    <n v="-1.2222222222222223"/>
  </r>
  <r>
    <x v="29"/>
    <n v="1.71"/>
    <n v="-2.2417840375586855"/>
    <n v="-0.53178403755868553"/>
  </r>
  <r>
    <x v="29"/>
    <n v="1.68"/>
    <n v="-2.2705882352941176"/>
    <n v="-0.59058823529411764"/>
  </r>
  <r>
    <x v="29"/>
    <n v="0.59615384615384615"/>
    <n v="-2.4431818181818183"/>
    <n v="-1.8470279720279721"/>
  </r>
  <r>
    <x v="29"/>
    <n v="1.36"/>
    <n v="-3.2222222222222214"/>
    <n v="-1.8622222222222213"/>
  </r>
  <r>
    <x v="29"/>
    <n v="2.1785714285714284"/>
    <n v="-2.9878048780487809"/>
    <n v="-0.80923344947735254"/>
  </r>
  <r>
    <x v="29"/>
    <n v="0.59615384615384615"/>
    <n v="-2.4431818181818183"/>
    <n v="-1.8470279720279721"/>
  </r>
  <r>
    <x v="29"/>
    <n v="2.0499999999999998"/>
    <n v="-2.2023809523809526"/>
    <n v="-0.15238095238095273"/>
  </r>
  <r>
    <x v="29"/>
    <n v="1.4"/>
    <n v="-2.9878048780487809"/>
    <n v="-1.587804878048781"/>
  </r>
  <r>
    <x v="29"/>
    <n v="1.35"/>
    <n v="-3.2919254658385086"/>
    <n v="-1.9419254658385086"/>
  </r>
  <r>
    <x v="29"/>
    <n v="0.28941176470588237"/>
    <n v="-4.6555183946488299"/>
    <n v="-4.3661066299429478"/>
  </r>
  <r>
    <x v="29"/>
    <n v="1.53125"/>
    <n v="-2.3563218390804597"/>
    <n v="-0.82507183908045967"/>
  </r>
  <r>
    <x v="29"/>
    <n v="1.54"/>
    <n v="-2.4579124579124576"/>
    <n v="-0.91791245791245757"/>
  </r>
  <r>
    <x v="30"/>
    <n v="0.45967741935483869"/>
    <n v="-2.8291316526610641"/>
    <n v="-2.3694542333062256"/>
  </r>
  <r>
    <x v="31"/>
    <n v="2.5299999999999998"/>
    <n v="-2.3542750433506736"/>
    <n v="0.17572495664932619"/>
  </r>
  <r>
    <x v="31"/>
    <n v="1.25"/>
    <n v="-4.2890173410404628"/>
    <n v="-3.0390173410404628"/>
  </r>
  <r>
    <x v="31"/>
    <n v="1.5289999999999999"/>
    <n v="-2.478594462359613"/>
    <n v="-0.94959446235961309"/>
  </r>
  <r>
    <x v="31"/>
    <n v="0.34933687002652519"/>
    <n v="-3.5155849628170239"/>
    <n v="-3.1662480927904988"/>
  </r>
  <r>
    <x v="31"/>
    <n v="1.117"/>
    <n v="-8.7022880501141362"/>
    <n v="-7.5852880501141362"/>
  </r>
  <r>
    <x v="31"/>
    <n v="2.29"/>
    <n v="-2.2058089629703561"/>
    <n v="8.4191037029643923E-2"/>
  </r>
  <r>
    <x v="31"/>
    <n v="1.413"/>
    <n v="-2.8842704690162315"/>
    <n v="-1.4712704690162315"/>
  </r>
  <r>
    <x v="31"/>
    <n v="1.2889999999999999"/>
    <n v="-3.7924335260780109"/>
    <n v="-2.5034335260780107"/>
  </r>
  <r>
    <x v="31"/>
    <n v="0.4701639344262295"/>
    <n v="-2.7919523434865687"/>
    <n v="-2.3217884090603391"/>
  </r>
  <r>
    <x v="31"/>
    <n v="0.34435695538057742"/>
    <n v="-3.561000091249201"/>
    <n v="-3.2166431358686234"/>
  </r>
  <r>
    <x v="32"/>
    <n v="0.59693486590038314"/>
    <n v="-2.4132327077628619"/>
    <n v="-1.8162978418624789"/>
  </r>
  <r>
    <x v="32"/>
    <n v="1.2629999999999999"/>
    <n v="-4.105311671851597"/>
    <n v="-2.8423116718515971"/>
  </r>
  <r>
    <x v="32"/>
    <n v="0.56309963099631"/>
    <n v="-2.4859360060480729"/>
    <n v="-1.9228363750517627"/>
  </r>
  <r>
    <x v="32"/>
    <n v="0.33027989821882953"/>
    <n v="-3.697001626314222"/>
    <n v="-3.3667217280953925"/>
  </r>
  <r>
    <x v="32"/>
    <n v="1.5049999999999999"/>
    <n v="-2.5419957726109694"/>
    <n v="-1.0369957726109695"/>
  </r>
  <r>
    <x v="32"/>
    <n v="0.25723270440251578"/>
    <n v="-4.670538333002253"/>
    <n v="-4.413305628599737"/>
  </r>
  <r>
    <x v="32"/>
    <n v="1.3069999999999999"/>
    <n v="-3.6082061832104699"/>
    <n v="-2.30120618321047"/>
  </r>
  <r>
    <x v="32"/>
    <n v="1.4950000000000001"/>
    <n v="-2.5726882080473237"/>
    <n v="-1.0776882080473236"/>
  </r>
  <r>
    <x v="32"/>
    <n v="1.3970149253731341"/>
    <n v="-2.2277501381978992"/>
    <n v="-0.83073521282476515"/>
  </r>
  <r>
    <x v="32"/>
    <n v="1.1479999999999999"/>
    <n v="-6.937916177046616"/>
    <n v="-5.7899161770466163"/>
  </r>
  <r>
    <x v="32"/>
    <n v="1.0760000000000001"/>
    <n v="-13.275541795665623"/>
    <n v="-12.199541795665622"/>
  </r>
  <r>
    <x v="32"/>
    <n v="2.58"/>
    <n v="-2.3842248775188986"/>
    <n v="0.19577512248110152"/>
  </r>
  <r>
    <x v="32"/>
    <n v="1.4589665653495441"/>
    <n v="-2.2646733111849389"/>
    <n v="-0.80570674583539481"/>
  </r>
  <r>
    <x v="32"/>
    <n v="1.111"/>
    <n v="-9.1635685144185928"/>
    <n v="-8.0525685144185921"/>
  </r>
  <r>
    <x v="32"/>
    <n v="3.73"/>
    <n v="-3.4718904284121668"/>
    <n v="0.25810957158783321"/>
  </r>
  <r>
    <x v="32"/>
    <n v="1.526"/>
    <n v="-2.4859360060480729"/>
    <n v="-0.95993600604807283"/>
  </r>
  <r>
    <x v="32"/>
    <n v="1.2629999999999999"/>
    <n v="-4.105311671851597"/>
    <n v="-2.8423116718515971"/>
  </r>
  <r>
    <x v="32"/>
    <n v="3.5680000000000001"/>
    <n v="-4.2890173410404628"/>
    <n v="-0.72101734104046278"/>
  </r>
  <r>
    <x v="32"/>
    <n v="1.512"/>
    <n v="-2.5245535714285712"/>
    <n v="-1.0125535714285712"/>
  </r>
  <r>
    <x v="32"/>
    <n v="0.53202846975088969"/>
    <n v="-2.5726882080473237"/>
    <n v="-2.040659738296434"/>
  </r>
  <r>
    <x v="32"/>
    <n v="2.75"/>
    <n v="-2.5245535714285712"/>
    <n v="0.22544642857142883"/>
  </r>
  <r>
    <x v="32"/>
    <n v="1.25"/>
    <n v="-4.2890173410404628"/>
    <n v="-3.0390173410404628"/>
  </r>
  <r>
    <x v="32"/>
    <n v="1.3839999999999999"/>
    <n v="-3.0370670995671003"/>
    <n v="-1.6530670995671004"/>
  </r>
  <r>
    <x v="32"/>
    <n v="2.86"/>
    <n v="-2.620967741935484"/>
    <n v="0.23903225806451589"/>
  </r>
  <r>
    <x v="32"/>
    <n v="1.25"/>
    <n v="-4.2890173410404628"/>
    <n v="-3.0390173410404628"/>
  </r>
  <r>
    <x v="32"/>
    <n v="1.181"/>
    <n v="-5.7417816181493491"/>
    <n v="-4.560781618149349"/>
  </r>
  <r>
    <x v="32"/>
    <n v="1.423"/>
    <n v="-2.8379998431425273"/>
    <n v="-1.4149998431425272"/>
  </r>
  <r>
    <x v="32"/>
    <n v="2.5644804716285927"/>
    <n v="-3.204346254630885"/>
    <n v="-0.63986578300229224"/>
  </r>
  <r>
    <x v="32"/>
    <n v="2.4744525547445253"/>
    <n v="-3.1211127445437059"/>
    <n v="-0.64666018979918061"/>
  </r>
  <r>
    <x v="32"/>
    <n v="1.5640000000000001"/>
    <n v="-2.4019804630001338"/>
    <n v="-0.83798046300013374"/>
  </r>
  <r>
    <x v="32"/>
    <n v="3.4045922406967537"/>
    <n v="-4.105311671851597"/>
    <n v="-0.70071943115484325"/>
  </r>
  <r>
    <x v="32"/>
    <n v="1.125"/>
    <n v="-8.1567398119122263"/>
    <n v="-7.0317398119122263"/>
  </r>
  <r>
    <x v="32"/>
    <n v="2.3000000000000003"/>
    <n v="-2.9504504504504507"/>
    <n v="-0.65045045045045047"/>
  </r>
  <r>
    <x v="32"/>
    <n v="1.3243873978996499"/>
    <n v="-2.1879617988927853"/>
    <n v="-0.86357440099313543"/>
  </r>
  <r>
    <x v="32"/>
    <n v="1.1638168781025924"/>
    <n v="-2.130913201023902"/>
    <n v="-0.96709632292130965"/>
  </r>
  <r>
    <x v="32"/>
    <n v="1.8"/>
    <n v="-2.1349557522123894"/>
    <n v="-0.33495575221238938"/>
  </r>
  <r>
    <x v="32"/>
    <n v="0.86952380952380948"/>
    <n v="-2.1197446621175433"/>
    <n v="-1.2502208525937339"/>
  </r>
  <r>
    <x v="32"/>
    <n v="1.5880000000000001"/>
    <n v="-2.3542750433506736"/>
    <n v="-0.76627504335067353"/>
  </r>
  <r>
    <x v="32"/>
    <n v="1.7350000000000001"/>
    <n v="-2.1735523477683754"/>
    <n v="-0.43855234776837526"/>
  </r>
  <r>
    <x v="32"/>
    <n v="2.730682670667667"/>
    <n v="-3.3817908817908822"/>
    <n v="-0.65110821112321515"/>
  </r>
  <r>
    <x v="32"/>
    <n v="1.1659999999999999"/>
    <n v="-6.2248995983935771"/>
    <n v="-5.0588995983935767"/>
  </r>
  <r>
    <x v="32"/>
    <n v="1.181"/>
    <n v="-5.7417816181493491"/>
    <n v="-4.560781618149349"/>
  </r>
  <r>
    <x v="32"/>
    <n v="1.08"/>
    <n v="-12.609170305676844"/>
    <n v="-11.529170305676844"/>
  </r>
  <r>
    <x v="32"/>
    <n v="2.9854182655410595"/>
    <n v="-3.6463507942489759"/>
    <n v="-0.66093252870791641"/>
  </r>
  <r>
    <x v="32"/>
    <n v="1.48"/>
    <n v="-2.620967741935484"/>
    <n v="-1.140967741935484"/>
  </r>
  <r>
    <x v="32"/>
    <n v="2.02"/>
    <n v="-2.1116138763197587"/>
    <n v="-9.1613876319758702E-2"/>
  </r>
  <r>
    <x v="32"/>
    <n v="1.37"/>
    <n v="-3.1211127445437059"/>
    <n v="-1.7511127445437058"/>
  </r>
  <r>
    <x v="32"/>
    <n v="1.1738648947951273"/>
    <n v="-2.1335519319390288"/>
    <n v="-0.95968703714390147"/>
  </r>
  <r>
    <x v="32"/>
    <n v="5.31"/>
    <n v="-5.3340593778114513"/>
    <n v="-2.4059377811451732E-2"/>
  </r>
  <r>
    <x v="32"/>
    <n v="1.444"/>
    <n v="-2.7497646900631976"/>
    <n v="-1.3057646900631976"/>
  </r>
  <r>
    <x v="32"/>
    <n v="0.83785046728971957"/>
    <n v="-2.1382270303754343"/>
    <n v="-1.3003765630857147"/>
  </r>
  <r>
    <x v="32"/>
    <n v="1.8187830687830688"/>
    <n v="-2.5245535714285712"/>
    <n v="-0.70577050264550234"/>
  </r>
  <r>
    <x v="32"/>
    <n v="2.36"/>
    <n v="-2.2367956191485607"/>
    <n v="0.12320438085143914"/>
  </r>
  <r>
    <x v="32"/>
    <n v="1.97"/>
    <n v="-2.1015916466147155"/>
    <n v="-0.13159164661471556"/>
  </r>
  <r>
    <x v="32"/>
    <n v="1.3919999999999999"/>
    <n v="-2.9915490425244995"/>
    <n v="-1.5995490425244996"/>
  </r>
  <r>
    <x v="32"/>
    <n v="1.68"/>
    <n v="-2.2224679345422382"/>
    <n v="-0.54246793454223829"/>
  </r>
  <r>
    <x v="32"/>
    <n v="2.2599999999999998"/>
    <n v="-2.1844713777954392"/>
    <n v="7.552862220456058E-2"/>
  </r>
  <r>
    <x v="32"/>
    <n v="0.41812688821752264"/>
    <n v="-3.0370670995671003"/>
    <n v="-2.6189402113495777"/>
  </r>
  <r>
    <x v="32"/>
    <n v="1.5504358655043586"/>
    <n v="-2.3213059560989651"/>
    <n v="-0.77087009059460643"/>
  </r>
  <r>
    <x v="32"/>
    <n v="0.71106382978723404"/>
    <n v="-2.2310537064635425"/>
    <n v="-1.5199898766763085"/>
  </r>
  <r>
    <x v="32"/>
    <n v="1.675"/>
    <n v="-2.2277501381978992"/>
    <n v="-0.5527501381978992"/>
  </r>
  <r>
    <x v="32"/>
    <n v="1.51"/>
    <n v="-2.5289661319073082"/>
    <n v="-1.0189661319073082"/>
  </r>
  <r>
    <x v="32"/>
    <n v="1.4302957151478577"/>
    <n v="-2.2519970225199701"/>
    <n v="-0.82170130737211244"/>
  </r>
  <r>
    <x v="32"/>
    <n v="2.04"/>
    <n v="-2.1122864477294856"/>
    <n v="-7.2286447729485559E-2"/>
  </r>
  <r>
    <x v="32"/>
    <n v="2.1754385964912282"/>
    <n v="-2.8291316526610641"/>
    <n v="-0.65369305616983597"/>
  </r>
  <r>
    <x v="32"/>
    <n v="3.01"/>
    <n v="-2.7497646900631976"/>
    <n v="0.26023530993680222"/>
  </r>
  <r>
    <x v="32"/>
    <n v="2.6074074074074072"/>
    <n v="-3.2539682539682531"/>
    <n v="-0.64656084656084589"/>
  </r>
  <r>
    <x v="32"/>
    <n v="1.3169999999999999"/>
    <n v="-3.5155849628170239"/>
    <n v="-2.1985849628170238"/>
  </r>
  <r>
    <x v="32"/>
    <n v="1.117"/>
    <n v="-8.6960398435808273"/>
    <n v="-7.5790398435808273"/>
  </r>
  <r>
    <x v="32"/>
    <n v="0.68541666666666667"/>
    <n v="-2.2646733111849389"/>
    <n v="-1.5792566445182721"/>
  </r>
  <r>
    <x v="32"/>
    <n v="1.6990000000000001"/>
    <n v="-2.2058089629703561"/>
    <n v="-0.50680896297035605"/>
  </r>
  <r>
    <x v="32"/>
    <n v="3.4872611464968153"/>
    <n v="-4.2021079881656807"/>
    <n v="-0.71484684166886536"/>
  </r>
  <r>
    <x v="32"/>
    <n v="0.58339622641509437"/>
    <n v="-2.4375624375624376"/>
    <n v="-1.8541662111473434"/>
  </r>
  <r>
    <x v="32"/>
    <n v="1.74"/>
    <n v="-2.1710234824988923"/>
    <n v="-0.43102348249889233"/>
  </r>
  <r>
    <x v="32"/>
    <n v="1.2430000000000001"/>
    <n v="-4.3977122131547723"/>
    <n v="-3.154712213154772"/>
  </r>
  <r>
    <x v="32"/>
    <n v="1.99"/>
    <n v="-2.1006135509952304"/>
    <n v="-0.1106135509952304"/>
  </r>
  <r>
    <x v="32"/>
    <n v="1.4870000000000001"/>
    <n v="-2.5968663512186412"/>
    <n v="-1.1098663512186411"/>
  </r>
  <r>
    <x v="32"/>
    <n v="2.46"/>
    <n v="-2.3056770497990717"/>
    <n v="0.15432295020092823"/>
  </r>
  <r>
    <x v="32"/>
    <n v="1.357"/>
    <n v="-3.204346254630885"/>
    <n v="-1.847346254630885"/>
  </r>
  <r>
    <x v="33"/>
    <n v="1.833"/>
    <n v="-2.1179113847373814"/>
    <n v="-0.28491138473738142"/>
  </r>
  <r>
    <x v="33"/>
    <n v="1.333"/>
    <n v="-3.3817908817908822"/>
    <n v="-2.0487908817908824"/>
  </r>
  <r>
    <x v="33"/>
    <n v="1.117"/>
    <n v="-8.6960398435808273"/>
    <n v="-7.5790398435808273"/>
  </r>
  <r>
    <x v="33"/>
    <n v="2.94"/>
    <n v="-2.6893769610040343"/>
    <n v="0.25062303899596561"/>
  </r>
  <r>
    <x v="33"/>
    <n v="1.444"/>
    <n v="-2.7497646900631976"/>
    <n v="-1.3057646900631976"/>
  </r>
  <r>
    <x v="33"/>
    <n v="1.7090000000000001"/>
    <n v="-2.1916872355430184"/>
    <n v="-0.48268723554301829"/>
  </r>
  <r>
    <x v="33"/>
    <n v="2.5644804716285927"/>
    <n v="-3.204346254630885"/>
    <n v="-0.63986578300229224"/>
  </r>
  <r>
    <x v="33"/>
    <n v="1.25"/>
    <n v="-4.2890173410404628"/>
    <n v="-3.0390173410404628"/>
  </r>
  <r>
    <x v="33"/>
    <n v="1.27"/>
    <n v="-4.0142627099148838"/>
    <n v="-2.7442627099148837"/>
  </r>
  <r>
    <x v="33"/>
    <n v="1.656010230179028"/>
    <n v="-2.4019804630001338"/>
    <n v="-0.74597023282110575"/>
  </r>
  <r>
    <x v="33"/>
    <n v="0.25195876288659796"/>
    <n v="-4.7642447642447641"/>
    <n v="-4.5122860013581665"/>
  </r>
  <r>
    <x v="33"/>
    <n v="1.071"/>
    <n v="-14.190439245643361"/>
    <n v="-13.119439245643362"/>
  </r>
  <r>
    <x v="33"/>
    <n v="1.8187830687830688"/>
    <n v="-2.5245535714285712"/>
    <n v="-0.70577050264550234"/>
  </r>
  <r>
    <x v="33"/>
    <n v="1.117"/>
    <n v="-8.6960398435808273"/>
    <n v="-7.5790398435808273"/>
  </r>
  <r>
    <x v="33"/>
    <n v="1.327"/>
    <n v="-3.4298511874310793"/>
    <n v="-2.1028511874310793"/>
  </r>
  <r>
    <x v="33"/>
    <n v="1.265750286368843"/>
    <n v="-2.166928854718277"/>
    <n v="-0.90117856834943399"/>
  </r>
  <r>
    <x v="33"/>
    <n v="1.2128017967434028"/>
    <n v="-2.1424786966311977"/>
    <n v="-0.92967689988779489"/>
  </r>
  <r>
    <x v="33"/>
    <n v="0.68541666666666667"/>
    <n v="-2.2646733111849389"/>
    <n v="-1.5792566445182721"/>
  </r>
  <r>
    <x v="33"/>
    <n v="1.5504358655043586"/>
    <n v="-2.3213059560989651"/>
    <n v="-0.77087009059460643"/>
  </r>
  <r>
    <x v="33"/>
    <n v="0.75506607929515412"/>
    <n v="-2.1879617988927853"/>
    <n v="-1.4328957195976311"/>
  </r>
  <r>
    <x v="33"/>
    <n v="2.6074074074074072"/>
    <n v="-3.2539682539682531"/>
    <n v="-0.64656084656084589"/>
  </r>
  <r>
    <x v="33"/>
    <n v="1.4159999999999999"/>
    <n v="-2.8711358734723222"/>
    <n v="-1.4551358734723223"/>
  </r>
  <r>
    <x v="33"/>
    <n v="1.4165666266506602"/>
    <n v="-2.2367956191485607"/>
    <n v="-0.82022899249790049"/>
  </r>
  <r>
    <x v="33"/>
    <n v="3.2006245120999219"/>
    <n v="-3.8812995063712559"/>
    <n v="-0.68067499427133393"/>
  </r>
  <r>
    <x v="33"/>
    <n v="1.1111111111111112"/>
    <n v="-2.1143564137687241"/>
    <n v="-1.0032453026576129"/>
  </r>
  <r>
    <x v="33"/>
    <n v="1.8540000000000001"/>
    <n v="-2.1143564137687241"/>
    <n v="-0.26035641376872398"/>
  </r>
  <r>
    <x v="33"/>
    <n v="1.08151305274374"/>
    <n v="-2.1111246415959086"/>
    <n v="-1.0296115888521686"/>
  </r>
  <r>
    <x v="33"/>
    <n v="1.74"/>
    <n v="-2.1710234824988923"/>
    <n v="-0.43102348249889233"/>
  </r>
  <r>
    <x v="33"/>
    <n v="1.2769999999999999"/>
    <n v="-3.9285796408287164"/>
    <n v="-2.6515796408287162"/>
  </r>
  <r>
    <x v="33"/>
    <n v="4.54"/>
    <n v="-4.3977122131547723"/>
    <n v="0.14228778684522769"/>
  </r>
  <r>
    <x v="33"/>
    <n v="1.3440000000000001"/>
    <n v="-3.2976017441860459"/>
    <n v="-1.9536017441860458"/>
  </r>
  <r>
    <x v="33"/>
    <n v="1.25"/>
    <n v="-4.2890173410404628"/>
    <n v="-3.0390173410404628"/>
  </r>
  <r>
    <x v="33"/>
    <n v="2.8214826021180031"/>
    <n v="-3.4718904284121668"/>
    <n v="-0.65040782629416372"/>
  </r>
  <r>
    <x v="33"/>
    <n v="1.641"/>
    <n v="-2.2692822606521279"/>
    <n v="-0.62828226065212789"/>
  </r>
  <r>
    <x v="33"/>
    <n v="1.8540000000000001"/>
    <n v="-2.1143564137687241"/>
    <n v="-0.26035641376872398"/>
  </r>
  <r>
    <x v="33"/>
    <n v="1.1759999999999999"/>
    <n v="-5.8936825885978452"/>
    <n v="-4.7176825885978451"/>
  </r>
  <r>
    <x v="33"/>
    <n v="1.2031337437045326"/>
    <n v="-2.140213247886857"/>
    <n v="-0.93707950418232433"/>
  </r>
  <r>
    <x v="33"/>
    <n v="0.50239726027397269"/>
    <n v="-2.6621609564596715"/>
    <n v="-2.1597636961856987"/>
  </r>
  <r>
    <x v="33"/>
    <n v="1.1479999999999999"/>
    <n v="-6.937916177046616"/>
    <n v="-5.7899161770466163"/>
  </r>
  <r>
    <x v="33"/>
    <n v="3.9689034369885432"/>
    <n v="-4.7642447642447641"/>
    <n v="-0.79534132725622086"/>
  </r>
  <r>
    <x v="33"/>
    <n v="1.4950000000000001"/>
    <n v="-2.5726882080473237"/>
    <n v="-1.0776882080473236"/>
  </r>
  <r>
    <x v="33"/>
    <n v="2.21"/>
    <n v="-2.166928854718277"/>
    <n v="4.3071145281722956E-2"/>
  </r>
  <r>
    <x v="33"/>
    <n v="1.425"/>
    <n v="-2.8291316526610641"/>
    <n v="-1.4041316526610641"/>
  </r>
  <r>
    <x v="33"/>
    <n v="1.0721868365180467"/>
    <n v="-2.1116138763197587"/>
    <n v="-1.039427039801712"/>
  </r>
  <r>
    <x v="33"/>
    <n v="2.1754385964912282"/>
    <n v="-2.8291316526610641"/>
    <n v="-0.65369305616983597"/>
  </r>
  <r>
    <x v="33"/>
    <n v="1.3478516774573277"/>
    <n v="-2.2058089629703561"/>
    <n v="-0.85795728551302841"/>
  </r>
  <r>
    <x v="33"/>
    <n v="1.2758620689655173"/>
    <n v="-2.1710234824988923"/>
    <n v="-0.89516141353337497"/>
  </r>
  <r>
    <x v="33"/>
    <n v="2.02"/>
    <n v="-2.1116138763197587"/>
    <n v="-9.1613876319758702E-2"/>
  </r>
  <r>
    <x v="33"/>
    <n v="1.265750286368843"/>
    <n v="-2.166928854718277"/>
    <n v="-0.90117856834943399"/>
  </r>
  <r>
    <x v="33"/>
    <n v="0.34933687002652519"/>
    <n v="-3.5155849628170239"/>
    <n v="-3.1662480927904988"/>
  </r>
  <r>
    <x v="33"/>
    <n v="1.7929999999999999"/>
    <n v="-2.1382270303754343"/>
    <n v="-0.34522703037543434"/>
  </r>
  <r>
    <x v="33"/>
    <n v="0.17731481481481481"/>
    <n v="-6.8938911477979712"/>
    <n v="-6.7165763329831565"/>
  </r>
  <r>
    <x v="33"/>
    <n v="1.4870000000000001"/>
    <n v="-2.5968663512186412"/>
    <n v="-1.1098663512186411"/>
  </r>
  <r>
    <x v="33"/>
    <n v="1.333"/>
    <n v="-3.3817908817908822"/>
    <n v="-2.0487908817908824"/>
  </r>
  <r>
    <x v="33"/>
    <n v="1.684887459807074"/>
    <n v="-2.4190857524190861"/>
    <n v="-0.73419829261201208"/>
  </r>
  <r>
    <x v="33"/>
    <n v="1.2729999999999999"/>
    <n v="-3.9774690718086956"/>
    <n v="-2.7044690718086954"/>
  </r>
  <r>
    <x v="33"/>
    <n v="1.5880000000000001"/>
    <n v="-2.3542750433506736"/>
    <n v="-0.76627504335067353"/>
  </r>
  <r>
    <x v="33"/>
    <n v="2.44"/>
    <n v="-2.2944444444444443"/>
    <n v="0.14555555555555566"/>
  </r>
  <r>
    <x v="34"/>
    <n v="1.34"/>
    <n v="-3.3272768566886208"/>
    <n v="-1.9872768566886208"/>
  </r>
  <r>
    <x v="34"/>
    <n v="1.439806412583182"/>
    <n v="-2.2560312493064343"/>
    <n v="-0.8162248367232523"/>
  </r>
  <r>
    <x v="34"/>
    <n v="1.265750286368843"/>
    <n v="-2.166928854718277"/>
    <n v="-0.90117856834943399"/>
  </r>
  <r>
    <x v="34"/>
    <n v="1.4"/>
    <n v="-2.9504504504504507"/>
    <n v="-1.5504504504504508"/>
  </r>
  <r>
    <x v="34"/>
    <n v="1.7350000000000001"/>
    <n v="-2.1735523477683754"/>
    <n v="-0.43855234776837526"/>
  </r>
  <r>
    <x v="34"/>
    <n v="1.2"/>
    <n v="-5.2364066193853436"/>
    <n v="-4.0364066193853434"/>
  </r>
  <r>
    <x v="34"/>
    <n v="1.3069999999999999"/>
    <n v="-3.6082061832104699"/>
    <n v="-2.30120618321047"/>
  </r>
  <r>
    <x v="34"/>
    <n v="1.2809999999999999"/>
    <n v="-3.8812995063712559"/>
    <n v="-2.6002995063712557"/>
  </r>
  <r>
    <x v="34"/>
    <n v="1.8187830687830688"/>
    <n v="-2.5245535714285712"/>
    <n v="-0.70577050264550234"/>
  </r>
  <r>
    <x v="34"/>
    <n v="1.1419999999999999"/>
    <n v="-7.218000445555588"/>
    <n v="-6.0760004455555876"/>
  </r>
  <r>
    <x v="34"/>
    <n v="0.79590909090909079"/>
    <n v="-2.1648912561029738"/>
    <n v="-1.3689821651938829"/>
  </r>
  <r>
    <x v="34"/>
    <n v="3.283582089552239"/>
    <n v="-3.9774690718086956"/>
    <n v="-0.69388698225645662"/>
  </r>
  <r>
    <x v="34"/>
    <n v="1.5980000000000001"/>
    <n v="-2.334492458304724"/>
    <n v="-0.73649245830472387"/>
  </r>
  <r>
    <x v="34"/>
    <n v="1.458"/>
    <n v="-2.6962266263576309"/>
    <n v="-1.2382266263576309"/>
  </r>
  <r>
    <x v="34"/>
    <n v="1.526"/>
    <n v="-2.4859360060480729"/>
    <n v="-0.95993600604807283"/>
  </r>
  <r>
    <x v="34"/>
    <n v="2.02"/>
    <n v="-2.1116138763197587"/>
    <n v="-9.1613876319758702E-2"/>
  </r>
  <r>
    <x v="34"/>
    <n v="2.3000000000000003"/>
    <n v="-2.9504504504504507"/>
    <n v="-0.65045045045045047"/>
  </r>
  <r>
    <x v="34"/>
    <n v="2.2175141242937855"/>
    <n v="-2.8711358734723222"/>
    <n v="-0.65362174917853677"/>
  </r>
  <r>
    <x v="34"/>
    <n v="1.6659999999999999"/>
    <n v="-2.2367956191485607"/>
    <n v="-0.57079561914856081"/>
  </r>
  <r>
    <x v="34"/>
    <n v="2.48"/>
    <n v="-2.3177118004704211"/>
    <n v="0.16228819952957885"/>
  </r>
  <r>
    <x v="34"/>
    <n v="2.1269177126917711"/>
    <n v="-2.7919523434865687"/>
    <n v="-0.66503463079479763"/>
  </r>
  <r>
    <x v="34"/>
    <n v="1.8900804289544235"/>
    <n v="-2.5819708746538019"/>
    <n v="-0.69189044569937841"/>
  </r>
  <r>
    <x v="34"/>
    <n v="1.5015384615384615"/>
    <n v="-2.2944444444444443"/>
    <n v="-0.7929059829059828"/>
  </r>
  <r>
    <x v="34"/>
    <n v="1.546"/>
    <n v="-2.4375624375624376"/>
    <n v="-0.89156243756243758"/>
  </r>
  <r>
    <x v="34"/>
    <n v="1.621"/>
    <n v="-2.2999611305458383"/>
    <n v="-0.67896113054583829"/>
  </r>
  <r>
    <x v="34"/>
    <n v="1.425"/>
    <n v="-2.8291316526610641"/>
    <n v="-1.4041316526610641"/>
  </r>
  <r>
    <x v="34"/>
    <n v="1.427"/>
    <n v="-2.8203892742287913"/>
    <n v="-1.3933892742287912"/>
  </r>
  <r>
    <x v="34"/>
    <n v="2.29"/>
    <n v="-2.1956483439041579"/>
    <n v="9.4351656095842173E-2"/>
  </r>
  <r>
    <x v="34"/>
    <n v="1.2629999999999999"/>
    <n v="-4.105311671851597"/>
    <n v="-2.8423116718515971"/>
  </r>
  <r>
    <x v="34"/>
    <n v="0.19498327759197323"/>
    <n v="-6.2248995983935771"/>
    <n v="-6.029916320801604"/>
  </r>
  <r>
    <x v="34"/>
    <n v="0.56309963099631"/>
    <n v="-2.4859360060480729"/>
    <n v="-1.9228363750517627"/>
  </r>
  <r>
    <x v="34"/>
    <n v="0.57894736842105265"/>
    <n v="-2.4542614904060684"/>
    <n v="-1.8753141219850158"/>
  </r>
  <r>
    <x v="34"/>
    <n v="2.14"/>
    <n v="-2.1382270303754343"/>
    <n v="1.7729696245658566E-3"/>
  </r>
  <r>
    <x v="34"/>
    <n v="0.74192139737991269"/>
    <n v="-2.2058089629703561"/>
    <n v="-1.4638875655904435"/>
  </r>
  <r>
    <x v="34"/>
    <n v="0.2105169340463458"/>
    <n v="-5.7417816181493491"/>
    <n v="-5.5312646841030029"/>
  </r>
  <r>
    <x v="34"/>
    <n v="0.40412979351032452"/>
    <n v="-3.1211127445437059"/>
    <n v="-2.7169829510333816"/>
  </r>
  <r>
    <x v="34"/>
    <n v="1.222"/>
    <n v="-4.7642447642447641"/>
    <n v="-3.5422447642447641"/>
  </r>
  <r>
    <x v="34"/>
    <n v="2.5099999999999998"/>
    <n v="-2.334492458304724"/>
    <n v="0.17550754169527583"/>
  </r>
  <r>
    <x v="34"/>
    <n v="1.5"/>
    <n v="-2.5555555555555554"/>
    <n v="-1.0555555555555554"/>
  </r>
  <r>
    <x v="34"/>
    <n v="3.9689034369885432"/>
    <n v="-4.7642447642447641"/>
    <n v="-0.79534132725622086"/>
  </r>
  <r>
    <x v="34"/>
    <n v="1.2270000000000001"/>
    <n v="-4.670538333002253"/>
    <n v="-3.4435383330022526"/>
  </r>
  <r>
    <x v="34"/>
    <n v="0.62362204724409454"/>
    <n v="-2.3616794164739368"/>
    <n v="-1.7380573692298422"/>
  </r>
  <r>
    <x v="34"/>
    <n v="1.3051044083526682"/>
    <n v="-2.1812154696132597"/>
    <n v="-0.87611106126059157"/>
  </r>
  <r>
    <x v="34"/>
    <n v="1.0721868365180467"/>
    <n v="-2.1116138763197587"/>
    <n v="-1.039427039801712"/>
  </r>
  <r>
    <x v="34"/>
    <n v="0.8114678899082568"/>
    <n v="-2.1478477441537547"/>
    <n v="-1.3363798542454979"/>
  </r>
  <r>
    <x v="34"/>
    <n v="0.85924170616113749"/>
    <n v="-2.130913201023902"/>
    <n v="-1.2716714948627645"/>
  </r>
  <r>
    <x v="34"/>
    <n v="0.76061946902654876"/>
    <n v="-2.1844713777954392"/>
    <n v="-1.4238519087688903"/>
  </r>
  <r>
    <x v="34"/>
    <n v="1.671"/>
    <n v="-2.2310537064635425"/>
    <n v="-0.56005370646354247"/>
  </r>
  <r>
    <x v="34"/>
    <n v="0.85188679245283017"/>
    <n v="-2.1335519319390288"/>
    <n v="-1.2816651394861986"/>
  </r>
  <r>
    <x v="34"/>
    <n v="0.68995815899581592"/>
    <n v="-2.2602565097382801"/>
    <n v="-1.5702983507424642"/>
  </r>
  <r>
    <x v="34"/>
    <n v="1.8540000000000001"/>
    <n v="-2.1143564137687241"/>
    <n v="-0.26035641376872398"/>
  </r>
  <r>
    <x v="34"/>
    <n v="2.2599999999999998"/>
    <n v="-2.1844713777954392"/>
    <n v="7.552862220456058E-2"/>
  </r>
  <r>
    <x v="34"/>
    <n v="0.54981818181818187"/>
    <n v="-2.5245535714285712"/>
    <n v="-1.9747353896103892"/>
  </r>
  <r>
    <x v="34"/>
    <n v="1.37"/>
    <n v="-3.1211127445437059"/>
    <n v="-1.7511127445437058"/>
  </r>
  <r>
    <x v="34"/>
    <n v="0.28675799086757991"/>
    <n v="-4.2021079881656807"/>
    <n v="-3.915349997298101"/>
  </r>
  <r>
    <x v="34"/>
    <n v="2.188599577762139"/>
    <n v="-2.8492305614031137"/>
    <n v="-0.66063098364097472"/>
  </r>
  <r>
    <x v="34"/>
    <n v="1.37"/>
    <n v="-3.1211127445437059"/>
    <n v="-1.7511127445437058"/>
  </r>
  <r>
    <x v="34"/>
    <n v="1.111"/>
    <n v="-9.1510544635544644"/>
    <n v="-8.0400544635544637"/>
  </r>
  <r>
    <x v="34"/>
    <n v="1.675"/>
    <n v="-2.2277501381978992"/>
    <n v="-0.5527501381978992"/>
  </r>
  <r>
    <x v="34"/>
    <n v="1.333"/>
    <n v="-3.3817908817908822"/>
    <n v="-2.0487908817908824"/>
  </r>
  <r>
    <x v="34"/>
    <n v="0.94527363184079605"/>
    <n v="-2.1012101210121017"/>
    <n v="-1.1559364891713058"/>
  </r>
  <r>
    <x v="34"/>
    <n v="1.5980000000000001"/>
    <n v="-2.334492458304724"/>
    <n v="-0.73649245830472387"/>
  </r>
  <r>
    <x v="34"/>
    <n v="0.29372093023255813"/>
    <n v="-4.105311671851597"/>
    <n v="-3.8115907416190389"/>
  </r>
  <r>
    <x v="34"/>
    <n v="1.4302957151478577"/>
    <n v="-2.2519970225199701"/>
    <n v="-0.82170130737211244"/>
  </r>
  <r>
    <x v="34"/>
    <n v="1.684887459807074"/>
    <n v="-2.4190857524190861"/>
    <n v="-0.73419829261201208"/>
  </r>
  <r>
    <x v="34"/>
    <n v="0.38352272727272729"/>
    <n v="-3.2539682539682531"/>
    <n v="-2.8704455266955256"/>
  </r>
  <r>
    <x v="34"/>
    <n v="2.02"/>
    <n v="-2.1116138763197587"/>
    <n v="-9.1613876319758702E-2"/>
  </r>
  <r>
    <x v="34"/>
    <n v="0.8770334928229665"/>
    <n v="-2.1179113847373814"/>
    <n v="-1.240877891914415"/>
  </r>
  <r>
    <x v="34"/>
    <n v="0.27074235807860264"/>
    <n v="-4.4459962756052143"/>
    <n v="-4.1752539175266117"/>
  </r>
  <r>
    <x v="34"/>
    <n v="2.62"/>
    <n v="-2.4190857524190861"/>
    <n v="0.20091424758091403"/>
  </r>
  <r>
    <x v="34"/>
    <n v="1.3051044083526682"/>
    <n v="-2.1812154696132597"/>
    <n v="-0.87611106126059157"/>
  </r>
  <r>
    <x v="35"/>
    <n v="1.3169999999999999"/>
    <n v="-3.5155849628170239"/>
    <n v="-2.1985849628170238"/>
  </r>
  <r>
    <x v="35"/>
    <n v="1.7570215545395167"/>
    <n v="-2.474955147706126"/>
    <n v="-0.71793359316660932"/>
  </r>
  <r>
    <x v="35"/>
    <n v="2.38"/>
    <n v="-2.2560312493064343"/>
    <n v="0.12396875069356561"/>
  </r>
  <r>
    <x v="35"/>
    <n v="1.2629999999999999"/>
    <n v="-4.105311671851597"/>
    <n v="-2.8423116718515971"/>
  </r>
  <r>
    <x v="35"/>
    <n v="1.2758620689655173"/>
    <n v="-2.1710234824988923"/>
    <n v="-0.89516141353337497"/>
  </r>
  <r>
    <x v="35"/>
    <n v="1.7569999999999999"/>
    <n v="-2.1543372963452225"/>
    <n v="-0.39733729634522263"/>
  </r>
  <r>
    <x v="35"/>
    <n v="2.31"/>
    <n v="-2.2147375884953302"/>
    <n v="9.5262411504669853E-2"/>
  </r>
  <r>
    <x v="35"/>
    <n v="0.43874999999999997"/>
    <n v="-2.9297929792979303"/>
    <n v="-2.4910429792979301"/>
  </r>
  <r>
    <x v="35"/>
    <n v="3.85"/>
    <n v="-3.6082061832104699"/>
    <n v="0.24179381678953016"/>
  </r>
  <r>
    <x v="35"/>
    <n v="1.3970149253731341"/>
    <n v="-2.2277501381978992"/>
    <n v="-0.83073521282476515"/>
  </r>
  <r>
    <x v="35"/>
    <n v="2.0099999999999998"/>
    <n v="-2.1012101210121017"/>
    <n v="-9.1210121012101908E-2"/>
  </r>
  <r>
    <x v="35"/>
    <n v="2.31"/>
    <n v="-2.2147375884953302"/>
    <n v="9.5262411504669853E-2"/>
  </r>
  <r>
    <x v="35"/>
    <n v="1.133"/>
    <n v="-7.6843599063884875"/>
    <n v="-6.5513599063884875"/>
  </r>
  <r>
    <x v="35"/>
    <n v="3.18"/>
    <n v="-2.9096959884871385"/>
    <n v="0.27030401151286165"/>
  </r>
  <r>
    <x v="35"/>
    <n v="1.3839999999999999"/>
    <n v="-3.0370670995671003"/>
    <n v="-1.6530670995671004"/>
  </r>
  <r>
    <x v="35"/>
    <n v="2.71"/>
    <n v="-2.4859360060480729"/>
    <n v="0.22406399395192711"/>
  </r>
  <r>
    <x v="35"/>
    <n v="1.2031337437045326"/>
    <n v="-2.140213247886857"/>
    <n v="-0.93707950418232433"/>
  </r>
  <r>
    <x v="35"/>
    <n v="0.53202846975088969"/>
    <n v="-2.5726882080473237"/>
    <n v="-2.040659738296434"/>
  </r>
  <r>
    <x v="35"/>
    <n v="1.6990000000000001"/>
    <n v="-2.2058089629703561"/>
    <n v="-0.50680896297035605"/>
  </r>
  <r>
    <x v="35"/>
    <n v="2.11"/>
    <n v="-2.130913201023902"/>
    <n v="-2.091320102390215E-2"/>
  </r>
  <r>
    <x v="35"/>
    <n v="0.79590909090909079"/>
    <n v="-2.1648912561029738"/>
    <n v="-1.3689821651938829"/>
  </r>
  <r>
    <x v="35"/>
    <n v="1.1579999999999999"/>
    <n v="-6.521421616358329"/>
    <n v="-5.3634216163583286"/>
  </r>
  <r>
    <x v="35"/>
    <n v="0.47973421926910303"/>
    <n v="-2.7497646900631976"/>
    <n v="-2.2700304707940946"/>
  </r>
  <r>
    <x v="35"/>
    <n v="1.125"/>
    <n v="-8.1567398119122263"/>
    <n v="-7.0317398119122263"/>
  </r>
  <r>
    <x v="35"/>
    <n v="1.3069999999999999"/>
    <n v="-3.6082061832104699"/>
    <n v="-2.30120618321047"/>
  </r>
  <r>
    <x v="35"/>
    <n v="1.333"/>
    <n v="-3.3817908817908822"/>
    <n v="-2.0487908817908824"/>
  </r>
  <r>
    <x v="35"/>
    <n v="2.9456771231828616"/>
    <n v="-3.6082061832104699"/>
    <n v="-0.66252906002760836"/>
  </r>
  <r>
    <x v="35"/>
    <n v="1.1111111111111112"/>
    <n v="-2.1143564137687241"/>
    <n v="-1.0032453026576129"/>
  </r>
  <r>
    <x v="35"/>
    <n v="1.48"/>
    <n v="-2.620967741935484"/>
    <n v="-1.140967741935484"/>
  </r>
  <r>
    <x v="35"/>
    <n v="1.8795986622073577"/>
    <n v="-2.5726882080473237"/>
    <n v="-0.69308954583996596"/>
  </r>
  <r>
    <x v="35"/>
    <n v="1.327"/>
    <n v="-3.4298511874310793"/>
    <n v="-2.1028511874310793"/>
  </r>
  <r>
    <x v="35"/>
    <n v="1.35"/>
    <n v="-3.2539682539682531"/>
    <n v="-1.903968253968253"/>
  </r>
  <r>
    <x v="35"/>
    <n v="0.59693486590038314"/>
    <n v="-2.4132327077628619"/>
    <n v="-1.8162978418624789"/>
  </r>
  <r>
    <x v="35"/>
    <n v="1.5609999999999999"/>
    <n v="-2.4075311942959003"/>
    <n v="-0.8465311942959004"/>
  </r>
  <r>
    <x v="35"/>
    <n v="1.5309999999999999"/>
    <n v="-2.474955147706126"/>
    <n v="-0.9439551477061261"/>
  </r>
  <r>
    <x v="35"/>
    <n v="1.609"/>
    <n v="-2.3177118004704211"/>
    <n v="-0.70871180047042115"/>
  </r>
  <r>
    <x v="35"/>
    <n v="1.6060000000000001"/>
    <n v="-2.3213059560989651"/>
    <n v="-0.71530595609896497"/>
  </r>
  <r>
    <x v="35"/>
    <n v="2.3916184971098269"/>
    <n v="-3.0370670995671003"/>
    <n v="-0.64544860245727342"/>
  </r>
  <r>
    <x v="35"/>
    <n v="1.54"/>
    <n v="-2.4542614904060684"/>
    <n v="-0.91426149040606841"/>
  </r>
  <r>
    <x v="35"/>
    <n v="1.2589999999999999"/>
    <n v="-4.160405058608653"/>
    <n v="-2.9014050586086531"/>
  </r>
  <r>
    <x v="35"/>
    <n v="2.6074074074074072"/>
    <n v="-3.2539682539682531"/>
    <n v="-0.64656084656084589"/>
  </r>
  <r>
    <x v="35"/>
    <n v="0.74192139737991269"/>
    <n v="-2.2058089629703561"/>
    <n v="-1.4638875655904435"/>
  </r>
  <r>
    <x v="35"/>
    <n v="3.8068181818181821"/>
    <n v="-4.5813475376133077"/>
    <n v="-0.77452935579512561"/>
  </r>
  <r>
    <x v="35"/>
    <n v="2.02"/>
    <n v="-2.1116138763197587"/>
    <n v="-9.1613876319758702E-2"/>
  </r>
  <r>
    <x v="35"/>
    <n v="0.49897610921501701"/>
    <n v="-2.6826368795280713"/>
    <n v="-2.1836607703130544"/>
  </r>
  <r>
    <x v="35"/>
    <n v="0.85924170616113749"/>
    <n v="-2.130913201023902"/>
    <n v="-1.2716714948627645"/>
  </r>
  <r>
    <x v="35"/>
    <n v="1.0914927768860354"/>
    <n v="-2.1122864477294856"/>
    <n v="-1.0207936708434502"/>
  </r>
  <r>
    <x v="35"/>
    <n v="0.3009478672985782"/>
    <n v="-4.0142627099148838"/>
    <n v="-3.7133148426163056"/>
  </r>
  <r>
    <x v="36"/>
    <n v="1.3147178592204769"/>
    <n v="-2.1844713777954392"/>
    <n v="-0.8697535185749623"/>
  </r>
  <r>
    <x v="37"/>
    <n v="1.4339999999999999"/>
    <n v="-2.7919523434865687"/>
    <n v="-1.3579523434865688"/>
  </r>
  <r>
    <x v="37"/>
    <n v="1.5069999999999999"/>
    <n v="-2.537358339183633"/>
    <n v="-1.0303583391836331"/>
  </r>
  <r>
    <x v="37"/>
    <n v="0.53202846975088969"/>
    <n v="-2.5726882080473237"/>
    <n v="-2.040659738296434"/>
  </r>
  <r>
    <x v="37"/>
    <n v="0.83785046728971957"/>
    <n v="-2.1382270303754343"/>
    <n v="-1.3003765630857147"/>
  </r>
  <r>
    <x v="37"/>
    <n v="1.0860000000000001"/>
    <n v="-11.744457093294294"/>
    <n v="-10.658457093294293"/>
  </r>
  <r>
    <x v="37"/>
    <n v="1.4950000000000001"/>
    <n v="-2.5726882080473237"/>
    <n v="-1.0776882080473236"/>
  </r>
  <r>
    <x v="37"/>
    <n v="1.502"/>
    <n v="-2.5506910903870552"/>
    <n v="-1.0486910903870552"/>
  </r>
  <r>
    <x v="37"/>
    <n v="1.256"/>
    <n v="-4.2021079881656807"/>
    <n v="-2.9461079881656804"/>
  </r>
  <r>
    <x v="37"/>
    <n v="1.3120000000000001"/>
    <n v="-3.561000091249201"/>
    <n v="-2.2490000912492008"/>
  </r>
  <r>
    <x v="37"/>
    <n v="1.675"/>
    <n v="-2.2277501381978992"/>
    <n v="-0.5527501381978992"/>
  </r>
  <r>
    <x v="37"/>
    <n v="1.7929999999999999"/>
    <n v="-2.1382270303754343"/>
    <n v="-0.34522703037543434"/>
  </r>
  <r>
    <x v="37"/>
    <n v="2.2585227272727275"/>
    <n v="-2.9096959884871385"/>
    <n v="-0.65117326121441099"/>
  </r>
  <r>
    <x v="37"/>
    <n v="2.3000000000000003"/>
    <n v="-2.9504504504504507"/>
    <n v="-0.65045045045045047"/>
  </r>
  <r>
    <x v="37"/>
    <n v="3.4872611464968153"/>
    <n v="-4.2021079881656807"/>
    <n v="-0.71484684166886536"/>
  </r>
  <r>
    <x v="37"/>
    <n v="0.30487804878048785"/>
    <n v="-4.32258064516129"/>
    <n v="-4.0177025963808024"/>
  </r>
  <r>
    <x v="37"/>
    <n v="1.347"/>
    <n v="-3.2755451678050331"/>
    <n v="-1.9285451678050332"/>
  </r>
  <r>
    <x v="37"/>
    <n v="1.7809999999999999"/>
    <n v="-2.1424786966311977"/>
    <n v="-0.3614786966311978"/>
  </r>
  <r>
    <x v="37"/>
    <n v="1.5707133917396743"/>
    <n v="-2.334492458304724"/>
    <n v="-0.76377906656504968"/>
  </r>
  <r>
    <x v="37"/>
    <n v="1.46"/>
    <n v="-2.6893769610040343"/>
    <n v="-1.2293769610040344"/>
  </r>
  <r>
    <x v="37"/>
    <n v="3.6524537409493161"/>
    <n v="-4.3977122131547723"/>
    <n v="-0.74525847220545627"/>
  </r>
  <r>
    <x v="37"/>
    <n v="1.4339999999999999"/>
    <n v="-2.7919523434865687"/>
    <n v="-1.3579523434865688"/>
  </r>
  <r>
    <x v="37"/>
    <n v="2.5499999999999998"/>
    <n v="-2.3663316861917716"/>
    <n v="0.18366831380822823"/>
  </r>
  <r>
    <x v="37"/>
    <n v="1.54"/>
    <n v="-2.4542614904060684"/>
    <n v="-0.91426149040606841"/>
  </r>
  <r>
    <x v="37"/>
    <n v="1.4079999999999999"/>
    <n v="-2.9096959884871385"/>
    <n v="-1.5016959884871386"/>
  </r>
  <r>
    <x v="37"/>
    <n v="1.4079999999999999"/>
    <n v="-2.9096959884871385"/>
    <n v="-1.5016959884871386"/>
  </r>
  <r>
    <x v="37"/>
    <n v="1.6359999999999999"/>
    <n v="-2.2765523961378338"/>
    <n v="-0.64055239613783388"/>
  </r>
  <r>
    <x v="38"/>
    <n v="1.327"/>
    <n v="-3.4298511874310793"/>
    <n v="-2.1028511874310793"/>
  </r>
  <r>
    <x v="38"/>
    <n v="1.5149999999999999"/>
    <n v="-2.5164602164936953"/>
    <n v="-1.0014602164936954"/>
  </r>
  <r>
    <x v="38"/>
    <n v="1.458"/>
    <n v="-2.6962266263576309"/>
    <n v="-1.2382266263576309"/>
  </r>
  <r>
    <x v="38"/>
    <n v="1.8540000000000001"/>
    <n v="-2.1143564137687241"/>
    <n v="-0.26035641376872398"/>
  </r>
  <r>
    <x v="38"/>
    <n v="0.5567765567765568"/>
    <n v="-2.5011116051578477"/>
    <n v="-1.9443350483812909"/>
  </r>
  <r>
    <x v="38"/>
    <n v="0.29372093023255813"/>
    <n v="-4.105311671851597"/>
    <n v="-3.8115907416190389"/>
  </r>
  <r>
    <x v="38"/>
    <n v="1.5369999999999999"/>
    <n v="-2.4609997881332308"/>
    <n v="-0.92399978813323091"/>
  </r>
  <r>
    <x v="38"/>
    <n v="0.57565543071161052"/>
    <n v="-2.4609997881332308"/>
    <n v="-1.8853443574216202"/>
  </r>
  <r>
    <x v="38"/>
    <n v="1.2031337437045326"/>
    <n v="-2.140213247886857"/>
    <n v="-0.93707950418232433"/>
  </r>
  <r>
    <x v="38"/>
    <n v="1.5707133917396743"/>
    <n v="-2.334492458304724"/>
    <n v="-0.76377906656504968"/>
  </r>
  <r>
    <x v="38"/>
    <n v="3.18"/>
    <n v="-2.9096959884871385"/>
    <n v="0.27030401151286165"/>
  </r>
  <r>
    <x v="38"/>
    <n v="1.37"/>
    <n v="-3.1211127445437059"/>
    <n v="-1.7511127445437058"/>
  </r>
  <r>
    <x v="38"/>
    <n v="2.95"/>
    <n v="-2.6962266263576309"/>
    <n v="0.25377337364236929"/>
  </r>
  <r>
    <x v="38"/>
    <n v="1.071"/>
    <n v="-14.184707443055133"/>
    <n v="-13.113707443055134"/>
  </r>
  <r>
    <x v="38"/>
    <n v="1.6890000000000001"/>
    <n v="-2.2147375884953302"/>
    <n v="-0.52573758849533014"/>
  </r>
  <r>
    <x v="38"/>
    <n v="2.2799999999999998"/>
    <n v="-2.1916872355430184"/>
    <n v="8.8312764456981441E-2"/>
  </r>
  <r>
    <x v="38"/>
    <n v="0.49897610921501701"/>
    <n v="-2.6826368795280713"/>
    <n v="-2.1836607703130544"/>
  </r>
  <r>
    <x v="38"/>
    <n v="1.5504358655043586"/>
    <n v="-2.3213059560989651"/>
    <n v="-0.77087009059460643"/>
  </r>
  <r>
    <x v="38"/>
    <n v="1.5213358070500929"/>
    <n v="-2.3056770497990717"/>
    <n v="-0.78434124274897887"/>
  </r>
  <r>
    <x v="38"/>
    <n v="1.2955465587044535"/>
    <n v="-2.1781937253860786"/>
    <n v="-0.88264716668162513"/>
  </r>
  <r>
    <x v="38"/>
    <n v="0.8179723502304147"/>
    <n v="-2.1450234353460162"/>
    <n v="-1.3270510851156017"/>
  </r>
  <r>
    <x v="38"/>
    <n v="1.125"/>
    <n v="-8.1567398119122263"/>
    <n v="-7.0317398119122263"/>
  </r>
  <r>
    <x v="38"/>
    <n v="1.4339999999999999"/>
    <n v="-2.7919523434865687"/>
    <n v="-1.3579523434865688"/>
  </r>
  <r>
    <x v="38"/>
    <n v="1.208"/>
    <n v="-5.0527903469079947"/>
    <n v="-3.8447903469079945"/>
  </r>
  <r>
    <x v="38"/>
    <n v="2.4328249818445897"/>
    <n v="-3.0780518087928215"/>
    <n v="-0.64522682694823175"/>
  </r>
  <r>
    <x v="38"/>
    <n v="1.3220000000000001"/>
    <n v="-3.4718904284121668"/>
    <n v="-2.1498904284121667"/>
  </r>
  <r>
    <x v="38"/>
    <n v="1.3919999999999999"/>
    <n v="-2.9915490425244995"/>
    <n v="-1.5995490425244996"/>
  </r>
  <r>
    <x v="38"/>
    <n v="0.47973421926910303"/>
    <n v="-2.7497646900631976"/>
    <n v="-2.2700304707940946"/>
  </r>
  <r>
    <x v="38"/>
    <n v="0.5346428571428572"/>
    <n v="-2.5676279901632011"/>
    <n v="-2.0329851330203441"/>
  </r>
  <r>
    <x v="38"/>
    <n v="1.462"/>
    <n v="-2.6826368795280713"/>
    <n v="-1.2206368795280713"/>
  </r>
  <r>
    <x v="38"/>
    <n v="1.2323346523459584"/>
    <n v="-2.1478477441537547"/>
    <n v="-0.91551309180779628"/>
  </r>
  <r>
    <x v="38"/>
    <n v="1.105"/>
    <n v="-9.6596790890269162"/>
    <n v="-8.5546790890269158"/>
  </r>
  <r>
    <x v="38"/>
    <n v="1.3169999999999999"/>
    <n v="-3.5155849628170239"/>
    <n v="-2.1985849628170238"/>
  </r>
  <r>
    <x v="38"/>
    <n v="2.4900000000000002"/>
    <n v="-2.3213059560989651"/>
    <n v="0.16869404390103515"/>
  </r>
  <r>
    <x v="38"/>
    <n v="2.27"/>
    <n v="-2.1879617988927853"/>
    <n v="8.2038201107214714E-2"/>
  </r>
  <r>
    <x v="38"/>
    <n v="2.1971830985915495"/>
    <n v="-2.8526504941599287"/>
    <n v="-0.65546739556837919"/>
  </r>
  <r>
    <x v="38"/>
    <n v="0.74192139737991269"/>
    <n v="-2.2058089629703561"/>
    <n v="-1.4638875655904435"/>
  </r>
  <r>
    <x v="38"/>
    <n v="1.1738648947951273"/>
    <n v="-2.1335519319390288"/>
    <n v="-0.95968703714390147"/>
  </r>
  <r>
    <x v="38"/>
    <n v="1.8540000000000001"/>
    <n v="-2.1143564137687241"/>
    <n v="-0.26035641376872398"/>
  </r>
  <r>
    <x v="38"/>
    <n v="2.2879543834640055"/>
    <n v="-2.9338782659465772"/>
    <n v="-0.64592388248257171"/>
  </r>
  <r>
    <x v="38"/>
    <n v="1.2729999999999999"/>
    <n v="-3.9774690718086956"/>
    <n v="-2.7044690718086954"/>
  </r>
  <r>
    <x v="38"/>
    <n v="0.4701639344262295"/>
    <n v="-2.7919523434865687"/>
    <n v="-2.3217884090603391"/>
  </r>
  <r>
    <x v="38"/>
    <n v="1.684887459807074"/>
    <n v="-2.4190857524190861"/>
    <n v="-0.73419829261201208"/>
  </r>
  <r>
    <x v="38"/>
    <n v="1.8540000000000001"/>
    <n v="-2.1143564137687241"/>
    <n v="-0.26035641376872398"/>
  </r>
  <r>
    <x v="38"/>
    <n v="1.2323346523459584"/>
    <n v="-2.1478477441537547"/>
    <n v="-0.91551309180779628"/>
  </r>
  <r>
    <x v="38"/>
    <n v="1.714"/>
    <n v="-2.1879617988927853"/>
    <n v="-0.47396179889278534"/>
  </r>
  <r>
    <x v="38"/>
    <n v="1.7809999999999999"/>
    <n v="-2.1424786966311977"/>
    <n v="-0.3614786966311978"/>
  </r>
  <r>
    <x v="38"/>
    <n v="1.571"/>
    <n v="-2.3842248775188986"/>
    <n v="-0.8132248775188986"/>
  </r>
  <r>
    <x v="38"/>
    <n v="1.1833333333333333"/>
    <n v="-2.1349557522123894"/>
    <n v="-0.95162241887905608"/>
  </r>
  <r>
    <x v="38"/>
    <n v="1.3440000000000001"/>
    <n v="-3.2976017441860459"/>
    <n v="-1.9536017441860458"/>
  </r>
  <r>
    <x v="38"/>
    <n v="1.7090000000000001"/>
    <n v="-2.1916872355430184"/>
    <n v="-0.48268723554301829"/>
  </r>
  <r>
    <x v="38"/>
    <n v="1.4"/>
    <n v="-2.9504504504504507"/>
    <n v="-1.5504504504504508"/>
  </r>
  <r>
    <x v="38"/>
    <n v="0.5346428571428572"/>
    <n v="-2.5676279901632011"/>
    <n v="-2.0329851330203441"/>
  </r>
  <r>
    <x v="38"/>
    <n v="1.609"/>
    <n v="-2.3177118004704211"/>
    <n v="-0.70871180047042115"/>
  </r>
  <r>
    <x v="38"/>
    <n v="0.55604395604395607"/>
    <n v="-2.5085366125828554"/>
    <n v="-1.9524926565388994"/>
  </r>
  <r>
    <x v="38"/>
    <n v="1.5780000000000001"/>
    <n v="-2.3711294472540145"/>
    <n v="-0.79312944725401446"/>
  </r>
  <r>
    <x v="38"/>
    <n v="1.7869999999999999"/>
    <n v="-2.140213247886857"/>
    <n v="-0.35321324788685704"/>
  </r>
  <r>
    <x v="38"/>
    <n v="1.8129999999999999"/>
    <n v="-2.130913201023902"/>
    <n v="-0.31791320102390208"/>
  </r>
  <r>
    <x v="38"/>
    <n v="1.35"/>
    <n v="-3.2539682539682531"/>
    <n v="-1.903968253968253"/>
  </r>
  <r>
    <x v="38"/>
    <n v="2.188599577762139"/>
    <n v="-2.8492305614031137"/>
    <n v="-0.66063098364097472"/>
  </r>
  <r>
    <x v="38"/>
    <n v="1.1359999999999999"/>
    <n v="-7.5212913448207628"/>
    <n v="-6.3852913448207627"/>
  </r>
  <r>
    <x v="38"/>
    <n v="0.43478260869565211"/>
    <n v="-2.9504504504504507"/>
    <n v="-2.5156678417547989"/>
  </r>
  <r>
    <x v="38"/>
    <n v="1.7758846657929226"/>
    <n v="-2.4859360060480729"/>
    <n v="-0.71005134025515027"/>
  </r>
  <r>
    <x v="39"/>
    <n v="0.56914498141263936"/>
    <n v="-2.474955147706126"/>
    <n v="-1.9058101662934868"/>
  </r>
  <r>
    <x v="39"/>
    <n v="0.64497991967871482"/>
    <n v="-2.3213059560989651"/>
    <n v="-1.6763260364202504"/>
  </r>
  <r>
    <x v="39"/>
    <n v="3.283582089552239"/>
    <n v="-3.9774690718086956"/>
    <n v="-0.69388698225645662"/>
  </r>
  <r>
    <x v="39"/>
    <n v="1.6659999999999999"/>
    <n v="-2.2367956191485607"/>
    <n v="-0.57079561914856081"/>
  </r>
  <r>
    <x v="39"/>
    <n v="3.18"/>
    <n v="-2.9096959884871385"/>
    <n v="0.27030401151286165"/>
  </r>
  <r>
    <x v="39"/>
    <n v="1.4730000000000001"/>
    <n v="-2.6432654339631076"/>
    <n v="-1.1702654339631076"/>
  </r>
  <r>
    <x v="39"/>
    <n v="1.4830000000000001"/>
    <n v="-2.6080277833433509"/>
    <n v="-1.1250277833433509"/>
  </r>
  <r>
    <x v="39"/>
    <n v="1.3220000000000001"/>
    <n v="-3.4718904284121668"/>
    <n v="-2.1498904284121667"/>
  </r>
  <r>
    <x v="39"/>
    <n v="1.8795986622073577"/>
    <n v="-2.5726882080473237"/>
    <n v="-0.69308954583996596"/>
  </r>
  <r>
    <x v="39"/>
    <n v="2.6074074074074072"/>
    <n v="-3.2539682539682531"/>
    <n v="-0.64656084656084589"/>
  </r>
  <r>
    <x v="39"/>
    <n v="1.1402073104200763"/>
    <n v="-2.1179113847373814"/>
    <n v="-0.97770407431730511"/>
  </r>
  <r>
    <x v="39"/>
    <n v="1.2849999999999999"/>
    <n v="-3.8366407822835789"/>
    <n v="-2.5516407822835792"/>
  </r>
  <r>
    <x v="39"/>
    <n v="1.3120000000000001"/>
    <n v="-3.561000091249201"/>
    <n v="-2.2490000912492008"/>
  </r>
  <r>
    <x v="39"/>
    <n v="1.3438967136150235"/>
    <n v="-2.1956483439041579"/>
    <n v="-0.85175163028913436"/>
  </r>
  <r>
    <x v="39"/>
    <n v="1.363"/>
    <n v="-3.1646570022128895"/>
    <n v="-1.8016570022128895"/>
  </r>
  <r>
    <x v="39"/>
    <n v="1.746"/>
    <n v="-2.166928854718277"/>
    <n v="-0.42092885471827701"/>
  </r>
  <r>
    <x v="39"/>
    <n v="1.4159999999999999"/>
    <n v="-2.8711358734723222"/>
    <n v="-1.4551358734723223"/>
  </r>
  <r>
    <x v="39"/>
    <n v="1.714"/>
    <n v="-2.1879617988927853"/>
    <n v="-0.47396179889278534"/>
  </r>
  <r>
    <x v="39"/>
    <n v="6.56"/>
    <n v="-8.1567398119122263"/>
    <n v="-1.5967398119122267"/>
  </r>
  <r>
    <x v="39"/>
    <n v="1.357"/>
    <n v="-3.204346254630885"/>
    <n v="-1.847346254630885"/>
  </r>
  <r>
    <x v="39"/>
    <n v="0.9"/>
    <n v="-2.1143564137687241"/>
    <n v="-1.2143564137687242"/>
  </r>
  <r>
    <x v="39"/>
    <n v="0.76061946902654876"/>
    <n v="-2.1844713777954392"/>
    <n v="-1.4238519087688903"/>
  </r>
  <r>
    <x v="39"/>
    <n v="3.2419733750978859"/>
    <n v="-3.9285796408287164"/>
    <n v="-0.6866062657308305"/>
  </r>
  <r>
    <x v="39"/>
    <n v="1.327"/>
    <n v="-3.4298511874310793"/>
    <n v="-2.1028511874310793"/>
  </r>
  <r>
    <x v="39"/>
    <n v="1.373"/>
    <n v="-3.1011332146799737"/>
    <n v="-1.7281332146799737"/>
  </r>
  <r>
    <x v="39"/>
    <n v="1.645"/>
    <n v="-2.2646733111849389"/>
    <n v="-0.61967331118493885"/>
  </r>
  <r>
    <x v="39"/>
    <n v="0.34435695538057742"/>
    <n v="-3.561000091249201"/>
    <n v="-3.2166431358686234"/>
  </r>
  <r>
    <x v="39"/>
    <n v="1.746"/>
    <n v="-2.166928854718277"/>
    <n v="-0.42092885471827701"/>
  </r>
  <r>
    <x v="39"/>
    <n v="1.3220000000000001"/>
    <n v="-3.4718904284121668"/>
    <n v="-2.1498904284121667"/>
  </r>
  <r>
    <x v="39"/>
    <n v="1.5880000000000001"/>
    <n v="-2.3542750433506736"/>
    <n v="-0.76627504335067353"/>
  </r>
  <r>
    <x v="39"/>
    <n v="1.8"/>
    <n v="-2.1349557522123894"/>
    <n v="-0.33495575221238938"/>
  </r>
  <r>
    <x v="39"/>
    <n v="0.33163265306122452"/>
    <n v="-3.6757990867579906"/>
    <n v="-3.344166433696766"/>
  </r>
  <r>
    <x v="39"/>
    <n v="1.117"/>
    <n v="-8.6960398435808273"/>
    <n v="-7.5790398435808273"/>
  </r>
  <r>
    <x v="39"/>
    <n v="0.78378378378378366"/>
    <n v="-2.1710234824988923"/>
    <n v="-1.3872396987151085"/>
  </r>
  <r>
    <x v="39"/>
    <n v="0.56309963099631"/>
    <n v="-2.4859360060480729"/>
    <n v="-1.9228363750517627"/>
  </r>
  <r>
    <x v="39"/>
    <n v="0.66598360655737709"/>
    <n v="-2.2944444444444443"/>
    <n v="-1.6284608378870673"/>
  </r>
  <r>
    <x v="39"/>
    <n v="1.1638168781025924"/>
    <n v="-2.130913201023902"/>
    <n v="-0.96709632292130965"/>
  </r>
  <r>
    <x v="39"/>
    <n v="0.85924170616113749"/>
    <n v="-2.130913201023902"/>
    <n v="-1.2716714948627645"/>
  </r>
  <r>
    <x v="39"/>
    <n v="0.89227053140096624"/>
    <n v="-2.1152169835262447"/>
    <n v="-1.2229464521252784"/>
  </r>
  <r>
    <x v="39"/>
    <n v="2.09"/>
    <n v="-2.1179113847373814"/>
    <n v="-2.7911384737381528E-2"/>
  </r>
  <r>
    <x v="39"/>
    <n v="2.2200000000000002"/>
    <n v="-2.1710234824988923"/>
    <n v="4.8976517501107875E-2"/>
  </r>
  <r>
    <x v="39"/>
    <n v="2.2000000000000002"/>
    <n v="-2.1648912561029738"/>
    <n v="3.510874389702634E-2"/>
  </r>
  <r>
    <x v="39"/>
    <n v="1.645"/>
    <n v="-2.2646733111849389"/>
    <n v="-0.61967331118493885"/>
  </r>
  <r>
    <x v="39"/>
    <n v="1.1859999999999999"/>
    <n v="-5.5985663082437291"/>
    <n v="-4.4125663082437292"/>
  </r>
  <r>
    <x v="39"/>
    <n v="1.363"/>
    <n v="-3.1646570022128895"/>
    <n v="-1.8016570022128895"/>
  </r>
  <r>
    <x v="39"/>
    <n v="1.847"/>
    <n v="-2.1152169835262447"/>
    <n v="-0.26821698352624468"/>
  </r>
  <r>
    <x v="39"/>
    <n v="0.35442359249329758"/>
    <n v="-3.4718904284121668"/>
    <n v="-3.1174668359188691"/>
  </r>
  <r>
    <x v="39"/>
    <n v="1.4159999999999999"/>
    <n v="-2.8711358734723222"/>
    <n v="-1.4551358734723223"/>
  </r>
  <r>
    <x v="39"/>
    <n v="1.4889705882352944"/>
    <n v="-2.2815791803133578"/>
    <n v="-0.79260859207806345"/>
  </r>
  <r>
    <x v="39"/>
    <n v="1.6422660725652451"/>
    <n v="-2.3842248775188986"/>
    <n v="-0.74195880495365341"/>
  </r>
  <r>
    <x v="39"/>
    <n v="2.36"/>
    <n v="-2.2367956191485607"/>
    <n v="0.12320438085143914"/>
  </r>
  <r>
    <x v="39"/>
    <n v="2.8625664388762342"/>
    <n v="-3.5155849628170239"/>
    <n v="-0.65301852394078974"/>
  </r>
  <r>
    <x v="39"/>
    <n v="1.3169999999999999"/>
    <n v="-3.5155849628170239"/>
    <n v="-2.1985849628170238"/>
  </r>
  <r>
    <x v="39"/>
    <n v="1.5369999999999999"/>
    <n v="-2.4609997881332308"/>
    <n v="-0.92399978813323091"/>
  </r>
  <r>
    <x v="39"/>
    <n v="0.42923076923076925"/>
    <n v="-2.9760900140646971"/>
    <n v="-2.5468592448339278"/>
  </r>
  <r>
    <x v="39"/>
    <n v="1.74"/>
    <n v="-2.1710234824988923"/>
    <n v="-0.43102348249889233"/>
  </r>
  <r>
    <x v="39"/>
    <n v="1.684887459807074"/>
    <n v="-2.4190857524190861"/>
    <n v="-0.73419829261201208"/>
  </r>
  <r>
    <x v="40"/>
    <n v="3.14"/>
    <n v="-2.8711358734723222"/>
    <n v="0.26886412652767788"/>
  </r>
  <r>
    <x v="40"/>
    <n v="1.4650000000000001"/>
    <n v="-2.6686723494345084"/>
    <n v="-1.2036723494345083"/>
  </r>
  <r>
    <x v="40"/>
    <n v="1.694"/>
    <n v="-2.2101529594324987"/>
    <n v="-0.51615295943249873"/>
  </r>
  <r>
    <x v="40"/>
    <n v="1.4650000000000001"/>
    <n v="-2.6686723494345084"/>
    <n v="-1.2036723494345083"/>
  </r>
  <r>
    <x v="40"/>
    <n v="1.675"/>
    <n v="-2.2277501381978992"/>
    <n v="-0.5527501381978992"/>
  </r>
  <r>
    <x v="40"/>
    <n v="2.3491379310344831"/>
    <n v="-2.9915490425244995"/>
    <n v="-0.6424111114900164"/>
  </r>
  <r>
    <x v="40"/>
    <n v="1.5213358070500929"/>
    <n v="-2.3056770497990717"/>
    <n v="-0.78434124274897887"/>
  </r>
  <r>
    <x v="40"/>
    <n v="1.724"/>
    <n v="-2.1812154696132597"/>
    <n v="-0.45721546961325976"/>
  </r>
  <r>
    <x v="40"/>
    <n v="1.3051044083526682"/>
    <n v="-2.1812154696132597"/>
    <n v="-0.87611106126059157"/>
  </r>
  <r>
    <x v="40"/>
    <n v="2.29"/>
    <n v="-2.2058089629703561"/>
    <n v="8.4191037029643923E-2"/>
  </r>
  <r>
    <x v="40"/>
    <n v="0.9"/>
    <n v="-2.1143564137687241"/>
    <n v="-1.2143564137687242"/>
  </r>
  <r>
    <x v="40"/>
    <n v="0.70593220338983054"/>
    <n v="-2.2367956191485607"/>
    <n v="-1.5308634157587302"/>
  </r>
  <r>
    <x v="40"/>
    <n v="1.5640000000000001"/>
    <n v="-2.4019804630001338"/>
    <n v="-0.83798046300013374"/>
  </r>
  <r>
    <x v="40"/>
    <n v="1.3120000000000001"/>
    <n v="-3.561000091249201"/>
    <n v="-2.2490000912492008"/>
  </r>
  <r>
    <x v="40"/>
    <n v="0.86952380952380948"/>
    <n v="-2.1197446621175433"/>
    <n v="-1.2502208525937339"/>
  </r>
  <r>
    <x v="40"/>
    <n v="2.6905829596412554"/>
    <n v="-3.3431952662721884"/>
    <n v="-0.65261230663093306"/>
  </r>
  <r>
    <x v="40"/>
    <n v="0.40412979351032452"/>
    <n v="-3.1211127445437059"/>
    <n v="-2.7169829510333816"/>
  </r>
  <r>
    <x v="40"/>
    <n v="1.1111111111111112"/>
    <n v="-2.1143564137687241"/>
    <n v="-1.0032453026576129"/>
  </r>
  <r>
    <x v="40"/>
    <n v="1.25"/>
    <n v="-4.2890173410404628"/>
    <n v="-3.0390173410404628"/>
  </r>
  <r>
    <x v="40"/>
    <n v="1.847"/>
    <n v="-2.1152169835262447"/>
    <n v="-0.26821698352624468"/>
  </r>
  <r>
    <x v="40"/>
    <n v="0.91617647058823526"/>
    <n v="-2.1122864477294856"/>
    <n v="-1.1961099771412504"/>
  </r>
  <r>
    <x v="40"/>
    <n v="1.35"/>
    <n v="-3.2539682539682531"/>
    <n v="-1.903968253968253"/>
  </r>
  <r>
    <x v="40"/>
    <n v="2.27"/>
    <n v="-2.1879617988927853"/>
    <n v="8.2038201107214714E-2"/>
  </r>
  <r>
    <x v="40"/>
    <n v="1.9430000000000001"/>
    <n v="-2.1010281133893089"/>
    <n v="-0.15802811338930889"/>
  </r>
  <r>
    <x v="40"/>
    <n v="2.25"/>
    <n v="-2.1812154696132597"/>
    <n v="6.8784530386740261E-2"/>
  </r>
  <r>
    <x v="40"/>
    <n v="0.75506607929515412"/>
    <n v="-2.1879617988927853"/>
    <n v="-1.4328957195976311"/>
  </r>
  <r>
    <x v="40"/>
    <n v="1.3478516774573277"/>
    <n v="-2.2058089629703561"/>
    <n v="-0.85795728551302841"/>
  </r>
  <r>
    <x v="40"/>
    <n v="1.2729999999999999"/>
    <n v="-3.9774690718086956"/>
    <n v="-2.7044690718086954"/>
  </r>
  <r>
    <x v="40"/>
    <n v="1.294"/>
    <n v="-3.7380608809180229"/>
    <n v="-2.4440608809180229"/>
  </r>
  <r>
    <x v="40"/>
    <n v="1.625"/>
    <n v="-2.2944444444444443"/>
    <n v="-0.66944444444444429"/>
  </r>
  <r>
    <x v="40"/>
    <n v="0.53202846975088969"/>
    <n v="-2.5726882080473237"/>
    <n v="-2.040659738296434"/>
  </r>
  <r>
    <x v="40"/>
    <n v="1.4"/>
    <n v="-2.9504504504504507"/>
    <n v="-1.5504504504504508"/>
  </r>
  <r>
    <x v="40"/>
    <n v="1.1638168781025924"/>
    <n v="-2.130913201023902"/>
    <n v="-0.96709632292130965"/>
  </r>
  <r>
    <x v="40"/>
    <n v="1.2769999999999999"/>
    <n v="-3.9285796408287164"/>
    <n v="-2.6515796408287162"/>
  </r>
  <r>
    <x v="40"/>
    <n v="0.76622222222222225"/>
    <n v="-2.1812154696132597"/>
    <n v="-1.4149932473910374"/>
  </r>
  <r>
    <x v="40"/>
    <n v="1.6020000000000001"/>
    <n v="-2.3277962347729786"/>
    <n v="-0.7257962347729785"/>
  </r>
  <r>
    <x v="40"/>
    <n v="4.1399999999999997"/>
    <n v="-3.9285796408287164"/>
    <n v="0.21142035917128332"/>
  </r>
  <r>
    <x v="40"/>
    <n v="1.25"/>
    <n v="-4.2890173410404628"/>
    <n v="-3.0390173410404628"/>
  </r>
  <r>
    <x v="40"/>
    <n v="2.36"/>
    <n v="-2.2367956191485607"/>
    <n v="0.12320438085143914"/>
  </r>
  <r>
    <x v="40"/>
    <n v="1.6659999999999999"/>
    <n v="-2.2367956191485607"/>
    <n v="-0.57079561914856081"/>
  </r>
  <r>
    <x v="40"/>
    <n v="1.3069999999999999"/>
    <n v="-3.6082061832104699"/>
    <n v="-2.30120618321047"/>
  </r>
  <r>
    <x v="40"/>
    <n v="2.16"/>
    <n v="-2.1424786966311977"/>
    <n v="1.7521303368802421E-2"/>
  </r>
  <r>
    <x v="40"/>
    <n v="2.5499999999999998"/>
    <n v="-2.3663316861917716"/>
    <n v="0.18366831380822823"/>
  </r>
  <r>
    <x v="40"/>
    <n v="0.53202846975088969"/>
    <n v="-2.5726882080473237"/>
    <n v="-2.040659738296434"/>
  </r>
  <r>
    <x v="40"/>
    <n v="1.294"/>
    <n v="-3.7380608809180229"/>
    <n v="-2.4440608809180229"/>
  </r>
  <r>
    <x v="40"/>
    <n v="2.06"/>
    <n v="-2.1143564137687241"/>
    <n v="-5.4356413768724021E-2"/>
  </r>
  <r>
    <x v="40"/>
    <n v="0.74410480349344976"/>
    <n v="-2.1956483439041579"/>
    <n v="-1.4515435404107082"/>
  </r>
  <r>
    <x v="40"/>
    <n v="1.5069999999999999"/>
    <n v="-2.537358339183633"/>
    <n v="-1.0303583391836331"/>
  </r>
  <r>
    <x v="40"/>
    <n v="0.43874999999999997"/>
    <n v="-2.9297929792979303"/>
    <n v="-2.4910429792979301"/>
  </r>
  <r>
    <x v="40"/>
    <n v="0.56914498141263936"/>
    <n v="-2.474955147706126"/>
    <n v="-1.9058101662934868"/>
  </r>
  <r>
    <x v="40"/>
    <n v="4.3583333333333343"/>
    <n v="-5.2364066193853436"/>
    <n v="-0.87807328605200929"/>
  </r>
  <r>
    <x v="40"/>
    <n v="2.29"/>
    <n v="-2.1956483439041579"/>
    <n v="9.4351656095842173E-2"/>
  </r>
  <r>
    <x v="40"/>
    <n v="1.454"/>
    <n v="-2.7102573850041374"/>
    <n v="-1.2562573850041374"/>
  </r>
  <r>
    <x v="40"/>
    <n v="0.60891472868217056"/>
    <n v="-2.3842248775188986"/>
    <n v="-1.775310148836728"/>
  </r>
  <r>
    <x v="40"/>
    <n v="1.367"/>
    <n v="-3.1397333996630752"/>
    <n v="-1.7727333996630752"/>
  </r>
  <r>
    <x v="40"/>
    <n v="1.3220000000000001"/>
    <n v="-3.4718904284121668"/>
    <n v="-2.1498904284121667"/>
  </r>
  <r>
    <x v="40"/>
    <n v="1.5504358655043586"/>
    <n v="-2.3213059560989651"/>
    <n v="-0.77087009059460643"/>
  </r>
  <r>
    <x v="40"/>
    <n v="1.4870000000000001"/>
    <n v="-2.5968663512186412"/>
    <n v="-1.1098663512186411"/>
  </r>
  <r>
    <x v="40"/>
    <n v="1.425"/>
    <n v="-2.8291316526610641"/>
    <n v="-1.4041316526610641"/>
  </r>
  <r>
    <x v="40"/>
    <n v="0.5935114503816793"/>
    <n v="-2.4190857524190861"/>
    <n v="-1.8255743020374067"/>
  </r>
  <r>
    <x v="40"/>
    <n v="1.4165666266506602"/>
    <n v="-2.2367956191485607"/>
    <n v="-0.82022899249790049"/>
  </r>
  <r>
    <x v="40"/>
    <n v="1.4493632504548211"/>
    <n v="-2.2602565097382801"/>
    <n v="-0.81089325928345901"/>
  </r>
  <r>
    <x v="40"/>
    <n v="2.46"/>
    <n v="-2.3056770497990717"/>
    <n v="0.15432295020092823"/>
  </r>
  <r>
    <x v="40"/>
    <n v="0.57894736842105265"/>
    <n v="-2.4542614904060684"/>
    <n v="-1.8753141219850158"/>
  </r>
  <r>
    <x v="40"/>
    <n v="2.25"/>
    <n v="-2.1812154696132597"/>
    <n v="6.8784530386740261E-2"/>
  </r>
  <r>
    <x v="40"/>
    <n v="1.3440000000000001"/>
    <n v="-3.2976017441860459"/>
    <n v="-1.9536017441860458"/>
  </r>
  <r>
    <x v="40"/>
    <n v="0.36620879120879118"/>
    <n v="-3.3817908817908822"/>
    <n v="-3.0155820905820909"/>
  </r>
  <r>
    <x v="40"/>
    <n v="1.2758620689655173"/>
    <n v="-2.1710234824988923"/>
    <n v="-0.89516141353337497"/>
  </r>
  <r>
    <x v="40"/>
    <n v="1.2350000000000001"/>
    <n v="-4.5292917516758946"/>
    <n v="-3.2942917516758943"/>
  </r>
  <r>
    <x v="40"/>
    <n v="0.29348837209302325"/>
    <n v="-4.1198241961600734"/>
    <n v="-3.8263358240670504"/>
  </r>
  <r>
    <x v="40"/>
    <n v="2.2200000000000002"/>
    <n v="-2.1710234824988923"/>
    <n v="4.8976517501107875E-2"/>
  </r>
  <r>
    <x v="41"/>
    <n v="1.3380000000000001"/>
    <n v="-3.3431952662721884"/>
    <n v="-2.0051952662721884"/>
  </r>
  <r>
    <x v="41"/>
    <n v="0.68541666666666667"/>
    <n v="-2.2646733111849389"/>
    <n v="-1.5792566445182721"/>
  </r>
  <r>
    <x v="41"/>
    <n v="1.3029999999999999"/>
    <n v="-3.6463507942489759"/>
    <n v="-2.343350794248976"/>
  </r>
  <r>
    <x v="41"/>
    <n v="1.6890000000000001"/>
    <n v="-2.2147375884953302"/>
    <n v="-0.52573758849533014"/>
  </r>
  <r>
    <x v="41"/>
    <n v="1.595"/>
    <n v="-2.3385670057496686"/>
    <n v="-0.74356700574966861"/>
  </r>
  <r>
    <x v="41"/>
    <n v="2.8"/>
    <n v="-2.5676279901632011"/>
    <n v="0.23237200983679873"/>
  </r>
  <r>
    <x v="41"/>
    <n v="1.2350000000000001"/>
    <n v="-4.5292917516758946"/>
    <n v="-3.2942917516758943"/>
  </r>
  <r>
    <x v="41"/>
    <n v="0.4942372881355932"/>
    <n v="-2.6962266263576309"/>
    <n v="-2.2019893382220377"/>
  </r>
  <r>
    <x v="41"/>
    <n v="2.79"/>
    <n v="-2.5506910903870552"/>
    <n v="0.23930890961294482"/>
  </r>
  <r>
    <x v="41"/>
    <n v="0.34933687002652519"/>
    <n v="-3.5155849628170239"/>
    <n v="-3.1662480927904988"/>
  </r>
  <r>
    <x v="41"/>
    <n v="0.61245136186770432"/>
    <n v="-2.37910295390488"/>
    <n v="-1.7666515920371757"/>
  </r>
  <r>
    <x v="41"/>
    <n v="1.2889999999999999"/>
    <n v="-3.7924335260780109"/>
    <n v="-2.5034335260780107"/>
  </r>
  <r>
    <x v="41"/>
    <n v="1.0380803338549818"/>
    <n v="-2.1006135509952304"/>
    <n v="-1.0625332171402486"/>
  </r>
  <r>
    <x v="41"/>
    <n v="1.1850000000000001"/>
    <n v="-5.6256697225860206"/>
    <n v="-4.440669722586021"/>
  </r>
  <r>
    <x v="41"/>
    <n v="0.52359154929577467"/>
    <n v="-2.5968663512186412"/>
    <n v="-2.0732748019228664"/>
  </r>
  <r>
    <x v="41"/>
    <n v="0.86952380952380948"/>
    <n v="-2.1197446621175433"/>
    <n v="-1.2502208525937339"/>
  </r>
  <r>
    <x v="41"/>
    <n v="2.17"/>
    <n v="-2.1450234353460162"/>
    <n v="2.4976564653983679E-2"/>
  </r>
  <r>
    <x v="41"/>
    <n v="0.62"/>
    <n v="-2.3663316861917716"/>
    <n v="-1.7463316861917715"/>
  </r>
  <r>
    <x v="41"/>
    <n v="2.11"/>
    <n v="-2.130913201023902"/>
    <n v="-2.091320102390215E-2"/>
  </r>
  <r>
    <x v="41"/>
    <n v="1.3839999999999999"/>
    <n v="-3.0370670995671003"/>
    <n v="-1.6530670995671004"/>
  </r>
  <r>
    <x v="41"/>
    <n v="0.52650176678445226"/>
    <n v="-2.5872644139623064"/>
    <n v="-2.060762647177854"/>
  </r>
  <r>
    <x v="41"/>
    <n v="1.5780000000000001"/>
    <n v="-2.3711294472540145"/>
    <n v="-0.79312944725401446"/>
  </r>
  <r>
    <x v="41"/>
    <n v="1.357"/>
    <n v="-3.204346254630885"/>
    <n v="-1.847346254630885"/>
  </r>
  <r>
    <x v="41"/>
    <n v="3.45"/>
    <n v="-3.1782463677991974"/>
    <n v="0.27175363220080273"/>
  </r>
  <r>
    <x v="41"/>
    <n v="1.1419999999999999"/>
    <n v="-7.2244028836039966"/>
    <n v="-6.0824028836039972"/>
  </r>
  <r>
    <x v="41"/>
    <n v="2.730682670667667"/>
    <n v="-3.3817908817908822"/>
    <n v="-0.65110821112321515"/>
  </r>
  <r>
    <x v="41"/>
    <n v="0.41812688821752264"/>
    <n v="-3.0370670995671003"/>
    <n v="-2.6189402113495777"/>
  </r>
  <r>
    <x v="41"/>
    <n v="1.7689999999999999"/>
    <n v="-2.1478477441537547"/>
    <n v="-0.37884774415375477"/>
  </r>
  <r>
    <x v="41"/>
    <n v="1.377"/>
    <n v="-3.0780518087928215"/>
    <n v="-1.7010518087928215"/>
  </r>
  <r>
    <x v="41"/>
    <n v="1.48"/>
    <n v="-2.620967741935484"/>
    <n v="-1.140967741935484"/>
  </r>
  <r>
    <x v="41"/>
    <n v="1.6020000000000001"/>
    <n v="-2.3277962347729786"/>
    <n v="-0.7257962347729785"/>
  </r>
  <r>
    <x v="41"/>
    <n v="0.79004524886877825"/>
    <n v="-2.166928854718277"/>
    <n v="-1.3768836058494989"/>
  </r>
  <r>
    <x v="41"/>
    <n v="1.08151305274374"/>
    <n v="-2.1111246415959086"/>
    <n v="-1.0296115888521686"/>
  </r>
  <r>
    <x v="41"/>
    <n v="2.2400000000000002"/>
    <n v="-2.1781937253860786"/>
    <n v="6.180627461392163E-2"/>
  </r>
  <r>
    <x v="41"/>
    <n v="1.6422660725652451"/>
    <n v="-2.3842248775188986"/>
    <n v="-0.74195880495365341"/>
  </r>
  <r>
    <x v="41"/>
    <n v="0.46396103896103896"/>
    <n v="-2.8117715617715615"/>
    <n v="-2.3478105228105224"/>
  </r>
  <r>
    <x v="41"/>
    <n v="0.92463054187192129"/>
    <n v="-2.1111246415959086"/>
    <n v="-1.1864940997239874"/>
  </r>
  <r>
    <x v="41"/>
    <n v="0.54981818181818187"/>
    <n v="-2.5245535714285712"/>
    <n v="-1.9747353896103892"/>
  </r>
  <r>
    <x v="41"/>
    <n v="1.2"/>
    <n v="-5.2364066193853436"/>
    <n v="-4.0364066193853434"/>
  </r>
  <r>
    <x v="41"/>
    <n v="0.68541666666666667"/>
    <n v="-2.2646733111849389"/>
    <n v="-1.5792566445182721"/>
  </r>
  <r>
    <x v="41"/>
    <n v="1.613"/>
    <n v="-2.3115934791534887"/>
    <n v="-0.69859347915348868"/>
  </r>
  <r>
    <x v="41"/>
    <n v="1.425"/>
    <n v="-2.8291316526610641"/>
    <n v="-1.4041316526610641"/>
  </r>
  <r>
    <x v="41"/>
    <n v="1.9324324324324325"/>
    <n v="-2.620967741935484"/>
    <n v="-0.68853530950305153"/>
  </r>
  <r>
    <x v="41"/>
    <n v="1.3440000000000001"/>
    <n v="-3.2976017441860459"/>
    <n v="-1.9536017441860458"/>
  </r>
  <r>
    <x v="41"/>
    <n v="0.93267326732673261"/>
    <n v="-2.1116138763197587"/>
    <n v="-1.1789406089930261"/>
  </r>
  <r>
    <x v="41"/>
    <n v="1.2031337437045326"/>
    <n v="-2.140213247886857"/>
    <n v="-0.93707950418232433"/>
  </r>
  <r>
    <x v="41"/>
    <n v="1.4139999999999999"/>
    <n v="-2.8805752162678355"/>
    <n v="-1.4665752162678356"/>
  </r>
  <r>
    <x v="41"/>
    <n v="1.2323346523459584"/>
    <n v="-2.1478477441537547"/>
    <n v="-0.91551309180779628"/>
  </r>
  <r>
    <x v="41"/>
    <n v="2.61"/>
    <n v="-2.4132327077628619"/>
    <n v="0.19676729223713796"/>
  </r>
  <r>
    <x v="42"/>
    <n v="2.5299999999999998"/>
    <n v="-2.3542750433506736"/>
    <n v="0.17572495664932619"/>
  </r>
  <r>
    <x v="43"/>
    <n v="1.5980000000000001"/>
    <n v="-2.334492458304724"/>
    <n v="-0.73649245830472387"/>
  </r>
  <r>
    <x v="43"/>
    <n v="2.48"/>
    <n v="-2.3177118004704211"/>
    <n v="0.16228819952957885"/>
  </r>
  <r>
    <x v="43"/>
    <n v="1.3069999999999999"/>
    <n v="-3.6082061832104699"/>
    <n v="-2.30120618321047"/>
  </r>
  <r>
    <x v="43"/>
    <n v="1.714"/>
    <n v="-2.1879617988927853"/>
    <n v="-0.47396179889278534"/>
  </r>
  <r>
    <x v="43"/>
    <n v="1.333"/>
    <n v="-3.3817908817908822"/>
    <n v="-2.0487908817908824"/>
  </r>
  <r>
    <x v="43"/>
    <n v="1.48"/>
    <n v="-2.620967741935484"/>
    <n v="-1.140967741935484"/>
  </r>
  <r>
    <x v="43"/>
    <n v="0.91617647058823526"/>
    <n v="-2.1122864477294856"/>
    <n v="-1.1961099771412504"/>
  </r>
  <r>
    <x v="43"/>
    <n v="2.1754385964912282"/>
    <n v="-2.8291316526610641"/>
    <n v="-0.65369305616983597"/>
  </r>
  <r>
    <x v="43"/>
    <n v="1.2128017967434028"/>
    <n v="-2.1424786966311977"/>
    <n v="-0.92967689988779489"/>
  </r>
  <r>
    <x v="43"/>
    <n v="1.5931989924433247"/>
    <n v="-2.3542750433506736"/>
    <n v="-0.76107605090734887"/>
  </r>
  <r>
    <x v="43"/>
    <n v="0.41104477611940299"/>
    <n v="-3.0780518087928215"/>
    <n v="-2.6670070326734185"/>
  </r>
  <r>
    <x v="43"/>
    <n v="1.2629999999999999"/>
    <n v="-4.105311671851597"/>
    <n v="-2.8423116718515971"/>
  </r>
  <r>
    <x v="43"/>
    <n v="2.57"/>
    <n v="-2.37910295390488"/>
    <n v="0.19089704609511982"/>
  </r>
  <r>
    <x v="43"/>
    <n v="0.54981818181818187"/>
    <n v="-2.5245535714285712"/>
    <n v="-1.9747353896103892"/>
  </r>
  <r>
    <x v="43"/>
    <n v="2.4"/>
    <n v="-2.2646733111849389"/>
    <n v="0.13532668881506105"/>
  </r>
  <r>
    <x v="43"/>
    <n v="1.2"/>
    <n v="-5.2364066193853436"/>
    <n v="-4.0364066193853434"/>
  </r>
  <r>
    <x v="43"/>
    <n v="0.92463054187192129"/>
    <n v="-2.1111246415959086"/>
    <n v="-1.1864940997239874"/>
  </r>
  <r>
    <x v="43"/>
    <n v="1.27"/>
    <n v="-4.0142627099148838"/>
    <n v="-2.7442627099148837"/>
  </r>
  <r>
    <x v="43"/>
    <n v="3.4045922406967537"/>
    <n v="-4.105311671851597"/>
    <n v="-0.70071943115484325"/>
  </r>
  <r>
    <x v="43"/>
    <n v="0.58339622641509437"/>
    <n v="-2.4375624375624376"/>
    <n v="-1.8541662111473434"/>
  </r>
  <r>
    <x v="43"/>
    <n v="0.62"/>
    <n v="-2.3663316861917716"/>
    <n v="-1.7463316861917715"/>
  </r>
  <r>
    <x v="43"/>
    <n v="1.393"/>
    <n v="-2.987007138192709"/>
    <n v="-1.594007138192709"/>
  </r>
  <r>
    <x v="43"/>
    <n v="1.526"/>
    <n v="-2.4859360060480729"/>
    <n v="-0.95993600604807283"/>
  </r>
  <r>
    <x v="43"/>
    <n v="1.357"/>
    <n v="-3.204346254630885"/>
    <n v="-1.847346254630885"/>
  </r>
  <r>
    <x v="43"/>
    <n v="4.93"/>
    <n v="-4.8627478570842264"/>
    <n v="6.7252142915773305E-2"/>
  </r>
  <r>
    <x v="43"/>
    <n v="0.61245136186770432"/>
    <n v="-2.37910295390488"/>
    <n v="-1.7666515920371757"/>
  </r>
  <r>
    <x v="44"/>
    <n v="1.5309999999999999"/>
    <n v="-2.474955147706126"/>
    <n v="-0.9439551477061261"/>
  </r>
  <r>
    <x v="44"/>
    <n v="1.49"/>
    <n v="-2.5872644139623064"/>
    <n v="-1.0972644139623065"/>
  </r>
  <r>
    <x v="44"/>
    <n v="0.1407079646017699"/>
    <n v="-8.9942753224133298"/>
    <n v="-8.8535673578115599"/>
  </r>
  <r>
    <x v="44"/>
    <n v="1.675"/>
    <n v="-2.2277501381978992"/>
    <n v="-0.5527501381978992"/>
  </r>
  <r>
    <x v="44"/>
    <n v="3.6"/>
    <n v="-3.3431952662721884"/>
    <n v="0.25680473372781165"/>
  </r>
  <r>
    <x v="44"/>
    <n v="5.08"/>
    <n v="-5.0527903469079947"/>
    <n v="2.7209653092005404E-2"/>
  </r>
  <r>
    <x v="44"/>
    <n v="1.3919999999999999"/>
    <n v="-2.9915490425244995"/>
    <n v="-1.5995490425244996"/>
  </r>
  <r>
    <x v="44"/>
    <n v="1.2"/>
    <n v="-5.2364066193853436"/>
    <n v="-4.0364066193853434"/>
  </r>
  <r>
    <x v="44"/>
    <n v="1.133"/>
    <n v="-7.6843599063884875"/>
    <n v="-6.5513599063884875"/>
  </r>
  <r>
    <x v="44"/>
    <n v="0.76622222222222225"/>
    <n v="-2.1812154696132597"/>
    <n v="-1.4149932473910374"/>
  </r>
  <r>
    <x v="44"/>
    <n v="1.423"/>
    <n v="-2.8379998431425273"/>
    <n v="-1.4149998431425272"/>
  </r>
  <r>
    <x v="44"/>
    <n v="2.48"/>
    <n v="-2.3177118004704211"/>
    <n v="0.16228819952957885"/>
  </r>
  <r>
    <x v="44"/>
    <n v="0.66598360655737709"/>
    <n v="-2.2944444444444443"/>
    <n v="-1.6284608378870673"/>
  </r>
  <r>
    <x v="44"/>
    <n v="1.8795986622073577"/>
    <n v="-2.5726882080473237"/>
    <n v="-0.69308954583996596"/>
  </r>
  <r>
    <x v="44"/>
    <n v="0.68541666666666667"/>
    <n v="-2.2646733111849389"/>
    <n v="-1.5792566445182721"/>
  </r>
  <r>
    <x v="44"/>
    <n v="1.444"/>
    <n v="-2.7497646900631976"/>
    <n v="-1.3057646900631976"/>
  </r>
  <r>
    <x v="44"/>
    <n v="0.68541666666666667"/>
    <n v="-2.2646733111849389"/>
    <n v="-1.5792566445182721"/>
  </r>
  <r>
    <x v="44"/>
    <n v="1.684887459807074"/>
    <n v="-2.4190857524190861"/>
    <n v="-0.73419829261201208"/>
  </r>
  <r>
    <x v="44"/>
    <n v="1.425"/>
    <n v="-2.8291316526610641"/>
    <n v="-1.4041316526610641"/>
  </r>
  <r>
    <x v="44"/>
    <n v="1.8260000000000001"/>
    <n v="-2.1197446621175433"/>
    <n v="-0.29374466211754324"/>
  </r>
  <r>
    <x v="44"/>
    <n v="2"/>
    <n v="-2.6686723494345084"/>
    <n v="-0.66867234943450837"/>
  </r>
  <r>
    <x v="44"/>
    <n v="1.5015384615384615"/>
    <n v="-2.2944444444444443"/>
    <n v="-0.7929059829059828"/>
  </r>
  <r>
    <x v="44"/>
    <n v="1.0760000000000001"/>
    <n v="-13.263826940231924"/>
    <n v="-12.187826940231924"/>
  </r>
  <r>
    <x v="44"/>
    <n v="3.0277349768875195"/>
    <n v="-3.697001626314222"/>
    <n v="-0.66926664942670255"/>
  </r>
  <r>
    <x v="44"/>
    <n v="0.84507042253521136"/>
    <n v="-2.1349557522123894"/>
    <n v="-1.2898853296771779"/>
  </r>
  <r>
    <x v="44"/>
    <n v="0.63134920634920633"/>
    <n v="-2.3499421141686705"/>
    <n v="-1.7185929078194642"/>
  </r>
  <r>
    <x v="44"/>
    <n v="1.429"/>
    <n v="-2.8117715617715615"/>
    <n v="-1.3827715617715615"/>
  </r>
  <r>
    <x v="44"/>
    <n v="1.083"/>
    <n v="-12.160932342673972"/>
    <n v="-11.077932342673972"/>
  </r>
  <r>
    <x v="44"/>
    <n v="2"/>
    <n v="-2.6686723494345084"/>
    <n v="-0.66867234943450837"/>
  </r>
  <r>
    <x v="44"/>
    <n v="2.0299999999999998"/>
    <n v="-2.1111246415959086"/>
    <n v="-8.112464159590882E-2"/>
  </r>
  <r>
    <x v="44"/>
    <n v="1.4889705882352944"/>
    <n v="-2.2815791803133578"/>
    <n v="-0.79260859207806345"/>
  </r>
  <r>
    <x v="44"/>
    <n v="1.8540000000000001"/>
    <n v="-2.1143564137687241"/>
    <n v="-0.26035641376872398"/>
  </r>
  <r>
    <x v="44"/>
    <n v="1.1111111111111112"/>
    <n v="-2.1143564137687241"/>
    <n v="-1.0032453026576129"/>
  </r>
  <r>
    <x v="44"/>
    <n v="5.128644939965695"/>
    <n v="-6.2248995983935771"/>
    <n v="-1.0962546584278821"/>
  </r>
  <r>
    <x v="44"/>
    <n v="1.3169999999999999"/>
    <n v="-3.5155849628170239"/>
    <n v="-2.1985849628170238"/>
  </r>
  <r>
    <x v="44"/>
    <n v="0.3349614395886889"/>
    <n v="-3.6463507942489759"/>
    <n v="-3.3113893546602871"/>
  </r>
  <r>
    <x v="44"/>
    <n v="1.2809999999999999"/>
    <n v="-3.8812995063712559"/>
    <n v="-2.6002995063712557"/>
  </r>
  <r>
    <x v="44"/>
    <n v="0.60386100386100394"/>
    <n v="-2.4019804630001338"/>
    <n v="-1.7981194591391298"/>
  </r>
  <r>
    <x v="44"/>
    <n v="0.74956140350877198"/>
    <n v="-2.1916872355430184"/>
    <n v="-1.4421258320342463"/>
  </r>
  <r>
    <x v="44"/>
    <n v="1.8540000000000001"/>
    <n v="-2.1143564137687241"/>
    <n v="-0.26035641376872398"/>
  </r>
  <r>
    <x v="44"/>
    <n v="1.5015384615384615"/>
    <n v="-2.2944444444444443"/>
    <n v="-0.7929059829059828"/>
  </r>
  <r>
    <x v="44"/>
    <n v="1.8839999999999999"/>
    <n v="-2.1116138763197587"/>
    <n v="-0.22761387631975882"/>
  </r>
  <r>
    <x v="44"/>
    <n v="1.206"/>
    <n v="-5.0970873786407775"/>
    <n v="-3.8910873786407776"/>
  </r>
  <r>
    <x v="44"/>
    <n v="1.3149999999999999"/>
    <n v="-3.5330261136712755"/>
    <n v="-2.2180261136712756"/>
  </r>
  <r>
    <x v="44"/>
    <n v="2.06"/>
    <n v="-2.1143564137687241"/>
    <n v="-5.4356413768724021E-2"/>
  </r>
  <r>
    <x v="44"/>
    <n v="1.909"/>
    <n v="-2.1001100110011004"/>
    <n v="-0.19111001100110037"/>
  </r>
  <r>
    <x v="44"/>
    <n v="0.56914498141263936"/>
    <n v="-2.474955147706126"/>
    <n v="-1.9058101662934868"/>
  </r>
  <r>
    <x v="44"/>
    <n v="1.3029999999999999"/>
    <n v="-3.6463507942489759"/>
    <n v="-2.343350794248976"/>
  </r>
  <r>
    <x v="44"/>
    <n v="0.5"/>
    <n v="-2.6686723494345084"/>
    <n v="-2.1686723494345084"/>
  </r>
  <r>
    <x v="44"/>
    <n v="1.3380000000000001"/>
    <n v="-3.3431952662721884"/>
    <n v="-2.0051952662721884"/>
  </r>
  <r>
    <x v="44"/>
    <n v="0.22944550669216057"/>
    <n v="-5.2364066193853436"/>
    <n v="-5.0069611126931832"/>
  </r>
  <r>
    <x v="44"/>
    <n v="2.730682670667667"/>
    <n v="-3.3817908817908822"/>
    <n v="-0.65110821112321515"/>
  </r>
  <r>
    <x v="44"/>
    <n v="1.357733175914994"/>
    <n v="-2.2101529594324987"/>
    <n v="-0.85241978351750469"/>
  </r>
  <r>
    <x v="44"/>
    <n v="2"/>
    <n v="-2.6686723494345084"/>
    <n v="-0.66867234943450837"/>
  </r>
  <r>
    <x v="44"/>
    <n v="1.609"/>
    <n v="-2.3177118004704211"/>
    <n v="-0.70871180047042115"/>
  </r>
  <r>
    <x v="44"/>
    <n v="0.37752808988764047"/>
    <n v="-3.2976017441860459"/>
    <n v="-2.9200736542984056"/>
  </r>
  <r>
    <x v="44"/>
    <n v="4.0509449465899747"/>
    <n v="-4.8627478570842264"/>
    <n v="-0.81180291049425168"/>
  </r>
  <r>
    <x v="44"/>
    <n v="1.526"/>
    <n v="-2.4859360060480729"/>
    <n v="-0.95993600604807283"/>
  </r>
  <r>
    <x v="44"/>
    <n v="1.0285714285714285"/>
    <n v="-2.1014892443463871"/>
    <n v="-1.0729178157749586"/>
  </r>
  <r>
    <x v="44"/>
    <n v="1.2128017967434028"/>
    <n v="-2.1424786966311977"/>
    <n v="-0.92967689988779489"/>
  </r>
  <r>
    <x v="44"/>
    <n v="2.2879543834640055"/>
    <n v="-2.9338782659465772"/>
    <n v="-0.64592388248257171"/>
  </r>
  <r>
    <x v="44"/>
    <n v="1.8129999999999999"/>
    <n v="-2.130913201023902"/>
    <n v="-0.31791320102390208"/>
  </r>
  <r>
    <x v="44"/>
    <n v="1.7509999999999999"/>
    <n v="-2.1648912561029738"/>
    <n v="-0.41389125610297395"/>
  </r>
  <r>
    <x v="44"/>
    <n v="1.4165666266506602"/>
    <n v="-2.2367956191485607"/>
    <n v="-0.82022899249790049"/>
  </r>
  <r>
    <x v="45"/>
    <n v="0.77187499999999998"/>
    <n v="-2.1781937253860786"/>
    <n v="-1.4063187253860785"/>
  </r>
  <r>
    <x v="45"/>
    <n v="2.4"/>
    <n v="-2.2646733111849389"/>
    <n v="0.13532668881506105"/>
  </r>
  <r>
    <x v="45"/>
    <n v="1.4690000000000001"/>
    <n v="-2.6557563714709915"/>
    <n v="-1.1867563714709914"/>
  </r>
  <r>
    <x v="45"/>
    <n v="4.5218120805369129"/>
    <n v="-5.4361237661351574"/>
    <n v="-0.91431168559824449"/>
  </r>
  <r>
    <x v="45"/>
    <n v="0.86952380952380948"/>
    <n v="-2.1197446621175433"/>
    <n v="-1.2502208525937339"/>
  </r>
  <r>
    <x v="45"/>
    <n v="1.2430000000000001"/>
    <n v="-4.3977122131547723"/>
    <n v="-3.154712213154772"/>
  </r>
  <r>
    <x v="45"/>
    <n v="1.617"/>
    <n v="-2.3056770497990717"/>
    <n v="-0.68867704979907174"/>
  </r>
  <r>
    <x v="45"/>
    <n v="1.5780000000000001"/>
    <n v="-2.3711294472540145"/>
    <n v="-0.79312944725401446"/>
  </r>
  <r>
    <x v="45"/>
    <n v="0.52359154929577467"/>
    <n v="-2.5968663512186412"/>
    <n v="-2.0732748019228664"/>
  </r>
  <r>
    <x v="45"/>
    <n v="1.4"/>
    <n v="-2.9504504504504507"/>
    <n v="-1.5504504504504508"/>
  </r>
  <r>
    <x v="45"/>
    <n v="1.571"/>
    <n v="-2.3842248775188986"/>
    <n v="-0.8132248775188986"/>
  </r>
  <r>
    <x v="45"/>
    <n v="1.1500547645125958"/>
    <n v="-2.1197446621175433"/>
    <n v="-0.9696898976049475"/>
  </r>
  <r>
    <x v="45"/>
    <n v="2.2000000000000002"/>
    <n v="-2.1648912561029738"/>
    <n v="3.510874389702634E-2"/>
  </r>
  <r>
    <x v="45"/>
    <n v="0.2685466377440347"/>
    <n v="-4.4786889825182152"/>
    <n v="-4.2101423447741801"/>
  </r>
  <r>
    <x v="45"/>
    <n v="1.1111111111111112"/>
    <n v="-2.1143564137687241"/>
    <n v="-1.0032453026576129"/>
  </r>
  <r>
    <x v="45"/>
    <n v="1.98"/>
    <n v="-2.1014892443463871"/>
    <n v="-0.12148924434638708"/>
  </r>
  <r>
    <x v="45"/>
    <n v="1.3029999999999999"/>
    <n v="-3.6463507942489759"/>
    <n v="-2.343350794248976"/>
  </r>
  <r>
    <x v="45"/>
    <n v="1.46"/>
    <n v="-2.6893769610040343"/>
    <n v="-1.2293769610040344"/>
  </r>
  <r>
    <x v="45"/>
    <n v="0.90829268292682941"/>
    <n v="-2.1124737598055461"/>
    <n v="-1.2041810768787167"/>
  </r>
  <r>
    <x v="45"/>
    <n v="1.1000000000000001"/>
    <n v="-10.130378096479783"/>
    <n v="-9.0303780964797831"/>
  </r>
  <r>
    <x v="45"/>
    <n v="1.4493632504548211"/>
    <n v="-2.2602565097382801"/>
    <n v="-0.81089325928345901"/>
  </r>
  <r>
    <x v="45"/>
    <n v="0.45967741935483869"/>
    <n v="-2.8291316526610641"/>
    <n v="-2.3694542333062256"/>
  </r>
  <r>
    <x v="45"/>
    <n v="1.8620000000000001"/>
    <n v="-2.1124737598055461"/>
    <n v="-0.25047375980554598"/>
  </r>
  <r>
    <x v="45"/>
    <n v="1.3169999999999999"/>
    <n v="-3.5155849628170239"/>
    <n v="-2.1985849628170238"/>
  </r>
  <r>
    <x v="45"/>
    <n v="0.90829268292682941"/>
    <n v="-2.1124737598055461"/>
    <n v="-1.2041810768787167"/>
  </r>
  <r>
    <x v="45"/>
    <n v="2.11"/>
    <n v="-2.130913201023902"/>
    <n v="-2.091320102390215E-2"/>
  </r>
  <r>
    <x v="45"/>
    <n v="2.5299999999999998"/>
    <n v="-2.3542750433506736"/>
    <n v="0.17572495664932619"/>
  </r>
  <r>
    <x v="45"/>
    <n v="0.99082100968893416"/>
    <n v="-2.1010281133893089"/>
    <n v="-1.1102071037003749"/>
  </r>
  <r>
    <x v="45"/>
    <n v="0.46396103896103896"/>
    <n v="-2.8117715617715615"/>
    <n v="-2.3478105228105224"/>
  </r>
  <r>
    <x v="45"/>
    <n v="1.6890000000000001"/>
    <n v="-2.2147375884953302"/>
    <n v="-0.52573758849533014"/>
  </r>
  <r>
    <x v="45"/>
    <n v="0.2105169340463458"/>
    <n v="-5.7417816181493491"/>
    <n v="-5.5312646841030029"/>
  </r>
  <r>
    <x v="45"/>
    <n v="0.67160493827160483"/>
    <n v="-2.2815791803133578"/>
    <n v="-1.6099742420417531"/>
  </r>
  <r>
    <x v="45"/>
    <n v="0.40412979351032452"/>
    <n v="-3.1211127445437059"/>
    <n v="-2.7169829510333816"/>
  </r>
  <r>
    <x v="45"/>
    <n v="2.8625664388762342"/>
    <n v="-3.5155849628170239"/>
    <n v="-0.65301852394078974"/>
  </r>
  <r>
    <x v="45"/>
    <n v="0.70593220338983054"/>
    <n v="-2.2367956191485607"/>
    <n v="-1.5308634157587302"/>
  </r>
  <r>
    <x v="45"/>
    <n v="0.47302631578947368"/>
    <n v="-2.7733011012624229"/>
    <n v="-2.3002747854729493"/>
  </r>
  <r>
    <x v="45"/>
    <n v="0.19498327759197323"/>
    <n v="-6.2248995983935771"/>
    <n v="-6.029916320801604"/>
  </r>
  <r>
    <x v="45"/>
    <n v="0.42568807339449538"/>
    <n v="-2.9915490425244995"/>
    <n v="-2.5658609691300041"/>
  </r>
  <r>
    <x v="45"/>
    <n v="1.4650000000000001"/>
    <n v="-2.6686723494345084"/>
    <n v="-1.2036723494345083"/>
  </r>
  <r>
    <x v="45"/>
    <n v="0.34933687002652519"/>
    <n v="-3.5155849628170239"/>
    <n v="-3.1662480927904988"/>
  </r>
  <r>
    <x v="45"/>
    <n v="1.806"/>
    <n v="-2.1335519319390288"/>
    <n v="-0.32755193193902876"/>
  </r>
  <r>
    <x v="45"/>
    <n v="1.9512195121951219"/>
    <n v="-2.6327552297514751"/>
    <n v="-0.68153571755635323"/>
  </r>
  <r>
    <x v="45"/>
    <n v="1.98"/>
    <n v="-2.1014892443463871"/>
    <n v="-0.12148924434638708"/>
  </r>
  <r>
    <x v="45"/>
    <n v="0.75506607929515412"/>
    <n v="-2.1879617988927853"/>
    <n v="-1.4328957195976311"/>
  </r>
  <r>
    <x v="45"/>
    <n v="0.54981818181818187"/>
    <n v="-2.5245535714285712"/>
    <n v="-1.9747353896103892"/>
  </r>
  <r>
    <x v="45"/>
    <n v="1.3147178592204769"/>
    <n v="-2.1844713777954392"/>
    <n v="-0.8697535185749623"/>
  </r>
  <r>
    <x v="45"/>
    <n v="2.97"/>
    <n v="-2.7102573850041374"/>
    <n v="0.25974261499586282"/>
  </r>
  <r>
    <x v="45"/>
    <n v="3.54"/>
    <n v="-3.2755451678050331"/>
    <n v="0.2644548321949669"/>
  </r>
  <r>
    <x v="45"/>
    <n v="1.2521343198634036"/>
    <n v="-2.1543372963452225"/>
    <n v="-0.90220297648181891"/>
  </r>
  <r>
    <x v="45"/>
    <n v="1.6659999999999999"/>
    <n v="-2.2367956191485607"/>
    <n v="-0.57079561914856081"/>
  </r>
  <r>
    <x v="45"/>
    <n v="2.29"/>
    <n v="-2.1956483439041579"/>
    <n v="9.4351656095842173E-2"/>
  </r>
  <r>
    <x v="45"/>
    <n v="1.7190000000000001"/>
    <n v="-2.1844713777954392"/>
    <n v="-0.46547137779543912"/>
  </r>
  <r>
    <x v="45"/>
    <n v="1.0860000000000001"/>
    <n v="-11.744457093294294"/>
    <n v="-10.658457093294293"/>
  </r>
  <r>
    <x v="45"/>
    <n v="0.27074235807860264"/>
    <n v="-4.4459962756052143"/>
    <n v="-4.1752539175266117"/>
  </r>
  <r>
    <x v="45"/>
    <n v="1.298"/>
    <n v="-3.697001626314222"/>
    <n v="-2.399001626314222"/>
  </r>
  <r>
    <x v="45"/>
    <n v="1.48"/>
    <n v="-2.620967741935484"/>
    <n v="-1.140967741935484"/>
  </r>
  <r>
    <x v="45"/>
    <n v="1.21"/>
    <n v="-5.0094295143800105"/>
    <n v="-3.7994295143800105"/>
  </r>
  <r>
    <x v="45"/>
    <n v="1.35"/>
    <n v="-3.2539682539682531"/>
    <n v="-1.903968253968253"/>
  </r>
  <r>
    <x v="45"/>
    <n v="2.36"/>
    <n v="-2.2367956191485607"/>
    <n v="0.12320438085143914"/>
  </r>
  <r>
    <x v="45"/>
    <n v="2.3000000000000003"/>
    <n v="-2.9504504504504507"/>
    <n v="-0.65045045045045047"/>
  </r>
  <r>
    <x v="45"/>
    <n v="2.14"/>
    <n v="-2.1382270303754343"/>
    <n v="1.7729696245658566E-3"/>
  </r>
  <r>
    <x v="45"/>
    <n v="0.34933687002652519"/>
    <n v="-3.5155849628170239"/>
    <n v="-3.1662480927904988"/>
  </r>
  <r>
    <x v="45"/>
    <n v="1.5880000000000001"/>
    <n v="-2.3542750433506736"/>
    <n v="-0.76627504335067353"/>
  </r>
  <r>
    <x v="45"/>
    <n v="0.90829268292682941"/>
    <n v="-2.1124737598055461"/>
    <n v="-1.2041810768787167"/>
  </r>
  <r>
    <x v="45"/>
    <n v="2.0649171270718236"/>
    <n v="-2.7346554199569275"/>
    <n v="-0.66973829288510389"/>
  </r>
  <r>
    <x v="45"/>
    <n v="1.4950000000000001"/>
    <n v="-2.5726882080473237"/>
    <n v="-1.0776882080473236"/>
  </r>
  <r>
    <x v="45"/>
    <n v="1.595"/>
    <n v="-2.3385670057496686"/>
    <n v="-0.74356700574966861"/>
  </r>
  <r>
    <x v="45"/>
    <n v="1.1638168781025924"/>
    <n v="-2.130913201023902"/>
    <n v="-0.96709632292130965"/>
  </r>
  <r>
    <x v="45"/>
    <n v="1.256"/>
    <n v="-4.2021079881656807"/>
    <n v="-2.9461079881656804"/>
  </r>
  <r>
    <x v="45"/>
    <n v="1.4690000000000001"/>
    <n v="-2.6557563714709915"/>
    <n v="-1.1867563714709914"/>
  </r>
  <r>
    <x v="46"/>
    <n v="1.2629999999999999"/>
    <n v="-4.105311671851597"/>
    <n v="-2.8423116718515971"/>
  </r>
  <r>
    <x v="46"/>
    <n v="1.298"/>
    <n v="-3.697001626314222"/>
    <n v="-2.399001626314222"/>
  </r>
  <r>
    <x v="46"/>
    <n v="1.5980000000000001"/>
    <n v="-2.334492458304724"/>
    <n v="-0.73649245830472387"/>
  </r>
  <r>
    <x v="46"/>
    <n v="1.6020000000000001"/>
    <n v="-2.3277962347729786"/>
    <n v="-0.7257962347729785"/>
  </r>
  <r>
    <x v="46"/>
    <n v="0.51853146853146859"/>
    <n v="-2.6080277833433509"/>
    <n v="-2.0894963148118824"/>
  </r>
  <r>
    <x v="46"/>
    <n v="1.3676731793960923"/>
    <n v="-2.2147375884953302"/>
    <n v="-0.84706440909923786"/>
  </r>
  <r>
    <x v="46"/>
    <n v="0.48428093645484943"/>
    <n v="-2.7346554199569275"/>
    <n v="-2.2503744835020782"/>
  </r>
  <r>
    <x v="46"/>
    <n v="1.6890000000000001"/>
    <n v="-2.2147375884953302"/>
    <n v="-0.52573758849533014"/>
  </r>
  <r>
    <x v="46"/>
    <n v="1.4830000000000001"/>
    <n v="-2.6080277833433509"/>
    <n v="-1.1250277833433509"/>
  </r>
  <r>
    <x v="46"/>
    <n v="1.2350000000000001"/>
    <n v="-4.5292917516758946"/>
    <n v="-3.2942917516758943"/>
  </r>
  <r>
    <x v="46"/>
    <n v="1.454"/>
    <n v="-2.7102573850041374"/>
    <n v="-1.2562573850041374"/>
  </r>
  <r>
    <x v="46"/>
    <n v="2.1855235418130707"/>
    <n v="-2.8379998431425273"/>
    <n v="-0.65247630132945655"/>
  </r>
  <r>
    <x v="46"/>
    <n v="1.54"/>
    <n v="-2.4542614904060684"/>
    <n v="-0.91426149040606841"/>
  </r>
  <r>
    <x v="46"/>
    <n v="3.1"/>
    <n v="-2.8291316526610641"/>
    <n v="0.27086834733893594"/>
  </r>
  <r>
    <x v="46"/>
    <n v="2.1754385964912282"/>
    <n v="-2.8291316526610641"/>
    <n v="-0.65369305616983597"/>
  </r>
  <r>
    <x v="46"/>
    <n v="1.4950000000000001"/>
    <n v="-2.5726882080473237"/>
    <n v="-1.0776882080473236"/>
  </r>
  <r>
    <x v="46"/>
    <n v="2.9456771231828616"/>
    <n v="-3.6082061832104699"/>
    <n v="-0.66252906002760836"/>
  </r>
  <r>
    <x v="46"/>
    <n v="1.194"/>
    <n v="-5.3845242327289977"/>
    <n v="-4.1905242327289978"/>
  </r>
  <r>
    <x v="46"/>
    <n v="2.1800000000000002"/>
    <n v="-2.1478477441537547"/>
    <n v="3.2152255846245481E-2"/>
  </r>
  <r>
    <x v="46"/>
    <n v="0.37752808988764047"/>
    <n v="-3.2976017441860459"/>
    <n v="-2.9200736542984056"/>
  </r>
  <r>
    <x v="46"/>
    <n v="1.3341135166764189"/>
    <n v="-2.1916872355430184"/>
    <n v="-0.8575737188665995"/>
  </r>
  <r>
    <x v="46"/>
    <n v="1.8085808580858089"/>
    <n v="-2.5164602164936953"/>
    <n v="-0.70787935840788641"/>
  </r>
  <r>
    <x v="46"/>
    <n v="1.6659999999999999"/>
    <n v="-2.2367956191485607"/>
    <n v="-0.57079561914856081"/>
  </r>
  <r>
    <x v="46"/>
    <n v="0.93267326732673261"/>
    <n v="-2.1116138763197587"/>
    <n v="-1.1789406089930261"/>
  </r>
  <r>
    <x v="46"/>
    <n v="1.5"/>
    <n v="-2.5555555555555554"/>
    <n v="-1.0555555555555554"/>
  </r>
  <r>
    <x v="46"/>
    <n v="1.425"/>
    <n v="-2.8291316526610641"/>
    <n v="-1.4041316526610641"/>
  </r>
  <r>
    <x v="46"/>
    <n v="2.4300000000000002"/>
    <n v="-2.2815791803133578"/>
    <n v="0.14842081968664234"/>
  </r>
  <r>
    <x v="46"/>
    <n v="0.79590909090909079"/>
    <n v="-2.1648912561029738"/>
    <n v="-1.3689821651938829"/>
  </r>
  <r>
    <x v="46"/>
    <n v="2.5"/>
    <n v="-2.3277962347729786"/>
    <n v="0.17220376522702141"/>
  </r>
  <r>
    <x v="46"/>
    <n v="0.62766798418972336"/>
    <n v="-2.3542750433506736"/>
    <n v="-1.7266070591609504"/>
  </r>
  <r>
    <x v="46"/>
    <n v="1.3660000000000001"/>
    <n v="-3.1454635776543367"/>
    <n v="-1.7794635776543366"/>
  </r>
  <r>
    <x v="46"/>
    <n v="3.5680000000000001"/>
    <n v="-4.2890173410404628"/>
    <n v="-0.72101734104046278"/>
  </r>
  <r>
    <x v="46"/>
    <n v="1.9098856758574307"/>
    <n v="-2.5968663512186412"/>
    <n v="-0.68698067536121044"/>
  </r>
  <r>
    <x v="46"/>
    <n v="1.3341135166764189"/>
    <n v="-2.1916872355430184"/>
    <n v="-0.8575737188665995"/>
  </r>
  <r>
    <x v="46"/>
    <n v="1.327"/>
    <n v="-3.4298511874310793"/>
    <n v="-2.1028511874310793"/>
  </r>
  <r>
    <x v="46"/>
    <n v="0.38994252873563218"/>
    <n v="-3.204346254630885"/>
    <n v="-2.8144037258952528"/>
  </r>
  <r>
    <x v="46"/>
    <n v="1.625"/>
    <n v="-2.2944444444444443"/>
    <n v="-0.66944444444444429"/>
  </r>
  <r>
    <x v="46"/>
    <n v="1.25"/>
    <n v="-4.2890173410404628"/>
    <n v="-3.0390173410404628"/>
  </r>
  <r>
    <x v="46"/>
    <n v="0.26559139784946234"/>
    <n v="-4.5292917516758946"/>
    <n v="-4.2637003538264322"/>
  </r>
  <r>
    <x v="46"/>
    <n v="1.444"/>
    <n v="-2.7497646900631976"/>
    <n v="-1.3057646900631976"/>
  </r>
  <r>
    <x v="46"/>
    <n v="1.714"/>
    <n v="-2.1879617988927853"/>
    <n v="-0.47396179889278534"/>
  </r>
  <r>
    <x v="46"/>
    <n v="1.1935303959843839"/>
    <n v="-2.1382270303754343"/>
    <n v="-0.94469663439105034"/>
  </r>
  <r>
    <x v="46"/>
    <n v="0.79590909090909079"/>
    <n v="-2.1648912561029738"/>
    <n v="-1.3689821651938829"/>
  </r>
  <r>
    <x v="46"/>
    <n v="1.2250000000000001"/>
    <n v="-4.7076023391812853"/>
    <n v="-3.4826023391812853"/>
  </r>
  <r>
    <x v="46"/>
    <n v="1.5640000000000001"/>
    <n v="-2.4019804630001338"/>
    <n v="-0.83798046300013374"/>
  </r>
  <r>
    <x v="46"/>
    <n v="0.38352272727272729"/>
    <n v="-3.2539682539682531"/>
    <n v="-2.8704455266955256"/>
  </r>
  <r>
    <x v="46"/>
    <n v="1.363"/>
    <n v="-3.1646570022128895"/>
    <n v="-1.8016570022128895"/>
  </r>
  <r>
    <x v="46"/>
    <n v="3.2006245120999219"/>
    <n v="-3.8812995063712559"/>
    <n v="-0.68067499427133393"/>
  </r>
  <r>
    <x v="46"/>
    <n v="1.2749999999999999"/>
    <n v="-3.9528193325661691"/>
    <n v="-2.6778193325661692"/>
  </r>
  <r>
    <x v="46"/>
    <n v="1.3740000000000001"/>
    <n v="-3.0957377197138918"/>
    <n v="-1.7217377197138917"/>
  </r>
  <r>
    <x v="46"/>
    <n v="0.43478260869565211"/>
    <n v="-2.9504504504504507"/>
    <n v="-2.5156678417547989"/>
  </r>
  <r>
    <x v="46"/>
    <n v="2.4"/>
    <n v="-2.2646733111849389"/>
    <n v="0.13532668881506105"/>
  </r>
  <r>
    <x v="46"/>
    <n v="1.52"/>
    <n v="-2.5011116051578477"/>
    <n v="-0.98111160515784768"/>
  </r>
  <r>
    <x v="46"/>
    <n v="1.2350000000000001"/>
    <n v="-4.5292917516758946"/>
    <n v="-3.2942917516758943"/>
  </r>
  <r>
    <x v="46"/>
    <n v="1.5114127082048119"/>
    <n v="-2.2999611305458383"/>
    <n v="-0.7885484223410264"/>
  </r>
  <r>
    <x v="46"/>
    <n v="2.4900000000000002"/>
    <n v="-2.3213059560989651"/>
    <n v="0.16869404390103515"/>
  </r>
  <r>
    <x v="46"/>
    <n v="1.2031337437045326"/>
    <n v="-2.140213247886857"/>
    <n v="-0.93707950418232433"/>
  </r>
  <r>
    <x v="46"/>
    <n v="1.2521343198634036"/>
    <n v="-2.1543372963452225"/>
    <n v="-0.90220297648181891"/>
  </r>
  <r>
    <x v="47"/>
    <n v="1.3380000000000001"/>
    <n v="-3.3431952662721884"/>
    <n v="-2.0051952662721884"/>
  </r>
  <r>
    <x v="47"/>
    <n v="1.6129032258064515"/>
    <n v="-2.3663316861917716"/>
    <n v="-0.75342846038532008"/>
  </r>
  <r>
    <x v="47"/>
    <n v="0.71581196581196582"/>
    <n v="-2.2277501381978992"/>
    <n v="-1.5119381723859333"/>
  </r>
  <r>
    <x v="47"/>
    <n v="1.083"/>
    <n v="-12.160932342673972"/>
    <n v="-11.077932342673972"/>
  </r>
  <r>
    <x v="47"/>
    <n v="1.377"/>
    <n v="-3.0780518087928215"/>
    <n v="-1.7010518087928215"/>
  </r>
  <r>
    <x v="47"/>
    <n v="0.75506607929515412"/>
    <n v="-2.1879617988927853"/>
    <n v="-1.4328957195976311"/>
  </r>
  <r>
    <x v="47"/>
    <n v="1.2809999999999999"/>
    <n v="-3.8812995063712559"/>
    <n v="-2.6002995063712557"/>
  </r>
  <r>
    <x v="47"/>
    <n v="0.54981818181818187"/>
    <n v="-2.5245535714285712"/>
    <n v="-1.9747353896103892"/>
  </r>
  <r>
    <x v="47"/>
    <n v="1.0578947368421052"/>
    <n v="-2.1012101210121017"/>
    <n v="-1.0433153841699965"/>
  </r>
  <r>
    <x v="47"/>
    <n v="1.363"/>
    <n v="-3.1646570022128895"/>
    <n v="-1.8016570022128895"/>
  </r>
  <r>
    <x v="47"/>
    <n v="1.7509999999999999"/>
    <n v="-2.1648912561029738"/>
    <n v="-0.41389125610297395"/>
  </r>
  <r>
    <x v="47"/>
    <n v="1.095"/>
    <n v="-10.651629072681708"/>
    <n v="-9.5566290726817069"/>
  </r>
  <r>
    <x v="47"/>
    <n v="0.79590909090909079"/>
    <n v="-2.1648912561029738"/>
    <n v="-1.3689821651938829"/>
  </r>
  <r>
    <x v="47"/>
    <n v="1.1111111111111112"/>
    <n v="-2.1143564137687241"/>
    <n v="-1.0032453026576129"/>
  </r>
  <r>
    <x v="47"/>
    <n v="1.684887459807074"/>
    <n v="-2.4190857524190861"/>
    <n v="-0.73419829261201208"/>
  </r>
  <r>
    <x v="47"/>
    <n v="1.492"/>
    <n v="-2.5819708746538019"/>
    <n v="-1.0899708746538019"/>
  </r>
  <r>
    <x v="47"/>
    <n v="0.37752808988764047"/>
    <n v="-3.2976017441860459"/>
    <n v="-2.9200736542984056"/>
  </r>
  <r>
    <x v="47"/>
    <n v="1.526"/>
    <n v="-2.4859360060480729"/>
    <n v="-0.95993600604807283"/>
  </r>
  <r>
    <x v="47"/>
    <n v="0.48956228956228953"/>
    <n v="-2.7102573850041374"/>
    <n v="-2.2206950954418478"/>
  </r>
  <r>
    <x v="47"/>
    <n v="3.22"/>
    <n v="-2.9504504504504507"/>
    <n v="0.26954954954954946"/>
  </r>
  <r>
    <x v="47"/>
    <n v="3.39"/>
    <n v="-3.1211127445437059"/>
    <n v="0.26888725545629422"/>
  </r>
  <r>
    <x v="47"/>
    <n v="1.0721868365180467"/>
    <n v="-2.1116138763197587"/>
    <n v="-1.039427039801712"/>
  </r>
  <r>
    <x v="47"/>
    <n v="1.6279999999999999"/>
    <n v="-2.2868011323425339"/>
    <n v="-0.65880113234253401"/>
  </r>
  <r>
    <x v="47"/>
    <n v="1.1402073104200763"/>
    <n v="-2.1179113847373814"/>
    <n v="-0.97770407431730511"/>
  </r>
  <r>
    <x v="47"/>
    <n v="1.5980000000000001"/>
    <n v="-2.334492458304724"/>
    <n v="-0.73649245830472387"/>
  </r>
  <r>
    <x v="47"/>
    <n v="1.8540000000000001"/>
    <n v="-2.1143564137687241"/>
    <n v="-0.26035641376872398"/>
  </r>
  <r>
    <x v="47"/>
    <n v="1.6890000000000001"/>
    <n v="-2.2147375884953302"/>
    <n v="-0.52573758849533014"/>
  </r>
  <r>
    <x v="47"/>
    <n v="0.2468559837728195"/>
    <n v="-4.8627478570842264"/>
    <n v="-4.6158918733114067"/>
  </r>
  <r>
    <x v="47"/>
    <n v="0.77802690582959644"/>
    <n v="-2.1735523477683754"/>
    <n v="-1.395525441938779"/>
  </r>
  <r>
    <x v="47"/>
    <n v="1.446"/>
    <n v="-2.7421524663677133"/>
    <n v="-1.2961524663677133"/>
  </r>
  <r>
    <x v="47"/>
    <n v="2.5499999999999998"/>
    <n v="-2.3663316861917716"/>
    <n v="0.18366831380822823"/>
  </r>
  <r>
    <x v="47"/>
    <n v="0.63665338645418335"/>
    <n v="-2.334492458304724"/>
    <n v="-1.6978390718505407"/>
  </r>
  <r>
    <x v="47"/>
    <n v="2.1800000000000002"/>
    <n v="-2.1478477441537547"/>
    <n v="3.2152255846245481E-2"/>
  </r>
  <r>
    <x v="47"/>
    <n v="2.37"/>
    <n v="-2.2405010254261581"/>
    <n v="0.12949897457384196"/>
  </r>
  <r>
    <x v="47"/>
    <n v="1.413"/>
    <n v="-2.8842704690162315"/>
    <n v="-1.4712704690162315"/>
  </r>
  <r>
    <x v="47"/>
    <n v="1.4730000000000001"/>
    <n v="-2.6432654339631076"/>
    <n v="-1.1702654339631076"/>
  </r>
  <r>
    <x v="47"/>
    <n v="1.6422660725652451"/>
    <n v="-2.3842248775188986"/>
    <n v="-0.74195880495365341"/>
  </r>
  <r>
    <x v="47"/>
    <n v="0.64080000000000004"/>
    <n v="-2.3277962347729786"/>
    <n v="-1.6869962347729786"/>
  </r>
  <r>
    <x v="47"/>
    <n v="1.7689999999999999"/>
    <n v="-2.1478477441537547"/>
    <n v="-0.37884774415375477"/>
  </r>
  <r>
    <x v="47"/>
    <n v="1.6890000000000001"/>
    <n v="-2.2147375884953302"/>
    <n v="-0.52573758849533014"/>
  </r>
  <r>
    <x v="47"/>
    <n v="2.2999999999999998"/>
    <n v="-2.2101529594324987"/>
    <n v="8.9847040567501146E-2"/>
  </r>
  <r>
    <x v="47"/>
    <n v="2.5459896983075789"/>
    <n v="-3.1920193853749126"/>
    <n v="-0.64602968706733366"/>
  </r>
  <r>
    <x v="47"/>
    <n v="0.93267326732673261"/>
    <n v="-2.1116138763197587"/>
    <n v="-1.1789406089930261"/>
  </r>
  <r>
    <x v="47"/>
    <n v="1.5707133917396743"/>
    <n v="-2.334492458304724"/>
    <n v="-0.76377906656504968"/>
  </r>
  <r>
    <x v="47"/>
    <n v="1.714"/>
    <n v="-2.1879617988927853"/>
    <n v="-0.47396179889278534"/>
  </r>
  <r>
    <x v="47"/>
    <n v="2.75"/>
    <n v="-2.5245535714285712"/>
    <n v="0.22544642857142883"/>
  </r>
  <r>
    <x v="47"/>
    <n v="1.7758846657929226"/>
    <n v="-2.4859360060480729"/>
    <n v="-0.71005134025515027"/>
  </r>
  <r>
    <x v="47"/>
    <n v="1.35"/>
    <n v="-3.2539682539682531"/>
    <n v="-1.903968253968253"/>
  </r>
  <r>
    <x v="48"/>
    <n v="0.7258620689655173"/>
    <n v="-2.2195640616693249"/>
    <n v="-1.4937019927038075"/>
  </r>
  <r>
    <x v="49"/>
    <n v="1.333"/>
    <n v="-3.3817908817908822"/>
    <n v="-2.0487908817908824"/>
  </r>
  <r>
    <x v="49"/>
    <n v="1.3380000000000001"/>
    <n v="-3.3431952662721884"/>
    <n v="-2.0051952662721884"/>
  </r>
  <r>
    <x v="49"/>
    <n v="0.3349614395886889"/>
    <n v="-3.6463507942489759"/>
    <n v="-3.3113893546602871"/>
  </r>
  <r>
    <x v="49"/>
    <n v="1.35"/>
    <n v="-3.2539682539682531"/>
    <n v="-1.903968253968253"/>
  </r>
  <r>
    <x v="49"/>
    <n v="1.181"/>
    <n v="-5.7417816181493491"/>
    <n v="-4.560781618149349"/>
  </r>
  <r>
    <x v="49"/>
    <n v="1.2849999999999999"/>
    <n v="-3.8366407822835789"/>
    <n v="-2.5516407822835792"/>
  </r>
  <r>
    <x v="49"/>
    <n v="1.444"/>
    <n v="-2.7497646900631976"/>
    <n v="-1.3057646900631976"/>
  </r>
  <r>
    <x v="49"/>
    <n v="1.4950000000000001"/>
    <n v="-2.5726882080473237"/>
    <n v="-1.0776882080473236"/>
  </r>
  <r>
    <x v="49"/>
    <n v="0.64080000000000004"/>
    <n v="-2.3277962347729786"/>
    <n v="-1.6869962347729786"/>
  </r>
  <r>
    <x v="49"/>
    <n v="1.3220000000000001"/>
    <n v="-3.4718904284121668"/>
    <n v="-2.1498904284121667"/>
  </r>
  <r>
    <x v="50"/>
    <n v="1.54"/>
    <n v="-2.4542614904060684"/>
    <n v="-0.91426149040606841"/>
  </r>
  <r>
    <x v="50"/>
    <n v="1.105"/>
    <n v="-9.6596790890269162"/>
    <n v="-8.5546790890269158"/>
  </r>
  <r>
    <x v="50"/>
    <n v="1.3919999999999999"/>
    <n v="-2.9915490425244995"/>
    <n v="-1.5995490425244996"/>
  </r>
  <r>
    <x v="50"/>
    <n v="1.1359999999999999"/>
    <n v="-7.5212913448207628"/>
    <n v="-6.3852913448207627"/>
  </r>
  <r>
    <x v="50"/>
    <n v="0.5"/>
    <n v="-2.6686723494345084"/>
    <n v="-2.1686723494345084"/>
  </r>
  <r>
    <x v="50"/>
    <n v="1.117"/>
    <n v="-8.6960398435808273"/>
    <n v="-7.5790398435808273"/>
  </r>
  <r>
    <x v="50"/>
    <n v="1.2969999999999999"/>
    <n v="-3.7071394214251363"/>
    <n v="-2.4101394214251366"/>
  </r>
  <r>
    <x v="50"/>
    <n v="1.208"/>
    <n v="-5.0527903469079947"/>
    <n v="-3.8447903469079945"/>
  </r>
  <r>
    <x v="50"/>
    <n v="1.7090000000000001"/>
    <n v="-2.1916872355430184"/>
    <n v="-0.48268723554301829"/>
  </r>
  <r>
    <x v="50"/>
    <n v="0.44276729559748423"/>
    <n v="-2.9096959884871385"/>
    <n v="-2.4669286928896543"/>
  </r>
  <r>
    <x v="50"/>
    <n v="1.3919999999999999"/>
    <n v="-2.9915490425244995"/>
    <n v="-1.5995490425244996"/>
  </r>
  <r>
    <x v="50"/>
    <n v="0.46396103896103896"/>
    <n v="-2.8117715617715615"/>
    <n v="-2.3478105228105224"/>
  </r>
  <r>
    <x v="50"/>
    <n v="0.73116883116883113"/>
    <n v="-2.2147375884953302"/>
    <n v="-1.4835687573264991"/>
  </r>
  <r>
    <x v="50"/>
    <n v="1.8666666666666665"/>
    <n v="-2.5555555555555554"/>
    <n v="-0.68888888888888888"/>
  </r>
  <r>
    <x v="50"/>
    <n v="2.8214826021180031"/>
    <n v="-3.4718904284121668"/>
    <n v="-0.65040782629416372"/>
  </r>
  <r>
    <x v="50"/>
    <n v="2.452692867540029"/>
    <n v="-3.0957377197138918"/>
    <n v="-0.64304485217386276"/>
  </r>
  <r>
    <x v="50"/>
    <n v="2.48"/>
    <n v="-2.3177118004704211"/>
    <n v="0.16228819952957885"/>
  </r>
  <r>
    <x v="50"/>
    <n v="3.3649289099526065"/>
    <n v="-4.0661469624982702"/>
    <n v="-0.70121805254566372"/>
  </r>
  <r>
    <x v="50"/>
    <n v="1.657"/>
    <n v="-2.2519970225199701"/>
    <n v="-0.59499702251997011"/>
  </r>
  <r>
    <x v="50"/>
    <n v="3.1"/>
    <n v="-2.8291316526610641"/>
    <n v="0.27086834733893594"/>
  </r>
  <r>
    <x v="50"/>
    <n v="0.48428093645484943"/>
    <n v="-2.7346554199569275"/>
    <n v="-2.2503744835020782"/>
  </r>
  <r>
    <x v="50"/>
    <n v="1.5580000000000001"/>
    <n v="-2.4132327077628619"/>
    <n v="-0.85523270776286187"/>
  </r>
  <r>
    <x v="50"/>
    <n v="2.6488095238095237"/>
    <n v="-3.2976017441860459"/>
    <n v="-0.64879222037652218"/>
  </r>
  <r>
    <x v="50"/>
    <n v="3.02"/>
    <n v="-2.7574929438645226"/>
    <n v="0.26250705613547742"/>
  </r>
  <r>
    <x v="50"/>
    <n v="1.341"/>
    <n v="-3.3186517057484801"/>
    <n v="-1.9776517057484801"/>
  </r>
  <r>
    <x v="50"/>
    <n v="0.43478260869565211"/>
    <n v="-2.9504504504504507"/>
    <n v="-2.5156678417547989"/>
  </r>
  <r>
    <x v="50"/>
    <n v="4.5218120805369129"/>
    <n v="-5.4361237661351574"/>
    <n v="-0.91431168559824449"/>
  </r>
  <r>
    <x v="50"/>
    <n v="1.641"/>
    <n v="-2.2692822606521279"/>
    <n v="-0.62828226065212789"/>
  </r>
  <r>
    <x v="50"/>
    <n v="4.4807370184254607"/>
    <n v="-5.3845242327289977"/>
    <n v="-0.90378721430353703"/>
  </r>
  <r>
    <x v="50"/>
    <n v="0.8114678899082568"/>
    <n v="-2.1478477441537547"/>
    <n v="-1.3363798542454979"/>
  </r>
  <r>
    <x v="50"/>
    <n v="4.22"/>
    <n v="-4.0142627099148838"/>
    <n v="0.20573729008511599"/>
  </r>
  <r>
    <x v="50"/>
    <n v="1.645"/>
    <n v="-2.2646733111849389"/>
    <n v="-0.61967331118493885"/>
  </r>
  <r>
    <x v="50"/>
    <n v="1.3676731793960923"/>
    <n v="-2.2147375884953302"/>
    <n v="-0.84706440909923786"/>
  </r>
  <r>
    <x v="50"/>
    <n v="0.5935114503816793"/>
    <n v="-2.4190857524190861"/>
    <n v="-1.8255743020374067"/>
  </r>
  <r>
    <x v="50"/>
    <n v="1.2629999999999999"/>
    <n v="-4.105311671851597"/>
    <n v="-2.8423116718515971"/>
  </r>
  <r>
    <x v="50"/>
    <n v="1.2170000000000001"/>
    <n v="-4.8627478570842264"/>
    <n v="-3.6457478570842263"/>
  </r>
  <r>
    <x v="50"/>
    <n v="1.8278145695364236"/>
    <n v="-2.5289661319073082"/>
    <n v="-0.70115156237088461"/>
  </r>
  <r>
    <x v="50"/>
    <n v="1.1638168781025924"/>
    <n v="-2.130913201023902"/>
    <n v="-0.96709632292130965"/>
  </r>
  <r>
    <x v="50"/>
    <n v="1.1638168781025924"/>
    <n v="-2.130913201023902"/>
    <n v="-0.96709632292130965"/>
  </r>
  <r>
    <x v="50"/>
    <n v="1.111"/>
    <n v="-9.1510544635544644"/>
    <n v="-8.0400544635544637"/>
  </r>
  <r>
    <x v="50"/>
    <n v="2.95"/>
    <n v="-2.6962266263576309"/>
    <n v="0.25377337364236929"/>
  </r>
  <r>
    <x v="50"/>
    <n v="1.5780000000000001"/>
    <n v="-2.3711294472540145"/>
    <n v="-0.79312944725401446"/>
  </r>
  <r>
    <x v="50"/>
    <n v="0.92463054187192129"/>
    <n v="-2.1111246415959086"/>
    <n v="-1.1864940997239874"/>
  </r>
  <r>
    <x v="50"/>
    <n v="1.357"/>
    <n v="-3.204346254630885"/>
    <n v="-1.847346254630885"/>
  </r>
  <r>
    <x v="50"/>
    <n v="1.1779999999999999"/>
    <n v="-5.8316527417651036"/>
    <n v="-4.6536527417651037"/>
  </r>
  <r>
    <x v="50"/>
    <n v="1.2889999999999999"/>
    <n v="-3.7924335260780109"/>
    <n v="-2.5034335260780107"/>
  </r>
  <r>
    <x v="50"/>
    <n v="1.363"/>
    <n v="-3.1646570022128895"/>
    <n v="-1.8016570022128895"/>
  </r>
  <r>
    <x v="50"/>
    <n v="0.51250000000000007"/>
    <n v="-2.6327552297514751"/>
    <n v="-2.120255229751475"/>
  </r>
  <r>
    <x v="50"/>
    <n v="1.169"/>
    <n v="-6.1208257510936486"/>
    <n v="-4.951825751093649"/>
  </r>
  <r>
    <x v="50"/>
    <n v="1.684887459807074"/>
    <n v="-2.4190857524190861"/>
    <n v="-0.73419829261201208"/>
  </r>
  <r>
    <x v="50"/>
    <n v="4.38"/>
    <n v="-4.2021079881656807"/>
    <n v="0.17789201183431924"/>
  </r>
  <r>
    <x v="50"/>
    <n v="0.9"/>
    <n v="-2.1143564137687241"/>
    <n v="-1.2143564137687242"/>
  </r>
  <r>
    <x v="50"/>
    <n v="1.877"/>
    <n v="-2.1111246415959086"/>
    <n v="-0.23412464159590862"/>
  </r>
  <r>
    <x v="50"/>
    <n v="1.2"/>
    <n v="-5.2364066193853436"/>
    <n v="-4.0364066193853434"/>
  </r>
  <r>
    <x v="50"/>
    <n v="0.62766798418972336"/>
    <n v="-2.3542750433506736"/>
    <n v="-1.7266070591609504"/>
  </r>
  <r>
    <x v="50"/>
    <n v="1.9324324324324325"/>
    <n v="-2.620967741935484"/>
    <n v="-0.68853530950305153"/>
  </r>
  <r>
    <x v="50"/>
    <n v="1.2170000000000001"/>
    <n v="-4.8627478570842264"/>
    <n v="-3.6457478570842263"/>
  </r>
  <r>
    <x v="50"/>
    <n v="2.1140472878998611"/>
    <n v="-2.7733011012624229"/>
    <n v="-0.65925381336256184"/>
  </r>
  <r>
    <x v="50"/>
    <n v="0.77802690582959644"/>
    <n v="-2.1735523477683754"/>
    <n v="-1.395525441938779"/>
  </r>
  <r>
    <x v="50"/>
    <n v="1.4"/>
    <n v="-2.9504504504504507"/>
    <n v="-1.5504504504504508"/>
  </r>
  <r>
    <x v="50"/>
    <n v="0.25195876288659796"/>
    <n v="-4.7642447642447641"/>
    <n v="-4.5122860013581665"/>
  </r>
  <r>
    <x v="50"/>
    <n v="1.0721868365180467"/>
    <n v="-2.1116138763197587"/>
    <n v="-1.039427039801712"/>
  </r>
  <r>
    <x v="50"/>
    <n v="1.3341135166764189"/>
    <n v="-2.1916872355430184"/>
    <n v="-0.8575737188665995"/>
  </r>
  <r>
    <x v="50"/>
    <n v="1.7960526315789473"/>
    <n v="-2.5011116051578477"/>
    <n v="-0.70505897357890035"/>
  </r>
  <r>
    <x v="50"/>
    <n v="2.3000000000000003"/>
    <n v="-2.9504504504504507"/>
    <n v="-0.65045045045045047"/>
  </r>
  <r>
    <x v="51"/>
    <n v="1.1009667024704617"/>
    <n v="-2.1124737598055461"/>
    <n v="-1.0115070573350844"/>
  </r>
  <r>
    <x v="51"/>
    <n v="1.591"/>
    <n v="-2.3499421141686705"/>
    <n v="-0.75894211416867052"/>
  </r>
  <r>
    <x v="51"/>
    <n v="2.21"/>
    <n v="-2.166928854718277"/>
    <n v="4.3071145281722956E-2"/>
  </r>
  <r>
    <x v="51"/>
    <n v="0.43874999999999997"/>
    <n v="-2.9297929792979303"/>
    <n v="-2.4910429792979301"/>
  </r>
  <r>
    <x v="51"/>
    <n v="1.6990000000000001"/>
    <n v="-2.2058089629703561"/>
    <n v="-0.50680896297035605"/>
  </r>
  <r>
    <x v="51"/>
    <n v="1.3859999999999999"/>
    <n v="-3.0254561838251868"/>
    <n v="-1.6394561838251869"/>
  </r>
  <r>
    <x v="51"/>
    <n v="1.208"/>
    <n v="-5.0527903469079947"/>
    <n v="-3.8447903469079945"/>
  </r>
  <r>
    <x v="51"/>
    <n v="2.27"/>
    <n v="-2.1879617988927853"/>
    <n v="8.2038201107214714E-2"/>
  </r>
  <r>
    <x v="51"/>
    <n v="1.714"/>
    <n v="-2.1879617988927853"/>
    <n v="-0.47396179889278534"/>
  </r>
  <r>
    <x v="51"/>
    <n v="0.51250000000000007"/>
    <n v="-2.6327552297514751"/>
    <n v="-2.120255229751475"/>
  </r>
  <r>
    <x v="51"/>
    <n v="1.327"/>
    <n v="-3.4298511874310793"/>
    <n v="-2.1028511874310793"/>
  </r>
  <r>
    <x v="51"/>
    <n v="1.8993288590604027"/>
    <n v="-2.5872644139623064"/>
    <n v="-0.68793555490190372"/>
  </r>
  <r>
    <x v="51"/>
    <n v="0.96331658291457289"/>
    <n v="-2.1006135509952304"/>
    <n v="-1.1372969680806575"/>
  </r>
  <r>
    <x v="51"/>
    <n v="0.67160493827160483"/>
    <n v="-2.2815791803133578"/>
    <n v="-1.6099742420417531"/>
  </r>
  <r>
    <x v="51"/>
    <n v="1.325"/>
    <n v="-3.4472934472934478"/>
    <n v="-2.1222934472934476"/>
  </r>
  <r>
    <x v="51"/>
    <n v="0.54404332129963895"/>
    <n v="-2.537358339183633"/>
    <n v="-1.993315017883994"/>
  </r>
  <r>
    <x v="51"/>
    <n v="1.6890000000000001"/>
    <n v="-2.2147375884953302"/>
    <n v="-0.52573758849533014"/>
  </r>
  <r>
    <x v="51"/>
    <n v="1.5114127082048119"/>
    <n v="-2.2999611305458383"/>
    <n v="-0.7885484223410264"/>
  </r>
  <r>
    <x v="51"/>
    <n v="1.3"/>
    <n v="-3.6757990867579906"/>
    <n v="-2.3757990867579908"/>
  </r>
  <r>
    <x v="51"/>
    <n v="1.2430000000000001"/>
    <n v="-4.3977122131547723"/>
    <n v="-3.154712213154772"/>
  </r>
  <r>
    <x v="51"/>
    <n v="1.4159999999999999"/>
    <n v="-2.8711358734723222"/>
    <n v="-1.4551358734723223"/>
  </r>
  <r>
    <x v="51"/>
    <n v="1.357"/>
    <n v="-3.204346254630885"/>
    <n v="-1.847346254630885"/>
  </r>
  <r>
    <x v="51"/>
    <n v="0.63293650793650791"/>
    <n v="-2.3385670057496686"/>
    <n v="-1.7056304978131607"/>
  </r>
  <r>
    <x v="51"/>
    <n v="1.4"/>
    <n v="-2.9504504504504507"/>
    <n v="-1.5504504504504508"/>
  </r>
  <r>
    <x v="51"/>
    <n v="0.8770334928229665"/>
    <n v="-2.1179113847373814"/>
    <n v="-1.240877891914415"/>
  </r>
  <r>
    <x v="51"/>
    <n v="1.105"/>
    <n v="-9.6596790890269162"/>
    <n v="-8.5546790890269158"/>
  </r>
  <r>
    <x v="51"/>
    <n v="4.1254125412541258"/>
    <n v="-4.9669811320754729"/>
    <n v="-0.84156859082134705"/>
  </r>
  <r>
    <x v="51"/>
    <n v="1.327"/>
    <n v="-3.4298511874310793"/>
    <n v="-2.1028511874310793"/>
  </r>
  <r>
    <x v="51"/>
    <n v="1.1659999999999999"/>
    <n v="-6.2248995983935771"/>
    <n v="-5.0588995983935767"/>
  </r>
  <r>
    <x v="51"/>
    <n v="3.81"/>
    <n v="-3.561000091249201"/>
    <n v="0.24899990875079903"/>
  </r>
  <r>
    <x v="51"/>
    <n v="2.1754385964912282"/>
    <n v="-2.8291316526610641"/>
    <n v="-0.65369305616983597"/>
  </r>
  <r>
    <x v="51"/>
    <n v="0.73116883116883113"/>
    <n v="-2.2147375884953302"/>
    <n v="-1.4835687573264991"/>
  </r>
  <r>
    <x v="51"/>
    <n v="1.8129999999999999"/>
    <n v="-2.130913201023902"/>
    <n v="-0.31791320102390208"/>
  </r>
  <r>
    <x v="51"/>
    <n v="1.454"/>
    <n v="-2.7102573850041374"/>
    <n v="-1.2562573850041374"/>
  </r>
  <r>
    <x v="51"/>
    <n v="1.208"/>
    <n v="-5.0527903469079947"/>
    <n v="-3.8447903469079945"/>
  </r>
  <r>
    <x v="51"/>
    <n v="0.9"/>
    <n v="-2.1143564137687241"/>
    <n v="-1.2143564137687242"/>
  </r>
  <r>
    <x v="51"/>
    <n v="1.609"/>
    <n v="-2.3177118004704211"/>
    <n v="-0.70871180047042115"/>
  </r>
  <r>
    <x v="51"/>
    <n v="0.62766798418972336"/>
    <n v="-2.3542750433506736"/>
    <n v="-1.7266070591609504"/>
  </r>
  <r>
    <x v="51"/>
    <n v="1.8540000000000001"/>
    <n v="-2.1143564137687241"/>
    <n v="-0.26035641376872398"/>
  </r>
  <r>
    <x v="51"/>
    <n v="0.34435695538057742"/>
    <n v="-3.561000091249201"/>
    <n v="-3.2166431358686234"/>
  </r>
  <r>
    <x v="51"/>
    <n v="1.9324324324324325"/>
    <n v="-2.620967741935484"/>
    <n v="-0.68853530950305153"/>
  </r>
  <r>
    <x v="51"/>
    <n v="4.7699999999999996"/>
    <n v="-4.670538333002253"/>
    <n v="9.9461666997746612E-2"/>
  </r>
  <r>
    <x v="51"/>
    <n v="0.38050847457627118"/>
    <n v="-3.2755451678050331"/>
    <n v="-2.8950366932287621"/>
  </r>
  <r>
    <x v="51"/>
    <n v="1.4339999999999999"/>
    <n v="-2.7919523434865687"/>
    <n v="-1.3579523434865688"/>
  </r>
  <r>
    <x v="51"/>
    <n v="1.377"/>
    <n v="-3.0780518087928215"/>
    <n v="-1.7010518087928215"/>
  </r>
  <r>
    <x v="51"/>
    <n v="1.294"/>
    <n v="-3.7380608809180229"/>
    <n v="-2.4440608809180229"/>
  </r>
  <r>
    <x v="51"/>
    <n v="1.3169999999999999"/>
    <n v="-3.5155849628170239"/>
    <n v="-2.1985849628170238"/>
  </r>
  <r>
    <x v="51"/>
    <n v="1.2270000000000001"/>
    <n v="-4.670538333002253"/>
    <n v="-3.4435383330022526"/>
  </r>
  <r>
    <x v="51"/>
    <n v="4.9744027303754272"/>
    <n v="-6.0209928258462151"/>
    <n v="-1.0465900954707879"/>
  </r>
  <r>
    <x v="51"/>
    <n v="1.208"/>
    <n v="-5.0527903469079947"/>
    <n v="-3.8447903469079945"/>
  </r>
  <r>
    <x v="51"/>
    <n v="1.1402073104200763"/>
    <n v="-2.1179113847373814"/>
    <n v="-0.97770407431730511"/>
  </r>
  <r>
    <x v="51"/>
    <n v="1.724"/>
    <n v="-2.1812154696132597"/>
    <n v="-0.45721546961325976"/>
  </r>
  <r>
    <x v="51"/>
    <n v="2.7807083647324795"/>
    <n v="-3.4298511874310793"/>
    <n v="-0.6491428226985998"/>
  </r>
  <r>
    <x v="51"/>
    <n v="0.48956228956228953"/>
    <n v="-2.7102573850041374"/>
    <n v="-2.2206950954418478"/>
  </r>
  <r>
    <x v="51"/>
    <n v="2.97"/>
    <n v="-2.7102573850041374"/>
    <n v="0.25974261499586282"/>
  </r>
  <r>
    <x v="51"/>
    <n v="1.1638168781025924"/>
    <n v="-2.130913201023902"/>
    <n v="-0.96709632292130965"/>
  </r>
  <r>
    <x v="51"/>
    <n v="0.39622093023255817"/>
    <n v="-3.1646570022128895"/>
    <n v="-2.7684360719803314"/>
  </r>
  <r>
    <x v="51"/>
    <n v="1.5605493133583019"/>
    <n v="-2.3277962347729786"/>
    <n v="-0.76724692141467665"/>
  </r>
  <r>
    <x v="51"/>
    <n v="2.09"/>
    <n v="-2.1179113847373814"/>
    <n v="-2.7911384737381528E-2"/>
  </r>
  <r>
    <x v="51"/>
    <n v="2.58"/>
    <n v="-2.3842248775188986"/>
    <n v="0.19577512248110152"/>
  </r>
  <r>
    <x v="51"/>
    <n v="1.0660000000000001"/>
    <n v="-15.249076127124894"/>
    <n v="-14.183076127124894"/>
  </r>
  <r>
    <x v="51"/>
    <n v="0.23779527559055116"/>
    <n v="-5.0527903469079947"/>
    <n v="-4.8149950713174432"/>
  </r>
  <r>
    <x v="51"/>
    <n v="1.1719999999999999"/>
    <n v="-6.0209928258462151"/>
    <n v="-4.8489928258462154"/>
  </r>
  <r>
    <x v="51"/>
    <n v="1.363"/>
    <n v="-3.1646570022128895"/>
    <n v="-1.8016570022128895"/>
  </r>
  <r>
    <x v="51"/>
    <n v="0.66598360655737709"/>
    <n v="-2.2944444444444443"/>
    <n v="-1.6284608378870673"/>
  </r>
  <r>
    <x v="51"/>
    <n v="1.1638168781025924"/>
    <n v="-2.130913201023902"/>
    <n v="-0.96709632292130965"/>
  </r>
  <r>
    <x v="51"/>
    <n v="1.212"/>
    <n v="-4.9669811320754729"/>
    <n v="-3.7549811320754731"/>
  </r>
  <r>
    <x v="51"/>
    <n v="1.8540000000000001"/>
    <n v="-2.1143564137687241"/>
    <n v="-0.26035641376872398"/>
  </r>
  <r>
    <x v="51"/>
    <n v="1.925"/>
    <n v="-2.1014892443463871"/>
    <n v="-0.17648924434638702"/>
  </r>
  <r>
    <x v="52"/>
    <n v="1.2031337437045326"/>
    <n v="-2.140213247886857"/>
    <n v="-0.93707950418232433"/>
  </r>
  <r>
    <x v="52"/>
    <n v="0.2424"/>
    <n v="-4.9669811320754729"/>
    <n v="-4.7245811320754729"/>
  </r>
  <r>
    <x v="52"/>
    <n v="1.8540000000000001"/>
    <n v="-2.1143564137687241"/>
    <n v="-0.26035641376872398"/>
  </r>
  <r>
    <x v="52"/>
    <n v="1.3220000000000001"/>
    <n v="-3.4718904284121668"/>
    <n v="-2.1498904284121667"/>
  </r>
  <r>
    <x v="52"/>
    <n v="2.25"/>
    <n v="-2.1812154696132597"/>
    <n v="6.8784530386740261E-2"/>
  </r>
  <r>
    <x v="52"/>
    <n v="1.74"/>
    <n v="-2.1710234824988923"/>
    <n v="-0.43102348249889233"/>
  </r>
  <r>
    <x v="52"/>
    <n v="2.1269177126917711"/>
    <n v="-2.7919523434865687"/>
    <n v="-0.66503463079479763"/>
  </r>
  <r>
    <x v="52"/>
    <n v="1.8839999999999999"/>
    <n v="-2.1116138763197587"/>
    <n v="-0.22761387631975882"/>
  </r>
  <r>
    <x v="52"/>
    <n v="2.1553533939818053"/>
    <n v="-2.8117715617715615"/>
    <n v="-0.65641816778975626"/>
  </r>
  <r>
    <x v="52"/>
    <n v="1.357"/>
    <n v="-3.204346254630885"/>
    <n v="-1.847346254630885"/>
  </r>
  <r>
    <x v="52"/>
    <n v="1.3919999999999999"/>
    <n v="-2.9915490425244995"/>
    <n v="-1.5995490425244996"/>
  </r>
  <r>
    <x v="52"/>
    <n v="0.70593220338983054"/>
    <n v="-2.2367956191485607"/>
    <n v="-1.5308634157587302"/>
  </r>
  <r>
    <x v="52"/>
    <n v="0.7258620689655173"/>
    <n v="-2.2195640616693249"/>
    <n v="-1.4937019927038075"/>
  </r>
  <r>
    <x v="52"/>
    <n v="1.5213358070500929"/>
    <n v="-2.3056770497990717"/>
    <n v="-0.78434124274897887"/>
  </r>
  <r>
    <x v="52"/>
    <n v="1.7984189723320159"/>
    <n v="-2.5085366125828554"/>
    <n v="-0.71011764025083957"/>
  </r>
  <r>
    <x v="52"/>
    <n v="1.3029999999999999"/>
    <n v="-3.6463507942489759"/>
    <n v="-2.343350794248976"/>
  </r>
  <r>
    <x v="52"/>
    <n v="1.571"/>
    <n v="-2.3842248775188986"/>
    <n v="-0.8132248775188986"/>
  </r>
  <r>
    <x v="52"/>
    <n v="1.37"/>
    <n v="-3.1211127445437059"/>
    <n v="-1.7511127445437058"/>
  </r>
  <r>
    <x v="52"/>
    <n v="1.4039999999999999"/>
    <n v="-2.9297929792979303"/>
    <n v="-1.5257929792979303"/>
  </r>
  <r>
    <x v="52"/>
    <n v="1.6327827191867852"/>
    <n v="-2.37910295390488"/>
    <n v="-0.74632023471809483"/>
  </r>
  <r>
    <x v="52"/>
    <n v="0.52907801418439715"/>
    <n v="-2.5819708746538019"/>
    <n v="-2.052892860469405"/>
  </r>
  <r>
    <x v="52"/>
    <n v="1.3380000000000001"/>
    <n v="-3.3431952662721884"/>
    <n v="-2.0051952662721884"/>
  </r>
  <r>
    <x v="52"/>
    <n v="1.52"/>
    <n v="-2.5011116051578477"/>
    <n v="-0.98111160515784768"/>
  </r>
  <r>
    <x v="52"/>
    <n v="0.56309963099631"/>
    <n v="-2.4859360060480729"/>
    <n v="-1.9228363750517627"/>
  </r>
  <r>
    <x v="52"/>
    <n v="1.657"/>
    <n v="-2.2519970225199701"/>
    <n v="-0.59499702251997011"/>
  </r>
  <r>
    <x v="52"/>
    <n v="1.3220000000000001"/>
    <n v="-3.4718904284121668"/>
    <n v="-2.1498904284121667"/>
  </r>
  <r>
    <x v="52"/>
    <n v="1.625"/>
    <n v="-2.2944444444444443"/>
    <n v="-0.66944444444444429"/>
  </r>
  <r>
    <x v="52"/>
    <n v="3.16"/>
    <n v="-2.8842704690162315"/>
    <n v="0.27572953098376862"/>
  </r>
  <r>
    <x v="52"/>
    <n v="3.52"/>
    <n v="-3.2539682539682531"/>
    <n v="0.26603174603174695"/>
  </r>
  <r>
    <x v="52"/>
    <n v="1.444"/>
    <n v="-2.7497646900631976"/>
    <n v="-1.3057646900631976"/>
  </r>
  <r>
    <x v="52"/>
    <n v="1.222"/>
    <n v="-4.7642447642447641"/>
    <n v="-3.5422447642447641"/>
  </r>
  <r>
    <x v="52"/>
    <n v="1.6422660725652451"/>
    <n v="-2.3842248775188986"/>
    <n v="-0.74195880495365341"/>
  </r>
  <r>
    <x v="52"/>
    <n v="1.724"/>
    <n v="-2.1812154696132597"/>
    <n v="-0.45721546961325976"/>
  </r>
  <r>
    <x v="52"/>
    <n v="1.5549999999999999"/>
    <n v="-2.4190857524190861"/>
    <n v="-0.86408575241908614"/>
  </r>
  <r>
    <x v="52"/>
    <n v="0.29009216589861747"/>
    <n v="-4.160405058608653"/>
    <n v="-3.8703128927100354"/>
  </r>
  <r>
    <x v="52"/>
    <n v="2.6905829596412554"/>
    <n v="-3.3431952662721884"/>
    <n v="-0.65261230663093306"/>
  </r>
  <r>
    <x v="52"/>
    <n v="0.60540540540540544"/>
    <n v="-2.3894941978917528"/>
    <n v="-1.7840887924863473"/>
  </r>
  <r>
    <x v="52"/>
    <n v="1.4889705882352944"/>
    <n v="-2.2815791803133578"/>
    <n v="-0.79260859207806345"/>
  </r>
  <r>
    <x v="52"/>
    <n v="0.33720930232558138"/>
    <n v="-3.6271205803392932"/>
    <n v="-3.2899112780137116"/>
  </r>
  <r>
    <x v="52"/>
    <n v="1.8129999999999999"/>
    <n v="-2.130913201023902"/>
    <n v="-0.31791320102390208"/>
  </r>
  <r>
    <x v="52"/>
    <n v="1.6327827191867852"/>
    <n v="-2.37910295390488"/>
    <n v="-0.74632023471809483"/>
  </r>
  <r>
    <x v="52"/>
    <n v="0.91617647058823526"/>
    <n v="-2.1122864477294856"/>
    <n v="-1.1961099771412504"/>
  </r>
  <r>
    <x v="52"/>
    <n v="3.4872611464968153"/>
    <n v="-4.2021079881656807"/>
    <n v="-0.71484684166886536"/>
  </r>
  <r>
    <x v="52"/>
    <n v="1.7141009055627425"/>
    <n v="-2.4375624375624376"/>
    <n v="-0.7234615319996951"/>
  </r>
  <r>
    <x v="52"/>
    <n v="1.48"/>
    <n v="-2.620967741935484"/>
    <n v="-1.140967741935484"/>
  </r>
  <r>
    <x v="52"/>
    <n v="1.3869047619047621"/>
    <n v="-2.2224679345422382"/>
    <n v="-0.83556317263747615"/>
  </r>
  <r>
    <x v="52"/>
    <n v="2.8625664388762342"/>
    <n v="-3.5155849628170239"/>
    <n v="-0.65301852394078974"/>
  </r>
  <r>
    <x v="52"/>
    <n v="2.02"/>
    <n v="-2.1116138763197587"/>
    <n v="-9.1613876319758702E-2"/>
  </r>
  <r>
    <x v="52"/>
    <n v="1.333"/>
    <n v="-3.3817908817908822"/>
    <n v="-2.0487908817908824"/>
  </r>
  <r>
    <x v="52"/>
    <n v="1.3839999999999999"/>
    <n v="-3.0370670995671003"/>
    <n v="-1.6530670995671004"/>
  </r>
  <r>
    <x v="52"/>
    <n v="1.3069999999999999"/>
    <n v="-3.6082061832104699"/>
    <n v="-2.30120618321047"/>
  </r>
  <r>
    <x v="52"/>
    <n v="1.6890000000000001"/>
    <n v="-2.2147375884953302"/>
    <n v="-0.52573758849533014"/>
  </r>
  <r>
    <x v="52"/>
    <n v="1.4690000000000001"/>
    <n v="-2.6557563714709915"/>
    <n v="-1.1867563714709914"/>
  </r>
  <r>
    <x v="52"/>
    <n v="0.33608247422680415"/>
    <n v="-3.636695906432748"/>
    <n v="-3.3006134322059437"/>
  </r>
  <r>
    <x v="52"/>
    <n v="1.5309999999999999"/>
    <n v="-2.474955147706126"/>
    <n v="-0.9439551477061261"/>
  </r>
  <r>
    <x v="52"/>
    <n v="2.6676602086438153"/>
    <n v="-3.3115735074119397"/>
    <n v="-0.64391329876812442"/>
  </r>
  <r>
    <x v="52"/>
    <n v="1.1859999999999999"/>
    <n v="-5.5985663082437291"/>
    <n v="-4.4125663082437292"/>
  </r>
  <r>
    <x v="52"/>
    <n v="1.476"/>
    <n v="-2.6327552297514751"/>
    <n v="-1.1567552297514752"/>
  </r>
  <r>
    <x v="52"/>
    <n v="1.3380000000000001"/>
    <n v="-3.3431952662721884"/>
    <n v="-2.0051952662721884"/>
  </r>
  <r>
    <x v="52"/>
    <n v="0.8114678899082568"/>
    <n v="-2.1478477441537547"/>
    <n v="-1.3363798542454979"/>
  </r>
  <r>
    <x v="52"/>
    <n v="1.232"/>
    <n v="-4.5813475376133077"/>
    <n v="-3.3493475376133075"/>
  </r>
  <r>
    <x v="53"/>
    <n v="2.66"/>
    <n v="-2.4542614904060684"/>
    <n v="0.2057385095939317"/>
  </r>
  <r>
    <x v="53"/>
    <n v="2.42"/>
    <n v="-2.2765523961378338"/>
    <n v="0.14344760386216615"/>
  </r>
  <r>
    <x v="53"/>
    <n v="2.25"/>
    <n v="-2.1812154696132597"/>
    <n v="6.8784530386740261E-2"/>
  </r>
  <r>
    <x v="53"/>
    <n v="1.3839999999999999"/>
    <n v="-3.0370670995671003"/>
    <n v="-1.6530670995671004"/>
  </r>
  <r>
    <x v="53"/>
    <n v="1.111"/>
    <n v="-9.1510544635544644"/>
    <n v="-8.0400544635544637"/>
  </r>
  <r>
    <x v="53"/>
    <n v="1.571"/>
    <n v="-2.3842248775188986"/>
    <n v="-0.8132248775188986"/>
  </r>
  <r>
    <x v="53"/>
    <n v="1.1833333333333333"/>
    <n v="-2.1349557522123894"/>
    <n v="-0.95162241887905608"/>
  </r>
  <r>
    <x v="53"/>
    <n v="1.571"/>
    <n v="-2.3842248775188986"/>
    <n v="-0.8132248775188986"/>
  </r>
  <r>
    <x v="53"/>
    <n v="1.294"/>
    <n v="-3.7380608809180229"/>
    <n v="-2.4440608809180229"/>
  </r>
  <r>
    <x v="53"/>
    <n v="1.1833333333333333"/>
    <n v="-2.1349557522123894"/>
    <n v="-0.95162241887905608"/>
  </r>
  <r>
    <x v="53"/>
    <n v="1.8900804289544235"/>
    <n v="-2.5819708746538019"/>
    <n v="-0.69189044569937841"/>
  </r>
  <r>
    <x v="53"/>
    <n v="0.32594458438287155"/>
    <n v="-3.7380608809180229"/>
    <n v="-3.4121162965351512"/>
  </r>
  <r>
    <x v="53"/>
    <n v="0.59011406844106473"/>
    <n v="-2.4250911354138882"/>
    <n v="-1.8349770669728236"/>
  </r>
  <r>
    <x v="53"/>
    <n v="0.8311627906976744"/>
    <n v="-2.140213247886857"/>
    <n v="-1.3090504571891826"/>
  </r>
  <r>
    <x v="53"/>
    <n v="0.61245136186770432"/>
    <n v="-2.37910295390488"/>
    <n v="-1.7666515920371757"/>
  </r>
  <r>
    <x v="53"/>
    <n v="0.48956228956228953"/>
    <n v="-2.7102573850041374"/>
    <n v="-2.2206950954418478"/>
  </r>
  <r>
    <x v="53"/>
    <n v="1.4339999999999999"/>
    <n v="-2.7919523434865687"/>
    <n v="-1.3579523434865688"/>
  </r>
  <r>
    <x v="53"/>
    <n v="2.33"/>
    <n v="-2.2224679345422382"/>
    <n v="0.10753206545776184"/>
  </r>
  <r>
    <x v="53"/>
    <n v="0.78378378378378366"/>
    <n v="-2.1710234824988923"/>
    <n v="-1.3872396987151085"/>
  </r>
  <r>
    <x v="53"/>
    <n v="1.347"/>
    <n v="-3.2755451678050331"/>
    <n v="-1.9285451678050332"/>
  </r>
  <r>
    <x v="53"/>
    <n v="1.1638168781025924"/>
    <n v="-2.130913201023902"/>
    <n v="-0.96709632292130965"/>
  </r>
  <r>
    <x v="53"/>
    <n v="1.7569999999999999"/>
    <n v="-2.1543372963452225"/>
    <n v="-0.39733729634522263"/>
  </r>
  <r>
    <x v="53"/>
    <n v="3.0277349768875195"/>
    <n v="-3.697001626314222"/>
    <n v="-0.66926664942670255"/>
  </r>
  <r>
    <x v="53"/>
    <n v="1.071"/>
    <n v="-14.187071144817633"/>
    <n v="-13.116071144817633"/>
  </r>
  <r>
    <x v="53"/>
    <n v="1.2"/>
    <n v="-5.2364066193853436"/>
    <n v="-4.0364066193853434"/>
  </r>
  <r>
    <x v="53"/>
    <n v="2.16"/>
    <n v="-2.1424786966311977"/>
    <n v="1.7521303368802421E-2"/>
  </r>
  <r>
    <x v="53"/>
    <n v="1.37"/>
    <n v="-3.1211127445437059"/>
    <n v="-1.7511127445437058"/>
  </r>
  <r>
    <x v="53"/>
    <n v="1.0721868365180467"/>
    <n v="-2.1116138763197587"/>
    <n v="-1.039427039801712"/>
  </r>
  <r>
    <x v="53"/>
    <n v="1.363"/>
    <n v="-3.1646570022128895"/>
    <n v="-1.8016570022128895"/>
  </r>
  <r>
    <x v="53"/>
    <n v="0.72103004291845485"/>
    <n v="-2.2224679345422382"/>
    <n v="-1.5014378916237834"/>
  </r>
  <r>
    <x v="53"/>
    <n v="0.36648351648351651"/>
    <n v="-3.3727998548357823"/>
    <n v="-3.0063163383522657"/>
  </r>
  <r>
    <x v="53"/>
    <n v="1.133"/>
    <n v="-7.6843599063884875"/>
    <n v="-6.5513599063884875"/>
  </r>
  <r>
    <x v="53"/>
    <n v="1.2529999999999999"/>
    <n v="-4.2449668307791892"/>
    <n v="-2.9919668307791891"/>
  </r>
  <r>
    <x v="53"/>
    <n v="1.3478516774573277"/>
    <n v="-2.2058089629703561"/>
    <n v="-0.85795728551302841"/>
  </r>
  <r>
    <x v="53"/>
    <n v="3.04"/>
    <n v="-2.7733011012624229"/>
    <n v="0.26669889873757713"/>
  </r>
  <r>
    <x v="53"/>
    <n v="0.42568807339449538"/>
    <n v="-2.9915490425244995"/>
    <n v="-2.5658609691300041"/>
  </r>
  <r>
    <x v="53"/>
    <n v="1.8620000000000001"/>
    <n v="-2.1124737598055461"/>
    <n v="-0.25047375980554598"/>
  </r>
  <r>
    <x v="53"/>
    <n v="1.6990000000000001"/>
    <n v="-2.2058089629703561"/>
    <n v="-0.50680896297035605"/>
  </r>
  <r>
    <x v="53"/>
    <n v="1.458"/>
    <n v="-2.6962266263576309"/>
    <n v="-1.2382266263576309"/>
  </r>
  <r>
    <x v="53"/>
    <n v="3.27"/>
    <n v="-2.9915490425244995"/>
    <n v="0.27845095747550053"/>
  </r>
  <r>
    <x v="53"/>
    <n v="1.4889705882352944"/>
    <n v="-2.2815791803133578"/>
    <n v="-0.79260859207806345"/>
  </r>
  <r>
    <x v="53"/>
    <n v="1.265750286368843"/>
    <n v="-2.166928854718277"/>
    <n v="-0.90117856834943399"/>
  </r>
  <r>
    <x v="53"/>
    <n v="0.56309963099631"/>
    <n v="-2.4859360060480729"/>
    <n v="-1.9228363750517627"/>
  </r>
  <r>
    <x v="53"/>
    <n v="1.3919999999999999"/>
    <n v="-2.9915490425244995"/>
    <n v="-1.5995490425244996"/>
  </r>
  <r>
    <x v="53"/>
    <n v="1.7509999999999999"/>
    <n v="-2.1648912561029738"/>
    <n v="-0.41389125610297395"/>
  </r>
  <r>
    <x v="53"/>
    <n v="1.6060000000000001"/>
    <n v="-2.3213059560989651"/>
    <n v="-0.71530595609896497"/>
  </r>
  <r>
    <x v="53"/>
    <n v="1.48"/>
    <n v="-2.620967741935484"/>
    <n v="-1.140967741935484"/>
  </r>
  <r>
    <x v="53"/>
    <n v="1.3220000000000001"/>
    <n v="-3.4718904284121668"/>
    <n v="-2.1498904284121667"/>
  </r>
  <r>
    <x v="53"/>
    <n v="2.1754385964912282"/>
    <n v="-2.8291316526610641"/>
    <n v="-0.65369305616983597"/>
  </r>
  <r>
    <x v="53"/>
    <n v="0.86952380952380948"/>
    <n v="-2.1197446621175433"/>
    <n v="-1.2502208525937339"/>
  </r>
  <r>
    <x v="53"/>
    <n v="2.31"/>
    <n v="-2.2147375884953302"/>
    <n v="9.5262411504669853E-2"/>
  </r>
  <r>
    <x v="53"/>
    <n v="0.89227053140096624"/>
    <n v="-2.1152169835262447"/>
    <n v="-1.2229464521252784"/>
  </r>
  <r>
    <x v="53"/>
    <n v="0.38994252873563218"/>
    <n v="-3.204346254630885"/>
    <n v="-2.8144037258952528"/>
  </r>
  <r>
    <x v="53"/>
    <n v="1.7190000000000001"/>
    <n v="-2.1844713777954392"/>
    <n v="-0.46547137779543912"/>
  </r>
  <r>
    <x v="53"/>
    <n v="0.5174825174825175"/>
    <n v="-2.620967741935484"/>
    <n v="-2.1034852244529665"/>
  </r>
  <r>
    <x v="53"/>
    <n v="2.84"/>
    <n v="-2.5968663512186412"/>
    <n v="0.24313364878135868"/>
  </r>
  <r>
    <x v="53"/>
    <n v="1.425"/>
    <n v="-2.8291316526610641"/>
    <n v="-1.4041316526610641"/>
  </r>
  <r>
    <x v="53"/>
    <n v="1.2"/>
    <n v="-5.2364066193853436"/>
    <n v="-4.0364066193853434"/>
  </r>
  <r>
    <x v="53"/>
    <n v="1.37"/>
    <n v="-3.1211127445437059"/>
    <n v="-1.7511127445437058"/>
  </r>
  <r>
    <x v="53"/>
    <n v="0.53202846975088969"/>
    <n v="-2.5726882080473237"/>
    <n v="-2.040659738296434"/>
  </r>
  <r>
    <x v="53"/>
    <n v="1.448"/>
    <n v="-2.7346554199569275"/>
    <n v="-1.2866554199569276"/>
  </r>
  <r>
    <x v="54"/>
    <n v="0.80964685615848409"/>
    <n v="-2.2195652173913043"/>
    <n v="-1.4099183612328203"/>
  </r>
  <r>
    <x v="55"/>
    <n v="1.4166666666666667"/>
    <n v="-2.8999999999999995"/>
    <n v="-1.4833333333333327"/>
  </r>
  <r>
    <x v="55"/>
    <n v="1.5555555555555556"/>
    <n v="-2.4249999999999998"/>
    <n v="-0.86944444444444424"/>
  </r>
  <r>
    <x v="55"/>
    <n v="1.2702702702702702"/>
    <n v="-4.022580645161292"/>
    <n v="-2.7523103748910218"/>
  </r>
  <r>
    <x v="55"/>
    <n v="1.2941176470588236"/>
    <n v="-3.7571428571428567"/>
    <n v="-2.4630252100840329"/>
  </r>
  <r>
    <x v="55"/>
    <n v="1.1869565217391305"/>
    <n v="-2.209090909090909"/>
    <n v="-1.0221343873517785"/>
  </r>
  <r>
    <x v="55"/>
    <n v="1.2222222222222223"/>
    <n v="-4.7857142857142838"/>
    <n v="-3.5634920634920615"/>
  </r>
  <r>
    <x v="55"/>
    <n v="0.38980509745127434"/>
    <n v="-3.3081632653061224"/>
    <n v="-2.9183581678548478"/>
  </r>
  <r>
    <x v="55"/>
    <n v="1.3316326530612244"/>
    <n v="-2.25"/>
    <n v="-0.91836734693877564"/>
  </r>
  <r>
    <x v="55"/>
    <n v="1.7142857142857144"/>
    <n v="-2.2333333333333329"/>
    <n v="-0.51904761904761854"/>
  </r>
  <r>
    <x v="55"/>
    <n v="0.77922077922077926"/>
    <n v="-2.2333333333333329"/>
    <n v="-1.4541125541125537"/>
  </r>
  <r>
    <x v="56"/>
    <n v="2.7219512195121953"/>
    <n v="-3.4846153846153851"/>
    <n v="-0.7626641651031898"/>
  </r>
  <r>
    <x v="56"/>
    <n v="1.4284313725490199"/>
    <n v="-2.2907407407407412"/>
    <n v="-0.86230936819172133"/>
  </r>
  <r>
    <x v="56"/>
    <n v="1.3125"/>
    <n v="-3.5846153846153848"/>
    <n v="-2.2721153846153848"/>
  </r>
  <r>
    <x v="56"/>
    <n v="1.3125"/>
    <n v="-3.5846153846153848"/>
    <n v="-2.2721153846153848"/>
  </r>
  <r>
    <x v="56"/>
    <n v="1.5405405405405406"/>
    <n v="-2.4560606060606061"/>
    <n v="-0.91552006552006548"/>
  </r>
  <r>
    <x v="56"/>
    <n v="1.3846153846153846"/>
    <n v="-3.0545454545454547"/>
    <n v="-1.6699300699300701"/>
  </r>
  <r>
    <x v="56"/>
    <n v="1.1538461538461537"/>
    <n v="-6.7105263157894779"/>
    <n v="-5.5566801619433246"/>
  </r>
  <r>
    <x v="56"/>
    <n v="2.8190476190476192"/>
    <n v="-3.5703703703703704"/>
    <n v="-0.75132275132275117"/>
  </r>
  <r>
    <x v="56"/>
    <n v="0.45161290322580638"/>
    <n v="-2.9761904761904767"/>
    <n v="-2.5245775729646702"/>
  </r>
  <r>
    <x v="56"/>
    <n v="1.625"/>
    <n v="-2.3142857142857145"/>
    <n v="-0.6892857142857145"/>
  </r>
  <r>
    <x v="56"/>
    <n v="1.2222222222222223"/>
    <n v="-4.7702702702702684"/>
    <n v="-3.5480480480480461"/>
  </r>
  <r>
    <x v="56"/>
    <n v="1.1333333333333333"/>
    <n v="-7.6818181818181834"/>
    <n v="-6.5484848484848506"/>
  </r>
  <r>
    <x v="56"/>
    <n v="5.4924242424242422"/>
    <n v="-7.440476190476188"/>
    <n v="-1.9480519480519458"/>
  </r>
  <r>
    <x v="56"/>
    <n v="1.0909090909090908"/>
    <n v="-2.1999999999999997"/>
    <n v="-1.1090909090909089"/>
  </r>
  <r>
    <x v="56"/>
    <n v="1.2"/>
    <n v="-5.2500000000000009"/>
    <n v="-4.0500000000000007"/>
  </r>
  <r>
    <x v="56"/>
    <n v="1.1666666666666667"/>
    <n v="-6.2222222222222197"/>
    <n v="-5.0555555555555527"/>
  </r>
  <r>
    <x v="56"/>
    <n v="1.1333333333333333"/>
    <n v="-7.6818181818181834"/>
    <n v="-6.5484848484848506"/>
  </r>
  <r>
    <x v="56"/>
    <n v="2.25"/>
    <n v="-2.25"/>
    <n v="0"/>
  </r>
  <r>
    <x v="56"/>
    <n v="1.625"/>
    <n v="-2.3142857142857145"/>
    <n v="-0.6892857142857145"/>
  </r>
  <r>
    <x v="56"/>
    <n v="1.3316326530612244"/>
    <n v="-2.25"/>
    <n v="-0.91836734693877564"/>
  </r>
  <r>
    <x v="56"/>
    <n v="1.4"/>
    <n v="-2.9761904761904767"/>
    <n v="-1.5761904761904768"/>
  </r>
  <r>
    <x v="56"/>
    <n v="1.5714285714285714"/>
    <n v="-2.395161290322581"/>
    <n v="-0.82373271889400956"/>
  </r>
  <r>
    <x v="56"/>
    <n v="1.8"/>
    <n v="-2.2023809523809526"/>
    <n v="-0.40238095238095251"/>
  </r>
  <r>
    <x v="56"/>
    <n v="0.36458333333333331"/>
    <n v="-3.5846153846153848"/>
    <n v="-3.2200320512820513"/>
  </r>
  <r>
    <x v="56"/>
    <n v="1.263157894736842"/>
    <n v="-4.1225806451612916"/>
    <n v="-2.8594227504244496"/>
  </r>
  <r>
    <x v="56"/>
    <n v="4.4722222222222223"/>
    <n v="-5.9852941176470624"/>
    <n v="-1.5130718954248401"/>
  </r>
  <r>
    <x v="56"/>
    <n v="2.2142857142857144"/>
    <n v="-2.9761904761904767"/>
    <n v="-0.76190476190476231"/>
  </r>
  <r>
    <x v="56"/>
    <n v="0.22510822510822512"/>
    <n v="-5.7352941176470571"/>
    <n v="-5.5101858925388321"/>
  </r>
  <r>
    <x v="56"/>
    <n v="0.27513227513227512"/>
    <n v="-4.4857142857142849"/>
    <n v="-4.2105820105820095"/>
  </r>
  <r>
    <x v="56"/>
    <n v="1.1904761904761905"/>
    <n v="-5.5"/>
    <n v="-4.3095238095238093"/>
  </r>
  <r>
    <x v="56"/>
    <n v="0.75095785440613028"/>
    <n v="-2.25"/>
    <n v="-1.4990421455938696"/>
  </r>
  <r>
    <x v="56"/>
    <n v="0.75095785440613028"/>
    <n v="-2.25"/>
    <n v="-1.4990421455938696"/>
  </r>
  <r>
    <x v="56"/>
    <n v="0.43269230769230765"/>
    <n v="-3.0545454545454547"/>
    <n v="-2.6218531468531472"/>
  </r>
  <r>
    <x v="56"/>
    <n v="1.3225806451612903"/>
    <n v="-3.4846153846153851"/>
    <n v="-2.1620347394540946"/>
  </r>
  <r>
    <x v="56"/>
    <n v="2.2142857142857144"/>
    <n v="-2.9761904761904767"/>
    <n v="-0.76190476190476231"/>
  </r>
  <r>
    <x v="56"/>
    <n v="1.3316326530612244"/>
    <n v="-2.25"/>
    <n v="-0.91836734693877564"/>
  </r>
  <r>
    <x v="56"/>
    <n v="3.1"/>
    <n v="-2.9761904761904767"/>
    <n v="0.12380952380952337"/>
  </r>
  <r>
    <x v="56"/>
    <n v="2.625"/>
    <n v="-3.4000000000000008"/>
    <n v="-0.7750000000000008"/>
  </r>
  <r>
    <x v="56"/>
    <n v="0.91666666666666674"/>
    <n v="-2.1999999999999997"/>
    <n v="-1.283333333333333"/>
  </r>
  <r>
    <x v="56"/>
    <n v="1.3636363636363638"/>
    <n v="-3.1755319148936163"/>
    <n v="-1.8118955512572525"/>
  </r>
  <r>
    <x v="56"/>
    <n v="1.1869565217391305"/>
    <n v="-2.209090909090909"/>
    <n v="-1.0221343873517785"/>
  </r>
  <r>
    <x v="56"/>
    <n v="2.2000000000000002"/>
    <n v="-2.2333333333333329"/>
    <n v="-3.3333333333332771E-2"/>
  </r>
  <r>
    <x v="56"/>
    <n v="2.8"/>
    <n v="-2.655555555555555"/>
    <n v="0.14444444444444482"/>
  </r>
  <r>
    <x v="56"/>
    <n v="1.1599999999999999"/>
    <n v="-6.460526315789477"/>
    <n v="-5.3005263157894769"/>
  </r>
  <r>
    <x v="56"/>
    <n v="1.8"/>
    <n v="-2.5882352941176467"/>
    <n v="-0.7882352941176467"/>
  </r>
  <r>
    <x v="56"/>
    <n v="0.36738351254480284"/>
    <n v="-3.4846153846153851"/>
    <n v="-3.1172318720705823"/>
  </r>
  <r>
    <x v="56"/>
    <n v="2.35"/>
    <n v="-2.2907407407407412"/>
    <n v="5.9259259259258901E-2"/>
  </r>
  <r>
    <x v="56"/>
    <n v="0.22222222222222224"/>
    <n v="-6.2352941176470562"/>
    <n v="-6.0130718954248339"/>
  </r>
  <r>
    <x v="56"/>
    <n v="1.79"/>
    <n v="-2.2092190112252208"/>
    <n v="-0.41921901122522076"/>
  </r>
  <r>
    <x v="56"/>
    <n v="1.58"/>
    <n v="-2.4137931034482758"/>
    <n v="-0.83379310344827573"/>
  </r>
  <r>
    <x v="56"/>
    <n v="1.46"/>
    <n v="-2.73571079628725"/>
    <n v="-1.27571079628725"/>
  </r>
  <r>
    <x v="56"/>
    <n v="1.48"/>
    <n v="-2.6647286821705425"/>
    <n v="-1.1847286821705425"/>
  </r>
  <r>
    <x v="56"/>
    <n v="1.74"/>
    <n v="-2.2363071035637407"/>
    <n v="-0.49630710356374075"/>
  </r>
  <r>
    <x v="56"/>
    <n v="1.1399999999999999"/>
    <n v="-7.3420603301081435"/>
    <n v="-6.2020603301081438"/>
  </r>
  <r>
    <x v="56"/>
    <n v="1.36"/>
    <n v="-3.2163742690058474"/>
    <n v="-1.8563742690058473"/>
  </r>
  <r>
    <x v="56"/>
    <n v="1.32"/>
    <n v="-3.5298582995951411"/>
    <n v="-2.2098582995951412"/>
  </r>
  <r>
    <x v="56"/>
    <n v="1.54"/>
    <n v="-2.4928774928774926"/>
    <n v="-0.95287749287749257"/>
  </r>
  <r>
    <x v="56"/>
    <n v="1.19"/>
    <n v="-5.5235745614035103"/>
    <n v="-4.3335745614035108"/>
  </r>
  <r>
    <x v="56"/>
    <n v="1.63"/>
    <n v="-2.3335702440180057"/>
    <n v="-0.70357024401800583"/>
  </r>
  <r>
    <x v="56"/>
    <n v="1.7"/>
    <n v="-2.2619047619047619"/>
    <n v="-0.56190476190476191"/>
  </r>
  <r>
    <x v="56"/>
    <n v="0.65702479338842978"/>
    <n v="-2.3991406063499641"/>
    <n v="-1.7421158129615342"/>
  </r>
  <r>
    <x v="56"/>
    <n v="1.65"/>
    <n v="-2.3076923076923084"/>
    <n v="-0.65769230769230846"/>
  </r>
  <r>
    <x v="56"/>
    <n v="1.6258064516129032"/>
    <n v="-2.4760765550239237"/>
    <n v="-0.85027010341102049"/>
  </r>
  <r>
    <x v="56"/>
    <n v="2.4300000000000002"/>
    <n v="-2.3942159535379872"/>
    <n v="3.5784046462012942E-2"/>
  </r>
  <r>
    <x v="56"/>
    <n v="1.4166666666666667"/>
    <n v="-2.8999999999999995"/>
    <n v="-1.4833333333333327"/>
  </r>
  <r>
    <x v="56"/>
    <n v="1.5405405405405406"/>
    <n v="-2.4560606060606061"/>
    <n v="-0.91552006552006548"/>
  </r>
  <r>
    <x v="56"/>
    <n v="2.2142857142857144"/>
    <n v="-2.9761904761904767"/>
    <n v="-0.76190476190476231"/>
  </r>
  <r>
    <x v="56"/>
    <n v="0.36458333333333331"/>
    <n v="-3.5846153846153848"/>
    <n v="-3.2200320512820513"/>
  </r>
  <r>
    <x v="56"/>
    <n v="1.2439024390243902"/>
    <n v="-4.3941176470588239"/>
    <n v="-3.1502152080344334"/>
  </r>
  <r>
    <x v="56"/>
    <n v="1.8333333333333335"/>
    <n v="-2.1999999999999997"/>
    <n v="-0.36666666666666625"/>
  </r>
  <r>
    <x v="56"/>
    <n v="1.5714285714285714"/>
    <n v="-2.395161290322581"/>
    <n v="-0.82373271889400956"/>
  </r>
  <r>
    <x v="56"/>
    <n v="0.84249084249084238"/>
    <n v="-2.209090909090909"/>
    <n v="-1.3666000666000666"/>
  </r>
  <r>
    <x v="56"/>
    <n v="0.6352941176470589"/>
    <n v="-2.3666666666666663"/>
    <n v="-1.7313725490196075"/>
  </r>
  <r>
    <x v="56"/>
    <n v="1.25"/>
    <n v="-4.3030303030303028"/>
    <n v="-3.0530303030303028"/>
  </r>
  <r>
    <x v="56"/>
    <n v="3.2276595744680852"/>
    <n v="-4.022580645161292"/>
    <n v="-0.79492107069320683"/>
  </r>
  <r>
    <x v="56"/>
    <n v="0.91666666666666674"/>
    <n v="-2.1999999999999997"/>
    <n v="-1.283333333333333"/>
  </r>
  <r>
    <x v="56"/>
    <n v="1.0909090909090908"/>
    <n v="-2.1999999999999997"/>
    <n v="-1.1090909090909089"/>
  </r>
  <r>
    <x v="57"/>
    <n v="1.63"/>
    <n v="-2.3335702440180057"/>
    <n v="-0.70357024401800583"/>
  </r>
  <r>
    <x v="57"/>
    <n v="1.22"/>
    <n v="-4.8311688311688314"/>
    <n v="-3.6111688311688317"/>
  </r>
  <r>
    <x v="57"/>
    <n v="1.35"/>
    <n v="-3.2976714915040897"/>
    <n v="-1.9476714915040896"/>
  </r>
  <r>
    <x v="57"/>
    <n v="2.1347517730496453"/>
    <n v="-2.9365368280548481"/>
    <n v="-0.80178505500520281"/>
  </r>
  <r>
    <x v="57"/>
    <n v="1.95"/>
    <n v="-2.1889952153110048"/>
    <n v="-0.23899521531100487"/>
  </r>
  <r>
    <x v="57"/>
    <n v="0.76126126126126115"/>
    <n v="-2.2689474934663818"/>
    <n v="-1.5076862322051205"/>
  </r>
  <r>
    <x v="57"/>
    <n v="1.56"/>
    <n v="-2.4436090225563909"/>
    <n v="-0.88360902255639084"/>
  </r>
  <r>
    <x v="57"/>
    <n v="1.3939393939393938"/>
    <n v="-2.3076923076923084"/>
    <n v="-0.91375291375291456"/>
  </r>
  <r>
    <x v="57"/>
    <n v="1.46"/>
    <n v="-2.7325722613553562"/>
    <n v="-1.2725722613553563"/>
  </r>
  <r>
    <x v="57"/>
    <n v="0.78082191780821919"/>
    <n v="-2.2487868386791336"/>
    <n v="-1.4679649208709145"/>
  </r>
  <r>
    <x v="57"/>
    <n v="0.33684210526315794"/>
    <n v="-3.9285714285714284"/>
    <n v="-3.5917293233082703"/>
  </r>
  <r>
    <x v="57"/>
    <n v="0.46052631578947367"/>
    <n v="-2.990196078431373"/>
    <n v="-2.5296697626418991"/>
  </r>
  <r>
    <x v="57"/>
    <n v="0.26021505376344084"/>
    <n v="-5.035877364644489"/>
    <n v="-4.7756623108810485"/>
  </r>
  <r>
    <x v="57"/>
    <n v="0.59302325581395343"/>
    <n v="-2.5197038452352518"/>
    <n v="-1.9266805894212984"/>
  </r>
  <r>
    <x v="57"/>
    <n v="1.8843537414965987"/>
    <n v="-2.6926313258805146"/>
    <n v="-0.80827758438391584"/>
  </r>
  <r>
    <x v="57"/>
    <n v="1.78"/>
    <n v="-2.2079772079772075"/>
    <n v="-0.42797720797720751"/>
  </r>
  <r>
    <x v="57"/>
    <n v="3.166666666666667"/>
    <n v="-4.1806020066889626"/>
    <n v="-1.0139353400222957"/>
  </r>
  <r>
    <x v="57"/>
    <n v="1.6666666666666665"/>
    <n v="-2.2692307692307701"/>
    <n v="-0.60256410256410353"/>
  </r>
  <r>
    <x v="57"/>
    <n v="1.7407407407407407"/>
    <n v="-2.2195652173913043"/>
    <n v="-0.4788244766505636"/>
  </r>
  <r>
    <x v="57"/>
    <n v="2.1"/>
    <n v="-2.209090909090909"/>
    <n v="-0.10909090909090891"/>
  </r>
  <r>
    <x v="57"/>
    <n v="2.4"/>
    <n v="-2.3142857142857145"/>
    <n v="8.571428571428541E-2"/>
  </r>
  <r>
    <x v="57"/>
    <n v="1.4545454545454546"/>
    <n v="-2.7555555555555555"/>
    <n v="-1.3010101010101009"/>
  </r>
  <r>
    <x v="57"/>
    <n v="2.25"/>
    <n v="-2.25"/>
    <n v="0"/>
  </r>
  <r>
    <x v="57"/>
    <n v="1.5714285714285714"/>
    <n v="-2.395161290322581"/>
    <n v="-0.82373271889400956"/>
  </r>
  <r>
    <x v="57"/>
    <n v="1.4347826086956521"/>
    <n v="-2.8263157894736843"/>
    <n v="-1.3915331807780322"/>
  </r>
  <r>
    <x v="57"/>
    <n v="0.22510822510822512"/>
    <n v="-5.7352941176470571"/>
    <n v="-5.5101858925388321"/>
  </r>
  <r>
    <x v="57"/>
    <n v="3.748148148148148"/>
    <n v="-4.6777777777777771"/>
    <n v="-0.92962962962962914"/>
  </r>
  <r>
    <x v="57"/>
    <n v="1.2857142857142856"/>
    <n v="-3.8448275862068986"/>
    <n v="-2.559113300492613"/>
  </r>
  <r>
    <x v="57"/>
    <n v="1.1176470588235294"/>
    <n v="-8.6739130434782599"/>
    <n v="-7.5562659846547309"/>
  </r>
  <r>
    <x v="57"/>
    <n v="1.5714285714285714"/>
    <n v="-2.395161290322581"/>
    <n v="-0.82373271889400956"/>
  </r>
  <r>
    <x v="57"/>
    <n v="1.5555555555555556"/>
    <n v="-2.4249999999999998"/>
    <n v="-0.86944444444444424"/>
  </r>
  <r>
    <x v="57"/>
    <n v="1.3800000000000001"/>
    <n v="-2.2692307692307701"/>
    <n v="-0.88923076923076994"/>
  </r>
  <r>
    <x v="57"/>
    <n v="2.0699999999999998"/>
    <n v="-2.2166307213036185"/>
    <n v="-0.14663072130361865"/>
  </r>
  <r>
    <x v="57"/>
    <n v="0.19047619047618999"/>
    <n v="-7.200000000000145"/>
    <n v="-7.0095238095239552"/>
  </r>
  <r>
    <x v="57"/>
    <n v="1.0909090909090928"/>
    <n v="-2.2000000000000046"/>
    <n v="-1.1090909090909118"/>
  </r>
  <r>
    <x v="57"/>
    <n v="1.6666666666666701"/>
    <n v="-2.2692307692307621"/>
    <n v="-0.60256410256409199"/>
  </r>
  <r>
    <x v="57"/>
    <n v="1.3030303030303001"/>
    <n v="-3.670370370370402"/>
    <n v="-2.3673400673401019"/>
  </r>
  <r>
    <x v="57"/>
    <n v="0.29069767441860467"/>
    <n v="-4.3030303030303028"/>
    <n v="-4.0123326286116985"/>
  </r>
  <r>
    <x v="57"/>
    <n v="1.7201754385964918"/>
    <n v="-2.4560606060606083"/>
    <n v="-0.73588516746411647"/>
  </r>
  <r>
    <x v="57"/>
    <n v="1.8333333333333299"/>
    <n v="-2.2000000000000046"/>
    <n v="-0.36666666666667469"/>
  </r>
  <r>
    <x v="57"/>
    <n v="1.0909090909090928"/>
    <n v="-2.2000000000000046"/>
    <n v="-1.1090909090909118"/>
  </r>
  <r>
    <x v="57"/>
    <n v="0.43269230769230621"/>
    <n v="-3.0545454545454862"/>
    <n v="-2.62185314685318"/>
  </r>
  <r>
    <x v="57"/>
    <n v="1.5"/>
    <n v="-2.5882352941176467"/>
    <n v="-1.0882352941176467"/>
  </r>
  <r>
    <x v="57"/>
    <n v="2.7428571428571429"/>
    <n v="-3.5846153846153848"/>
    <n v="-0.84175824175824188"/>
  </r>
  <r>
    <x v="57"/>
    <n v="1.37037037037037"/>
    <n v="-3.1347826086956547"/>
    <n v="-1.7644122383252847"/>
  </r>
  <r>
    <x v="57"/>
    <n v="2.0499999999999998"/>
    <n v="-2.2023809523809526"/>
    <n v="-0.15238095238095273"/>
  </r>
  <r>
    <x v="57"/>
    <n v="0.23636363636363597"/>
    <n v="-5.7500000000000586"/>
    <n v="-5.5136363636364223"/>
  </r>
  <r>
    <x v="57"/>
    <n v="1.22727272727273"/>
    <n v="-4.6777777777777256"/>
    <n v="-3.4505050505049955"/>
  </r>
  <r>
    <x v="57"/>
    <n v="1.19047619047619"/>
    <n v="-5.5000000000000124"/>
    <n v="-4.3095238095238226"/>
  </r>
  <r>
    <x v="57"/>
    <n v="3.35"/>
    <n v="-3.1755319148936447"/>
    <n v="0.17446808510635536"/>
  </r>
  <r>
    <x v="57"/>
    <n v="1.4769230769230768"/>
    <n v="-2.3142857142857145"/>
    <n v="-0.83736263736263772"/>
  </r>
  <r>
    <x v="57"/>
    <n v="2.0694029850746225"/>
    <n v="-2.862820512820496"/>
    <n v="-0.79341752774587349"/>
  </r>
  <r>
    <x v="57"/>
    <n v="1.8"/>
    <n v="-2.2023809523809526"/>
    <n v="-0.40238095238095251"/>
  </r>
  <r>
    <x v="57"/>
    <n v="0.91666666666666496"/>
    <n v="-2.2000000000000046"/>
    <n v="-1.2833333333333397"/>
  </r>
  <r>
    <x v="57"/>
    <n v="1.0526315789473699"/>
    <n v="-19.102564102563562"/>
    <n v="-18.049932523616192"/>
  </r>
  <r>
    <x v="57"/>
    <n v="2.1"/>
    <n v="-2.2090909090909077"/>
    <n v="-0.10909090909090757"/>
  </r>
  <r>
    <x v="57"/>
    <n v="1.3571428571428599"/>
    <n v="-3.216666666666645"/>
    <n v="-1.8595238095237852"/>
  </r>
  <r>
    <x v="57"/>
    <n v="1.1388888888888888"/>
    <n v="-2.2023809523809526"/>
    <n v="-1.0634920634920637"/>
  </r>
  <r>
    <x v="58"/>
    <n v="2.35"/>
    <n v="-2.2907407407407421"/>
    <n v="5.9259259259258013E-2"/>
  </r>
  <r>
    <x v="58"/>
    <n v="6.300000000000006"/>
    <n v="-9.1666666666667513"/>
    <n v="-2.8666666666667453"/>
  </r>
  <r>
    <x v="58"/>
    <n v="10.421052631578902"/>
    <n v="-18.099999999998555"/>
    <n v="-7.678947368419653"/>
  </r>
  <r>
    <x v="58"/>
    <n v="1.625"/>
    <n v="-2.3142857142857145"/>
    <n v="-0.6892857142857145"/>
  </r>
  <r>
    <x v="58"/>
    <n v="0.47222222222222338"/>
    <n v="-2.8999999999999804"/>
    <n v="-2.4277777777777572"/>
  </r>
  <r>
    <x v="58"/>
    <n v="1.28571428571429"/>
    <n v="-3.8448275862068435"/>
    <n v="-2.5591133004925535"/>
  </r>
  <r>
    <x v="58"/>
    <n v="1.1666666666666701"/>
    <n v="-6.2222222222220998"/>
    <n v="-5.0555555555554292"/>
  </r>
  <r>
    <x v="58"/>
    <n v="1.3571428571428599"/>
    <n v="-3.216666666666645"/>
    <n v="-1.8595238095237852"/>
  </r>
  <r>
    <x v="58"/>
    <n v="1.3921568627451"/>
    <n v="-3.0151162790697548"/>
    <n v="-1.6229594163246548"/>
  </r>
  <r>
    <x v="58"/>
    <n v="2.25"/>
    <n v="-2.2500000000000062"/>
    <n v="-6.2172489379008766E-15"/>
  </r>
  <r>
    <x v="58"/>
    <n v="1.1666666666666701"/>
    <n v="-7.9999999999998774"/>
    <n v="-6.8333333333332078"/>
  </r>
  <r>
    <x v="58"/>
    <n v="1.71428571428571"/>
    <n v="-2.2333333333333414"/>
    <n v="-0.51904761904763141"/>
  </r>
  <r>
    <x v="58"/>
    <n v="3.033333333333323"/>
    <n v="-3.8448275862068435"/>
    <n v="-0.81149425287352051"/>
  </r>
  <r>
    <x v="58"/>
    <n v="2.6250000000000067"/>
    <n v="-3.4000000000000306"/>
    <n v="-0.77500000000002389"/>
  </r>
  <r>
    <x v="58"/>
    <n v="1.47619047619048"/>
    <n v="-2.6555555555555381"/>
    <n v="-1.1793650793650581"/>
  </r>
  <r>
    <x v="58"/>
    <n v="2.6"/>
    <n v="-2.4249999999999856"/>
    <n v="0.17500000000001448"/>
  </r>
  <r>
    <x v="58"/>
    <n v="3.033333333333323"/>
    <n v="-3.8448275862068435"/>
    <n v="-0.81149425287352051"/>
  </r>
  <r>
    <x v="58"/>
    <n v="1.3448275862068999"/>
    <n v="-3.3166666666666385"/>
    <n v="-1.9718390804597385"/>
  </r>
  <r>
    <x v="58"/>
    <n v="0.72463768115942184"/>
    <n v="-2.2692307692307621"/>
    <n v="-1.5445930880713403"/>
  </r>
  <r>
    <x v="58"/>
    <n v="0.43269230769230621"/>
    <n v="-3.0545454545454862"/>
    <n v="-2.62185314685318"/>
  </r>
  <r>
    <x v="58"/>
    <n v="2"/>
    <n v="-2.2000000000000046"/>
    <n v="-0.20000000000000462"/>
  </r>
  <r>
    <x v="58"/>
    <n v="0.67708333333333337"/>
    <n v="-2.3142857142857145"/>
    <n v="-1.637202380952381"/>
  </r>
  <r>
    <x v="58"/>
    <n v="1.3125"/>
    <n v="-3.5846153846153848"/>
    <n v="-2.2721153846153848"/>
  </r>
  <r>
    <x v="58"/>
    <n v="1.3448275862068999"/>
    <n v="-3.3166666666666385"/>
    <n v="-1.9718390804597385"/>
  </r>
  <r>
    <x v="58"/>
    <n v="1.6714285714285666"/>
    <n v="-2.4249999999999856"/>
    <n v="-0.75357142857141901"/>
  </r>
  <r>
    <x v="58"/>
    <n v="1.22727272727273"/>
    <n v="-4.6941176470587713"/>
    <n v="-3.4668449197860411"/>
  </r>
  <r>
    <x v="58"/>
    <n v="1.74074074074074"/>
    <n v="-2.2195652173913056"/>
    <n v="-0.4788244766505656"/>
  </r>
  <r>
    <x v="58"/>
    <n v="3.4"/>
    <n v="-3.216666666666645"/>
    <n v="0.18333333333335489"/>
  </r>
  <r>
    <x v="58"/>
    <n v="2.1659420289855107"/>
    <n v="-2.9378048780487949"/>
    <n v="-0.77186284906328417"/>
  </r>
  <r>
    <x v="58"/>
    <n v="2.0499999999999998"/>
    <n v="-2.2023809523809526"/>
    <n v="-0.15238095238095273"/>
  </r>
  <r>
    <x v="58"/>
    <n v="1.2666666666666699"/>
    <n v="-4.067460317460271"/>
    <n v="-2.8007936507936009"/>
  </r>
  <r>
    <x v="58"/>
    <n v="1.379999999999997"/>
    <n v="-2.2692307692307621"/>
    <n v="-0.88923076923076505"/>
  </r>
  <r>
    <x v="58"/>
    <n v="1.18695652173913"/>
    <n v="-2.2090909090909077"/>
    <n v="-1.0221343873517776"/>
  </r>
  <r>
    <x v="58"/>
    <n v="1.18695652173913"/>
    <n v="-2.2090909090909077"/>
    <n v="-1.0221343873517776"/>
  </r>
  <r>
    <x v="58"/>
    <n v="0.77922077922077715"/>
    <n v="-2.2333333333333414"/>
    <n v="-1.4541125541125641"/>
  </r>
  <r>
    <x v="58"/>
    <n v="0.26679841897233264"/>
    <n v="-4.6777777777777256"/>
    <n v="-4.4109793588053927"/>
  </r>
  <r>
    <x v="58"/>
    <n v="1.1388888888888888"/>
    <n v="-2.2023809523809526"/>
    <n v="-1.0634920634920637"/>
  </r>
  <r>
    <x v="58"/>
    <n v="2.4081081081081086"/>
    <n v="-3.1347826086956547"/>
    <n v="-0.72667450058754612"/>
  </r>
  <r>
    <x v="58"/>
    <n v="1.13333333333333"/>
    <n v="-7.6818181818183708"/>
    <n v="-6.5484848484850406"/>
  </r>
  <r>
    <x v="58"/>
    <n v="1.01111111111111"/>
    <n v="-90.03333333334264"/>
    <n v="-89.022222222231534"/>
  </r>
  <r>
    <x v="58"/>
    <n v="1.1818181818181799"/>
    <n v="-5.7500000000000586"/>
    <n v="-4.5681818181818787"/>
  </r>
  <r>
    <x v="58"/>
    <n v="1.8"/>
    <n v="-2.2023809523809526"/>
    <n v="-0.40238095238095251"/>
  </r>
  <r>
    <x v="58"/>
    <n v="1.4"/>
    <n v="-2.9761904761904767"/>
    <n v="-1.5761904761904768"/>
  </r>
  <r>
    <x v="58"/>
    <n v="1.25"/>
    <n v="-4.3030303030303028"/>
    <n v="-3.0530303030303028"/>
  </r>
  <r>
    <x v="58"/>
    <n v="0.22360248447204953"/>
    <n v="-5.9852941176470846"/>
    <n v="-5.761691633175035"/>
  </r>
  <r>
    <x v="58"/>
    <n v="1.2833333333333368"/>
    <n v="-2.2333333333333414"/>
    <n v="-0.95000000000000462"/>
  </r>
  <r>
    <x v="58"/>
    <n v="0.77922077922077715"/>
    <n v="-2.2333333333333414"/>
    <n v="-1.4541125541125641"/>
  </r>
  <r>
    <x v="58"/>
    <n v="1.1599999999999999"/>
    <n v="-6.4722222222222259"/>
    <n v="-5.3122222222222257"/>
  </r>
  <r>
    <x v="58"/>
    <n v="2.0499999999999998"/>
    <n v="-2.2023809523809526"/>
    <n v="-0.15238095238095273"/>
  </r>
  <r>
    <x v="58"/>
    <n v="2.25"/>
    <n v="-2.2500000000000062"/>
    <n v="-6.2172489379008766E-15"/>
  </r>
  <r>
    <x v="58"/>
    <n v="1.2105263157894699"/>
    <n v="-5.0166666666667519"/>
    <n v="-3.806140350877282"/>
  </r>
  <r>
    <x v="58"/>
    <n v="1.0909090909090928"/>
    <n v="-2.2000000000000046"/>
    <n v="-1.1090909090909118"/>
  </r>
  <r>
    <x v="58"/>
    <n v="1.1388888888888888"/>
    <n v="-2.2023809523809526"/>
    <n v="-1.0634920634920637"/>
  </r>
  <r>
    <x v="58"/>
    <n v="2.35"/>
    <n v="-2.2907407407407421"/>
    <n v="5.9259259259258013E-2"/>
  </r>
  <r>
    <x v="58"/>
    <n v="3"/>
    <n v="-2.8999999999999804"/>
    <n v="0.10000000000001963"/>
  </r>
  <r>
    <x v="58"/>
    <n v="3.2276595744680856"/>
    <n v="-4.0225806451612947"/>
    <n v="-0.79492107069320905"/>
  </r>
  <r>
    <x v="58"/>
    <n v="1.46511627906977"/>
    <n v="-2.6905405405405283"/>
    <n v="-1.2254242614707582"/>
  </r>
  <r>
    <x v="58"/>
    <n v="1.5"/>
    <n v="-2.5882352941176467"/>
    <n v="-1.0882352941176467"/>
  </r>
  <r>
    <x v="59"/>
    <n v="1.2777777777777799"/>
    <n v="-3.933333333333306"/>
    <n v="-2.6555555555555261"/>
  </r>
  <r>
    <x v="59"/>
    <n v="2.2999999999999998"/>
    <n v="-2.2692307692307621"/>
    <n v="3.0769230769237765E-2"/>
  </r>
  <r>
    <x v="59"/>
    <n v="2.4500000000000002"/>
    <n v="-2.3396551724137824"/>
    <n v="0.11034482758621778"/>
  </r>
  <r>
    <x v="59"/>
    <n v="2.65"/>
    <n v="-2.4560606060606083"/>
    <n v="0.19393939393939164"/>
  </r>
  <r>
    <x v="59"/>
    <n v="3.6346153846153793"/>
    <n v="-4.4857142857142538"/>
    <n v="-0.85109890109887454"/>
  </r>
  <r>
    <x v="59"/>
    <n v="1.1388888888888888"/>
    <n v="-2.2023809523809526"/>
    <n v="-1.0634920634920637"/>
  </r>
  <r>
    <x v="59"/>
    <n v="0.77922077922077715"/>
    <n v="-2.2333333333333414"/>
    <n v="-1.4541125541125641"/>
  </r>
  <r>
    <x v="59"/>
    <n v="1.6451612903225801"/>
    <n v="-2.2907407407407421"/>
    <n v="-0.645579450418162"/>
  </r>
  <r>
    <x v="59"/>
    <n v="1.55555555555556"/>
    <n v="-2.4249999999999856"/>
    <n v="-0.86944444444442559"/>
  </r>
  <r>
    <x v="59"/>
    <n v="1.55555555555556"/>
    <n v="-2.4249999999999856"/>
    <n v="-0.86944444444442559"/>
  </r>
  <r>
    <x v="59"/>
    <n v="2"/>
    <n v="-2.2000000000000046"/>
    <n v="-0.20000000000000462"/>
  </r>
  <r>
    <x v="59"/>
    <n v="1.7201754385964918"/>
    <n v="-2.4560606060606083"/>
    <n v="-0.73588516746411647"/>
  </r>
  <r>
    <x v="59"/>
    <n v="1.1666666666666701"/>
    <n v="-6.2222222222220998"/>
    <n v="-5.0555555555554292"/>
  </r>
  <r>
    <x v="59"/>
    <n v="0.67708333333333337"/>
    <n v="-2.3142857142857145"/>
    <n v="-1.637202380952381"/>
  </r>
  <r>
    <x v="59"/>
    <n v="1.6714285714285666"/>
    <n v="-2.4249999999999856"/>
    <n v="-0.75357142857141901"/>
  </r>
  <r>
    <x v="59"/>
    <n v="1.0454545454545501"/>
    <n v="-22.090909090906852"/>
    <n v="-21.045454545452301"/>
  </r>
  <r>
    <x v="59"/>
    <n v="1.6451612903225801"/>
    <n v="-2.2907407407407421"/>
    <n v="-0.645579450418162"/>
  </r>
  <r>
    <x v="59"/>
    <n v="0.36458333333333331"/>
    <n v="-3.5846153846153848"/>
    <n v="-3.2200320512820513"/>
  </r>
  <r>
    <x v="59"/>
    <n v="1.2898550724637701"/>
    <n v="-3.8008771929824325"/>
    <n v="-2.5110221205186622"/>
  </r>
  <r>
    <x v="59"/>
    <n v="1.8333333333333299"/>
    <n v="-2.2000000000000046"/>
    <n v="-0.36666666666667469"/>
  </r>
  <r>
    <x v="59"/>
    <n v="1.5882352941176499"/>
    <n v="-2.3666666666666587"/>
    <n v="-0.77843137254900885"/>
  </r>
  <r>
    <x v="59"/>
    <n v="1.28571428571429"/>
    <n v="-3.8448275862068435"/>
    <n v="-2.5591133004925535"/>
  </r>
  <r>
    <x v="59"/>
    <n v="1.0909090909090928"/>
    <n v="-2.2000000000000046"/>
    <n v="-1.1090909090909118"/>
  </r>
  <r>
    <x v="59"/>
    <n v="2.2999999999999998"/>
    <n v="-2.2692307692307621"/>
    <n v="3.0769230769237765E-2"/>
  </r>
  <r>
    <x v="59"/>
    <n v="2.2000000000000002"/>
    <n v="-2.2333333333333414"/>
    <n v="-3.3333333333341209E-2"/>
  </r>
  <r>
    <x v="59"/>
    <n v="1.68965517241379"/>
    <n v="-2.2500000000000062"/>
    <n v="-0.56034482758621618"/>
  </r>
  <r>
    <x v="59"/>
    <n v="0.24"/>
    <n v="-5.2500000000000009"/>
    <n v="-5.0100000000000007"/>
  </r>
  <r>
    <x v="59"/>
    <n v="1.01538461538462"/>
    <n v="-65.049999999980528"/>
    <n v="-64.034615384595909"/>
  </r>
  <r>
    <x v="59"/>
    <n v="1.71428571428571"/>
    <n v="-2.2333333333333414"/>
    <n v="-0.51904761904763141"/>
  </r>
  <r>
    <x v="59"/>
    <n v="1.2833333333333368"/>
    <n v="-2.2333333333333414"/>
    <n v="-0.95000000000000462"/>
  </r>
  <r>
    <x v="59"/>
    <n v="0.59829059829059994"/>
    <n v="-2.4249999999999856"/>
    <n v="-1.8267094017093857"/>
  </r>
  <r>
    <x v="59"/>
    <n v="1.32258064516129"/>
    <n v="-3.4846153846153873"/>
    <n v="-2.1620347394540973"/>
  </r>
  <r>
    <x v="59"/>
    <n v="2.1"/>
    <n v="-2.2090909090909077"/>
    <n v="-0.10909090909090757"/>
  </r>
  <r>
    <x v="59"/>
    <n v="1.44444444444444"/>
    <n v="-2.790540540540563"/>
    <n v="-1.346096096096123"/>
  </r>
  <r>
    <x v="59"/>
    <n v="1.3333333333333299"/>
    <n v="-3.4000000000000306"/>
    <n v="-2.0666666666667006"/>
  </r>
  <r>
    <x v="59"/>
    <n v="2.5499999999999998"/>
    <n v="-2.3951612903225854"/>
    <n v="0.15483870967741442"/>
  </r>
  <r>
    <x v="59"/>
    <n v="1.3773584905660399"/>
    <n v="-3.094444444444429"/>
    <n v="-1.7170859538783891"/>
  </r>
  <r>
    <x v="59"/>
    <n v="1.27027027027027"/>
    <n v="-4.0225806451612947"/>
    <n v="-2.7523103748910245"/>
  </r>
  <r>
    <x v="59"/>
    <n v="1.2564102564102599"/>
    <n v="-4.2124999999999462"/>
    <n v="-2.9560897435896862"/>
  </r>
  <r>
    <x v="59"/>
    <n v="0.84249084249084283"/>
    <n v="-2.2090909090909077"/>
    <n v="-1.3666000666000648"/>
  </r>
  <r>
    <x v="59"/>
    <n v="1.625"/>
    <n v="-2.3142857142857145"/>
    <n v="-0.6892857142857145"/>
  </r>
  <r>
    <x v="59"/>
    <n v="1.8"/>
    <n v="-2.5882352941176467"/>
    <n v="-0.7882352941176467"/>
  </r>
  <r>
    <x v="59"/>
    <n v="1.48780487804878"/>
    <n v="-2.6214285714285737"/>
    <n v="-1.1336236933797936"/>
  </r>
  <r>
    <x v="59"/>
    <n v="0.35217035217035136"/>
    <n v="-3.670370370370402"/>
    <n v="-3.3182000182000508"/>
  </r>
  <r>
    <x v="59"/>
    <n v="1.6451612903225801"/>
    <n v="-2.2907407407407421"/>
    <n v="-0.645579450418162"/>
  </r>
  <r>
    <x v="59"/>
    <n v="1.5740740740740713"/>
    <n v="-2.3666666666666587"/>
    <n v="-0.79259259259258741"/>
  </r>
  <r>
    <x v="59"/>
    <n v="1.1666666666666701"/>
    <n v="-6.2222222222220998"/>
    <n v="-5.0555555555554292"/>
  </r>
  <r>
    <x v="59"/>
    <n v="2.2142857142857144"/>
    <n v="-2.9761904761904767"/>
    <n v="-0.76190476190476231"/>
  </r>
  <r>
    <x v="59"/>
    <n v="0.57596822244289814"/>
    <n v="-2.506060606060621"/>
    <n v="-1.9300923836177228"/>
  </r>
  <r>
    <x v="59"/>
    <n v="4.166666666666667"/>
    <n v="-5.2500000000000009"/>
    <n v="-1.0833333333333339"/>
  </r>
  <r>
    <x v="59"/>
    <n v="1.5254716981132039"/>
    <n v="-2.3396551724137824"/>
    <n v="-0.81418347430057847"/>
  </r>
  <r>
    <x v="59"/>
    <n v="1.6451612903225801"/>
    <n v="-2.2907407407407421"/>
    <n v="-0.645579450418162"/>
  </r>
  <r>
    <x v="59"/>
    <n v="0.77922077922077715"/>
    <n v="-2.2333333333333414"/>
    <n v="-1.4541125541125641"/>
  </r>
  <r>
    <x v="59"/>
    <n v="1.5405405405405399"/>
    <n v="-2.4560606060606083"/>
    <n v="-0.91552006552006837"/>
  </r>
  <r>
    <x v="59"/>
    <n v="1.47619047619048"/>
    <n v="-2.6555555555555381"/>
    <n v="-1.1793650793650581"/>
  </r>
  <r>
    <x v="59"/>
    <n v="1.1428571428571399"/>
    <n v="-7.200000000000145"/>
    <n v="-6.0571428571430053"/>
  </r>
  <r>
    <x v="59"/>
    <n v="1.7847457627118677"/>
    <n v="-2.5382352941176576"/>
    <n v="-0.75348953140578989"/>
  </r>
  <r>
    <x v="59"/>
    <n v="1.5263157894736801"/>
    <n v="-2.4882352941176622"/>
    <n v="-0.96191950464398213"/>
  </r>
  <r>
    <x v="59"/>
    <n v="2.75"/>
    <n v="-2.6214285714285737"/>
    <n v="0.12857142857142634"/>
  </r>
  <r>
    <x v="59"/>
    <n v="0.42380261248185841"/>
    <n v="-3.094444444444429"/>
    <n v="-2.6706418319625707"/>
  </r>
  <r>
    <x v="59"/>
    <n v="1.4166666666666701"/>
    <n v="-2.8999999999999804"/>
    <n v="-1.4833333333333103"/>
  </r>
  <r>
    <x v="59"/>
    <n v="1.5"/>
    <n v="-2.5882352941176467"/>
    <n v="-1.0882352941176467"/>
  </r>
  <r>
    <x v="59"/>
    <n v="1.29411764705882"/>
    <n v="-3.7571428571428975"/>
    <n v="-2.4630252100840773"/>
  </r>
  <r>
    <x v="60"/>
    <n v="0.56030389363722588"/>
    <n v="-2.5382352941176576"/>
    <n v="-1.9779314004804318"/>
  </r>
  <r>
    <x v="61"/>
    <n v="0.32967032967033078"/>
    <n v="-3.8448275862068435"/>
    <n v="-3.5151572565365128"/>
  </r>
  <r>
    <x v="61"/>
    <n v="1.8483606557377055"/>
    <n v="-2.6214285714285737"/>
    <n v="-0.77306791569086819"/>
  </r>
  <r>
    <x v="61"/>
    <n v="1.2222222222222201"/>
    <n v="-4.7666666666667092"/>
    <n v="-3.5444444444444891"/>
  </r>
  <r>
    <x v="61"/>
    <n v="1.6451612903225801"/>
    <n v="-2.2907407407407421"/>
    <n v="-0.645579450418162"/>
  </r>
  <r>
    <x v="61"/>
    <n v="1.6451612903225801"/>
    <n v="-2.2907407407407421"/>
    <n v="-0.645579450418162"/>
  </r>
  <r>
    <x v="61"/>
    <n v="0.27160493827160448"/>
    <n v="-4.7857142857143282"/>
    <n v="-4.5141093474427239"/>
  </r>
  <r>
    <x v="61"/>
    <n v="1.4769230769230768"/>
    <n v="-2.3142857142857145"/>
    <n v="-0.83736263736263772"/>
  </r>
  <r>
    <x v="61"/>
    <n v="1.27027027027027"/>
    <n v="-4.0225806451612947"/>
    <n v="-2.7523103748910245"/>
  </r>
  <r>
    <x v="61"/>
    <n v="1.5"/>
    <n v="-2.5882352941176467"/>
    <n v="-1.0882352941176467"/>
  </r>
  <r>
    <x v="61"/>
    <n v="1.15384615384615"/>
    <n v="-6.7105263157896369"/>
    <n v="-5.5566801619434871"/>
  </r>
  <r>
    <x v="62"/>
    <n v="1.5882352941176499"/>
    <n v="-2.3666666666666587"/>
    <n v="-0.77843137254900885"/>
  </r>
  <r>
    <x v="62"/>
    <n v="1.37037037037037"/>
    <n v="-3.1347826086956547"/>
    <n v="-1.7644122383252847"/>
  </r>
  <r>
    <x v="62"/>
    <n v="1.1666666666666701"/>
    <n v="-6.2222222222220998"/>
    <n v="-5.0555555555554292"/>
  </r>
  <r>
    <x v="62"/>
    <n v="1.0625"/>
    <n v="-16.100000000000001"/>
    <n v="-15.037500000000001"/>
  </r>
  <r>
    <x v="62"/>
    <n v="1.2380952380952399"/>
    <n v="-4.4857142857142538"/>
    <n v="-3.2476190476190139"/>
  </r>
  <r>
    <x v="62"/>
    <n v="1.1818181818181799"/>
    <n v="-5.7500000000000586"/>
    <n v="-4.5681818181818787"/>
  </r>
  <r>
    <x v="62"/>
    <n v="1.3333333333333299"/>
    <n v="-3.4000000000000306"/>
    <n v="-2.0666666666667006"/>
  </r>
  <r>
    <x v="62"/>
    <n v="0.52721088435374286"/>
    <n v="-2.6555555555555381"/>
    <n v="-2.1283446712017953"/>
  </r>
  <r>
    <x v="62"/>
    <n v="1.13333333333333"/>
    <n v="-7.6818181818183708"/>
    <n v="-6.5484848484850406"/>
  </r>
  <r>
    <x v="62"/>
    <n v="2.5"/>
    <n v="-2.3666666666666587"/>
    <n v="0.1333333333333413"/>
  </r>
  <r>
    <x v="62"/>
    <n v="3.45"/>
    <n v="-3.3081632653060944"/>
    <n v="0.14183673469390579"/>
  </r>
  <r>
    <x v="62"/>
    <n v="1.5254716981132039"/>
    <n v="-2.3396551724137824"/>
    <n v="-0.81418347430057847"/>
  </r>
  <r>
    <x v="62"/>
    <n v="1.0588235294117601"/>
    <n v="-17.090909090910433"/>
    <n v="-16.032085561498672"/>
  </r>
  <r>
    <x v="62"/>
    <n v="1.4"/>
    <n v="-2.9761904761904767"/>
    <n v="-1.5761904761904768"/>
  </r>
  <r>
    <x v="62"/>
    <n v="1.55555555555556"/>
    <n v="-2.4249999999999856"/>
    <n v="-0.86944444444442559"/>
  </r>
  <r>
    <x v="62"/>
    <n v="0.72463768115942184"/>
    <n v="-2.2692307692307621"/>
    <n v="-1.5445930880713403"/>
  </r>
  <r>
    <x v="62"/>
    <n v="0.67708333333333337"/>
    <n v="-2.3142857142857145"/>
    <n v="-1.637202380952381"/>
  </r>
  <r>
    <x v="62"/>
    <n v="1.68965517241379"/>
    <n v="-2.2500000000000062"/>
    <n v="-0.56034482758621618"/>
  </r>
  <r>
    <x v="62"/>
    <n v="0.61624649859943925"/>
    <n v="-2.3951612903225854"/>
    <n v="-1.778914791723146"/>
  </r>
  <r>
    <x v="62"/>
    <n v="1.925000000000006"/>
    <n v="-2.7555555555555777"/>
    <n v="-0.8305555555555717"/>
  </r>
  <r>
    <x v="62"/>
    <n v="0.67708333333333337"/>
    <n v="-2.3142857142857145"/>
    <n v="-1.637202380952381"/>
  </r>
  <r>
    <x v="62"/>
    <n v="1.4255319148936201"/>
    <n v="-2.8763157894736673"/>
    <n v="-1.4507838745800472"/>
  </r>
  <r>
    <x v="62"/>
    <n v="2.0694029850746225"/>
    <n v="-2.862820512820496"/>
    <n v="-0.79341752774587349"/>
  </r>
  <r>
    <x v="62"/>
    <n v="7.532608695652141"/>
    <n v="-10.637931034482232"/>
    <n v="-3.1053223388300912"/>
  </r>
  <r>
    <x v="62"/>
    <n v="0.30982201713909024"/>
    <n v="-4.0225806451612947"/>
    <n v="-3.7127586280222045"/>
  </r>
  <r>
    <x v="62"/>
    <n v="1.1481481481481499"/>
    <n v="-6.9605263157893926"/>
    <n v="-5.8123781676412429"/>
  </r>
  <r>
    <x v="62"/>
    <n v="1.1428571428571399"/>
    <n v="-7.200000000000145"/>
    <n v="-6.0571428571430053"/>
  </r>
  <r>
    <x v="62"/>
    <n v="0.75095785440612894"/>
    <n v="-2.2500000000000062"/>
    <n v="-1.4990421455938772"/>
  </r>
  <r>
    <x v="62"/>
    <n v="1.2222222222222201"/>
    <n v="-4.7702702702703128"/>
    <n v="-3.5480480480480927"/>
  </r>
  <r>
    <x v="62"/>
    <n v="2.2000000000000002"/>
    <n v="-2.2333333333333414"/>
    <n v="-3.3333333333341209E-2"/>
  </r>
  <r>
    <x v="62"/>
    <n v="2.6463414634146347"/>
    <n v="-3.5000000000000027"/>
    <n v="-0.85365853658536794"/>
  </r>
  <r>
    <x v="62"/>
    <n v="1.7847457627118677"/>
    <n v="-2.5382352941176576"/>
    <n v="-0.75348953140578989"/>
  </r>
  <r>
    <x v="62"/>
    <n v="2"/>
    <n v="-2.2000000000000046"/>
    <n v="-0.20000000000000462"/>
  </r>
  <r>
    <x v="62"/>
    <n v="0.75095785440612894"/>
    <n v="-2.2500000000000062"/>
    <n v="-1.4990421455938772"/>
  </r>
  <r>
    <x v="62"/>
    <n v="0.67708333333333337"/>
    <n v="-2.3142857142857145"/>
    <n v="-1.637202380952381"/>
  </r>
  <r>
    <x v="62"/>
    <n v="1.44444444444444"/>
    <n v="-2.7763157894737067"/>
    <n v="-1.3318713450292667"/>
  </r>
  <r>
    <x v="62"/>
    <n v="1.5"/>
    <n v="-2.5882352941176467"/>
    <n v="-1.0882352941176467"/>
  </r>
  <r>
    <x v="62"/>
    <n v="0.52721088435374286"/>
    <n v="-2.6555555555555381"/>
    <n v="-2.1283446712017953"/>
  </r>
  <r>
    <x v="62"/>
    <n v="1.2777777777777799"/>
    <n v="-3.933333333333306"/>
    <n v="-2.6555555555555261"/>
  </r>
  <r>
    <x v="62"/>
    <n v="1.1666666666666701"/>
    <n v="-6.2222222222220998"/>
    <n v="-5.0555555555554292"/>
  </r>
  <r>
    <x v="62"/>
    <n v="2.2000000000000002"/>
    <n v="-2.2333333333333414"/>
    <n v="-3.3333333333341209E-2"/>
  </r>
  <r>
    <x v="62"/>
    <n v="0.4947526236881552"/>
    <n v="-2.826315789473695"/>
    <n v="-2.33156316578554"/>
  </r>
  <r>
    <x v="62"/>
    <n v="1.379999999999997"/>
    <n v="-2.2692307692307621"/>
    <n v="-0.88923076923076505"/>
  </r>
  <r>
    <x v="62"/>
    <n v="2.0212121212121241"/>
    <n v="-2.826315789473695"/>
    <n v="-0.80510366826157087"/>
  </r>
  <r>
    <x v="62"/>
    <n v="1.379999999999997"/>
    <n v="-2.2692307692307621"/>
    <n v="-0.88923076923076505"/>
  </r>
  <r>
    <x v="62"/>
    <n v="1.8333333333333299"/>
    <n v="-2.2000000000000046"/>
    <n v="-0.36666666666667469"/>
  </r>
  <r>
    <x v="62"/>
    <n v="3.3"/>
    <n v="-3.1347826086956547"/>
    <n v="0.1652173913043451"/>
  </r>
  <r>
    <x v="62"/>
    <n v="2.0694029850746225"/>
    <n v="-2.862820512820496"/>
    <n v="-0.79341752774587349"/>
  </r>
  <r>
    <x v="62"/>
    <n v="1.3846153846153799"/>
    <n v="-3.0545454545454862"/>
    <n v="-1.6699300699301063"/>
  </r>
  <r>
    <x v="62"/>
    <n v="1.7692307692307701"/>
    <n v="-2.2090909090909077"/>
    <n v="-0.43986013986013761"/>
  </r>
  <r>
    <x v="62"/>
    <n v="0.34055727554179477"/>
    <n v="-3.7571428571428975"/>
    <n v="-3.4165855816011028"/>
  </r>
  <r>
    <x v="62"/>
    <n v="1.1739130434782601"/>
    <n v="-5.9852941176470846"/>
    <n v="-4.8113810741688248"/>
  </r>
  <r>
    <x v="62"/>
    <n v="1.1739130434782601"/>
    <n v="-5.9852941176470846"/>
    <n v="-4.8113810741688248"/>
  </r>
  <r>
    <x v="62"/>
    <n v="0.3007518796992476"/>
    <n v="-4.11250000000003"/>
    <n v="-3.8117481203007824"/>
  </r>
  <r>
    <x v="62"/>
    <n v="1.44444444444444"/>
    <n v="-2.790540540540563"/>
    <n v="-1.346096096096123"/>
  </r>
  <r>
    <x v="62"/>
    <n v="2.0499999999999998"/>
    <n v="-2.2023809523809526"/>
    <n v="-0.15238095238095273"/>
  </r>
  <r>
    <x v="62"/>
    <n v="1.6227272727272744"/>
    <n v="-2.3951612903225854"/>
    <n v="-0.77243401759531105"/>
  </r>
  <r>
    <x v="62"/>
    <n v="1.5"/>
    <n v="-2.5714285714285712"/>
    <n v="-1.0714285714285712"/>
  </r>
  <r>
    <x v="62"/>
    <n v="1.3508771929824599"/>
    <n v="-3.2581632653060919"/>
    <n v="-1.907286072323632"/>
  </r>
  <r>
    <x v="62"/>
    <n v="1.3030303030303001"/>
    <n v="-3.670370370370402"/>
    <n v="-2.3673400673401019"/>
  </r>
  <r>
    <x v="62"/>
    <n v="0.61624649859943925"/>
    <n v="-2.3951612903225854"/>
    <n v="-1.778914791723146"/>
  </r>
  <r>
    <x v="62"/>
    <n v="2.5499999999999998"/>
    <n v="-2.3951612903225854"/>
    <n v="0.15483870967741442"/>
  </r>
  <r>
    <x v="62"/>
    <n v="0.58133605303416602"/>
    <n v="-2.4560606060606083"/>
    <n v="-1.8747245530264423"/>
  </r>
  <r>
    <x v="62"/>
    <n v="4.7142857142857002"/>
    <n v="-6.2222222222220998"/>
    <n v="-1.5079365079363996"/>
  </r>
  <r>
    <x v="62"/>
    <n v="2.2000000000000002"/>
    <n v="-2.2333333333333414"/>
    <n v="-3.3333333333341209E-2"/>
  </r>
  <r>
    <x v="62"/>
    <n v="2.7219512195121958"/>
    <n v="-3.4846153846153873"/>
    <n v="-0.76266416510319157"/>
  </r>
  <r>
    <x v="62"/>
    <n v="4.0999999999999996"/>
    <n v="-4.0225806451612947"/>
    <n v="7.741935483870499E-2"/>
  </r>
  <r>
    <x v="62"/>
    <n v="1"/>
    <n v="-2.1999999999999975"/>
    <n v="-1.1999999999999975"/>
  </r>
  <r>
    <x v="62"/>
    <n v="1.2833333333333368"/>
    <n v="-2.2333333333333414"/>
    <n v="-0.95000000000000462"/>
  </r>
  <r>
    <x v="62"/>
    <n v="1.37037037037037"/>
    <n v="-3.1347826086956547"/>
    <n v="-1.7644122383252847"/>
  </r>
  <r>
    <x v="62"/>
    <n v="3.033333333333323"/>
    <n v="-3.8448275862068435"/>
    <n v="-0.81149425287352051"/>
  </r>
  <r>
    <x v="62"/>
    <n v="3"/>
    <n v="-2.8999999999999804"/>
    <n v="0.10000000000001963"/>
  </r>
  <r>
    <x v="62"/>
    <n v="1.27027027027027"/>
    <n v="-4.0225806451612947"/>
    <n v="-2.7523103748910245"/>
  </r>
  <r>
    <x v="62"/>
    <n v="0.35827186512118081"/>
    <n v="-3.6273584905660141"/>
    <n v="-3.2690866254448334"/>
  </r>
  <r>
    <x v="62"/>
    <n v="1.25"/>
    <n v="-4.3030303030303028"/>
    <n v="-3.0530303030303028"/>
  </r>
  <r>
    <x v="62"/>
    <n v="1.1666666666666701"/>
    <n v="-6.2222222222220998"/>
    <n v="-5.0555555555554292"/>
  </r>
  <r>
    <x v="62"/>
    <n v="0.65553494124922851"/>
    <n v="-2.3396551724137824"/>
    <n v="-1.6841202311645538"/>
  </r>
  <r>
    <x v="62"/>
    <n v="1.3773584905660399"/>
    <n v="-3.094444444444429"/>
    <n v="-1.7170859538783891"/>
  </r>
  <r>
    <x v="62"/>
    <n v="0.35217035217035136"/>
    <n v="-3.670370370370402"/>
    <n v="-3.3182000182000508"/>
  </r>
  <r>
    <x v="63"/>
    <n v="1.5128205128205101"/>
    <n v="-2.5382352941176576"/>
    <n v="-1.0254147812971475"/>
  </r>
  <r>
    <x v="63"/>
    <n v="1.5740740740740713"/>
    <n v="-2.3666666666666587"/>
    <n v="-0.79259259259258741"/>
  </r>
  <r>
    <x v="63"/>
    <n v="1.0909090909090928"/>
    <n v="-2.2000000000000046"/>
    <n v="-1.1090909090909118"/>
  </r>
  <r>
    <x v="63"/>
    <n v="1.0909090909090928"/>
    <n v="-2.2000000000000046"/>
    <n v="-1.1090909090909118"/>
  </r>
  <r>
    <x v="63"/>
    <n v="1.68965517241379"/>
    <n v="-2.2500000000000062"/>
    <n v="-0.56034482758621618"/>
  </r>
  <r>
    <x v="63"/>
    <n v="1.2833333333333368"/>
    <n v="-2.2333333333333414"/>
    <n v="-0.95000000000000462"/>
  </r>
  <r>
    <x v="63"/>
    <n v="2.5"/>
    <n v="-2.3666666666666587"/>
    <n v="0.1333333333333413"/>
  </r>
  <r>
    <x v="63"/>
    <n v="4.9833333333333503"/>
    <n v="-6.7105263157896369"/>
    <n v="-1.7271929824562866"/>
  </r>
  <r>
    <x v="63"/>
    <n v="2.5499999999999998"/>
    <n v="-2.3951612903225854"/>
    <n v="0.15483870967741442"/>
  </r>
  <r>
    <x v="63"/>
    <n v="1.74074074074074"/>
    <n v="-2.2195652173913056"/>
    <n v="-0.4788244766505656"/>
  </r>
  <r>
    <x v="63"/>
    <n v="2"/>
    <n v="-2.2000000000000046"/>
    <n v="-0.20000000000000462"/>
  </r>
  <r>
    <x v="63"/>
    <n v="1.2564102564102599"/>
    <n v="-4.2124999999999462"/>
    <n v="-2.9560897435896862"/>
  </r>
  <r>
    <x v="63"/>
    <n v="1.36363636363636"/>
    <n v="-3.1755319148936447"/>
    <n v="-1.8118955512572847"/>
  </r>
  <r>
    <x v="63"/>
    <n v="0.87804878048780499"/>
    <n v="-2.2023809523809526"/>
    <n v="-1.3243321718931476"/>
  </r>
  <r>
    <x v="63"/>
    <n v="2.8395348837209369"/>
    <n v="-3.670370370370402"/>
    <n v="-0.83083548664946516"/>
  </r>
  <r>
    <x v="63"/>
    <n v="1.7689655172413843"/>
    <n v="-2.4882352941176622"/>
    <n v="-0.71926977687627791"/>
  </r>
  <r>
    <x v="63"/>
    <n v="0.58133605303416602"/>
    <n v="-2.4560606060606083"/>
    <n v="-1.8747245530264423"/>
  </r>
  <r>
    <x v="63"/>
    <n v="1.5"/>
    <n v="-2.5882352941176467"/>
    <n v="-1.0882352941176467"/>
  </r>
  <r>
    <x v="63"/>
    <n v="1.5263157894736801"/>
    <n v="-2.4882352941176622"/>
    <n v="-0.96191950464398213"/>
  </r>
  <r>
    <x v="63"/>
    <n v="0.57596822244289814"/>
    <n v="-2.506060606060621"/>
    <n v="-1.9300923836177228"/>
  </r>
  <r>
    <x v="63"/>
    <n v="1.4769230769230768"/>
    <n v="-2.3142857142857145"/>
    <n v="-0.83736263736263772"/>
  </r>
  <r>
    <x v="63"/>
    <n v="2.3595890410958869"/>
    <n v="-3.094444444444429"/>
    <n v="-0.73485540334854216"/>
  </r>
  <r>
    <x v="63"/>
    <n v="1.2"/>
    <n v="-5.2500000000000009"/>
    <n v="-4.0500000000000007"/>
  </r>
  <r>
    <x v="63"/>
    <n v="1.5740740740740713"/>
    <n v="-2.3666666666666587"/>
    <n v="-0.79259259259258741"/>
  </r>
  <r>
    <x v="63"/>
    <n v="1.0689655172413799"/>
    <n v="-14.605263157894614"/>
    <n v="-13.536297640653235"/>
  </r>
  <r>
    <x v="63"/>
    <n v="1.5740740740740713"/>
    <n v="-2.3666666666666587"/>
    <n v="-0.79259259259258741"/>
  </r>
  <r>
    <x v="63"/>
    <n v="1.26315789473684"/>
    <n v="-4.11250000000003"/>
    <n v="-2.8493421052631902"/>
  </r>
  <r>
    <x v="63"/>
    <n v="1.29411764705882"/>
    <n v="-3.7571428571428975"/>
    <n v="-2.4630252100840773"/>
  </r>
  <r>
    <x v="63"/>
    <n v="1.0909090909090928"/>
    <n v="-2.2000000000000046"/>
    <n v="-1.1090909090909118"/>
  </r>
  <r>
    <x v="63"/>
    <n v="1.2127659574468099"/>
    <n v="-4.9702702702702393"/>
    <n v="-3.7575043128234293"/>
  </r>
  <r>
    <x v="63"/>
    <n v="1.71428571428571"/>
    <n v="-2.2333333333333414"/>
    <n v="-0.51904761904763141"/>
  </r>
  <r>
    <x v="63"/>
    <n v="1.13333333333333"/>
    <n v="-7.6818181818183708"/>
    <n v="-6.5484848484850406"/>
  </r>
  <r>
    <x v="63"/>
    <n v="1.60606060606061"/>
    <n v="-2.3396551724137824"/>
    <n v="-0.73359456635317244"/>
  </r>
  <r>
    <x v="63"/>
    <n v="1.40816326530612"/>
    <n v="-2.9378048780487949"/>
    <n v="-1.5296416127426748"/>
  </r>
  <r>
    <x v="63"/>
    <n v="0.16071428571428573"/>
    <n v="-8.1666666666666661"/>
    <n v="-8.0059523809523796"/>
  </r>
  <r>
    <x v="63"/>
    <n v="1.2833333333333368"/>
    <n v="-2.2333333333333414"/>
    <n v="-0.95000000000000462"/>
  </r>
  <r>
    <x v="63"/>
    <n v="2.1"/>
    <n v="-2.2090909090909077"/>
    <n v="-0.10909090909090757"/>
  </r>
  <r>
    <x v="63"/>
    <n v="1.125"/>
    <n v="-8.1666666666666661"/>
    <n v="-7.0416666666666661"/>
  </r>
  <r>
    <x v="63"/>
    <n v="2.5499999999999998"/>
    <n v="-2.3951612903225854"/>
    <n v="0.15483870967741442"/>
  </r>
  <r>
    <x v="63"/>
    <n v="0.38095238095237999"/>
    <n v="-3.4000000000000306"/>
    <n v="-3.0190476190476505"/>
  </r>
  <r>
    <x v="63"/>
    <n v="2.7"/>
    <n v="-2.5882352941176467"/>
    <n v="0.11176470588235343"/>
  </r>
  <r>
    <x v="63"/>
    <n v="0.91666666666666496"/>
    <n v="-2.2000000000000046"/>
    <n v="-1.2833333333333397"/>
  </r>
  <r>
    <x v="63"/>
    <n v="1.7362068965517288"/>
    <n v="-2.506060606060621"/>
    <n v="-0.7698537095088922"/>
  </r>
  <r>
    <x v="63"/>
    <n v="1.2777777777777799"/>
    <n v="-3.933333333333306"/>
    <n v="-2.6555555555555261"/>
  </r>
  <r>
    <x v="63"/>
    <n v="1.7201754385964918"/>
    <n v="-2.4560606060606083"/>
    <n v="-0.73588516746411647"/>
  </r>
  <r>
    <x v="63"/>
    <n v="1.71428571428571"/>
    <n v="-2.2333333333333414"/>
    <n v="-0.51904761904763141"/>
  </r>
  <r>
    <x v="63"/>
    <n v="0.65553494124922851"/>
    <n v="-2.3396551724137824"/>
    <n v="-1.6841202311645538"/>
  </r>
  <r>
    <x v="63"/>
    <n v="2.0694029850746225"/>
    <n v="-2.862820512820496"/>
    <n v="-0.79341752774587349"/>
  </r>
  <r>
    <x v="63"/>
    <n v="1.44444444444444"/>
    <n v="-2.790540540540563"/>
    <n v="-1.346096096096123"/>
  </r>
  <r>
    <x v="63"/>
    <n v="0.87804878048780499"/>
    <n v="-2.2023809523809526"/>
    <n v="-1.3243321718931476"/>
  </r>
  <r>
    <x v="63"/>
    <n v="0.55555555555555547"/>
    <n v="-2.5882352941176467"/>
    <n v="-2.0326797385620914"/>
  </r>
  <r>
    <x v="63"/>
    <n v="2.3111111111111189"/>
    <n v="-3.0545454545454862"/>
    <n v="-0.74343434343436732"/>
  </r>
  <r>
    <x v="63"/>
    <n v="2.1"/>
    <n v="-2.2090909090909077"/>
    <n v="-0.10909090909090757"/>
  </r>
  <r>
    <x v="63"/>
    <n v="1.1666666666666701"/>
    <n v="-6.2222222222220998"/>
    <n v="-5.0555555555554292"/>
  </r>
  <r>
    <x v="63"/>
    <n v="1.1818181818181799"/>
    <n v="-5.7352941176471175"/>
    <n v="-4.5534759358289376"/>
  </r>
  <r>
    <x v="63"/>
    <n v="1.7847457627118677"/>
    <n v="-2.5382352941176576"/>
    <n v="-0.75348953140578989"/>
  </r>
  <r>
    <x v="63"/>
    <n v="1.9730769230769292"/>
    <n v="-2.790540540540563"/>
    <n v="-0.81746361746363383"/>
  </r>
  <r>
    <x v="63"/>
    <n v="1.48780487804878"/>
    <n v="-2.6214285714285737"/>
    <n v="-1.1336236933797936"/>
  </r>
  <r>
    <x v="63"/>
    <n v="1.29411764705882"/>
    <n v="-3.7571428571428975"/>
    <n v="-2.4630252100840773"/>
  </r>
  <r>
    <x v="64"/>
    <n v="2.9363636363636441"/>
    <n v="-3.7571428571428975"/>
    <n v="-0.82077922077925347"/>
  </r>
  <r>
    <x v="64"/>
    <n v="0.6352941176470599"/>
    <n v="-2.3666666666666587"/>
    <n v="-1.7313725490195988"/>
  </r>
  <r>
    <x v="64"/>
    <n v="2.8395348837209369"/>
    <n v="-3.670370370370402"/>
    <n v="-0.83083548664946516"/>
  </r>
  <r>
    <x v="64"/>
    <n v="1.47619047619048"/>
    <n v="-2.6555555555555381"/>
    <n v="-1.1793650793650581"/>
  </r>
  <r>
    <x v="64"/>
    <n v="0.75095785440612894"/>
    <n v="-2.2500000000000062"/>
    <n v="-1.4990421455938772"/>
  </r>
  <r>
    <x v="64"/>
    <n v="0.91666666666666496"/>
    <n v="-2.2000000000000046"/>
    <n v="-1.2833333333333397"/>
  </r>
  <r>
    <x v="64"/>
    <n v="0.91666666666666496"/>
    <n v="-2.2000000000000046"/>
    <n v="-1.2833333333333397"/>
  </r>
  <r>
    <x v="64"/>
    <n v="1.0909090909090899"/>
    <n v="-11.125000000000117"/>
    <n v="-10.034090909091027"/>
  </r>
  <r>
    <x v="64"/>
    <n v="1.68965517241379"/>
    <n v="-2.2500000000000062"/>
    <n v="-0.56034482758621618"/>
  </r>
  <r>
    <x v="64"/>
    <n v="1.3846153846153799"/>
    <n v="-3.0545454545454862"/>
    <n v="-1.6699300699301063"/>
  </r>
  <r>
    <x v="64"/>
    <n v="1.379999999999997"/>
    <n v="-2.2692307692307621"/>
    <n v="-0.88923076923076505"/>
  </r>
  <r>
    <x v="64"/>
    <n v="2.2999999999999998"/>
    <n v="-2.2692307692307621"/>
    <n v="3.0769230769237765E-2"/>
  </r>
  <r>
    <x v="64"/>
    <n v="1.28571428571429"/>
    <n v="-3.8448275862068435"/>
    <n v="-2.5591133004925535"/>
  </r>
  <r>
    <x v="64"/>
    <n v="0.47222222222222338"/>
    <n v="-2.8999999999999804"/>
    <n v="-2.4277777777777572"/>
  </r>
  <r>
    <x v="64"/>
    <n v="1.37037037037037"/>
    <n v="-3.1347826086956547"/>
    <n v="-1.7644122383252847"/>
  </r>
  <r>
    <x v="64"/>
    <n v="1.1388888888888888"/>
    <n v="-2.2023809523809526"/>
    <n v="-1.0634920634920637"/>
  </r>
  <r>
    <x v="64"/>
    <n v="2.1176470588235241"/>
    <n v="-2.8999999999999804"/>
    <n v="-0.78235294117645626"/>
  </r>
  <r>
    <x v="64"/>
    <n v="1.37037037037037"/>
    <n v="-3.1347826086956547"/>
    <n v="-1.7644122383252847"/>
  </r>
  <r>
    <x v="64"/>
    <n v="1.37037037037037"/>
    <n v="-3.1347826086956547"/>
    <n v="-1.7644122383252847"/>
  </r>
  <r>
    <x v="64"/>
    <n v="1.1481481481481499"/>
    <n v="-6.9605263157893926"/>
    <n v="-5.8123781676412429"/>
  </r>
  <r>
    <x v="64"/>
    <n v="1.3125"/>
    <n v="-3.5846153846153848"/>
    <n v="-2.2721153846153848"/>
  </r>
  <r>
    <x v="64"/>
    <n v="1.8333333333333299"/>
    <n v="-2.2000000000000046"/>
    <n v="-0.36666666666667469"/>
  </r>
  <r>
    <x v="64"/>
    <n v="1.3448275862068999"/>
    <n v="-3.3081632653060944"/>
    <n v="-1.9633356790991945"/>
  </r>
  <r>
    <x v="64"/>
    <n v="1.1388888888888888"/>
    <n v="-2.2023809523809526"/>
    <n v="-1.0634920634920637"/>
  </r>
  <r>
    <x v="64"/>
    <n v="1.3316326530612268"/>
    <n v="-2.2500000000000062"/>
    <n v="-0.91836734693877942"/>
  </r>
  <r>
    <x v="64"/>
    <n v="0.51407588739290178"/>
    <n v="-2.6905405405405283"/>
    <n v="-2.1764646531476264"/>
  </r>
  <r>
    <x v="64"/>
    <n v="1.26315789473684"/>
    <n v="-4.1225806451613201"/>
    <n v="-2.8594227504244802"/>
  </r>
  <r>
    <x v="64"/>
    <n v="1"/>
    <n v="-2.1999999999999975"/>
    <n v="-1.1999999999999975"/>
  </r>
  <r>
    <x v="64"/>
    <n v="2.15"/>
    <n v="-2.2195652173913056"/>
    <n v="-6.9565217391305723E-2"/>
  </r>
  <r>
    <x v="64"/>
    <n v="1.4166666666666701"/>
    <n v="-2.8999999999999804"/>
    <n v="-1.4833333333333103"/>
  </r>
  <r>
    <x v="64"/>
    <n v="2.85"/>
    <n v="-2.7405405405405627"/>
    <n v="0.10945945945943736"/>
  </r>
  <r>
    <x v="64"/>
    <n v="0.3595890410958904"/>
    <n v="-3.5773584905660378"/>
    <n v="-3.2177694494701474"/>
  </r>
  <r>
    <x v="64"/>
    <n v="0.58133605303416602"/>
    <n v="-2.4560606060606083"/>
    <n v="-1.8747245530264423"/>
  </r>
  <r>
    <x v="64"/>
    <n v="1.5405405405405399"/>
    <n v="-2.4560606060606083"/>
    <n v="-0.91552006552006837"/>
  </r>
  <r>
    <x v="64"/>
    <n v="1.4"/>
    <n v="-2.9761904761904767"/>
    <n v="-1.5761904761904768"/>
  </r>
  <r>
    <x v="64"/>
    <n v="0.56030389363722588"/>
    <n v="-2.5382352941176576"/>
    <n v="-1.9779314004804318"/>
  </r>
  <r>
    <x v="64"/>
    <n v="2.1"/>
    <n v="-2.2090909090909077"/>
    <n v="-0.10909090909090757"/>
  </r>
  <r>
    <x v="64"/>
    <n v="1.5714285714285698"/>
    <n v="-2.3951612903225854"/>
    <n v="-0.82373271889401556"/>
  </r>
  <r>
    <x v="64"/>
    <n v="1.2"/>
    <n v="-5.2500000000000009"/>
    <n v="-4.0500000000000007"/>
  </r>
  <r>
    <x v="64"/>
    <n v="0.47222222222222338"/>
    <n v="-2.8999999999999804"/>
    <n v="-2.4277777777777572"/>
  </r>
  <r>
    <x v="64"/>
    <n v="3.2"/>
    <n v="-3.0545454545454862"/>
    <n v="0.14545454545451397"/>
  </r>
  <r>
    <x v="64"/>
    <n v="3.9239130434782732"/>
    <n v="-5.0166666666667519"/>
    <n v="-1.0927536231884787"/>
  </r>
  <r>
    <x v="64"/>
    <n v="1.4769230769230768"/>
    <n v="-2.3142857142857145"/>
    <n v="-0.83736263736263772"/>
  </r>
  <r>
    <x v="64"/>
    <n v="1.2"/>
    <n v="-5.2500000000000009"/>
    <n v="-4.0500000000000007"/>
  </r>
  <r>
    <x v="64"/>
    <n v="1.48780487804878"/>
    <n v="-2.6214285714285737"/>
    <n v="-1.1336236933797936"/>
  </r>
  <r>
    <x v="64"/>
    <n v="1.25"/>
    <n v="-4.3030303030303028"/>
    <n v="-3.0530303030303028"/>
  </r>
  <r>
    <x v="64"/>
    <n v="1.5405405405405399"/>
    <n v="-2.4560606060606083"/>
    <n v="-0.91552006552006837"/>
  </r>
  <r>
    <x v="64"/>
    <n v="1.3773584905660399"/>
    <n v="-3.094444444444429"/>
    <n v="-1.7170859538783891"/>
  </r>
  <r>
    <x v="64"/>
    <n v="1.3846153846153799"/>
    <n v="-3.0545454545454862"/>
    <n v="-1.6699300699301063"/>
  </r>
  <r>
    <x v="64"/>
    <n v="2.4081081081081086"/>
    <n v="-3.1347826086956547"/>
    <n v="-0.72667450058754612"/>
  </r>
  <r>
    <x v="64"/>
    <n v="2.4081081081081086"/>
    <n v="-3.1347826086956547"/>
    <n v="-0.72667450058754612"/>
  </r>
  <r>
    <x v="64"/>
    <n v="3.45"/>
    <n v="-3.3081632653060944"/>
    <n v="0.14183673469390579"/>
  </r>
  <r>
    <x v="64"/>
    <n v="0.65553494124922851"/>
    <n v="-2.3396551724137824"/>
    <n v="-1.6841202311645538"/>
  </r>
  <r>
    <x v="64"/>
    <n v="0.87804878048780499"/>
    <n v="-2.2023809523809526"/>
    <n v="-1.3243321718931476"/>
  </r>
  <r>
    <x v="64"/>
    <n v="2.0499999999999998"/>
    <n v="-2.2023809523809526"/>
    <n v="-0.15238095238095273"/>
  </r>
  <r>
    <x v="64"/>
    <n v="0.65553494124922851"/>
    <n v="-2.3396551724137824"/>
    <n v="-1.6841202311645538"/>
  </r>
  <r>
    <x v="65"/>
    <n v="0.80964685615848375"/>
    <n v="-2.2195652173913056"/>
    <n v="-1.4099183612328219"/>
  </r>
  <r>
    <x v="65"/>
    <n v="2.2000000000000002"/>
    <n v="-2.2333333333333414"/>
    <n v="-3.3333333333341209E-2"/>
  </r>
  <r>
    <x v="65"/>
    <n v="1.7692307692307701"/>
    <n v="-2.2090909090909077"/>
    <n v="-0.43986013986013761"/>
  </r>
  <r>
    <x v="65"/>
    <n v="1.9111111111111077"/>
    <n v="-2.7055555555555433"/>
    <n v="-0.79444444444443563"/>
  </r>
  <r>
    <x v="65"/>
    <n v="1.2351063829787239"/>
    <n v="-2.2195652173913056"/>
    <n v="-0.98445883441258175"/>
  </r>
  <r>
    <x v="65"/>
    <n v="0.87804878048780499"/>
    <n v="-2.2023809523809526"/>
    <n v="-1.3243321718931476"/>
  </r>
  <r>
    <x v="65"/>
    <n v="1.13333333333333"/>
    <n v="-7.6818181818183708"/>
    <n v="-6.5484848484850406"/>
  </r>
  <r>
    <x v="65"/>
    <n v="1.28571428571429"/>
    <n v="-3.8448275862068435"/>
    <n v="-2.5591133004925535"/>
  </r>
  <r>
    <x v="65"/>
    <n v="0.56030389363722588"/>
    <n v="-2.5382352941176576"/>
    <n v="-1.9779314004804318"/>
  </r>
  <r>
    <x v="65"/>
    <n v="1.3333333333333299"/>
    <n v="-3.4000000000000306"/>
    <n v="-2.0666666666667006"/>
  </r>
  <r>
    <x v="65"/>
    <n v="1.8629032258064468"/>
    <n v="-2.6714285714285539"/>
    <n v="-0.80852534562210709"/>
  </r>
  <r>
    <x v="65"/>
    <n v="1.3076923076923099"/>
    <n v="-3.6273584905660141"/>
    <n v="-2.3196661828737044"/>
  </r>
  <r>
    <x v="65"/>
    <n v="1.4545454545454499"/>
    <n v="-2.7263157894737065"/>
    <n v="-1.2717703349282565"/>
  </r>
  <r>
    <x v="65"/>
    <n v="1.1481481481481499"/>
    <n v="-6.9605263157893926"/>
    <n v="-5.8123781676412429"/>
  </r>
  <r>
    <x v="65"/>
    <n v="2.5499999999999998"/>
    <n v="-2.3951612903225854"/>
    <n v="0.15483870967741442"/>
  </r>
  <r>
    <x v="65"/>
    <n v="0.6352941176470599"/>
    <n v="-2.3666666666666587"/>
    <n v="-1.7313725490195988"/>
  </r>
  <r>
    <x v="65"/>
    <n v="2.75"/>
    <n v="-2.5714285714285712"/>
    <n v="0.17857142857142883"/>
  </r>
  <r>
    <x v="65"/>
    <n v="0.65553494124922851"/>
    <n v="-2.3396551724137824"/>
    <n v="-1.6841202311645538"/>
  </r>
  <r>
    <x v="65"/>
    <n v="2.7"/>
    <n v="-2.5882352941176467"/>
    <n v="0.11176470588235343"/>
  </r>
  <r>
    <x v="65"/>
    <n v="0.29914529914529997"/>
    <n v="-4.2124999999999462"/>
    <n v="-3.9133547008546463"/>
  </r>
  <r>
    <x v="65"/>
    <n v="3.65"/>
    <n v="-3.6273584905660141"/>
    <n v="2.2641509433985796E-2"/>
  </r>
  <r>
    <x v="65"/>
    <n v="1.379999999999997"/>
    <n v="-2.2692307692307621"/>
    <n v="-0.88923076923076505"/>
  </r>
  <r>
    <x v="65"/>
    <n v="0.61624649859943925"/>
    <n v="-2.3951612903225854"/>
    <n v="-1.778914791723146"/>
  </r>
  <r>
    <x v="65"/>
    <n v="1.1388888888888888"/>
    <n v="-2.2023809523809526"/>
    <n v="-1.0634920634920637"/>
  </r>
  <r>
    <x v="65"/>
    <n v="1.27027027027027"/>
    <n v="-4.0225806451612947"/>
    <n v="-2.7523103748910245"/>
  </r>
  <r>
    <x v="65"/>
    <n v="1.2833333333333368"/>
    <n v="-2.2333333333333414"/>
    <n v="-0.95000000000000462"/>
  </r>
  <r>
    <x v="65"/>
    <n v="1.3125"/>
    <n v="-3.5846153846153848"/>
    <n v="-2.2721153846153848"/>
  </r>
  <r>
    <x v="65"/>
    <n v="1.6666666666666701"/>
    <n v="-2.2142857142857069"/>
    <n v="-0.54761904761903679"/>
  </r>
  <r>
    <x v="65"/>
    <n v="2.5499999999999998"/>
    <n v="-2.3951612903225854"/>
    <n v="0.15483870967741442"/>
  </r>
  <r>
    <x v="65"/>
    <n v="0.72463768115942184"/>
    <n v="-2.2692307692307621"/>
    <n v="-1.5445930880713403"/>
  </r>
  <r>
    <x v="65"/>
    <n v="1.625"/>
    <n v="-2.3142857142857145"/>
    <n v="-0.6892857142857145"/>
  </r>
  <r>
    <x v="65"/>
    <n v="2.65"/>
    <n v="-2.5560606060606164"/>
    <n v="9.3939393939383553E-2"/>
  </r>
  <r>
    <x v="65"/>
    <n v="2.5"/>
    <n v="-2.3666666666666587"/>
    <n v="0.1333333333333413"/>
  </r>
  <r>
    <x v="65"/>
    <n v="1.32258064516129"/>
    <n v="-3.4846153846153873"/>
    <n v="-2.1620347394540973"/>
  </r>
  <r>
    <x v="65"/>
    <n v="1.37037037037037"/>
    <n v="-3.1347826086956547"/>
    <n v="-1.7644122383252847"/>
  </r>
  <r>
    <x v="65"/>
    <n v="1.4255319148936201"/>
    <n v="-2.862820512820496"/>
    <n v="-1.4372885979268759"/>
  </r>
  <r>
    <x v="65"/>
    <n v="1.625"/>
    <n v="-2.3142857142857145"/>
    <n v="-0.6892857142857145"/>
  </r>
  <r>
    <x v="65"/>
    <n v="1.27027027027027"/>
    <n v="-4.0225806451612947"/>
    <n v="-2.7523103748910245"/>
  </r>
  <r>
    <x v="65"/>
    <n v="0.14901960784313731"/>
    <n v="-8.6538461538461195"/>
    <n v="-8.5048265460029828"/>
  </r>
  <r>
    <x v="65"/>
    <n v="2.1"/>
    <n v="-2.2090909090909077"/>
    <n v="-0.10909090909090757"/>
  </r>
  <r>
    <x v="65"/>
    <n v="2.7428571428571429"/>
    <n v="-3.5846153846153848"/>
    <n v="-0.84175824175824188"/>
  </r>
  <r>
    <x v="65"/>
    <n v="2.25"/>
    <n v="-2.2500000000000062"/>
    <n v="-6.2172489379008766E-15"/>
  </r>
  <r>
    <x v="65"/>
    <n v="1.3030303030303001"/>
    <n v="-3.670370370370402"/>
    <n v="-2.3673400673401019"/>
  </r>
  <r>
    <x v="65"/>
    <n v="2.2999999999999998"/>
    <n v="-2.2692307692307621"/>
    <n v="3.0769230769237765E-2"/>
  </r>
  <r>
    <x v="65"/>
    <n v="1.60606060606061"/>
    <n v="-2.3396551724137824"/>
    <n v="-0.73359456635317244"/>
  </r>
  <r>
    <x v="65"/>
    <n v="1.4166666666666701"/>
    <n v="-2.8999999999999804"/>
    <n v="-1.4833333333333103"/>
  </r>
  <r>
    <x v="65"/>
    <n v="0.91666666666666496"/>
    <n v="-2.2000000000000046"/>
    <n v="-1.2833333333333397"/>
  </r>
  <r>
    <x v="65"/>
    <n v="1.28571428571429"/>
    <n v="-3.8448275862068435"/>
    <n v="-2.5591133004925535"/>
  </r>
  <r>
    <x v="65"/>
    <n v="2.2142857142857144"/>
    <n v="-2.9761904761904767"/>
    <n v="-0.76190476190476231"/>
  </r>
  <r>
    <x v="65"/>
    <n v="2.35"/>
    <n v="-2.2907407407407421"/>
    <n v="5.9259259259258013E-2"/>
  </r>
  <r>
    <x v="65"/>
    <n v="1.6666666666666701"/>
    <n v="-2.2692307692307621"/>
    <n v="-0.60256410256409199"/>
  </r>
  <r>
    <x v="65"/>
    <n v="0.28664680005676096"/>
    <n v="-4.3485074626866256"/>
    <n v="-4.061860662629865"/>
  </r>
  <r>
    <x v="65"/>
    <n v="1.5128205128205101"/>
    <n v="-2.5382352941176576"/>
    <n v="-1.0254147812971475"/>
  </r>
  <r>
    <x v="65"/>
    <n v="1.2351063829787239"/>
    <n v="-2.2195652173913056"/>
    <n v="-0.98445883441258175"/>
  </r>
  <r>
    <x v="65"/>
    <n v="1.1111111111111101"/>
    <n v="-9.1666666666667513"/>
    <n v="-8.0555555555556406"/>
  </r>
  <r>
    <x v="65"/>
    <n v="0.42380261248185841"/>
    <n v="-3.094444444444429"/>
    <n v="-2.6706418319625707"/>
  </r>
  <r>
    <x v="65"/>
    <n v="1.2380952380952399"/>
    <n v="-4.4857142857142538"/>
    <n v="-3.2476190476190139"/>
  </r>
  <r>
    <x v="65"/>
    <n v="1.71428571428571"/>
    <n v="-2.2333333333333414"/>
    <n v="-0.51904761904763141"/>
  </r>
  <r>
    <x v="65"/>
    <n v="3.8454545454545523"/>
    <n v="-4.7702702702703128"/>
    <n v="-0.92481572481576046"/>
  </r>
  <r>
    <x v="65"/>
    <n v="1.19047619047619"/>
    <n v="-5.5000000000000124"/>
    <n v="-4.3095238095238226"/>
  </r>
  <r>
    <x v="65"/>
    <n v="2.25"/>
    <n v="-2.2500000000000062"/>
    <n v="-6.2172489379008766E-15"/>
  </r>
  <r>
    <x v="65"/>
    <n v="0.56030389363722588"/>
    <n v="-2.5382352941176576"/>
    <n v="-1.9779314004804318"/>
  </r>
  <r>
    <x v="66"/>
    <n v="2.2000000000000002"/>
    <n v="-2.2333333333333414"/>
    <n v="-3.3333333333341209E-2"/>
  </r>
  <r>
    <x v="67"/>
    <n v="0.87804878048780499"/>
    <n v="-2.2023809523809526"/>
    <n v="-1.3243321718931476"/>
  </r>
  <r>
    <x v="67"/>
    <n v="1.32258064516129"/>
    <n v="-3.4846153846153873"/>
    <n v="-2.1620347394540973"/>
  </r>
  <r>
    <x v="67"/>
    <n v="0.30982201713909024"/>
    <n v="-4.0225806451612947"/>
    <n v="-3.7127586280222045"/>
  </r>
  <r>
    <x v="67"/>
    <n v="1.27027027027027"/>
    <n v="-4.0225806451612947"/>
    <n v="-2.7523103748910245"/>
  </r>
  <r>
    <x v="67"/>
    <n v="2.4500000000000002"/>
    <n v="-2.3396551724137824"/>
    <n v="0.11034482758621778"/>
  </r>
  <r>
    <x v="67"/>
    <n v="1.13793103448276"/>
    <n v="-7.4404761904761179"/>
    <n v="-6.3025451559933581"/>
  </r>
  <r>
    <x v="67"/>
    <n v="1.68965517241379"/>
    <n v="-2.2500000000000062"/>
    <n v="-0.56034482758621618"/>
  </r>
  <r>
    <x v="67"/>
    <n v="3.8"/>
    <n v="-3.7571428571428975"/>
    <n v="4.2857142857102293E-2"/>
  </r>
  <r>
    <x v="67"/>
    <n v="1.15384615384615"/>
    <n v="-6.7105263157896369"/>
    <n v="-5.5566801619434871"/>
  </r>
  <r>
    <x v="67"/>
    <n v="1.4347826086956501"/>
    <n v="-2.8128205128205237"/>
    <n v="-1.3780379041248736"/>
  </r>
  <r>
    <x v="67"/>
    <n v="5.7571428571428376"/>
    <n v="-7.9318181818179481"/>
    <n v="-2.1746753246751105"/>
  </r>
  <r>
    <x v="67"/>
    <n v="1.29411764705882"/>
    <n v="-3.7571428571428975"/>
    <n v="-2.4630252100840773"/>
  </r>
  <r>
    <x v="67"/>
    <n v="0.77922077922077715"/>
    <n v="-2.2333333333333414"/>
    <n v="-1.4541125541125641"/>
  </r>
  <r>
    <x v="67"/>
    <n v="1.60606060606061"/>
    <n v="-2.3396551724137824"/>
    <n v="-0.73359456635317244"/>
  </r>
  <r>
    <x v="67"/>
    <n v="1.3333333333333299"/>
    <n v="-3.4000000000000306"/>
    <n v="-2.0666666666667006"/>
  </r>
  <r>
    <x v="67"/>
    <n v="1.1666666666666701"/>
    <n v="-6.2352941176469363"/>
    <n v="-5.0686274509802658"/>
  </r>
  <r>
    <x v="67"/>
    <n v="0.75095785440612894"/>
    <n v="-2.2500000000000062"/>
    <n v="-1.4990421455938772"/>
  </r>
  <r>
    <x v="67"/>
    <n v="1.7692307692307701"/>
    <n v="-2.2090909090909077"/>
    <n v="-0.43986013986013761"/>
  </r>
  <r>
    <x v="67"/>
    <n v="1.60606060606061"/>
    <n v="-2.3396551724137824"/>
    <n v="-0.73359456635317244"/>
  </r>
  <r>
    <x v="67"/>
    <n v="1.2351063829787239"/>
    <n v="-2.2195652173913056"/>
    <n v="-0.98445883441258175"/>
  </r>
  <r>
    <x v="67"/>
    <n v="3.4"/>
    <n v="-3.216666666666645"/>
    <n v="0.18333333333335489"/>
  </r>
  <r>
    <x v="67"/>
    <n v="0.84249084249084283"/>
    <n v="-2.2090909090909077"/>
    <n v="-1.3666000666000648"/>
  </r>
  <r>
    <x v="67"/>
    <n v="2.8395348837209369"/>
    <n v="-3.670370370370402"/>
    <n v="-0.83083548664946516"/>
  </r>
  <r>
    <x v="67"/>
    <n v="1.3316326530612268"/>
    <n v="-2.2500000000000062"/>
    <n v="-0.91836734693877942"/>
  </r>
  <r>
    <x v="67"/>
    <n v="1.2222222222222201"/>
    <n v="-4.7857142857143282"/>
    <n v="-3.5634920634921081"/>
  </r>
  <r>
    <x v="67"/>
    <n v="1.71428571428571"/>
    <n v="-2.2333333333333414"/>
    <n v="-0.51904761904763141"/>
  </r>
  <r>
    <x v="68"/>
    <n v="1.29411764705882"/>
    <n v="-3.7571428571428975"/>
    <n v="-2.4630252100840773"/>
  </r>
  <r>
    <x v="68"/>
    <n v="1.1142857142857099"/>
    <n v="-8.9166666666670036"/>
    <n v="-7.8023809523812933"/>
  </r>
  <r>
    <x v="68"/>
    <n v="0.43269230769230621"/>
    <n v="-3.0545454545454862"/>
    <n v="-2.62185314685318"/>
  </r>
  <r>
    <x v="68"/>
    <n v="1.2564102564102599"/>
    <n v="-4.2124999999999462"/>
    <n v="-2.9560897435896862"/>
  </r>
  <r>
    <x v="68"/>
    <n v="1.2833333333333368"/>
    <n v="-2.2333333333333414"/>
    <n v="-0.95000000000000462"/>
  </r>
  <r>
    <x v="68"/>
    <n v="1.2"/>
    <n v="-5.2500000000000009"/>
    <n v="-4.0500000000000007"/>
  </r>
  <r>
    <x v="68"/>
    <n v="0.77922077922077715"/>
    <n v="-2.2333333333333414"/>
    <n v="-1.4541125541125641"/>
  </r>
  <r>
    <x v="68"/>
    <n v="1.28571428571429"/>
    <n v="-3.8448275862068435"/>
    <n v="-2.5591133004925535"/>
  </r>
  <r>
    <x v="68"/>
    <n v="0.75095785440612894"/>
    <n v="-2.2500000000000062"/>
    <n v="-1.4990421455938772"/>
  </r>
  <r>
    <x v="68"/>
    <n v="1.9090909090909101"/>
    <n v="-2.1999999999999975"/>
    <n v="-0.29090909090908745"/>
  </r>
  <r>
    <x v="68"/>
    <n v="1.2833333333333368"/>
    <n v="-2.2333333333333414"/>
    <n v="-0.95000000000000462"/>
  </r>
  <r>
    <x v="68"/>
    <n v="1.46511627906977"/>
    <n v="-2.6905405405405283"/>
    <n v="-1.2254242614707582"/>
  </r>
  <r>
    <x v="68"/>
    <n v="1.25"/>
    <n v="-4.3030303030303028"/>
    <n v="-3.0530303030303028"/>
  </r>
  <r>
    <x v="68"/>
    <n v="2.2999999999999998"/>
    <n v="-2.2692307692307621"/>
    <n v="3.0769230769237765E-2"/>
  </r>
  <r>
    <x v="68"/>
    <n v="1.1481481481481499"/>
    <n v="-6.9605263157893926"/>
    <n v="-5.8123781676412429"/>
  </r>
  <r>
    <x v="68"/>
    <n v="3.65"/>
    <n v="-3.5273584905660136"/>
    <n v="0.12264150943398633"/>
  </r>
  <r>
    <x v="68"/>
    <n v="1.60606060606061"/>
    <n v="-2.3396551724137824"/>
    <n v="-0.73359456635317244"/>
  </r>
  <r>
    <x v="68"/>
    <n v="2.8395348837209369"/>
    <n v="-3.670370370370402"/>
    <n v="-0.83083548664946516"/>
  </r>
  <r>
    <x v="68"/>
    <n v="2"/>
    <n v="-2.2000000000000046"/>
    <n v="-0.20000000000000462"/>
  </r>
  <r>
    <x v="68"/>
    <n v="1.625"/>
    <n v="-2.3142857142857145"/>
    <n v="-0.6892857142857145"/>
  </r>
  <r>
    <x v="68"/>
    <n v="1.3316326530612268"/>
    <n v="-2.2500000000000062"/>
    <n v="-0.91836734693877942"/>
  </r>
  <r>
    <x v="68"/>
    <n v="0.42380261248185841"/>
    <n v="-3.094444444444429"/>
    <n v="-2.6706418319625707"/>
  </r>
  <r>
    <x v="68"/>
    <n v="3.033333333333323"/>
    <n v="-3.8448275862068435"/>
    <n v="-0.81149425287352051"/>
  </r>
  <r>
    <x v="68"/>
    <n v="6.25"/>
    <n v="-7.4404761904761179"/>
    <n v="-1.1904761904761179"/>
  </r>
  <r>
    <x v="68"/>
    <n v="3.5"/>
    <n v="-3.4000000000000306"/>
    <n v="9.9999999999969447E-2"/>
  </r>
  <r>
    <x v="68"/>
    <n v="0.47222222222222338"/>
    <n v="-2.8999999999999804"/>
    <n v="-2.4277777777777572"/>
  </r>
  <r>
    <x v="68"/>
    <n v="2.9848314606741528"/>
    <n v="-3.8008771929824325"/>
    <n v="-0.8160457323082797"/>
  </r>
  <r>
    <x v="68"/>
    <n v="0.56030389363722588"/>
    <n v="-2.5382352941176576"/>
    <n v="-1.9779314004804318"/>
  </r>
  <r>
    <x v="68"/>
    <n v="1"/>
    <n v="-2.1999999999999975"/>
    <n v="-1.1999999999999975"/>
  </r>
  <r>
    <x v="68"/>
    <n v="1.37037037037037"/>
    <n v="-3.1347826086956547"/>
    <n v="-1.7644122383252847"/>
  </r>
  <r>
    <x v="68"/>
    <n v="3.2276595744680856"/>
    <n v="-4.0225806451612947"/>
    <n v="-0.79492107069320905"/>
  </r>
  <r>
    <x v="68"/>
    <n v="1.1025641025641"/>
    <n v="-9.8981481481483939"/>
    <n v="-8.7955840455842935"/>
  </r>
  <r>
    <x v="68"/>
    <n v="1.24691358024691"/>
    <n v="-4.3485074626866256"/>
    <n v="-3.1015938824397153"/>
  </r>
  <r>
    <x v="68"/>
    <n v="3.8620879120879135"/>
    <n v="-3.80316455696203"/>
    <n v="5.8923355125883425E-2"/>
  </r>
  <r>
    <x v="68"/>
    <n v="1.6714285714285666"/>
    <n v="-2.4249999999999856"/>
    <n v="-0.75357142857141901"/>
  </r>
  <r>
    <x v="68"/>
    <n v="1.29411764705882"/>
    <n v="-3.7571428571428975"/>
    <n v="-2.4630252100840773"/>
  </r>
  <r>
    <x v="68"/>
    <n v="1.1428571428571399"/>
    <n v="-7.200000000000145"/>
    <n v="-6.0571428571430053"/>
  </r>
  <r>
    <x v="68"/>
    <n v="0.72463768115942184"/>
    <n v="-2.2692307692307621"/>
    <n v="-1.5445930880713403"/>
  </r>
  <r>
    <x v="68"/>
    <n v="2.2999999999999998"/>
    <n v="-2.2692307692307621"/>
    <n v="3.0769230769237765E-2"/>
  </r>
  <r>
    <x v="68"/>
    <n v="1.13333333333333"/>
    <n v="-7.6818181818183708"/>
    <n v="-6.5484848484850406"/>
  </r>
  <r>
    <x v="68"/>
    <n v="1.1818181818181799"/>
    <n v="-5.7352941176471175"/>
    <n v="-4.5534759358289376"/>
  </r>
  <r>
    <x v="68"/>
    <n v="1.55555555555556"/>
    <n v="-2.4249999999999856"/>
    <n v="-0.86944444444442559"/>
  </r>
  <r>
    <x v="68"/>
    <n v="0.47222222222222338"/>
    <n v="-2.8999999999999804"/>
    <n v="-2.4277777777777572"/>
  </r>
  <r>
    <x v="68"/>
    <n v="0.77922077922077715"/>
    <n v="-2.2333333333333414"/>
    <n v="-1.4541125541125641"/>
  </r>
  <r>
    <x v="68"/>
    <n v="1.3316326530612268"/>
    <n v="-2.2500000000000062"/>
    <n v="-0.91836734693877942"/>
  </r>
  <r>
    <x v="68"/>
    <n v="1.06666666666667"/>
    <n v="-15.099999999999254"/>
    <n v="-14.033333333332584"/>
  </r>
  <r>
    <x v="68"/>
    <n v="2.6"/>
    <n v="-2.4249999999999856"/>
    <n v="0.17500000000001448"/>
  </r>
  <r>
    <x v="68"/>
    <n v="1.0909090909090899"/>
    <n v="-11.13333333333345"/>
    <n v="-10.04242424242436"/>
  </r>
  <r>
    <x v="68"/>
    <n v="1.5254716981132039"/>
    <n v="-2.3396551724137824"/>
    <n v="-0.81418347430057847"/>
  </r>
  <r>
    <x v="68"/>
    <n v="1.379999999999997"/>
    <n v="-2.2692307692307621"/>
    <n v="-0.88923076923076505"/>
  </r>
  <r>
    <x v="68"/>
    <n v="1.18695652173913"/>
    <n v="-2.2090909090909077"/>
    <n v="-1.0221343873517776"/>
  </r>
  <r>
    <x v="68"/>
    <n v="1.125"/>
    <n v="-8.1666666666666661"/>
    <n v="-7.0416666666666661"/>
  </r>
  <r>
    <x v="68"/>
    <n v="1.32258064516129"/>
    <n v="-3.4846153846153873"/>
    <n v="-2.1620347394540973"/>
  </r>
  <r>
    <x v="68"/>
    <n v="2.6250000000000067"/>
    <n v="-3.4000000000000306"/>
    <n v="-0.77500000000002389"/>
  </r>
  <r>
    <x v="68"/>
    <n v="1.24390243902439"/>
    <n v="-4.3941176470588275"/>
    <n v="-3.1502152080344374"/>
  </r>
  <r>
    <x v="68"/>
    <n v="1.0370370370370401"/>
    <n v="-27.062499999997776"/>
    <n v="-26.025462962960734"/>
  </r>
  <r>
    <x v="68"/>
    <n v="0.91666666666666496"/>
    <n v="-2.2000000000000046"/>
    <n v="-1.2833333333333397"/>
  </r>
  <r>
    <x v="68"/>
    <n v="1.5714285714285698"/>
    <n v="-2.3951612903225854"/>
    <n v="-0.82373271889401556"/>
  </r>
  <r>
    <x v="68"/>
    <n v="2.1"/>
    <n v="-2.2090909090909077"/>
    <n v="-0.10909090909090757"/>
  </r>
  <r>
    <x v="68"/>
    <n v="2.8395348837209369"/>
    <n v="-3.670370370370402"/>
    <n v="-0.83083548664946516"/>
  </r>
  <r>
    <x v="68"/>
    <n v="0.28270509977827041"/>
    <n v="-4.3941176470588275"/>
    <n v="-4.1114125472805574"/>
  </r>
  <r>
    <x v="68"/>
    <n v="0.91666666666666496"/>
    <n v="-2.2000000000000046"/>
    <n v="-1.2833333333333397"/>
  </r>
  <r>
    <x v="68"/>
    <n v="2.75"/>
    <n v="-2.6714285714285539"/>
    <n v="7.8571428571446056E-2"/>
  </r>
  <r>
    <x v="68"/>
    <n v="2.4"/>
    <n v="-2.3142857142857145"/>
    <n v="8.571428571428541E-2"/>
  </r>
  <r>
    <x v="69"/>
    <n v="1.29411764705882"/>
    <n v="-3.7571428571428975"/>
    <n v="-2.4630252100840773"/>
  </r>
  <r>
    <x v="69"/>
    <n v="1.6451612903225801"/>
    <n v="-2.2907407407407421"/>
    <n v="-0.645579450418162"/>
  </r>
  <r>
    <x v="69"/>
    <n v="0.80964685615848375"/>
    <n v="-2.2195652173913056"/>
    <n v="-1.4099183612328219"/>
  </r>
  <r>
    <x v="69"/>
    <n v="0.70006863417982124"/>
    <n v="-2.2907407407407421"/>
    <n v="-1.5906721065609208"/>
  </r>
  <r>
    <x v="69"/>
    <n v="0.4947526236881552"/>
    <n v="-2.826315789473695"/>
    <n v="-2.33156316578554"/>
  </r>
  <r>
    <x v="69"/>
    <n v="1.4769230769230768"/>
    <n v="-2.3142857142857145"/>
    <n v="-0.83736263736263772"/>
  </r>
  <r>
    <x v="69"/>
    <n v="1.6666666666666701"/>
    <n v="-2.2692307692307621"/>
    <n v="-0.60256410256409199"/>
  </r>
  <r>
    <x v="69"/>
    <n v="1.2"/>
    <n v="-5.2500000000000009"/>
    <n v="-4.0500000000000007"/>
  </r>
  <r>
    <x v="69"/>
    <n v="5.2500000000000133"/>
    <n v="-7.200000000000145"/>
    <n v="-1.9500000000001316"/>
  </r>
  <r>
    <x v="69"/>
    <n v="2.6250000000000067"/>
    <n v="-3.4000000000000306"/>
    <n v="-0.77500000000002389"/>
  </r>
  <r>
    <x v="69"/>
    <n v="1.8"/>
    <n v="-2.5882352941176467"/>
    <n v="-0.7882352941176467"/>
  </r>
  <r>
    <x v="69"/>
    <n v="1.3333333333333299"/>
    <n v="-3.4000000000000306"/>
    <n v="-2.0666666666667006"/>
  </r>
  <r>
    <x v="69"/>
    <n v="1.2"/>
    <n v="-5.2500000000000009"/>
    <n v="-4.0500000000000007"/>
  </r>
  <r>
    <x v="69"/>
    <n v="1.8333333333333333"/>
    <n v="-2.5714285714285712"/>
    <n v="-0.73809523809523792"/>
  </r>
  <r>
    <x v="69"/>
    <n v="1.3076923076923099"/>
    <n v="-3.6273584905660141"/>
    <n v="-2.3196661828737044"/>
  </r>
  <r>
    <x v="69"/>
    <n v="1.5714285714285698"/>
    <n v="-2.3951612903225854"/>
    <n v="-0.82373271889401556"/>
  </r>
  <r>
    <x v="69"/>
    <n v="1.0625"/>
    <n v="-16.095238095238095"/>
    <n v="-15.032738095238095"/>
  </r>
  <r>
    <x v="69"/>
    <n v="3.0818681318681329"/>
    <n v="-3.8889830508474623"/>
    <n v="-0.80711491897932941"/>
  </r>
  <r>
    <x v="69"/>
    <n v="0.72463768115942184"/>
    <n v="-2.2692307692307621"/>
    <n v="-1.5445930880713403"/>
  </r>
  <r>
    <x v="69"/>
    <n v="1.1666666666666701"/>
    <n v="-6.2222222222220998"/>
    <n v="-5.0555555555554292"/>
  </r>
  <r>
    <x v="69"/>
    <n v="0.45161290322580638"/>
    <n v="-2.9761904761904767"/>
    <n v="-2.5245775729646702"/>
  </r>
  <r>
    <x v="69"/>
    <n v="0.80964685615848375"/>
    <n v="-2.2195652173913056"/>
    <n v="-1.4099183612328219"/>
  </r>
  <r>
    <x v="69"/>
    <n v="1.6666666666666701"/>
    <n v="-2.2692307692307621"/>
    <n v="-0.60256410256409199"/>
  </r>
  <r>
    <x v="69"/>
    <n v="1.1111111111111101"/>
    <n v="-9.1666666666667513"/>
    <n v="-8.0555555555556406"/>
  </r>
  <r>
    <x v="69"/>
    <n v="1.3125"/>
    <n v="-3.5846153846153848"/>
    <n v="-2.2721153846153848"/>
  </r>
  <r>
    <x v="69"/>
    <n v="1.8"/>
    <n v="-2.2023809523809526"/>
    <n v="-0.40238095238095251"/>
  </r>
  <r>
    <x v="69"/>
    <n v="1.44444444444444"/>
    <n v="-2.7763157894737067"/>
    <n v="-1.3318713450292667"/>
  </r>
  <r>
    <x v="69"/>
    <n v="1.32258064516129"/>
    <n v="-3.4846153846153873"/>
    <n v="-2.1620347394540973"/>
  </r>
  <r>
    <x v="69"/>
    <n v="1.3773584905660399"/>
    <n v="-3.094444444444429"/>
    <n v="-1.7170859538783891"/>
  </r>
  <r>
    <x v="69"/>
    <n v="3.5"/>
    <n v="-3.4000000000000306"/>
    <n v="9.9999999999969447E-2"/>
  </r>
  <r>
    <x v="69"/>
    <n v="1.125"/>
    <n v="-8.1666666666666661"/>
    <n v="-7.0416666666666661"/>
  </r>
  <r>
    <x v="69"/>
    <n v="1.8"/>
    <n v="-2.5882352941176467"/>
    <n v="-0.7882352941176467"/>
  </r>
  <r>
    <x v="69"/>
    <n v="3.6"/>
    <n v="-3.5846153846153848"/>
    <n v="1.538461538461533E-2"/>
  </r>
  <r>
    <x v="69"/>
    <n v="1.4347826086956501"/>
    <n v="-2.826315789473695"/>
    <n v="-1.3915331807780449"/>
  </r>
  <r>
    <x v="69"/>
    <n v="0.17435897435897385"/>
    <n v="-7.6818181818183708"/>
    <n v="-7.5074592074593971"/>
  </r>
  <r>
    <x v="69"/>
    <n v="0.75095785440612894"/>
    <n v="-2.2500000000000062"/>
    <n v="-1.4990421455938772"/>
  </r>
  <r>
    <x v="69"/>
    <n v="1.4545454545454499"/>
    <n v="-2.7405405405405627"/>
    <n v="-1.2859950859951128"/>
  </r>
  <r>
    <x v="69"/>
    <n v="0.58133605303416602"/>
    <n v="-2.4560606060606083"/>
    <n v="-1.8747245530264423"/>
  </r>
  <r>
    <x v="69"/>
    <n v="1.379999999999997"/>
    <n v="-2.2692307692307621"/>
    <n v="-0.88923076923076505"/>
  </r>
  <r>
    <x v="69"/>
    <n v="1.46511627906977"/>
    <n v="-2.6905405405405283"/>
    <n v="-1.2254242614707582"/>
  </r>
  <r>
    <x v="69"/>
    <n v="0.75095785440612894"/>
    <n v="-2.2500000000000062"/>
    <n v="-1.4990421455938772"/>
  </r>
  <r>
    <x v="69"/>
    <n v="1.8483606557377055"/>
    <n v="-2.6214285714285737"/>
    <n v="-0.77306791569086819"/>
  </r>
  <r>
    <x v="69"/>
    <n v="1.6666666666666701"/>
    <n v="-2.2692307692307621"/>
    <n v="-0.60256410256409199"/>
  </r>
  <r>
    <x v="69"/>
    <n v="0.56030389363722588"/>
    <n v="-2.5382352941176576"/>
    <n v="-1.9779314004804318"/>
  </r>
  <r>
    <x v="69"/>
    <n v="0.91666666666666496"/>
    <n v="-2.2000000000000046"/>
    <n v="-1.2833333333333397"/>
  </r>
  <r>
    <x v="69"/>
    <n v="0.32967032967033078"/>
    <n v="-3.8448275862068435"/>
    <n v="-3.5151572565365128"/>
  </r>
  <r>
    <x v="69"/>
    <n v="0.3080872913992293"/>
    <n v="-4.1225806451613201"/>
    <n v="-3.8144933537620909"/>
  </r>
  <r>
    <x v="69"/>
    <n v="2.1176470588235241"/>
    <n v="-2.8999999999999804"/>
    <n v="-0.78235294117645626"/>
  </r>
  <r>
    <x v="69"/>
    <n v="0.75095785440612894"/>
    <n v="-2.2500000000000062"/>
    <n v="-1.4990421455938772"/>
  </r>
  <r>
    <x v="69"/>
    <n v="2.2142857142857144"/>
    <n v="-2.9761904761904767"/>
    <n v="-0.76190476190476231"/>
  </r>
  <r>
    <x v="69"/>
    <n v="0.55555555555555547"/>
    <n v="-2.5882352941176467"/>
    <n v="-2.0326797385620914"/>
  </r>
  <r>
    <x v="69"/>
    <n v="0.32967032967033078"/>
    <n v="-3.8448275862068435"/>
    <n v="-3.5151572565365128"/>
  </r>
  <r>
    <x v="69"/>
    <n v="1.23529411764706"/>
    <n v="-4.5357142857142643"/>
    <n v="-3.3004201680672045"/>
  </r>
  <r>
    <x v="69"/>
    <n v="0.22360248447204953"/>
    <n v="-5.9852941176470846"/>
    <n v="-5.761691633175035"/>
  </r>
  <r>
    <x v="69"/>
    <n v="0.46169287387085906"/>
    <n v="-2.9378048780487949"/>
    <n v="-2.4761120041779359"/>
  </r>
  <r>
    <x v="69"/>
    <n v="2.7219512195121958"/>
    <n v="-3.4846153846153873"/>
    <n v="-0.76266416510319157"/>
  </r>
  <r>
    <x v="69"/>
    <n v="1.1599999999999999"/>
    <n v="-6.460526315789477"/>
    <n v="-5.3005263157894769"/>
  </r>
  <r>
    <x v="69"/>
    <n v="1.1666666666666701"/>
    <n v="-6.2222222222220998"/>
    <n v="-5.0555555555554292"/>
  </r>
  <r>
    <x v="69"/>
    <n v="0.80964685615848375"/>
    <n v="-2.2195652173913056"/>
    <n v="-1.4099183612328219"/>
  </r>
  <r>
    <x v="69"/>
    <n v="1.8333333333333299"/>
    <n v="-2.2000000000000046"/>
    <n v="-0.36666666666667469"/>
  </r>
  <r>
    <x v="70"/>
    <n v="2.4"/>
    <n v="-2.3142857142857145"/>
    <n v="8.571428571428541E-2"/>
  </r>
  <r>
    <x v="70"/>
    <n v="1.26315789473684"/>
    <n v="-4.11250000000003"/>
    <n v="-2.8493421052631902"/>
  </r>
  <r>
    <x v="70"/>
    <n v="8"/>
    <n v="-9.6428571428568528"/>
    <n v="-1.6428571428568528"/>
  </r>
  <r>
    <x v="70"/>
    <n v="1.1388888888888888"/>
    <n v="-2.2023809523809526"/>
    <n v="-1.0634920634920637"/>
  </r>
  <r>
    <x v="70"/>
    <n v="1.2222222222222201"/>
    <n v="-4.7857142857143282"/>
    <n v="-3.5634920634921081"/>
  </r>
  <r>
    <x v="70"/>
    <n v="2.5"/>
    <n v="-2.3666666666666587"/>
    <n v="0.1333333333333413"/>
  </r>
  <r>
    <x v="70"/>
    <n v="1.5882352941176499"/>
    <n v="-2.3666666666666587"/>
    <n v="-0.77843137254900885"/>
  </r>
  <r>
    <x v="70"/>
    <n v="1.1818181818181799"/>
    <n v="-5.7352941176471175"/>
    <n v="-4.5534759358289376"/>
  </r>
  <r>
    <x v="70"/>
    <n v="1.2083333333333299"/>
    <n v="-5.0631578947369213"/>
    <n v="-3.8548245614035914"/>
  </r>
  <r>
    <x v="70"/>
    <n v="1.6714285714285666"/>
    <n v="-2.4249999999999856"/>
    <n v="-0.75357142857141901"/>
  </r>
  <r>
    <x v="70"/>
    <n v="0.61624649859943925"/>
    <n v="-2.3951612903225854"/>
    <n v="-1.778914791723146"/>
  </r>
  <r>
    <x v="70"/>
    <n v="1.47619047619048"/>
    <n v="-2.6555555555555381"/>
    <n v="-1.1793650793650581"/>
  </r>
  <r>
    <x v="70"/>
    <n v="1.125"/>
    <n v="-8.1666666666666661"/>
    <n v="-7.0416666666666661"/>
  </r>
  <r>
    <x v="70"/>
    <n v="5.5"/>
    <n v="-6.2222222222220998"/>
    <n v="-0.72222222222209975"/>
  </r>
  <r>
    <x v="70"/>
    <n v="0.75095785440612894"/>
    <n v="-2.2500000000000062"/>
    <n v="-1.4990421455938772"/>
  </r>
  <r>
    <x v="70"/>
    <n v="1.1388888888888888"/>
    <n v="-2.2023809523809526"/>
    <n v="-1.0634920634920637"/>
  </r>
  <r>
    <x v="70"/>
    <n v="0.59829059829059994"/>
    <n v="-2.4249999999999856"/>
    <n v="-1.8267094017093857"/>
  </r>
  <r>
    <x v="70"/>
    <n v="2"/>
    <n v="-2.2000000000000046"/>
    <n v="-0.20000000000000462"/>
  </r>
  <r>
    <x v="70"/>
    <n v="1.0952380952381"/>
    <n v="-10.642857142856617"/>
    <n v="-9.5476190476185163"/>
  </r>
  <r>
    <x v="70"/>
    <n v="4.9833333333333503"/>
    <n v="-6.7105263157896369"/>
    <n v="-1.7271929824562866"/>
  </r>
  <r>
    <x v="70"/>
    <n v="1.0909090909090928"/>
    <n v="-2.2000000000000046"/>
    <n v="-1.1090909090909118"/>
  </r>
  <r>
    <x v="70"/>
    <n v="0.48636698599852546"/>
    <n v="-2.8128205128205237"/>
    <n v="-2.3264535268219984"/>
  </r>
  <r>
    <x v="70"/>
    <n v="1.0909090909090899"/>
    <n v="-11.13333333333345"/>
    <n v="-10.04242424242436"/>
  </r>
  <r>
    <x v="70"/>
    <n v="1.5405405405405399"/>
    <n v="-2.4560606060606083"/>
    <n v="-0.91552006552006837"/>
  </r>
  <r>
    <x v="70"/>
    <n v="1.71428571428571"/>
    <n v="-2.2333333333333414"/>
    <n v="-0.51904761904763141"/>
  </r>
  <r>
    <x v="70"/>
    <n v="1.9593750000000063"/>
    <n v="-2.7405405405405627"/>
    <n v="-0.78116554054055642"/>
  </r>
  <r>
    <x v="70"/>
    <n v="1.27027027027027"/>
    <n v="-4.0225806451612947"/>
    <n v="-2.7523103748910245"/>
  </r>
  <r>
    <x v="70"/>
    <n v="1.379999999999997"/>
    <n v="-2.2692307692307621"/>
    <n v="-0.88923076923076505"/>
  </r>
  <r>
    <x v="70"/>
    <n v="3.4"/>
    <n v="-3.3166666666666385"/>
    <n v="8.3333333333361459E-2"/>
  </r>
  <r>
    <x v="70"/>
    <n v="1.1428571428571399"/>
    <n v="-7.200000000000145"/>
    <n v="-6.0571428571430053"/>
  </r>
  <r>
    <x v="70"/>
    <n v="1.32258064516129"/>
    <n v="-3.4846153846153873"/>
    <n v="-2.1620347394540973"/>
  </r>
  <r>
    <x v="70"/>
    <n v="1.5405405405405399"/>
    <n v="-2.4560606060606083"/>
    <n v="-0.91552006552006837"/>
  </r>
  <r>
    <x v="70"/>
    <n v="1.3278688524590199"/>
    <n v="-3.4421568627450658"/>
    <n v="-2.114288010286046"/>
  </r>
  <r>
    <x v="70"/>
    <n v="1.0952380952381"/>
    <n v="-10.637931034482232"/>
    <n v="-9.542692939244132"/>
  </r>
  <r>
    <x v="70"/>
    <n v="0.48323115759105761"/>
    <n v="-2.862820512820496"/>
    <n v="-2.3795893552294385"/>
  </r>
  <r>
    <x v="70"/>
    <n v="1.4166666666666701"/>
    <n v="-2.8999999999999804"/>
    <n v="-1.4833333333333103"/>
  </r>
  <r>
    <x v="70"/>
    <n v="1.7692307692307701"/>
    <n v="-2.2090909090909077"/>
    <n v="-0.43986013986013761"/>
  </r>
  <r>
    <x v="70"/>
    <n v="1.3125"/>
    <n v="-3.5846153846153848"/>
    <n v="-2.2721153846153848"/>
  </r>
  <r>
    <x v="70"/>
    <n v="1.55555555555556"/>
    <n v="-2.4249999999999856"/>
    <n v="-0.86944444444442559"/>
  </r>
  <r>
    <x v="70"/>
    <n v="1.3333333333333299"/>
    <n v="-3.4000000000000306"/>
    <n v="-2.0666666666667006"/>
  </r>
  <r>
    <x v="70"/>
    <n v="1.6666666666666701"/>
    <n v="-2.2692307692307621"/>
    <n v="-0.60256410256409199"/>
  </r>
  <r>
    <x v="70"/>
    <n v="1.5263157894736801"/>
    <n v="-2.4882352941176622"/>
    <n v="-0.96191950464398213"/>
  </r>
  <r>
    <x v="70"/>
    <n v="0.22510822510822473"/>
    <n v="-5.7352941176471175"/>
    <n v="-5.5101858925388925"/>
  </r>
  <r>
    <x v="70"/>
    <n v="1.2777777777777799"/>
    <n v="-3.933333333333306"/>
    <n v="-2.6555555555555261"/>
  </r>
  <r>
    <x v="70"/>
    <n v="1.5128205128205101"/>
    <n v="-2.5382352941176576"/>
    <n v="-1.0254147812971475"/>
  </r>
  <r>
    <x v="70"/>
    <n v="1.3316326530612268"/>
    <n v="-2.2500000000000062"/>
    <n v="-0.91836734693877942"/>
  </r>
  <r>
    <x v="70"/>
    <n v="0.87804878048780499"/>
    <n v="-2.2023809523809526"/>
    <n v="-1.3243321718931476"/>
  </r>
  <r>
    <x v="70"/>
    <n v="0.48964218455743724"/>
    <n v="-2.7628205128205354"/>
    <n v="-2.2731783282630982"/>
  </r>
  <r>
    <x v="70"/>
    <n v="1.7847457627118677"/>
    <n v="-2.5382352941176576"/>
    <n v="-0.75348953140578989"/>
  </r>
  <r>
    <x v="70"/>
    <n v="2.6250000000000067"/>
    <n v="-3.4000000000000306"/>
    <n v="-0.77500000000002389"/>
  </r>
  <r>
    <x v="70"/>
    <n v="2.5"/>
    <n v="-2.3666666666666587"/>
    <n v="0.1333333333333413"/>
  </r>
  <r>
    <x v="70"/>
    <n v="2.4081081081081086"/>
    <n v="-3.1347826086956547"/>
    <n v="-0.72667450058754612"/>
  </r>
  <r>
    <x v="70"/>
    <n v="1.1818181818181799"/>
    <n v="-5.7352941176471175"/>
    <n v="-4.5534759358289376"/>
  </r>
  <r>
    <x v="70"/>
    <n v="1.4284313725490201"/>
    <n v="-2.2907407407407421"/>
    <n v="-0.86230936819172199"/>
  </r>
  <r>
    <x v="70"/>
    <n v="2.3595890410958869"/>
    <n v="-3.094444444444429"/>
    <n v="-0.73485540334854216"/>
  </r>
  <r>
    <x v="70"/>
    <n v="1.3333333333333299"/>
    <n v="-3.4000000000000306"/>
    <n v="-2.0666666666667006"/>
  </r>
  <r>
    <x v="70"/>
    <n v="0.24"/>
    <n v="-5.2500000000000009"/>
    <n v="-5.0100000000000007"/>
  </r>
  <r>
    <x v="70"/>
    <n v="2.4566666666666732"/>
    <n v="-3.1755319148936447"/>
    <n v="-0.71886524822697151"/>
  </r>
  <r>
    <x v="70"/>
    <n v="2.4"/>
    <n v="-2.3142857142857145"/>
    <n v="8.571428571428541E-2"/>
  </r>
  <r>
    <x v="70"/>
    <n v="3.44"/>
    <n v="-4.3030303030303028"/>
    <n v="-0.86303030303030281"/>
  </r>
  <r>
    <x v="70"/>
    <n v="1.48780487804878"/>
    <n v="-2.6214285714285737"/>
    <n v="-1.1336236933797936"/>
  </r>
  <r>
    <x v="70"/>
    <n v="1.13793103448276"/>
    <n v="-7.4404761904761179"/>
    <n v="-6.3025451559933581"/>
  </r>
  <r>
    <x v="70"/>
    <n v="0.77922077922077715"/>
    <n v="-2.2333333333333414"/>
    <n v="-1.4541125541125641"/>
  </r>
  <r>
    <x v="70"/>
    <n v="0.87804878048780499"/>
    <n v="-2.2023809523809526"/>
    <n v="-1.3243321718931476"/>
  </r>
  <r>
    <x v="70"/>
    <n v="2.35"/>
    <n v="-2.2907407407407421"/>
    <n v="5.9259259259258013E-2"/>
  </r>
  <r>
    <x v="70"/>
    <n v="1.32258064516129"/>
    <n v="-3.4846153846153873"/>
    <n v="-2.1620347394540973"/>
  </r>
  <r>
    <x v="70"/>
    <n v="1.4166666666666701"/>
    <n v="-2.8999999999999804"/>
    <n v="-1.4833333333333103"/>
  </r>
  <r>
    <x v="70"/>
    <n v="1.0909090909090928"/>
    <n v="-2.2000000000000046"/>
    <n v="-1.1090909090909118"/>
  </r>
  <r>
    <x v="71"/>
    <n v="1.5405405405405399"/>
    <n v="-2.4560606060606083"/>
    <n v="-0.91552006552006837"/>
  </r>
  <r>
    <x v="71"/>
    <n v="1.32258064516129"/>
    <n v="-3.4846153846153873"/>
    <n v="-2.1620347394540973"/>
  </r>
  <r>
    <x v="71"/>
    <n v="1.8333333333333299"/>
    <n v="-2.2000000000000046"/>
    <n v="-0.36666666666667469"/>
  </r>
  <r>
    <x v="71"/>
    <n v="2.2626760563380248"/>
    <n v="-3.0151162790697548"/>
    <n v="-0.75244022273172995"/>
  </r>
  <r>
    <x v="71"/>
    <n v="2.4"/>
    <n v="-2.3142857142857145"/>
    <n v="8.571428571428541E-2"/>
  </r>
  <r>
    <x v="71"/>
    <n v="1.1111111111111101"/>
    <n v="-9.1538461538462386"/>
    <n v="-8.0427350427351278"/>
  </r>
  <r>
    <x v="71"/>
    <n v="0.29486224869694821"/>
    <n v="-4.2576923076922348"/>
    <n v="-3.9628300589952867"/>
  </r>
  <r>
    <x v="71"/>
    <n v="2.2000000000000002"/>
    <n v="-2.2333333333333414"/>
    <n v="-3.3333333333341209E-2"/>
  </r>
  <r>
    <x v="71"/>
    <n v="1.55555555555556"/>
    <n v="-2.4249999999999856"/>
    <n v="-0.86944444444442559"/>
  </r>
  <r>
    <x v="71"/>
    <n v="1.5254716981132039"/>
    <n v="-2.3396551724137824"/>
    <n v="-0.81418347430057847"/>
  </r>
  <r>
    <x v="71"/>
    <n v="4.9833333333333503"/>
    <n v="-6.7105263157896369"/>
    <n v="-1.7271929824562866"/>
  </r>
  <r>
    <x v="71"/>
    <n v="2.1"/>
    <n v="-2.2090909090909077"/>
    <n v="-0.10909090909090757"/>
  </r>
  <r>
    <x v="71"/>
    <n v="0.91666666666666496"/>
    <n v="-2.2000000000000046"/>
    <n v="-1.2833333333333397"/>
  </r>
  <r>
    <x v="71"/>
    <n v="1.9593750000000063"/>
    <n v="-2.7405405405405627"/>
    <n v="-0.78116554054055642"/>
  </r>
  <r>
    <x v="71"/>
    <n v="1.5714285714285698"/>
    <n v="-2.3951612903225854"/>
    <n v="-0.82373271889401556"/>
  </r>
  <r>
    <x v="71"/>
    <n v="3.8"/>
    <n v="-3.7571428571428975"/>
    <n v="4.2857142857102293E-2"/>
  </r>
  <r>
    <x v="71"/>
    <n v="1.3030303030303001"/>
    <n v="-3.670370370370402"/>
    <n v="-2.3673400673401019"/>
  </r>
  <r>
    <x v="71"/>
    <n v="1.4255319148936201"/>
    <n v="-2.862820512820496"/>
    <n v="-1.4372885979268759"/>
  </r>
  <r>
    <x v="71"/>
    <n v="3.2"/>
    <n v="-3.0545454545454862"/>
    <n v="0.14545454545451397"/>
  </r>
  <r>
    <x v="71"/>
    <n v="1.5740740740740713"/>
    <n v="-2.3666666666666587"/>
    <n v="-0.79259259259258741"/>
  </r>
  <r>
    <x v="71"/>
    <n v="1.1000000000000001"/>
    <n v="-10.142857142857133"/>
    <n v="-9.0428571428571338"/>
  </r>
  <r>
    <x v="71"/>
    <n v="1.24096385542169"/>
    <n v="-4.4441176470587678"/>
    <n v="-3.203153791637078"/>
  </r>
  <r>
    <x v="71"/>
    <n v="1.4255319148936201"/>
    <n v="-2.862820512820496"/>
    <n v="-1.4372885979268759"/>
  </r>
  <r>
    <x v="71"/>
    <n v="1.3333333333333299"/>
    <n v="-3.4000000000000306"/>
    <n v="-2.0666666666667006"/>
  </r>
  <r>
    <x v="71"/>
    <n v="0.91666666666666496"/>
    <n v="-2.2000000000000046"/>
    <n v="-1.2833333333333397"/>
  </r>
  <r>
    <x v="71"/>
    <n v="1.4284313725490201"/>
    <n v="-2.2907407407407421"/>
    <n v="-0.86230936819172199"/>
  </r>
  <r>
    <x v="71"/>
    <n v="1.1388888888888888"/>
    <n v="-2.2023809523809526"/>
    <n v="-1.0634920634920637"/>
  </r>
  <r>
    <x v="71"/>
    <n v="1.3030303030303001"/>
    <n v="-3.670370370370402"/>
    <n v="-2.3673400673401019"/>
  </r>
  <r>
    <x v="71"/>
    <n v="1.5714285714285698"/>
    <n v="-2.3951612903225854"/>
    <n v="-0.82373271889401556"/>
  </r>
  <r>
    <x v="71"/>
    <n v="4.7666666666666826"/>
    <n v="-6.7222222222223857"/>
    <n v="-1.9555555555557032"/>
  </r>
  <r>
    <x v="71"/>
    <n v="1.5"/>
    <n v="-2.5714285714285712"/>
    <n v="-1.0714285714285712"/>
  </r>
  <r>
    <x v="71"/>
    <n v="2.2000000000000002"/>
    <n v="-2.2333333333333414"/>
    <n v="-3.3333333333341209E-2"/>
  </r>
  <r>
    <x v="71"/>
    <n v="3.1304347826086905"/>
    <n v="-3.933333333333306"/>
    <n v="-0.80289855072461558"/>
  </r>
  <r>
    <x v="71"/>
    <n v="0.61624649859943925"/>
    <n v="-2.3951612903225854"/>
    <n v="-1.778914791723146"/>
  </r>
  <r>
    <x v="71"/>
    <n v="2"/>
    <n v="-2.2000000000000046"/>
    <n v="-0.20000000000000462"/>
  </r>
  <r>
    <x v="71"/>
    <n v="0.87804878048780499"/>
    <n v="-2.2023809523809526"/>
    <n v="-1.3243321718931476"/>
  </r>
  <r>
    <x v="71"/>
    <n v="1.8967741935483819"/>
    <n v="-2.6555555555555381"/>
    <n v="-0.75878136200715618"/>
  </r>
  <r>
    <x v="71"/>
    <n v="1.4"/>
    <n v="-2.9761904761904767"/>
    <n v="-1.5761904761904768"/>
  </r>
  <r>
    <x v="71"/>
    <n v="1.2222222222222201"/>
    <n v="-4.7857142857143282"/>
    <n v="-3.5634920634921081"/>
  </r>
  <r>
    <x v="71"/>
    <n v="1.3333333333333299"/>
    <n v="-3.4000000000000306"/>
    <n v="-2.0666666666667006"/>
  </r>
  <r>
    <x v="71"/>
    <n v="0.52721088435374286"/>
    <n v="-2.6555555555555381"/>
    <n v="-2.1283446712017953"/>
  </r>
  <r>
    <x v="71"/>
    <n v="2"/>
    <n v="-2.2000000000000046"/>
    <n v="-0.20000000000000462"/>
  </r>
  <r>
    <x v="71"/>
    <n v="1.22727272727273"/>
    <n v="-4.7030303030302507"/>
    <n v="-3.4757575757575205"/>
  </r>
  <r>
    <x v="71"/>
    <n v="0.36458333333333331"/>
    <n v="-3.5846153846153848"/>
    <n v="-3.2200320512820513"/>
  </r>
  <r>
    <x v="71"/>
    <n v="2.0499999999999998"/>
    <n v="-2.2023809523809526"/>
    <n v="-0.15238095238095273"/>
  </r>
  <r>
    <x v="71"/>
    <n v="1.8"/>
    <n v="-2.2023809523809526"/>
    <n v="-0.40238095238095251"/>
  </r>
  <r>
    <x v="71"/>
    <n v="1.3125"/>
    <n v="-3.5846153846153848"/>
    <n v="-2.2721153846153848"/>
  </r>
  <r>
    <x v="71"/>
    <n v="1.40816326530612"/>
    <n v="-2.9378048780487949"/>
    <n v="-1.5296416127426748"/>
  </r>
  <r>
    <x v="72"/>
    <n v="1.68965517241379"/>
    <n v="-2.2500000000000062"/>
    <n v="-0.56034482758621618"/>
  </r>
  <r>
    <x v="73"/>
    <n v="1.48780487804878"/>
    <n v="-2.6214285714285737"/>
    <n v="-1.1336236933797936"/>
  </r>
  <r>
    <x v="73"/>
    <n v="1.7362068965517288"/>
    <n v="-2.506060606060621"/>
    <n v="-0.7698537095088922"/>
  </r>
  <r>
    <x v="73"/>
    <n v="0.28792912513842789"/>
    <n v="-4.503030303030271"/>
    <n v="-4.2151011778918432"/>
  </r>
  <r>
    <x v="73"/>
    <n v="1.2105263157894699"/>
    <n v="-5.0166666666667519"/>
    <n v="-3.806140350877282"/>
  </r>
  <r>
    <x v="73"/>
    <n v="1.55555555555556"/>
    <n v="-2.4249999999999856"/>
    <n v="-0.86944444444442559"/>
  </r>
  <r>
    <x v="73"/>
    <n v="0.95758218451749633"/>
    <n v="-2.2000000000000082"/>
    <n v="-1.2424178154825118"/>
  </r>
  <r>
    <x v="73"/>
    <n v="0.87804878048780499"/>
    <n v="-2.2023809523809526"/>
    <n v="-1.3243321718931476"/>
  </r>
  <r>
    <x v="73"/>
    <n v="1.5740740740740713"/>
    <n v="-2.3666666666666587"/>
    <n v="-0.79259259259258741"/>
  </r>
  <r>
    <x v="73"/>
    <n v="5.5"/>
    <n v="-5.9722222222222481"/>
    <n v="-0.47222222222224808"/>
  </r>
  <r>
    <x v="73"/>
    <n v="0.84249084249084283"/>
    <n v="-2.2090909090909077"/>
    <n v="-1.3666000666000648"/>
  </r>
  <r>
    <x v="73"/>
    <n v="1.9111111111111077"/>
    <n v="-2.7055555555555433"/>
    <n v="-0.79444444444443563"/>
  </r>
  <r>
    <x v="73"/>
    <n v="2.4500000000000002"/>
    <n v="-2.3396551724137824"/>
    <n v="0.11034482758621778"/>
  </r>
  <r>
    <x v="73"/>
    <n v="1.4"/>
    <n v="-2.9761904761904767"/>
    <n v="-1.5761904761904768"/>
  </r>
  <r>
    <x v="73"/>
    <n v="1.18695652173913"/>
    <n v="-2.2090909090909077"/>
    <n v="-1.0221343873517776"/>
  </r>
  <r>
    <x v="73"/>
    <n v="1.8333333333333299"/>
    <n v="-2.2000000000000046"/>
    <n v="-0.36666666666667469"/>
  </r>
  <r>
    <x v="73"/>
    <n v="0.36738351254480278"/>
    <n v="-3.4846153846153873"/>
    <n v="-3.1172318720705845"/>
  </r>
  <r>
    <x v="73"/>
    <n v="1.46511627906977"/>
    <n v="-2.7055555555555433"/>
    <n v="-1.2404392764857732"/>
  </r>
  <r>
    <x v="73"/>
    <n v="0.4947526236881552"/>
    <n v="-2.826315789473695"/>
    <n v="-2.33156316578554"/>
  </r>
  <r>
    <x v="73"/>
    <n v="1.2105263157894699"/>
    <n v="-5.0166666666667519"/>
    <n v="-3.806140350877282"/>
  </r>
  <r>
    <x v="73"/>
    <n v="1.44444444444444"/>
    <n v="-2.790540540540563"/>
    <n v="-1.346096096096123"/>
  </r>
  <r>
    <x v="73"/>
    <n v="1.125"/>
    <n v="-8.1666666666666661"/>
    <n v="-7.0416666666666661"/>
  </r>
  <r>
    <x v="73"/>
    <n v="1.5"/>
    <n v="-2.5882352941176467"/>
    <n v="-1.0882352941176467"/>
  </r>
  <r>
    <x v="73"/>
    <n v="2.0212121212121241"/>
    <n v="-2.826315789473695"/>
    <n v="-0.80510366826157087"/>
  </r>
  <r>
    <x v="73"/>
    <n v="2.4081081081081086"/>
    <n v="-3.1347826086956547"/>
    <n v="-0.72667450058754612"/>
  </r>
  <r>
    <x v="73"/>
    <n v="1.2"/>
    <n v="-5.2500000000000009"/>
    <n v="-4.0500000000000007"/>
  </r>
  <r>
    <x v="73"/>
    <n v="1.0909090909090899"/>
    <n v="-11.13333333333345"/>
    <n v="-10.04242424242436"/>
  </r>
  <r>
    <x v="74"/>
    <n v="0.1212121212121211"/>
    <n v="-11.125000000000117"/>
    <n v="-11.003787878787996"/>
  </r>
  <r>
    <x v="74"/>
    <n v="0.77922077922077715"/>
    <n v="-2.2333333333333414"/>
    <n v="-1.4541125541125641"/>
  </r>
  <r>
    <x v="74"/>
    <n v="1.4"/>
    <n v="-2.9761904761904767"/>
    <n v="-1.5761904761904768"/>
  </r>
  <r>
    <x v="74"/>
    <n v="1.71428571428571"/>
    <n v="-2.2333333333333414"/>
    <n v="-0.51904761904763141"/>
  </r>
  <r>
    <x v="74"/>
    <n v="1.18695652173913"/>
    <n v="-2.2090909090909077"/>
    <n v="-1.0221343873517776"/>
  </r>
  <r>
    <x v="74"/>
    <n v="0.57596822244289814"/>
    <n v="-2.506060606060621"/>
    <n v="-1.9300923836177228"/>
  </r>
  <r>
    <x v="74"/>
    <n v="1.48780487804878"/>
    <n v="-2.6214285714285737"/>
    <n v="-1.1336236933797936"/>
  </r>
  <r>
    <x v="74"/>
    <n v="0.36738351254480278"/>
    <n v="-3.4846153846153873"/>
    <n v="-3.1172318720705845"/>
  </r>
  <r>
    <x v="74"/>
    <n v="1.60606060606061"/>
    <n v="-2.3396551724137824"/>
    <n v="-0.73359456635317244"/>
  </r>
  <r>
    <x v="74"/>
    <n v="2.1"/>
    <n v="-2.2090909090909077"/>
    <n v="-0.10909090909090757"/>
  </r>
  <r>
    <x v="74"/>
    <n v="1.7847457627118677"/>
    <n v="-2.5382352941176576"/>
    <n v="-0.75348953140578989"/>
  </r>
  <r>
    <x v="74"/>
    <n v="4.0999999999999996"/>
    <n v="-4.0225806451612947"/>
    <n v="7.741935483870499E-2"/>
  </r>
  <r>
    <x v="74"/>
    <n v="1.68965517241379"/>
    <n v="-2.2500000000000062"/>
    <n v="-0.56034482758621618"/>
  </r>
  <r>
    <x v="74"/>
    <n v="3.033333333333323"/>
    <n v="-3.8448275862068435"/>
    <n v="-0.81149425287352051"/>
  </r>
  <r>
    <x v="74"/>
    <n v="3.6"/>
    <n v="-3.6846153846154164"/>
    <n v="-8.4615384615416289E-2"/>
  </r>
  <r>
    <x v="74"/>
    <n v="1.08"/>
    <n v="-12.624999999999989"/>
    <n v="-11.544999999999989"/>
  </r>
  <r>
    <x v="74"/>
    <n v="2.1659420289855107"/>
    <n v="-2.9378048780487949"/>
    <n v="-0.77186284906328417"/>
  </r>
  <r>
    <x v="74"/>
    <n v="1.7692307692307701"/>
    <n v="-2.2090909090909077"/>
    <n v="-0.43986013986013761"/>
  </r>
  <r>
    <x v="74"/>
    <n v="0.53679653679653816"/>
    <n v="-2.6714285714285539"/>
    <n v="-2.1346320346320158"/>
  </r>
  <r>
    <x v="74"/>
    <n v="0.72463768115942184"/>
    <n v="-2.2692307692307621"/>
    <n v="-1.5445930880713403"/>
  </r>
  <r>
    <x v="74"/>
    <n v="2.2142857142857144"/>
    <n v="-2.9761904761904767"/>
    <n v="-0.76190476190476231"/>
  </r>
  <r>
    <x v="74"/>
    <n v="0.57596822244289814"/>
    <n v="-2.506060606060621"/>
    <n v="-1.9300923836177228"/>
  </r>
  <r>
    <x v="74"/>
    <n v="1.26315789473684"/>
    <n v="-4.1174603174603472"/>
    <n v="-2.8543024227235074"/>
  </r>
  <r>
    <x v="74"/>
    <n v="0.70006863417982124"/>
    <n v="-2.2907407407407421"/>
    <n v="-1.5906721065609208"/>
  </r>
  <r>
    <x v="74"/>
    <n v="1.1000000000000001"/>
    <n v="-10.142857142857133"/>
    <n v="-9.0428571428571338"/>
  </r>
  <r>
    <x v="74"/>
    <n v="0.45161290322580638"/>
    <n v="-2.9761904761904767"/>
    <n v="-2.5245775729646702"/>
  </r>
  <r>
    <x v="74"/>
    <n v="1.4545454545454499"/>
    <n v="-2.7405405405405627"/>
    <n v="-1.2859950859951128"/>
  </r>
  <r>
    <x v="74"/>
    <n v="1.2222222222222201"/>
    <n v="-4.7777777777778203"/>
    <n v="-3.5555555555556002"/>
  </r>
  <r>
    <x v="74"/>
    <n v="1.9090909090909101"/>
    <n v="-2.1999999999999975"/>
    <n v="-0.29090909090908745"/>
  </r>
  <r>
    <x v="74"/>
    <n v="1.71428571428571"/>
    <n v="-2.2333333333333414"/>
    <n v="-0.51904761904763141"/>
  </r>
  <r>
    <x v="74"/>
    <n v="1.74074074074074"/>
    <n v="-2.2195652173913056"/>
    <n v="-0.4788244766505656"/>
  </r>
  <r>
    <x v="74"/>
    <n v="1.1666666666666701"/>
    <n v="-6.2222222222220998"/>
    <n v="-5.0555555555554292"/>
  </r>
  <r>
    <x v="74"/>
    <n v="2.1176470588235241"/>
    <n v="-2.8999999999999804"/>
    <n v="-0.78235294117645626"/>
  </r>
  <r>
    <x v="74"/>
    <n v="1.379999999999997"/>
    <n v="-2.2692307692307621"/>
    <n v="-0.88923076923076505"/>
  </r>
  <r>
    <x v="74"/>
    <n v="1.1388888888888888"/>
    <n v="-2.2023809523809526"/>
    <n v="-1.0634920634920637"/>
  </r>
  <r>
    <x v="74"/>
    <n v="1.4545454545454499"/>
    <n v="-2.7555555555555777"/>
    <n v="-1.3010101010101278"/>
  </r>
  <r>
    <x v="74"/>
    <n v="1.1818181818181799"/>
    <n v="-5.7352941176471175"/>
    <n v="-4.5534759358289376"/>
  </r>
  <r>
    <x v="74"/>
    <n v="1.25"/>
    <n v="-4.3125"/>
    <n v="-3.0625"/>
  </r>
  <r>
    <x v="74"/>
    <n v="0.4947526236881552"/>
    <n v="-2.826315789473695"/>
    <n v="-2.33156316578554"/>
  </r>
  <r>
    <x v="74"/>
    <n v="1.2222222222222201"/>
    <n v="-4.7857142857143282"/>
    <n v="-3.5634920634921081"/>
  </r>
  <r>
    <x v="74"/>
    <n v="1.5128205128205101"/>
    <n v="-2.5382352941176576"/>
    <n v="-1.0254147812971475"/>
  </r>
  <r>
    <x v="74"/>
    <n v="3.5"/>
    <n v="-3.5000000000000027"/>
    <n v="0"/>
  </r>
  <r>
    <x v="74"/>
    <n v="1.9593750000000063"/>
    <n v="-2.7405405405405627"/>
    <n v="-0.78116554054055642"/>
  </r>
  <r>
    <x v="74"/>
    <n v="1.379999999999997"/>
    <n v="-2.2692307692307621"/>
    <n v="-0.88923076923076505"/>
  </r>
  <r>
    <x v="74"/>
    <n v="3.033333333333323"/>
    <n v="-3.8448275862068435"/>
    <n v="-0.81149425287352051"/>
  </r>
  <r>
    <x v="74"/>
    <n v="1.9090909090909101"/>
    <n v="-2.1999999999999975"/>
    <n v="-0.29090909090908745"/>
  </r>
  <r>
    <x v="74"/>
    <n v="2.7"/>
    <n v="-2.5882352941176467"/>
    <n v="0.11176470588235343"/>
  </r>
  <r>
    <x v="74"/>
    <n v="1.6877192982456148"/>
    <n v="-2.4750000000000023"/>
    <n v="-0.78728070175438747"/>
  </r>
  <r>
    <x v="74"/>
    <n v="1.46511627906977"/>
    <n v="-2.7055555555555433"/>
    <n v="-1.2404392764857732"/>
  </r>
  <r>
    <x v="74"/>
    <n v="0.59829059829059994"/>
    <n v="-2.4249999999999856"/>
    <n v="-1.8267094017093857"/>
  </r>
  <r>
    <x v="74"/>
    <n v="1.379999999999997"/>
    <n v="-2.2692307692307621"/>
    <n v="-0.88923076923076505"/>
  </r>
  <r>
    <x v="74"/>
    <n v="1.4347826086956501"/>
    <n v="-2.8128205128205237"/>
    <n v="-1.3780379041248736"/>
  </r>
  <r>
    <x v="74"/>
    <n v="0.19047619047618999"/>
    <n v="-7.200000000000145"/>
    <n v="-7.0095238095239552"/>
  </r>
  <r>
    <x v="74"/>
    <n v="1.2777777777777799"/>
    <n v="-3.933333333333306"/>
    <n v="-2.6555555555555261"/>
  </r>
  <r>
    <x v="74"/>
    <n v="1.40816326530612"/>
    <n v="-2.9378048780487949"/>
    <n v="-1.5296416127426748"/>
  </r>
  <r>
    <x v="74"/>
    <n v="0.46169287387085906"/>
    <n v="-2.9378048780487949"/>
    <n v="-2.4761120041779359"/>
  </r>
  <r>
    <x v="74"/>
    <n v="1.26315789473684"/>
    <n v="-4.11250000000003"/>
    <n v="-2.8493421052631902"/>
  </r>
  <r>
    <x v="74"/>
    <n v="0.42380261248185841"/>
    <n v="-3.094444444444429"/>
    <n v="-2.6706418319625707"/>
  </r>
  <r>
    <x v="74"/>
    <n v="1.2222222222222201"/>
    <n v="-4.7857142857143282"/>
    <n v="-3.5634920634921081"/>
  </r>
  <r>
    <x v="74"/>
    <n v="2.2626760563380248"/>
    <n v="-3.0151162790697548"/>
    <n v="-0.75244022273172995"/>
  </r>
  <r>
    <x v="74"/>
    <n v="2.5052631578947318"/>
    <n v="-3.216666666666645"/>
    <n v="-0.71140350877191327"/>
  </r>
  <r>
    <x v="74"/>
    <n v="0.59829059829059994"/>
    <n v="-2.4249999999999856"/>
    <n v="-1.8267094017093857"/>
  </r>
  <r>
    <x v="74"/>
    <n v="1.6714285714285666"/>
    <n v="-2.4249999999999856"/>
    <n v="-0.75357142857141901"/>
  </r>
  <r>
    <x v="74"/>
    <n v="1.26315789473684"/>
    <n v="-4.11250000000003"/>
    <n v="-2.8493421052631902"/>
  </r>
  <r>
    <x v="75"/>
    <n v="1.18695652173913"/>
    <n v="-2.2090909090909077"/>
    <n v="-1.0221343873517776"/>
  </r>
  <r>
    <x v="75"/>
    <n v="1.2351063829787239"/>
    <n v="-2.2195652173913056"/>
    <n v="-0.98445883441258175"/>
  </r>
  <r>
    <x v="75"/>
    <n v="1.1388888888888888"/>
    <n v="-2.2023809523809526"/>
    <n v="-1.0634920634920637"/>
  </r>
  <r>
    <x v="75"/>
    <n v="0.75095785440612894"/>
    <n v="-2.2500000000000062"/>
    <n v="-1.4990421455938772"/>
  </r>
  <r>
    <x v="75"/>
    <n v="1.2898550724637701"/>
    <n v="-3.8008771929824325"/>
    <n v="-2.5110221205186622"/>
  </r>
  <r>
    <x v="75"/>
    <n v="0.80964685615848375"/>
    <n v="-2.2195652173913056"/>
    <n v="-1.4099183612328219"/>
  </r>
  <r>
    <x v="75"/>
    <n v="1.4347826086956501"/>
    <n v="-2.826315789473695"/>
    <n v="-1.3915331807780449"/>
  </r>
  <r>
    <x v="75"/>
    <n v="0.59829059829059994"/>
    <n v="-2.4249999999999856"/>
    <n v="-1.8267094017093857"/>
  </r>
  <r>
    <x v="75"/>
    <n v="1.27027027027027"/>
    <n v="-4.0225806451612947"/>
    <n v="-2.7523103748910245"/>
  </r>
  <r>
    <x v="75"/>
    <n v="2.4500000000000002"/>
    <n v="-2.3396551724137824"/>
    <n v="0.11034482758621778"/>
  </r>
  <r>
    <x v="75"/>
    <n v="2.6250000000000067"/>
    <n v="-3.4000000000000306"/>
    <n v="-0.77500000000002389"/>
  </r>
  <r>
    <x v="75"/>
    <n v="1.29411764705882"/>
    <n v="-3.7571428571428975"/>
    <n v="-2.4630252100840773"/>
  </r>
  <r>
    <x v="75"/>
    <n v="1.74074074074074"/>
    <n v="-2.2195652173913056"/>
    <n v="-0.4788244766505656"/>
  </r>
  <r>
    <x v="75"/>
    <n v="1.2"/>
    <n v="-5.2500000000000009"/>
    <n v="-4.0500000000000007"/>
  </r>
  <r>
    <x v="75"/>
    <n v="2.4798701298701231"/>
    <n v="-3.2755319148935866"/>
    <n v="-0.79566178502346352"/>
  </r>
  <r>
    <x v="75"/>
    <n v="1.9730769230769292"/>
    <n v="-2.790540540540563"/>
    <n v="-0.81746361746363383"/>
  </r>
  <r>
    <x v="75"/>
    <n v="1.2380952380952399"/>
    <n v="-4.503030303030271"/>
    <n v="-3.2649350649350311"/>
  </r>
  <r>
    <x v="75"/>
    <n v="0.36324786324786384"/>
    <n v="-3.634615384615361"/>
    <n v="-3.2713675213674973"/>
  </r>
  <r>
    <x v="75"/>
    <n v="1.7201754385964918"/>
    <n v="-2.4560606060606083"/>
    <n v="-0.73588516746411647"/>
  </r>
  <r>
    <x v="75"/>
    <n v="0.56530214424951108"/>
    <n v="-2.4882352941176622"/>
    <n v="-1.9229331498681512"/>
  </r>
  <r>
    <x v="75"/>
    <n v="1.3125"/>
    <n v="-3.5846153846153848"/>
    <n v="-2.2721153846153848"/>
  </r>
  <r>
    <x v="75"/>
    <n v="1.5128205128205101"/>
    <n v="-2.5382352941176576"/>
    <n v="-1.0254147812971475"/>
  </r>
  <r>
    <x v="75"/>
    <n v="1.3448275862068999"/>
    <n v="-3.3166666666666385"/>
    <n v="-1.9718390804597385"/>
  </r>
  <r>
    <x v="75"/>
    <n v="1.1739130434782601"/>
    <n v="-5.9852941176470846"/>
    <n v="-4.8113810741688248"/>
  </r>
  <r>
    <x v="75"/>
    <n v="1.47619047619048"/>
    <n v="-2.6555555555555381"/>
    <n v="-1.1793650793650581"/>
  </r>
  <r>
    <x v="75"/>
    <n v="1.4769230769230768"/>
    <n v="-2.3142857142857145"/>
    <n v="-0.83736263736263772"/>
  </r>
  <r>
    <x v="75"/>
    <n v="1.29411764705882"/>
    <n v="-3.7571428571428975"/>
    <n v="-2.4630252100840773"/>
  </r>
  <r>
    <x v="75"/>
    <n v="1.71428571428571"/>
    <n v="-2.2333333333333414"/>
    <n v="-0.51904761904763141"/>
  </r>
  <r>
    <x v="75"/>
    <n v="1.4"/>
    <n v="-2.9761904761904767"/>
    <n v="-1.5761904761904768"/>
  </r>
  <r>
    <x v="75"/>
    <n v="0.5068226120857684"/>
    <n v="-2.790540540540563"/>
    <n v="-2.2837179284547946"/>
  </r>
  <r>
    <x v="75"/>
    <n v="6.7500000000000062"/>
    <n v="-9.1538461538462386"/>
    <n v="-2.4038461538462323"/>
  </r>
  <r>
    <x v="75"/>
    <n v="0.77922077922077715"/>
    <n v="-2.2333333333333414"/>
    <n v="-1.4541125541125641"/>
  </r>
  <r>
    <x v="75"/>
    <n v="1.6227272727272744"/>
    <n v="-2.3951612903225854"/>
    <n v="-0.77243401759531105"/>
  </r>
  <r>
    <x v="75"/>
    <n v="1.3125"/>
    <n v="-3.6"/>
    <n v="-2.2875000000000001"/>
  </r>
  <r>
    <x v="75"/>
    <n v="1.47619047619048"/>
    <n v="-2.6555555555555381"/>
    <n v="-1.1793650793650581"/>
  </r>
  <r>
    <x v="75"/>
    <n v="0.54545454545454541"/>
    <n v="-2.5714285714285712"/>
    <n v="-2.0259740259740258"/>
  </r>
  <r>
    <x v="75"/>
    <n v="0.22360248447204953"/>
    <n v="-5.9852941176470846"/>
    <n v="-5.761691633175035"/>
  </r>
  <r>
    <x v="75"/>
    <n v="1.8333333333333299"/>
    <n v="-2.2000000000000046"/>
    <n v="-0.36666666666667469"/>
  </r>
  <r>
    <x v="75"/>
    <n v="1.8333333333333299"/>
    <n v="-2.2000000000000046"/>
    <n v="-0.36666666666667469"/>
  </r>
  <r>
    <x v="75"/>
    <n v="1.3030303030303001"/>
    <n v="-3.6846153846154164"/>
    <n v="-2.3815850815851163"/>
  </r>
  <r>
    <x v="75"/>
    <n v="2"/>
    <n v="-2.2000000000000046"/>
    <n v="-0.20000000000000462"/>
  </r>
  <r>
    <x v="75"/>
    <n v="1.7201754385964918"/>
    <n v="-2.4560606060606083"/>
    <n v="-0.73588516746411647"/>
  </r>
  <r>
    <x v="75"/>
    <n v="2"/>
    <n v="-2.2000000000000046"/>
    <n v="-0.20000000000000462"/>
  </r>
  <r>
    <x v="75"/>
    <n v="1.8"/>
    <n v="-2.2023809523809526"/>
    <n v="-0.40238095238095251"/>
  </r>
  <r>
    <x v="75"/>
    <n v="0.54101995565410188"/>
    <n v="-2.6214285714285737"/>
    <n v="-2.0804086157744717"/>
  </r>
  <r>
    <x v="75"/>
    <n v="1.8333333333333299"/>
    <n v="-2.2000000000000046"/>
    <n v="-0.36666666666667469"/>
  </r>
  <r>
    <x v="75"/>
    <n v="2.1659420289855107"/>
    <n v="-2.9378048780487949"/>
    <n v="-0.77186284906328417"/>
  </r>
  <r>
    <x v="75"/>
    <n v="2.9363636363636441"/>
    <n v="-3.7571428571428975"/>
    <n v="-0.82077922077925347"/>
  </r>
  <r>
    <x v="75"/>
    <n v="1.5882352941176499"/>
    <n v="-2.3666666666666587"/>
    <n v="-0.77843137254900885"/>
  </r>
  <r>
    <x v="75"/>
    <n v="2"/>
    <n v="-2.2000000000000046"/>
    <n v="-0.20000000000000462"/>
  </r>
  <r>
    <x v="75"/>
    <n v="1.29411764705882"/>
    <n v="-3.7571428571428975"/>
    <n v="-2.4630252100840773"/>
  </r>
  <r>
    <x v="75"/>
    <n v="1.379999999999997"/>
    <n v="-2.2692307692307621"/>
    <n v="-0.88923076923076505"/>
  </r>
  <r>
    <x v="75"/>
    <n v="1.29411764705882"/>
    <n v="-3.7571428571428975"/>
    <n v="-2.4630252100840773"/>
  </r>
  <r>
    <x v="75"/>
    <n v="2.2142857142857144"/>
    <n v="-2.9761904761904767"/>
    <n v="-0.76190476190476231"/>
  </r>
  <r>
    <x v="75"/>
    <n v="2.8"/>
    <n v="-2.6555555555555381"/>
    <n v="0.14444444444446169"/>
  </r>
  <r>
    <x v="75"/>
    <n v="2.4321917808219142"/>
    <n v="-3.075531914893602"/>
    <n v="-0.64334013407168777"/>
  </r>
  <r>
    <x v="75"/>
    <n v="1.379999999999997"/>
    <n v="-2.2692307692307621"/>
    <n v="-0.88923076923076505"/>
  </r>
  <r>
    <x v="75"/>
    <n v="1.4255319148936201"/>
    <n v="-2.862820512820496"/>
    <n v="-1.4372885979268759"/>
  </r>
  <r>
    <x v="75"/>
    <n v="1.2"/>
    <n v="-5.2500000000000009"/>
    <n v="-4.0500000000000007"/>
  </r>
  <r>
    <x v="75"/>
    <n v="1.4"/>
    <n v="-2.9761904761904767"/>
    <n v="-1.5761904761904768"/>
  </r>
  <r>
    <x v="76"/>
    <n v="1.71428571428571"/>
    <n v="-2.2333333333333414"/>
    <n v="-0.51904761904763141"/>
  </r>
  <r>
    <x v="76"/>
    <n v="1.74074074074074"/>
    <n v="-2.2195652173913056"/>
    <n v="-0.4788244766505656"/>
  </r>
  <r>
    <x v="76"/>
    <n v="1.40816326530612"/>
    <n v="-2.9378048780487949"/>
    <n v="-1.5296416127426748"/>
  </r>
  <r>
    <x v="76"/>
    <n v="1.7692307692307701"/>
    <n v="-2.2090909090909077"/>
    <n v="-0.43986013986013761"/>
  </r>
  <r>
    <x v="76"/>
    <n v="0.39155860666158254"/>
    <n v="-3.2581632653060919"/>
    <n v="-2.8666046586445093"/>
  </r>
  <r>
    <x v="76"/>
    <n v="1.8"/>
    <n v="-2.2023809523809526"/>
    <n v="-0.40238095238095251"/>
  </r>
  <r>
    <x v="76"/>
    <n v="1.4255319148936201"/>
    <n v="-2.862820512820496"/>
    <n v="-1.4372885979268759"/>
  </r>
  <r>
    <x v="76"/>
    <n v="1.3076923076923099"/>
    <n v="-3.6273584905660141"/>
    <n v="-2.3196661828737044"/>
  </r>
  <r>
    <x v="76"/>
    <n v="1.68965517241379"/>
    <n v="-2.2500000000000062"/>
    <n v="-0.56034482758621618"/>
  </r>
  <r>
    <x v="76"/>
    <n v="0.38095238095237999"/>
    <n v="-3.4000000000000306"/>
    <n v="-3.0190476190476505"/>
  </r>
  <r>
    <x v="76"/>
    <n v="1"/>
    <n v="-2.1999999999999975"/>
    <n v="-1.1999999999999975"/>
  </r>
  <r>
    <x v="76"/>
    <n v="0.6352941176470599"/>
    <n v="-2.3666666666666587"/>
    <n v="-1.7313725490195988"/>
  </r>
  <r>
    <x v="76"/>
    <n v="0.58133605303416602"/>
    <n v="-2.4560606060606083"/>
    <n v="-1.8747245530264423"/>
  </r>
  <r>
    <x v="76"/>
    <n v="1.68965517241379"/>
    <n v="-2.2500000000000062"/>
    <n v="-0.56034482758621618"/>
  </r>
  <r>
    <x v="76"/>
    <n v="1.60606060606061"/>
    <n v="-2.3396551724137824"/>
    <n v="-0.73359456635317244"/>
  </r>
  <r>
    <x v="76"/>
    <n v="1.3333333333333299"/>
    <n v="-3.4000000000000306"/>
    <n v="-2.0666666666667006"/>
  </r>
  <r>
    <x v="76"/>
    <n v="0.80964685615848375"/>
    <n v="-2.2195652173913056"/>
    <n v="-1.4099183612328219"/>
  </r>
  <r>
    <x v="76"/>
    <n v="0.18206896551724161"/>
    <n v="-7.4404761904761179"/>
    <n v="-7.2584072249588765"/>
  </r>
  <r>
    <x v="76"/>
    <n v="1.379999999999997"/>
    <n v="-2.2692307692307621"/>
    <n v="-0.88923076923076505"/>
  </r>
  <r>
    <x v="76"/>
    <n v="1.2325581395348799"/>
    <n v="-4.5941176470588934"/>
    <n v="-3.3615595075240137"/>
  </r>
  <r>
    <x v="76"/>
    <n v="1.71428571428571"/>
    <n v="-2.2333333333333414"/>
    <n v="-0.51904761904763141"/>
  </r>
  <r>
    <x v="76"/>
    <n v="0.35217035217035136"/>
    <n v="-3.670370370370402"/>
    <n v="-3.3182000182000508"/>
  </r>
  <r>
    <x v="76"/>
    <n v="0.67708333333333337"/>
    <n v="-2.3142857142857145"/>
    <n v="-1.637202380952381"/>
  </r>
  <r>
    <x v="76"/>
    <n v="2.1"/>
    <n v="-2.2090909090909077"/>
    <n v="-0.10909090909090757"/>
  </r>
  <r>
    <x v="76"/>
    <n v="1.1428571428571399"/>
    <n v="-7.200000000000145"/>
    <n v="-6.0571428571430053"/>
  </r>
  <r>
    <x v="76"/>
    <n v="1.5"/>
    <n v="-2.5714285714285712"/>
    <n v="-1.0714285714285712"/>
  </r>
  <r>
    <x v="76"/>
    <n v="1.379999999999997"/>
    <n v="-2.2692307692307621"/>
    <n v="-0.88923076923076505"/>
  </r>
  <r>
    <x v="76"/>
    <n v="1.5740740740740713"/>
    <n v="-2.3666666666666587"/>
    <n v="-0.79259259259258741"/>
  </r>
  <r>
    <x v="76"/>
    <n v="2.1659420289855107"/>
    <n v="-2.9378048780487949"/>
    <n v="-0.77186284906328417"/>
  </r>
  <r>
    <x v="76"/>
    <n v="4.3"/>
    <n v="-4.3030303030303028"/>
    <n v="-3.0303030303029388E-3"/>
  </r>
  <r>
    <x v="76"/>
    <n v="1.28169014084507"/>
    <n v="-3.8889830508474623"/>
    <n v="-2.6072929100023923"/>
  </r>
  <r>
    <x v="76"/>
    <n v="1.0909090909090899"/>
    <n v="-11.13333333333345"/>
    <n v="-10.04242424242436"/>
  </r>
  <r>
    <x v="76"/>
    <n v="1.7692307692307701"/>
    <n v="-2.2090909090909077"/>
    <n v="-0.43986013986013761"/>
  </r>
  <r>
    <x v="76"/>
    <n v="1.1818181818181799"/>
    <n v="-5.7352941176471175"/>
    <n v="-4.5534759358289376"/>
  </r>
  <r>
    <x v="76"/>
    <n v="1.68965517241379"/>
    <n v="-2.2500000000000062"/>
    <n v="-0.56034482758621618"/>
  </r>
  <r>
    <x v="76"/>
    <n v="1.8"/>
    <n v="-2.2023809523809526"/>
    <n v="-0.40238095238095251"/>
  </r>
  <r>
    <x v="76"/>
    <n v="1.4545454545454499"/>
    <n v="-2.7555555555555777"/>
    <n v="-1.3010101010101278"/>
  </r>
  <r>
    <x v="76"/>
    <n v="0.67708333333333337"/>
    <n v="-2.3142857142857145"/>
    <n v="-1.637202380952381"/>
  </r>
  <r>
    <x v="76"/>
    <n v="1.8"/>
    <n v="-2.5882352941176467"/>
    <n v="-0.7882352941176467"/>
  </r>
  <r>
    <x v="76"/>
    <n v="0.42380261248185841"/>
    <n v="-3.094444444444429"/>
    <n v="-2.6706418319625707"/>
  </r>
  <r>
    <x v="76"/>
    <n v="1.46511627906977"/>
    <n v="-2.7055555555555433"/>
    <n v="-1.2404392764857732"/>
  </r>
  <r>
    <x v="76"/>
    <n v="2.25"/>
    <n v="-2.2500000000000062"/>
    <n v="-6.2172489379008766E-15"/>
  </r>
  <r>
    <x v="76"/>
    <n v="0.59829059829059994"/>
    <n v="-2.4249999999999856"/>
    <n v="-1.8267094017093857"/>
  </r>
  <r>
    <x v="76"/>
    <n v="3.55"/>
    <n v="-3.5421568627450739"/>
    <n v="7.8431372549259137E-3"/>
  </r>
  <r>
    <x v="76"/>
    <n v="1.26315789473684"/>
    <n v="-4.11250000000003"/>
    <n v="-2.8493421052631902"/>
  </r>
  <r>
    <x v="76"/>
    <n v="0.61624649859943925"/>
    <n v="-2.3951612903225854"/>
    <n v="-1.778914791723146"/>
  </r>
  <r>
    <x v="76"/>
    <n v="1.6451612903225801"/>
    <n v="-2.2907407407407421"/>
    <n v="-0.645579450418162"/>
  </r>
  <r>
    <x v="76"/>
    <n v="0.38095238095237999"/>
    <n v="-3.4000000000000306"/>
    <n v="-3.0190476190476505"/>
  </r>
  <r>
    <x v="76"/>
    <n v="1.5254716981132039"/>
    <n v="-2.3396551724137824"/>
    <n v="-0.81418347430057847"/>
  </r>
  <r>
    <x v="76"/>
    <n v="0.36738351254480278"/>
    <n v="-3.4846153846153873"/>
    <n v="-3.1172318720705845"/>
  </r>
  <r>
    <x v="76"/>
    <n v="0.72463768115942184"/>
    <n v="-2.2692307692307621"/>
    <n v="-1.5445930880713403"/>
  </r>
  <r>
    <x v="76"/>
    <n v="0.77922077922077715"/>
    <n v="-2.2333333333333414"/>
    <n v="-1.4541125541125641"/>
  </r>
  <r>
    <x v="76"/>
    <n v="1.25"/>
    <n v="-4.3030303030303028"/>
    <n v="-3.0530303030303028"/>
  </r>
  <r>
    <x v="76"/>
    <n v="3.6"/>
    <n v="-3.4846153846153873"/>
    <n v="0.11538461538461275"/>
  </r>
  <r>
    <x v="76"/>
    <n v="1"/>
    <n v="-2.1999999999999975"/>
    <n v="-1.1999999999999975"/>
  </r>
  <r>
    <x v="76"/>
    <n v="0.39553752535497055"/>
    <n v="-3.3166666666666385"/>
    <n v="-2.9211291413116678"/>
  </r>
  <r>
    <x v="76"/>
    <n v="2.15"/>
    <n v="-2.2195652173913056"/>
    <n v="-6.9565217391305723E-2"/>
  </r>
  <r>
    <x v="76"/>
    <n v="1.1666666666666701"/>
    <n v="-6.2352941176469363"/>
    <n v="-5.0686274509802658"/>
  </r>
  <r>
    <x v="76"/>
    <n v="0.77922077922077715"/>
    <n v="-2.2333333333333414"/>
    <n v="-1.4541125541125641"/>
  </r>
  <r>
    <x v="76"/>
    <n v="0.47222222222222338"/>
    <n v="-2.8999999999999804"/>
    <n v="-2.4277777777777572"/>
  </r>
  <r>
    <x v="76"/>
    <n v="1.6227272727272744"/>
    <n v="-2.3951612903225854"/>
    <n v="-0.77243401759531105"/>
  </r>
  <r>
    <x v="76"/>
    <n v="1.5128205128205101"/>
    <n v="-2.5382352941176576"/>
    <n v="-1.0254147812971475"/>
  </r>
  <r>
    <x v="76"/>
    <n v="1.12903225806452"/>
    <n v="-7.9318181818179481"/>
    <n v="-6.8027859237534276"/>
  </r>
  <r>
    <x v="76"/>
    <n v="3.9"/>
    <n v="-3.8448275862068435"/>
    <n v="5.5172413793156405E-2"/>
  </r>
  <r>
    <x v="76"/>
    <n v="1.0833333333333299"/>
    <n v="-12.117647058824019"/>
    <n v="-11.034313725490689"/>
  </r>
  <r>
    <x v="76"/>
    <n v="2.15"/>
    <n v="-2.2195652173913056"/>
    <n v="-6.9565217391305723E-2"/>
  </r>
  <r>
    <x v="76"/>
    <n v="2.2142857142857144"/>
    <n v="-2.9761904761904767"/>
    <n v="-0.76190476190476231"/>
  </r>
  <r>
    <x v="76"/>
    <n v="1.3174603174603199"/>
    <n v="-3.5346153846153605"/>
    <n v="-2.2171550671550406"/>
  </r>
  <r>
    <x v="77"/>
    <n v="2.35"/>
    <n v="-2.2907407407407421"/>
    <n v="5.9259259259258013E-2"/>
  </r>
  <r>
    <x v="77"/>
    <n v="1.3316326530612268"/>
    <n v="-2.2500000000000062"/>
    <n v="-0.91836734693877942"/>
  </r>
  <r>
    <x v="77"/>
    <n v="2.95"/>
    <n v="-2.862820512820496"/>
    <n v="8.7179487179504189E-2"/>
  </r>
  <r>
    <x v="77"/>
    <n v="2.7"/>
    <n v="-2.4882352941176622"/>
    <n v="0.21176470588233798"/>
  </r>
  <r>
    <x v="77"/>
    <n v="0.67708333333333337"/>
    <n v="-2.3142857142857145"/>
    <n v="-1.637202380952381"/>
  </r>
  <r>
    <x v="77"/>
    <n v="0.6352941176470599"/>
    <n v="-2.3666666666666587"/>
    <n v="-1.7313725490195988"/>
  </r>
  <r>
    <x v="77"/>
    <n v="1.0952380952381"/>
    <n v="-10.637931034482232"/>
    <n v="-9.542692939244132"/>
  </r>
  <r>
    <x v="77"/>
    <n v="1.12903225806452"/>
    <n v="-7.9239130434780272"/>
    <n v="-6.7948807854135076"/>
  </r>
  <r>
    <x v="77"/>
    <n v="0.77922077922077715"/>
    <n v="-2.2333333333333414"/>
    <n v="-1.4541125541125641"/>
  </r>
  <r>
    <x v="77"/>
    <n v="2.25"/>
    <n v="-2.2500000000000062"/>
    <n v="-6.2172489379008766E-15"/>
  </r>
  <r>
    <x v="77"/>
    <n v="1.2833333333333368"/>
    <n v="-2.2333333333333414"/>
    <n v="-0.95000000000000462"/>
  </r>
  <r>
    <x v="77"/>
    <n v="0.80964685615848375"/>
    <n v="-2.2195652173913056"/>
    <n v="-1.4099183612328219"/>
  </r>
  <r>
    <x v="77"/>
    <n v="2.3111111111111189"/>
    <n v="-3.0545454545454862"/>
    <n v="-0.74343434343436732"/>
  </r>
  <r>
    <x v="77"/>
    <n v="1.7201754385964918"/>
    <n v="-2.4560606060606083"/>
    <n v="-0.73588516746411647"/>
  </r>
  <r>
    <x v="77"/>
    <n v="1.13333333333333"/>
    <n v="-7.6818181818183708"/>
    <n v="-6.5484848484850406"/>
  </r>
  <r>
    <x v="77"/>
    <n v="1.40816326530612"/>
    <n v="-2.9378048780487949"/>
    <n v="-1.5296416127426748"/>
  </r>
  <r>
    <x v="77"/>
    <n v="1.3316326530612268"/>
    <n v="-2.2500000000000062"/>
    <n v="-0.91836734693877942"/>
  </r>
  <r>
    <x v="77"/>
    <n v="0.42824074074074059"/>
    <n v="-3.154545454545457"/>
    <n v="-2.7263047138047165"/>
  </r>
  <r>
    <x v="77"/>
    <n v="2.0212121212121241"/>
    <n v="-2.826315789473695"/>
    <n v="-0.80510366826157087"/>
  </r>
  <r>
    <x v="77"/>
    <n v="1.3030303030303001"/>
    <n v="-3.6846153846154164"/>
    <n v="-2.3815850815851163"/>
  </r>
  <r>
    <x v="77"/>
    <n v="1.5714285714285698"/>
    <n v="-2.3951612903225854"/>
    <n v="-0.82373271889401556"/>
  </r>
  <r>
    <x v="77"/>
    <n v="2.35"/>
    <n v="-2.2907407407407421"/>
    <n v="5.9259259259258013E-2"/>
  </r>
  <r>
    <x v="77"/>
    <n v="0.46169287387085906"/>
    <n v="-2.9378048780487949"/>
    <n v="-2.4761120041779359"/>
  </r>
  <r>
    <x v="77"/>
    <n v="1.4545454545454499"/>
    <n v="-2.7405405405405627"/>
    <n v="-1.2859950859951128"/>
  </r>
  <r>
    <x v="77"/>
    <n v="1.13333333333333"/>
    <n v="-7.6904761904763799"/>
    <n v="-6.5571428571430497"/>
  </r>
  <r>
    <x v="77"/>
    <n v="2.5282051282051219"/>
    <n v="-3.3166666666666385"/>
    <n v="-0.78846153846151656"/>
  </r>
  <r>
    <x v="77"/>
    <n v="1.55555555555556"/>
    <n v="-2.4249999999999856"/>
    <n v="-0.86944444444442559"/>
  </r>
  <r>
    <x v="77"/>
    <n v="0.35217035217035136"/>
    <n v="-3.670370370370402"/>
    <n v="-3.3182000182000508"/>
  </r>
  <r>
    <x v="77"/>
    <n v="0.61624649859943925"/>
    <n v="-2.3951612903225854"/>
    <n v="-1.778914791723146"/>
  </r>
  <r>
    <x v="77"/>
    <n v="2.2999999999999998"/>
    <n v="-2.2692307692307621"/>
    <n v="3.0769230769237765E-2"/>
  </r>
  <r>
    <x v="77"/>
    <n v="0.52721088435374286"/>
    <n v="-2.6555555555555381"/>
    <n v="-2.1283446712017953"/>
  </r>
  <r>
    <x v="77"/>
    <n v="1.3333333333333299"/>
    <n v="-3.4000000000000306"/>
    <n v="-2.0666666666667006"/>
  </r>
  <r>
    <x v="77"/>
    <n v="0.91666666666666496"/>
    <n v="-2.2000000000000046"/>
    <n v="-1.2833333333333397"/>
  </r>
  <r>
    <x v="77"/>
    <n v="2.75"/>
    <n v="-2.6214285714285737"/>
    <n v="0.12857142857142634"/>
  </r>
  <r>
    <x v="77"/>
    <n v="2.7"/>
    <n v="-2.5882352941176467"/>
    <n v="0.11176470588235343"/>
  </r>
  <r>
    <x v="77"/>
    <n v="1.36363636363636"/>
    <n v="-3.1755319148936447"/>
    <n v="-1.8118955512572847"/>
  </r>
  <r>
    <x v="77"/>
    <n v="1.68965517241379"/>
    <n v="-2.2500000000000062"/>
    <n v="-0.56034482758621618"/>
  </r>
  <r>
    <x v="77"/>
    <n v="1.5254716981132039"/>
    <n v="-2.3396551724137824"/>
    <n v="-0.81418347430057847"/>
  </r>
  <r>
    <x v="77"/>
    <n v="2.5499999999999998"/>
    <n v="-2.3951612903225854"/>
    <n v="0.15483870967741442"/>
  </r>
  <r>
    <x v="77"/>
    <n v="2"/>
    <n v="-2.2000000000000046"/>
    <n v="-0.20000000000000462"/>
  </r>
  <r>
    <x v="77"/>
    <n v="1.3316326530612268"/>
    <n v="-2.2500000000000062"/>
    <n v="-0.91836734693877942"/>
  </r>
  <r>
    <x v="77"/>
    <n v="1.3846153846153799"/>
    <n v="-3.0545454545454862"/>
    <n v="-1.6699300699301063"/>
  </r>
  <r>
    <x v="77"/>
    <n v="1.4255319148936201"/>
    <n v="-2.862820512820496"/>
    <n v="-1.4372885979268759"/>
  </r>
  <r>
    <x v="77"/>
    <n v="1.5714285714285698"/>
    <n v="-2.3951612903225854"/>
    <n v="-0.82373271889401556"/>
  </r>
  <r>
    <x v="77"/>
    <n v="2.0499999999999998"/>
    <n v="-2.2023809523809526"/>
    <n v="-0.15238095238095273"/>
  </r>
  <r>
    <x v="77"/>
    <n v="1.3333333333333299"/>
    <n v="-3.4000000000000306"/>
    <n v="-2.0666666666667006"/>
  </r>
  <r>
    <x v="77"/>
    <n v="1.5740740740740713"/>
    <n v="-2.3666666666666587"/>
    <n v="-0.79259259259258741"/>
  </r>
  <r>
    <x v="77"/>
    <n v="1.4"/>
    <n v="-2.9761904761904767"/>
    <n v="-1.5761904761904768"/>
  </r>
  <r>
    <x v="78"/>
    <n v="0.55103884372177037"/>
    <n v="-2.6382352941176492"/>
    <n v="-2.0871964503958789"/>
  </r>
  <r>
    <x v="79"/>
    <n v="1.5"/>
    <n v="-2.5882352941176467"/>
    <n v="-1.0882352941176467"/>
  </r>
  <r>
    <x v="79"/>
    <n v="1.29411764705882"/>
    <n v="-3.7571428571428975"/>
    <n v="-2.4630252100840773"/>
  </r>
  <r>
    <x v="79"/>
    <n v="0.27513227513227556"/>
    <n v="-4.4857142857142538"/>
    <n v="-4.2105820105819785"/>
  </r>
  <r>
    <x v="79"/>
    <n v="1.71428571428571"/>
    <n v="-2.2333333333333414"/>
    <n v="-0.51904761904763141"/>
  </r>
  <r>
    <x v="79"/>
    <n v="1.3333333333333299"/>
    <n v="-3.4000000000000306"/>
    <n v="-2.0666666666667006"/>
  </r>
  <r>
    <x v="79"/>
    <n v="1.37037037037037"/>
    <n v="-3.1347826086956547"/>
    <n v="-1.7644122383252847"/>
  </r>
  <r>
    <x v="79"/>
    <n v="0.54101995565410188"/>
    <n v="-2.6214285714285737"/>
    <n v="-2.0804086157744717"/>
  </r>
  <r>
    <x v="79"/>
    <n v="2.25"/>
    <n v="-2.2500000000000062"/>
    <n v="-6.2172489379008766E-15"/>
  </r>
  <r>
    <x v="79"/>
    <n v="1.5263157894736801"/>
    <n v="-2.506060606060621"/>
    <n v="-0.9797448165869409"/>
  </r>
  <r>
    <x v="79"/>
    <n v="0.77922077922077715"/>
    <n v="-2.2333333333333414"/>
    <n v="-1.4541125541125641"/>
  </r>
  <r>
    <x v="79"/>
    <n v="1.4284313725490201"/>
    <n v="-2.2907407407407421"/>
    <n v="-0.86230936819172199"/>
  </r>
  <r>
    <x v="79"/>
    <n v="2.6250000000000067"/>
    <n v="-3.4000000000000306"/>
    <n v="-0.77500000000002389"/>
  </r>
  <r>
    <x v="79"/>
    <n v="2.4081081081081086"/>
    <n v="-3.1347826086956547"/>
    <n v="-0.72667450058754612"/>
  </r>
  <r>
    <x v="79"/>
    <n v="1.5882352941176499"/>
    <n v="-2.3666666666666587"/>
    <n v="-0.77843137254900885"/>
  </r>
  <r>
    <x v="79"/>
    <n v="4.4423076923076996"/>
    <n v="-5.7352941176471175"/>
    <n v="-1.2929864253394179"/>
  </r>
  <r>
    <x v="79"/>
    <n v="1.1818181818181799"/>
    <n v="-5.7352941176471175"/>
    <n v="-4.5534759358289376"/>
  </r>
  <r>
    <x v="79"/>
    <n v="1.2777777777777799"/>
    <n v="-3.9448275862068689"/>
    <n v="-2.667049808429089"/>
  </r>
  <r>
    <x v="79"/>
    <n v="1.4769230769230768"/>
    <n v="-2.3142857142857145"/>
    <n v="-0.83736263736263772"/>
  </r>
  <r>
    <x v="79"/>
    <n v="1.3125"/>
    <n v="-3.5846153846153848"/>
    <n v="-2.2721153846153848"/>
  </r>
  <r>
    <x v="79"/>
    <n v="2.0212121212121241"/>
    <n v="-2.826315789473695"/>
    <n v="-0.80510366826157087"/>
  </r>
  <r>
    <x v="79"/>
    <n v="0.28727770177838607"/>
    <n v="-4.5530303030302814"/>
    <n v="-4.2657526012518954"/>
  </r>
  <r>
    <x v="79"/>
    <n v="1.6451612903225801"/>
    <n v="-2.2907407407407421"/>
    <n v="-0.645579450418162"/>
  </r>
  <r>
    <x v="79"/>
    <n v="1.74074074074074"/>
    <n v="-2.2195652173913056"/>
    <n v="-0.4788244766505656"/>
  </r>
  <r>
    <x v="79"/>
    <n v="1.2380952380952399"/>
    <n v="-4.4857142857142538"/>
    <n v="-3.2476190476190139"/>
  </r>
  <r>
    <x v="79"/>
    <n v="1.26315789473684"/>
    <n v="-4.1225806451613201"/>
    <n v="-2.8594227504244802"/>
  </r>
  <r>
    <x v="79"/>
    <n v="0.70006863417982124"/>
    <n v="-2.2907407407407421"/>
    <n v="-1.5906721065609208"/>
  </r>
  <r>
    <x v="80"/>
    <n v="4.3"/>
    <n v="-4.3030303030303028"/>
    <n v="-3.0303030303029388E-3"/>
  </r>
  <r>
    <x v="80"/>
    <n v="2.7428571428571429"/>
    <n v="-3.5846153846153848"/>
    <n v="-0.84175824175824188"/>
  </r>
  <r>
    <x v="80"/>
    <n v="1.1111111111111101"/>
    <n v="-9.1538461538462386"/>
    <n v="-8.0427350427351278"/>
  </r>
  <r>
    <x v="80"/>
    <n v="1.68965517241379"/>
    <n v="-2.2500000000000062"/>
    <n v="-0.56034482758621618"/>
  </r>
  <r>
    <x v="80"/>
    <n v="1.3333333333333299"/>
    <n v="-3.4000000000000306"/>
    <n v="-2.0666666666667006"/>
  </r>
  <r>
    <x v="80"/>
    <n v="0.30982201713909024"/>
    <n v="-4.0225806451612947"/>
    <n v="-3.7127586280222045"/>
  </r>
  <r>
    <x v="80"/>
    <n v="0.15966386554621856"/>
    <n v="-8.6666666666666323"/>
    <n v="-8.5070028011204144"/>
  </r>
  <r>
    <x v="80"/>
    <n v="1.2222222222222201"/>
    <n v="-4.8076923076923501"/>
    <n v="-3.58547008547013"/>
  </r>
  <r>
    <x v="80"/>
    <n v="0.87804878048780499"/>
    <n v="-2.2023809523809526"/>
    <n v="-1.3243321718931476"/>
  </r>
  <r>
    <x v="80"/>
    <n v="0.58133605303416602"/>
    <n v="-2.4560606060606083"/>
    <n v="-1.8747245530264423"/>
  </r>
  <r>
    <x v="80"/>
    <n v="1.1176470588235299"/>
    <n v="-8.6666666666666323"/>
    <n v="-7.5490196078431024"/>
  </r>
  <r>
    <x v="80"/>
    <n v="1.5882352941176499"/>
    <n v="-2.3666666666666587"/>
    <n v="-0.77843137254900885"/>
  </r>
  <r>
    <x v="80"/>
    <n v="1.1481481481481499"/>
    <n v="-6.9605263157893926"/>
    <n v="-5.8123781676412429"/>
  </r>
  <r>
    <x v="80"/>
    <n v="1.27027027027027"/>
    <n v="-4.0278688524590205"/>
    <n v="-2.7575985821887503"/>
  </r>
  <r>
    <x v="80"/>
    <n v="1.07692307692308"/>
    <n v="-13.117647058823012"/>
    <n v="-12.040723981899932"/>
  </r>
  <r>
    <x v="80"/>
    <n v="0.87804878048780499"/>
    <n v="-2.2023809523809526"/>
    <n v="-1.3243321718931476"/>
  </r>
  <r>
    <x v="80"/>
    <n v="1.2833333333333368"/>
    <n v="-2.2333333333333414"/>
    <n v="-0.95000000000000462"/>
  </r>
  <r>
    <x v="80"/>
    <n v="1.4347826086956501"/>
    <n v="-2.826315789473695"/>
    <n v="-1.3915331807780449"/>
  </r>
  <r>
    <x v="80"/>
    <n v="7.2727272727272725"/>
    <n v="-10.142857142857133"/>
    <n v="-2.870129870129861"/>
  </r>
  <r>
    <x v="80"/>
    <n v="0.40144107050952232"/>
    <n v="-3.3255319148935891"/>
    <n v="-2.9240908443840667"/>
  </r>
  <r>
    <x v="80"/>
    <n v="1.32258064516129"/>
    <n v="-3.5000000000000027"/>
    <n v="-2.1774193548387126"/>
  </r>
  <r>
    <x v="80"/>
    <n v="1.68965517241379"/>
    <n v="-2.2500000000000062"/>
    <n v="-0.56034482758621618"/>
  </r>
  <r>
    <x v="80"/>
    <n v="1.28571428571429"/>
    <n v="-3.8571428571428044"/>
    <n v="-2.5714285714285143"/>
  </r>
  <r>
    <x v="80"/>
    <n v="0.45161290322580638"/>
    <n v="-2.9761904761904767"/>
    <n v="-2.5245775729646702"/>
  </r>
  <r>
    <x v="80"/>
    <n v="0.75095785440612894"/>
    <n v="-2.2500000000000062"/>
    <n v="-1.4990421455938772"/>
  </r>
  <r>
    <x v="80"/>
    <n v="7.2727272727272725"/>
    <n v="-10.142857142857133"/>
    <n v="-2.870129870129861"/>
  </r>
  <r>
    <x v="80"/>
    <n v="0.13750000000000001"/>
    <n v="-10.142857142857133"/>
    <n v="-10.005357142857134"/>
  </r>
  <r>
    <x v="80"/>
    <n v="4.25"/>
    <n v="-4.3076923076923075"/>
    <n v="-5.7692307692307487E-2"/>
  </r>
  <r>
    <x v="80"/>
    <n v="2.7147058823529364"/>
    <n v="-3.6421568627450744"/>
    <n v="-0.92745098039213802"/>
  </r>
  <r>
    <x v="80"/>
    <n v="1.1666666666666701"/>
    <n v="-6.2352941176469363"/>
    <n v="-5.0686274509802658"/>
  </r>
  <r>
    <x v="80"/>
    <n v="0.33834586466165528"/>
    <n v="-3.8571428571428044"/>
    <n v="-3.5187969924811489"/>
  </r>
  <r>
    <x v="80"/>
    <n v="1.6227272727272744"/>
    <n v="-2.3951612903225854"/>
    <n v="-0.77243401759531105"/>
  </r>
  <r>
    <x v="80"/>
    <n v="2.85"/>
    <n v="-2.790540540540563"/>
    <n v="5.9459459459437092E-2"/>
  </r>
  <r>
    <x v="80"/>
    <n v="1.125"/>
    <n v="-8.1666666666666661"/>
    <n v="-7.0416666666666661"/>
  </r>
  <r>
    <x v="80"/>
    <n v="1.7362068965517288"/>
    <n v="-2.506060606060621"/>
    <n v="-0.7698537095088922"/>
  </r>
  <r>
    <x v="80"/>
    <n v="1.2351063829787239"/>
    <n v="-2.2195652173913056"/>
    <n v="-0.98445883441258175"/>
  </r>
  <r>
    <x v="80"/>
    <n v="1.0909090909090928"/>
    <n v="-2.2000000000000046"/>
    <n v="-1.1090909090909118"/>
  </r>
  <r>
    <x v="80"/>
    <n v="1.1481481481481499"/>
    <n v="-6.9722222222221415"/>
    <n v="-5.8240740740739918"/>
  </r>
  <r>
    <x v="80"/>
    <n v="1.3846153846153799"/>
    <n v="-3.065116279069799"/>
    <n v="-1.6805008944544191"/>
  </r>
  <r>
    <x v="80"/>
    <n v="1.4399999999999971"/>
    <n v="-2.2142857142857069"/>
    <n v="-0.7742857142857098"/>
  </r>
  <r>
    <x v="80"/>
    <n v="0.84249084249084283"/>
    <n v="-2.2090909090909077"/>
    <n v="-1.3666000666000648"/>
  </r>
  <r>
    <x v="80"/>
    <n v="1.3389830508474601"/>
    <n v="-3.3666666666666454"/>
    <n v="-2.0276836158191855"/>
  </r>
  <r>
    <x v="80"/>
    <n v="1.3030303030303001"/>
    <n v="-3.6846153846154164"/>
    <n v="-2.3815850815851163"/>
  </r>
  <r>
    <x v="80"/>
    <n v="0.61002178649237648"/>
    <n v="-2.4451612903225666"/>
    <n v="-1.8351395038301901"/>
  </r>
  <r>
    <x v="80"/>
    <n v="1.9452380952380919"/>
    <n v="-2.6905405405405283"/>
    <n v="-0.74530244530243639"/>
  </r>
  <r>
    <x v="80"/>
    <n v="1.1111111111111101"/>
    <n v="-9.1666666666667513"/>
    <n v="-8.0555555555556406"/>
  </r>
  <r>
    <x v="80"/>
    <n v="4.200000000000002"/>
    <n v="-5.5000000000000124"/>
    <n v="-1.3000000000000105"/>
  </r>
  <r>
    <x v="80"/>
    <n v="5"/>
    <n v="-5.7500000000000586"/>
    <n v="-0.75000000000005862"/>
  </r>
  <r>
    <x v="80"/>
    <n v="1.47619047619048"/>
    <n v="-2.6714285714285539"/>
    <n v="-1.1952380952380739"/>
  </r>
  <r>
    <x v="80"/>
    <n v="3.7785714285714165"/>
    <n v="-4.8777777777776965"/>
    <n v="-1.09920634920628"/>
  </r>
  <r>
    <x v="80"/>
    <n v="2"/>
    <n v="-2.2000000000000046"/>
    <n v="-0.20000000000000462"/>
  </r>
  <r>
    <x v="80"/>
    <n v="0.11336032388664"/>
    <n v="-13.117647058823012"/>
    <n v="-13.004286734936372"/>
  </r>
  <r>
    <x v="80"/>
    <n v="2.0499999999999998"/>
    <n v="-2.2023809523809526"/>
    <n v="-0.15238095238095273"/>
  </r>
  <r>
    <x v="80"/>
    <n v="3"/>
    <n v="-2.8999999999999804"/>
    <n v="0.10000000000001963"/>
  </r>
  <r>
    <x v="80"/>
    <n v="2.3351351351351357"/>
    <n v="-3.154545454545457"/>
    <n v="-0.81941031941032128"/>
  </r>
  <r>
    <x v="80"/>
    <n v="2.0499999999999998"/>
    <n v="-2.2023809523809526"/>
    <n v="-0.15238095238095273"/>
  </r>
  <r>
    <x v="80"/>
    <n v="1.4"/>
    <n v="-2.9761904761904767"/>
    <n v="-1.5761904761904768"/>
  </r>
  <r>
    <x v="80"/>
    <n v="6.2631578947368398"/>
    <n v="-8.6666666666666323"/>
    <n v="-2.4035087719297925"/>
  </r>
  <r>
    <x v="80"/>
    <n v="1.125"/>
    <n v="-8.1666666666666661"/>
    <n v="-7.0416666666666661"/>
  </r>
  <r>
    <x v="80"/>
    <n v="1.2173913043478299"/>
    <n v="-4.8777777777776965"/>
    <n v="-3.6603864734298668"/>
  </r>
  <r>
    <x v="80"/>
    <n v="1.5"/>
    <n v="-2.5882352941176467"/>
    <n v="-1.0882352941176467"/>
  </r>
  <r>
    <x v="80"/>
    <n v="1.9730769230769292"/>
    <n v="-2.790540540540563"/>
    <n v="-0.81746361746363383"/>
  </r>
  <r>
    <x v="80"/>
    <n v="2.6"/>
    <n v="-2.4249999999999856"/>
    <n v="0.17500000000001448"/>
  </r>
  <r>
    <x v="80"/>
    <n v="1.7689655172413843"/>
    <n v="-2.4882352941176622"/>
    <n v="-0.71926977687627791"/>
  </r>
  <r>
    <x v="81"/>
    <n v="1.7692307692307701"/>
    <n v="-2.2090909090909077"/>
    <n v="-0.43986013986013761"/>
  </r>
  <r>
    <x v="81"/>
    <n v="1.5263157894736801"/>
    <n v="-2.506060606060621"/>
    <n v="-0.9797448165869409"/>
  </r>
  <r>
    <x v="81"/>
    <n v="1.8"/>
    <n v="-2.5882352941176467"/>
    <n v="-0.7882352941176467"/>
  </r>
  <r>
    <x v="81"/>
    <n v="1.5714285714285698"/>
    <n v="-2.3951612903225854"/>
    <n v="-0.82373271889401556"/>
  </r>
  <r>
    <x v="81"/>
    <n v="1.12903225806452"/>
    <n v="-7.9318181818179481"/>
    <n v="-6.8027859237534276"/>
  </r>
  <r>
    <x v="81"/>
    <n v="1.19047619047619"/>
    <n v="-5.5000000000000124"/>
    <n v="-4.3095238095238226"/>
  </r>
  <r>
    <x v="81"/>
    <n v="1.55555555555556"/>
    <n v="-2.4249999999999856"/>
    <n v="-0.86944444444442559"/>
  </r>
  <r>
    <x v="81"/>
    <n v="1.1666666666666701"/>
    <n v="-6.2352941176469363"/>
    <n v="-5.0686274509802658"/>
  </r>
  <r>
    <x v="81"/>
    <n v="1.4284313725490201"/>
    <n v="-2.2907407407407421"/>
    <n v="-0.86230936819172199"/>
  </r>
  <r>
    <x v="81"/>
    <n v="1.13793103448276"/>
    <n v="-7.4404761904761179"/>
    <n v="-6.3025451559933581"/>
  </r>
  <r>
    <x v="81"/>
    <n v="2.7"/>
    <n v="-2.4882352941176622"/>
    <n v="0.21176470588233798"/>
  </r>
  <r>
    <x v="81"/>
    <n v="1.2777777777777799"/>
    <n v="-3.9571428571428298"/>
    <n v="-2.6793650793650499"/>
  </r>
  <r>
    <x v="81"/>
    <n v="1.15384615384615"/>
    <n v="-6.7105263157896369"/>
    <n v="-5.5566801619434871"/>
  </r>
  <r>
    <x v="81"/>
    <n v="5.0080645161290249"/>
    <n v="-6.9605263157893926"/>
    <n v="-1.9524617996603677"/>
  </r>
  <r>
    <x v="81"/>
    <n v="2.8"/>
    <n v="-2.7055555555555433"/>
    <n v="9.4444444444456543E-2"/>
  </r>
  <r>
    <x v="81"/>
    <n v="1.125"/>
    <n v="-8.1666666666666661"/>
    <n v="-7.0416666666666661"/>
  </r>
  <r>
    <x v="81"/>
    <n v="0.55555555555555547"/>
    <n v="-2.5882352941176467"/>
    <n v="-2.0326797385620914"/>
  </r>
  <r>
    <x v="81"/>
    <n v="4.2307692307692379"/>
    <n v="-5.7500000000000586"/>
    <n v="-1.5192307692308207"/>
  </r>
  <r>
    <x v="81"/>
    <n v="3.4"/>
    <n v="-4.3076923076923075"/>
    <n v="-0.90769230769230758"/>
  </r>
  <r>
    <x v="81"/>
    <n v="4.25"/>
    <n v="-4.8076923076923501"/>
    <n v="-0.55769230769235012"/>
  </r>
  <r>
    <x v="81"/>
    <n v="1.28571428571429"/>
    <n v="-3.8448275862068435"/>
    <n v="-2.5591133004925535"/>
  </r>
  <r>
    <x v="81"/>
    <n v="1.15384615384615"/>
    <n v="-6.7105263157896369"/>
    <n v="-5.5566801619434871"/>
  </r>
  <r>
    <x v="81"/>
    <n v="1.1818181818181799"/>
    <n v="-5.7352941176471175"/>
    <n v="-4.5534759358289376"/>
  </r>
  <r>
    <x v="81"/>
    <n v="5.75"/>
    <n v="-6.9605263157893926"/>
    <n v="-1.2105263157893926"/>
  </r>
  <r>
    <x v="81"/>
    <n v="1.2666666666666699"/>
    <n v="-4.0725806451612439"/>
    <n v="-2.8059139784945737"/>
  </r>
  <r>
    <x v="81"/>
    <n v="1.3773584905660399"/>
    <n v="-3.1045454545454394"/>
    <n v="-1.7271869639793995"/>
  </r>
  <r>
    <x v="81"/>
    <n v="1.5714285714285698"/>
    <n v="-2.3951612903225854"/>
    <n v="-0.82373271889401556"/>
  </r>
  <r>
    <x v="81"/>
    <n v="2.4566666666666732"/>
    <n v="-3.1755319148936447"/>
    <n v="-0.71886524822697151"/>
  </r>
  <r>
    <x v="81"/>
    <n v="1.1666666666666701"/>
    <n v="-6.2352941176469363"/>
    <n v="-5.0686274509802658"/>
  </r>
  <r>
    <x v="81"/>
    <n v="1.7847457627118677"/>
    <n v="-2.5382352941176576"/>
    <n v="-0.75348953140578989"/>
  </r>
  <r>
    <x v="81"/>
    <n v="1.1388888888888888"/>
    <n v="-2.2023809523809526"/>
    <n v="-1.0634920634920637"/>
  </r>
  <r>
    <x v="81"/>
    <n v="0.55555555555555547"/>
    <n v="-2.5882352941176467"/>
    <n v="-2.0326797385620914"/>
  </r>
  <r>
    <x v="81"/>
    <n v="4.7142857142857002"/>
    <n v="-6.2222222222220998"/>
    <n v="-1.5079365079363996"/>
  </r>
  <r>
    <x v="81"/>
    <n v="2.65"/>
    <n v="-2.4560606060606083"/>
    <n v="0.19393939393939164"/>
  </r>
  <r>
    <x v="81"/>
    <n v="1.2777777777777799"/>
    <n v="-3.933333333333306"/>
    <n v="-2.6555555555555261"/>
  </r>
  <r>
    <x v="81"/>
    <n v="6.7500000000000062"/>
    <n v="-9.1538461538462386"/>
    <n v="-2.4038461538462323"/>
  </r>
  <r>
    <x v="81"/>
    <n v="1.8333333333333299"/>
    <n v="-2.2000000000000046"/>
    <n v="-0.36666666666667469"/>
  </r>
  <r>
    <x v="81"/>
    <n v="0.36738351254480278"/>
    <n v="-3.4846153846153873"/>
    <n v="-3.1172318720705845"/>
  </r>
  <r>
    <x v="81"/>
    <n v="0.77922077922077715"/>
    <n v="-2.2333333333333414"/>
    <n v="-1.4541125541125641"/>
  </r>
  <r>
    <x v="81"/>
    <n v="0.39553752535497055"/>
    <n v="-3.3166666666666385"/>
    <n v="-2.9211291413116678"/>
  </r>
  <r>
    <x v="81"/>
    <n v="1.0588235294117601"/>
    <n v="-17.090909090910433"/>
    <n v="-16.032085561498672"/>
  </r>
  <r>
    <x v="81"/>
    <n v="1.2"/>
    <n v="-5.2666666666666675"/>
    <n v="-4.0666666666666673"/>
  </r>
  <r>
    <x v="81"/>
    <n v="1.7692307692307701"/>
    <n v="-2.2090909090909077"/>
    <n v="-0.43986013986013761"/>
  </r>
  <r>
    <x v="81"/>
    <n v="2.35"/>
    <n v="-2.2907407407407421"/>
    <n v="5.9259259259258013E-2"/>
  </r>
  <r>
    <x v="81"/>
    <n v="2.0499999999999998"/>
    <n v="-2.2023809523809526"/>
    <n v="-0.15238095238095273"/>
  </r>
  <r>
    <x v="81"/>
    <n v="1.2777777777777799"/>
    <n v="-3.9448275862068689"/>
    <n v="-2.667049808429089"/>
  </r>
  <r>
    <x v="81"/>
    <n v="1.5714285714285698"/>
    <n v="-2.3951612903225854"/>
    <n v="-0.82373271889401556"/>
  </r>
  <r>
    <x v="81"/>
    <n v="1.4284313725490201"/>
    <n v="-2.2907407407407421"/>
    <n v="-0.86230936819172199"/>
  </r>
  <r>
    <x v="81"/>
    <n v="5"/>
    <n v="-5.2500000000000009"/>
    <n v="-0.25000000000000089"/>
  </r>
  <r>
    <x v="81"/>
    <n v="1.1666666666666701"/>
    <n v="-6.2222222222220998"/>
    <n v="-5.0555555555554292"/>
  </r>
  <r>
    <x v="81"/>
    <n v="0.51948051948051788"/>
    <n v="-2.7555555555555777"/>
    <n v="-2.2360750360750599"/>
  </r>
  <r>
    <x v="81"/>
    <n v="0.75095785440612894"/>
    <n v="-2.2500000000000062"/>
    <n v="-1.4990421455938772"/>
  </r>
  <r>
    <x v="81"/>
    <n v="0.47222222222222338"/>
    <n v="-2.8999999999999804"/>
    <n v="-2.4277777777777572"/>
  </r>
  <r>
    <x v="81"/>
    <n v="1.1599999999999999"/>
    <n v="-6.4722222222222259"/>
    <n v="-5.3122222222222257"/>
  </r>
  <r>
    <x v="81"/>
    <n v="1.1599999999999999"/>
    <n v="-6.4722222222222259"/>
    <n v="-5.3122222222222257"/>
  </r>
  <r>
    <x v="81"/>
    <n v="1.3076923076923099"/>
    <n v="-3.6499999999999764"/>
    <n v="-2.3423076923076662"/>
  </r>
  <r>
    <x v="81"/>
    <n v="1.28571428571429"/>
    <n v="-3.8448275862068435"/>
    <n v="-2.5591133004925535"/>
  </r>
  <r>
    <x v="81"/>
    <n v="2.25"/>
    <n v="-2.2500000000000062"/>
    <n v="-6.2172489379008766E-15"/>
  </r>
  <r>
    <x v="81"/>
    <n v="0.80964685615848375"/>
    <n v="-2.2195652173913056"/>
    <n v="-1.4099183612328219"/>
  </r>
  <r>
    <x v="81"/>
    <n v="1.2222222222222201"/>
    <n v="-4.7857142857143282"/>
    <n v="-3.5634920634921081"/>
  </r>
  <r>
    <x v="81"/>
    <n v="1.1818181818181799"/>
    <n v="-5.7500000000000586"/>
    <n v="-4.5681818181818787"/>
  </r>
  <r>
    <x v="81"/>
    <n v="1.625"/>
    <n v="-2.3142857142857145"/>
    <n v="-0.6892857142857145"/>
  </r>
  <r>
    <x v="81"/>
    <n v="1.0625"/>
    <n v="-16.100000000000001"/>
    <n v="-15.037500000000001"/>
  </r>
  <r>
    <x v="81"/>
    <n v="2.2999999999999998"/>
    <n v="-2.2692307692307621"/>
    <n v="3.0769230769237765E-2"/>
  </r>
  <r>
    <x v="81"/>
    <n v="0.58133605303416602"/>
    <n v="-2.4560606060606083"/>
    <n v="-1.8747245530264423"/>
  </r>
  <r>
    <x v="81"/>
    <n v="1.125"/>
    <n v="-8.1818181818181817"/>
    <n v="-7.0568181818181817"/>
  </r>
  <r>
    <x v="81"/>
    <n v="0.54545454545454541"/>
    <n v="-2.5714285714285712"/>
    <n v="-2.0259740259740258"/>
  </r>
  <r>
    <x v="81"/>
    <n v="0.6352941176470599"/>
    <n v="-2.3666666666666587"/>
    <n v="-1.7313725490195988"/>
  </r>
  <r>
    <x v="81"/>
    <n v="1.19047619047619"/>
    <n v="-5.5000000000000124"/>
    <n v="-4.3095238095238226"/>
  </r>
  <r>
    <x v="81"/>
    <n v="1.1666666666666701"/>
    <n v="-6.2222222222220998"/>
    <n v="-5.0555555555554292"/>
  </r>
  <r>
    <x v="81"/>
    <n v="1.7362068965517288"/>
    <n v="-2.506060606060621"/>
    <n v="-0.7698537095088922"/>
  </r>
  <r>
    <x v="81"/>
    <n v="1.4347826086956501"/>
    <n v="-2.8405405405405513"/>
    <n v="-1.4057579318449012"/>
  </r>
  <r>
    <x v="81"/>
    <n v="0.24"/>
    <n v="-5.2500000000000009"/>
    <n v="-5.0100000000000007"/>
  </r>
  <r>
    <x v="82"/>
    <n v="3.4166666666666674"/>
    <n v="-4.4076923076923116"/>
    <n v="-0.99102564102564417"/>
  </r>
  <r>
    <x v="82"/>
    <n v="9.2857142857142598"/>
    <n v="-13.111111111110594"/>
    <n v="-3.825396825396334"/>
  </r>
  <r>
    <x v="82"/>
    <n v="8.2500000000000071"/>
    <n v="-11.125000000000117"/>
    <n v="-2.8750000000001101"/>
  </r>
  <r>
    <x v="82"/>
    <n v="1.37037037037037"/>
    <n v="-3.1444444444444466"/>
    <n v="-1.7740740740740766"/>
  </r>
  <r>
    <x v="82"/>
    <n v="2.5052631578947318"/>
    <n v="-3.216666666666645"/>
    <n v="-0.71140350877191327"/>
  </r>
  <r>
    <x v="82"/>
    <n v="0.32967032967033078"/>
    <n v="-3.8448275862068435"/>
    <n v="-3.5151572565365128"/>
  </r>
  <r>
    <x v="82"/>
    <n v="2.3688311688311625"/>
    <n v="-3.304545454545424"/>
    <n v="-0.93571428571426152"/>
  </r>
  <r>
    <x v="82"/>
    <n v="2.1659420289855107"/>
    <n v="-2.9378048780487949"/>
    <n v="-0.77186284906328417"/>
  </r>
  <r>
    <x v="82"/>
    <n v="1.5405405405405399"/>
    <n v="-2.4750000000000023"/>
    <n v="-0.9344594594594624"/>
  </r>
  <r>
    <x v="82"/>
    <n v="1.4255319148936201"/>
    <n v="-2.862820512820496"/>
    <n v="-1.4372885979268759"/>
  </r>
  <r>
    <x v="82"/>
    <n v="3.4404761904761871"/>
    <n v="-4.5576923076922862"/>
    <n v="-1.117216117216099"/>
  </r>
  <r>
    <x v="82"/>
    <n v="2.0499999999999998"/>
    <n v="-2.2023809523809526"/>
    <n v="-0.15238095238095273"/>
  </r>
  <r>
    <x v="82"/>
    <n v="0.36458333333333331"/>
    <n v="-3.5846153846153848"/>
    <n v="-3.2200320512820513"/>
  </r>
  <r>
    <x v="82"/>
    <n v="0.61624649859943925"/>
    <n v="-2.3951612903225854"/>
    <n v="-1.778914791723146"/>
  </r>
  <r>
    <x v="82"/>
    <n v="0.41526374859708187"/>
    <n v="-3.1347826086956547"/>
    <n v="-2.7195188600985727"/>
  </r>
  <r>
    <x v="82"/>
    <n v="1.5740740740740713"/>
    <n v="-2.3666666666666587"/>
    <n v="-0.79259259259258741"/>
  </r>
  <r>
    <x v="82"/>
    <n v="0.72463768115942184"/>
    <n v="-2.2692307692307621"/>
    <n v="-1.5445930880713403"/>
  </r>
  <r>
    <x v="82"/>
    <n v="1.0869565217391299"/>
    <n v="-11.625000000000066"/>
    <n v="-10.538043478260935"/>
  </r>
  <r>
    <x v="82"/>
    <n v="8"/>
    <n v="-10.142857142857133"/>
    <n v="-2.1428571428571335"/>
  </r>
  <r>
    <x v="82"/>
    <n v="0.25263157894736843"/>
    <n v="-5.2666666666666675"/>
    <n v="-5.0140350877192992"/>
  </r>
  <r>
    <x v="82"/>
    <n v="1.5714285714285698"/>
    <n v="-2.3951612903225854"/>
    <n v="-0.82373271889401556"/>
  </r>
  <r>
    <x v="82"/>
    <n v="1.2105263157894699"/>
    <n v="-5.0166666666667519"/>
    <n v="-3.806140350877282"/>
  </r>
  <r>
    <x v="82"/>
    <n v="1.68965517241379"/>
    <n v="-2.2500000000000062"/>
    <n v="-0.56034482758621618"/>
  </r>
  <r>
    <x v="82"/>
    <n v="1.2"/>
    <n v="-5.2857142857142865"/>
    <n v="-4.0857142857142863"/>
  </r>
  <r>
    <x v="82"/>
    <n v="1.1000000000000001"/>
    <n v="-10.142857142857133"/>
    <n v="-9.0428571428571338"/>
  </r>
  <r>
    <x v="82"/>
    <n v="0.55555555555555547"/>
    <n v="-2.5882352941176467"/>
    <n v="-2.0326797385620914"/>
  </r>
  <r>
    <x v="82"/>
    <n v="1.47619047619048"/>
    <n v="-2.6555555555555381"/>
    <n v="-1.1793650793650581"/>
  </r>
  <r>
    <x v="82"/>
    <n v="2.4500000000000002"/>
    <n v="-2.3396551724137824"/>
    <n v="0.11034482758621778"/>
  </r>
  <r>
    <x v="82"/>
    <n v="1.8333333333333333"/>
    <n v="-2.5714285714285712"/>
    <n v="-0.73809523809523792"/>
  </r>
  <r>
    <x v="82"/>
    <n v="4.7413793103448283"/>
    <n v="-6.4722222222222259"/>
    <n v="-1.7308429118773976"/>
  </r>
  <r>
    <x v="82"/>
    <n v="1.8"/>
    <n v="-2.2023809523809526"/>
    <n v="-0.40238095238095251"/>
  </r>
  <r>
    <x v="82"/>
    <n v="0.95758218451749633"/>
    <n v="-2.2000000000000082"/>
    <n v="-1.2424178154825118"/>
  </r>
  <r>
    <x v="82"/>
    <n v="1.07692307692308"/>
    <n v="-13.111111111110594"/>
    <n v="-12.034188034187514"/>
  </r>
  <r>
    <x v="82"/>
    <n v="1.07692307692308"/>
    <n v="-13.111111111110594"/>
    <n v="-12.034188034187514"/>
  </r>
  <r>
    <x v="82"/>
    <n v="3.033333333333323"/>
    <n v="-3.8448275862068435"/>
    <n v="-0.81149425287352051"/>
  </r>
  <r>
    <x v="82"/>
    <n v="5.2500000000000133"/>
    <n v="-7.200000000000145"/>
    <n v="-1.9500000000001316"/>
  </r>
  <r>
    <x v="82"/>
    <n v="2.4500000000000002"/>
    <n v="-2.3396551724137824"/>
    <n v="0.11034482758621778"/>
  </r>
  <r>
    <x v="82"/>
    <n v="1.3846153846153799"/>
    <n v="-3.0545454545454862"/>
    <n v="-1.6699300699301063"/>
  </r>
  <r>
    <x v="82"/>
    <n v="0.45161290322580638"/>
    <n v="-2.9761904761904767"/>
    <n v="-2.5245775729646702"/>
  </r>
  <r>
    <x v="82"/>
    <n v="0.27160493827160448"/>
    <n v="-4.7857142857143282"/>
    <n v="-4.5141093474427239"/>
  </r>
  <r>
    <x v="82"/>
    <n v="1.4"/>
    <n v="-2.9761904761904767"/>
    <n v="-1.5761904761904768"/>
  </r>
  <r>
    <x v="82"/>
    <n v="1.4347826086956501"/>
    <n v="-2.826315789473695"/>
    <n v="-1.3915331807780449"/>
  </r>
  <r>
    <x v="82"/>
    <n v="1.25"/>
    <n v="-4.3030303030303028"/>
    <n v="-3.0530303030303028"/>
  </r>
  <r>
    <x v="82"/>
    <n v="1.2105263157894699"/>
    <n v="-5.0357142857143709"/>
    <n v="-3.825187969924901"/>
  </r>
  <r>
    <x v="82"/>
    <n v="1.4166666666666701"/>
    <n v="-2.8999999999999804"/>
    <n v="-1.4833333333333103"/>
  </r>
  <r>
    <x v="82"/>
    <n v="1.2777777777777799"/>
    <n v="-3.933333333333306"/>
    <n v="-2.6555555555555261"/>
  </r>
  <r>
    <x v="82"/>
    <n v="1.74074074074074"/>
    <n v="-2.2195652173913056"/>
    <n v="-0.4788244766505656"/>
  </r>
  <r>
    <x v="82"/>
    <n v="1.8333333333333299"/>
    <n v="-2.2000000000000046"/>
    <n v="-0.36666666666667469"/>
  </r>
  <r>
    <x v="82"/>
    <n v="3.4809523809523775"/>
    <n v="-4.5530303030302814"/>
    <n v="-1.072077922077904"/>
  </r>
  <r>
    <x v="82"/>
    <n v="2.6"/>
    <n v="-2.4249999999999856"/>
    <n v="0.17500000000001448"/>
  </r>
  <r>
    <x v="82"/>
    <n v="1.1818181818181799"/>
    <n v="-5.7500000000000586"/>
    <n v="-4.5681818181818787"/>
  </r>
  <r>
    <x v="82"/>
    <n v="1.24390243902439"/>
    <n v="-4.3941176470588275"/>
    <n v="-3.1502152080344374"/>
  </r>
  <r>
    <x v="82"/>
    <n v="2.2000000000000002"/>
    <n v="-2.2333333333333414"/>
    <n v="-3.3333333333341209E-2"/>
  </r>
  <r>
    <x v="82"/>
    <n v="2.5282051282051219"/>
    <n v="-3.3166666666666385"/>
    <n v="-0.78846153846151656"/>
  </r>
  <r>
    <x v="82"/>
    <n v="1.2"/>
    <n v="-5.2666666666666675"/>
    <n v="-4.0666666666666673"/>
  </r>
  <r>
    <x v="83"/>
    <n v="1.25"/>
    <n v="-4.3030303030303028"/>
    <n v="-3.0530303030303028"/>
  </r>
  <r>
    <x v="83"/>
    <n v="2.4081081081081086"/>
    <n v="-3.1347826086956547"/>
    <n v="-0.72667450058754612"/>
  </r>
  <r>
    <x v="83"/>
    <n v="2.5052631578947318"/>
    <n v="-3.216666666666645"/>
    <n v="-0.71140350877191327"/>
  </r>
  <r>
    <x v="83"/>
    <n v="1.4284313725490201"/>
    <n v="-2.2907407407407421"/>
    <n v="-0.86230936819172199"/>
  </r>
  <r>
    <x v="83"/>
    <n v="1.3846153846153799"/>
    <n v="-3.0545454545454862"/>
    <n v="-1.6699300699301063"/>
  </r>
  <r>
    <x v="83"/>
    <n v="1.3030303030303001"/>
    <n v="-3.670370370370402"/>
    <n v="-2.3673400673401019"/>
  </r>
  <r>
    <x v="83"/>
    <n v="1.2351063829787239"/>
    <n v="-2.2195652173913056"/>
    <n v="-0.98445883441258175"/>
  </r>
  <r>
    <x v="83"/>
    <n v="1.8333333333333299"/>
    <n v="-2.2000000000000046"/>
    <n v="-0.36666666666667469"/>
  </r>
  <r>
    <x v="83"/>
    <n v="1.4166666666666701"/>
    <n v="-2.8999999999999804"/>
    <n v="-1.4833333333333103"/>
  </r>
  <r>
    <x v="83"/>
    <n v="1.3571428571428599"/>
    <n v="-3.216666666666645"/>
    <n v="-1.8595238095237852"/>
  </r>
  <r>
    <x v="83"/>
    <n v="0.52721088435374286"/>
    <n v="-2.6555555555555381"/>
    <n v="-2.1283446712017953"/>
  </r>
  <r>
    <x v="83"/>
    <n v="3.2"/>
    <n v="-3.0545454545454862"/>
    <n v="0.14545454545451397"/>
  </r>
  <r>
    <x v="83"/>
    <n v="2.6"/>
    <n v="-2.4249999999999856"/>
    <n v="0.17500000000001448"/>
  </r>
  <r>
    <x v="83"/>
    <n v="2.3595890410958869"/>
    <n v="-3.094444444444429"/>
    <n v="-0.73485540334854216"/>
  </r>
  <r>
    <x v="83"/>
    <n v="1.12121212121212"/>
    <n v="-8.4166666666667496"/>
    <n v="-7.2954545454546293"/>
  </r>
  <r>
    <x v="83"/>
    <n v="0.67708333333333337"/>
    <n v="-2.3142857142857145"/>
    <n v="-1.637202380952381"/>
  </r>
  <r>
    <x v="83"/>
    <n v="1.5254716981132039"/>
    <n v="-2.3396551724137824"/>
    <n v="-0.81418347430057847"/>
  </r>
  <r>
    <x v="83"/>
    <n v="1.1818181818181799"/>
    <n v="-5.7500000000000586"/>
    <n v="-4.5681818181818787"/>
  </r>
  <r>
    <x v="83"/>
    <n v="0.37641723356009138"/>
    <n v="-3.5499999999999758"/>
    <n v="-3.1735827664398846"/>
  </r>
  <r>
    <x v="83"/>
    <n v="1.8333333333333299"/>
    <n v="-2.2000000000000046"/>
    <n v="-0.36666666666667469"/>
  </r>
  <r>
    <x v="83"/>
    <n v="0.91666666666666496"/>
    <n v="-2.2000000000000046"/>
    <n v="-1.2833333333333397"/>
  </r>
  <r>
    <x v="83"/>
    <n v="1.379999999999997"/>
    <n v="-2.2692307692307621"/>
    <n v="-0.88923076923076505"/>
  </r>
  <r>
    <x v="83"/>
    <n v="2.5499999999999998"/>
    <n v="-2.3951612903225854"/>
    <n v="0.15483870967741442"/>
  </r>
  <r>
    <x v="83"/>
    <n v="0.80964685615848375"/>
    <n v="-2.2195652173913056"/>
    <n v="-1.4099183612328219"/>
  </r>
  <r>
    <x v="83"/>
    <n v="0.65553494124922851"/>
    <n v="-2.3396551724137824"/>
    <n v="-1.6841202311645538"/>
  </r>
  <r>
    <x v="83"/>
    <n v="0.30644152595372198"/>
    <n v="-4.2225806451612362"/>
    <n v="-3.9161391192075143"/>
  </r>
  <r>
    <x v="83"/>
    <n v="4.166666666666667"/>
    <n v="-5.2500000000000009"/>
    <n v="-1.0833333333333339"/>
  </r>
  <r>
    <x v="83"/>
    <n v="1.55555555555556"/>
    <n v="-2.4249999999999856"/>
    <n v="-0.86944444444442559"/>
  </r>
  <r>
    <x v="83"/>
    <n v="0.75095785440612894"/>
    <n v="-2.2500000000000062"/>
    <n v="-1.4990421455938772"/>
  </r>
  <r>
    <x v="83"/>
    <n v="2.25"/>
    <n v="-2.2500000000000062"/>
    <n v="-6.2172489379008766E-15"/>
  </r>
  <r>
    <x v="83"/>
    <n v="1.5"/>
    <n v="-2.5882352941176467"/>
    <n v="-1.0882352941176467"/>
  </r>
  <r>
    <x v="83"/>
    <n v="1.4"/>
    <n v="-3.0000000000000004"/>
    <n v="-1.6000000000000005"/>
  </r>
  <r>
    <x v="83"/>
    <n v="4.7142857142857002"/>
    <n v="-6.2222222222220998"/>
    <n v="-1.5079365079363996"/>
  </r>
  <r>
    <x v="83"/>
    <n v="1.1025641025641"/>
    <n v="-9.8981481481483939"/>
    <n v="-8.7955840455842935"/>
  </r>
  <r>
    <x v="83"/>
    <n v="2.2750000000000075"/>
    <n v="-3.065116279069799"/>
    <n v="-0.79011627906979154"/>
  </r>
  <r>
    <x v="83"/>
    <n v="1.27027027027027"/>
    <n v="-4.0333333333333377"/>
    <n v="-2.7630630630630675"/>
  </r>
  <r>
    <x v="83"/>
    <n v="1.3571428571428599"/>
    <n v="-3.216666666666645"/>
    <n v="-1.8595238095237852"/>
  </r>
  <r>
    <x v="83"/>
    <n v="1.0952380952381"/>
    <n v="-10.633333333332807"/>
    <n v="-9.5380952380947068"/>
  </r>
  <r>
    <x v="83"/>
    <n v="1.3448275862068999"/>
    <n v="-3.3166666666666385"/>
    <n v="-1.9718390804597385"/>
  </r>
  <r>
    <x v="83"/>
    <n v="0.51036682615629825"/>
    <n v="-2.7405405405405627"/>
    <n v="-2.2301737143842644"/>
  </r>
  <r>
    <x v="83"/>
    <n v="1.4166666666666701"/>
    <n v="-2.8999999999999804"/>
    <n v="-1.4833333333333103"/>
  </r>
  <r>
    <x v="83"/>
    <n v="1.9937500000000064"/>
    <n v="-2.7263157894737065"/>
    <n v="-0.7325657894737001"/>
  </r>
  <r>
    <x v="83"/>
    <n v="0.4802259887005661"/>
    <n v="-2.9128205128204931"/>
    <n v="-2.4325945241199269"/>
  </r>
  <r>
    <x v="83"/>
    <n v="1.3316326530612268"/>
    <n v="-2.2500000000000062"/>
    <n v="-0.91836734693877942"/>
  </r>
  <r>
    <x v="83"/>
    <n v="1.1111111111111101"/>
    <n v="-9.1600000000000854"/>
    <n v="-8.0488888888889747"/>
  </r>
  <r>
    <x v="83"/>
    <n v="1.46511627906977"/>
    <n v="-2.7055555555555433"/>
    <n v="-1.2404392764857732"/>
  </r>
  <r>
    <x v="83"/>
    <n v="0.4947526236881552"/>
    <n v="-2.826315789473695"/>
    <n v="-2.33156316578554"/>
  </r>
  <r>
    <x v="83"/>
    <n v="1.3333333333333299"/>
    <n v="-3.4000000000000306"/>
    <n v="-2.0666666666667006"/>
  </r>
  <r>
    <x v="84"/>
    <n v="1.44444444444444"/>
    <n v="-2.7763157894737067"/>
    <n v="-1.3318713450292667"/>
  </r>
  <r>
    <x v="85"/>
    <n v="1.37037037037037"/>
    <n v="-3.1347826086956547"/>
    <n v="-1.7644122383252847"/>
  </r>
  <r>
    <x v="85"/>
    <n v="2.5"/>
    <n v="-2.3666666666666587"/>
    <n v="0.1333333333333413"/>
  </r>
  <r>
    <x v="85"/>
    <n v="1.3773584905660399"/>
    <n v="-3.094444444444429"/>
    <n v="-1.7170859538783891"/>
  </r>
  <r>
    <x v="85"/>
    <n v="0.54545454545454541"/>
    <n v="-2.5714285714285712"/>
    <n v="-2.0259740259740258"/>
  </r>
  <r>
    <x v="85"/>
    <n v="0.70006863417982124"/>
    <n v="-2.2907407407407421"/>
    <n v="-1.5906721065609208"/>
  </r>
  <r>
    <x v="85"/>
    <n v="0.24"/>
    <n v="-5.2500000000000009"/>
    <n v="-5.0100000000000007"/>
  </r>
  <r>
    <x v="85"/>
    <n v="1.6227272727272744"/>
    <n v="-2.3951612903225854"/>
    <n v="-0.77243401759531105"/>
  </r>
  <r>
    <x v="85"/>
    <n v="1.7689655172413843"/>
    <n v="-2.4882352941176622"/>
    <n v="-0.71926977687627791"/>
  </r>
  <r>
    <x v="85"/>
    <n v="2.1"/>
    <n v="-2.2090909090909077"/>
    <n v="-0.10909090909090757"/>
  </r>
  <r>
    <x v="85"/>
    <n v="1.7692307692307701"/>
    <n v="-2.2090909090909077"/>
    <n v="-0.43986013986013761"/>
  </r>
  <r>
    <x v="86"/>
    <n v="0.21212121212121274"/>
    <n v="-6.2222222222220998"/>
    <n v="-6.0101010101008869"/>
  </r>
  <r>
    <x v="86"/>
    <n v="1.68965517241379"/>
    <n v="-2.2500000000000062"/>
    <n v="-0.56034482758621618"/>
  </r>
  <r>
    <x v="86"/>
    <n v="1.3030303030303001"/>
    <n v="-3.670370370370402"/>
    <n v="-2.3673400673401019"/>
  </r>
  <r>
    <x v="86"/>
    <n v="1.15384615384615"/>
    <n v="-6.7000000000001636"/>
    <n v="-5.5461538461540139"/>
  </r>
  <r>
    <x v="86"/>
    <n v="1.71428571428571"/>
    <n v="-2.2333333333333414"/>
    <n v="-0.51904761904763141"/>
  </r>
  <r>
    <x v="86"/>
    <n v="0.75095785440612894"/>
    <n v="-2.2500000000000062"/>
    <n v="-1.4990421455938772"/>
  </r>
  <r>
    <x v="86"/>
    <n v="1.18695652173913"/>
    <n v="-2.2090909090909077"/>
    <n v="-1.0221343873517776"/>
  </r>
  <r>
    <x v="86"/>
    <n v="1.32258064516129"/>
    <n v="-3.5000000000000027"/>
    <n v="-2.1774193548387126"/>
  </r>
  <r>
    <x v="86"/>
    <n v="2.25"/>
    <n v="-2.2500000000000062"/>
    <n v="-6.2172489379008766E-15"/>
  </r>
  <r>
    <x v="86"/>
    <n v="1.6451612903225801"/>
    <n v="-2.2907407407407421"/>
    <n v="-0.645579450418162"/>
  </r>
  <r>
    <x v="86"/>
    <n v="1.15384615384615"/>
    <n v="-6.7222222222223857"/>
    <n v="-5.568376068376236"/>
  </r>
  <r>
    <x v="86"/>
    <n v="1.8"/>
    <n v="-2.2023809523809526"/>
    <n v="-0.40238095238095251"/>
  </r>
  <r>
    <x v="86"/>
    <n v="2.1176470588235241"/>
    <n v="-2.8999999999999804"/>
    <n v="-0.78235294117645626"/>
  </r>
  <r>
    <x v="86"/>
    <n v="1.1599999999999999"/>
    <n v="-6.4722222222222259"/>
    <n v="-5.3122222222222257"/>
  </r>
  <r>
    <x v="86"/>
    <n v="1.1000000000000001"/>
    <n v="-10.142857142857133"/>
    <n v="-9.0428571428571338"/>
  </r>
  <r>
    <x v="86"/>
    <n v="1.32258064516129"/>
    <n v="-3.4846153846153873"/>
    <n v="-2.1620347394540973"/>
  </r>
  <r>
    <x v="86"/>
    <n v="1.48780487804878"/>
    <n v="-2.6214285714285737"/>
    <n v="-1.1336236933797936"/>
  </r>
  <r>
    <x v="86"/>
    <n v="2.9"/>
    <n v="-2.826315789473695"/>
    <n v="7.3684210526304916E-2"/>
  </r>
  <r>
    <x v="86"/>
    <n v="2.2999999999999998"/>
    <n v="-2.2692307692307621"/>
    <n v="3.0769230769237765E-2"/>
  </r>
  <r>
    <x v="86"/>
    <n v="0.61624649859943925"/>
    <n v="-2.3951612903225854"/>
    <n v="-1.778914791723146"/>
  </r>
  <r>
    <x v="86"/>
    <n v="1.7034482758620737"/>
    <n v="-2.525000000000015"/>
    <n v="-0.82155172413794131"/>
  </r>
  <r>
    <x v="86"/>
    <n v="2.6"/>
    <n v="-2.525000000000015"/>
    <n v="7.4999999999985079E-2"/>
  </r>
  <r>
    <x v="86"/>
    <n v="3.75"/>
    <n v="-3.6136363636363402"/>
    <n v="0.13636363636365978"/>
  </r>
  <r>
    <x v="86"/>
    <n v="1.46511627906977"/>
    <n v="-2.6905405405405283"/>
    <n v="-1.2254242614707582"/>
  </r>
  <r>
    <x v="86"/>
    <n v="1.32258064516129"/>
    <n v="-3.4846153846153873"/>
    <n v="-2.1620347394540973"/>
  </r>
  <r>
    <x v="86"/>
    <n v="0.6352941176470599"/>
    <n v="-2.3666666666666587"/>
    <n v="-1.7313725490195988"/>
  </r>
  <r>
    <x v="86"/>
    <n v="1.7034482758620737"/>
    <n v="-2.525000000000015"/>
    <n v="-0.82155172413794131"/>
  </r>
  <r>
    <x v="86"/>
    <n v="2.7219512195121958"/>
    <n v="-3.4846153846153873"/>
    <n v="-0.76266416510319157"/>
  </r>
  <r>
    <x v="86"/>
    <n v="0.40705563093622688"/>
    <n v="-3.1755319148936447"/>
    <n v="-2.7684762839574177"/>
  </r>
  <r>
    <x v="86"/>
    <n v="0.77922077922077715"/>
    <n v="-2.2333333333333414"/>
    <n v="-1.4541125541125641"/>
  </r>
  <r>
    <x v="86"/>
    <n v="0.46169287387085906"/>
    <n v="-2.9378048780487949"/>
    <n v="-2.4761120041779359"/>
  </r>
  <r>
    <x v="86"/>
    <n v="2.3111111111111189"/>
    <n v="-3.0545454545454862"/>
    <n v="-0.74343434343436732"/>
  </r>
  <r>
    <x v="86"/>
    <n v="1.0833333333333299"/>
    <n v="-12.12500000000049"/>
    <n v="-11.04166666666716"/>
  </r>
  <r>
    <x v="86"/>
    <n v="1.18695652173913"/>
    <n v="-2.2090909090909077"/>
    <n v="-1.0221343873517776"/>
  </r>
  <r>
    <x v="86"/>
    <n v="2.5765822784810082"/>
    <n v="-3.3581632653061013"/>
    <n v="-0.78158098682509314"/>
  </r>
  <r>
    <x v="86"/>
    <n v="1.2777777777777799"/>
    <n v="-3.933333333333306"/>
    <n v="-2.6555555555555261"/>
  </r>
  <r>
    <x v="86"/>
    <n v="1.4"/>
    <n v="-2.9761904761904767"/>
    <n v="-1.5761904761904768"/>
  </r>
  <r>
    <x v="86"/>
    <n v="2.2142857142857144"/>
    <n v="-2.9761904761904767"/>
    <n v="-0.76190476190476231"/>
  </r>
  <r>
    <x v="86"/>
    <n v="2.2999999999999998"/>
    <n v="-2.2692307692307621"/>
    <n v="3.0769230769237765E-2"/>
  </r>
  <r>
    <x v="86"/>
    <n v="1.0588235294117601"/>
    <n v="-17.083333333334675"/>
    <n v="-16.024509803922914"/>
  </r>
  <r>
    <x v="86"/>
    <n v="2.4"/>
    <n v="-2.3142857142857145"/>
    <n v="8.571428571428541E-2"/>
  </r>
  <r>
    <x v="86"/>
    <n v="1.6451612903225801"/>
    <n v="-2.2907407407407421"/>
    <n v="-0.645579450418162"/>
  </r>
  <r>
    <x v="86"/>
    <n v="3.4"/>
    <n v="-3.3166666666666385"/>
    <n v="8.3333333333361459E-2"/>
  </r>
  <r>
    <x v="86"/>
    <n v="1.28571428571429"/>
    <n v="-3.8571428571428044"/>
    <n v="-2.5714285714285143"/>
  </r>
  <r>
    <x v="86"/>
    <n v="0.70006863417982124"/>
    <n v="-2.2907407407407421"/>
    <n v="-1.5906721065609208"/>
  </r>
  <r>
    <x v="86"/>
    <n v="1.4"/>
    <n v="-2.9761904761904767"/>
    <n v="-1.5761904761904768"/>
  </r>
  <r>
    <x v="86"/>
    <n v="0.52721088435374286"/>
    <n v="-2.6555555555555381"/>
    <n v="-2.1283446712017953"/>
  </r>
  <r>
    <x v="86"/>
    <n v="1.6666666666666701"/>
    <n v="-2.2692307692307621"/>
    <n v="-0.60256410256409199"/>
  </r>
  <r>
    <x v="86"/>
    <n v="1.55555555555556"/>
    <n v="-2.4249999999999856"/>
    <n v="-0.86944444444442559"/>
  </r>
  <r>
    <x v="86"/>
    <n v="1.13333333333333"/>
    <n v="-7.6818181818183708"/>
    <n v="-6.5484848484850406"/>
  </r>
  <r>
    <x v="86"/>
    <n v="2.5282051282051219"/>
    <n v="-3.3166666666666385"/>
    <n v="-0.78846153846151656"/>
  </r>
  <r>
    <x v="86"/>
    <n v="2.85"/>
    <n v="-2.6905405405405283"/>
    <n v="0.15945945945947182"/>
  </r>
  <r>
    <x v="86"/>
    <n v="1.47619047619048"/>
    <n v="-2.6714285714285539"/>
    <n v="-1.1952380952380739"/>
  </r>
  <r>
    <x v="86"/>
    <n v="0.41526374859708187"/>
    <n v="-3.1347826086956547"/>
    <n v="-2.7195188600985727"/>
  </r>
  <r>
    <x v="86"/>
    <n v="1.60606060606061"/>
    <n v="-2.3396551724137824"/>
    <n v="-0.73359456635317244"/>
  </r>
  <r>
    <x v="86"/>
    <n v="1.1428571428571399"/>
    <n v="-7.1818181818183264"/>
    <n v="-6.0389610389611867"/>
  </r>
  <r>
    <x v="86"/>
    <n v="0.38095238095237999"/>
    <n v="-3.4000000000000306"/>
    <n v="-3.0190476190476505"/>
  </r>
  <r>
    <x v="86"/>
    <n v="4.6538461538461613"/>
    <n v="-5.7222222222222809"/>
    <n v="-1.0683760683761196"/>
  </r>
  <r>
    <x v="86"/>
    <n v="1.23529411764706"/>
    <n v="-4.5316901408450487"/>
    <n v="-3.296396023197989"/>
  </r>
  <r>
    <x v="86"/>
    <n v="1.3448275862068999"/>
    <n v="-3.3081632653060944"/>
    <n v="-1.9633356790991945"/>
  </r>
  <r>
    <x v="86"/>
    <n v="0.87804878048780499"/>
    <n v="-2.2023809523809526"/>
    <n v="-1.3243321718931476"/>
  </r>
  <r>
    <x v="86"/>
    <n v="1.3333333333333299"/>
    <n v="-3.4000000000000306"/>
    <n v="-2.0666666666667006"/>
  </r>
  <r>
    <x v="86"/>
    <n v="1.12121212121212"/>
    <n v="-8.4100000000000836"/>
    <n v="-7.2887878787879634"/>
  </r>
  <r>
    <x v="86"/>
    <n v="1.2222222222222201"/>
    <n v="-4.7666666666667092"/>
    <n v="-3.5444444444444891"/>
  </r>
  <r>
    <x v="86"/>
    <n v="1.60606060606061"/>
    <n v="-2.3396551724137824"/>
    <n v="-0.73359456635317244"/>
  </r>
  <r>
    <x v="87"/>
    <n v="1.7034482758620737"/>
    <n v="-2.525000000000015"/>
    <n v="-0.82155172413794131"/>
  </r>
  <r>
    <x v="87"/>
    <n v="1.5"/>
    <n v="-2.5714285714285712"/>
    <n v="-1.0714285714285712"/>
  </r>
  <r>
    <x v="87"/>
    <n v="2.8676470588235246"/>
    <n v="-3.6136363636363402"/>
    <n v="-0.74598930481281567"/>
  </r>
  <r>
    <x v="87"/>
    <n v="0.39553752535497055"/>
    <n v="-3.3166666666666385"/>
    <n v="-2.9211291413116678"/>
  </r>
  <r>
    <x v="87"/>
    <n v="0.61624649859943925"/>
    <n v="-2.3951612903225854"/>
    <n v="-1.778914791723146"/>
  </r>
  <r>
    <x v="87"/>
    <n v="0.34055727554179477"/>
    <n v="-3.7571428571428975"/>
    <n v="-3.4165855816011028"/>
  </r>
  <r>
    <x v="87"/>
    <n v="0.84249084249084283"/>
    <n v="-2.2090909090909077"/>
    <n v="-1.3666000666000648"/>
  </r>
  <r>
    <x v="87"/>
    <n v="1.4347826086956501"/>
    <n v="-2.826315789473695"/>
    <n v="-1.3915331807780449"/>
  </r>
  <r>
    <x v="87"/>
    <n v="0.70006863417982124"/>
    <n v="-2.2907407407407421"/>
    <n v="-1.5906721065609208"/>
  </r>
  <r>
    <x v="87"/>
    <n v="2.1176470588235241"/>
    <n v="-2.8999999999999804"/>
    <n v="-0.78235294117645626"/>
  </r>
  <r>
    <x v="87"/>
    <n v="2.7325301204819228"/>
    <n v="-3.5346153846153605"/>
    <n v="-0.80208526413343773"/>
  </r>
  <r>
    <x v="87"/>
    <n v="0.38980509745127534"/>
    <n v="-3.3081632653060944"/>
    <n v="-2.9183581678548189"/>
  </r>
  <r>
    <x v="87"/>
    <n v="1.6451612903225801"/>
    <n v="-2.2907407407407421"/>
    <n v="-0.645579450418162"/>
  </r>
  <r>
    <x v="87"/>
    <n v="5.2500000000000133"/>
    <n v="-7.200000000000145"/>
    <n v="-1.9500000000001316"/>
  </r>
  <r>
    <x v="87"/>
    <n v="1.125"/>
    <n v="-8.1666666666666661"/>
    <n v="-7.0416666666666661"/>
  </r>
  <r>
    <x v="87"/>
    <n v="1.9090909090909101"/>
    <n v="-2.1999999999999975"/>
    <n v="-0.29090909090908745"/>
  </r>
  <r>
    <x v="87"/>
    <n v="0.47222222222222338"/>
    <n v="-2.8999999999999804"/>
    <n v="-2.4277777777777572"/>
  </r>
  <r>
    <x v="87"/>
    <n v="2.8395348837209369"/>
    <n v="-3.670370370370402"/>
    <n v="-0.83083548664946516"/>
  </r>
  <r>
    <x v="87"/>
    <n v="1.4284313725490201"/>
    <n v="-2.2907407407407421"/>
    <n v="-0.86230936819172199"/>
  </r>
  <r>
    <x v="87"/>
    <n v="0.72463768115942184"/>
    <n v="-2.2692307692307621"/>
    <n v="-1.5445930880713403"/>
  </r>
  <r>
    <x v="87"/>
    <n v="1.2351063829787239"/>
    <n v="-2.2195652173913056"/>
    <n v="-0.98445883441258175"/>
  </r>
  <r>
    <x v="87"/>
    <n v="1.4769230769230768"/>
    <n v="-2.3142857142857145"/>
    <n v="-0.83736263736263772"/>
  </r>
  <r>
    <x v="87"/>
    <n v="0.80964685615848375"/>
    <n v="-2.2195652173913056"/>
    <n v="-1.4099183612328219"/>
  </r>
  <r>
    <x v="87"/>
    <n v="3.033333333333323"/>
    <n v="-3.8448275862068435"/>
    <n v="-0.81149425287352051"/>
  </r>
  <r>
    <x v="87"/>
    <n v="0.32763532763532821"/>
    <n v="-3.9448275862068689"/>
    <n v="-3.6171922585715408"/>
  </r>
  <r>
    <x v="87"/>
    <n v="1.2222222222222201"/>
    <n v="-4.7857142857143282"/>
    <n v="-3.5634920634921081"/>
  </r>
  <r>
    <x v="87"/>
    <n v="0.72463768115942184"/>
    <n v="-2.2692307692307621"/>
    <n v="-1.5445930880713403"/>
  </r>
  <r>
    <x v="87"/>
    <n v="1.74074074074074"/>
    <n v="-2.2195652173913056"/>
    <n v="-0.4788244766505656"/>
  </r>
  <r>
    <x v="87"/>
    <n v="1.9090909090909101"/>
    <n v="-2.1999999999999975"/>
    <n v="-0.29090909090908745"/>
  </r>
  <r>
    <x v="87"/>
    <n v="1.4769230769230768"/>
    <n v="-2.3142857142857145"/>
    <n v="-0.83736263736263772"/>
  </r>
  <r>
    <x v="87"/>
    <n v="1.125"/>
    <n v="-8.1666666666666661"/>
    <n v="-7.0416666666666661"/>
  </r>
  <r>
    <x v="87"/>
    <n v="0.5068226120857684"/>
    <n v="-2.790540540540563"/>
    <n v="-2.2837179284547946"/>
  </r>
  <r>
    <x v="87"/>
    <n v="1.18695652173913"/>
    <n v="-2.2090909090909077"/>
    <n v="-1.0221343873517776"/>
  </r>
  <r>
    <x v="87"/>
    <n v="1.4347826086956501"/>
    <n v="-2.8128205128205237"/>
    <n v="-1.3780379041248736"/>
  </r>
  <r>
    <x v="87"/>
    <n v="1.379999999999997"/>
    <n v="-2.2692307692307621"/>
    <n v="-0.88923076923076505"/>
  </r>
  <r>
    <x v="87"/>
    <n v="1.3333333333333299"/>
    <n v="-3.4000000000000306"/>
    <n v="-2.0666666666667006"/>
  </r>
  <r>
    <x v="87"/>
    <n v="1.4545454545454499"/>
    <n v="-2.7405405405405627"/>
    <n v="-1.2859950859951128"/>
  </r>
  <r>
    <x v="87"/>
    <n v="1.32258064516129"/>
    <n v="-3.4846153846153873"/>
    <n v="-2.1620347394540973"/>
  </r>
  <r>
    <x v="87"/>
    <n v="1.2105263157894699"/>
    <n v="-5.0166666666667519"/>
    <n v="-3.806140350877282"/>
  </r>
  <r>
    <x v="87"/>
    <n v="2.3111111111111189"/>
    <n v="-3.0545454545454862"/>
    <n v="-0.74343434343436732"/>
  </r>
  <r>
    <x v="87"/>
    <n v="1.2833333333333368"/>
    <n v="-2.2333333333333414"/>
    <n v="-0.95000000000000462"/>
  </r>
  <r>
    <x v="87"/>
    <n v="1.29411764705882"/>
    <n v="-3.7571428571428975"/>
    <n v="-2.4630252100840773"/>
  </r>
  <r>
    <x v="87"/>
    <n v="1.55555555555556"/>
    <n v="-2.4249999999999856"/>
    <n v="-0.86944444444442559"/>
  </r>
  <r>
    <x v="87"/>
    <n v="3.44"/>
    <n v="-4.3030303030303028"/>
    <n v="-0.86303030303030281"/>
  </r>
  <r>
    <x v="87"/>
    <n v="1.1176470588235299"/>
    <n v="-8.6666666666666323"/>
    <n v="-7.5490196078431024"/>
  </r>
  <r>
    <x v="87"/>
    <n v="0.39915966386554702"/>
    <n v="-3.216666666666645"/>
    <n v="-2.817507002801098"/>
  </r>
  <r>
    <x v="87"/>
    <n v="0.67708333333333337"/>
    <n v="-2.3142857142857145"/>
    <n v="-1.637202380952381"/>
  </r>
  <r>
    <x v="87"/>
    <n v="1.22727272727273"/>
    <n v="-4.6941176470587713"/>
    <n v="-3.4668449197860411"/>
  </r>
  <r>
    <x v="87"/>
    <n v="1.1111111111111101"/>
    <n v="-9.1666666666667513"/>
    <n v="-8.0555555555556406"/>
  </r>
  <r>
    <x v="87"/>
    <n v="0.61624649859943925"/>
    <n v="-2.3951612903225854"/>
    <n v="-1.778914791723146"/>
  </r>
  <r>
    <x v="87"/>
    <n v="0.70006863417982124"/>
    <n v="-2.2907407407407421"/>
    <n v="-1.5906721065609208"/>
  </r>
  <r>
    <x v="87"/>
    <n v="3.9239130434782732"/>
    <n v="-5.0166666666667519"/>
    <n v="-1.0927536231884787"/>
  </r>
  <r>
    <x v="87"/>
    <n v="1.25"/>
    <n v="-4.3030303030303028"/>
    <n v="-3.0530303030303028"/>
  </r>
  <r>
    <x v="87"/>
    <n v="1.5405405405405399"/>
    <n v="-2.4560606060606083"/>
    <n v="-0.91552006552006837"/>
  </r>
  <r>
    <x v="87"/>
    <n v="1.74074074074074"/>
    <n v="-2.2195652173913056"/>
    <n v="-0.4788244766505656"/>
  </r>
  <r>
    <x v="87"/>
    <n v="1.29411764705882"/>
    <n v="-3.7571428571428975"/>
    <n v="-2.4630252100840773"/>
  </r>
  <r>
    <x v="87"/>
    <n v="0.80964685615848375"/>
    <n v="-2.2195652173913056"/>
    <n v="-1.4099183612328219"/>
  </r>
  <r>
    <x v="87"/>
    <n v="2.4566666666666732"/>
    <n v="-3.1755319148936447"/>
    <n v="-0.71886524822697151"/>
  </r>
  <r>
    <x v="87"/>
    <n v="1.2833333333333368"/>
    <n v="-2.2333333333333414"/>
    <n v="-0.95000000000000462"/>
  </r>
  <r>
    <x v="87"/>
    <n v="1.8"/>
    <n v="-2.2023809523809526"/>
    <n v="-0.40238095238095251"/>
  </r>
  <r>
    <x v="87"/>
    <n v="0.65553494124922851"/>
    <n v="-2.3396551724137824"/>
    <n v="-1.6841202311645538"/>
  </r>
  <r>
    <x v="87"/>
    <n v="0.75095785440612894"/>
    <n v="-2.2500000000000062"/>
    <n v="-1.4990421455938772"/>
  </r>
  <r>
    <x v="87"/>
    <n v="1.55555555555556"/>
    <n v="-2.4249999999999856"/>
    <n v="-0.86944444444442559"/>
  </r>
  <r>
    <x v="87"/>
    <n v="1.5740740740740713"/>
    <n v="-2.3666666666666587"/>
    <n v="-0.79259259259258741"/>
  </r>
  <r>
    <x v="87"/>
    <n v="2.6860465116279131"/>
    <n v="-3.7000000000000317"/>
    <n v="-1.0139534883721186"/>
  </r>
  <r>
    <x v="87"/>
    <n v="1.3316326530612268"/>
    <n v="-2.2500000000000062"/>
    <n v="-0.91836734693877942"/>
  </r>
  <r>
    <x v="87"/>
    <n v="1.25"/>
    <n v="-4.3030303030303028"/>
    <n v="-3.0530303030303028"/>
  </r>
  <r>
    <x v="87"/>
    <n v="1.4"/>
    <n v="-2.9878048780487809"/>
    <n v="-1.587804878048781"/>
  </r>
  <r>
    <x v="87"/>
    <n v="3.6666666666666585"/>
    <n v="-4.6857142857142335"/>
    <n v="-1.019047619047575"/>
  </r>
  <r>
    <x v="87"/>
    <n v="1.3333333333333299"/>
    <n v="-3.4000000000000306"/>
    <n v="-2.0666666666667006"/>
  </r>
  <r>
    <x v="87"/>
    <n v="0.51407588739290178"/>
    <n v="-2.6905405405405283"/>
    <n v="-2.1764646531476264"/>
  </r>
  <r>
    <x v="87"/>
    <n v="0.72463768115942184"/>
    <n v="-2.2692307692307621"/>
    <n v="-1.5445930880713403"/>
  </r>
  <r>
    <x v="87"/>
    <n v="3.75"/>
    <n v="-3.6636363636363956"/>
    <n v="8.6363636363604446E-2"/>
  </r>
  <r>
    <x v="87"/>
    <n v="1.1481481481481499"/>
    <n v="-6.9499999999999194"/>
    <n v="-5.8018518518517697"/>
  </r>
  <r>
    <x v="87"/>
    <n v="0.4947526236881552"/>
    <n v="-2.826315789473695"/>
    <n v="-2.33156316578554"/>
  </r>
  <r>
    <x v="88"/>
    <n v="1.5263157894736801"/>
    <n v="-2.506060606060621"/>
    <n v="-0.9797448165869409"/>
  </r>
  <r>
    <x v="88"/>
    <n v="0.46938775510204001"/>
    <n v="-2.9500000000000144"/>
    <n v="-2.4806122448979746"/>
  </r>
  <r>
    <x v="88"/>
    <n v="0.75095785440612894"/>
    <n v="-2.2500000000000062"/>
    <n v="-1.4990421455938772"/>
  </r>
  <r>
    <x v="88"/>
    <n v="1.25"/>
    <n v="-4.3030303030303028"/>
    <n v="-3.0530303030303028"/>
  </r>
  <r>
    <x v="88"/>
    <n v="1.13333333333333"/>
    <n v="-7.6818181818183708"/>
    <n v="-6.5484848484850406"/>
  </r>
  <r>
    <x v="88"/>
    <n v="2.4500000000000002"/>
    <n v="-2.3396551724137824"/>
    <n v="0.11034482758621778"/>
  </r>
  <r>
    <x v="88"/>
    <n v="1.27027027027027"/>
    <n v="-4.0225806451612947"/>
    <n v="-2.7523103748910245"/>
  </r>
  <r>
    <x v="88"/>
    <n v="1.9090909090909101"/>
    <n v="-2.1999999999999975"/>
    <n v="-0.29090909090908745"/>
  </r>
  <r>
    <x v="88"/>
    <n v="0.35217035217035136"/>
    <n v="-3.670370370370402"/>
    <n v="-3.3182000182000508"/>
  </r>
  <r>
    <x v="88"/>
    <n v="1.23529411764706"/>
    <n v="-4.5576923076922862"/>
    <n v="-3.3223981900452264"/>
  </r>
  <r>
    <x v="88"/>
    <n v="2.7627906976744248"/>
    <n v="-3.6846153846154164"/>
    <n v="-0.92182468694099162"/>
  </r>
  <r>
    <x v="88"/>
    <n v="1.8"/>
    <n v="-2.2023809523809526"/>
    <n v="-0.40238095238095251"/>
  </r>
  <r>
    <x v="88"/>
    <n v="1.4347826086956501"/>
    <n v="-2.826315789473695"/>
    <n v="-1.3915331807780449"/>
  </r>
  <r>
    <x v="88"/>
    <n v="1.2666666666666699"/>
    <n v="-4.0725806451612439"/>
    <n v="-2.8059139784945737"/>
  </r>
  <r>
    <x v="88"/>
    <n v="1.68965517241379"/>
    <n v="-2.2500000000000062"/>
    <n v="-0.56034482758621618"/>
  </r>
  <r>
    <x v="88"/>
    <n v="1.3333333333333299"/>
    <n v="-3.4000000000000306"/>
    <n v="-2.0666666666667006"/>
  </r>
  <r>
    <x v="88"/>
    <n v="1.1666666666666701"/>
    <n v="-6.2222222222220998"/>
    <n v="-5.0555555555554292"/>
  </r>
  <r>
    <x v="88"/>
    <n v="3.8"/>
    <n v="-3.8571428571428044"/>
    <n v="-5.7142857142804537E-2"/>
  </r>
  <r>
    <x v="88"/>
    <n v="2.5"/>
    <n v="-2.4166666666666714"/>
    <n v="8.3333333333328596E-2"/>
  </r>
  <r>
    <x v="88"/>
    <n v="1.2105263157894699"/>
    <n v="-5.0166666666667519"/>
    <n v="-3.806140350877282"/>
  </r>
  <r>
    <x v="88"/>
    <n v="0.67708333333333337"/>
    <n v="-2.3142857142857145"/>
    <n v="-1.637202380952381"/>
  </r>
  <r>
    <x v="88"/>
    <n v="3.1304347826086905"/>
    <n v="-3.933333333333306"/>
    <n v="-0.80289855072461558"/>
  </r>
  <r>
    <x v="88"/>
    <n v="1.1666666666666701"/>
    <n v="-6.2499999999998774"/>
    <n v="-5.0833333333332078"/>
  </r>
  <r>
    <x v="88"/>
    <n v="2.25"/>
    <n v="-2.2500000000000062"/>
    <n v="-6.2172489379008766E-15"/>
  </r>
  <r>
    <x v="88"/>
    <n v="3.2854166666666722"/>
    <n v="-4.1174603174603472"/>
    <n v="-0.83204365079367504"/>
  </r>
  <r>
    <x v="88"/>
    <n v="1.5714285714285698"/>
    <n v="-2.3951612903225854"/>
    <n v="-0.82373271889401556"/>
  </r>
  <r>
    <x v="88"/>
    <n v="1.6666666666666701"/>
    <n v="-2.2692307692307621"/>
    <n v="-0.60256410256409199"/>
  </r>
  <r>
    <x v="88"/>
    <n v="1.8695652173913"/>
    <n v="-2.2500000000000044"/>
    <n v="-0.38043478260870445"/>
  </r>
  <r>
    <x v="88"/>
    <n v="3.7"/>
    <n v="-3.7703703703704106"/>
    <n v="-7.0370370370410384E-2"/>
  </r>
  <r>
    <x v="88"/>
    <n v="0.22510822510822473"/>
    <n v="-5.7352941176471175"/>
    <n v="-5.5101858925388925"/>
  </r>
  <r>
    <x v="88"/>
    <n v="1.74074074074074"/>
    <n v="-2.2195652173913056"/>
    <n v="-0.4788244766505656"/>
  </r>
  <r>
    <x v="88"/>
    <n v="0.91666666666666496"/>
    <n v="-2.2000000000000046"/>
    <n v="-1.2833333333333397"/>
  </r>
  <r>
    <x v="88"/>
    <n v="2.1176470588235241"/>
    <n v="-2.8999999999999804"/>
    <n v="-0.78235294117645626"/>
  </r>
  <r>
    <x v="88"/>
    <n v="1.3846153846153799"/>
    <n v="-3.0545454545454862"/>
    <n v="-1.6699300699301063"/>
  </r>
  <r>
    <x v="88"/>
    <n v="1.2222222222222201"/>
    <n v="-4.7666666666667092"/>
    <n v="-3.5444444444444891"/>
  </r>
  <r>
    <x v="88"/>
    <n v="1.3333333333333299"/>
    <n v="-3.4000000000000306"/>
    <n v="-2.0666666666667006"/>
  </r>
  <r>
    <x v="88"/>
    <n v="1.15384615384615"/>
    <n v="-6.7000000000001636"/>
    <n v="-5.5461538461540139"/>
  </r>
  <r>
    <x v="88"/>
    <n v="1.47619047619048"/>
    <n v="-2.6714285714285539"/>
    <n v="-1.1952380952380739"/>
  </r>
  <r>
    <x v="88"/>
    <n v="1.625"/>
    <n v="-2.3142857142857145"/>
    <n v="-0.6892857142857145"/>
  </r>
  <r>
    <x v="88"/>
    <n v="0.6352941176470599"/>
    <n v="-2.3666666666666587"/>
    <n v="-1.7313725490195988"/>
  </r>
  <r>
    <x v="88"/>
    <n v="2.25"/>
    <n v="-2.2500000000000062"/>
    <n v="-6.2172489379008766E-15"/>
  </r>
  <r>
    <x v="88"/>
    <n v="2.85"/>
    <n v="-2.7405405405405627"/>
    <n v="0.10945945945943736"/>
  </r>
  <r>
    <x v="88"/>
    <n v="0.67708333333333337"/>
    <n v="-2.3142857142857145"/>
    <n v="-1.637202380952381"/>
  </r>
  <r>
    <x v="88"/>
    <n v="1.5740740740740713"/>
    <n v="-2.3666666666666587"/>
    <n v="-0.79259259259258741"/>
  </r>
  <r>
    <x v="88"/>
    <n v="0.38980509745127534"/>
    <n v="-3.3081632653060944"/>
    <n v="-2.9183581678548189"/>
  </r>
  <r>
    <x v="88"/>
    <n v="1.3508771929824599"/>
    <n v="-3.266666666666636"/>
    <n v="-1.9157894736841761"/>
  </r>
  <r>
    <x v="88"/>
    <n v="3"/>
    <n v="-2.9500000000000144"/>
    <n v="4.9999999999985612E-2"/>
  </r>
  <r>
    <x v="88"/>
    <n v="0.45161290322580638"/>
    <n v="-2.9761904761904767"/>
    <n v="-2.5245775729646702"/>
  </r>
  <r>
    <x v="88"/>
    <n v="1.8967741935483819"/>
    <n v="-2.6555555555555381"/>
    <n v="-0.75878136200715618"/>
  </r>
  <r>
    <x v="88"/>
    <n v="0.4947526236881552"/>
    <n v="-2.826315789473695"/>
    <n v="-2.33156316578554"/>
  </r>
  <r>
    <x v="88"/>
    <n v="1.6227272727272744"/>
    <n v="-2.3951612903225854"/>
    <n v="-0.77243401759531105"/>
  </r>
  <r>
    <x v="88"/>
    <n v="1.5"/>
    <n v="-2.5714285714285712"/>
    <n v="-1.0714285714285712"/>
  </r>
  <r>
    <x v="88"/>
    <n v="1.0909090909090899"/>
    <n v="-11.125000000000117"/>
    <n v="-10.034090909091027"/>
  </r>
  <r>
    <x v="88"/>
    <n v="1.2222222222222201"/>
    <n v="-4.7857142857143282"/>
    <n v="-3.5634920634921081"/>
  </r>
  <r>
    <x v="88"/>
    <n v="1.0909090909090928"/>
    <n v="-2.2000000000000046"/>
    <n v="-1.1090909090909118"/>
  </r>
  <r>
    <x v="88"/>
    <n v="1.68965517241379"/>
    <n v="-2.2500000000000062"/>
    <n v="-0.56034482758621618"/>
  </r>
  <r>
    <x v="89"/>
    <n v="1.37037037037037"/>
    <n v="-3.1347826086956547"/>
    <n v="-1.7644122383252847"/>
  </r>
  <r>
    <x v="89"/>
    <n v="1.5882352941176499"/>
    <n v="-2.3666666666666587"/>
    <n v="-0.77843137254900885"/>
  </r>
  <r>
    <x v="89"/>
    <n v="1.7692307692307701"/>
    <n v="-2.2090909090909077"/>
    <n v="-0.43986013986013761"/>
  </r>
  <r>
    <x v="89"/>
    <n v="3.033333333333323"/>
    <n v="-3.8448275862068435"/>
    <n v="-0.81149425287352051"/>
  </r>
  <r>
    <x v="89"/>
    <n v="3.1304347826086905"/>
    <n v="-3.933333333333306"/>
    <n v="-0.80289855072461558"/>
  </r>
  <r>
    <x v="89"/>
    <n v="1.8695652173913"/>
    <n v="-2.1023809523809582"/>
    <n v="-0.23281573498965824"/>
  </r>
  <r>
    <x v="89"/>
    <n v="1.48780487804878"/>
    <n v="-2.6214285714285737"/>
    <n v="-1.1336236933797936"/>
  </r>
  <r>
    <x v="89"/>
    <n v="4.2"/>
    <n v="-4.5124999999999682"/>
    <n v="-0.31249999999996803"/>
  </r>
  <r>
    <x v="89"/>
    <n v="1.3571428571428599"/>
    <n v="-3.216666666666645"/>
    <n v="-1.8595238095237852"/>
  </r>
  <r>
    <x v="89"/>
    <n v="0.24"/>
    <n v="-5.2500000000000009"/>
    <n v="-5.0100000000000007"/>
  </r>
  <r>
    <x v="89"/>
    <n v="0.91666666666666496"/>
    <n v="-2.2000000000000046"/>
    <n v="-1.2833333333333397"/>
  </r>
  <r>
    <x v="89"/>
    <n v="2.4500000000000002"/>
    <n v="-2.3396551724137824"/>
    <n v="0.11034482758621778"/>
  </r>
  <r>
    <x v="89"/>
    <n v="1.3333333333333299"/>
    <n v="-3.4000000000000306"/>
    <n v="-2.0666666666667006"/>
  </r>
  <r>
    <x v="89"/>
    <n v="1.25"/>
    <n v="-4.3030303030303028"/>
    <n v="-3.0530303030303028"/>
  </r>
  <r>
    <x v="89"/>
    <n v="1.5882352941176499"/>
    <n v="-2.3666666666666587"/>
    <n v="-0.77843137254900885"/>
  </r>
  <r>
    <x v="89"/>
    <n v="1.4347826086956501"/>
    <n v="-2.826315789473695"/>
    <n v="-1.3915331807780449"/>
  </r>
  <r>
    <x v="89"/>
    <n v="1.26315789473684"/>
    <n v="-4.11250000000003"/>
    <n v="-2.8493421052631902"/>
  </r>
  <r>
    <x v="89"/>
    <n v="1.4347826086956501"/>
    <n v="-2.826315789473695"/>
    <n v="-1.3915331807780449"/>
  </r>
  <r>
    <x v="89"/>
    <n v="1.5263157894736801"/>
    <n v="-2.4882352941176622"/>
    <n v="-0.96191950464398213"/>
  </r>
  <r>
    <x v="89"/>
    <n v="1.125"/>
    <n v="-8.1666666666666661"/>
    <n v="-7.0416666666666661"/>
  </r>
  <r>
    <x v="89"/>
    <n v="0.17435897435897385"/>
    <n v="-7.6818181818183708"/>
    <n v="-7.5074592074593971"/>
  </r>
  <r>
    <x v="89"/>
    <n v="1.5882352941176499"/>
    <n v="-2.3666666666666587"/>
    <n v="-0.77843137254900885"/>
  </r>
  <r>
    <x v="89"/>
    <n v="0.5232558139534893"/>
    <n v="-2.7055555555555433"/>
    <n v="-2.182299741602054"/>
  </r>
  <r>
    <x v="89"/>
    <n v="1.4769230769230768"/>
    <n v="-2.3142857142857145"/>
    <n v="-0.83736263736263772"/>
  </r>
  <r>
    <x v="89"/>
    <n v="1.4166666666666701"/>
    <n v="-2.8999999999999804"/>
    <n v="-1.4833333333333103"/>
  </r>
  <r>
    <x v="89"/>
    <n v="0.65553494124922851"/>
    <n v="-2.3396551724137824"/>
    <n v="-1.6841202311645538"/>
  </r>
  <r>
    <x v="89"/>
    <n v="1.19047619047619"/>
    <n v="-5.4852941176470713"/>
    <n v="-4.2948179271708815"/>
  </r>
  <r>
    <x v="89"/>
    <n v="1.68965517241379"/>
    <n v="-2.2500000000000062"/>
    <n v="-0.56034482758621618"/>
  </r>
  <r>
    <x v="89"/>
    <n v="1.3571428571428599"/>
    <n v="-3.2347826086956308"/>
    <n v="-1.877639751552771"/>
  </r>
  <r>
    <x v="89"/>
    <n v="1.3571428571428599"/>
    <n v="-3.216666666666645"/>
    <n v="-1.8595238095237852"/>
  </r>
  <r>
    <x v="89"/>
    <n v="1.8333333333333299"/>
    <n v="-2.2000000000000046"/>
    <n v="-0.36666666666667469"/>
  </r>
  <r>
    <x v="89"/>
    <n v="1.32258064516129"/>
    <n v="-3.5000000000000027"/>
    <n v="-2.1774193548387126"/>
  </r>
  <r>
    <x v="89"/>
    <n v="3.6818181818181883"/>
    <n v="-4.7857142857143282"/>
    <n v="-1.1038961038961399"/>
  </r>
  <r>
    <x v="89"/>
    <n v="0.3973168214654294"/>
    <n v="-3.266666666666636"/>
    <n v="-2.8693498452012065"/>
  </r>
  <r>
    <x v="89"/>
    <n v="1.0909090909090928"/>
    <n v="-2.2000000000000046"/>
    <n v="-1.1090909090909118"/>
  </r>
  <r>
    <x v="89"/>
    <n v="1.1388888888888888"/>
    <n v="-2.2023809523809526"/>
    <n v="-1.0634920634920637"/>
  </r>
  <r>
    <x v="89"/>
    <n v="0.59829059829059994"/>
    <n v="-2.4249999999999856"/>
    <n v="-1.8267094017093857"/>
  </r>
  <r>
    <x v="89"/>
    <n v="0.55555555555555547"/>
    <n v="-2.5882352941176467"/>
    <n v="-2.0326797385620914"/>
  </r>
  <r>
    <x v="89"/>
    <n v="1.4769230769230768"/>
    <n v="-2.3142857142857145"/>
    <n v="-0.83736263736263772"/>
  </r>
  <r>
    <x v="89"/>
    <n v="1.8333333333333299"/>
    <n v="-2.2000000000000046"/>
    <n v="-0.36666666666667469"/>
  </r>
  <r>
    <x v="89"/>
    <n v="2.5653846153846089"/>
    <n v="-3.3081632653060944"/>
    <n v="-0.74277864992148546"/>
  </r>
  <r>
    <x v="89"/>
    <n v="0.91666666666666496"/>
    <n v="-2.2000000000000046"/>
    <n v="-1.2833333333333397"/>
  </r>
  <r>
    <x v="89"/>
    <n v="1.5714285714285698"/>
    <n v="-2.3951612903225854"/>
    <n v="-0.82373271889401556"/>
  </r>
  <r>
    <x v="89"/>
    <n v="1.3571428571428599"/>
    <n v="-3.216666666666645"/>
    <n v="-1.8595238095237852"/>
  </r>
  <r>
    <x v="89"/>
    <n v="1.379999999999997"/>
    <n v="-2.2692307692307621"/>
    <n v="-0.88923076923076505"/>
  </r>
  <r>
    <x v="89"/>
    <n v="1.74074074074074"/>
    <n v="-2.2195652173913056"/>
    <n v="-0.4788244766505656"/>
  </r>
  <r>
    <x v="89"/>
    <n v="2.35"/>
    <n v="-2.2907407407407421"/>
    <n v="5.9259259259258013E-2"/>
  </r>
  <r>
    <x v="89"/>
    <n v="1.2351063829787239"/>
    <n v="-2.2195652173913056"/>
    <n v="-0.98445883441258175"/>
  </r>
  <r>
    <x v="89"/>
    <n v="0.27160493827160448"/>
    <n v="-4.7857142857143282"/>
    <n v="-4.5141093474427239"/>
  </r>
  <r>
    <x v="89"/>
    <n v="1.3333333333333299"/>
    <n v="-3.4000000000000306"/>
    <n v="-2.0666666666667006"/>
  </r>
  <r>
    <x v="89"/>
    <n v="1.23529411764706"/>
    <n v="-4.5576923076922862"/>
    <n v="-3.3223981900452264"/>
  </r>
  <r>
    <x v="89"/>
    <n v="1.5714285714285698"/>
    <n v="-2.3951612903225854"/>
    <n v="-0.82373271889401556"/>
  </r>
  <r>
    <x v="89"/>
    <n v="1.0588235294117601"/>
    <n v="-17.083333333334675"/>
    <n v="-16.024509803922914"/>
  </r>
  <r>
    <x v="89"/>
    <n v="1.379999999999997"/>
    <n v="-2.2692307692307621"/>
    <n v="-0.88923076923076505"/>
  </r>
  <r>
    <x v="89"/>
    <n v="0.22222222222222288"/>
    <n v="-6.2352941176469363"/>
    <n v="-6.0130718954247131"/>
  </r>
  <r>
    <x v="89"/>
    <n v="2.468421052631574"/>
    <n v="-3.2255319148935957"/>
    <n v="-0.75711086226202173"/>
  </r>
  <r>
    <x v="89"/>
    <n v="1.7692307692307701"/>
    <n v="-2.2090909090909077"/>
    <n v="-0.43986013986013761"/>
  </r>
  <r>
    <x v="89"/>
    <n v="2.1"/>
    <n v="-2.2090909090909077"/>
    <n v="-0.10909090909090757"/>
  </r>
  <r>
    <x v="89"/>
    <n v="2.65"/>
    <n v="-2.4560606060606083"/>
    <n v="0.19393939393939164"/>
  </r>
  <r>
    <x v="89"/>
    <n v="1.4545454545454499"/>
    <n v="-2.7555555555555777"/>
    <n v="-1.3010101010101278"/>
  </r>
  <r>
    <x v="90"/>
    <n v="0.27272727272727332"/>
    <n v="-4.6857142857142335"/>
    <n v="-4.4129870129869602"/>
  </r>
  <r>
    <x v="91"/>
    <n v="1.13333333333333"/>
    <n v="-7.6904761904763799"/>
    <n v="-6.5571428571430497"/>
  </r>
  <r>
    <x v="91"/>
    <n v="0.34509803921568533"/>
    <n v="-3.7636363636364041"/>
    <n v="-3.4185383244207186"/>
  </r>
  <r>
    <x v="91"/>
    <n v="0.21212121212121274"/>
    <n v="-6.2222222222220998"/>
    <n v="-6.0101010101008869"/>
  </r>
  <r>
    <x v="91"/>
    <n v="0.39215686274509703"/>
    <n v="-3.4166666666666972"/>
    <n v="-3.0245098039216001"/>
  </r>
  <r>
    <x v="91"/>
    <n v="1.125"/>
    <n v="-8.1818181818181817"/>
    <n v="-7.0568181818181817"/>
  </r>
  <r>
    <x v="91"/>
    <n v="1.3174603174603199"/>
    <n v="-3.5346153846153605"/>
    <n v="-2.2171550671550406"/>
  </r>
  <r>
    <x v="91"/>
    <n v="0.65553494124922851"/>
    <n v="-2.3396551724137824"/>
    <n v="-1.6841202311645538"/>
  </r>
  <r>
    <x v="91"/>
    <n v="1.1599999999999999"/>
    <n v="-6.4852941176470624"/>
    <n v="-5.3252941176470623"/>
  </r>
  <r>
    <x v="91"/>
    <n v="1.55555555555556"/>
    <n v="-2.4249999999999856"/>
    <n v="-0.86944444444442559"/>
  </r>
  <r>
    <x v="91"/>
    <n v="1.4284313725490201"/>
    <n v="-2.2907407407407421"/>
    <n v="-0.86230936819172199"/>
  </r>
  <r>
    <x v="92"/>
    <n v="1.22727272727273"/>
    <n v="-4.6857142857142335"/>
    <n v="-3.4584415584415034"/>
  </r>
  <r>
    <x v="92"/>
    <n v="1.379999999999997"/>
    <n v="-2.2692307692307621"/>
    <n v="-0.88923076923076505"/>
  </r>
  <r>
    <x v="92"/>
    <n v="1.25"/>
    <n v="-4.3076923076923075"/>
    <n v="-3.0576923076923075"/>
  </r>
  <r>
    <x v="92"/>
    <n v="3.6818181818181883"/>
    <n v="-4.7857142857143282"/>
    <n v="-1.1038961038961399"/>
  </r>
  <r>
    <x v="92"/>
    <n v="1.4166666666666701"/>
    <n v="-2.9263157894736644"/>
    <n v="-1.5096491228069944"/>
  </r>
  <r>
    <x v="92"/>
    <n v="1.2833333333333368"/>
    <n v="-2.2333333333333414"/>
    <n v="-0.95000000000000462"/>
  </r>
  <r>
    <x v="92"/>
    <n v="1.9645161290322528"/>
    <n v="-2.6263157894736668"/>
    <n v="-0.66179966044141403"/>
  </r>
  <r>
    <x v="92"/>
    <n v="1.3125"/>
    <n v="-3.6"/>
    <n v="-2.2875000000000001"/>
  </r>
  <r>
    <x v="92"/>
    <n v="1.5128205128205101"/>
    <n v="-2.5382352941176576"/>
    <n v="-1.0254147812971475"/>
  </r>
  <r>
    <x v="92"/>
    <n v="2.25"/>
    <n v="-2.2500000000000062"/>
    <n v="-6.2172489379008766E-15"/>
  </r>
  <r>
    <x v="92"/>
    <n v="1.15384615384615"/>
    <n v="-6.7105263157896369"/>
    <n v="-5.5566801619434871"/>
  </r>
  <r>
    <x v="92"/>
    <n v="1.8333333333333299"/>
    <n v="-2.2000000000000046"/>
    <n v="-0.36666666666667469"/>
  </r>
  <r>
    <x v="92"/>
    <n v="2.7"/>
    <n v="-2.4882352941176622"/>
    <n v="0.21176470588233798"/>
  </r>
  <r>
    <x v="92"/>
    <n v="2.15"/>
    <n v="-2.2195652173913056"/>
    <n v="-6.9565217391305723E-2"/>
  </r>
  <r>
    <x v="92"/>
    <n v="1.3846153846153799"/>
    <n v="-3.0761904761905079"/>
    <n v="-1.691575091575128"/>
  </r>
  <r>
    <x v="92"/>
    <n v="6.785714285714266"/>
    <n v="-9.6538461538458638"/>
    <n v="-2.8681318681315977"/>
  </r>
  <r>
    <x v="92"/>
    <n v="1.2222222222222201"/>
    <n v="-4.7857142857143282"/>
    <n v="-3.5634920634921081"/>
  </r>
  <r>
    <x v="92"/>
    <n v="1.2564102564102599"/>
    <n v="-4.2225806451612362"/>
    <n v="-2.9661703887509763"/>
  </r>
  <r>
    <x v="92"/>
    <n v="1.13793103448276"/>
    <n v="-7.4318181818181088"/>
    <n v="-6.293887147335349"/>
  </r>
  <r>
    <x v="92"/>
    <n v="3.3"/>
    <n v="-3.3347826086956243"/>
    <n v="-3.478260869562444E-2"/>
  </r>
  <r>
    <x v="92"/>
    <n v="0.59829059829059994"/>
    <n v="-2.4249999999999856"/>
    <n v="-1.8267094017093857"/>
  </r>
  <r>
    <x v="92"/>
    <n v="1.0416666666666701"/>
    <n v="-24.062499999998039"/>
    <n v="-23.020833333331367"/>
  </r>
  <r>
    <x v="92"/>
    <n v="0.43503821281599048"/>
    <n v="-3.1651162790697698"/>
    <n v="-2.7300780662537791"/>
  </r>
  <r>
    <x v="92"/>
    <n v="1.0909090909090899"/>
    <n v="-11.125000000000117"/>
    <n v="-10.034090909091027"/>
  </r>
  <r>
    <x v="92"/>
    <n v="1.3333333333333299"/>
    <n v="-3.4166666666666972"/>
    <n v="-2.0833333333333672"/>
  </r>
  <r>
    <x v="92"/>
    <n v="1.3571428571428599"/>
    <n v="-3.2347826086956308"/>
    <n v="-1.877639751552771"/>
  </r>
  <r>
    <x v="92"/>
    <n v="2.2000000000000002"/>
    <n v="-2.2333333333333414"/>
    <n v="-3.3333333333341209E-2"/>
  </r>
  <r>
    <x v="92"/>
    <n v="4.2"/>
    <n v="-4.2124999999999462"/>
    <n v="-1.2499999999945999E-2"/>
  </r>
  <r>
    <x v="92"/>
    <n v="1.2351063829787239"/>
    <n v="-2.2195652173913056"/>
    <n v="-0.98445883441258175"/>
  </r>
  <r>
    <x v="92"/>
    <n v="1.1666666666666701"/>
    <n v="-6.2352941176469363"/>
    <n v="-5.0686274509802658"/>
  </r>
  <r>
    <x v="92"/>
    <n v="4.4999999999999867"/>
    <n v="-6.2352941176469363"/>
    <n v="-1.7352941176469496"/>
  </r>
  <r>
    <x v="92"/>
    <n v="3.2458333333333385"/>
    <n v="-4.1225806451613201"/>
    <n v="-0.8767473118279816"/>
  </r>
  <r>
    <x v="92"/>
    <n v="1.1739130434782601"/>
    <n v="-5.9852941176470846"/>
    <n v="-4.8113810741688248"/>
  </r>
  <r>
    <x v="92"/>
    <n v="1.13333333333333"/>
    <n v="-7.6818181818183708"/>
    <n v="-6.5484848484850406"/>
  </r>
  <r>
    <x v="92"/>
    <n v="3.0521739130434731"/>
    <n v="-3.9448275862068689"/>
    <n v="-0.89265367316339583"/>
  </r>
  <r>
    <x v="92"/>
    <n v="1.2105263157894699"/>
    <n v="-5.0166666666667519"/>
    <n v="-3.806140350877282"/>
  </r>
  <r>
    <x v="92"/>
    <n v="0.6352941176470599"/>
    <n v="-2.3666666666666587"/>
    <n v="-1.7313725490195988"/>
  </r>
  <r>
    <x v="92"/>
    <n v="4.0801587301587263"/>
    <n v="-5.559740259740229"/>
    <n v="-1.4795815295815027"/>
  </r>
  <r>
    <x v="92"/>
    <n v="0.42824074074074059"/>
    <n v="-3.154545454545457"/>
    <n v="-2.7263047138047165"/>
  </r>
  <r>
    <x v="92"/>
    <n v="1.47619047619048"/>
    <n v="-2.6555555555555381"/>
    <n v="-1.1793650793650581"/>
  </r>
  <r>
    <x v="92"/>
    <n v="1.0833333333333299"/>
    <n v="-12.111111111111601"/>
    <n v="-11.027777777778271"/>
  </r>
  <r>
    <x v="92"/>
    <n v="2.5499999999999998"/>
    <n v="-2.3951612903225854"/>
    <n v="0.15483870967741442"/>
  </r>
  <r>
    <x v="92"/>
    <n v="1.7689655172413843"/>
    <n v="-2.4882352941176622"/>
    <n v="-0.71926977687627791"/>
  </r>
  <r>
    <x v="92"/>
    <n v="0.23478260869565201"/>
    <n v="-6.0000000000000258"/>
    <n v="-5.7652173913043736"/>
  </r>
  <r>
    <x v="92"/>
    <n v="1.44444444444444"/>
    <n v="-2.790540540540563"/>
    <n v="-1.346096096096123"/>
  </r>
  <r>
    <x v="92"/>
    <n v="3.8"/>
    <n v="-3.9571428571428298"/>
    <n v="-0.15714285714282994"/>
  </r>
  <r>
    <x v="92"/>
    <n v="4.25"/>
    <n v="-4.4076923076923116"/>
    <n v="-0.15769230769231157"/>
  </r>
  <r>
    <x v="92"/>
    <n v="2.25"/>
    <n v="-2.2500000000000062"/>
    <n v="-6.2172489379008766E-15"/>
  </r>
  <r>
    <x v="92"/>
    <n v="1.8629032258064468"/>
    <n v="-2.6714285714285539"/>
    <n v="-0.80852534562210709"/>
  </r>
  <r>
    <x v="92"/>
    <n v="1.1388888888888888"/>
    <n v="-2.2023809523809526"/>
    <n v="-1.0634920634920637"/>
  </r>
  <r>
    <x v="92"/>
    <n v="1.29411764705882"/>
    <n v="-3.7571428571428975"/>
    <n v="-2.4630252100840773"/>
  </r>
  <r>
    <x v="92"/>
    <n v="3.1489361702127669"/>
    <n v="-4.0333333333333377"/>
    <n v="-0.88439716312057071"/>
  </r>
  <r>
    <x v="92"/>
    <n v="0.67708333333333337"/>
    <n v="-2.3142857142857145"/>
    <n v="-1.637202380952381"/>
  </r>
  <r>
    <x v="92"/>
    <n v="1.6227272727272744"/>
    <n v="-2.3951612903225854"/>
    <n v="-0.77243401759531105"/>
  </r>
  <r>
    <x v="92"/>
    <n v="1.1818181818181799"/>
    <n v="-5.7500000000000586"/>
    <n v="-4.5681818181818787"/>
  </r>
  <r>
    <x v="92"/>
    <n v="1.1666666666666701"/>
    <n v="-6.2352941176469363"/>
    <n v="-5.0686274509802658"/>
  </r>
  <r>
    <x v="92"/>
    <n v="2.2999999999999998"/>
    <n v="-2.2692307692307621"/>
    <n v="3.0769230769237765E-2"/>
  </r>
  <r>
    <x v="92"/>
    <n v="1.1739130434782601"/>
    <n v="-5.9852941176470846"/>
    <n v="-4.8113810741688248"/>
  </r>
  <r>
    <x v="92"/>
    <n v="4.4999999999999867"/>
    <n v="-6.2352941176469363"/>
    <n v="-1.7352941176469496"/>
  </r>
  <r>
    <x v="92"/>
    <n v="1.28571428571429"/>
    <n v="-3.8703703703703174"/>
    <n v="-2.5846560846560274"/>
  </r>
  <r>
    <x v="92"/>
    <n v="1.1818181818181799"/>
    <n v="-5.7500000000000586"/>
    <n v="-4.5681818181818787"/>
  </r>
  <r>
    <x v="92"/>
    <n v="1.3333333333333299"/>
    <n v="-3.4000000000000306"/>
    <n v="-2.0666666666667006"/>
  </r>
  <r>
    <x v="92"/>
    <n v="3.2632653061224395"/>
    <n v="-4.2225806451612362"/>
    <n v="-0.95931533903879673"/>
  </r>
  <r>
    <x v="92"/>
    <n v="1.60606060606061"/>
    <n v="-2.3396551724137824"/>
    <n v="-0.73359456635317244"/>
  </r>
  <r>
    <x v="92"/>
    <n v="11.249999999999964"/>
    <n v="-15.090909090908346"/>
    <n v="-3.8409090909083812"/>
  </r>
  <r>
    <x v="92"/>
    <n v="0.38187255578559992"/>
    <n v="-3.5581632653060984"/>
    <n v="-3.1762907095204986"/>
  </r>
  <r>
    <x v="92"/>
    <n v="1.5"/>
    <n v="-2.5882352941176467"/>
    <n v="-1.0882352941176467"/>
  </r>
  <r>
    <x v="92"/>
    <n v="1.5882352941176499"/>
    <n v="-2.3666666666666587"/>
    <n v="-0.77843137254900885"/>
  </r>
  <r>
    <x v="92"/>
    <n v="1.3389830508474601"/>
    <n v="-3.3581632653061013"/>
    <n v="-2.0191802144586415"/>
  </r>
  <r>
    <x v="92"/>
    <n v="0.61624649859943925"/>
    <n v="-2.3951612903225854"/>
    <n v="-1.778914791723146"/>
  </r>
  <r>
    <x v="92"/>
    <n v="2.75"/>
    <n v="-2.6714285714285539"/>
    <n v="7.8571428571446056E-2"/>
  </r>
  <r>
    <x v="92"/>
    <n v="0.43269230769230621"/>
    <n v="-3.0545454545454862"/>
    <n v="-2.62185314685318"/>
  </r>
  <r>
    <x v="92"/>
    <n v="1.4"/>
    <n v="-3.0000000000000004"/>
    <n v="-1.6000000000000005"/>
  </r>
  <r>
    <x v="92"/>
    <n v="0.80964685615848375"/>
    <n v="-2.2195652173913056"/>
    <n v="-1.4099183612328219"/>
  </r>
  <r>
    <x v="92"/>
    <n v="2.2142857142857144"/>
    <n v="-2.9761904761904767"/>
    <n v="-0.76190476190476231"/>
  </r>
  <r>
    <x v="92"/>
    <n v="1.32258064516129"/>
    <n v="-3.5166666666666693"/>
    <n v="-2.1940860215053792"/>
  </r>
  <r>
    <x v="92"/>
    <n v="1.0909090909090928"/>
    <n v="-2.2000000000000046"/>
    <n v="-1.1090909090909118"/>
  </r>
  <r>
    <x v="92"/>
    <n v="1.60606060606061"/>
    <n v="-2.3396551724137824"/>
    <n v="-0.73359456635317244"/>
  </r>
  <r>
    <x v="92"/>
    <n v="1.8695652173913"/>
    <n v="-2.2000000000000082"/>
    <n v="-0.33043478260870818"/>
  </r>
  <r>
    <x v="93"/>
    <n v="1.3508771929824599"/>
    <n v="-3.2847826086956218"/>
    <n v="-1.9339054157131619"/>
  </r>
  <r>
    <x v="93"/>
    <n v="1.0909090909090899"/>
    <n v="-11.129032258064633"/>
    <n v="-10.038123167155543"/>
  </r>
  <r>
    <x v="93"/>
    <n v="1.5405405405405399"/>
    <n v="-2.4560606060606083"/>
    <n v="-0.91552006552006837"/>
  </r>
  <r>
    <x v="93"/>
    <n v="1.5740740740740713"/>
    <n v="-2.3666666666666587"/>
    <n v="-0.79259259259258741"/>
  </r>
  <r>
    <x v="93"/>
    <n v="1.2105263157894699"/>
    <n v="-5.0357142857143709"/>
    <n v="-3.825187969924901"/>
  </r>
  <r>
    <x v="93"/>
    <n v="0.33625730994152103"/>
    <n v="-3.9571428571428298"/>
    <n v="-3.6208855472013086"/>
  </r>
  <r>
    <x v="93"/>
    <n v="1.0416666666666701"/>
    <n v="-24.057142857140896"/>
    <n v="-23.015476190474224"/>
  </r>
  <r>
    <x v="93"/>
    <n v="0.53679653679653816"/>
    <n v="-2.6714285714285539"/>
    <n v="-2.1346320346320158"/>
  </r>
  <r>
    <x v="93"/>
    <n v="1.2325581395348799"/>
    <n v="-4.6076923076923775"/>
    <n v="-3.3751341681574978"/>
  </r>
  <r>
    <x v="93"/>
    <n v="1.55555555555556"/>
    <n v="-2.4249999999999856"/>
    <n v="-0.86944444444442559"/>
  </r>
  <r>
    <x v="93"/>
    <n v="1.8695652173913"/>
    <n v="-2.2000000000000082"/>
    <n v="-0.33043478260870818"/>
  </r>
  <r>
    <x v="93"/>
    <n v="1.8333333333333299"/>
    <n v="-2.2000000000000046"/>
    <n v="-0.36666666666667469"/>
  </r>
  <r>
    <x v="93"/>
    <n v="1.4769230769230768"/>
    <n v="-2.3142857142857145"/>
    <n v="-0.83736263736263772"/>
  </r>
  <r>
    <x v="93"/>
    <n v="0.21090909090909091"/>
    <n v="-6.4722222222222259"/>
    <n v="-6.2613131313131349"/>
  </r>
  <r>
    <x v="93"/>
    <n v="1.6227272727272744"/>
    <n v="-2.3951612903225854"/>
    <n v="-0.77243401759531105"/>
  </r>
  <r>
    <x v="93"/>
    <n v="1.0909090909090899"/>
    <n v="-11.13333333333345"/>
    <n v="-10.04242424242436"/>
  </r>
  <r>
    <x v="93"/>
    <n v="5.7352941176470758"/>
    <n v="-7.6818181818183708"/>
    <n v="-1.9465240641712951"/>
  </r>
  <r>
    <x v="93"/>
    <n v="1.8333333333333299"/>
    <n v="-2.2000000000000046"/>
    <n v="-0.36666666666667469"/>
  </r>
  <r>
    <x v="93"/>
    <n v="1.37037037037037"/>
    <n v="-3.1651162790697698"/>
    <n v="-1.7947459086993998"/>
  </r>
  <r>
    <x v="93"/>
    <n v="1.6227272727272744"/>
    <n v="-2.3951612903225854"/>
    <n v="-0.77243401759531105"/>
  </r>
  <r>
    <x v="93"/>
    <n v="1.1818181818181799"/>
    <n v="-5.7500000000000586"/>
    <n v="-4.5681818181818787"/>
  </r>
  <r>
    <x v="93"/>
    <n v="4.75"/>
    <n v="-5.2666666666666675"/>
    <n v="-0.5166666666666675"/>
  </r>
  <r>
    <x v="93"/>
    <n v="1.4347826086956501"/>
    <n v="-2.826315789473695"/>
    <n v="-1.3915331807780449"/>
  </r>
  <r>
    <x v="93"/>
    <n v="1.60606060606061"/>
    <n v="-2.3396551724137824"/>
    <n v="-0.73359456635317244"/>
  </r>
  <r>
    <x v="93"/>
    <n v="1.0714285714285701"/>
    <n v="-14.102564102564369"/>
    <n v="-13.031135531135799"/>
  </r>
  <r>
    <x v="93"/>
    <n v="1.7692307692307701"/>
    <n v="-2.2090909090909077"/>
    <n v="-0.43986013986013761"/>
  </r>
  <r>
    <x v="93"/>
    <n v="1.19047619047619"/>
    <n v="-5.5097402597402718"/>
    <n v="-4.319264069264082"/>
  </r>
  <r>
    <x v="93"/>
    <n v="1.3316326530612268"/>
    <n v="-2.2500000000000062"/>
    <n v="-0.91836734693877942"/>
  </r>
  <r>
    <x v="93"/>
    <n v="1.15384615384615"/>
    <n v="-6.7105263157896369"/>
    <n v="-5.5566801619434871"/>
  </r>
  <r>
    <x v="93"/>
    <n v="0.6352941176470599"/>
    <n v="-2.3666666666666587"/>
    <n v="-1.7313725490195988"/>
  </r>
  <r>
    <x v="93"/>
    <n v="9.3103448275862419"/>
    <n v="-13.61111111111186"/>
    <n v="-4.3007662835256184"/>
  </r>
  <r>
    <x v="93"/>
    <n v="1.18695652173913"/>
    <n v="-2.2090909090909077"/>
    <n v="-1.0221343873517776"/>
  </r>
  <r>
    <x v="93"/>
    <n v="1.6714285714285666"/>
    <n v="-2.4249999999999856"/>
    <n v="-0.75357142857141901"/>
  </r>
  <r>
    <x v="93"/>
    <n v="1.2380952380952399"/>
    <n v="-4.5124999999999682"/>
    <n v="-3.2744047619047283"/>
  </r>
  <r>
    <x v="93"/>
    <n v="0.75095785440612894"/>
    <n v="-2.2500000000000062"/>
    <n v="-1.4990421455938772"/>
  </r>
  <r>
    <x v="93"/>
    <n v="0.49808429118773795"/>
    <n v="-2.7763157894737067"/>
    <n v="-2.2782314982859688"/>
  </r>
  <r>
    <x v="93"/>
    <n v="2.7"/>
    <n v="-2.5382352941176576"/>
    <n v="0.1617647058823426"/>
  </r>
  <r>
    <x v="93"/>
    <n v="1.1818181818181799"/>
    <n v="-5.7500000000000586"/>
    <n v="-4.5681818181818787"/>
  </r>
  <r>
    <x v="93"/>
    <n v="1.7847457627118677"/>
    <n v="-2.5382352941176576"/>
    <n v="-0.75348953140578989"/>
  </r>
  <r>
    <x v="93"/>
    <n v="1.2833333333333368"/>
    <n v="-2.2333333333333414"/>
    <n v="-0.95000000000000462"/>
  </r>
  <r>
    <x v="93"/>
    <n v="0.22222222222222288"/>
    <n v="-6.2352941176469363"/>
    <n v="-6.0130718954247131"/>
  </r>
  <r>
    <x v="93"/>
    <n v="1.379999999999997"/>
    <n v="-2.2692307692307621"/>
    <n v="-0.88923076923076505"/>
  </r>
  <r>
    <x v="93"/>
    <n v="0.65553494124922851"/>
    <n v="-2.3396551724137824"/>
    <n v="-1.6841202311645538"/>
  </r>
  <r>
    <x v="93"/>
    <n v="1.4"/>
    <n v="-3.0000000000000004"/>
    <n v="-1.6000000000000005"/>
  </r>
  <r>
    <x v="93"/>
    <n v="0.61624649859943925"/>
    <n v="-2.3951612903225854"/>
    <n v="-1.778914791723146"/>
  </r>
  <r>
    <x v="93"/>
    <n v="0.6352941176470599"/>
    <n v="-2.3666666666666587"/>
    <n v="-1.7313725490195988"/>
  </r>
  <r>
    <x v="93"/>
    <n v="1.71428571428571"/>
    <n v="-2.2333333333333414"/>
    <n v="-0.51904761904763141"/>
  </r>
  <r>
    <x v="93"/>
    <n v="1.2325581395348799"/>
    <n v="-4.6030303030303727"/>
    <n v="-3.3704721634954931"/>
  </r>
  <r>
    <x v="93"/>
    <n v="1.3921568627451"/>
    <n v="-3.0261904761904637"/>
    <n v="-1.6340336134453637"/>
  </r>
  <r>
    <x v="93"/>
    <n v="1.5128205128205101"/>
    <n v="-2.5382352941176576"/>
    <n v="-1.0254147812971475"/>
  </r>
  <r>
    <x v="93"/>
    <n v="1.7201754385964918"/>
    <n v="-2.4560606060606083"/>
    <n v="-0.73588516746411647"/>
  </r>
  <r>
    <x v="93"/>
    <n v="0.72463768115942184"/>
    <n v="-2.2692307692307621"/>
    <n v="-1.5445930880713403"/>
  </r>
  <r>
    <x v="93"/>
    <n v="1.8629032258064468"/>
    <n v="-2.6714285714285539"/>
    <n v="-0.80852534562210709"/>
  </r>
  <r>
    <x v="93"/>
    <n v="1.5263157894736801"/>
    <n v="-2.4882352941176622"/>
    <n v="-0.96191950464398213"/>
  </r>
  <r>
    <x v="93"/>
    <n v="3.8"/>
    <n v="-3.7571428571428975"/>
    <n v="4.2857142857102293E-2"/>
  </r>
  <r>
    <x v="93"/>
    <n v="0.75095785440612894"/>
    <n v="-2.2500000000000062"/>
    <n v="-1.4990421455938772"/>
  </r>
  <r>
    <x v="93"/>
    <n v="1.9730769230769292"/>
    <n v="-2.790540540540563"/>
    <n v="-0.81746361746363383"/>
  </r>
  <r>
    <x v="93"/>
    <n v="1.6666666666666701"/>
    <n v="-2.2692307692307621"/>
    <n v="-0.60256410256409199"/>
  </r>
  <r>
    <x v="93"/>
    <n v="1.8695652173913"/>
    <n v="-2.2000000000000082"/>
    <n v="-0.33043478260870818"/>
  </r>
  <r>
    <x v="93"/>
    <n v="1.8695652173913"/>
    <n v="-2.2000000000000082"/>
    <n v="-0.33043478260870818"/>
  </r>
  <r>
    <x v="93"/>
    <n v="1.5"/>
    <n v="-2.5714285714285712"/>
    <n v="-1.0714285714285712"/>
  </r>
  <r>
    <x v="94"/>
    <n v="0.72463768115942184"/>
    <n v="-2.2692307692307621"/>
    <n v="-1.5445930880713403"/>
  </r>
  <r>
    <x v="94"/>
    <n v="1.28571428571429"/>
    <n v="-3.8571428571428044"/>
    <n v="-2.5714285714285143"/>
  </r>
  <r>
    <x v="94"/>
    <n v="0.54545454545454541"/>
    <n v="-2.5714285714285712"/>
    <n v="-2.0259740259740258"/>
  </r>
  <r>
    <x v="94"/>
    <n v="1.379999999999997"/>
    <n v="-2.2692307692307621"/>
    <n v="-0.88923076923076505"/>
  </r>
  <r>
    <x v="94"/>
    <n v="1.2833333333333368"/>
    <n v="-2.2333333333333414"/>
    <n v="-0.95000000000000462"/>
  </r>
  <r>
    <x v="94"/>
    <n v="1.19047619047619"/>
    <n v="-5.5000000000000124"/>
    <n v="-4.3095238095238226"/>
  </r>
  <r>
    <x v="94"/>
    <n v="0.72463768115942184"/>
    <n v="-2.2692307692307621"/>
    <n v="-1.5445930880713403"/>
  </r>
  <r>
    <x v="94"/>
    <n v="1.07692307692308"/>
    <n v="-13.114285714285197"/>
    <n v="-12.037362637362117"/>
  </r>
  <r>
    <x v="94"/>
    <n v="1.0909090909090928"/>
    <n v="-2.2000000000000046"/>
    <n v="-1.1090909090909118"/>
  </r>
  <r>
    <x v="94"/>
    <n v="4.2307692307692379"/>
    <n v="-5.7500000000000586"/>
    <n v="-1.5192307692308207"/>
  </r>
  <r>
    <x v="94"/>
    <n v="1.925000000000006"/>
    <n v="-2.7555555555555777"/>
    <n v="-0.8305555555555717"/>
  </r>
  <r>
    <x v="94"/>
    <n v="0.42410714285714368"/>
    <n v="-3.2545454545454331"/>
    <n v="-2.8304383116882894"/>
  </r>
  <r>
    <x v="94"/>
    <n v="2.6860465116279131"/>
    <n v="-3.7000000000000317"/>
    <n v="-1.0139534883721186"/>
  </r>
  <r>
    <x v="94"/>
    <n v="1.5740740740740713"/>
    <n v="-2.3666666666666587"/>
    <n v="-0.79259259259258741"/>
  </r>
  <r>
    <x v="94"/>
    <n v="1.27027027027027"/>
    <n v="-4.0333333333333377"/>
    <n v="-2.7630630630630675"/>
  </r>
  <r>
    <x v="94"/>
    <n v="1.25"/>
    <n v="-4.333333333333333"/>
    <n v="-3.083333333333333"/>
  </r>
  <r>
    <x v="94"/>
    <n v="0.46666666666666662"/>
    <n v="-3.0000000000000004"/>
    <n v="-2.5333333333333337"/>
  </r>
  <r>
    <x v="94"/>
    <n v="0.80964685615848375"/>
    <n v="-2.2195652173913056"/>
    <n v="-1.4099183612328219"/>
  </r>
  <r>
    <x v="94"/>
    <n v="1.2105263157894699"/>
    <n v="-5.0166666666667519"/>
    <n v="-3.806140350877282"/>
  </r>
  <r>
    <x v="94"/>
    <n v="1.27027027027027"/>
    <n v="-4.0333333333333377"/>
    <n v="-2.7630630630630675"/>
  </r>
  <r>
    <x v="94"/>
    <n v="10.312499999999968"/>
    <n v="-15.099999999999254"/>
    <n v="-4.7874999999992855"/>
  </r>
  <r>
    <x v="94"/>
    <n v="0.80964685615848375"/>
    <n v="-2.2195652173913056"/>
    <n v="-1.4099183612328219"/>
  </r>
  <r>
    <x v="94"/>
    <n v="1.74074074074074"/>
    <n v="-2.2195652173913056"/>
    <n v="-0.4788244766505656"/>
  </r>
  <r>
    <x v="94"/>
    <n v="2.85"/>
    <n v="-2.790540540540563"/>
    <n v="5.9459459459437092E-2"/>
  </r>
  <r>
    <x v="94"/>
    <n v="1.2061855670103099"/>
    <n v="-5.1166666666666529"/>
    <n v="-3.9104810996563431"/>
  </r>
  <r>
    <x v="94"/>
    <n v="1.3571428571428599"/>
    <n v="-3.2347826086956308"/>
    <n v="-1.877639751552771"/>
  </r>
  <r>
    <x v="94"/>
    <n v="2.2999999999999998"/>
    <n v="-2.2692307692307621"/>
    <n v="3.0769230769237765E-2"/>
  </r>
  <r>
    <x v="94"/>
    <n v="2.2388888888888965"/>
    <n v="-3.0761904761905079"/>
    <n v="-0.83730158730161142"/>
  </r>
  <r>
    <x v="94"/>
    <n v="1.7692307692307701"/>
    <n v="-2.2090909090909077"/>
    <n v="-0.43986013986013761"/>
  </r>
  <r>
    <x v="94"/>
    <n v="0.44665012406947741"/>
    <n v="-3.0761904761905079"/>
    <n v="-2.6295403521210305"/>
  </r>
  <r>
    <x v="94"/>
    <n v="1.1739130434782601"/>
    <n v="-6.0000000000000258"/>
    <n v="-4.8260869565217659"/>
  </r>
  <r>
    <x v="94"/>
    <n v="2.1176470588235241"/>
    <n v="-2.8999999999999804"/>
    <n v="-0.78235294117645626"/>
  </r>
  <r>
    <x v="94"/>
    <n v="2.15"/>
    <n v="-2.2195652173913056"/>
    <n v="-6.9565217391305723E-2"/>
  </r>
  <r>
    <x v="94"/>
    <n v="1.3174603174603199"/>
    <n v="-3.5499999999999758"/>
    <n v="-2.232539682539656"/>
  </r>
  <r>
    <x v="94"/>
    <n v="1.625"/>
    <n v="-2.3142857142857145"/>
    <n v="-0.6892857142857145"/>
  </r>
  <r>
    <x v="94"/>
    <n v="2.2142857142857144"/>
    <n v="-2.9761904761904767"/>
    <n v="-0.76190476190476231"/>
  </r>
  <r>
    <x v="94"/>
    <n v="1.5"/>
    <n v="-2.5714285714285712"/>
    <n v="-1.0714285714285712"/>
  </r>
  <r>
    <x v="94"/>
    <n v="0.49156272927366212"/>
    <n v="-2.8763157894736673"/>
    <n v="-2.3847530602000053"/>
  </r>
  <r>
    <x v="94"/>
    <n v="1.1818181818181799"/>
    <n v="-5.7500000000000586"/>
    <n v="-4.5681818181818787"/>
  </r>
  <r>
    <x v="94"/>
    <n v="0.39215686274509703"/>
    <n v="-3.4166666666666972"/>
    <n v="-3.0245098039216001"/>
  </r>
  <r>
    <x v="94"/>
    <n v="5.2500000000000133"/>
    <n v="-7.200000000000145"/>
    <n v="-1.9500000000001316"/>
  </r>
  <r>
    <x v="94"/>
    <n v="1.5"/>
    <n v="-2.5882352941176467"/>
    <n v="-1.0882352941176467"/>
  </r>
  <r>
    <x v="94"/>
    <n v="1.26315789473684"/>
    <n v="-4.1333333333333631"/>
    <n v="-2.8701754385965232"/>
  </r>
  <r>
    <x v="94"/>
    <n v="1.8629032258064468"/>
    <n v="-2.6714285714285539"/>
    <n v="-0.80852534562210709"/>
  </r>
  <r>
    <x v="94"/>
    <n v="1.8629032258064468"/>
    <n v="-2.6714285714285539"/>
    <n v="-0.80852534562210709"/>
  </r>
  <r>
    <x v="94"/>
    <n v="1.4"/>
    <n v="-3.0000000000000004"/>
    <n v="-1.6000000000000005"/>
  </r>
  <r>
    <x v="94"/>
    <n v="1.47619047619048"/>
    <n v="-2.6714285714285539"/>
    <n v="-1.1952380952380739"/>
  </r>
  <r>
    <x v="94"/>
    <n v="0.55555555555555547"/>
    <n v="-2.5882352941176467"/>
    <n v="-2.0326797385620914"/>
  </r>
  <r>
    <x v="94"/>
    <n v="1.0540540540540499"/>
    <n v="-18.583333333334735"/>
    <n v="-17.529279279280686"/>
  </r>
  <r>
    <x v="94"/>
    <n v="1.2351063829787239"/>
    <n v="-2.2195652173913056"/>
    <n v="-0.98445883441258175"/>
  </r>
  <r>
    <x v="94"/>
    <n v="1.2"/>
    <n v="-5.2666666666666675"/>
    <n v="-4.0666666666666673"/>
  </r>
  <r>
    <x v="94"/>
    <n v="1.4"/>
    <n v="-3.0000000000000004"/>
    <n v="-1.6000000000000005"/>
  </r>
  <r>
    <x v="94"/>
    <n v="0.58133605303416602"/>
    <n v="-2.4560606060606083"/>
    <n v="-1.8747245530264423"/>
  </r>
  <r>
    <x v="94"/>
    <n v="1.044296788482836"/>
    <n v="-2.2000000000000082"/>
    <n v="-1.1557032115171721"/>
  </r>
  <r>
    <x v="94"/>
    <n v="3.0789473684210447"/>
    <n v="-4.0948275862068506"/>
    <n v="-1.015880217785806"/>
  </r>
  <r>
    <x v="95"/>
    <n v="1.18695652173913"/>
    <n v="-2.2090909090909077"/>
    <n v="-1.0221343873517776"/>
  </r>
  <r>
    <x v="95"/>
    <n v="0.15966386554621856"/>
    <n v="-8.6666666666666323"/>
    <n v="-8.5070028011204144"/>
  </r>
  <r>
    <x v="95"/>
    <n v="2.15"/>
    <n v="-2.2195652173913056"/>
    <n v="-6.9565217391305723E-2"/>
  </r>
  <r>
    <x v="95"/>
    <n v="1.0909090909090928"/>
    <n v="-2.2000000000000046"/>
    <n v="-1.1090909090909118"/>
  </r>
  <r>
    <x v="95"/>
    <n v="0.55555555555555547"/>
    <n v="-2.5882352941176467"/>
    <n v="-2.0326797385620914"/>
  </r>
  <r>
    <x v="95"/>
    <n v="1.1599999999999999"/>
    <n v="-6.4722222222222259"/>
    <n v="-5.3122222222222257"/>
  </r>
  <r>
    <x v="95"/>
    <n v="2.2000000000000002"/>
    <n v="-2.2333333333333414"/>
    <n v="-3.3333333333341209E-2"/>
  </r>
  <r>
    <x v="95"/>
    <n v="1.1025641025641"/>
    <n v="-9.8981481481483939"/>
    <n v="-8.7955840455842935"/>
  </r>
  <r>
    <x v="95"/>
    <n v="2.75"/>
    <n v="-2.6714285714285539"/>
    <n v="7.8571428571446056E-2"/>
  </r>
  <r>
    <x v="95"/>
    <n v="0.72463768115942184"/>
    <n v="-2.2692307692307621"/>
    <n v="-1.5445930880713403"/>
  </r>
  <r>
    <x v="95"/>
    <n v="2.65"/>
    <n v="-2.506060606060621"/>
    <n v="0.14393939393937893"/>
  </r>
  <r>
    <x v="95"/>
    <n v="2.25"/>
    <n v="-2.2500000000000062"/>
    <n v="-6.2172489379008766E-15"/>
  </r>
  <r>
    <x v="95"/>
    <n v="3.1"/>
    <n v="-2.9761904761904767"/>
    <n v="0.12380952380952337"/>
  </r>
  <r>
    <x v="95"/>
    <n v="0.4947526236881552"/>
    <n v="-2.826315789473695"/>
    <n v="-2.33156316578554"/>
  </r>
  <r>
    <x v="95"/>
    <n v="0.53679653679653816"/>
    <n v="-2.6714285714285539"/>
    <n v="-2.1346320346320158"/>
  </r>
  <r>
    <x v="95"/>
    <n v="1.5"/>
    <n v="-2.5882352941176467"/>
    <n v="-1.0882352941176467"/>
  </r>
  <r>
    <x v="95"/>
    <n v="1.55555555555556"/>
    <n v="-2.4249999999999856"/>
    <n v="-0.86944444444442559"/>
  </r>
  <r>
    <x v="95"/>
    <n v="1.1666666666666701"/>
    <n v="-6.2222222222220998"/>
    <n v="-5.0555555555554292"/>
  </r>
  <r>
    <x v="95"/>
    <n v="1.4347826086956501"/>
    <n v="-2.826315789473695"/>
    <n v="-1.3915331807780449"/>
  </r>
  <r>
    <x v="95"/>
    <n v="1.60606060606061"/>
    <n v="-2.3396551724137824"/>
    <n v="-0.73359456635317244"/>
  </r>
  <r>
    <x v="95"/>
    <n v="1.55555555555556"/>
    <n v="-2.4249999999999856"/>
    <n v="-0.86944444444442559"/>
  </r>
  <r>
    <x v="95"/>
    <n v="1.05555555555556"/>
    <n v="-18.083333333331886"/>
    <n v="-17.027777777776326"/>
  </r>
  <r>
    <x v="95"/>
    <n v="7.25"/>
    <n v="-0.87428571428571433"/>
    <n v="6.3757142857142854"/>
  </r>
  <r>
    <x v="95"/>
    <n v="2.8395348837209369"/>
    <n v="-3.670370370370402"/>
    <n v="-0.83083548664946516"/>
  </r>
  <r>
    <x v="95"/>
    <n v="3.3"/>
    <n v="-3.3347826086956243"/>
    <n v="-3.478260869562444E-2"/>
  </r>
  <r>
    <x v="95"/>
    <n v="0.55555555555555547"/>
    <n v="-2.5882352941176467"/>
    <n v="-2.0326797385620914"/>
  </r>
  <r>
    <x v="95"/>
    <n v="0.72463768115942184"/>
    <n v="-2.2692307692307621"/>
    <n v="-1.5445930880713403"/>
  </r>
  <r>
    <x v="95"/>
    <n v="1.28571428571429"/>
    <n v="-3.8636363636363109"/>
    <n v="-2.5779220779220209"/>
  </r>
  <r>
    <x v="95"/>
    <n v="1.8967741935483819"/>
    <n v="-2.6555555555555381"/>
    <n v="-0.75878136200715618"/>
  </r>
  <r>
    <x v="95"/>
    <n v="0.37788018433179715"/>
    <n v="-3.5000000000000027"/>
    <n v="-3.1221198156682055"/>
  </r>
  <r>
    <x v="95"/>
    <n v="2.7627906976744248"/>
    <n v="-3.6846153846154164"/>
    <n v="-0.92182468694099162"/>
  </r>
  <r>
    <x v="95"/>
    <n v="3.1"/>
    <n v="-3.0761904761905079"/>
    <n v="2.3809523809492195E-2"/>
  </r>
  <r>
    <x v="95"/>
    <n v="0.67708333333333337"/>
    <n v="-2.3142857142857145"/>
    <n v="-1.637202380952381"/>
  </r>
  <r>
    <x v="95"/>
    <n v="1.1739130434782601"/>
    <n v="-5.9852941176470846"/>
    <n v="-4.8113810741688248"/>
  </r>
  <r>
    <x v="95"/>
    <n v="0.67708333333333337"/>
    <n v="-2.3142857142857145"/>
    <n v="-1.637202380952381"/>
  </r>
  <r>
    <x v="95"/>
    <n v="1.5263157894736801"/>
    <n v="-2.506060606060621"/>
    <n v="-0.9797448165869409"/>
  </r>
  <r>
    <x v="95"/>
    <n v="1.8"/>
    <n v="-2.5882352941176467"/>
    <n v="-0.7882352941176467"/>
  </r>
  <r>
    <x v="95"/>
    <n v="1.1599999999999999"/>
    <n v="-6.4722222222222259"/>
    <n v="-5.3122222222222257"/>
  </r>
  <r>
    <x v="95"/>
    <n v="1.5714285714285698"/>
    <n v="-2.3951612903225854"/>
    <n v="-0.82373271889401556"/>
  </r>
  <r>
    <x v="95"/>
    <n v="1.1818181818181799"/>
    <n v="-5.7352941176471175"/>
    <n v="-4.5534759358289376"/>
  </r>
  <r>
    <x v="95"/>
    <n v="3.9"/>
    <n v="-3.9448275862068689"/>
    <n v="-4.4827586206868997E-2"/>
  </r>
  <r>
    <x v="95"/>
    <n v="1.125"/>
    <n v="-8.1818181818181817"/>
    <n v="-7.0568181818181817"/>
  </r>
  <r>
    <x v="95"/>
    <n v="0.36738351254480278"/>
    <n v="-3.4846153846153873"/>
    <n v="-3.1172318720705845"/>
  </r>
  <r>
    <x v="95"/>
    <n v="1.1666666666666701"/>
    <n v="-6.2499999999998774"/>
    <n v="-5.0833333333332078"/>
  </r>
  <r>
    <x v="95"/>
    <n v="2.25"/>
    <n v="-2.2500000000000062"/>
    <n v="-6.2172489379008766E-15"/>
  </r>
  <r>
    <x v="95"/>
    <n v="1.5128205128205101"/>
    <n v="-2.5382352941176576"/>
    <n v="-1.0254147812971475"/>
  </r>
  <r>
    <x v="95"/>
    <n v="1.68965517241379"/>
    <n v="-2.2500000000000062"/>
    <n v="-0.56034482758621618"/>
  </r>
  <r>
    <x v="95"/>
    <n v="1.5714285714285698"/>
    <n v="-2.3951612903225854"/>
    <n v="-0.82373271889401556"/>
  </r>
  <r>
    <x v="95"/>
    <n v="0.87804878048780499"/>
    <n v="-2.2023809523809526"/>
    <n v="-1.3243321718931476"/>
  </r>
  <r>
    <x v="95"/>
    <n v="1.3333333333333299"/>
    <n v="-3.434782608695683"/>
    <n v="-2.101449275362353"/>
  </r>
  <r>
    <x v="95"/>
    <n v="1.3030303030303001"/>
    <n v="-3.670370370370402"/>
    <n v="-2.3673400673401019"/>
  </r>
  <r>
    <x v="95"/>
    <n v="0.70006863417982124"/>
    <n v="-2.2907407407407421"/>
    <n v="-1.5906721065609208"/>
  </r>
  <r>
    <x v="95"/>
    <n v="2.5500000000000065"/>
    <n v="-3.4166666666666972"/>
    <n v="-0.86666666666669068"/>
  </r>
  <r>
    <x v="95"/>
    <n v="1.625"/>
    <n v="-2.3142857142857145"/>
    <n v="-0.6892857142857145"/>
  </r>
  <r>
    <x v="95"/>
    <n v="0.30644152595372198"/>
    <n v="-4.2225806451612362"/>
    <n v="-3.9161391192075143"/>
  </r>
  <r>
    <x v="95"/>
    <n v="1.55555555555556"/>
    <n v="-2.4249999999999856"/>
    <n v="-0.86944444444442559"/>
  </r>
  <r>
    <x v="95"/>
    <n v="2.6"/>
    <n v="-2.4249999999999856"/>
    <n v="0.17500000000001448"/>
  </r>
  <r>
    <x v="95"/>
    <n v="1.3333333333333299"/>
    <n v="-3.4000000000000306"/>
    <n v="-2.0666666666667006"/>
  </r>
  <r>
    <x v="95"/>
    <n v="2.2388888888888965"/>
    <n v="-3.0761904761905079"/>
    <n v="-0.83730158730161142"/>
  </r>
  <r>
    <x v="95"/>
    <n v="1.5740740740740713"/>
    <n v="-2.3666666666666587"/>
    <n v="-0.79259259259258741"/>
  </r>
  <r>
    <x v="95"/>
    <n v="1.4"/>
    <n v="-2.9761904761904767"/>
    <n v="-1.5761904761904768"/>
  </r>
  <r>
    <x v="96"/>
    <n v="1.4347826086956501"/>
    <n v="-2.826315789473695"/>
    <n v="-1.3915331807780449"/>
  </r>
  <r>
    <x v="97"/>
    <n v="1.5263157894736801"/>
    <n v="-2.4882352941176622"/>
    <n v="-0.96191950464398213"/>
  </r>
  <r>
    <x v="97"/>
    <n v="1.74074074074074"/>
    <n v="-2.1833333333333345"/>
    <n v="-0.44259259259259442"/>
  </r>
  <r>
    <x v="97"/>
    <n v="0.51407588739290178"/>
    <n v="-2.6905405405405283"/>
    <n v="-2.1764646531476264"/>
  </r>
  <r>
    <x v="97"/>
    <n v="1.25"/>
    <n v="-4.3076923076923075"/>
    <n v="-3.0576923076923075"/>
  </r>
  <r>
    <x v="97"/>
    <n v="1.4347826086956501"/>
    <n v="-2.8000000000000109"/>
    <n v="-1.3652173913043608"/>
  </r>
  <r>
    <x v="97"/>
    <n v="0.59829059829059994"/>
    <n v="-2.4249999999999856"/>
    <n v="-1.8267094017093857"/>
  </r>
  <r>
    <x v="97"/>
    <n v="1.3389830508474601"/>
    <n v="-3.3581632653061013"/>
    <n v="-2.0191802144586415"/>
  </r>
  <r>
    <x v="97"/>
    <n v="1.2105263157894699"/>
    <n v="-5.0166666666667519"/>
    <n v="-3.806140350877282"/>
  </r>
  <r>
    <x v="97"/>
    <n v="1.8"/>
    <n v="-2.2023809523809526"/>
    <n v="-0.40238095238095251"/>
  </r>
  <r>
    <x v="97"/>
    <n v="1.32258064516129"/>
    <n v="-3.5166666666666693"/>
    <n v="-2.1940860215053792"/>
  </r>
  <r>
    <x v="98"/>
    <n v="0.59829059829059994"/>
    <n v="-2.4249999999999856"/>
    <n v="-1.8267094017093857"/>
  </r>
  <r>
    <x v="98"/>
    <n v="0.72463768115942184"/>
    <n v="-2.2692307692307621"/>
    <n v="-1.5445930880713403"/>
  </r>
  <r>
    <x v="98"/>
    <n v="1.1052631578947401"/>
    <n v="-9.6481481481478593"/>
    <n v="-8.5428849902531194"/>
  </r>
  <r>
    <x v="98"/>
    <n v="1.3030303030303001"/>
    <n v="-3.7000000000000317"/>
    <n v="-2.3969696969697316"/>
  </r>
  <r>
    <x v="98"/>
    <n v="1.1666666666666701"/>
    <n v="-6.2222222222220998"/>
    <n v="-5.0555555555554292"/>
  </r>
  <r>
    <x v="98"/>
    <n v="1.379999999999997"/>
    <n v="-2.2692307692307621"/>
    <n v="-0.88923076923076505"/>
  </r>
  <r>
    <x v="98"/>
    <n v="1.0909090909090928"/>
    <n v="-2.2000000000000046"/>
    <n v="-1.1090909090909118"/>
  </r>
  <r>
    <x v="98"/>
    <n v="1.71428571428571"/>
    <n v="-2.2333333333333414"/>
    <n v="-0.51904761904763141"/>
  </r>
  <r>
    <x v="98"/>
    <n v="1.2325581395348799"/>
    <n v="-4.6030303030303727"/>
    <n v="-3.3704721634954931"/>
  </r>
  <r>
    <x v="98"/>
    <n v="1.37037037037037"/>
    <n v="-3.1761904761904787"/>
    <n v="-1.8058201058201087"/>
  </r>
  <r>
    <x v="98"/>
    <n v="0.20066889632106957"/>
    <n v="-6.7105263157896369"/>
    <n v="-6.5098574194685677"/>
  </r>
  <r>
    <x v="98"/>
    <n v="0.13333333333333333"/>
    <n v="-10.137931034482749"/>
    <n v="-10.004597701149416"/>
  </r>
  <r>
    <x v="98"/>
    <n v="0.43956043956043805"/>
    <n v="-3.065116279069799"/>
    <n v="-2.625555839509361"/>
  </r>
  <r>
    <x v="98"/>
    <n v="0.58133605303416602"/>
    <n v="-2.4560606060606083"/>
    <n v="-1.8747245530264423"/>
  </r>
  <r>
    <x v="98"/>
    <n v="1.2"/>
    <n v="-5.2666666666666675"/>
    <n v="-4.0666666666666673"/>
  </r>
  <r>
    <x v="98"/>
    <n v="1.18695652173913"/>
    <n v="-2.2090909090909077"/>
    <n v="-1.0221343873517776"/>
  </r>
  <r>
    <x v="98"/>
    <n v="0.77922077922077715"/>
    <n v="-2.2333333333333414"/>
    <n v="-1.4541125541125641"/>
  </r>
  <r>
    <x v="98"/>
    <n v="0.36971830985915494"/>
    <n v="-3.5921568627450982"/>
    <n v="-3.2224385528859432"/>
  </r>
  <r>
    <x v="98"/>
    <n v="1.8"/>
    <n v="-2.2023809523809526"/>
    <n v="-0.40238095238095251"/>
  </r>
  <r>
    <x v="98"/>
    <n v="1.8333333333333333"/>
    <n v="-2.5714285714285712"/>
    <n v="-0.73809523809523792"/>
  </r>
  <r>
    <x v="98"/>
    <n v="0.58133605303416602"/>
    <n v="-2.4560606060606083"/>
    <n v="-1.8747245530264423"/>
  </r>
  <r>
    <x v="98"/>
    <n v="0.54545454545454541"/>
    <n v="-2.5714285714285712"/>
    <n v="-2.0259740259740258"/>
  </r>
  <r>
    <x v="98"/>
    <n v="0.72463768115942184"/>
    <n v="-2.2692307692307621"/>
    <n v="-1.5445930880713403"/>
  </r>
  <r>
    <x v="98"/>
    <n v="0.65553494124922851"/>
    <n v="-2.3396551724137824"/>
    <n v="-1.6841202311645538"/>
  </r>
  <r>
    <x v="98"/>
    <n v="4.25"/>
    <n v="-4.5576923076922862"/>
    <n v="-0.30769230769228617"/>
  </r>
  <r>
    <x v="98"/>
    <n v="2.3111111111111189"/>
    <n v="-3.0545454545454862"/>
    <n v="-0.74343434343436732"/>
  </r>
  <r>
    <x v="98"/>
    <n v="1.5882352941176499"/>
    <n v="-2.3666666666666587"/>
    <n v="-0.77843137254900885"/>
  </r>
  <r>
    <x v="98"/>
    <n v="0.61624649859943925"/>
    <n v="-2.3951612903225854"/>
    <n v="-1.778914791723146"/>
  </r>
  <r>
    <x v="98"/>
    <n v="0.51948051948051788"/>
    <n v="-2.7555555555555777"/>
    <n v="-2.2360750360750599"/>
  </r>
  <r>
    <x v="98"/>
    <n v="0.44205495818399032"/>
    <n v="-3.1761904761904787"/>
    <n v="-2.7341355180064886"/>
  </r>
  <r>
    <x v="98"/>
    <n v="2.8395348837209369"/>
    <n v="-3.670370370370402"/>
    <n v="-0.83083548664946516"/>
  </r>
  <r>
    <x v="98"/>
    <n v="1.5263157894736801"/>
    <n v="-2.4882352941176622"/>
    <n v="-0.96191950464398213"/>
  </r>
  <r>
    <x v="98"/>
    <n v="1.5714285714285698"/>
    <n v="-2.3951612903225854"/>
    <n v="-0.82373271889401556"/>
  </r>
  <r>
    <x v="98"/>
    <n v="2.65"/>
    <n v="-2.4560606060606083"/>
    <n v="0.19393939393939164"/>
  </r>
  <r>
    <x v="98"/>
    <n v="1.25"/>
    <n v="-4.3030303030303028"/>
    <n v="-3.0530303030303028"/>
  </r>
  <r>
    <x v="98"/>
    <n v="0.72463768115942184"/>
    <n v="-2.2692307692307621"/>
    <n v="-1.5445930880713403"/>
  </r>
  <r>
    <x v="98"/>
    <n v="0.4802259887005661"/>
    <n v="-2.9128205128204931"/>
    <n v="-2.4325945241199269"/>
  </r>
  <r>
    <x v="98"/>
    <n v="0.25263157894736843"/>
    <n v="-5.2666666666666675"/>
    <n v="-5.0140350877192992"/>
  </r>
  <r>
    <x v="98"/>
    <n v="1.125"/>
    <n v="-8.1818181818181817"/>
    <n v="-7.0568181818181817"/>
  </r>
  <r>
    <x v="98"/>
    <n v="0.56030389363722588"/>
    <n v="-2.5382352941176576"/>
    <n v="-1.9779314004804318"/>
  </r>
  <r>
    <x v="98"/>
    <n v="1.3846153846153799"/>
    <n v="-3.0761904761905079"/>
    <n v="-1.691575091575128"/>
  </r>
  <r>
    <x v="98"/>
    <n v="1.1025641025641"/>
    <n v="-9.8981481481483939"/>
    <n v="-8.7955840455842935"/>
  </r>
  <r>
    <x v="98"/>
    <n v="1.4769230769230768"/>
    <n v="-2.3142857142857145"/>
    <n v="-0.83736263736263772"/>
  </r>
  <r>
    <x v="98"/>
    <n v="1.8695652173913"/>
    <n v="-2.2000000000000082"/>
    <n v="-0.33043478260870818"/>
  </r>
  <r>
    <x v="98"/>
    <n v="1.12121212121212"/>
    <n v="-8.4239130434783451"/>
    <n v="-7.3027009222662249"/>
  </r>
  <r>
    <x v="98"/>
    <n v="1.379999999999997"/>
    <n v="-2.2692307692307621"/>
    <n v="-0.88923076923076505"/>
  </r>
  <r>
    <x v="98"/>
    <n v="1.8967741935483819"/>
    <n v="-2.6555555555555381"/>
    <n v="-0.75878136200715618"/>
  </r>
  <r>
    <x v="98"/>
    <n v="0.25263157894736843"/>
    <n v="-5.2666666666666675"/>
    <n v="-5.0140350877192992"/>
  </r>
  <r>
    <x v="98"/>
    <n v="2.3833333333333395"/>
    <n v="-3.1944444444444722"/>
    <n v="-0.81111111111113265"/>
  </r>
  <r>
    <x v="98"/>
    <n v="1.3316326530612268"/>
    <n v="-2.2500000000000062"/>
    <n v="-0.91836734693877942"/>
  </r>
  <r>
    <x v="98"/>
    <n v="1.8333333333333333"/>
    <n v="-2.5714285714285712"/>
    <n v="-0.73809523809523792"/>
  </r>
  <r>
    <x v="98"/>
    <n v="0.54545454545454541"/>
    <n v="-2.5714285714285712"/>
    <n v="-2.0259740259740258"/>
  </r>
  <r>
    <x v="98"/>
    <n v="1.2777777777777799"/>
    <n v="-3.9448275862068689"/>
    <n v="-2.667049808429089"/>
  </r>
  <r>
    <x v="98"/>
    <n v="0.48323115759105761"/>
    <n v="-2.862820512820496"/>
    <n v="-2.3795893552294385"/>
  </r>
  <r>
    <x v="98"/>
    <n v="2.65"/>
    <n v="-2.4560606060606083"/>
    <n v="0.19393939393939164"/>
  </r>
  <r>
    <x v="98"/>
    <n v="0.75095785440612894"/>
    <n v="-2.2500000000000062"/>
    <n v="-1.4990421455938772"/>
  </r>
  <r>
    <x v="98"/>
    <n v="1.9523809523809499"/>
    <n v="-2.2000000000000082"/>
    <n v="-0.24761904761905829"/>
  </r>
  <r>
    <x v="98"/>
    <n v="0.87804878048780499"/>
    <n v="-2.2023809523809526"/>
    <n v="-1.3243321718931476"/>
  </r>
  <r>
    <x v="98"/>
    <n v="0.87804878048780499"/>
    <n v="-2.2023809523809526"/>
    <n v="-1.3243321718931476"/>
  </r>
  <r>
    <x v="98"/>
    <n v="0.35575546922919726"/>
    <n v="-3.7273584905660058"/>
    <n v="-3.3716030213368087"/>
  </r>
  <r>
    <x v="98"/>
    <n v="1.15384615384615"/>
    <n v="-6.7105263157896369"/>
    <n v="-5.5566801619434871"/>
  </r>
  <r>
    <x v="98"/>
    <n v="1.4284313725490201"/>
    <n v="-2.2907407407407421"/>
    <n v="-0.86230936819172199"/>
  </r>
  <r>
    <x v="98"/>
    <n v="2.4500000000000002"/>
    <n v="-2.3396551724137824"/>
    <n v="0.11034482758621778"/>
  </r>
  <r>
    <x v="98"/>
    <n v="1.29411764705882"/>
    <n v="-3.7571428571428975"/>
    <n v="-2.4630252100840773"/>
  </r>
  <r>
    <x v="98"/>
    <n v="2.4500000000000002"/>
    <n v="-2.3396551724137824"/>
    <n v="0.11034482758621778"/>
  </r>
  <r>
    <x v="98"/>
    <n v="1.1388888888888888"/>
    <n v="-2.2023809523809526"/>
    <n v="-1.0634920634920637"/>
  </r>
  <r>
    <x v="98"/>
    <n v="3.8"/>
    <n v="-3.9571428571428298"/>
    <n v="-0.15714285714282994"/>
  </r>
  <r>
    <x v="98"/>
    <n v="0.44205495818399032"/>
    <n v="-3.1761904761904787"/>
    <n v="-2.7341355180064886"/>
  </r>
  <r>
    <x v="98"/>
    <n v="1.28571428571429"/>
    <n v="-3.8636363636363109"/>
    <n v="-2.5779220779220209"/>
  </r>
  <r>
    <x v="98"/>
    <n v="0.58133605303416602"/>
    <n v="-2.4560606060606083"/>
    <n v="-1.8747245530264423"/>
  </r>
  <r>
    <x v="98"/>
    <n v="1.6227272727272744"/>
    <n v="-2.3951612903225854"/>
    <n v="-0.77243401759531105"/>
  </r>
  <r>
    <x v="98"/>
    <n v="1.3030303030303001"/>
    <n v="-3.6846153846154164"/>
    <n v="-2.3815850815851163"/>
  </r>
  <r>
    <x v="98"/>
    <n v="1.0952380952381"/>
    <n v="-10.642857142856617"/>
    <n v="-9.5476190476185163"/>
  </r>
  <r>
    <x v="98"/>
    <n v="0.87804878048780499"/>
    <n v="-2.2023809523809526"/>
    <n v="-1.3243321718931476"/>
  </r>
  <r>
    <x v="98"/>
    <n v="0.9090909090909095"/>
    <n v="-2.0090909090909079"/>
    <n v="-1.0999999999999983"/>
  </r>
  <r>
    <x v="98"/>
    <n v="0.51948051948051788"/>
    <n v="-2.7555555555555777"/>
    <n v="-2.2360750360750599"/>
  </r>
  <r>
    <x v="98"/>
    <n v="2.75"/>
    <n v="-2.6714285714285539"/>
    <n v="7.8571428571446056E-2"/>
  </r>
  <r>
    <x v="98"/>
    <n v="1.2105263157894699"/>
    <n v="-5.0357142857143709"/>
    <n v="-3.825187969924901"/>
  </r>
  <r>
    <x v="98"/>
    <n v="2.3578947368421006"/>
    <n v="-3.2545454545454331"/>
    <n v="-0.89665071770333249"/>
  </r>
  <r>
    <x v="99"/>
    <n v="1.60606060606061"/>
    <n v="-2.3396551724137824"/>
    <n v="-0.73359456635317244"/>
  </r>
  <r>
    <x v="99"/>
    <n v="1.1739130434782601"/>
    <n v="-5.9909638554217128"/>
    <n v="-4.817050811943453"/>
  </r>
  <r>
    <x v="99"/>
    <n v="3.15"/>
    <n v="-3.065116279069799"/>
    <n v="8.4883720930200912E-2"/>
  </r>
  <r>
    <x v="99"/>
    <n v="2.7"/>
    <n v="-2.4882352941176622"/>
    <n v="0.21176470588233798"/>
  </r>
  <r>
    <x v="99"/>
    <n v="1.4545454545454499"/>
    <n v="-2.7555555555555777"/>
    <n v="-1.3010101010101278"/>
  </r>
  <r>
    <x v="99"/>
    <n v="1.1025641025641"/>
    <n v="-9.8981481481483939"/>
    <n v="-8.7955840455842935"/>
  </r>
  <r>
    <x v="99"/>
    <n v="1.4545454545454499"/>
    <n v="-2.7555555555555777"/>
    <n v="-1.3010101010101278"/>
  </r>
  <r>
    <x v="99"/>
    <n v="1.44444444444444"/>
    <n v="-2.7763157894737067"/>
    <n v="-1.3318713450292667"/>
  </r>
  <r>
    <x v="99"/>
    <n v="1.32258064516129"/>
    <n v="-3.5166666666666693"/>
    <n v="-2.1940860215053792"/>
  </r>
  <r>
    <x v="99"/>
    <n v="1.19047619047619"/>
    <n v="-5.516666666666679"/>
    <n v="-4.3261904761904892"/>
  </r>
  <r>
    <x v="99"/>
    <n v="1.6714285714285666"/>
    <n v="-2.4249999999999856"/>
    <n v="-0.75357142857141901"/>
  </r>
  <r>
    <x v="99"/>
    <n v="2.4"/>
    <n v="-2.3142857142857145"/>
    <n v="8.571428571428541E-2"/>
  </r>
  <r>
    <x v="99"/>
    <n v="1.68965517241379"/>
    <n v="-2.2500000000000062"/>
    <n v="-0.56034482758621618"/>
  </r>
  <r>
    <x v="99"/>
    <n v="0.61624649859943925"/>
    <n v="-2.3951612903225854"/>
    <n v="-1.778914791723146"/>
  </r>
  <r>
    <x v="99"/>
    <n v="1.74074074074074"/>
    <n v="-2.2195652173913056"/>
    <n v="-0.4788244766505656"/>
  </r>
  <r>
    <x v="99"/>
    <n v="1.379999999999997"/>
    <n v="-2.2692307692307621"/>
    <n v="-0.88923076923076505"/>
  </r>
  <r>
    <x v="99"/>
    <n v="1.1428571428571399"/>
    <n v="-7.200000000000145"/>
    <n v="-6.0571428571430053"/>
  </r>
  <r>
    <x v="99"/>
    <n v="1.5"/>
    <n v="-2.5882352941176467"/>
    <n v="-1.0882352941176467"/>
  </r>
  <r>
    <x v="99"/>
    <n v="1.60606060606061"/>
    <n v="-2.3396551724137824"/>
    <n v="-0.73359456635317244"/>
  </r>
  <r>
    <x v="99"/>
    <n v="2.5"/>
    <n v="-2.3666666666666587"/>
    <n v="0.1333333333333413"/>
  </r>
  <r>
    <x v="99"/>
    <n v="0.15369458128078756"/>
    <n v="-8.9100000000003376"/>
    <n v="-8.7563054187195508"/>
  </r>
  <r>
    <x v="99"/>
    <n v="2.3351351351351357"/>
    <n v="-3.154545454545457"/>
    <n v="-0.81941031941032128"/>
  </r>
  <r>
    <x v="99"/>
    <n v="0.6352941176470599"/>
    <n v="-2.3666666666666587"/>
    <n v="-1.7313725490195988"/>
  </r>
  <r>
    <x v="99"/>
    <n v="1.55555555555556"/>
    <n v="-2.4249999999999856"/>
    <n v="-0.86944444444442559"/>
  </r>
  <r>
    <x v="99"/>
    <n v="1.25"/>
    <n v="-4.3030303030303028"/>
    <n v="-3.0530303030303028"/>
  </r>
  <r>
    <x v="99"/>
    <n v="0.70006863417982124"/>
    <n v="-2.2907407407407421"/>
    <n v="-1.5906721065609208"/>
  </r>
  <r>
    <x v="99"/>
    <n v="2.2388888888888965"/>
    <n v="-3.0761904761905079"/>
    <n v="-0.83730158730161142"/>
  </r>
  <r>
    <x v="99"/>
    <n v="0.72463768115942184"/>
    <n v="-2.2692307692307621"/>
    <n v="-1.5445930880713403"/>
  </r>
  <r>
    <x v="99"/>
    <n v="2"/>
    <n v="-2.2000000000000046"/>
    <n v="-0.20000000000000462"/>
  </r>
  <r>
    <x v="99"/>
    <n v="1.925000000000006"/>
    <n v="-2.7555555555555777"/>
    <n v="-0.8305555555555717"/>
  </r>
  <r>
    <x v="99"/>
    <n v="1.3333333333333299"/>
    <n v="-3.434782608695683"/>
    <n v="-2.101449275362353"/>
  </r>
  <r>
    <x v="99"/>
    <n v="1.5263157894736801"/>
    <n v="-2.506060606060621"/>
    <n v="-0.9797448165869409"/>
  </r>
  <r>
    <x v="99"/>
    <n v="1.74074074074074"/>
    <n v="-2.2195652173913056"/>
    <n v="-0.4788244766505656"/>
  </r>
  <r>
    <x v="99"/>
    <n v="1.1739130434782601"/>
    <n v="-5.9852941176470846"/>
    <n v="-4.8113810741688248"/>
  </r>
  <r>
    <x v="99"/>
    <n v="2.6666666666666665"/>
    <n v="-3.6"/>
    <n v="-0.93333333333333357"/>
  </r>
  <r>
    <x v="99"/>
    <n v="1.625"/>
    <n v="-2.3142857142857145"/>
    <n v="-0.6892857142857145"/>
  </r>
  <r>
    <x v="99"/>
    <n v="1.3333333333333299"/>
    <n v="-3.4000000000000306"/>
    <n v="-2.0666666666667006"/>
  </r>
  <r>
    <x v="99"/>
    <n v="1.26315789473684"/>
    <n v="-4.1333333333333631"/>
    <n v="-2.8701754385965232"/>
  </r>
  <r>
    <x v="99"/>
    <n v="3.7241379310344933"/>
    <n v="-5.0857142857143645"/>
    <n v="-1.3615763546798711"/>
  </r>
  <r>
    <x v="99"/>
    <n v="0.91666666666666496"/>
    <n v="-2.2000000000000046"/>
    <n v="-1.2833333333333397"/>
  </r>
  <r>
    <x v="99"/>
    <n v="0.22360248447204953"/>
    <n v="-5.9852941176470846"/>
    <n v="-5.761691633175035"/>
  </r>
  <r>
    <x v="99"/>
    <n v="0.48323115759105761"/>
    <n v="-2.862820512820496"/>
    <n v="-2.3795893552294385"/>
  </r>
  <r>
    <x v="99"/>
    <n v="1.74074074074074"/>
    <n v="-2.2195652173913056"/>
    <n v="-0.4788244766505656"/>
  </r>
  <r>
    <x v="99"/>
    <n v="0.23636363636363597"/>
    <n v="-5.7500000000000586"/>
    <n v="-5.5136363636364223"/>
  </r>
  <r>
    <x v="99"/>
    <n v="1.13793103448276"/>
    <n v="-7.4404761904761179"/>
    <n v="-6.3025451559933581"/>
  </r>
  <r>
    <x v="99"/>
    <n v="0.42613636363636248"/>
    <n v="-3.2045454545454821"/>
    <n v="-2.7784090909091197"/>
  </r>
  <r>
    <x v="99"/>
    <n v="1.044296788482836"/>
    <n v="-2.2000000000000082"/>
    <n v="-1.1557032115171721"/>
  </r>
  <r>
    <x v="99"/>
    <n v="0.32763532763532821"/>
    <n v="-3.9448275862068689"/>
    <n v="-3.6171922585715408"/>
  </r>
  <r>
    <x v="99"/>
    <n v="2.5500000000000065"/>
    <n v="-3.4166666666666972"/>
    <n v="-0.86666666666669068"/>
  </r>
  <r>
    <x v="99"/>
    <n v="1.3174603174603199"/>
    <n v="-3.5421568627450739"/>
    <n v="-2.224696545284754"/>
  </r>
  <r>
    <x v="99"/>
    <n v="2.6"/>
    <n v="-2.4249999999999856"/>
    <n v="0.17500000000001448"/>
  </r>
  <r>
    <x v="99"/>
    <n v="0.87804878048780499"/>
    <n v="-2.2023809523809526"/>
    <n v="-1.3243321718931476"/>
  </r>
  <r>
    <x v="99"/>
    <n v="0.72463768115942184"/>
    <n v="-2.2692307692307621"/>
    <n v="-1.5445930880713403"/>
  </r>
  <r>
    <x v="99"/>
    <n v="2.8"/>
    <n v="-2.7555555555555777"/>
    <n v="4.4444444444422082E-2"/>
  </r>
  <r>
    <x v="99"/>
    <n v="1.1111111111111101"/>
    <n v="-9.1600000000000854"/>
    <n v="-8.0488888888889747"/>
  </r>
  <r>
    <x v="99"/>
    <n v="0.72463768115942184"/>
    <n v="-2.2692307692307621"/>
    <n v="-1.5445930880713403"/>
  </r>
  <r>
    <x v="99"/>
    <n v="1.1111111111111101"/>
    <n v="-9.1538461538462386"/>
    <n v="-8.0427350427351278"/>
  </r>
  <r>
    <x v="99"/>
    <n v="0.6352941176470599"/>
    <n v="-2.3666666666666587"/>
    <n v="-1.7313725490195988"/>
  </r>
  <r>
    <x v="99"/>
    <n v="1.2"/>
    <n v="-5.2666666666666675"/>
    <n v="-4.0666666666666673"/>
  </r>
  <r>
    <x v="99"/>
    <n v="3"/>
    <n v="-3.0000000000000004"/>
    <n v="0"/>
  </r>
  <r>
    <x v="99"/>
    <n v="0.13750000000000001"/>
    <n v="-10.142857142857133"/>
    <n v="-10.005357142857134"/>
  </r>
  <r>
    <x v="99"/>
    <n v="1.55555555555556"/>
    <n v="-2.4249999999999856"/>
    <n v="-0.86944444444442559"/>
  </r>
  <r>
    <x v="99"/>
    <n v="1.60606060606061"/>
    <n v="-2.3396551724137824"/>
    <n v="-0.73359456635317244"/>
  </r>
  <r>
    <x v="100"/>
    <n v="1.18695652173913"/>
    <n v="-2.2090909090909077"/>
    <n v="-1.0221343873517776"/>
  </r>
  <r>
    <x v="100"/>
    <n v="1.6451612903225801"/>
    <n v="-2.2907407407407421"/>
    <n v="-0.645579450418162"/>
  </r>
  <r>
    <x v="100"/>
    <n v="1.2105263157894699"/>
    <n v="-5.0357142857143709"/>
    <n v="-3.825187969924901"/>
  </r>
  <r>
    <x v="100"/>
    <n v="0.31578947368421001"/>
    <n v="-4.1333333333333631"/>
    <n v="-3.8175438596491529"/>
  </r>
  <r>
    <x v="100"/>
    <n v="4.5"/>
    <n v="-4.7857142857143282"/>
    <n v="-0.28571428571432822"/>
  </r>
  <r>
    <x v="100"/>
    <n v="1.2105263157894699"/>
    <n v="-5.0357142857143709"/>
    <n v="-3.825187969924901"/>
  </r>
  <r>
    <x v="100"/>
    <n v="0.77922077922077715"/>
    <n v="-2.2333333333333414"/>
    <n v="-1.4541125541125641"/>
  </r>
  <r>
    <x v="100"/>
    <n v="1.4"/>
    <n v="-3.0000000000000004"/>
    <n v="-1.6000000000000005"/>
  </r>
  <r>
    <x v="100"/>
    <n v="1.47619047619048"/>
    <n v="-2.6714285714285539"/>
    <n v="-1.1952380952380739"/>
  </r>
  <r>
    <x v="100"/>
    <n v="0.72463768115942184"/>
    <n v="-2.2692307692307621"/>
    <n v="-1.5445930880713403"/>
  </r>
  <r>
    <x v="100"/>
    <n v="1.74074074074074"/>
    <n v="-2.2195652173913056"/>
    <n v="-0.4788244766505656"/>
  </r>
  <r>
    <x v="100"/>
    <n v="0.54545454545454541"/>
    <n v="-2.5714285714285712"/>
    <n v="-2.0259740259740258"/>
  </r>
  <r>
    <x v="100"/>
    <n v="1.0606060606060601"/>
    <n v="-16.586956521739264"/>
    <n v="-15.526350461133203"/>
  </r>
  <r>
    <x v="100"/>
    <n v="0.51036682615629825"/>
    <n v="-2.7405405405405627"/>
    <n v="-2.2301737143842644"/>
  </r>
  <r>
    <x v="100"/>
    <n v="0.6352941176470599"/>
    <n v="-2.3666666666666587"/>
    <n v="-1.7313725490195988"/>
  </r>
  <r>
    <x v="100"/>
    <n v="3.3"/>
    <n v="-3.2347826086956308"/>
    <n v="6.5217391304368988E-2"/>
  </r>
  <r>
    <x v="100"/>
    <n v="0.38187255578559992"/>
    <n v="-3.5581632653060984"/>
    <n v="-3.1762907095204986"/>
  </r>
  <r>
    <x v="100"/>
    <n v="2.4"/>
    <n v="-2.3142857142857145"/>
    <n v="8.571428571428541E-2"/>
  </r>
  <r>
    <x v="100"/>
    <n v="1.5"/>
    <n v="-2.5714285714285712"/>
    <n v="-1.0714285714285712"/>
  </r>
  <r>
    <x v="100"/>
    <n v="0.42165242165242156"/>
    <n v="-3.1444444444444466"/>
    <n v="-2.7227920227920253"/>
  </r>
  <r>
    <x v="100"/>
    <n v="3"/>
    <n v="-3.0000000000000004"/>
    <n v="0"/>
  </r>
  <r>
    <x v="100"/>
    <n v="1.24390243902439"/>
    <n v="-4.4125000000000041"/>
    <n v="-3.1685975609756141"/>
  </r>
  <r>
    <x v="100"/>
    <n v="4.0999999999999996"/>
    <n v="-4.1225806451613201"/>
    <n v="-2.2580645161320412E-2"/>
  </r>
  <r>
    <x v="100"/>
    <n v="2.0212121212121241"/>
    <n v="-2.826315789473695"/>
    <n v="-0.80510366826157087"/>
  </r>
  <r>
    <x v="100"/>
    <n v="1.6666666666666701"/>
    <n v="-2.2692307692307621"/>
    <n v="-0.60256410256409199"/>
  </r>
  <r>
    <x v="100"/>
    <n v="2.1428571428571428"/>
    <n v="-3.0000000000000004"/>
    <n v="-0.85714285714285765"/>
  </r>
  <r>
    <x v="100"/>
    <n v="2.4500000000000002"/>
    <n v="-2.3396551724137824"/>
    <n v="0.11034482758621778"/>
  </r>
  <r>
    <x v="100"/>
    <n v="6.7105263157894708"/>
    <n v="-8.6538461538461195"/>
    <n v="-1.9433198380566488"/>
  </r>
  <r>
    <x v="100"/>
    <n v="0.18285714285714239"/>
    <n v="-7.1904761904763355"/>
    <n v="-7.0076190476191931"/>
  </r>
  <r>
    <x v="100"/>
    <n v="2.9"/>
    <n v="-2.826315789473695"/>
    <n v="7.3684210526304916E-2"/>
  </r>
  <r>
    <x v="100"/>
    <n v="1.4284313725490201"/>
    <n v="-2.2907407407407421"/>
    <n v="-0.86230936819172199"/>
  </r>
  <r>
    <x v="100"/>
    <n v="4.7142857142857002"/>
    <n v="-6.2222222222220998"/>
    <n v="-1.5079365079363996"/>
  </r>
  <r>
    <x v="100"/>
    <n v="1.3125"/>
    <n v="-3.6"/>
    <n v="-2.2875000000000001"/>
  </r>
  <r>
    <x v="100"/>
    <n v="1.71428571428571"/>
    <n v="-2.2333333333333414"/>
    <n v="-0.51904761904763141"/>
  </r>
  <r>
    <x v="100"/>
    <n v="2.4500000000000002"/>
    <n v="-2.3396551724137824"/>
    <n v="0.11034482758621778"/>
  </r>
  <r>
    <x v="100"/>
    <n v="2.0499999999999998"/>
    <n v="-2.2023809523809526"/>
    <n v="-0.15238095238095273"/>
  </r>
  <r>
    <x v="100"/>
    <n v="1.06666666666667"/>
    <n v="-15.090909090908346"/>
    <n v="-14.024242424241676"/>
  </r>
  <r>
    <x v="100"/>
    <n v="1.13333333333333"/>
    <n v="-7.6818181818183708"/>
    <n v="-6.5484848484850406"/>
  </r>
  <r>
    <x v="100"/>
    <n v="0.6352941176470599"/>
    <n v="-2.3666666666666587"/>
    <n v="-1.7313725490195988"/>
  </r>
  <r>
    <x v="100"/>
    <n v="0.70006863417982124"/>
    <n v="-2.2907407407407421"/>
    <n v="-1.5906721065609208"/>
  </r>
  <r>
    <x v="100"/>
    <n v="1.4"/>
    <n v="-2.9761904761904767"/>
    <n v="-1.5761904761904768"/>
  </r>
  <r>
    <x v="100"/>
    <n v="1.55555555555556"/>
    <n v="-2.4249999999999856"/>
    <n v="-0.86944444444442559"/>
  </r>
  <r>
    <x v="100"/>
    <n v="1.55555555555556"/>
    <n v="-2.4249999999999856"/>
    <n v="-0.86944444444442559"/>
  </r>
  <r>
    <x v="100"/>
    <n v="1.8695652173913"/>
    <n v="-2.2000000000000082"/>
    <n v="-0.33043478260870818"/>
  </r>
  <r>
    <x v="100"/>
    <n v="1.3846153846153799"/>
    <n v="-3.0761904761905079"/>
    <n v="-1.691575091575128"/>
  </r>
  <r>
    <x v="100"/>
    <n v="1.32258064516129"/>
    <n v="-3.4846153846153873"/>
    <n v="-2.1620347394540973"/>
  </r>
  <r>
    <x v="100"/>
    <n v="1.1666666666666701"/>
    <n v="-6.2222222222220998"/>
    <n v="-5.0555555555554292"/>
  </r>
  <r>
    <x v="100"/>
    <n v="1.32258064516129"/>
    <n v="-3.5000000000000027"/>
    <n v="-2.1774193548387126"/>
  </r>
  <r>
    <x v="100"/>
    <n v="1.3030303030303001"/>
    <n v="-3.6846153846154164"/>
    <n v="-2.3815850815851163"/>
  </r>
  <r>
    <x v="100"/>
    <n v="1.0370370370370401"/>
    <n v="-27.057142857140633"/>
    <n v="-26.020105820103591"/>
  </r>
  <r>
    <x v="100"/>
    <n v="1.2351063829787239"/>
    <n v="-2.2195652173913056"/>
    <n v="-0.98445883441258175"/>
  </r>
  <r>
    <x v="100"/>
    <n v="1.1666666666666701"/>
    <n v="-6.2222222222220998"/>
    <n v="-5.0555555555554292"/>
  </r>
  <r>
    <x v="100"/>
    <n v="1.2564102564102599"/>
    <n v="-4.2225806451612362"/>
    <n v="-2.9661703887509763"/>
  </r>
  <r>
    <x v="100"/>
    <n v="1.8629032258064468"/>
    <n v="-2.6714285714285539"/>
    <n v="-0.80852534562210709"/>
  </r>
  <r>
    <x v="100"/>
    <n v="1.12903225806452"/>
    <n v="-7.9318181818179481"/>
    <n v="-6.8027859237534276"/>
  </r>
  <r>
    <x v="100"/>
    <n v="2.2000000000000002"/>
    <n v="-2.2333333333333414"/>
    <n v="-3.3333333333341209E-2"/>
  </r>
  <r>
    <x v="100"/>
    <n v="3.9583333333333335"/>
    <n v="-5.2666666666666675"/>
    <n v="-1.308333333333334"/>
  </r>
  <r>
    <x v="100"/>
    <n v="1.4347826086956501"/>
    <n v="-2.826315789473695"/>
    <n v="-1.3915331807780449"/>
  </r>
  <r>
    <x v="100"/>
    <n v="1.0909090909090928"/>
    <n v="-2.2000000000000046"/>
    <n v="-1.1090909090909118"/>
  </r>
  <r>
    <x v="100"/>
    <n v="3.4166666666666674"/>
    <n v="-4.4076923076923116"/>
    <n v="-0.99102564102564417"/>
  </r>
  <r>
    <x v="100"/>
    <n v="1.3125"/>
    <n v="-3.5846153846153848"/>
    <n v="-2.2721153846153848"/>
  </r>
  <r>
    <x v="100"/>
    <n v="2.65"/>
    <n v="-2.4560606060606083"/>
    <n v="0.19393939393939164"/>
  </r>
  <r>
    <x v="100"/>
    <n v="0.46666666666666662"/>
    <n v="-3.0000000000000004"/>
    <n v="-2.5333333333333337"/>
  </r>
  <r>
    <x v="100"/>
    <n v="1.5128205128205101"/>
    <n v="-2.521428571428582"/>
    <n v="-1.0086080586080719"/>
  </r>
  <r>
    <x v="100"/>
    <n v="1.3030303030303001"/>
    <n v="-3.670370370370402"/>
    <n v="-2.3673400673401019"/>
  </r>
  <r>
    <x v="100"/>
    <n v="1.7692307692307701"/>
    <n v="-2.2090909090909077"/>
    <n v="-0.43986013986013761"/>
  </r>
  <r>
    <x v="100"/>
    <n v="1.8333333333333299"/>
    <n v="-2.2000000000000046"/>
    <n v="-0.36666666666667469"/>
  </r>
  <r>
    <x v="100"/>
    <n v="1.28571428571429"/>
    <n v="-3.8636363636363109"/>
    <n v="-2.5779220779220209"/>
  </r>
  <r>
    <x v="101"/>
    <n v="2.85"/>
    <n v="-2.6905405405405283"/>
    <n v="0.15945945945947182"/>
  </r>
  <r>
    <x v="101"/>
    <n v="1.7847457627118677"/>
    <n v="-2.5382352941176576"/>
    <n v="-0.75348953140578989"/>
  </r>
  <r>
    <x v="101"/>
    <n v="1.5405405405405399"/>
    <n v="-2.4560606060606083"/>
    <n v="-0.91552006552006837"/>
  </r>
  <r>
    <x v="101"/>
    <n v="2.5500000000000065"/>
    <n v="-3.4166666666666972"/>
    <n v="-0.86666666666669068"/>
  </r>
  <r>
    <x v="101"/>
    <n v="0.84249084249084283"/>
    <n v="-2.2090909090909077"/>
    <n v="-1.3666000666000648"/>
  </r>
  <r>
    <x v="101"/>
    <n v="0.39215686274509703"/>
    <n v="-3.4166666666666972"/>
    <n v="-3.0245098039216001"/>
  </r>
  <r>
    <x v="101"/>
    <n v="1.8629032258064468"/>
    <n v="-2.6714285714285539"/>
    <n v="-0.80852534562210709"/>
  </r>
  <r>
    <x v="101"/>
    <n v="1.13793103448276"/>
    <n v="-7.4404761904761179"/>
    <n v="-6.3025451559933581"/>
  </r>
  <r>
    <x v="101"/>
    <n v="1.3174603174603199"/>
    <n v="-3.5499999999999758"/>
    <n v="-2.232539682539656"/>
  </r>
  <r>
    <x v="101"/>
    <n v="1.8333333333333333"/>
    <n v="-2.5714285714285712"/>
    <n v="-0.73809523809523792"/>
  </r>
  <r>
    <x v="101"/>
    <n v="0.37788018433179715"/>
    <n v="-3.5000000000000027"/>
    <n v="-3.1221198156682055"/>
  </r>
  <r>
    <x v="101"/>
    <n v="3.0521739130434731"/>
    <n v="-3.9448275862068689"/>
    <n v="-0.89265367316339583"/>
  </r>
  <r>
    <x v="101"/>
    <n v="0.42613636363636248"/>
    <n v="-3.2045454545454821"/>
    <n v="-2.7784090909091197"/>
  </r>
  <r>
    <x v="101"/>
    <n v="0.51036682615629825"/>
    <n v="-2.7405405405405627"/>
    <n v="-2.2301737143842644"/>
  </r>
  <r>
    <x v="101"/>
    <n v="2.2000000000000002"/>
    <n v="-2.2333333333333414"/>
    <n v="-3.3333333333341209E-2"/>
  </r>
  <r>
    <x v="101"/>
    <n v="1.3030303030303001"/>
    <n v="-3.6846153846154164"/>
    <n v="-2.3815850815851163"/>
  </r>
  <r>
    <x v="101"/>
    <n v="2.4500000000000002"/>
    <n v="-2.3396551724137824"/>
    <n v="0.11034482758621778"/>
  </r>
  <r>
    <x v="101"/>
    <n v="1.1428571428571399"/>
    <n v="-7.200000000000145"/>
    <n v="-6.0571428571430053"/>
  </r>
  <r>
    <x v="101"/>
    <n v="0.75095785440612894"/>
    <n v="-2.2500000000000062"/>
    <n v="-1.4990421455938772"/>
  </r>
  <r>
    <x v="101"/>
    <n v="2.3578947368421006"/>
    <n v="-3.2545454545454331"/>
    <n v="-0.89665071770333249"/>
  </r>
  <r>
    <x v="101"/>
    <n v="1.74074074074074"/>
    <n v="-2.2195652173913056"/>
    <n v="-0.4788244766505656"/>
  </r>
  <r>
    <x v="101"/>
    <n v="0.36458333333333331"/>
    <n v="-3.5846153846153848"/>
    <n v="-3.2200320512820513"/>
  </r>
  <r>
    <x v="101"/>
    <n v="1.0909090909090899"/>
    <n v="-11.13333333333345"/>
    <n v="-10.04242424242436"/>
  </r>
  <r>
    <x v="101"/>
    <n v="1.18695652173913"/>
    <n v="-2.2090909090909077"/>
    <n v="-1.0221343873517776"/>
  </r>
  <r>
    <x v="101"/>
    <n v="1.1739130434782601"/>
    <n v="-5.9722222222222481"/>
    <n v="-4.7983091787439882"/>
  </r>
  <r>
    <x v="101"/>
    <n v="1.3333333333333299"/>
    <n v="-3.4000000000000306"/>
    <n v="-2.0666666666667006"/>
  </r>
  <r>
    <x v="101"/>
    <n v="1.1666666666666701"/>
    <n v="-6.2222222222220998"/>
    <n v="-5.0555555555554292"/>
  </r>
  <r>
    <x v="101"/>
    <n v="1.2564102564102599"/>
    <n v="-4.2030303030302489"/>
    <n v="-2.946620046619989"/>
  </r>
  <r>
    <x v="101"/>
    <n v="1.0952380952381"/>
    <n v="-10.642857142856617"/>
    <n v="-9.5476190476185163"/>
  </r>
  <r>
    <x v="101"/>
    <n v="1.44444444444444"/>
    <n v="-2.790540540540563"/>
    <n v="-1.346096096096123"/>
  </r>
  <r>
    <x v="101"/>
    <n v="0.52721088435374286"/>
    <n v="-2.6555555555555381"/>
    <n v="-2.1283446712017953"/>
  </r>
  <r>
    <x v="101"/>
    <n v="1.4769230769230768"/>
    <n v="-2.3142857142857145"/>
    <n v="-0.83736263736263772"/>
  </r>
  <r>
    <x v="101"/>
    <n v="0.67708333333333337"/>
    <n v="-2.3142857142857145"/>
    <n v="-1.637202380952381"/>
  </r>
  <r>
    <x v="101"/>
    <n v="0.66326530612244894"/>
    <n v="-2.2896551724137932"/>
    <n v="-1.6263898662913443"/>
  </r>
  <r>
    <x v="101"/>
    <n v="2.75"/>
    <n v="-2.5714285714285712"/>
    <n v="0.17857142857142883"/>
  </r>
  <r>
    <x v="101"/>
    <n v="1.4769230769230768"/>
    <n v="-2.3142857142857145"/>
    <n v="-0.83736263736263772"/>
  </r>
  <r>
    <x v="101"/>
    <n v="1.1739130434782601"/>
    <n v="-5.9852941176470846"/>
    <n v="-4.8113810741688248"/>
  </r>
  <r>
    <x v="101"/>
    <n v="0.84249084249084283"/>
    <n v="-2.2090909090909077"/>
    <n v="-1.3666000666000648"/>
  </r>
  <r>
    <x v="101"/>
    <n v="2.1"/>
    <n v="-2.2090909090909077"/>
    <n v="-0.10909090909090757"/>
  </r>
  <r>
    <x v="101"/>
    <n v="2.6250000000000067"/>
    <n v="-3.4000000000000306"/>
    <n v="-0.77500000000002389"/>
  </r>
  <r>
    <x v="101"/>
    <n v="1.8967741935483819"/>
    <n v="-2.6555555555555381"/>
    <n v="-0.75878136200715618"/>
  </r>
  <r>
    <x v="101"/>
    <n v="2.6250000000000067"/>
    <n v="-3.4000000000000306"/>
    <n v="-0.77500000000002389"/>
  </r>
  <r>
    <x v="101"/>
    <n v="0.54545454545454541"/>
    <n v="-2.5714285714285712"/>
    <n v="-2.0259740259740258"/>
  </r>
  <r>
    <x v="101"/>
    <n v="0.4947526236881552"/>
    <n v="-2.826315789473695"/>
    <n v="-2.33156316578554"/>
  </r>
  <r>
    <x v="101"/>
    <n v="1.1818181818181799"/>
    <n v="-5.7500000000000586"/>
    <n v="-4.5681818181818787"/>
  </r>
  <r>
    <x v="101"/>
    <n v="1.8"/>
    <n v="-2.2023809523809526"/>
    <n v="-0.402380952380952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4FC30-99FB-4E16-8922-B226003E1F1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6" firstHeaderRow="1" firstDataRow="1" firstDataCol="1"/>
  <pivotFields count="4">
    <pivotField axis="axisRow" numFmtId="2" showAll="0">
      <items count="103"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71" showAll="0"/>
    <pivotField numFmtId="171" showAll="0"/>
    <pivotField dataField="1" numFmtId="170" showAll="0"/>
  </pivotFields>
  <rowFields count="1">
    <field x="0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Sum of pnl" fld="3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collapsedLevelsAreSubtotals="1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www.bet365.com/?affiliate=365_043202" TargetMode="External"/><Relationship Id="rId3" Type="http://schemas.openxmlformats.org/officeDocument/2006/relationships/hyperlink" Target="http://www.databasefootball.com/boxscores/scheduleyear.htm?lg=nfl&amp;yr=2007" TargetMode="External"/><Relationship Id="rId7" Type="http://schemas.openxmlformats.org/officeDocument/2006/relationships/hyperlink" Target="http://www.pinnaclesports.com/default.aspx?btag=a_3349b_818c_&amp;refer=xaff266" TargetMode="External"/><Relationship Id="rId2" Type="http://schemas.openxmlformats.org/officeDocument/2006/relationships/hyperlink" Target="http://www.databasefootball.com/boxscores/scheduleyear.htm?lg=nfl&amp;yr=2006" TargetMode="External"/><Relationship Id="rId1" Type="http://schemas.openxmlformats.org/officeDocument/2006/relationships/hyperlink" Target="http://www.footballlocks.com/nfl_odds.shtml" TargetMode="External"/><Relationship Id="rId6" Type="http://schemas.openxmlformats.org/officeDocument/2006/relationships/hyperlink" Target="http://www.aussportsbetting.com/contact/" TargetMode="External"/><Relationship Id="rId5" Type="http://schemas.openxmlformats.org/officeDocument/2006/relationships/hyperlink" Target="http://www.nfl.com/schedules/" TargetMode="External"/><Relationship Id="rId4" Type="http://schemas.openxmlformats.org/officeDocument/2006/relationships/hyperlink" Target="http://www.oddsportal.com/american-football/usa/nfl/results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41729-2411-4155-9EE2-2CBE02C91453}">
  <sheetPr codeName="Sheet1"/>
  <dimension ref="A3:S109"/>
  <sheetViews>
    <sheetView tabSelected="1" workbookViewId="0">
      <pane ySplit="4080" topLeftCell="A100"/>
      <selection activeCell="L4" sqref="L4"/>
      <selection pane="bottomLeft" activeCell="D97" sqref="D97"/>
    </sheetView>
  </sheetViews>
  <sheetFormatPr defaultRowHeight="12.75" x14ac:dyDescent="0.2"/>
  <cols>
    <col min="1" max="1" width="13.85546875" bestFit="1" customWidth="1"/>
    <col min="2" max="2" width="12.5703125" bestFit="1" customWidth="1"/>
    <col min="12" max="12" width="21.140625" bestFit="1" customWidth="1"/>
  </cols>
  <sheetData>
    <row r="3" spans="1:11" x14ac:dyDescent="0.2">
      <c r="A3" s="24" t="s">
        <v>87</v>
      </c>
      <c r="B3" t="s">
        <v>89</v>
      </c>
      <c r="G3" t="s">
        <v>85</v>
      </c>
      <c r="H3" t="s">
        <v>90</v>
      </c>
    </row>
    <row r="4" spans="1:11" x14ac:dyDescent="0.2">
      <c r="A4" s="25">
        <v>200609</v>
      </c>
      <c r="B4" s="26">
        <v>-101.96612358660079</v>
      </c>
      <c r="F4">
        <v>200609</v>
      </c>
      <c r="G4" s="26">
        <v>-101.96612358660079</v>
      </c>
      <c r="H4" s="26">
        <f>G4</f>
        <v>-101.96612358660079</v>
      </c>
      <c r="I4" s="29">
        <f ca="1">SUMIF(Data!$P$2:$P$2442,F4,Data!AF$2:AF$2441)</f>
        <v>0</v>
      </c>
      <c r="J4" s="29">
        <f ca="1">SUMIF(Data!$P$2:$P$2442,F4,Data!AG$2:AG$2441)</f>
        <v>0</v>
      </c>
      <c r="K4" s="29"/>
    </row>
    <row r="5" spans="1:11" x14ac:dyDescent="0.2">
      <c r="A5" s="25">
        <v>200610</v>
      </c>
      <c r="B5" s="26">
        <v>-167.32057531509807</v>
      </c>
      <c r="F5">
        <v>200610</v>
      </c>
      <c r="G5" s="26">
        <v>-167.32057531509807</v>
      </c>
      <c r="H5" s="26">
        <f>G5+H4</f>
        <v>-269.28669890169886</v>
      </c>
      <c r="I5" s="29">
        <f ca="1">SUMIF(Data!$P$2:$P$2442,F5,Data!AF$2:AF$2441)</f>
        <v>0</v>
      </c>
      <c r="J5" s="29">
        <f ca="1">SUMIF(Data!$P$2:$P$2442,F5,Data!AG$2:AG$2441)</f>
        <v>0</v>
      </c>
      <c r="K5" s="29"/>
    </row>
    <row r="6" spans="1:11" x14ac:dyDescent="0.2">
      <c r="A6" s="25">
        <v>200611</v>
      </c>
      <c r="B6" s="26">
        <v>-143.20410425211045</v>
      </c>
      <c r="F6">
        <v>200611</v>
      </c>
      <c r="G6" s="26">
        <v>-143.20410425211045</v>
      </c>
      <c r="H6" s="26">
        <f t="shared" ref="H6:H69" si="0">G6+H5</f>
        <v>-412.49080315380934</v>
      </c>
      <c r="I6" s="29">
        <f ca="1">SUMIF(Data!$P$2:$P$2442,F6,Data!AF$2:AF$2441)</f>
        <v>0</v>
      </c>
      <c r="J6" s="29">
        <f ca="1">SUMIF(Data!$P$2:$P$2442,F6,Data!AG$2:AG$2441)</f>
        <v>0</v>
      </c>
      <c r="K6" s="29"/>
    </row>
    <row r="7" spans="1:11" x14ac:dyDescent="0.2">
      <c r="A7" s="25">
        <v>200612</v>
      </c>
      <c r="B7" s="26">
        <v>-179.99751985008427</v>
      </c>
      <c r="F7">
        <v>200612</v>
      </c>
      <c r="G7" s="26">
        <v>-179.99751985008427</v>
      </c>
      <c r="H7" s="26">
        <f t="shared" si="0"/>
        <v>-592.48832300389358</v>
      </c>
      <c r="I7" s="29">
        <f ca="1">SUMIF(Data!$P$2:$P$2442,F7,Data!AF$2:AF$2441)</f>
        <v>0</v>
      </c>
      <c r="J7" s="29">
        <f ca="1">SUMIF(Data!$P$2:$P$2442,F7,Data!AG$2:AG$2441)</f>
        <v>0</v>
      </c>
      <c r="K7" s="29"/>
    </row>
    <row r="8" spans="1:11" x14ac:dyDescent="0.2">
      <c r="A8" s="25">
        <v>200701</v>
      </c>
      <c r="B8" s="26">
        <v>-18.252383390312509</v>
      </c>
      <c r="F8">
        <v>200701</v>
      </c>
      <c r="G8" s="26">
        <v>-18.252383390312509</v>
      </c>
      <c r="H8" s="26">
        <f t="shared" si="0"/>
        <v>-610.74070639420609</v>
      </c>
      <c r="I8" s="29">
        <f ca="1">SUMIF(Data!$P$2:$P$2442,F8,Data!AF$2:AF$2441)</f>
        <v>0</v>
      </c>
      <c r="J8" s="29">
        <f ca="1">SUMIF(Data!$P$2:$P$2442,F8,Data!AG$2:AG$2441)</f>
        <v>0</v>
      </c>
      <c r="K8" s="29"/>
    </row>
    <row r="9" spans="1:11" x14ac:dyDescent="0.2">
      <c r="A9" s="25">
        <v>200702</v>
      </c>
      <c r="B9" s="26">
        <v>-1.3915331807780449</v>
      </c>
      <c r="F9">
        <v>200702</v>
      </c>
      <c r="G9" s="26">
        <v>-1.3915331807780449</v>
      </c>
      <c r="H9" s="26">
        <f t="shared" si="0"/>
        <v>-612.13223957498417</v>
      </c>
      <c r="I9" s="29">
        <f ca="1">SUMIF(Data!$P$2:$P$2442,F9,Data!AF$2:AF$2441)</f>
        <v>0</v>
      </c>
      <c r="J9" s="29">
        <f ca="1">SUMIF(Data!$P$2:$P$2442,F9,Data!AG$2:AG$2441)</f>
        <v>0</v>
      </c>
      <c r="K9" s="29"/>
    </row>
    <row r="10" spans="1:11" x14ac:dyDescent="0.2">
      <c r="A10" s="25">
        <v>200709</v>
      </c>
      <c r="B10" s="26">
        <v>-122.0836619287293</v>
      </c>
      <c r="F10">
        <v>200709</v>
      </c>
      <c r="G10" s="26">
        <v>-122.0836619287293</v>
      </c>
      <c r="H10" s="26">
        <f t="shared" si="0"/>
        <v>-734.21590150371344</v>
      </c>
      <c r="I10" s="29">
        <f ca="1">SUMIF(Data!$P$2:$P$2442,F10,Data!AF$2:AF$2441)</f>
        <v>0</v>
      </c>
      <c r="J10" s="29">
        <f ca="1">SUMIF(Data!$P$2:$P$2442,F10,Data!AG$2:AG$2441)</f>
        <v>0</v>
      </c>
      <c r="K10" s="29"/>
    </row>
    <row r="11" spans="1:11" x14ac:dyDescent="0.2">
      <c r="A11" s="25">
        <v>200710</v>
      </c>
      <c r="B11" s="26">
        <v>-127.59895674724073</v>
      </c>
      <c r="F11">
        <v>200710</v>
      </c>
      <c r="G11" s="26">
        <v>-127.59895674724073</v>
      </c>
      <c r="H11" s="26">
        <f t="shared" si="0"/>
        <v>-861.81485825095422</v>
      </c>
      <c r="I11" s="29">
        <f ca="1">SUMIF(Data!$P$2:$P$2442,F11,Data!AF$2:AF$2441)</f>
        <v>0</v>
      </c>
      <c r="J11" s="29">
        <f ca="1">SUMIF(Data!$P$2:$P$2442,F11,Data!AG$2:AG$2441)</f>
        <v>0</v>
      </c>
      <c r="K11" s="29"/>
    </row>
    <row r="12" spans="1:11" x14ac:dyDescent="0.2">
      <c r="A12" s="25">
        <v>200711</v>
      </c>
      <c r="B12" s="26">
        <v>-155.36173328906003</v>
      </c>
      <c r="F12">
        <v>200711</v>
      </c>
      <c r="G12" s="26">
        <v>-155.36173328906003</v>
      </c>
      <c r="H12" s="26">
        <f t="shared" si="0"/>
        <v>-1017.1765915400142</v>
      </c>
      <c r="I12" s="29">
        <f ca="1">SUMIF(Data!$P$2:$P$2442,F12,Data!AF$2:AF$2441)</f>
        <v>0</v>
      </c>
      <c r="J12" s="29">
        <f ca="1">SUMIF(Data!$P$2:$P$2442,F12,Data!AG$2:AG$2441)</f>
        <v>0</v>
      </c>
      <c r="K12" s="29"/>
    </row>
    <row r="13" spans="1:11" x14ac:dyDescent="0.2">
      <c r="A13" s="25">
        <v>200712</v>
      </c>
      <c r="B13" s="26">
        <v>-188.6785764512837</v>
      </c>
      <c r="F13">
        <v>200712</v>
      </c>
      <c r="G13" s="26">
        <v>-188.6785764512837</v>
      </c>
      <c r="H13" s="26">
        <f t="shared" si="0"/>
        <v>-1205.855167991298</v>
      </c>
      <c r="I13" s="29">
        <f ca="1">SUMIF(Data!$P$2:$P$2442,F13,Data!AF$2:AF$2441)</f>
        <v>0</v>
      </c>
      <c r="J13" s="29">
        <f ca="1">SUMIF(Data!$P$2:$P$2442,F13,Data!AG$2:AG$2441)</f>
        <v>0</v>
      </c>
      <c r="K13" s="29"/>
    </row>
    <row r="14" spans="1:11" x14ac:dyDescent="0.2">
      <c r="A14" s="25">
        <v>200801</v>
      </c>
      <c r="B14" s="26">
        <v>-37.025433406007245</v>
      </c>
      <c r="F14">
        <v>200801</v>
      </c>
      <c r="G14" s="26">
        <v>-37.025433406007245</v>
      </c>
      <c r="H14" s="26">
        <f t="shared" si="0"/>
        <v>-1242.8806013973053</v>
      </c>
      <c r="I14" s="29">
        <f ca="1">SUMIF(Data!$P$2:$P$2442,F14,Data!AF$2:AF$2441)</f>
        <v>0</v>
      </c>
      <c r="J14" s="29">
        <f ca="1">SUMIF(Data!$P$2:$P$2442,F14,Data!AG$2:AG$2441)</f>
        <v>0</v>
      </c>
      <c r="K14" s="29"/>
    </row>
    <row r="15" spans="1:11" x14ac:dyDescent="0.2">
      <c r="A15" s="25">
        <v>200802</v>
      </c>
      <c r="B15" s="26">
        <v>-4.4129870129869602</v>
      </c>
      <c r="F15">
        <v>200802</v>
      </c>
      <c r="G15" s="26">
        <v>-4.4129870129869602</v>
      </c>
      <c r="H15" s="26">
        <f t="shared" si="0"/>
        <v>-1247.2935884102924</v>
      </c>
      <c r="I15" s="29">
        <f ca="1">SUMIF(Data!$P$2:$P$2442,F15,Data!AF$2:AF$2441)</f>
        <v>0</v>
      </c>
      <c r="J15" s="29">
        <f ca="1">SUMIF(Data!$P$2:$P$2442,F15,Data!AG$2:AG$2441)</f>
        <v>0</v>
      </c>
      <c r="K15" s="29"/>
    </row>
    <row r="16" spans="1:11" x14ac:dyDescent="0.2">
      <c r="A16" s="25">
        <v>200809</v>
      </c>
      <c r="B16" s="26">
        <v>-113.74081284775809</v>
      </c>
      <c r="F16">
        <v>200809</v>
      </c>
      <c r="G16" s="26">
        <v>-113.74081284775809</v>
      </c>
      <c r="H16" s="26">
        <f t="shared" si="0"/>
        <v>-1361.0344012580504</v>
      </c>
      <c r="I16" s="29">
        <f ca="1">SUMIF(Data!$P$2:$P$2442,F16,Data!AF$2:AF$2441)</f>
        <v>0</v>
      </c>
      <c r="J16" s="29">
        <f ca="1">SUMIF(Data!$P$2:$P$2442,F16,Data!AG$2:AG$2441)</f>
        <v>0</v>
      </c>
      <c r="K16" s="29"/>
    </row>
    <row r="17" spans="1:11" x14ac:dyDescent="0.2">
      <c r="A17" s="25">
        <v>200810</v>
      </c>
      <c r="B17" s="26">
        <v>-105.67921140248806</v>
      </c>
      <c r="F17">
        <v>200810</v>
      </c>
      <c r="G17" s="26">
        <v>-105.67921140248806</v>
      </c>
      <c r="H17" s="26">
        <f t="shared" si="0"/>
        <v>-1466.7136126605385</v>
      </c>
      <c r="I17" s="29">
        <f ca="1">SUMIF(Data!$P$2:$P$2442,F17,Data!AF$2:AF$2441)</f>
        <v>0</v>
      </c>
      <c r="J17" s="29">
        <f ca="1">SUMIF(Data!$P$2:$P$2442,F17,Data!AG$2:AG$2441)</f>
        <v>0</v>
      </c>
      <c r="K17" s="29"/>
    </row>
    <row r="18" spans="1:11" x14ac:dyDescent="0.2">
      <c r="A18" s="25">
        <v>200811</v>
      </c>
      <c r="B18" s="26">
        <v>-142.05325171548637</v>
      </c>
      <c r="F18">
        <v>200811</v>
      </c>
      <c r="G18" s="26">
        <v>-142.05325171548637</v>
      </c>
      <c r="H18" s="26">
        <f t="shared" si="0"/>
        <v>-1608.7668643760248</v>
      </c>
      <c r="I18" s="29">
        <f ca="1">SUMIF(Data!$P$2:$P$2442,F18,Data!AF$2:AF$2441)</f>
        <v>0</v>
      </c>
      <c r="J18" s="29">
        <f ca="1">SUMIF(Data!$P$2:$P$2442,F18,Data!AG$2:AG$2441)</f>
        <v>0</v>
      </c>
      <c r="K18" s="29"/>
    </row>
    <row r="19" spans="1:11" x14ac:dyDescent="0.2">
      <c r="A19" s="25">
        <v>200812</v>
      </c>
      <c r="B19" s="26">
        <v>-146.99857274876177</v>
      </c>
      <c r="F19">
        <v>200812</v>
      </c>
      <c r="G19" s="26">
        <v>-146.99857274876177</v>
      </c>
      <c r="H19" s="26">
        <f t="shared" si="0"/>
        <v>-1755.7654371247866</v>
      </c>
      <c r="I19" s="29">
        <f ca="1">SUMIF(Data!$P$2:$P$2442,F19,Data!AF$2:AF$2441)</f>
        <v>0</v>
      </c>
      <c r="J19" s="29">
        <f ca="1">SUMIF(Data!$P$2:$P$2442,F19,Data!AG$2:AG$2441)</f>
        <v>0</v>
      </c>
      <c r="K19" s="29"/>
    </row>
    <row r="20" spans="1:11" x14ac:dyDescent="0.2">
      <c r="A20" s="25">
        <v>200901</v>
      </c>
      <c r="B20" s="26">
        <v>-14.015465834827912</v>
      </c>
      <c r="F20">
        <v>200901</v>
      </c>
      <c r="G20" s="26">
        <v>-14.015465834827912</v>
      </c>
      <c r="H20" s="26">
        <f t="shared" si="0"/>
        <v>-1769.7809029596144</v>
      </c>
      <c r="I20" s="29">
        <f ca="1">SUMIF(Data!$P$2:$P$2442,F20,Data!AF$2:AF$2441)</f>
        <v>0</v>
      </c>
      <c r="J20" s="29">
        <f ca="1">SUMIF(Data!$P$2:$P$2442,F20,Data!AG$2:AG$2441)</f>
        <v>0</v>
      </c>
      <c r="K20" s="29"/>
    </row>
    <row r="21" spans="1:11" x14ac:dyDescent="0.2">
      <c r="A21" s="25">
        <v>200902</v>
      </c>
      <c r="B21" s="26">
        <v>-1.3318713450292667</v>
      </c>
      <c r="F21">
        <v>200902</v>
      </c>
      <c r="G21" s="26">
        <v>-1.3318713450292667</v>
      </c>
      <c r="H21" s="26">
        <f t="shared" si="0"/>
        <v>-1771.1127743046436</v>
      </c>
      <c r="I21" s="29">
        <f ca="1">SUMIF(Data!$P$2:$P$2442,F21,Data!AF$2:AF$2441)</f>
        <v>0</v>
      </c>
      <c r="J21" s="29">
        <f ca="1">SUMIF(Data!$P$2:$P$2442,F21,Data!AG$2:AG$2441)</f>
        <v>0</v>
      </c>
      <c r="K21" s="29"/>
    </row>
    <row r="22" spans="1:11" x14ac:dyDescent="0.2">
      <c r="A22" s="25">
        <v>200909</v>
      </c>
      <c r="B22" s="26">
        <v>-98.361396694669509</v>
      </c>
      <c r="F22">
        <v>200909</v>
      </c>
      <c r="G22" s="26">
        <v>-98.361396694669509</v>
      </c>
      <c r="H22" s="26">
        <f t="shared" si="0"/>
        <v>-1869.4741709993132</v>
      </c>
      <c r="I22" s="29">
        <f ca="1">SUMIF(Data!$P$2:$P$2442,F22,Data!AF$2:AF$2441)</f>
        <v>0</v>
      </c>
      <c r="J22" s="29">
        <f ca="1">SUMIF(Data!$P$2:$P$2442,F22,Data!AG$2:AG$2441)</f>
        <v>0</v>
      </c>
      <c r="K22" s="29"/>
    </row>
    <row r="23" spans="1:11" x14ac:dyDescent="0.2">
      <c r="A23" s="25">
        <v>200910</v>
      </c>
      <c r="B23" s="26">
        <v>-136.088193827162</v>
      </c>
      <c r="F23">
        <v>200910</v>
      </c>
      <c r="G23" s="26">
        <v>-136.088193827162</v>
      </c>
      <c r="H23" s="26">
        <f t="shared" si="0"/>
        <v>-2005.5623648264752</v>
      </c>
      <c r="I23" s="29">
        <f ca="1">SUMIF(Data!$P$2:$P$2442,F23,Data!AF$2:AF$2441)</f>
        <v>0</v>
      </c>
      <c r="J23" s="29">
        <f ca="1">SUMIF(Data!$P$2:$P$2442,F23,Data!AG$2:AG$2441)</f>
        <v>0</v>
      </c>
      <c r="K23" s="29"/>
    </row>
    <row r="24" spans="1:11" x14ac:dyDescent="0.2">
      <c r="A24" s="25">
        <v>200911</v>
      </c>
      <c r="B24" s="26">
        <v>-198.75072222008529</v>
      </c>
      <c r="F24">
        <v>200911</v>
      </c>
      <c r="G24" s="26">
        <v>-198.75072222008529</v>
      </c>
      <c r="H24" s="26">
        <f t="shared" si="0"/>
        <v>-2204.3130870465607</v>
      </c>
      <c r="I24" s="29">
        <f ca="1">SUMIF(Data!$P$2:$P$2442,F24,Data!AF$2:AF$2441)</f>
        <v>0</v>
      </c>
      <c r="J24" s="29">
        <f ca="1">SUMIF(Data!$P$2:$P$2442,F24,Data!AG$2:AG$2441)</f>
        <v>0</v>
      </c>
      <c r="K24" s="29"/>
    </row>
    <row r="25" spans="1:11" x14ac:dyDescent="0.2">
      <c r="A25" s="25">
        <v>200912</v>
      </c>
      <c r="B25" s="26">
        <v>-171.71132442710996</v>
      </c>
      <c r="F25">
        <v>200912</v>
      </c>
      <c r="G25" s="26">
        <v>-171.71132442710996</v>
      </c>
      <c r="H25" s="26">
        <f t="shared" si="0"/>
        <v>-2376.0244114736706</v>
      </c>
      <c r="I25" s="29">
        <f ca="1">SUMIF(Data!$P$2:$P$2442,F25,Data!AF$2:AF$2441)</f>
        <v>0</v>
      </c>
      <c r="J25" s="29">
        <f ca="1">SUMIF(Data!$P$2:$P$2442,F25,Data!AG$2:AG$2441)</f>
        <v>0</v>
      </c>
      <c r="K25" s="29"/>
    </row>
    <row r="26" spans="1:11" x14ac:dyDescent="0.2">
      <c r="A26" s="25">
        <v>201001</v>
      </c>
      <c r="B26" s="26">
        <v>-45.284614559387677</v>
      </c>
      <c r="F26">
        <v>201001</v>
      </c>
      <c r="G26" s="26">
        <v>-45.284614559387677</v>
      </c>
      <c r="H26" s="26">
        <f t="shared" si="0"/>
        <v>-2421.3090260330582</v>
      </c>
      <c r="I26" s="29">
        <f ca="1">SUMIF(Data!$P$2:$P$2442,F26,Data!AF$2:AF$2441)</f>
        <v>0</v>
      </c>
      <c r="J26" s="29">
        <f ca="1">SUMIF(Data!$P$2:$P$2442,F26,Data!AG$2:AG$2441)</f>
        <v>0</v>
      </c>
      <c r="K26" s="29"/>
    </row>
    <row r="27" spans="1:11" x14ac:dyDescent="0.2">
      <c r="A27" s="25">
        <v>201002</v>
      </c>
      <c r="B27" s="26">
        <v>-2.0871964503958789</v>
      </c>
      <c r="F27">
        <v>201002</v>
      </c>
      <c r="G27" s="26">
        <v>-2.0871964503958789</v>
      </c>
      <c r="H27" s="26">
        <f t="shared" si="0"/>
        <v>-2423.396222483454</v>
      </c>
      <c r="I27" s="29">
        <f ca="1">SUMIF(Data!$P$2:$P$2442,F27,Data!AF$2:AF$2441)</f>
        <v>0</v>
      </c>
      <c r="J27" s="29">
        <f ca="1">SUMIF(Data!$P$2:$P$2442,F27,Data!AG$2:AG$2441)</f>
        <v>0</v>
      </c>
      <c r="K27" s="29"/>
    </row>
    <row r="28" spans="1:11" x14ac:dyDescent="0.2">
      <c r="A28" s="25">
        <v>201009</v>
      </c>
      <c r="B28" s="26">
        <v>-76.183868318055048</v>
      </c>
      <c r="F28">
        <v>201009</v>
      </c>
      <c r="G28" s="26">
        <v>-76.183868318055048</v>
      </c>
      <c r="H28" s="26">
        <f t="shared" si="0"/>
        <v>-2499.580090801509</v>
      </c>
      <c r="I28" s="29">
        <f ca="1">SUMIF(Data!$P$2:$P$2442,F28,Data!AF$2:AF$2441)</f>
        <v>0</v>
      </c>
      <c r="J28" s="29">
        <f ca="1">SUMIF(Data!$P$2:$P$2442,F28,Data!AG$2:AG$2441)</f>
        <v>0</v>
      </c>
      <c r="K28" s="29"/>
    </row>
    <row r="29" spans="1:11" x14ac:dyDescent="0.2">
      <c r="A29" s="25">
        <v>201010</v>
      </c>
      <c r="B29" s="26">
        <v>-131.81979260422594</v>
      </c>
      <c r="F29">
        <v>201010</v>
      </c>
      <c r="G29" s="26">
        <v>-131.81979260422594</v>
      </c>
      <c r="H29" s="26">
        <f t="shared" si="0"/>
        <v>-2631.3998834057347</v>
      </c>
      <c r="I29" s="29">
        <f ca="1">SUMIF(Data!$P$2:$P$2442,F29,Data!AF$2:AF$2441)</f>
        <v>0</v>
      </c>
      <c r="J29" s="29">
        <f ca="1">SUMIF(Data!$P$2:$P$2442,F29,Data!AG$2:AG$2441)</f>
        <v>0</v>
      </c>
      <c r="K29" s="29"/>
    </row>
    <row r="30" spans="1:11" x14ac:dyDescent="0.2">
      <c r="A30" s="25">
        <v>201011</v>
      </c>
      <c r="B30" s="26">
        <v>-92.449879514239839</v>
      </c>
      <c r="F30">
        <v>201011</v>
      </c>
      <c r="G30" s="26">
        <v>-92.449879514239839</v>
      </c>
      <c r="H30" s="26">
        <f t="shared" si="0"/>
        <v>-2723.8497629199746</v>
      </c>
      <c r="I30" s="29">
        <f ca="1">SUMIF(Data!$P$2:$P$2442,F30,Data!AF$2:AF$2441)</f>
        <v>0</v>
      </c>
      <c r="J30" s="29">
        <f ca="1">SUMIF(Data!$P$2:$P$2442,F30,Data!AG$2:AG$2441)</f>
        <v>0</v>
      </c>
      <c r="K30" s="29"/>
    </row>
    <row r="31" spans="1:11" x14ac:dyDescent="0.2">
      <c r="A31" s="25">
        <v>201012</v>
      </c>
      <c r="B31" s="26">
        <v>-128.06071333966923</v>
      </c>
      <c r="F31">
        <v>201012</v>
      </c>
      <c r="G31" s="26">
        <v>-128.06071333966923</v>
      </c>
      <c r="H31" s="26">
        <f t="shared" si="0"/>
        <v>-2851.9104762596439</v>
      </c>
      <c r="I31" s="29">
        <f ca="1">SUMIF(Data!$P$2:$P$2442,F31,Data!AF$2:AF$2441)</f>
        <v>0</v>
      </c>
      <c r="J31" s="29">
        <f ca="1">SUMIF(Data!$P$2:$P$2442,F31,Data!AG$2:AG$2441)</f>
        <v>0</v>
      </c>
      <c r="K31" s="29"/>
    </row>
    <row r="32" spans="1:11" x14ac:dyDescent="0.2">
      <c r="A32" s="25">
        <v>201101</v>
      </c>
      <c r="B32" s="26">
        <v>-55.236994525333031</v>
      </c>
      <c r="F32">
        <v>201101</v>
      </c>
      <c r="G32" s="26">
        <v>-55.236994525333031</v>
      </c>
      <c r="H32" s="26">
        <f t="shared" si="0"/>
        <v>-2907.147470784977</v>
      </c>
      <c r="I32" s="29">
        <f ca="1">SUMIF(Data!$P$2:$P$2442,F32,Data!AF$2:AF$2441)</f>
        <v>0</v>
      </c>
      <c r="J32" s="29">
        <f ca="1">SUMIF(Data!$P$2:$P$2442,F32,Data!AG$2:AG$2441)</f>
        <v>0</v>
      </c>
      <c r="K32" s="29"/>
    </row>
    <row r="33" spans="1:11" x14ac:dyDescent="0.2">
      <c r="A33" s="25">
        <v>201102</v>
      </c>
      <c r="B33" s="26">
        <v>-0.56034482758621618</v>
      </c>
      <c r="F33">
        <v>201102</v>
      </c>
      <c r="G33" s="26">
        <v>-0.56034482758621618</v>
      </c>
      <c r="H33" s="26">
        <f t="shared" si="0"/>
        <v>-2907.7078156125631</v>
      </c>
      <c r="I33" s="29">
        <f ca="1">SUMIF(Data!$P$2:$P$2442,F33,Data!AF$2:AF$2441)</f>
        <v>0</v>
      </c>
      <c r="J33" s="29">
        <f ca="1">SUMIF(Data!$P$2:$P$2442,F33,Data!AG$2:AG$2441)</f>
        <v>0</v>
      </c>
      <c r="K33" s="29"/>
    </row>
    <row r="34" spans="1:11" x14ac:dyDescent="0.2">
      <c r="A34" s="25">
        <v>201109</v>
      </c>
      <c r="B34" s="26">
        <v>-77.629319310045432</v>
      </c>
      <c r="F34">
        <v>201109</v>
      </c>
      <c r="G34" s="26">
        <v>-77.629319310045432</v>
      </c>
      <c r="H34" s="26">
        <f t="shared" si="0"/>
        <v>-2985.3371349226086</v>
      </c>
      <c r="I34" s="29">
        <f ca="1">SUMIF(Data!$P$2:$P$2442,F34,Data!AF$2:AF$2441)</f>
        <v>0</v>
      </c>
      <c r="J34" s="29">
        <f ca="1">SUMIF(Data!$P$2:$P$2442,F34,Data!AG$2:AG$2441)</f>
        <v>0</v>
      </c>
      <c r="K34" s="29"/>
    </row>
    <row r="35" spans="1:11" x14ac:dyDescent="0.2">
      <c r="A35" s="25">
        <v>201110</v>
      </c>
      <c r="B35" s="26">
        <v>-142.00791142521894</v>
      </c>
      <c r="F35">
        <v>201110</v>
      </c>
      <c r="G35" s="26">
        <v>-142.00791142521894</v>
      </c>
      <c r="H35" s="26">
        <f t="shared" si="0"/>
        <v>-3127.3450463478275</v>
      </c>
      <c r="I35" s="29">
        <f ca="1">SUMIF(Data!$P$2:$P$2442,F35,Data!AF$2:AF$2441)</f>
        <v>0</v>
      </c>
      <c r="J35" s="29">
        <f ca="1">SUMIF(Data!$P$2:$P$2442,F35,Data!AG$2:AG$2441)</f>
        <v>0</v>
      </c>
      <c r="K35" s="29"/>
    </row>
    <row r="36" spans="1:11" x14ac:dyDescent="0.2">
      <c r="A36" s="25">
        <v>201111</v>
      </c>
      <c r="B36" s="26">
        <v>-140.23839453063204</v>
      </c>
      <c r="F36">
        <v>201111</v>
      </c>
      <c r="G36" s="26">
        <v>-140.23839453063204</v>
      </c>
      <c r="H36" s="26">
        <f t="shared" si="0"/>
        <v>-3267.5834408784594</v>
      </c>
      <c r="I36" s="29">
        <f ca="1">SUMIF(Data!$P$2:$P$2442,F36,Data!AF$2:AF$2441)</f>
        <v>0</v>
      </c>
      <c r="J36" s="29">
        <f ca="1">SUMIF(Data!$P$2:$P$2442,F36,Data!AG$2:AG$2441)</f>
        <v>0</v>
      </c>
      <c r="K36" s="29"/>
    </row>
    <row r="37" spans="1:11" x14ac:dyDescent="0.2">
      <c r="A37" s="25">
        <v>201112</v>
      </c>
      <c r="B37" s="26">
        <v>-167.91535097671792</v>
      </c>
      <c r="F37">
        <v>201112</v>
      </c>
      <c r="G37" s="26">
        <v>-167.91535097671792</v>
      </c>
      <c r="H37" s="26">
        <f t="shared" si="0"/>
        <v>-3435.4987918551774</v>
      </c>
      <c r="I37" s="29">
        <f ca="1">SUMIF(Data!$P$2:$P$2442,F37,Data!AF$2:AF$2441)</f>
        <v>0</v>
      </c>
      <c r="J37" s="29">
        <f ca="1">SUMIF(Data!$P$2:$P$2442,F37,Data!AG$2:AG$2441)</f>
        <v>0</v>
      </c>
      <c r="K37" s="29"/>
    </row>
    <row r="38" spans="1:11" x14ac:dyDescent="0.2">
      <c r="A38" s="25">
        <v>201201</v>
      </c>
      <c r="B38" s="26">
        <v>-48.228508701951441</v>
      </c>
      <c r="F38">
        <v>201201</v>
      </c>
      <c r="G38" s="26">
        <v>-48.228508701951441</v>
      </c>
      <c r="H38" s="26">
        <f t="shared" si="0"/>
        <v>-3483.7273005571287</v>
      </c>
      <c r="I38" s="29">
        <f ca="1">SUMIF(Data!$P$2:$P$2442,F38,Data!AF$2:AF$2441)</f>
        <v>0</v>
      </c>
      <c r="J38" s="29">
        <f ca="1">SUMIF(Data!$P$2:$P$2442,F38,Data!AG$2:AG$2441)</f>
        <v>0</v>
      </c>
      <c r="K38" s="29"/>
    </row>
    <row r="39" spans="1:11" x14ac:dyDescent="0.2">
      <c r="A39" s="25">
        <v>201202</v>
      </c>
      <c r="B39" s="26">
        <v>-3.3333333333341209E-2</v>
      </c>
      <c r="F39">
        <v>201202</v>
      </c>
      <c r="G39" s="26">
        <v>-3.3333333333341209E-2</v>
      </c>
      <c r="H39" s="26">
        <f t="shared" si="0"/>
        <v>-3483.760633890462</v>
      </c>
      <c r="I39" s="29">
        <f ca="1">SUMIF(Data!$P$2:$P$2442,F39,Data!AF$2:AF$2441)</f>
        <v>0</v>
      </c>
      <c r="J39" s="29">
        <f ca="1">SUMIF(Data!$P$2:$P$2442,F39,Data!AG$2:AG$2441)</f>
        <v>0</v>
      </c>
      <c r="K39" s="29"/>
    </row>
    <row r="40" spans="1:11" x14ac:dyDescent="0.2">
      <c r="A40" s="25">
        <v>201209</v>
      </c>
      <c r="B40" s="26">
        <v>-103.05639606119088</v>
      </c>
      <c r="F40">
        <v>201209</v>
      </c>
      <c r="G40" s="26">
        <v>-103.05639606119088</v>
      </c>
      <c r="H40" s="26">
        <f t="shared" si="0"/>
        <v>-3586.8170299516528</v>
      </c>
      <c r="I40" s="29">
        <f ca="1">SUMIF(Data!$P$2:$P$2442,F40,Data!AF$2:AF$2441)</f>
        <v>0</v>
      </c>
      <c r="J40" s="29">
        <f ca="1">SUMIF(Data!$P$2:$P$2442,F40,Data!AG$2:AG$2441)</f>
        <v>0</v>
      </c>
      <c r="K40" s="29"/>
    </row>
    <row r="41" spans="1:11" x14ac:dyDescent="0.2">
      <c r="A41" s="25">
        <v>201210</v>
      </c>
      <c r="B41" s="26">
        <v>-91.405598098718016</v>
      </c>
      <c r="F41">
        <v>201210</v>
      </c>
      <c r="G41" s="26">
        <v>-91.405598098718016</v>
      </c>
      <c r="H41" s="26">
        <f t="shared" si="0"/>
        <v>-3678.222628050371</v>
      </c>
      <c r="I41" s="29">
        <f ca="1">SUMIF(Data!$P$2:$P$2442,F41,Data!AF$2:AF$2441)</f>
        <v>0</v>
      </c>
      <c r="J41" s="29">
        <f ca="1">SUMIF(Data!$P$2:$P$2442,F41,Data!AG$2:AG$2441)</f>
        <v>0</v>
      </c>
      <c r="K41" s="29"/>
    </row>
    <row r="42" spans="1:11" x14ac:dyDescent="0.2">
      <c r="A42" s="25">
        <v>201211</v>
      </c>
      <c r="B42" s="26">
        <v>-109.04784005867735</v>
      </c>
      <c r="F42">
        <v>201211</v>
      </c>
      <c r="G42" s="26">
        <v>-109.04784005867735</v>
      </c>
      <c r="H42" s="26">
        <f t="shared" si="0"/>
        <v>-3787.2704681090481</v>
      </c>
      <c r="I42" s="29">
        <f ca="1">SUMIF(Data!$P$2:$P$2442,F42,Data!AF$2:AF$2441)</f>
        <v>0</v>
      </c>
      <c r="J42" s="29">
        <f ca="1">SUMIF(Data!$P$2:$P$2442,F42,Data!AG$2:AG$2441)</f>
        <v>0</v>
      </c>
      <c r="K42" s="29"/>
    </row>
    <row r="43" spans="1:11" x14ac:dyDescent="0.2">
      <c r="A43" s="25">
        <v>201212</v>
      </c>
      <c r="B43" s="26">
        <v>-175.13771625488147</v>
      </c>
      <c r="F43">
        <v>201212</v>
      </c>
      <c r="G43" s="26">
        <v>-175.13771625488147</v>
      </c>
      <c r="H43" s="26">
        <f t="shared" si="0"/>
        <v>-3962.4081843639296</v>
      </c>
      <c r="I43" s="29">
        <f ca="1">SUMIF(Data!$P$2:$P$2442,F43,Data!AF$2:AF$2441)</f>
        <v>0</v>
      </c>
      <c r="J43" s="29">
        <f ca="1">SUMIF(Data!$P$2:$P$2442,F43,Data!AG$2:AG$2441)</f>
        <v>0</v>
      </c>
      <c r="K43" s="29"/>
    </row>
    <row r="44" spans="1:11" x14ac:dyDescent="0.2">
      <c r="A44" s="25">
        <v>201301</v>
      </c>
      <c r="B44" s="26">
        <v>-23.872526333265714</v>
      </c>
      <c r="F44">
        <v>201301</v>
      </c>
      <c r="G44" s="26">
        <v>-23.872526333265714</v>
      </c>
      <c r="H44" s="26">
        <f t="shared" si="0"/>
        <v>-3986.2807106971954</v>
      </c>
      <c r="I44" s="29">
        <f ca="1">SUMIF(Data!$P$2:$P$2442,F44,Data!AF$2:AF$2441)</f>
        <v>0</v>
      </c>
      <c r="J44" s="29">
        <f ca="1">SUMIF(Data!$P$2:$P$2442,F44,Data!AG$2:AG$2441)</f>
        <v>0</v>
      </c>
      <c r="K44" s="29"/>
    </row>
    <row r="45" spans="1:11" x14ac:dyDescent="0.2">
      <c r="A45" s="25">
        <v>201302</v>
      </c>
      <c r="B45" s="26">
        <v>-1.9779314004804318</v>
      </c>
      <c r="F45">
        <v>201302</v>
      </c>
      <c r="G45" s="26">
        <v>-1.9779314004804318</v>
      </c>
      <c r="H45" s="26">
        <f t="shared" si="0"/>
        <v>-3988.2586420976759</v>
      </c>
      <c r="I45" s="29">
        <f ca="1">SUMIF(Data!$P$2:$P$2442,F45,Data!AF$2:AF$2441)</f>
        <v>0</v>
      </c>
      <c r="J45" s="29">
        <f ca="1">SUMIF(Data!$P$2:$P$2442,F45,Data!AG$2:AG$2441)</f>
        <v>0</v>
      </c>
      <c r="K45" s="29"/>
    </row>
    <row r="46" spans="1:11" x14ac:dyDescent="0.2">
      <c r="A46" s="25">
        <v>201309</v>
      </c>
      <c r="B46" s="26">
        <v>-172.47207564161829</v>
      </c>
      <c r="F46">
        <v>201309</v>
      </c>
      <c r="G46" s="26">
        <v>-172.47207564161829</v>
      </c>
      <c r="H46" s="26">
        <f t="shared" si="0"/>
        <v>-4160.7307177392941</v>
      </c>
      <c r="I46" s="29">
        <f ca="1">SUMIF(Data!$P$2:$P$2442,F46,Data!AF$2:AF$2441)</f>
        <v>0</v>
      </c>
      <c r="J46" s="29">
        <f ca="1">SUMIF(Data!$P$2:$P$2442,F46,Data!AG$2:AG$2441)</f>
        <v>0</v>
      </c>
      <c r="K46" s="29"/>
    </row>
    <row r="47" spans="1:11" x14ac:dyDescent="0.2">
      <c r="A47" s="25">
        <v>201310</v>
      </c>
      <c r="B47" s="26">
        <v>-194.23339268640979</v>
      </c>
      <c r="F47">
        <v>201310</v>
      </c>
      <c r="G47" s="26">
        <v>-194.23339268640979</v>
      </c>
      <c r="H47" s="26">
        <f t="shared" si="0"/>
        <v>-4354.9641104257034</v>
      </c>
      <c r="I47" s="29">
        <f ca="1">SUMIF(Data!$P$2:$P$2442,F47,Data!AF$2:AF$2441)</f>
        <v>0</v>
      </c>
      <c r="J47" s="29">
        <f ca="1">SUMIF(Data!$P$2:$P$2442,F47,Data!AG$2:AG$2441)</f>
        <v>0</v>
      </c>
      <c r="K47" s="29"/>
    </row>
    <row r="48" spans="1:11" x14ac:dyDescent="0.2">
      <c r="A48" s="25">
        <v>201311</v>
      </c>
      <c r="B48" s="26">
        <v>-113.60684799973825</v>
      </c>
      <c r="F48">
        <v>201311</v>
      </c>
      <c r="G48" s="26">
        <v>-113.60684799973825</v>
      </c>
      <c r="H48" s="26">
        <f t="shared" si="0"/>
        <v>-4468.5709584254419</v>
      </c>
      <c r="I48" s="29">
        <f ca="1">SUMIF(Data!$P$2:$P$2442,F48,Data!AF$2:AF$2441)</f>
        <v>0</v>
      </c>
      <c r="J48" s="29">
        <f ca="1">SUMIF(Data!$P$2:$P$2442,F48,Data!AG$2:AG$2441)</f>
        <v>0</v>
      </c>
      <c r="K48" s="29"/>
    </row>
    <row r="49" spans="1:19" x14ac:dyDescent="0.2">
      <c r="A49" s="25">
        <v>201312</v>
      </c>
      <c r="B49" s="26">
        <v>-147.46243608869617</v>
      </c>
      <c r="D49">
        <f>40/SQRT(252)</f>
        <v>2.5197631533948481</v>
      </c>
      <c r="F49">
        <v>201312</v>
      </c>
      <c r="G49" s="26">
        <v>-147.46243608869617</v>
      </c>
      <c r="H49" s="26">
        <f t="shared" si="0"/>
        <v>-4616.0333945141383</v>
      </c>
      <c r="I49" s="29">
        <f ca="1">SUMIF(Data!$P$2:$P$2442,F49,Data!AF$2:AF$2441)</f>
        <v>0</v>
      </c>
      <c r="J49" s="29">
        <f ca="1">SUMIF(Data!$P$2:$P$2442,F49,Data!AG$2:AG$2441)</f>
        <v>0</v>
      </c>
      <c r="K49" s="29"/>
      <c r="R49">
        <v>200</v>
      </c>
    </row>
    <row r="50" spans="1:19" x14ac:dyDescent="0.2">
      <c r="A50" s="25">
        <v>201401</v>
      </c>
      <c r="B50" s="26">
        <v>-17.963625501550467</v>
      </c>
      <c r="D50">
        <f>2.5/0.15</f>
        <v>16.666666666666668</v>
      </c>
      <c r="F50">
        <v>201401</v>
      </c>
      <c r="G50" s="26">
        <v>-17.963625501550467</v>
      </c>
      <c r="H50" s="26">
        <f t="shared" si="0"/>
        <v>-4633.9970200156886</v>
      </c>
      <c r="I50" s="29"/>
      <c r="J50" s="29"/>
      <c r="K50" s="29"/>
      <c r="R50">
        <v>220</v>
      </c>
    </row>
    <row r="51" spans="1:19" x14ac:dyDescent="0.2">
      <c r="A51" s="25">
        <v>201402</v>
      </c>
      <c r="B51" s="26">
        <v>-1.4099183612328203</v>
      </c>
      <c r="F51">
        <v>201402</v>
      </c>
      <c r="G51" s="26">
        <v>-1.4099183612328203</v>
      </c>
      <c r="H51" s="26">
        <f t="shared" si="0"/>
        <v>-4635.4069383769211</v>
      </c>
      <c r="I51" s="29"/>
      <c r="J51" s="29"/>
      <c r="K51" s="29"/>
      <c r="R51">
        <f>20/R50</f>
        <v>9.0909090909090912E-2</v>
      </c>
    </row>
    <row r="52" spans="1:19" x14ac:dyDescent="0.2">
      <c r="A52" s="25">
        <v>201409</v>
      </c>
      <c r="B52" s="26">
        <v>-102.06362348635341</v>
      </c>
      <c r="F52">
        <v>201409</v>
      </c>
      <c r="G52" s="26">
        <v>-102.06362348635341</v>
      </c>
      <c r="H52" s="26">
        <f t="shared" si="0"/>
        <v>-4737.4705618632743</v>
      </c>
      <c r="I52" s="29">
        <f ca="1">AVERAGEIF(Data!$P$2:$P$2442,F52,Data!AF$2:AF$2441)</f>
        <v>-2.8852459016393453E-2</v>
      </c>
      <c r="J52" s="29">
        <f ca="1">AVERAGEIF(Data!$P$2:$P$2442,F52,Data!AG$2:AG$2441)</f>
        <v>-2.2344262295081997E-2</v>
      </c>
      <c r="K52" s="38">
        <f ca="1">J52-I52</f>
        <v>6.5081967213114558E-3</v>
      </c>
      <c r="M52" t="s">
        <v>95</v>
      </c>
      <c r="N52" t="s">
        <v>96</v>
      </c>
      <c r="O52" s="29">
        <f ca="1">AVERAGEIF(Data!$P$2:$P$2442,F52,Data!AI$2:AI$2441)</f>
        <v>4.1947787737368993E-2</v>
      </c>
    </row>
    <row r="53" spans="1:19" x14ac:dyDescent="0.2">
      <c r="A53" s="25">
        <v>201410</v>
      </c>
      <c r="B53" s="26">
        <v>-83.548443693652288</v>
      </c>
      <c r="F53">
        <v>201410</v>
      </c>
      <c r="G53" s="26">
        <v>-83.548443693652288</v>
      </c>
      <c r="H53" s="26">
        <f t="shared" si="0"/>
        <v>-4821.0190055569265</v>
      </c>
      <c r="I53" s="29">
        <f ca="1">AVERAGEIF(Data!$P$2:$P$2442,F53,Data!AF$2:AF$2441)</f>
        <v>-0.20250819672131151</v>
      </c>
      <c r="J53" s="29">
        <f ca="1">AVERAGEIF(Data!$P$2:$P$2442,F53,Data!AG$2:AG$2441)</f>
        <v>-0.19306557377049183</v>
      </c>
      <c r="K53" s="38">
        <f t="shared" ref="K53:K105" ca="1" si="1">J53-I53</f>
        <v>9.4426229508196846E-3</v>
      </c>
      <c r="L53">
        <f>F53</f>
        <v>201410</v>
      </c>
      <c r="M53" s="26">
        <f ca="1">I53</f>
        <v>-0.20250819672131151</v>
      </c>
      <c r="N53" s="26">
        <f ca="1">J53</f>
        <v>-0.19306557377049183</v>
      </c>
      <c r="O53" s="29">
        <f ca="1">AVERAGEIF(Data!$P$2:$P$2442,F53,Data!AI$2:AI$2441)</f>
        <v>4.2783331933659595E-2</v>
      </c>
      <c r="R53">
        <v>-110</v>
      </c>
      <c r="S53">
        <v>-110</v>
      </c>
    </row>
    <row r="54" spans="1:19" x14ac:dyDescent="0.2">
      <c r="A54" s="25">
        <v>201411</v>
      </c>
      <c r="B54" s="26">
        <v>-128.34817066009336</v>
      </c>
      <c r="F54">
        <v>201411</v>
      </c>
      <c r="G54" s="26">
        <v>-128.34817066009336</v>
      </c>
      <c r="H54" s="26">
        <f t="shared" si="0"/>
        <v>-4949.3671762170197</v>
      </c>
      <c r="I54" s="29">
        <f ca="1">AVERAGEIF(Data!$P$2:$P$2442,F54,Data!AF$2:AF$2441)</f>
        <v>-6.1246376811594214E-2</v>
      </c>
      <c r="J54" s="29">
        <f ca="1">AVERAGEIF(Data!$P$2:$P$2442,F54,Data!AG$2:AG$2441)</f>
        <v>-6.021739130434782E-2</v>
      </c>
      <c r="K54" s="38">
        <f t="shared" ca="1" si="1"/>
        <v>1.0289855072463938E-3</v>
      </c>
      <c r="L54">
        <f t="shared" ref="L54:L105" si="2">F54</f>
        <v>201411</v>
      </c>
      <c r="M54" s="26">
        <f t="shared" ref="M54:M85" ca="1" si="3">I54+M53</f>
        <v>-0.26375457353290571</v>
      </c>
      <c r="N54" s="26">
        <f t="shared" ref="N54:N85" ca="1" si="4">J54+N53</f>
        <v>-0.25328296507483966</v>
      </c>
      <c r="O54" s="29">
        <f ca="1">AVERAGEIF(Data!$P$2:$P$2442,F54,Data!AI$2:AI$2441)</f>
        <v>3.312279780062042E-2</v>
      </c>
      <c r="R54">
        <v>-110</v>
      </c>
      <c r="S54">
        <v>-110</v>
      </c>
    </row>
    <row r="55" spans="1:19" x14ac:dyDescent="0.2">
      <c r="A55" s="25">
        <v>201412</v>
      </c>
      <c r="B55" s="26">
        <v>-119.77650387547504</v>
      </c>
      <c r="F55">
        <v>201412</v>
      </c>
      <c r="G55" s="26">
        <v>-119.77650387547504</v>
      </c>
      <c r="H55" s="26">
        <f t="shared" si="0"/>
        <v>-5069.1436800924948</v>
      </c>
      <c r="I55" s="29">
        <f ca="1">AVERAGEIF(Data!$P$2:$P$2442,F55,Data!AF$2:AF$2441)</f>
        <v>-0.10461538461538462</v>
      </c>
      <c r="J55" s="29">
        <f ca="1">AVERAGEIF(Data!$P$2:$P$2442,F55,Data!AG$2:AG$2441)</f>
        <v>-0.12498461538461542</v>
      </c>
      <c r="K55" s="38">
        <f t="shared" ca="1" si="1"/>
        <v>-2.0369230769230792E-2</v>
      </c>
      <c r="L55">
        <f t="shared" si="2"/>
        <v>201412</v>
      </c>
      <c r="M55" s="26">
        <f t="shared" ca="1" si="3"/>
        <v>-0.36836995814829032</v>
      </c>
      <c r="N55" s="26">
        <f t="shared" ca="1" si="4"/>
        <v>-0.37826758045945508</v>
      </c>
      <c r="O55" s="29">
        <f ca="1">AVERAGEIF(Data!$P$2:$P$2442,F55,Data!AI$2:AI$2441)</f>
        <v>3.160988251703177E-2</v>
      </c>
      <c r="R55">
        <v>210</v>
      </c>
      <c r="S55">
        <f>0.975*100+110</f>
        <v>207.5</v>
      </c>
    </row>
    <row r="56" spans="1:19" x14ac:dyDescent="0.2">
      <c r="A56" s="25">
        <v>201501</v>
      </c>
      <c r="B56" s="26">
        <v>-22.602105718420209</v>
      </c>
      <c r="F56">
        <v>201501</v>
      </c>
      <c r="G56" s="26">
        <v>-22.602105718420209</v>
      </c>
      <c r="H56" s="26">
        <f t="shared" si="0"/>
        <v>-5091.7457858109146</v>
      </c>
      <c r="I56" s="29">
        <f ca="1">AVERAGEIF(Data!$P$2:$P$2442,F56,Data!AF$2:AF$2441)</f>
        <v>-0.28619999999999995</v>
      </c>
      <c r="J56" s="29">
        <f ca="1">AVERAGEIF(Data!$P$2:$P$2442,F56,Data!AG$2:AG$2441)</f>
        <v>-0.19710000000000005</v>
      </c>
      <c r="K56" s="38">
        <f t="shared" ca="1" si="1"/>
        <v>8.9099999999999902E-2</v>
      </c>
      <c r="L56">
        <f t="shared" si="2"/>
        <v>201501</v>
      </c>
      <c r="M56" s="26">
        <f t="shared" ca="1" si="3"/>
        <v>-0.65456995814829022</v>
      </c>
      <c r="N56" s="26">
        <f t="shared" ca="1" si="4"/>
        <v>-0.57536758045945513</v>
      </c>
      <c r="O56" s="29">
        <f ca="1">AVERAGEIF(Data!$P$2:$P$2442,F56,Data!AI$2:AI$2441)</f>
        <v>1.7895645366077462E-2</v>
      </c>
      <c r="R56">
        <f>SUM(R53:R55)</f>
        <v>-10</v>
      </c>
      <c r="S56">
        <f>SUM(S53:S55)</f>
        <v>-12.5</v>
      </c>
    </row>
    <row r="57" spans="1:19" x14ac:dyDescent="0.2">
      <c r="A57" s="25">
        <v>201502</v>
      </c>
      <c r="B57" s="26">
        <v>-1.4937019927038075</v>
      </c>
      <c r="F57">
        <v>201502</v>
      </c>
      <c r="G57" s="26">
        <v>-1.4937019927038075</v>
      </c>
      <c r="H57" s="26">
        <f t="shared" si="0"/>
        <v>-5093.2394878036184</v>
      </c>
      <c r="I57" s="29">
        <f ca="1">AVERAGEIF(Data!$P$2:$P$2442,F57,Data!AF$2:AF$2441)</f>
        <v>0.31999999999999984</v>
      </c>
      <c r="J57" s="29">
        <f ca="1">AVERAGEIF(Data!$P$2:$P$2442,F57,Data!AG$2:AG$2441)</f>
        <v>-4.8000000000000043E-2</v>
      </c>
      <c r="K57" s="38">
        <f t="shared" ca="1" si="1"/>
        <v>-0.36799999999999988</v>
      </c>
      <c r="L57">
        <f t="shared" si="2"/>
        <v>201502</v>
      </c>
      <c r="M57" s="26">
        <f t="shared" ca="1" si="3"/>
        <v>-0.33456995814829038</v>
      </c>
      <c r="N57" s="26">
        <f t="shared" ca="1" si="4"/>
        <v>-0.62336758045945517</v>
      </c>
      <c r="O57" s="29">
        <f ca="1">AVERAGEIF(Data!$P$2:$P$2442,F57,Data!AI$2:AI$2441)</f>
        <v>5.6670435274166264E-2</v>
      </c>
      <c r="R57">
        <f>R56/R55</f>
        <v>-4.7619047619047616E-2</v>
      </c>
      <c r="S57">
        <f>S56/S55</f>
        <v>-6.0240963855421686E-2</v>
      </c>
    </row>
    <row r="58" spans="1:19" x14ac:dyDescent="0.2">
      <c r="A58" s="25">
        <v>201509</v>
      </c>
      <c r="B58" s="26">
        <v>-69.826755545385055</v>
      </c>
      <c r="F58">
        <v>201509</v>
      </c>
      <c r="G58" s="26">
        <v>-69.826755545385055</v>
      </c>
      <c r="H58" s="26">
        <f t="shared" si="0"/>
        <v>-5163.0662433490033</v>
      </c>
      <c r="I58" s="29">
        <f ca="1">AVERAGEIF(Data!$P$2:$P$2442,F58,Data!AF$2:AF$2441)</f>
        <v>-7.7083333333333309E-3</v>
      </c>
      <c r="J58" s="29">
        <f ca="1">AVERAGEIF(Data!$P$2:$P$2442,F58,Data!AG$2:AG$2441)</f>
        <v>-1.5708333333333348E-2</v>
      </c>
      <c r="K58" s="38">
        <f t="shared" ca="1" si="1"/>
        <v>-8.0000000000000175E-3</v>
      </c>
      <c r="L58">
        <f t="shared" si="2"/>
        <v>201509</v>
      </c>
      <c r="M58" s="26">
        <f t="shared" ca="1" si="3"/>
        <v>-0.3422782914816237</v>
      </c>
      <c r="N58" s="26">
        <f t="shared" ca="1" si="4"/>
        <v>-0.6390759137927885</v>
      </c>
      <c r="O58" s="29">
        <f ca="1">AVERAGEIF(Data!$P$2:$P$2442,F58,Data!AI$2:AI$2441)</f>
        <v>2.5920982380411184E-2</v>
      </c>
    </row>
    <row r="59" spans="1:19" x14ac:dyDescent="0.2">
      <c r="A59" s="25">
        <v>201510</v>
      </c>
      <c r="B59" s="26">
        <v>-81.625574660691854</v>
      </c>
      <c r="F59">
        <v>201510</v>
      </c>
      <c r="G59" s="26">
        <v>-81.625574660691854</v>
      </c>
      <c r="H59" s="26">
        <f t="shared" si="0"/>
        <v>-5244.6918180096955</v>
      </c>
      <c r="I59" s="29">
        <f ca="1">AVERAGEIF(Data!$P$2:$P$2442,F59,Data!AF$2:AF$2441)</f>
        <v>-0.12401724137931035</v>
      </c>
      <c r="J59" s="29">
        <f ca="1">AVERAGEIF(Data!$P$2:$P$2442,F59,Data!AG$2:AG$2441)</f>
        <v>-8.9448275862068979E-2</v>
      </c>
      <c r="K59" s="38">
        <f t="shared" ca="1" si="1"/>
        <v>3.4568965517241368E-2</v>
      </c>
      <c r="L59">
        <f t="shared" si="2"/>
        <v>201510</v>
      </c>
      <c r="M59" s="26">
        <f t="shared" ca="1" si="3"/>
        <v>-0.46629553286093406</v>
      </c>
      <c r="N59" s="26">
        <f t="shared" ca="1" si="4"/>
        <v>-0.72852418965485743</v>
      </c>
      <c r="O59" s="29">
        <f ca="1">AVERAGEIF(Data!$P$2:$P$2442,F59,Data!AI$2:AI$2441)</f>
        <v>4.213656618434615E-2</v>
      </c>
    </row>
    <row r="60" spans="1:19" x14ac:dyDescent="0.2">
      <c r="A60" s="25">
        <v>201511</v>
      </c>
      <c r="B60" s="26">
        <v>-115.80119388782784</v>
      </c>
      <c r="F60">
        <v>201511</v>
      </c>
      <c r="G60" s="26">
        <v>-115.80119388782784</v>
      </c>
      <c r="H60" s="26">
        <f t="shared" si="0"/>
        <v>-5360.4930118975235</v>
      </c>
      <c r="I60" s="29">
        <f ca="1">AVERAGEIF(Data!$P$2:$P$2442,F60,Data!AF$2:AF$2441)</f>
        <v>0.16205714285714296</v>
      </c>
      <c r="J60" s="29">
        <f ca="1">AVERAGEIF(Data!$P$2:$P$2442,F60,Data!AG$2:AG$2441)</f>
        <v>0.15802857142857149</v>
      </c>
      <c r="K60" s="38">
        <f t="shared" ca="1" si="1"/>
        <v>-4.0285714285714647E-3</v>
      </c>
      <c r="L60">
        <f t="shared" si="2"/>
        <v>201511</v>
      </c>
      <c r="M60" s="26">
        <f t="shared" ca="1" si="3"/>
        <v>-0.3042383900037911</v>
      </c>
      <c r="N60" s="26">
        <f t="shared" ca="1" si="4"/>
        <v>-0.57049561822628592</v>
      </c>
      <c r="O60" s="29">
        <f ca="1">AVERAGEIF(Data!$P$2:$P$2442,F60,Data!AI$2:AI$2441)</f>
        <v>3.3106526454509226E-2</v>
      </c>
    </row>
    <row r="61" spans="1:19" x14ac:dyDescent="0.2">
      <c r="A61" s="25">
        <v>201512</v>
      </c>
      <c r="B61" s="26">
        <v>-113.11580387947888</v>
      </c>
      <c r="F61">
        <v>201512</v>
      </c>
      <c r="G61" s="26">
        <v>-113.11580387947888</v>
      </c>
      <c r="H61" s="26">
        <f t="shared" si="0"/>
        <v>-5473.6088157770027</v>
      </c>
      <c r="I61" s="29">
        <f ca="1">AVERAGEIF(Data!$P$2:$P$2442,F61,Data!AF$2:AF$2441)</f>
        <v>3.4531249999999736E-3</v>
      </c>
      <c r="J61" s="29">
        <f ca="1">AVERAGEIF(Data!$P$2:$P$2442,F61,Data!AG$2:AG$2441)</f>
        <v>-5.0828124999999967E-2</v>
      </c>
      <c r="K61" s="38">
        <f t="shared" ca="1" si="1"/>
        <v>-5.4281249999999941E-2</v>
      </c>
      <c r="L61">
        <f t="shared" si="2"/>
        <v>201512</v>
      </c>
      <c r="M61" s="26">
        <f t="shared" ca="1" si="3"/>
        <v>-0.3007852650037911</v>
      </c>
      <c r="N61" s="26">
        <f t="shared" ca="1" si="4"/>
        <v>-0.62132374322628592</v>
      </c>
      <c r="O61" s="29">
        <f ca="1">AVERAGEIF(Data!$P$2:$P$2442,F61,Data!AI$2:AI$2441)</f>
        <v>3.2819355878730777E-2</v>
      </c>
    </row>
    <row r="62" spans="1:19" x14ac:dyDescent="0.2">
      <c r="A62" s="25">
        <v>201601</v>
      </c>
      <c r="B62" s="26">
        <v>-35.606586813447464</v>
      </c>
      <c r="F62">
        <v>201601</v>
      </c>
      <c r="G62" s="26">
        <v>-35.606586813447464</v>
      </c>
      <c r="H62" s="26">
        <f t="shared" si="0"/>
        <v>-5509.2154025904501</v>
      </c>
      <c r="I62" s="29">
        <f ca="1">AVERAGEIF(Data!$P$2:$P$2442,F62,Data!AF$2:AF$2441)</f>
        <v>-7.0000000000000661E-3</v>
      </c>
      <c r="J62" s="29">
        <f ca="1">AVERAGEIF(Data!$P$2:$P$2442,F62,Data!AG$2:AG$2441)</f>
        <v>-4.7961538461538437E-2</v>
      </c>
      <c r="K62" s="38">
        <f t="shared" ca="1" si="1"/>
        <v>-4.0961538461538369E-2</v>
      </c>
      <c r="L62">
        <f t="shared" si="2"/>
        <v>201601</v>
      </c>
      <c r="M62" s="26">
        <f t="shared" ca="1" si="3"/>
        <v>-0.30778526500379116</v>
      </c>
      <c r="N62" s="26">
        <f t="shared" ca="1" si="4"/>
        <v>-0.66928528168782431</v>
      </c>
      <c r="O62" s="29">
        <f ca="1">AVERAGEIF(Data!$P$2:$P$2442,F62,Data!AI$2:AI$2441)</f>
        <v>2.7152456858476687E-2</v>
      </c>
    </row>
    <row r="63" spans="1:19" x14ac:dyDescent="0.2">
      <c r="A63" s="25">
        <v>201602</v>
      </c>
      <c r="B63" s="26">
        <v>0.17572495664932619</v>
      </c>
      <c r="F63">
        <v>201602</v>
      </c>
      <c r="G63" s="26">
        <v>0.17572495664932619</v>
      </c>
      <c r="H63" s="26">
        <f t="shared" si="0"/>
        <v>-5509.0396776338011</v>
      </c>
      <c r="I63" s="29">
        <f ca="1">AVERAGEIF(Data!$P$2:$P$2442,F63,Data!AF$2:AF$2441)</f>
        <v>0.5299999999999998</v>
      </c>
      <c r="J63" s="29">
        <f ca="1">AVERAGEIF(Data!$P$2:$P$2442,F63,Data!AG$2:AG$2441)</f>
        <v>0.87000000000000011</v>
      </c>
      <c r="K63" s="38">
        <f t="shared" ca="1" si="1"/>
        <v>0.3400000000000003</v>
      </c>
      <c r="L63">
        <f t="shared" si="2"/>
        <v>201602</v>
      </c>
      <c r="M63" s="26">
        <f t="shared" ca="1" si="3"/>
        <v>0.22221473499620864</v>
      </c>
      <c r="N63" s="26">
        <f t="shared" ca="1" si="4"/>
        <v>0.2007147183121758</v>
      </c>
      <c r="O63" s="29">
        <f ca="1">AVERAGEIF(Data!$P$2:$P$2442,F63,Data!AI$2:AI$2441)</f>
        <v>2.184502233651342E-2</v>
      </c>
    </row>
    <row r="64" spans="1:19" x14ac:dyDescent="0.2">
      <c r="A64" s="25">
        <v>201609</v>
      </c>
      <c r="B64" s="26">
        <v>-72.866228565211159</v>
      </c>
      <c r="F64">
        <v>201609</v>
      </c>
      <c r="G64" s="26">
        <v>-72.866228565211159</v>
      </c>
      <c r="H64" s="26">
        <f t="shared" si="0"/>
        <v>-5581.905906199012</v>
      </c>
      <c r="I64" s="29">
        <f ca="1">AVERAGEIF(Data!$P$2:$P$2442,F64,Data!AF$2:AF$2441)</f>
        <v>6.7346938775510038E-4</v>
      </c>
      <c r="J64" s="29">
        <f ca="1">AVERAGEIF(Data!$P$2:$P$2442,F64,Data!AG$2:AG$2441)</f>
        <v>8.1428571428571531E-3</v>
      </c>
      <c r="K64" s="38">
        <f t="shared" ca="1" si="1"/>
        <v>7.469387755102053E-3</v>
      </c>
      <c r="L64">
        <f t="shared" si="2"/>
        <v>201609</v>
      </c>
      <c r="M64" s="26">
        <f t="shared" ca="1" si="3"/>
        <v>0.22288820438396373</v>
      </c>
      <c r="N64" s="26">
        <f t="shared" ca="1" si="4"/>
        <v>0.20885757545503295</v>
      </c>
      <c r="O64" s="29">
        <f ca="1">AVERAGEIF(Data!$P$2:$P$2442,F64,Data!AI$2:AI$2441)</f>
        <v>3.6514027458668552E-2</v>
      </c>
    </row>
    <row r="65" spans="1:15" x14ac:dyDescent="0.2">
      <c r="A65" s="25">
        <v>201610</v>
      </c>
      <c r="B65" s="26">
        <v>-87.073171721736458</v>
      </c>
      <c r="F65">
        <v>201610</v>
      </c>
      <c r="G65" s="26">
        <v>-87.073171721736458</v>
      </c>
      <c r="H65" s="26">
        <f t="shared" si="0"/>
        <v>-5668.9790779207488</v>
      </c>
      <c r="I65" s="29">
        <f ca="1">AVERAGEIF(Data!$P$2:$P$2442,F65,Data!AF$2:AF$2441)</f>
        <v>-8.780281690140837E-2</v>
      </c>
      <c r="J65" s="29">
        <f ca="1">AVERAGEIF(Data!$P$2:$P$2442,F65,Data!AG$2:AG$2441)</f>
        <v>-0.10053521126760556</v>
      </c>
      <c r="K65" s="38">
        <f t="shared" ca="1" si="1"/>
        <v>-1.2732394366197192E-2</v>
      </c>
      <c r="L65">
        <f t="shared" si="2"/>
        <v>201610</v>
      </c>
      <c r="M65" s="26">
        <f t="shared" ca="1" si="3"/>
        <v>0.13508538748255536</v>
      </c>
      <c r="N65" s="26">
        <f t="shared" ca="1" si="4"/>
        <v>0.10832236418742738</v>
      </c>
      <c r="O65" s="29">
        <f ca="1">AVERAGEIF(Data!$P$2:$P$2442,F65,Data!AI$2:AI$2441)</f>
        <v>3.2760777504328667E-2</v>
      </c>
    </row>
    <row r="66" spans="1:15" x14ac:dyDescent="0.2">
      <c r="A66" s="25">
        <v>201611</v>
      </c>
      <c r="B66" s="26">
        <v>-79.092427728585761</v>
      </c>
      <c r="F66">
        <v>201611</v>
      </c>
      <c r="G66" s="26">
        <v>-79.092427728585761</v>
      </c>
      <c r="H66" s="26">
        <f t="shared" si="0"/>
        <v>-5748.0715056493345</v>
      </c>
      <c r="I66" s="29">
        <f ca="1">AVERAGEIF(Data!$P$2:$P$2442,F66,Data!AF$2:AF$2441)</f>
        <v>-0.14278947368421049</v>
      </c>
      <c r="J66" s="29">
        <f ca="1">AVERAGEIF(Data!$P$2:$P$2442,F66,Data!AG$2:AG$2441)</f>
        <v>-0.13203508771929831</v>
      </c>
      <c r="K66" s="38">
        <f t="shared" ca="1" si="1"/>
        <v>1.0754385964912183E-2</v>
      </c>
      <c r="L66">
        <f t="shared" si="2"/>
        <v>201611</v>
      </c>
      <c r="M66" s="26">
        <f t="shared" ca="1" si="3"/>
        <v>-7.7040862016551359E-3</v>
      </c>
      <c r="N66" s="26">
        <f t="shared" ca="1" si="4"/>
        <v>-2.3712723531870927E-2</v>
      </c>
      <c r="O66" s="29">
        <f ca="1">AVERAGEIF(Data!$P$2:$P$2442,F66,Data!AI$2:AI$2441)</f>
        <v>3.96128944396874E-2</v>
      </c>
    </row>
    <row r="67" spans="1:15" x14ac:dyDescent="0.2">
      <c r="A67" s="25">
        <v>201612</v>
      </c>
      <c r="B67" s="26">
        <v>-105.0093371608146</v>
      </c>
      <c r="F67">
        <v>201612</v>
      </c>
      <c r="G67" s="26">
        <v>-105.0093371608146</v>
      </c>
      <c r="H67" s="26">
        <f t="shared" si="0"/>
        <v>-5853.0808428101491</v>
      </c>
      <c r="I67" s="29">
        <f ca="1">AVERAGEIF(Data!$P$2:$P$2442,F67,Data!AF$2:AF$2441)</f>
        <v>-0.12679365079365079</v>
      </c>
      <c r="J67" s="29">
        <f ca="1">AVERAGEIF(Data!$P$2:$P$2442,F67,Data!AG$2:AG$2441)</f>
        <v>-7.4873015873015869E-2</v>
      </c>
      <c r="K67" s="38">
        <f t="shared" ca="1" si="1"/>
        <v>5.1920634920634923E-2</v>
      </c>
      <c r="L67">
        <f t="shared" si="2"/>
        <v>201612</v>
      </c>
      <c r="M67" s="26">
        <f t="shared" ca="1" si="3"/>
        <v>-0.13449773699530593</v>
      </c>
      <c r="N67" s="26">
        <f t="shared" ca="1" si="4"/>
        <v>-9.8585739404886796E-2</v>
      </c>
      <c r="O67" s="29">
        <f ca="1">AVERAGEIF(Data!$P$2:$P$2442,F67,Data!AI$2:AI$2441)</f>
        <v>3.2559607901085114E-2</v>
      </c>
    </row>
    <row r="68" spans="1:15" x14ac:dyDescent="0.2">
      <c r="A68" s="25">
        <v>201701</v>
      </c>
      <c r="B68" s="26">
        <v>-41.402370030891049</v>
      </c>
      <c r="F68">
        <v>201701</v>
      </c>
      <c r="G68" s="26">
        <v>-41.402370030891049</v>
      </c>
      <c r="H68" s="26">
        <f t="shared" si="0"/>
        <v>-5894.4832128410399</v>
      </c>
      <c r="I68" s="29">
        <f ca="1">AVERAGEIF(Data!$P$2:$P$2442,F68,Data!AF$2:AF$2441)</f>
        <v>-0.32388461538461544</v>
      </c>
      <c r="J68" s="29">
        <f ca="1">AVERAGEIF(Data!$P$2:$P$2442,F68,Data!AG$2:AG$2441)</f>
        <v>-0.32388461538461544</v>
      </c>
      <c r="K68" s="38">
        <f t="shared" ca="1" si="1"/>
        <v>0</v>
      </c>
      <c r="L68">
        <f t="shared" si="2"/>
        <v>201701</v>
      </c>
      <c r="M68" s="26">
        <f t="shared" ca="1" si="3"/>
        <v>-0.45838235237992137</v>
      </c>
      <c r="N68" s="26">
        <f t="shared" ca="1" si="4"/>
        <v>-0.42247035478950223</v>
      </c>
      <c r="O68" s="29">
        <f ca="1">AVERAGEIF(Data!$P$2:$P$2442,F68,Data!AI$2:AI$2441)</f>
        <v>3.3236123013601598E-2</v>
      </c>
    </row>
    <row r="69" spans="1:15" x14ac:dyDescent="0.2">
      <c r="A69" s="25">
        <v>201702</v>
      </c>
      <c r="B69" s="26">
        <v>-0.8697535185749623</v>
      </c>
      <c r="F69">
        <v>201702</v>
      </c>
      <c r="G69" s="26">
        <v>-0.8697535185749623</v>
      </c>
      <c r="H69" s="26">
        <f t="shared" si="0"/>
        <v>-5895.3529663596146</v>
      </c>
      <c r="I69" s="29">
        <f ca="1">AVERAGEIF(Data!$P$2:$P$2442,F69,Data!AF$2:AF$2441)</f>
        <v>-0.28099999999999992</v>
      </c>
      <c r="J69" s="29">
        <f ca="1">AVERAGEIF(Data!$P$2:$P$2442,F69,Data!AG$2:AG$2441)</f>
        <v>-0.27099999999999991</v>
      </c>
      <c r="K69" s="38">
        <f t="shared" ca="1" si="1"/>
        <v>1.0000000000000009E-2</v>
      </c>
      <c r="L69">
        <f t="shared" si="2"/>
        <v>201702</v>
      </c>
      <c r="M69" s="26">
        <f t="shared" ca="1" si="3"/>
        <v>-0.73938235237992123</v>
      </c>
      <c r="N69" s="26">
        <f t="shared" ca="1" si="4"/>
        <v>-0.69347035478950214</v>
      </c>
      <c r="O69" s="29" t="e">
        <f ca="1">AVERAGEIF(Data!$P$2:$P$2442,F69,Data!AI$2:AI$2441)</f>
        <v>#DIV/0!</v>
      </c>
    </row>
    <row r="70" spans="1:15" x14ac:dyDescent="0.2">
      <c r="A70" s="25">
        <v>201709</v>
      </c>
      <c r="B70" s="26">
        <v>-69.672322003247501</v>
      </c>
      <c r="F70">
        <v>201709</v>
      </c>
      <c r="G70" s="26">
        <v>-69.672322003247501</v>
      </c>
      <c r="H70" s="26">
        <f t="shared" ref="H70:H105" si="5">G70+H69</f>
        <v>-5965.0252883628618</v>
      </c>
      <c r="I70" s="29">
        <f ca="1">AVERAGEIF(Data!$P$2:$P$2442,F70,Data!AF$2:AF$2441)</f>
        <v>-7.8687500000000077E-2</v>
      </c>
      <c r="J70" s="29">
        <f ca="1">AVERAGEIF(Data!$P$2:$P$2442,F70,Data!AG$2:AG$2441)</f>
        <v>-7.7020833333333275E-2</v>
      </c>
      <c r="K70" s="38">
        <f t="shared" ca="1" si="1"/>
        <v>1.6666666666668023E-3</v>
      </c>
      <c r="L70">
        <f t="shared" si="2"/>
        <v>201709</v>
      </c>
      <c r="M70" s="26">
        <f t="shared" ca="1" si="3"/>
        <v>-0.81806985237992125</v>
      </c>
      <c r="N70" s="26">
        <f t="shared" ca="1" si="4"/>
        <v>-0.77049118812283546</v>
      </c>
      <c r="O70" s="29">
        <f ca="1">AVERAGEIF(Data!$P$2:$P$2442,F70,Data!AI$2:AI$2441)</f>
        <v>2.8698328353839644E-2</v>
      </c>
    </row>
    <row r="71" spans="1:15" x14ac:dyDescent="0.2">
      <c r="A71" s="25">
        <v>201710</v>
      </c>
      <c r="B71" s="26">
        <v>-113.97070948315591</v>
      </c>
      <c r="F71">
        <v>201710</v>
      </c>
      <c r="G71" s="26">
        <v>-113.97070948315591</v>
      </c>
      <c r="H71" s="26">
        <f t="shared" si="5"/>
        <v>-6078.9959978460174</v>
      </c>
      <c r="I71" s="29">
        <f ca="1">AVERAGEIF(Data!$P$2:$P$2442,F71,Data!AF$2:AF$2441)</f>
        <v>2.8366197183098608E-2</v>
      </c>
      <c r="J71" s="29">
        <f ca="1">AVERAGEIF(Data!$P$2:$P$2442,F71,Data!AG$2:AG$2441)</f>
        <v>2.956338028169013E-2</v>
      </c>
      <c r="K71" s="38">
        <f t="shared" ca="1" si="1"/>
        <v>1.1971830985915213E-3</v>
      </c>
      <c r="L71">
        <f t="shared" si="2"/>
        <v>201710</v>
      </c>
      <c r="M71" s="26">
        <f t="shared" ca="1" si="3"/>
        <v>-0.78970365519682262</v>
      </c>
      <c r="N71" s="26">
        <f t="shared" ca="1" si="4"/>
        <v>-0.74092780784114531</v>
      </c>
      <c r="O71" s="29">
        <f ca="1">AVERAGEIF(Data!$P$2:$P$2442,F71,Data!AI$2:AI$2441)</f>
        <v>2.8062211788842682E-2</v>
      </c>
    </row>
    <row r="72" spans="1:15" x14ac:dyDescent="0.2">
      <c r="A72" s="25">
        <v>201711</v>
      </c>
      <c r="B72" s="26">
        <v>-106.34440549136649</v>
      </c>
      <c r="F72">
        <v>201711</v>
      </c>
      <c r="G72" s="26">
        <v>-106.34440549136649</v>
      </c>
      <c r="H72" s="26">
        <f t="shared" si="5"/>
        <v>-6185.3404033373836</v>
      </c>
      <c r="I72" s="29">
        <f ca="1">AVERAGEIF(Data!$P$2:$P$2442,F72,Data!AF$2:AF$2441)</f>
        <v>-0.14863793103448278</v>
      </c>
      <c r="J72" s="29">
        <f ca="1">AVERAGEIF(Data!$P$2:$P$2442,F72,Data!AG$2:AG$2441)</f>
        <v>-0.20193103448275859</v>
      </c>
      <c r="K72" s="38">
        <f t="shared" ca="1" si="1"/>
        <v>-5.3293103448275814E-2</v>
      </c>
      <c r="L72">
        <f t="shared" si="2"/>
        <v>201711</v>
      </c>
      <c r="M72" s="26">
        <f t="shared" ca="1" si="3"/>
        <v>-0.93834158623130537</v>
      </c>
      <c r="N72" s="26">
        <f t="shared" ca="1" si="4"/>
        <v>-0.94285884232390393</v>
      </c>
      <c r="O72" s="29">
        <f ca="1">AVERAGEIF(Data!$P$2:$P$2442,F72,Data!AI$2:AI$2441)</f>
        <v>4.5714245296291783E-2</v>
      </c>
    </row>
    <row r="73" spans="1:15" x14ac:dyDescent="0.2">
      <c r="A73" s="25">
        <v>201712</v>
      </c>
      <c r="B73" s="26">
        <v>-143.11150647702604</v>
      </c>
      <c r="F73">
        <v>201712</v>
      </c>
      <c r="G73" s="26">
        <v>-143.11150647702604</v>
      </c>
      <c r="H73" s="26">
        <f t="shared" si="5"/>
        <v>-6328.4519098144092</v>
      </c>
      <c r="I73" s="29">
        <f ca="1">AVERAGEIF(Data!$P$2:$P$2442,F73,Data!AF$2:AF$2441)</f>
        <v>-0.16077215189873417</v>
      </c>
      <c r="J73" s="29">
        <f ca="1">AVERAGEIF(Data!$P$2:$P$2442,F73,Data!AG$2:AG$2441)</f>
        <v>-0.20834177215189872</v>
      </c>
      <c r="K73" s="38">
        <f t="shared" ca="1" si="1"/>
        <v>-4.7569620253164552E-2</v>
      </c>
      <c r="L73">
        <f t="shared" si="2"/>
        <v>201712</v>
      </c>
      <c r="M73" s="26">
        <f t="shared" ca="1" si="3"/>
        <v>-1.0991137381300395</v>
      </c>
      <c r="N73" s="26">
        <f t="shared" ca="1" si="4"/>
        <v>-1.1512006144758027</v>
      </c>
      <c r="O73" s="29">
        <f ca="1">AVERAGEIF(Data!$P$2:$P$2442,F73,Data!AI$2:AI$2441)</f>
        <v>4.555609911004594E-2</v>
      </c>
    </row>
    <row r="74" spans="1:15" x14ac:dyDescent="0.2">
      <c r="A74" s="25">
        <v>201801</v>
      </c>
      <c r="B74" s="26">
        <v>-23.993367492648943</v>
      </c>
      <c r="F74">
        <v>201801</v>
      </c>
      <c r="G74" s="26">
        <v>-23.993367492648943</v>
      </c>
      <c r="H74" s="26">
        <f t="shared" si="5"/>
        <v>-6352.4452773070579</v>
      </c>
      <c r="I74" s="29">
        <f ca="1">AVERAGEIF(Data!$P$2:$P$2442,F74,Data!AF$2:AF$2441)</f>
        <v>0.20479999999999995</v>
      </c>
      <c r="J74" s="29">
        <f ca="1">AVERAGEIF(Data!$P$2:$P$2442,F74,Data!AG$2:AG$2441)</f>
        <v>0.24430000000000004</v>
      </c>
      <c r="K74" s="38">
        <f t="shared" ca="1" si="1"/>
        <v>3.9500000000000091E-2</v>
      </c>
      <c r="L74">
        <f t="shared" si="2"/>
        <v>201801</v>
      </c>
      <c r="M74" s="26">
        <f t="shared" ca="1" si="3"/>
        <v>-0.89431373813003956</v>
      </c>
      <c r="N74" s="26">
        <f t="shared" ca="1" si="4"/>
        <v>-0.90690061447580261</v>
      </c>
      <c r="O74" s="29">
        <f ca="1">AVERAGEIF(Data!$P$2:$P$2442,F74,Data!AI$2:AI$2441)</f>
        <v>1.6320519021199825E-2</v>
      </c>
    </row>
    <row r="75" spans="1:15" x14ac:dyDescent="0.2">
      <c r="A75" s="25">
        <v>201802</v>
      </c>
      <c r="B75" s="26">
        <v>-2.3694542333062256</v>
      </c>
      <c r="F75">
        <v>201802</v>
      </c>
      <c r="G75" s="26">
        <v>-2.3694542333062256</v>
      </c>
      <c r="H75" s="26">
        <f t="shared" si="5"/>
        <v>-6354.8147315403639</v>
      </c>
      <c r="I75" s="29">
        <f ca="1">AVERAGEIF(Data!$P$2:$P$2442,F75,Data!AF$2:AF$2441)</f>
        <v>1.1000000000000001</v>
      </c>
      <c r="J75" s="29">
        <f ca="1">AVERAGEIF(Data!$P$2:$P$2442,F75,Data!AG$2:AG$2441)</f>
        <v>0.81</v>
      </c>
      <c r="K75" s="38">
        <f t="shared" ca="1" si="1"/>
        <v>-0.29000000000000004</v>
      </c>
      <c r="L75">
        <f t="shared" si="2"/>
        <v>201802</v>
      </c>
      <c r="M75" s="26">
        <f t="shared" ca="1" si="3"/>
        <v>0.20568626186996053</v>
      </c>
      <c r="N75" s="26">
        <f t="shared" ca="1" si="4"/>
        <v>-9.690061447580256E-2</v>
      </c>
      <c r="O75" s="29" t="e">
        <f ca="1">AVERAGEIF(Data!$P$2:$P$2442,F75,Data!AI$2:AI$2441)</f>
        <v>#DIV/0!</v>
      </c>
    </row>
    <row r="76" spans="1:15" x14ac:dyDescent="0.2">
      <c r="A76" s="25">
        <v>201809</v>
      </c>
      <c r="B76" s="26">
        <v>-105.8805175117719</v>
      </c>
      <c r="F76">
        <v>201809</v>
      </c>
      <c r="G76" s="26">
        <v>-105.8805175117719</v>
      </c>
      <c r="H76" s="26">
        <f t="shared" si="5"/>
        <v>-6460.6952490521362</v>
      </c>
      <c r="I76" s="29">
        <f ca="1">AVERAGEIF(Data!$P$2:$P$2442,F76,Data!AF$2:AF$2441)</f>
        <v>-8.0645161290322509E-3</v>
      </c>
      <c r="J76" s="29">
        <f ca="1">AVERAGEIF(Data!$P$2:$P$2442,F76,Data!AG$2:AG$2441)</f>
        <v>1.0806451612903174E-2</v>
      </c>
      <c r="K76" s="38">
        <f t="shared" ca="1" si="1"/>
        <v>1.8870967741935425E-2</v>
      </c>
      <c r="L76">
        <f t="shared" si="2"/>
        <v>201809</v>
      </c>
      <c r="M76" s="26">
        <f t="shared" ca="1" si="3"/>
        <v>0.19762174574092828</v>
      </c>
      <c r="N76" s="26">
        <f t="shared" ca="1" si="4"/>
        <v>-8.6094162862899393E-2</v>
      </c>
      <c r="O76" s="29">
        <f ca="1">AVERAGEIF(Data!$P$2:$P$2442,F76,Data!AI$2:AI$2441)</f>
        <v>3.930175050209915E-2</v>
      </c>
    </row>
    <row r="77" spans="1:15" x14ac:dyDescent="0.2">
      <c r="A77" s="25">
        <v>201810</v>
      </c>
      <c r="B77" s="26">
        <v>-85.968970914915374</v>
      </c>
      <c r="F77">
        <v>201810</v>
      </c>
      <c r="G77" s="26">
        <v>-85.968970914915374</v>
      </c>
      <c r="H77" s="26">
        <f t="shared" si="5"/>
        <v>-6546.6642199670514</v>
      </c>
      <c r="I77" s="29">
        <f ca="1">AVERAGEIF(Data!$P$2:$P$2442,F77,Data!AF$2:AF$2441)</f>
        <v>-0.31135593220338981</v>
      </c>
      <c r="J77" s="29">
        <f ca="1">AVERAGEIF(Data!$P$2:$P$2442,F77,Data!AG$2:AG$2441)</f>
        <v>-0.25440677966101694</v>
      </c>
      <c r="K77" s="38">
        <f t="shared" ca="1" si="1"/>
        <v>5.6949152542372872E-2</v>
      </c>
      <c r="L77">
        <f t="shared" si="2"/>
        <v>201810</v>
      </c>
      <c r="M77" s="26">
        <f t="shared" ca="1" si="3"/>
        <v>-0.11373418646246153</v>
      </c>
      <c r="N77" s="26">
        <f t="shared" ca="1" si="4"/>
        <v>-0.34050094252391633</v>
      </c>
      <c r="O77" s="29">
        <f ca="1">AVERAGEIF(Data!$P$2:$P$2442,F77,Data!AI$2:AI$2441)</f>
        <v>4.4044332199117658E-2</v>
      </c>
    </row>
    <row r="78" spans="1:15" x14ac:dyDescent="0.2">
      <c r="A78" s="25">
        <v>201811</v>
      </c>
      <c r="B78" s="26">
        <v>-105.35665510312265</v>
      </c>
      <c r="F78">
        <v>201811</v>
      </c>
      <c r="G78" s="26">
        <v>-105.35665510312265</v>
      </c>
      <c r="H78" s="26">
        <f t="shared" si="5"/>
        <v>-6652.020875070174</v>
      </c>
      <c r="I78" s="29">
        <f ca="1">AVERAGEIF(Data!$P$2:$P$2442,F78,Data!AF$2:AF$2441)</f>
        <v>-0.10232142857142858</v>
      </c>
      <c r="J78" s="29">
        <f ca="1">AVERAGEIF(Data!$P$2:$P$2442,F78,Data!AG$2:AG$2441)</f>
        <v>-8.8214285714285731E-2</v>
      </c>
      <c r="K78" s="38">
        <f t="shared" ca="1" si="1"/>
        <v>1.4107142857142846E-2</v>
      </c>
      <c r="L78">
        <f t="shared" si="2"/>
        <v>201811</v>
      </c>
      <c r="M78" s="26">
        <f t="shared" ca="1" si="3"/>
        <v>-0.21605561503389009</v>
      </c>
      <c r="N78" s="26">
        <f t="shared" ca="1" si="4"/>
        <v>-0.42871522823820207</v>
      </c>
      <c r="O78" s="29">
        <f ca="1">AVERAGEIF(Data!$P$2:$P$2442,F78,Data!AI$2:AI$2441)</f>
        <v>4.4183441188196428E-2</v>
      </c>
    </row>
    <row r="79" spans="1:15" x14ac:dyDescent="0.2">
      <c r="A79" s="25">
        <v>201812</v>
      </c>
      <c r="B79" s="26">
        <v>-176.55593206350611</v>
      </c>
      <c r="F79">
        <v>201812</v>
      </c>
      <c r="G79" s="26">
        <v>-176.55593206350611</v>
      </c>
      <c r="H79" s="26">
        <f t="shared" si="5"/>
        <v>-6828.5768071336797</v>
      </c>
      <c r="I79" s="29">
        <f ca="1">AVERAGEIF(Data!$P$2:$P$2442,F79,Data!AF$2:AF$2441)</f>
        <v>7.0886075949367095E-3</v>
      </c>
      <c r="J79" s="29">
        <f ca="1">AVERAGEIF(Data!$P$2:$P$2442,F79,Data!AG$2:AG$2441)</f>
        <v>-1.2025316455696222E-2</v>
      </c>
      <c r="K79" s="38">
        <f t="shared" ca="1" si="1"/>
        <v>-1.9113924050632933E-2</v>
      </c>
      <c r="L79">
        <f t="shared" si="2"/>
        <v>201812</v>
      </c>
      <c r="M79" s="26">
        <f t="shared" ca="1" si="3"/>
        <v>-0.20896700743895338</v>
      </c>
      <c r="N79" s="26">
        <f t="shared" ca="1" si="4"/>
        <v>-0.44074054469389828</v>
      </c>
      <c r="O79" s="29">
        <f ca="1">AVERAGEIF(Data!$P$2:$P$2442,F79,Data!AI$2:AI$2441)</f>
        <v>5.4513693743557905E-2</v>
      </c>
    </row>
    <row r="80" spans="1:15" x14ac:dyDescent="0.2">
      <c r="A80" s="25">
        <v>201901</v>
      </c>
      <c r="B80" s="26">
        <v>-17.311236550315055</v>
      </c>
      <c r="F80">
        <v>201901</v>
      </c>
      <c r="G80" s="26">
        <v>-17.311236550315055</v>
      </c>
      <c r="H80" s="26">
        <f t="shared" si="5"/>
        <v>-6845.8880436839945</v>
      </c>
      <c r="I80" s="29">
        <f ca="1">AVERAGEIF(Data!$P$2:$P$2442,F80,Data!AF$2:AF$2441)</f>
        <v>-6.2000000000000055E-2</v>
      </c>
      <c r="J80" s="29">
        <f ca="1">AVERAGEIF(Data!$P$2:$P$2442,F80,Data!AG$2:AG$2441)</f>
        <v>-1.0000000000000031E-2</v>
      </c>
      <c r="K80" s="38">
        <f t="shared" ca="1" si="1"/>
        <v>5.2000000000000025E-2</v>
      </c>
      <c r="L80">
        <f t="shared" si="2"/>
        <v>201901</v>
      </c>
      <c r="M80" s="26">
        <f t="shared" ca="1" si="3"/>
        <v>-0.27096700743895341</v>
      </c>
      <c r="N80" s="26">
        <f t="shared" ca="1" si="4"/>
        <v>-0.45074054469389829</v>
      </c>
      <c r="O80" s="29" t="e">
        <f ca="1">AVERAGEIF(Data!$P$2:$P$2442,F80,Data!AI$2:AI$2441)</f>
        <v>#DIV/0!</v>
      </c>
    </row>
    <row r="81" spans="1:15" x14ac:dyDescent="0.2">
      <c r="A81" s="25">
        <v>201902</v>
      </c>
      <c r="B81" s="26">
        <v>-1.1670351798475935</v>
      </c>
      <c r="F81">
        <v>201902</v>
      </c>
      <c r="G81" s="26">
        <v>-1.1670351798475935</v>
      </c>
      <c r="H81" s="26">
        <f t="shared" si="5"/>
        <v>-6847.055078863842</v>
      </c>
      <c r="I81" s="29">
        <f ca="1">AVERAGEIF(Data!$P$2:$P$2442,F81,Data!AF$2:AF$2441)</f>
        <v>-0.1399999999999999</v>
      </c>
      <c r="J81" s="29">
        <f ca="1">AVERAGEIF(Data!$P$2:$P$2442,F81,Data!AG$2:AG$2441)</f>
        <v>-0.24</v>
      </c>
      <c r="K81" s="38">
        <f t="shared" ca="1" si="1"/>
        <v>-0.10000000000000009</v>
      </c>
      <c r="L81">
        <f t="shared" si="2"/>
        <v>201902</v>
      </c>
      <c r="M81" s="26">
        <f t="shared" ca="1" si="3"/>
        <v>-0.41096700743895331</v>
      </c>
      <c r="N81" s="26">
        <f t="shared" ca="1" si="4"/>
        <v>-0.69074054469389834</v>
      </c>
      <c r="O81" s="29" t="e">
        <f ca="1">AVERAGEIF(Data!$P$2:$P$2442,F81,Data!AI$2:AI$2441)</f>
        <v>#DIV/0!</v>
      </c>
    </row>
    <row r="82" spans="1:15" x14ac:dyDescent="0.2">
      <c r="A82" s="25">
        <v>201909</v>
      </c>
      <c r="B82" s="26">
        <v>-151.27615592463744</v>
      </c>
      <c r="F82">
        <v>201909</v>
      </c>
      <c r="G82" s="26">
        <v>-151.27615592463744</v>
      </c>
      <c r="H82" s="26">
        <f t="shared" si="5"/>
        <v>-6998.3312347884794</v>
      </c>
      <c r="I82" s="29">
        <f ca="1">AVERAGEIF(Data!$P$2:$P$2442,F82,Data!AF$2:AF$2441)</f>
        <v>-9.8888888888888887E-2</v>
      </c>
      <c r="J82" s="29">
        <f ca="1">AVERAGEIF(Data!$P$2:$P$2442,F82,Data!AG$2:AG$2441)</f>
        <v>-0.12619047619047621</v>
      </c>
      <c r="K82" s="38">
        <f t="shared" ca="1" si="1"/>
        <v>-2.7301587301587327E-2</v>
      </c>
      <c r="L82">
        <f t="shared" si="2"/>
        <v>201909</v>
      </c>
      <c r="M82" s="26">
        <f t="shared" ca="1" si="3"/>
        <v>-0.50985589632784223</v>
      </c>
      <c r="N82" s="26">
        <f t="shared" ca="1" si="4"/>
        <v>-0.81693102088437453</v>
      </c>
      <c r="O82" s="29">
        <f ca="1">AVERAGEIF(Data!$P$2:$P$2442,F82,Data!AI$2:AI$2441)</f>
        <v>5.1369487348783924E-2</v>
      </c>
    </row>
    <row r="83" spans="1:15" x14ac:dyDescent="0.2">
      <c r="A83" s="25">
        <v>201910</v>
      </c>
      <c r="B83" s="26">
        <v>-129.60601284944048</v>
      </c>
      <c r="F83">
        <v>201910</v>
      </c>
      <c r="G83" s="26">
        <v>-129.60601284944048</v>
      </c>
      <c r="H83" s="26">
        <f t="shared" si="5"/>
        <v>-7127.9372476379194</v>
      </c>
      <c r="I83" s="29">
        <f ca="1">AVERAGEIF(Data!$P$2:$P$2442,F83,Data!AF$2:AF$2441)</f>
        <v>-0.15101694915254241</v>
      </c>
      <c r="J83" s="29">
        <f ca="1">AVERAGEIF(Data!$P$2:$P$2442,F83,Data!AG$2:AG$2441)</f>
        <v>-0.15610169491525419</v>
      </c>
      <c r="K83" s="38">
        <f t="shared" ca="1" si="1"/>
        <v>-5.0847457627117842E-3</v>
      </c>
      <c r="L83">
        <f t="shared" si="2"/>
        <v>201910</v>
      </c>
      <c r="M83" s="26">
        <f t="shared" ca="1" si="3"/>
        <v>-0.66087284548038461</v>
      </c>
      <c r="N83" s="26">
        <f t="shared" ca="1" si="4"/>
        <v>-0.97303271579962869</v>
      </c>
      <c r="O83" s="29">
        <f ca="1">AVERAGEIF(Data!$P$2:$P$2442,F83,Data!AI$2:AI$2441)</f>
        <v>3.0831379413812046E-2</v>
      </c>
    </row>
    <row r="84" spans="1:15" x14ac:dyDescent="0.2">
      <c r="A84" s="25">
        <v>201911</v>
      </c>
      <c r="B84" s="26">
        <v>-88.775756558143584</v>
      </c>
      <c r="F84">
        <v>201911</v>
      </c>
      <c r="G84" s="26">
        <v>-88.775756558143584</v>
      </c>
      <c r="H84" s="26">
        <f t="shared" si="5"/>
        <v>-7216.7130041960627</v>
      </c>
      <c r="I84" s="29">
        <f ca="1">AVERAGEIF(Data!$P$2:$P$2442,F84,Data!AF$2:AF$2441)</f>
        <v>-6.4561403508771945E-2</v>
      </c>
      <c r="J84" s="29">
        <f ca="1">AVERAGEIF(Data!$P$2:$P$2442,F84,Data!AG$2:AG$2441)</f>
        <v>-2.8070175438596558E-2</v>
      </c>
      <c r="K84" s="38">
        <f t="shared" ca="1" si="1"/>
        <v>3.6491228070175387E-2</v>
      </c>
      <c r="L84">
        <f t="shared" si="2"/>
        <v>201911</v>
      </c>
      <c r="M84" s="26">
        <f t="shared" ca="1" si="3"/>
        <v>-0.72543424898915654</v>
      </c>
      <c r="N84" s="26">
        <f t="shared" ca="1" si="4"/>
        <v>-1.0011028912382252</v>
      </c>
      <c r="O84" s="29">
        <f ca="1">AVERAGEIF(Data!$P$2:$P$2442,F84,Data!AI$2:AI$2441)</f>
        <v>6.0886386005833973E-2</v>
      </c>
    </row>
    <row r="85" spans="1:15" x14ac:dyDescent="0.2">
      <c r="A85" s="25">
        <v>201912</v>
      </c>
      <c r="B85" s="26">
        <v>-143.43424435144945</v>
      </c>
      <c r="F85">
        <v>201912</v>
      </c>
      <c r="G85" s="26">
        <v>-143.43424435144945</v>
      </c>
      <c r="H85" s="26">
        <f t="shared" si="5"/>
        <v>-7360.1472485475124</v>
      </c>
      <c r="I85" s="29">
        <f ca="1">AVERAGEIF(Data!$P$2:$P$2442,F85,Data!AF$2:AF$2441)</f>
        <v>-1.7662337662337654E-2</v>
      </c>
      <c r="J85" s="29">
        <f ca="1">AVERAGEIF(Data!$P$2:$P$2442,F85,Data!AG$2:AG$2441)</f>
        <v>-2.0779220779220857E-3</v>
      </c>
      <c r="K85" s="38">
        <f t="shared" ca="1" si="1"/>
        <v>1.5584415584415569E-2</v>
      </c>
      <c r="L85">
        <f t="shared" si="2"/>
        <v>201912</v>
      </c>
      <c r="M85" s="26">
        <f t="shared" ca="1" si="3"/>
        <v>-0.74309658665149414</v>
      </c>
      <c r="N85" s="26">
        <f t="shared" ca="1" si="4"/>
        <v>-1.0031808133161473</v>
      </c>
      <c r="O85" s="29">
        <f ca="1">AVERAGEIF(Data!$P$2:$P$2442,F85,Data!AI$2:AI$2441)</f>
        <v>5.4593449955803862E-2</v>
      </c>
    </row>
    <row r="86" spans="1:15" x14ac:dyDescent="0.2">
      <c r="A86" s="25">
        <v>202001</v>
      </c>
      <c r="B86" s="26">
        <v>-22.822235100622606</v>
      </c>
      <c r="F86">
        <v>202001</v>
      </c>
      <c r="G86" s="26">
        <v>-22.822235100622606</v>
      </c>
      <c r="H86" s="26">
        <f t="shared" si="5"/>
        <v>-7382.9694836481349</v>
      </c>
      <c r="I86" s="29">
        <f ca="1">AVERAGEIF(Data!$P$2:$P$2442,F86,Data!AF$2:AF$2441)</f>
        <v>7.4999999999999997E-2</v>
      </c>
      <c r="J86" s="29">
        <f ca="1">AVERAGEIF(Data!$P$2:$P$2442,F86,Data!AG$2:AG$2441)</f>
        <v>0.17199999999999999</v>
      </c>
      <c r="K86" s="38">
        <f t="shared" ca="1" si="1"/>
        <v>9.6999999999999989E-2</v>
      </c>
      <c r="L86">
        <f t="shared" si="2"/>
        <v>202001</v>
      </c>
      <c r="M86" s="26">
        <f t="shared" ref="M86:M105" ca="1" si="6">I86+M85</f>
        <v>-0.66809658665149418</v>
      </c>
      <c r="N86" s="26">
        <f t="shared" ref="N86:N105" ca="1" si="7">J86+N85</f>
        <v>-0.83118081331614735</v>
      </c>
      <c r="O86" s="29">
        <f ca="1">AVERAGEIF(Data!$P$2:$P$2442,F86,Data!AI$2:AI$2441)</f>
        <v>4.4834307992202782E-2</v>
      </c>
    </row>
    <row r="87" spans="1:15" x14ac:dyDescent="0.2">
      <c r="A87" s="25">
        <v>202002</v>
      </c>
      <c r="B87" s="26">
        <v>-0.40238095238095251</v>
      </c>
      <c r="F87">
        <v>202002</v>
      </c>
      <c r="G87" s="26">
        <v>-0.40238095238095251</v>
      </c>
      <c r="H87" s="26">
        <f t="shared" si="5"/>
        <v>-7383.3718646005154</v>
      </c>
      <c r="I87" s="29">
        <f ca="1">AVERAGEIF(Data!$P$2:$P$2442,F87,Data!AF$2:AF$2441)</f>
        <v>-0.19999999999999996</v>
      </c>
      <c r="J87" s="29">
        <f ca="1">AVERAGEIF(Data!$P$2:$P$2442,F87,Data!AG$2:AG$2441)</f>
        <v>-0.19999999999999996</v>
      </c>
      <c r="K87" s="38">
        <f t="shared" ca="1" si="1"/>
        <v>0</v>
      </c>
      <c r="L87">
        <f t="shared" si="2"/>
        <v>202002</v>
      </c>
      <c r="M87" s="26">
        <f t="shared" ca="1" si="6"/>
        <v>-0.86809658665149414</v>
      </c>
      <c r="N87" s="26">
        <f t="shared" ca="1" si="7"/>
        <v>-1.0311808133161473</v>
      </c>
      <c r="O87" s="29" t="e">
        <f ca="1">AVERAGEIF(Data!$P$2:$P$2442,F87,Data!AI$2:AI$2441)</f>
        <v>#DIV/0!</v>
      </c>
    </row>
    <row r="88" spans="1:15" x14ac:dyDescent="0.2">
      <c r="A88" s="25">
        <v>202009</v>
      </c>
      <c r="B88" s="26">
        <v>-79.685005430176759</v>
      </c>
      <c r="F88">
        <v>202009</v>
      </c>
      <c r="G88" s="26">
        <v>-79.685005430176759</v>
      </c>
      <c r="H88" s="26">
        <f t="shared" si="5"/>
        <v>-7463.0568700306922</v>
      </c>
      <c r="I88" s="29">
        <f ca="1">AVERAGEIF(Data!$P$2:$P$2442,F88,Data!AF$2:AF$2441)</f>
        <v>-0.18958333333333344</v>
      </c>
      <c r="J88" s="29">
        <f ca="1">AVERAGEIF(Data!$P$2:$P$2442,F88,Data!AG$2:AG$2441)</f>
        <v>-0.21937499999999996</v>
      </c>
      <c r="K88" s="38">
        <f t="shared" ca="1" si="1"/>
        <v>-2.9791666666666522E-2</v>
      </c>
      <c r="L88">
        <f t="shared" si="2"/>
        <v>202009</v>
      </c>
      <c r="M88" s="26">
        <f t="shared" ca="1" si="6"/>
        <v>-1.0576799199848277</v>
      </c>
      <c r="N88" s="26">
        <f t="shared" ca="1" si="7"/>
        <v>-1.2505558133161472</v>
      </c>
      <c r="O88" s="29">
        <f ca="1">AVERAGEIF(Data!$P$2:$P$2442,F88,Data!AI$2:AI$2441)</f>
        <v>3.7505174629654539E-2</v>
      </c>
    </row>
    <row r="89" spans="1:15" x14ac:dyDescent="0.2">
      <c r="A89" s="25">
        <v>202010</v>
      </c>
      <c r="B89" s="26">
        <v>-104.73140389756796</v>
      </c>
      <c r="F89">
        <v>202010</v>
      </c>
      <c r="G89" s="26">
        <v>-104.73140389756796</v>
      </c>
      <c r="H89" s="26">
        <f t="shared" si="5"/>
        <v>-7567.7882739282604</v>
      </c>
      <c r="I89" s="29">
        <f ca="1">AVERAGEIF(Data!$P$2:$P$2442,F89,Data!AF$2:AF$2441)</f>
        <v>-0.10568965517241377</v>
      </c>
      <c r="J89" s="29">
        <f ca="1">AVERAGEIF(Data!$P$2:$P$2442,F89,Data!AG$2:AG$2441)</f>
        <v>-0.12275862068965517</v>
      </c>
      <c r="K89" s="38">
        <f t="shared" ca="1" si="1"/>
        <v>-1.7068965517241394E-2</v>
      </c>
      <c r="L89">
        <f t="shared" si="2"/>
        <v>202010</v>
      </c>
      <c r="M89" s="26">
        <f t="shared" ca="1" si="6"/>
        <v>-1.1633695751572415</v>
      </c>
      <c r="N89" s="26">
        <f t="shared" ca="1" si="7"/>
        <v>-1.3733144340058023</v>
      </c>
      <c r="O89" s="29">
        <f ca="1">AVERAGEIF(Data!$P$2:$P$2442,F89,Data!AI$2:AI$2441)</f>
        <v>2.5294533412668369E-2</v>
      </c>
    </row>
    <row r="90" spans="1:15" x14ac:dyDescent="0.2">
      <c r="A90" s="25">
        <v>202011</v>
      </c>
      <c r="B90" s="26">
        <v>-121.60185680852008</v>
      </c>
      <c r="F90">
        <v>202011</v>
      </c>
      <c r="G90" s="26">
        <v>-121.60185680852008</v>
      </c>
      <c r="H90" s="26">
        <f t="shared" si="5"/>
        <v>-7689.3901307367805</v>
      </c>
      <c r="I90" s="29">
        <f ca="1">AVERAGEIF(Data!$P$2:$P$2442,F90,Data!AF$2:AF$2441)</f>
        <v>-0.12142857142857137</v>
      </c>
      <c r="J90" s="29">
        <f ca="1">AVERAGEIF(Data!$P$2:$P$2442,F90,Data!AG$2:AG$2441)</f>
        <v>-0.13200000000000003</v>
      </c>
      <c r="K90" s="38">
        <f t="shared" ca="1" si="1"/>
        <v>-1.0571428571428662E-2</v>
      </c>
      <c r="L90">
        <f t="shared" si="2"/>
        <v>202011</v>
      </c>
      <c r="M90" s="26">
        <f t="shared" ca="1" si="6"/>
        <v>-1.2847981465858129</v>
      </c>
      <c r="N90" s="26">
        <f t="shared" ca="1" si="7"/>
        <v>-1.5053144340058024</v>
      </c>
      <c r="O90" s="29">
        <f ca="1">AVERAGEIF(Data!$P$2:$P$2442,F90,Data!AI$2:AI$2441)</f>
        <v>3.9034648055377479E-2</v>
      </c>
    </row>
    <row r="91" spans="1:15" x14ac:dyDescent="0.2">
      <c r="A91" s="25">
        <v>202012</v>
      </c>
      <c r="B91" s="26">
        <v>-140.29875775533353</v>
      </c>
      <c r="F91">
        <v>202012</v>
      </c>
      <c r="G91" s="26">
        <v>-140.29875775533353</v>
      </c>
      <c r="H91" s="26">
        <f t="shared" si="5"/>
        <v>-7829.6888884921136</v>
      </c>
      <c r="I91" s="29">
        <f ca="1">AVERAGEIF(Data!$P$2:$P$2442,F91,Data!AF$2:AF$2441)</f>
        <v>9.6562500000000009E-2</v>
      </c>
      <c r="J91" s="29">
        <f ca="1">AVERAGEIF(Data!$P$2:$P$2442,F91,Data!AG$2:AG$2441)</f>
        <v>9.5312499999999939E-2</v>
      </c>
      <c r="K91" s="38">
        <f t="shared" ca="1" si="1"/>
        <v>-1.2500000000000705E-3</v>
      </c>
      <c r="L91">
        <f t="shared" si="2"/>
        <v>202012</v>
      </c>
      <c r="M91" s="26">
        <f t="shared" ca="1" si="6"/>
        <v>-1.1882356465858128</v>
      </c>
      <c r="N91" s="26">
        <f t="shared" ca="1" si="7"/>
        <v>-1.4100019340058025</v>
      </c>
      <c r="O91" s="29">
        <f ca="1">AVERAGEIF(Data!$P$2:$P$2442,F91,Data!AI$2:AI$2441)</f>
        <v>3.6929199019768176E-2</v>
      </c>
    </row>
    <row r="92" spans="1:15" x14ac:dyDescent="0.2">
      <c r="A92" s="25">
        <v>202101</v>
      </c>
      <c r="B92" s="26">
        <v>-49.65103658236994</v>
      </c>
      <c r="F92">
        <v>202101</v>
      </c>
      <c r="G92" s="26">
        <v>-49.65103658236994</v>
      </c>
      <c r="H92" s="26">
        <f t="shared" si="5"/>
        <v>-7879.3399250744833</v>
      </c>
      <c r="I92" s="29">
        <f ca="1">AVERAGEIF(Data!$P$2:$P$2442,F92,Data!AF$2:AF$2441)</f>
        <v>-0.34607142857142853</v>
      </c>
      <c r="J92" s="29">
        <f ca="1">AVERAGEIF(Data!$P$2:$P$2442,F92,Data!AG$2:AG$2441)</f>
        <v>-0.3775</v>
      </c>
      <c r="K92" s="38">
        <f t="shared" ca="1" si="1"/>
        <v>-3.1428571428571472E-2</v>
      </c>
      <c r="L92">
        <f t="shared" si="2"/>
        <v>202101</v>
      </c>
      <c r="M92" s="26">
        <f t="shared" ca="1" si="6"/>
        <v>-1.5343070751572414</v>
      </c>
      <c r="N92" s="26">
        <f t="shared" ca="1" si="7"/>
        <v>-1.7875019340058025</v>
      </c>
      <c r="O92" s="29">
        <f ca="1">AVERAGEIF(Data!$P$2:$P$2442,F92,Data!AI$2:AI$2441)</f>
        <v>7.4857524911741247E-2</v>
      </c>
    </row>
    <row r="93" spans="1:15" x14ac:dyDescent="0.2">
      <c r="A93" s="25">
        <v>202102</v>
      </c>
      <c r="B93" s="26">
        <v>0.15045274476513848</v>
      </c>
      <c r="F93">
        <v>202102</v>
      </c>
      <c r="G93" s="26">
        <v>0.15045274476513848</v>
      </c>
      <c r="H93" s="26">
        <f t="shared" si="5"/>
        <v>-7879.1894723297182</v>
      </c>
      <c r="I93" s="29">
        <f ca="1">AVERAGEIF(Data!$P$2:$P$2442,F93,Data!AF$2:AF$2441)</f>
        <v>0.54999999999999982</v>
      </c>
      <c r="J93" s="29">
        <f ca="1">AVERAGEIF(Data!$P$2:$P$2442,F93,Data!AG$2:AG$2441)</f>
        <v>0.39999999999999991</v>
      </c>
      <c r="K93" s="38">
        <f t="shared" ca="1" si="1"/>
        <v>-0.14999999999999991</v>
      </c>
      <c r="L93">
        <f t="shared" si="2"/>
        <v>202102</v>
      </c>
      <c r="M93" s="26">
        <f t="shared" ca="1" si="6"/>
        <v>-0.98430707515724158</v>
      </c>
      <c r="N93" s="26">
        <f t="shared" ca="1" si="7"/>
        <v>-1.3875019340058026</v>
      </c>
      <c r="O93" s="29" t="e">
        <f ca="1">AVERAGEIF(Data!$P$2:$P$2442,F93,Data!AI$2:AI$2441)</f>
        <v>#DIV/0!</v>
      </c>
    </row>
    <row r="94" spans="1:15" x14ac:dyDescent="0.2">
      <c r="A94" s="25">
        <v>202109</v>
      </c>
      <c r="B94" s="26">
        <v>-80.427704447607312</v>
      </c>
      <c r="F94">
        <v>202109</v>
      </c>
      <c r="G94" s="26">
        <v>-80.427704447607312</v>
      </c>
      <c r="H94" s="26">
        <f t="shared" si="5"/>
        <v>-7959.6171767773258</v>
      </c>
      <c r="I94" s="29">
        <f ca="1">AVERAGEIF(Data!$P$2:$P$2442,F94,Data!AF$2:AF$2441)</f>
        <v>-9.1428571428571415E-2</v>
      </c>
      <c r="J94" s="29">
        <f ca="1">AVERAGEIF(Data!$P$2:$P$2442,F94,Data!AG$2:AG$2441)</f>
        <v>-0.11959183673469388</v>
      </c>
      <c r="K94" s="38">
        <f t="shared" ca="1" si="1"/>
        <v>-2.8163265306122467E-2</v>
      </c>
      <c r="L94">
        <f t="shared" si="2"/>
        <v>202109</v>
      </c>
      <c r="M94" s="26">
        <f t="shared" ca="1" si="6"/>
        <v>-1.075735646585813</v>
      </c>
      <c r="N94" s="26">
        <f t="shared" ca="1" si="7"/>
        <v>-1.5070937707404966</v>
      </c>
      <c r="O94" s="29">
        <f ca="1">AVERAGEIF(Data!$P$2:$P$2442,F94,Data!AI$2:AI$2441)</f>
        <v>6.53249923937161E-2</v>
      </c>
    </row>
    <row r="95" spans="1:15" x14ac:dyDescent="0.2">
      <c r="A95" s="25">
        <v>202110</v>
      </c>
      <c r="B95" s="26">
        <v>-144.22238652994793</v>
      </c>
      <c r="F95">
        <v>202110</v>
      </c>
      <c r="G95" s="26">
        <v>-144.22238652994793</v>
      </c>
      <c r="H95" s="26">
        <f t="shared" si="5"/>
        <v>-8103.8395633072741</v>
      </c>
      <c r="I95" s="29">
        <f ca="1">AVERAGEIF(Data!$P$2:$P$2442,F95,Data!AF$2:AF$2441)</f>
        <v>-0.10486111111111113</v>
      </c>
      <c r="J95" s="29">
        <f ca="1">AVERAGEIF(Data!$P$2:$P$2442,F95,Data!AG$2:AG$2441)</f>
        <v>-9.76388888888889E-2</v>
      </c>
      <c r="K95" s="38">
        <f t="shared" ca="1" si="1"/>
        <v>7.2222222222222271E-3</v>
      </c>
      <c r="L95">
        <f t="shared" si="2"/>
        <v>202110</v>
      </c>
      <c r="M95" s="26">
        <f t="shared" ca="1" si="6"/>
        <v>-1.1805967576969241</v>
      </c>
      <c r="N95" s="26">
        <f t="shared" ca="1" si="7"/>
        <v>-1.6047326596293854</v>
      </c>
      <c r="O95" s="29">
        <f ca="1">AVERAGEIF(Data!$P$2:$P$2442,F95,Data!AI$2:AI$2441)</f>
        <v>3.5796517824881524E-2</v>
      </c>
    </row>
    <row r="96" spans="1:15" x14ac:dyDescent="0.2">
      <c r="A96" s="25">
        <v>202111</v>
      </c>
      <c r="B96" s="26">
        <v>-95.363108840126131</v>
      </c>
      <c r="F96">
        <v>202111</v>
      </c>
      <c r="G96" s="26">
        <v>-95.363108840126131</v>
      </c>
      <c r="H96" s="26">
        <f t="shared" si="5"/>
        <v>-8199.2026721473994</v>
      </c>
      <c r="I96" s="29">
        <f ca="1">AVERAGEIF(Data!$P$2:$P$2442,F96,Data!AF$2:AF$2441)</f>
        <v>9.7118644067796592E-2</v>
      </c>
      <c r="J96" s="29">
        <f ca="1">AVERAGEIF(Data!$P$2:$P$2442,F96,Data!AG$2:AG$2441)</f>
        <v>0.18779661016949151</v>
      </c>
      <c r="K96" s="38">
        <f t="shared" ca="1" si="1"/>
        <v>9.0677966101694915E-2</v>
      </c>
      <c r="L96">
        <f t="shared" si="2"/>
        <v>202111</v>
      </c>
      <c r="M96" s="26">
        <f t="shared" ca="1" si="6"/>
        <v>-1.0834781136291274</v>
      </c>
      <c r="N96" s="26">
        <f t="shared" ca="1" si="7"/>
        <v>-1.4169360494598939</v>
      </c>
      <c r="O96" s="29">
        <f ca="1">AVERAGEIF(Data!$P$2:$P$2442,F96,Data!AI$2:AI$2441)</f>
        <v>5.5546549056189394E-2</v>
      </c>
    </row>
    <row r="97" spans="1:15" x14ac:dyDescent="0.2">
      <c r="A97" s="25">
        <v>202112</v>
      </c>
      <c r="B97" s="26">
        <v>-111.39525724343311</v>
      </c>
      <c r="F97">
        <v>202112</v>
      </c>
      <c r="G97" s="26">
        <v>-111.39525724343311</v>
      </c>
      <c r="H97" s="26">
        <f t="shared" si="5"/>
        <v>-8310.5979293908331</v>
      </c>
      <c r="I97" s="29">
        <f ca="1">AVERAGEIF(Data!$P$2:$P$2442,F97,Data!AF$2:AF$2441)</f>
        <v>-8.7500000000000036E-2</v>
      </c>
      <c r="J97" s="29">
        <f ca="1">AVERAGEIF(Data!$P$2:$P$2442,F97,Data!AG$2:AG$2441)</f>
        <v>-0.12899999999999998</v>
      </c>
      <c r="K97" s="38">
        <f t="shared" ca="1" si="1"/>
        <v>-4.149999999999994E-2</v>
      </c>
      <c r="L97">
        <f t="shared" si="2"/>
        <v>202112</v>
      </c>
      <c r="M97" s="26">
        <f t="shared" ca="1" si="6"/>
        <v>-1.1709781136291275</v>
      </c>
      <c r="N97" s="26">
        <f t="shared" ca="1" si="7"/>
        <v>-1.5459360494598939</v>
      </c>
      <c r="O97" s="29">
        <f ca="1">AVERAGEIF(Data!$P$2:$P$2442,F97,Data!AI$2:AI$2441)</f>
        <v>6.7940329417991496E-2</v>
      </c>
    </row>
    <row r="98" spans="1:15" x14ac:dyDescent="0.2">
      <c r="A98" s="25">
        <v>202201</v>
      </c>
      <c r="B98" s="26">
        <v>-110.69482666019887</v>
      </c>
      <c r="F98">
        <v>202201</v>
      </c>
      <c r="G98" s="26">
        <v>-110.69482666019887</v>
      </c>
      <c r="H98" s="26">
        <f t="shared" si="5"/>
        <v>-8421.2927560510325</v>
      </c>
      <c r="I98" s="29">
        <f ca="1">AVERAGEIF(Data!$P$2:$P$2442,F98,Data!AF$2:AF$2441)</f>
        <v>1.886363636363635E-2</v>
      </c>
      <c r="J98" s="29">
        <f ca="1">AVERAGEIF(Data!$P$2:$P$2442,F98,Data!AG$2:AG$2441)</f>
        <v>-2.3409090909090893E-2</v>
      </c>
      <c r="K98" s="38">
        <f t="shared" ca="1" si="1"/>
        <v>-4.227272727272724E-2</v>
      </c>
      <c r="L98">
        <f t="shared" si="2"/>
        <v>202201</v>
      </c>
      <c r="M98" s="26">
        <f t="shared" ca="1" si="6"/>
        <v>-1.1521144772654912</v>
      </c>
      <c r="N98" s="26">
        <f t="shared" ca="1" si="7"/>
        <v>-1.5693451403689849</v>
      </c>
      <c r="O98" s="29">
        <f ca="1">AVERAGEIF(Data!$P$2:$P$2442,F98,Data!AI$2:AI$2441)</f>
        <v>6.3722450611505888E-2</v>
      </c>
    </row>
    <row r="99" spans="1:15" x14ac:dyDescent="0.2">
      <c r="A99" s="25">
        <v>202202</v>
      </c>
      <c r="B99" s="26">
        <v>-0.73713323713323686</v>
      </c>
      <c r="F99">
        <v>202202</v>
      </c>
      <c r="G99" s="26">
        <v>-0.73713323713323686</v>
      </c>
      <c r="H99" s="26">
        <f t="shared" si="5"/>
        <v>-8422.0298892881656</v>
      </c>
      <c r="I99" s="29">
        <f ca="1">AVERAGEIF(Data!$P$2:$P$2442,F99,Data!AF$2:AF$2441)</f>
        <v>-0.45999999999999996</v>
      </c>
      <c r="J99" s="29">
        <f ca="1">AVERAGEIF(Data!$P$2:$P$2442,F99,Data!AG$2:AG$2441)</f>
        <v>-0.55000000000000004</v>
      </c>
      <c r="K99" s="38">
        <f t="shared" ca="1" si="1"/>
        <v>-9.000000000000008E-2</v>
      </c>
      <c r="L99">
        <f t="shared" si="2"/>
        <v>202202</v>
      </c>
      <c r="M99" s="26">
        <f t="shared" ca="1" si="6"/>
        <v>-1.6121144772654912</v>
      </c>
      <c r="N99" s="26">
        <f t="shared" ca="1" si="7"/>
        <v>-2.1193451403689849</v>
      </c>
      <c r="O99" s="29" t="e">
        <f ca="1">AVERAGEIF(Data!$P$2:$P$2442,F99,Data!AI$2:AI$2441)</f>
        <v>#DIV/0!</v>
      </c>
    </row>
    <row r="100" spans="1:15" x14ac:dyDescent="0.2">
      <c r="A100" s="25">
        <v>202209</v>
      </c>
      <c r="B100" s="26">
        <v>-67.906713761921694</v>
      </c>
      <c r="F100">
        <v>202209</v>
      </c>
      <c r="G100" s="26">
        <v>-67.906713761921694</v>
      </c>
      <c r="H100" s="26">
        <f t="shared" si="5"/>
        <v>-8489.9366030500878</v>
      </c>
      <c r="I100" s="29">
        <f ca="1">AVERAGEIF(Data!$P$2:$P$2442,F100,Data!AF$2:AF$2441)</f>
        <v>-6.2448979591836706E-2</v>
      </c>
      <c r="J100" s="29">
        <f ca="1">AVERAGEIF(Data!$P$2:$P$2442,F100,Data!AG$2:AG$2441)</f>
        <v>-6.16326530612245E-2</v>
      </c>
      <c r="K100" s="38">
        <f t="shared" ca="1" si="1"/>
        <v>8.1632653061220611E-4</v>
      </c>
      <c r="L100">
        <f t="shared" si="2"/>
        <v>202209</v>
      </c>
      <c r="M100" s="26">
        <f t="shared" ca="1" si="6"/>
        <v>-1.674563456857328</v>
      </c>
      <c r="N100" s="26">
        <f t="shared" ca="1" si="7"/>
        <v>-2.1809777934302095</v>
      </c>
      <c r="O100" s="29">
        <f ca="1">AVERAGEIF(Data!$P$2:$P$2442,F100,Data!AI$2:AI$2441)</f>
        <v>5.3958714372824013E-2</v>
      </c>
    </row>
    <row r="101" spans="1:15" x14ac:dyDescent="0.2">
      <c r="A101" s="25">
        <v>202210</v>
      </c>
      <c r="B101" s="26">
        <v>-115.65915493497057</v>
      </c>
      <c r="F101">
        <v>202210</v>
      </c>
      <c r="G101" s="26">
        <v>-115.65915493497057</v>
      </c>
      <c r="H101" s="26">
        <f t="shared" si="5"/>
        <v>-8605.5957579850583</v>
      </c>
      <c r="I101" s="29">
        <f ca="1">AVERAGEIF(Data!$P$2:$P$2442,F101,Data!AF$2:AF$2441)</f>
        <v>3.8513513513513509E-2</v>
      </c>
      <c r="J101" s="29">
        <f ca="1">AVERAGEIF(Data!$P$2:$P$2442,F101,Data!AG$2:AG$2441)</f>
        <v>4.5945945945946171E-3</v>
      </c>
      <c r="K101" s="38">
        <f t="shared" ca="1" si="1"/>
        <v>-3.3918918918918892E-2</v>
      </c>
      <c r="L101">
        <f t="shared" si="2"/>
        <v>202210</v>
      </c>
      <c r="M101" s="26">
        <f t="shared" ca="1" si="6"/>
        <v>-1.6360499433438145</v>
      </c>
      <c r="N101" s="26">
        <f t="shared" ca="1" si="7"/>
        <v>-2.176383198835615</v>
      </c>
      <c r="O101" s="29">
        <f ca="1">AVERAGEIF(Data!$P$2:$P$2442,F101,Data!AI$2:AI$2441)</f>
        <v>4.777943537912669E-2</v>
      </c>
    </row>
    <row r="102" spans="1:15" x14ac:dyDescent="0.2">
      <c r="A102" s="25">
        <v>202211</v>
      </c>
      <c r="B102" s="26">
        <v>-86.713695641146771</v>
      </c>
      <c r="F102">
        <v>202211</v>
      </c>
      <c r="G102" s="26">
        <v>-86.713695641146771</v>
      </c>
      <c r="H102" s="26">
        <f t="shared" si="5"/>
        <v>-8692.3094536262051</v>
      </c>
      <c r="I102" s="29">
        <f ca="1">AVERAGEIF(Data!$P$2:$P$2442,F102,Data!AF$2:AF$2441)</f>
        <v>-9.2456140350877195E-2</v>
      </c>
      <c r="J102" s="29">
        <f ca="1">AVERAGEIF(Data!$P$2:$P$2442,F102,Data!AG$2:AG$2441)</f>
        <v>-0.10877192982456144</v>
      </c>
      <c r="K102" s="38">
        <f t="shared" ca="1" si="1"/>
        <v>-1.6315789473684242E-2</v>
      </c>
      <c r="L102">
        <f t="shared" si="2"/>
        <v>202211</v>
      </c>
      <c r="M102" s="26">
        <f t="shared" ca="1" si="6"/>
        <v>-1.7285060836946917</v>
      </c>
      <c r="N102" s="26">
        <f t="shared" ca="1" si="7"/>
        <v>-2.2851551286601763</v>
      </c>
      <c r="O102" s="29">
        <f ca="1">AVERAGEIF(Data!$P$2:$P$2442,F102,Data!AI$2:AI$2441)</f>
        <v>4.0230661882758388E-2</v>
      </c>
    </row>
    <row r="103" spans="1:15" x14ac:dyDescent="0.2">
      <c r="A103" s="25">
        <v>202212</v>
      </c>
      <c r="B103" s="26">
        <v>-85.706471077423075</v>
      </c>
      <c r="F103">
        <v>202212</v>
      </c>
      <c r="G103" s="26">
        <v>-85.706471077423075</v>
      </c>
      <c r="H103" s="26">
        <f t="shared" si="5"/>
        <v>-8778.0159247036281</v>
      </c>
      <c r="I103" s="29">
        <f ca="1">AVERAGEIF(Data!$P$2:$P$2442,F103,Data!AF$2:AF$2441)</f>
        <v>-0.22786885245901636</v>
      </c>
      <c r="J103" s="29">
        <f ca="1">AVERAGEIF(Data!$P$2:$P$2442,F103,Data!AG$2:AG$2441)</f>
        <v>-0.29986885245901634</v>
      </c>
      <c r="K103" s="38">
        <f t="shared" ca="1" si="1"/>
        <v>-7.1999999999999981E-2</v>
      </c>
      <c r="L103">
        <f t="shared" si="2"/>
        <v>202212</v>
      </c>
      <c r="M103" s="26">
        <f t="shared" ca="1" si="6"/>
        <v>-1.9563749361537082</v>
      </c>
      <c r="N103" s="26">
        <f t="shared" ca="1" si="7"/>
        <v>-2.5850239811191926</v>
      </c>
      <c r="O103" s="29">
        <f ca="1">AVERAGEIF(Data!$P$2:$P$2442,F103,Data!AI$2:AI$2441)</f>
        <v>6.9534547907910249E-2</v>
      </c>
    </row>
    <row r="104" spans="1:15" x14ac:dyDescent="0.2">
      <c r="A104" s="25">
        <v>202301</v>
      </c>
      <c r="B104" s="26">
        <v>-66.751616358506936</v>
      </c>
      <c r="F104">
        <v>202301</v>
      </c>
      <c r="G104" s="26">
        <v>-66.751616358506936</v>
      </c>
      <c r="H104" s="26">
        <f t="shared" si="5"/>
        <v>-8844.7675410621359</v>
      </c>
      <c r="I104" s="29">
        <f ca="1">AVERAGEIF(Data!$P$2:$P$2442,F104,Data!AF$2:AF$2441)</f>
        <v>-0.26790476190476187</v>
      </c>
      <c r="J104" s="29">
        <f ca="1">AVERAGEIF(Data!$P$2:$P$2442,F104,Data!AG$2:AG$2441)</f>
        <v>-0.31104761904761902</v>
      </c>
      <c r="K104" s="38">
        <f t="shared" ca="1" si="1"/>
        <v>-4.3142857142857149E-2</v>
      </c>
      <c r="L104">
        <f t="shared" si="2"/>
        <v>202301</v>
      </c>
      <c r="M104" s="26">
        <f t="shared" ca="1" si="6"/>
        <v>-2.2242796980584698</v>
      </c>
      <c r="N104" s="26">
        <f t="shared" ca="1" si="7"/>
        <v>-2.8960716001668114</v>
      </c>
      <c r="O104" s="29">
        <f ca="1">AVERAGEIF(Data!$P$2:$P$2442,F104,Data!AI$2:AI$2441)</f>
        <v>9.7910872670518595E-2</v>
      </c>
    </row>
    <row r="105" spans="1:15" x14ac:dyDescent="0.2">
      <c r="A105" s="25">
        <v>202302</v>
      </c>
      <c r="B105" s="26">
        <v>-1.2839801920768306</v>
      </c>
      <c r="F105">
        <v>202302</v>
      </c>
      <c r="G105" s="26">
        <v>-1.2839801920768306</v>
      </c>
      <c r="H105" s="26">
        <f t="shared" si="5"/>
        <v>-8846.0515212542123</v>
      </c>
      <c r="I105" s="29">
        <f ca="1">AVERAGEIF(Data!$P$2:$P$2442,F105,Data!AF$2:AF$2441)</f>
        <v>0</v>
      </c>
      <c r="J105" s="29">
        <f ca="1">AVERAGEIF(Data!$P$2:$P$2442,F105,Data!AG$2:AG$2441)</f>
        <v>0</v>
      </c>
      <c r="K105" s="38">
        <f t="shared" ca="1" si="1"/>
        <v>0</v>
      </c>
      <c r="L105">
        <f t="shared" si="2"/>
        <v>202302</v>
      </c>
      <c r="M105" s="26">
        <f t="shared" ca="1" si="6"/>
        <v>-2.2242796980584698</v>
      </c>
      <c r="N105" s="26">
        <f t="shared" ca="1" si="7"/>
        <v>-2.8960716001668114</v>
      </c>
      <c r="O105" s="29"/>
    </row>
    <row r="106" spans="1:15" x14ac:dyDescent="0.2">
      <c r="A106" s="25" t="s">
        <v>88</v>
      </c>
      <c r="B106">
        <v>-8846.0515212542123</v>
      </c>
    </row>
    <row r="107" spans="1:15" x14ac:dyDescent="0.2">
      <c r="G107" s="27">
        <f>AVERAGE(G4:G106)</f>
        <v>-86.72599530641385</v>
      </c>
      <c r="I107" s="39">
        <f ca="1">AVERAGE(I52:I106)</f>
        <v>-4.1724669575460428E-2</v>
      </c>
      <c r="J107" s="39">
        <f ca="1">AVERAGE(J52:J106)</f>
        <v>-5.404473819373877E-2</v>
      </c>
      <c r="K107" s="39">
        <f ca="1">AVERAGE(K52:K106)</f>
        <v>-1.2320068618278335E-2</v>
      </c>
      <c r="L107" s="42">
        <f ca="1">J107-I107</f>
        <v>-1.2320068618278342E-2</v>
      </c>
    </row>
    <row r="108" spans="1:15" x14ac:dyDescent="0.2">
      <c r="G108" s="29">
        <f>STDEV(G4:G105)</f>
        <v>56.855203892886919</v>
      </c>
      <c r="I108" s="38">
        <f ca="1">STDEV(I52:I105)</f>
        <v>0.24175279347245371</v>
      </c>
      <c r="J108" s="38">
        <f ca="1">STDEV(J52:J105)</f>
        <v>0.23665267715848282</v>
      </c>
      <c r="K108" s="38">
        <f ca="1">STDEV(K52:K105)</f>
        <v>9.045507364403936E-2</v>
      </c>
    </row>
    <row r="109" spans="1:15" x14ac:dyDescent="0.2">
      <c r="G109" s="28">
        <f>G107/G108*3.464</f>
        <v>-5.2839287729474238</v>
      </c>
      <c r="I109" s="38">
        <f ca="1">I108/SQRT(54)</f>
        <v>3.2898388216664187E-2</v>
      </c>
      <c r="J109" s="38">
        <f ca="1">J108/SQRT(54)</f>
        <v>3.2204350294549031E-2</v>
      </c>
      <c r="K109" s="38">
        <f ca="1">K108/SQRT(54)</f>
        <v>1.2309376392987299E-2</v>
      </c>
    </row>
  </sheetData>
  <sortState xmlns:xlrd2="http://schemas.microsoft.com/office/spreadsheetml/2017/richdata2" ref="F4:G105">
    <sortCondition ref="F4:F105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K4624"/>
  <sheetViews>
    <sheetView zoomScale="75" zoomScaleNormal="75" workbookViewId="0">
      <pane ySplit="1545" topLeftCell="A2432" activePane="bottomLeft"/>
      <selection activeCell="H2" sqref="H2"/>
      <selection pane="bottomLeft" activeCell="H2442" sqref="H2442"/>
    </sheetView>
  </sheetViews>
  <sheetFormatPr defaultColWidth="8.7109375" defaultRowHeight="15" x14ac:dyDescent="0.25"/>
  <cols>
    <col min="1" max="1" width="11.5703125" style="3" bestFit="1" customWidth="1"/>
    <col min="2" max="3" width="25" style="1" bestFit="1" customWidth="1"/>
    <col min="4" max="4" width="6.28515625" style="1" bestFit="1" customWidth="1"/>
    <col min="5" max="5" width="5.85546875" style="1" bestFit="1" customWidth="1"/>
    <col min="6" max="6" width="10" style="1" bestFit="1" customWidth="1"/>
    <col min="7" max="7" width="9.5703125" style="1" bestFit="1" customWidth="1"/>
    <col min="8" max="8" width="9.7109375" style="1" customWidth="1"/>
    <col min="9" max="9" width="6.28515625" customWidth="1"/>
    <col min="10" max="11" width="6.28515625" style="1" customWidth="1"/>
    <col min="12" max="12" width="10.5703125" style="1" customWidth="1"/>
    <col min="13" max="13" width="9.140625" style="1" customWidth="1"/>
    <col min="14" max="14" width="9.7109375" style="1" bestFit="1" customWidth="1"/>
    <col min="15" max="15" width="6.28515625" style="1" customWidth="1"/>
    <col min="16" max="16" width="11" style="1" bestFit="1" customWidth="1"/>
    <col min="17" max="17" width="8.5703125" style="1" bestFit="1" customWidth="1"/>
    <col min="18" max="18" width="9.28515625" style="1" customWidth="1"/>
    <col min="19" max="19" width="10.28515625" style="1" bestFit="1" customWidth="1"/>
    <col min="20" max="26" width="6.28515625" style="1" customWidth="1"/>
    <col min="27" max="27" width="8" style="1" customWidth="1"/>
    <col min="28" max="28" width="6.28515625" style="1" customWidth="1"/>
    <col min="29" max="29" width="8.140625" style="1" customWidth="1"/>
    <col min="30" max="30" width="6.28515625" style="1" customWidth="1"/>
    <col min="31" max="31" width="8.28515625" style="1" bestFit="1" customWidth="1"/>
    <col min="32" max="32" width="8.7109375" style="1" customWidth="1"/>
    <col min="33" max="16384" width="8.7109375" style="1"/>
  </cols>
  <sheetData>
    <row r="1" spans="1:37" s="3" customFormat="1" ht="45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7" t="s">
        <v>83</v>
      </c>
      <c r="G1" s="17" t="s">
        <v>84</v>
      </c>
      <c r="H1" s="10" t="s">
        <v>65</v>
      </c>
      <c r="I1" s="10" t="s">
        <v>67</v>
      </c>
      <c r="J1" s="10" t="s">
        <v>66</v>
      </c>
      <c r="K1" s="10" t="s">
        <v>68</v>
      </c>
      <c r="L1" s="10">
        <v>2441</v>
      </c>
      <c r="M1" s="10"/>
      <c r="N1" s="10"/>
      <c r="O1" s="10"/>
      <c r="P1" s="10" t="s">
        <v>86</v>
      </c>
      <c r="Q1" s="10" t="s">
        <v>91</v>
      </c>
      <c r="R1" s="10" t="s">
        <v>92</v>
      </c>
      <c r="S1" s="10" t="s">
        <v>85</v>
      </c>
      <c r="T1" s="10"/>
      <c r="U1" s="10"/>
      <c r="V1" s="10"/>
      <c r="W1" s="10" t="s">
        <v>93</v>
      </c>
      <c r="X1" s="10" t="s">
        <v>94</v>
      </c>
      <c r="Y1" s="10"/>
      <c r="Z1" s="10"/>
      <c r="AA1" s="10" t="s">
        <v>93</v>
      </c>
      <c r="AB1" s="10" t="s">
        <v>94</v>
      </c>
      <c r="AC1" s="10"/>
      <c r="AD1" s="10"/>
      <c r="AE1" s="10"/>
      <c r="AF1" s="2" t="s">
        <v>95</v>
      </c>
      <c r="AG1" s="3" t="s">
        <v>96</v>
      </c>
      <c r="AI1" s="3" t="s">
        <v>97</v>
      </c>
    </row>
    <row r="2" spans="1:37" s="3" customFormat="1" x14ac:dyDescent="0.25">
      <c r="A2" s="9">
        <v>44969</v>
      </c>
      <c r="B2" s="1" t="s">
        <v>55</v>
      </c>
      <c r="C2" s="1" t="s">
        <v>49</v>
      </c>
      <c r="D2">
        <v>35</v>
      </c>
      <c r="E2" s="1">
        <v>38</v>
      </c>
      <c r="F2">
        <f t="shared" ref="F2" si="0">IF(D2&gt;E2,1,0)</f>
        <v>0</v>
      </c>
      <c r="G2">
        <f t="shared" ref="G2" si="1">IF(E2&gt;D2,1,0)</f>
        <v>1</v>
      </c>
      <c r="H2" s="4">
        <v>1.833</v>
      </c>
      <c r="I2" s="4">
        <v>2</v>
      </c>
      <c r="J2" s="4">
        <v>1.833</v>
      </c>
      <c r="K2" s="4">
        <v>2</v>
      </c>
      <c r="L2" s="18">
        <f>INT(100/H2/10)*10</f>
        <v>50</v>
      </c>
      <c r="M2" s="18">
        <f t="shared" ref="M2:O2" si="2">INT(100/I2/5)*5</f>
        <v>50</v>
      </c>
      <c r="N2" s="18">
        <f t="shared" si="2"/>
        <v>50</v>
      </c>
      <c r="O2" s="18">
        <f t="shared" si="2"/>
        <v>50</v>
      </c>
      <c r="P2" s="4">
        <f>YEAR(A2)*100+MONTH(A2)</f>
        <v>202302</v>
      </c>
      <c r="Q2" s="23">
        <f>IF(F2=1,H2,H2/I2)</f>
        <v>0.91649999999999998</v>
      </c>
      <c r="R2" s="23">
        <f>-1/(H2-1)-1/(I2-1)</f>
        <v>-2.2004801920768307</v>
      </c>
      <c r="S2" s="22">
        <f>Q2+R2</f>
        <v>-1.2839801920768306</v>
      </c>
      <c r="T2" s="5">
        <f>I2/H2</f>
        <v>1.0911074740861975</v>
      </c>
      <c r="U2" s="5"/>
      <c r="V2" s="5">
        <f>1/H2-1/J2</f>
        <v>0</v>
      </c>
      <c r="W2" s="5">
        <f>H2*F2-1</f>
        <v>-1</v>
      </c>
      <c r="X2" s="4">
        <f>J2*F2-1</f>
        <v>-1</v>
      </c>
      <c r="Y2" s="4">
        <f>X2-W2</f>
        <v>0</v>
      </c>
      <c r="Z2" s="30">
        <f>YEAR(A2)</f>
        <v>2023</v>
      </c>
      <c r="AA2" s="4">
        <f>I2*G2-1</f>
        <v>1</v>
      </c>
      <c r="AB2" s="4">
        <f>G2*K2-1</f>
        <v>1</v>
      </c>
      <c r="AC2" s="4">
        <f>AB2-AA2</f>
        <v>0</v>
      </c>
      <c r="AD2" s="4"/>
      <c r="AE2" s="4">
        <f>(1/H2-1/J2)</f>
        <v>0</v>
      </c>
      <c r="AF2" s="31">
        <f>H2*F2+I2*G2-2</f>
        <v>0</v>
      </c>
      <c r="AG2" s="31">
        <f>F2*J2+G2*K2-2</f>
        <v>0</v>
      </c>
      <c r="AI2" s="40" t="b">
        <f>IF(MIN(1/H2+1/K2,1/I2+1/J2)&lt;0.99,1-MIN(1/H2+1/K2,1/I2+1/J2))</f>
        <v>0</v>
      </c>
      <c r="AJ2" s="3">
        <f>1-H2*I2/(H2+I2)</f>
        <v>4.3569006000521826E-2</v>
      </c>
      <c r="AK2" s="3">
        <f>1-(1/H2+1/I2)/H2/I2</f>
        <v>0.71479712573838006</v>
      </c>
    </row>
    <row r="3" spans="1:37" s="3" customFormat="1" x14ac:dyDescent="0.25">
      <c r="A3" s="9">
        <v>44955</v>
      </c>
      <c r="B3" s="1" t="s">
        <v>49</v>
      </c>
      <c r="C3" s="1" t="s">
        <v>44</v>
      </c>
      <c r="D3">
        <v>23</v>
      </c>
      <c r="E3" s="1">
        <v>20</v>
      </c>
      <c r="F3">
        <f t="shared" ref="F3:F66" si="3">IF(D3&gt;E3,1,0)</f>
        <v>1</v>
      </c>
      <c r="G3">
        <f t="shared" ref="G3:G66" si="4">IF(E3&gt;D3,1,0)</f>
        <v>0</v>
      </c>
      <c r="H3" s="4">
        <v>1.869</v>
      </c>
      <c r="I3" s="4">
        <v>1.952</v>
      </c>
      <c r="J3" s="4">
        <v>1.7689999999999999</v>
      </c>
      <c r="K3" s="4">
        <v>2.1</v>
      </c>
      <c r="L3" s="18">
        <f t="shared" ref="L3:L66" si="5">INT(100/H3/10)*10</f>
        <v>50</v>
      </c>
      <c r="M3" s="18">
        <f t="shared" ref="M3:M66" si="6">INT(100/I3/5)*5</f>
        <v>50</v>
      </c>
      <c r="N3" s="18">
        <f t="shared" ref="N3:N66" si="7">INT(100/J3/5)*5</f>
        <v>55</v>
      </c>
      <c r="O3" s="18">
        <f t="shared" ref="O3:O66" si="8">INT(100/K3/5)*5</f>
        <v>45</v>
      </c>
      <c r="P3" s="4">
        <f t="shared" ref="P3:P66" si="9">YEAR(A3)*100+MONTH(A3)</f>
        <v>202301</v>
      </c>
      <c r="Q3" s="23">
        <f t="shared" ref="Q3:Q66" si="10">IF(F3=1,H3,H3/I3)</f>
        <v>1.869</v>
      </c>
      <c r="R3" s="23">
        <f t="shared" ref="R3:R66" si="11">-1/(H3-1)-1/(I3-1)</f>
        <v>-2.2011681542582511</v>
      </c>
      <c r="S3" s="22">
        <f t="shared" ref="S3:S66" si="12">Q3+R3</f>
        <v>-0.33216815425825108</v>
      </c>
      <c r="T3" s="5">
        <f t="shared" ref="T3:T66" si="13">I3/H3</f>
        <v>1.0444087747458535</v>
      </c>
      <c r="U3" s="5"/>
      <c r="V3" s="5"/>
      <c r="W3" s="5">
        <f t="shared" ref="W3:W66" si="14">H3*F3-1</f>
        <v>0.86899999999999999</v>
      </c>
      <c r="X3" s="4">
        <f t="shared" ref="X3:X66" si="15">J3*F3-1</f>
        <v>0.76899999999999991</v>
      </c>
      <c r="Y3" s="4">
        <f t="shared" ref="Y3:Y66" si="16">X3-W3</f>
        <v>-0.10000000000000009</v>
      </c>
      <c r="Z3" s="30">
        <f t="shared" ref="Z3:Z66" si="17">YEAR(A3)</f>
        <v>2023</v>
      </c>
      <c r="AA3" s="4">
        <f t="shared" ref="AA3:AA66" si="18">I3*G3-1</f>
        <v>-1</v>
      </c>
      <c r="AB3" s="4">
        <f t="shared" ref="AB3:AB66" si="19">G3*K3-1</f>
        <v>-1</v>
      </c>
      <c r="AC3" s="4">
        <f t="shared" ref="AC3:AC66" si="20">AB3-AA3</f>
        <v>0</v>
      </c>
      <c r="AD3" s="4"/>
      <c r="AE3" s="4">
        <f t="shared" ref="AE3:AE66" si="21">(1/H3-1/J3)</f>
        <v>-3.0245646063635001E-2</v>
      </c>
      <c r="AF3" s="31">
        <f t="shared" ref="AF3:AF66" si="22">H3*F3+I3*G3-2</f>
        <v>-0.13100000000000001</v>
      </c>
      <c r="AG3" s="31">
        <f t="shared" ref="AG3:AG66" si="23">F3*J3+G3*K3-2</f>
        <v>-0.23100000000000009</v>
      </c>
      <c r="AH3" s="3">
        <f t="shared" ref="AH3:AH66" si="24">IF(OR((1/H3+1/K3)&lt;1,(1/I3+1/J3)&lt;1),1,0)</f>
        <v>0</v>
      </c>
      <c r="AI3" s="40" t="b">
        <f t="shared" ref="AI3:AI66" si="25">IF(MIN(1/H3+1/K3,1/I3+1/J3)&lt;0.99,1-MIN(1/H3+1/K3,1/I3+1/J3))</f>
        <v>0</v>
      </c>
      <c r="AJ3" s="3">
        <f t="shared" ref="AJ3:AJ66" si="26">1-H3*I3/(H3+I3)</f>
        <v>4.5200732792462617E-2</v>
      </c>
      <c r="AK3" s="3">
        <f t="shared" ref="AK3:AK66" si="27">1-(1/H3+1/I3)/H3/I3</f>
        <v>0.7129227295561873</v>
      </c>
    </row>
    <row r="4" spans="1:37" s="3" customFormat="1" x14ac:dyDescent="0.25">
      <c r="A4" s="9">
        <v>44955</v>
      </c>
      <c r="B4" s="1" t="s">
        <v>55</v>
      </c>
      <c r="C4" s="1" t="s">
        <v>38</v>
      </c>
      <c r="D4">
        <v>31</v>
      </c>
      <c r="E4" s="1">
        <v>7</v>
      </c>
      <c r="F4">
        <f t="shared" si="3"/>
        <v>1</v>
      </c>
      <c r="G4">
        <f t="shared" si="4"/>
        <v>0</v>
      </c>
      <c r="H4" s="4">
        <v>1.7689999999999999</v>
      </c>
      <c r="I4" s="4">
        <v>2.1</v>
      </c>
      <c r="J4" s="4">
        <v>1.645</v>
      </c>
      <c r="K4" s="4">
        <v>2.35</v>
      </c>
      <c r="L4" s="18">
        <f t="shared" si="5"/>
        <v>50</v>
      </c>
      <c r="M4" s="18">
        <f t="shared" si="6"/>
        <v>45</v>
      </c>
      <c r="N4" s="18">
        <f t="shared" si="7"/>
        <v>60</v>
      </c>
      <c r="O4" s="18">
        <f t="shared" si="8"/>
        <v>40</v>
      </c>
      <c r="P4" s="4">
        <f t="shared" si="9"/>
        <v>202301</v>
      </c>
      <c r="Q4" s="23">
        <f t="shared" si="10"/>
        <v>1.7689999999999999</v>
      </c>
      <c r="R4" s="23">
        <f t="shared" si="11"/>
        <v>-2.2094810261260198</v>
      </c>
      <c r="S4" s="22">
        <f t="shared" si="12"/>
        <v>-0.44048102612601991</v>
      </c>
      <c r="T4" s="5">
        <f t="shared" si="13"/>
        <v>1.1871113623516112</v>
      </c>
      <c r="U4" s="5"/>
      <c r="V4" s="5"/>
      <c r="W4" s="5">
        <f t="shared" si="14"/>
        <v>0.76899999999999991</v>
      </c>
      <c r="X4" s="4">
        <f t="shared" si="15"/>
        <v>0.64500000000000002</v>
      </c>
      <c r="Y4" s="4">
        <f t="shared" si="16"/>
        <v>-0.12399999999999989</v>
      </c>
      <c r="Z4" s="30">
        <f t="shared" si="17"/>
        <v>2023</v>
      </c>
      <c r="AA4" s="4">
        <f t="shared" si="18"/>
        <v>-1</v>
      </c>
      <c r="AB4" s="4">
        <f t="shared" si="19"/>
        <v>-1</v>
      </c>
      <c r="AC4" s="4">
        <f t="shared" si="20"/>
        <v>0</v>
      </c>
      <c r="AD4" s="4"/>
      <c r="AE4" s="4">
        <f t="shared" si="21"/>
        <v>-4.2611610632971364E-2</v>
      </c>
      <c r="AF4" s="31">
        <f t="shared" si="22"/>
        <v>-0.23100000000000009</v>
      </c>
      <c r="AG4" s="31">
        <f t="shared" si="23"/>
        <v>-0.35499999999999998</v>
      </c>
      <c r="AH4" s="3">
        <f t="shared" si="24"/>
        <v>1</v>
      </c>
      <c r="AI4" s="40" t="b">
        <f t="shared" si="25"/>
        <v>0</v>
      </c>
      <c r="AJ4" s="3">
        <f t="shared" si="26"/>
        <v>3.982941328508649E-2</v>
      </c>
      <c r="AK4" s="3">
        <f t="shared" si="27"/>
        <v>0.71964747338560531</v>
      </c>
    </row>
    <row r="5" spans="1:37" s="3" customFormat="1" x14ac:dyDescent="0.25">
      <c r="A5" s="9">
        <v>44948</v>
      </c>
      <c r="B5" s="1" t="s">
        <v>38</v>
      </c>
      <c r="C5" s="1" t="s">
        <v>37</v>
      </c>
      <c r="D5">
        <v>19</v>
      </c>
      <c r="E5" s="1">
        <v>12</v>
      </c>
      <c r="F5">
        <f t="shared" si="3"/>
        <v>1</v>
      </c>
      <c r="G5">
        <f t="shared" si="4"/>
        <v>0</v>
      </c>
      <c r="H5" s="4">
        <v>1.5</v>
      </c>
      <c r="I5" s="4">
        <v>2.7</v>
      </c>
      <c r="J5" s="4">
        <v>1.5</v>
      </c>
      <c r="K5" s="4">
        <v>2.7</v>
      </c>
      <c r="L5" s="18">
        <f t="shared" si="5"/>
        <v>60</v>
      </c>
      <c r="M5" s="18">
        <f t="shared" si="6"/>
        <v>35</v>
      </c>
      <c r="N5" s="18">
        <f t="shared" si="7"/>
        <v>65</v>
      </c>
      <c r="O5" s="18">
        <f t="shared" si="8"/>
        <v>35</v>
      </c>
      <c r="P5" s="4">
        <f t="shared" si="9"/>
        <v>202301</v>
      </c>
      <c r="Q5" s="23">
        <f t="shared" si="10"/>
        <v>1.5</v>
      </c>
      <c r="R5" s="23">
        <f t="shared" si="11"/>
        <v>-2.5882352941176467</v>
      </c>
      <c r="S5" s="22">
        <f t="shared" si="12"/>
        <v>-1.0882352941176467</v>
      </c>
      <c r="T5" s="5">
        <f t="shared" si="13"/>
        <v>1.8</v>
      </c>
      <c r="U5" s="5"/>
      <c r="V5" s="5"/>
      <c r="W5" s="5">
        <f t="shared" si="14"/>
        <v>0.5</v>
      </c>
      <c r="X5" s="4">
        <f t="shared" si="15"/>
        <v>0.5</v>
      </c>
      <c r="Y5" s="4">
        <f t="shared" si="16"/>
        <v>0</v>
      </c>
      <c r="Z5" s="30">
        <f t="shared" si="17"/>
        <v>2023</v>
      </c>
      <c r="AA5" s="4">
        <f t="shared" si="18"/>
        <v>-1</v>
      </c>
      <c r="AB5" s="4">
        <f t="shared" si="19"/>
        <v>-1</v>
      </c>
      <c r="AC5" s="4">
        <f t="shared" si="20"/>
        <v>0</v>
      </c>
      <c r="AD5" s="4"/>
      <c r="AE5" s="4">
        <f t="shared" si="21"/>
        <v>0</v>
      </c>
      <c r="AF5" s="31">
        <f t="shared" si="22"/>
        <v>-0.5</v>
      </c>
      <c r="AG5" s="31">
        <f t="shared" si="23"/>
        <v>-0.5</v>
      </c>
      <c r="AH5" s="3">
        <f t="shared" si="24"/>
        <v>0</v>
      </c>
      <c r="AI5" s="40" t="b">
        <f t="shared" si="25"/>
        <v>0</v>
      </c>
      <c r="AJ5" s="3">
        <f t="shared" si="26"/>
        <v>3.5714285714285587E-2</v>
      </c>
      <c r="AK5" s="3">
        <f t="shared" si="27"/>
        <v>0.74394147233653407</v>
      </c>
    </row>
    <row r="6" spans="1:37" s="3" customFormat="1" x14ac:dyDescent="0.25">
      <c r="A6" s="9">
        <v>44948</v>
      </c>
      <c r="B6" s="1" t="s">
        <v>46</v>
      </c>
      <c r="C6" s="1" t="s">
        <v>44</v>
      </c>
      <c r="D6">
        <v>10</v>
      </c>
      <c r="E6" s="1">
        <v>27</v>
      </c>
      <c r="F6">
        <f t="shared" si="3"/>
        <v>0</v>
      </c>
      <c r="G6">
        <f t="shared" si="4"/>
        <v>1</v>
      </c>
      <c r="H6" s="4">
        <v>1.52</v>
      </c>
      <c r="I6" s="4">
        <v>2.67</v>
      </c>
      <c r="J6" s="4">
        <v>1.3839999999999999</v>
      </c>
      <c r="K6" s="4">
        <v>3.15</v>
      </c>
      <c r="L6" s="18">
        <f t="shared" si="5"/>
        <v>60</v>
      </c>
      <c r="M6" s="18">
        <f t="shared" si="6"/>
        <v>35</v>
      </c>
      <c r="N6" s="18">
        <f t="shared" si="7"/>
        <v>70</v>
      </c>
      <c r="O6" s="18">
        <f t="shared" si="8"/>
        <v>30</v>
      </c>
      <c r="P6" s="4">
        <f t="shared" si="9"/>
        <v>202301</v>
      </c>
      <c r="Q6" s="23">
        <f t="shared" si="10"/>
        <v>0.56928838951310867</v>
      </c>
      <c r="R6" s="23">
        <f t="shared" si="11"/>
        <v>-2.521879318286504</v>
      </c>
      <c r="S6" s="22">
        <f t="shared" si="12"/>
        <v>-1.9525909287733954</v>
      </c>
      <c r="T6" s="5">
        <f t="shared" si="13"/>
        <v>1.756578947368421</v>
      </c>
      <c r="U6" s="5"/>
      <c r="V6" s="5"/>
      <c r="W6" s="5">
        <f t="shared" si="14"/>
        <v>-1</v>
      </c>
      <c r="X6" s="4">
        <f t="shared" si="15"/>
        <v>-1</v>
      </c>
      <c r="Y6" s="4">
        <f t="shared" si="16"/>
        <v>0</v>
      </c>
      <c r="Z6" s="30">
        <f t="shared" si="17"/>
        <v>2023</v>
      </c>
      <c r="AA6" s="4">
        <f t="shared" si="18"/>
        <v>1.67</v>
      </c>
      <c r="AB6" s="4">
        <f t="shared" si="19"/>
        <v>2.15</v>
      </c>
      <c r="AC6" s="4">
        <f t="shared" si="20"/>
        <v>0.48</v>
      </c>
      <c r="AD6" s="4"/>
      <c r="AE6" s="4">
        <f t="shared" si="21"/>
        <v>-6.4648615759050787E-2</v>
      </c>
      <c r="AF6" s="31">
        <f t="shared" si="22"/>
        <v>0.66999999999999993</v>
      </c>
      <c r="AG6" s="31">
        <f t="shared" si="23"/>
        <v>1.1499999999999999</v>
      </c>
      <c r="AH6" s="3">
        <f t="shared" si="24"/>
        <v>1</v>
      </c>
      <c r="AI6" s="40">
        <f t="shared" si="25"/>
        <v>2.4644945697577247E-2</v>
      </c>
      <c r="AJ6" s="3">
        <f t="shared" si="26"/>
        <v>3.1408114558472477E-2</v>
      </c>
      <c r="AK6" s="3">
        <f t="shared" si="27"/>
        <v>0.74560748766802243</v>
      </c>
    </row>
    <row r="7" spans="1:37" s="3" customFormat="1" x14ac:dyDescent="0.25">
      <c r="A7" s="9">
        <v>44947</v>
      </c>
      <c r="B7" s="1" t="s">
        <v>55</v>
      </c>
      <c r="C7" s="1" t="s">
        <v>34</v>
      </c>
      <c r="D7">
        <v>38</v>
      </c>
      <c r="E7" s="1">
        <v>7</v>
      </c>
      <c r="F7">
        <f t="shared" si="3"/>
        <v>1</v>
      </c>
      <c r="G7">
        <f t="shared" si="4"/>
        <v>0</v>
      </c>
      <c r="H7" s="4">
        <v>1.3169999999999999</v>
      </c>
      <c r="I7" s="4">
        <v>3.55</v>
      </c>
      <c r="J7" s="4">
        <v>1.2629999999999999</v>
      </c>
      <c r="K7" s="4">
        <v>4</v>
      </c>
      <c r="L7" s="18">
        <f t="shared" si="5"/>
        <v>70</v>
      </c>
      <c r="M7" s="18">
        <f t="shared" si="6"/>
        <v>25</v>
      </c>
      <c r="N7" s="18">
        <f t="shared" si="7"/>
        <v>75</v>
      </c>
      <c r="O7" s="18">
        <f t="shared" si="8"/>
        <v>25</v>
      </c>
      <c r="P7" s="4">
        <f t="shared" si="9"/>
        <v>202301</v>
      </c>
      <c r="Q7" s="23">
        <f t="shared" si="10"/>
        <v>1.3169999999999999</v>
      </c>
      <c r="R7" s="23">
        <f t="shared" si="11"/>
        <v>-3.5467309952372119</v>
      </c>
      <c r="S7" s="22">
        <f t="shared" si="12"/>
        <v>-2.2297309952372117</v>
      </c>
      <c r="T7" s="5">
        <f t="shared" si="13"/>
        <v>2.6955201214882307</v>
      </c>
      <c r="U7" s="5"/>
      <c r="V7" s="5"/>
      <c r="W7" s="5">
        <f t="shared" si="14"/>
        <v>0.31699999999999995</v>
      </c>
      <c r="X7" s="4">
        <f t="shared" si="15"/>
        <v>0.2629999999999999</v>
      </c>
      <c r="Y7" s="4">
        <f t="shared" si="16"/>
        <v>-5.4000000000000048E-2</v>
      </c>
      <c r="Z7" s="30">
        <f t="shared" si="17"/>
        <v>2023</v>
      </c>
      <c r="AA7" s="4">
        <f t="shared" si="18"/>
        <v>-1</v>
      </c>
      <c r="AB7" s="4">
        <f t="shared" si="19"/>
        <v>-1</v>
      </c>
      <c r="AC7" s="4">
        <f t="shared" si="20"/>
        <v>0</v>
      </c>
      <c r="AD7" s="4"/>
      <c r="AE7" s="4">
        <f t="shared" si="21"/>
        <v>-3.246419469859696E-2</v>
      </c>
      <c r="AF7" s="31">
        <f t="shared" si="22"/>
        <v>-0.68300000000000005</v>
      </c>
      <c r="AG7" s="31">
        <f t="shared" si="23"/>
        <v>-0.7370000000000001</v>
      </c>
      <c r="AH7" s="3">
        <f t="shared" si="24"/>
        <v>0</v>
      </c>
      <c r="AI7" s="40" t="b">
        <f t="shared" si="25"/>
        <v>0</v>
      </c>
      <c r="AJ7" s="3">
        <f t="shared" si="26"/>
        <v>3.9377439901376654E-2</v>
      </c>
      <c r="AK7" s="3">
        <f t="shared" si="27"/>
        <v>0.77734467290837872</v>
      </c>
    </row>
    <row r="8" spans="1:37" s="3" customFormat="1" x14ac:dyDescent="0.25">
      <c r="A8" s="9">
        <v>44947</v>
      </c>
      <c r="B8" s="1" t="s">
        <v>49</v>
      </c>
      <c r="C8" s="1" t="s">
        <v>56</v>
      </c>
      <c r="D8">
        <v>27</v>
      </c>
      <c r="E8" s="1">
        <v>20</v>
      </c>
      <c r="F8">
        <f t="shared" si="3"/>
        <v>1</v>
      </c>
      <c r="G8">
        <f t="shared" si="4"/>
        <v>0</v>
      </c>
      <c r="H8" s="4">
        <v>1.222</v>
      </c>
      <c r="I8" s="4">
        <v>4.5</v>
      </c>
      <c r="J8" s="4">
        <v>1.19</v>
      </c>
      <c r="K8" s="4">
        <v>5</v>
      </c>
      <c r="L8" s="18">
        <f t="shared" si="5"/>
        <v>80</v>
      </c>
      <c r="M8" s="18">
        <f t="shared" si="6"/>
        <v>20</v>
      </c>
      <c r="N8" s="18">
        <f t="shared" si="7"/>
        <v>80</v>
      </c>
      <c r="O8" s="18">
        <f t="shared" si="8"/>
        <v>20</v>
      </c>
      <c r="P8" s="4">
        <f t="shared" si="9"/>
        <v>202301</v>
      </c>
      <c r="Q8" s="23">
        <f t="shared" si="10"/>
        <v>1.222</v>
      </c>
      <c r="R8" s="23">
        <f t="shared" si="11"/>
        <v>-4.7902187902187903</v>
      </c>
      <c r="S8" s="22">
        <f t="shared" si="12"/>
        <v>-3.5682187902187903</v>
      </c>
      <c r="T8" s="5">
        <f t="shared" si="13"/>
        <v>3.6824877250409167</v>
      </c>
      <c r="U8" s="5"/>
      <c r="V8" s="5"/>
      <c r="W8" s="5">
        <f t="shared" si="14"/>
        <v>0.22199999999999998</v>
      </c>
      <c r="X8" s="4">
        <f t="shared" si="15"/>
        <v>0.18999999999999995</v>
      </c>
      <c r="Y8" s="4">
        <f t="shared" si="16"/>
        <v>-3.2000000000000028E-2</v>
      </c>
      <c r="Z8" s="30">
        <f t="shared" si="17"/>
        <v>2023</v>
      </c>
      <c r="AA8" s="4">
        <f t="shared" si="18"/>
        <v>-1</v>
      </c>
      <c r="AB8" s="4">
        <f t="shared" si="19"/>
        <v>-1</v>
      </c>
      <c r="AC8" s="4">
        <f t="shared" si="20"/>
        <v>0</v>
      </c>
      <c r="AD8" s="4"/>
      <c r="AE8" s="4">
        <f t="shared" si="21"/>
        <v>-2.200552888913343E-2</v>
      </c>
      <c r="AF8" s="31">
        <f t="shared" si="22"/>
        <v>-0.77800000000000002</v>
      </c>
      <c r="AG8" s="31">
        <f t="shared" si="23"/>
        <v>-0.81</v>
      </c>
      <c r="AH8" s="3">
        <f t="shared" si="24"/>
        <v>0</v>
      </c>
      <c r="AI8" s="40" t="b">
        <f t="shared" si="25"/>
        <v>0</v>
      </c>
      <c r="AJ8" s="3">
        <f t="shared" si="26"/>
        <v>3.897238727717578E-2</v>
      </c>
      <c r="AK8" s="3">
        <f t="shared" si="27"/>
        <v>0.81077417207003633</v>
      </c>
    </row>
    <row r="9" spans="1:37" s="3" customFormat="1" x14ac:dyDescent="0.25">
      <c r="A9" s="9">
        <v>44942</v>
      </c>
      <c r="B9" s="1" t="s">
        <v>39</v>
      </c>
      <c r="C9" s="1" t="s">
        <v>37</v>
      </c>
      <c r="D9">
        <v>14</v>
      </c>
      <c r="E9" s="1">
        <v>31</v>
      </c>
      <c r="F9">
        <f t="shared" si="3"/>
        <v>0</v>
      </c>
      <c r="G9">
        <f t="shared" si="4"/>
        <v>1</v>
      </c>
      <c r="H9" s="4">
        <v>2.4500000000000002</v>
      </c>
      <c r="I9" s="4">
        <v>1.6060000000000001</v>
      </c>
      <c r="J9" s="4">
        <v>2.25</v>
      </c>
      <c r="K9" s="4">
        <v>1.6890000000000001</v>
      </c>
      <c r="L9" s="18">
        <f t="shared" si="5"/>
        <v>40</v>
      </c>
      <c r="M9" s="18">
        <f t="shared" si="6"/>
        <v>60</v>
      </c>
      <c r="N9" s="18">
        <f t="shared" si="7"/>
        <v>40</v>
      </c>
      <c r="O9" s="18">
        <f t="shared" si="8"/>
        <v>55</v>
      </c>
      <c r="P9" s="4">
        <f t="shared" si="9"/>
        <v>202301</v>
      </c>
      <c r="Q9" s="23">
        <f t="shared" si="10"/>
        <v>1.5255292652552928</v>
      </c>
      <c r="R9" s="23">
        <f t="shared" si="11"/>
        <v>-2.3398201889154429</v>
      </c>
      <c r="S9" s="22">
        <f t="shared" si="12"/>
        <v>-0.8142909236601501</v>
      </c>
      <c r="T9" s="5">
        <f t="shared" si="13"/>
        <v>0.65551020408163263</v>
      </c>
      <c r="U9" s="5"/>
      <c r="V9" s="5"/>
      <c r="W9" s="5">
        <f t="shared" si="14"/>
        <v>-1</v>
      </c>
      <c r="X9" s="4">
        <f t="shared" si="15"/>
        <v>-1</v>
      </c>
      <c r="Y9" s="4">
        <f t="shared" si="16"/>
        <v>0</v>
      </c>
      <c r="Z9" s="30">
        <f t="shared" si="17"/>
        <v>2023</v>
      </c>
      <c r="AA9" s="4">
        <f t="shared" si="18"/>
        <v>0.60600000000000009</v>
      </c>
      <c r="AB9" s="4">
        <f t="shared" si="19"/>
        <v>0.68900000000000006</v>
      </c>
      <c r="AC9" s="4">
        <f t="shared" si="20"/>
        <v>8.2999999999999963E-2</v>
      </c>
      <c r="AD9" s="4"/>
      <c r="AE9" s="4">
        <f t="shared" si="21"/>
        <v>-3.6281179138322017E-2</v>
      </c>
      <c r="AF9" s="31">
        <f t="shared" si="22"/>
        <v>-0.39399999999999991</v>
      </c>
      <c r="AG9" s="31">
        <f t="shared" si="23"/>
        <v>-0.31099999999999994</v>
      </c>
      <c r="AH9" s="3">
        <f t="shared" si="24"/>
        <v>0</v>
      </c>
      <c r="AI9" s="40" t="b">
        <f t="shared" si="25"/>
        <v>0</v>
      </c>
      <c r="AJ9" s="3">
        <f t="shared" si="26"/>
        <v>2.9906311637080796E-2</v>
      </c>
      <c r="AK9" s="3">
        <f t="shared" si="27"/>
        <v>0.73801604403568954</v>
      </c>
    </row>
    <row r="10" spans="1:37" s="3" customFormat="1" x14ac:dyDescent="0.25">
      <c r="A10" s="9">
        <v>44941</v>
      </c>
      <c r="B10" s="1" t="s">
        <v>44</v>
      </c>
      <c r="C10" s="1" t="s">
        <v>43</v>
      </c>
      <c r="D10">
        <v>24</v>
      </c>
      <c r="E10" s="1">
        <v>17</v>
      </c>
      <c r="F10">
        <f t="shared" si="3"/>
        <v>1</v>
      </c>
      <c r="G10">
        <f t="shared" si="4"/>
        <v>0</v>
      </c>
      <c r="H10" s="4">
        <v>1.333</v>
      </c>
      <c r="I10" s="4">
        <v>3.4</v>
      </c>
      <c r="J10" s="4">
        <v>1.2350000000000001</v>
      </c>
      <c r="K10" s="4">
        <v>4.25</v>
      </c>
      <c r="L10" s="18">
        <f t="shared" si="5"/>
        <v>70</v>
      </c>
      <c r="M10" s="18">
        <f t="shared" si="6"/>
        <v>25</v>
      </c>
      <c r="N10" s="18">
        <f t="shared" si="7"/>
        <v>80</v>
      </c>
      <c r="O10" s="18">
        <f t="shared" si="8"/>
        <v>20</v>
      </c>
      <c r="P10" s="4">
        <f t="shared" si="9"/>
        <v>202301</v>
      </c>
      <c r="Q10" s="23">
        <f t="shared" si="10"/>
        <v>1.333</v>
      </c>
      <c r="R10" s="23">
        <f t="shared" si="11"/>
        <v>-3.4196696696696698</v>
      </c>
      <c r="S10" s="22">
        <f t="shared" si="12"/>
        <v>-2.0866696696696696</v>
      </c>
      <c r="T10" s="5">
        <f t="shared" si="13"/>
        <v>2.5506376594148539</v>
      </c>
      <c r="U10" s="5"/>
      <c r="V10" s="5"/>
      <c r="W10" s="5">
        <f t="shared" si="14"/>
        <v>0.33299999999999996</v>
      </c>
      <c r="X10" s="4">
        <f t="shared" si="15"/>
        <v>0.2350000000000001</v>
      </c>
      <c r="Y10" s="4">
        <f t="shared" si="16"/>
        <v>-9.7999999999999865E-2</v>
      </c>
      <c r="Z10" s="30">
        <f t="shared" si="17"/>
        <v>2023</v>
      </c>
      <c r="AA10" s="4">
        <f t="shared" si="18"/>
        <v>-1</v>
      </c>
      <c r="AB10" s="4">
        <f t="shared" si="19"/>
        <v>-1</v>
      </c>
      <c r="AC10" s="4">
        <f t="shared" si="20"/>
        <v>0</v>
      </c>
      <c r="AD10" s="4"/>
      <c r="AE10" s="4">
        <f t="shared" si="21"/>
        <v>-5.9529052303561647E-2</v>
      </c>
      <c r="AF10" s="31">
        <f t="shared" si="22"/>
        <v>-0.66700000000000004</v>
      </c>
      <c r="AG10" s="31">
        <f t="shared" si="23"/>
        <v>-0.7649999999999999</v>
      </c>
      <c r="AH10" s="3">
        <f t="shared" si="24"/>
        <v>1</v>
      </c>
      <c r="AI10" s="40">
        <f t="shared" si="25"/>
        <v>1.4518335466219501E-2</v>
      </c>
      <c r="AJ10" s="3">
        <f t="shared" si="26"/>
        <v>4.2425522924149583E-2</v>
      </c>
      <c r="AK10" s="3">
        <f t="shared" si="27"/>
        <v>0.76958095539792037</v>
      </c>
    </row>
    <row r="11" spans="1:37" s="3" customFormat="1" x14ac:dyDescent="0.25">
      <c r="A11" s="9">
        <v>44941</v>
      </c>
      <c r="B11" s="1" t="s">
        <v>60</v>
      </c>
      <c r="C11" s="1" t="s">
        <v>34</v>
      </c>
      <c r="D11">
        <v>24</v>
      </c>
      <c r="E11" s="1">
        <v>31</v>
      </c>
      <c r="F11">
        <f t="shared" si="3"/>
        <v>0</v>
      </c>
      <c r="G11">
        <f t="shared" si="4"/>
        <v>1</v>
      </c>
      <c r="H11" s="4">
        <v>1.6659999999999999</v>
      </c>
      <c r="I11" s="4">
        <v>2.2999999999999998</v>
      </c>
      <c r="J11" s="4">
        <v>1.6659999999999999</v>
      </c>
      <c r="K11" s="4">
        <v>2.2999999999999998</v>
      </c>
      <c r="L11" s="18">
        <f t="shared" si="5"/>
        <v>60</v>
      </c>
      <c r="M11" s="18">
        <f t="shared" si="6"/>
        <v>40</v>
      </c>
      <c r="N11" s="18">
        <f t="shared" si="7"/>
        <v>60</v>
      </c>
      <c r="O11" s="18">
        <f t="shared" si="8"/>
        <v>40</v>
      </c>
      <c r="P11" s="4">
        <f t="shared" si="9"/>
        <v>202301</v>
      </c>
      <c r="Q11" s="23">
        <f t="shared" si="10"/>
        <v>0.72434782608695658</v>
      </c>
      <c r="R11" s="23">
        <f t="shared" si="11"/>
        <v>-2.270732270732271</v>
      </c>
      <c r="S11" s="22">
        <f t="shared" si="12"/>
        <v>-1.5463844446453145</v>
      </c>
      <c r="T11" s="5">
        <f t="shared" si="13"/>
        <v>1.3805522208883554</v>
      </c>
      <c r="U11" s="5"/>
      <c r="V11" s="5"/>
      <c r="W11" s="5">
        <f t="shared" si="14"/>
        <v>-1</v>
      </c>
      <c r="X11" s="4">
        <f t="shared" si="15"/>
        <v>-1</v>
      </c>
      <c r="Y11" s="4">
        <f t="shared" si="16"/>
        <v>0</v>
      </c>
      <c r="Z11" s="30">
        <f t="shared" si="17"/>
        <v>2023</v>
      </c>
      <c r="AA11" s="4">
        <f t="shared" si="18"/>
        <v>1.2999999999999998</v>
      </c>
      <c r="AB11" s="4">
        <f t="shared" si="19"/>
        <v>1.2999999999999998</v>
      </c>
      <c r="AC11" s="4">
        <f t="shared" si="20"/>
        <v>0</v>
      </c>
      <c r="AD11" s="4"/>
      <c r="AE11" s="4">
        <f t="shared" si="21"/>
        <v>0</v>
      </c>
      <c r="AF11" s="31">
        <f t="shared" si="22"/>
        <v>0.29999999999999982</v>
      </c>
      <c r="AG11" s="31">
        <f t="shared" si="23"/>
        <v>0.29999999999999982</v>
      </c>
      <c r="AH11" s="3">
        <f t="shared" si="24"/>
        <v>0</v>
      </c>
      <c r="AI11" s="40" t="b">
        <f t="shared" si="25"/>
        <v>0</v>
      </c>
      <c r="AJ11" s="3">
        <f t="shared" si="26"/>
        <v>3.3837619768028349E-2</v>
      </c>
      <c r="AK11" s="3">
        <f t="shared" si="27"/>
        <v>0.72988603143847075</v>
      </c>
    </row>
    <row r="12" spans="1:37" s="3" customFormat="1" x14ac:dyDescent="0.25">
      <c r="A12" s="9">
        <v>44941</v>
      </c>
      <c r="B12" s="1" t="s">
        <v>46</v>
      </c>
      <c r="C12" s="1" t="s">
        <v>51</v>
      </c>
      <c r="D12">
        <v>34</v>
      </c>
      <c r="E12" s="1">
        <v>31</v>
      </c>
      <c r="F12">
        <f t="shared" si="3"/>
        <v>1</v>
      </c>
      <c r="G12">
        <f t="shared" si="4"/>
        <v>0</v>
      </c>
      <c r="H12" s="4">
        <v>1.1659999999999999</v>
      </c>
      <c r="I12" s="4">
        <v>5.5</v>
      </c>
      <c r="J12" s="4">
        <v>1.1000000000000001</v>
      </c>
      <c r="K12" s="4">
        <v>7.5</v>
      </c>
      <c r="L12" s="18">
        <f t="shared" si="5"/>
        <v>80</v>
      </c>
      <c r="M12" s="18">
        <f t="shared" si="6"/>
        <v>15</v>
      </c>
      <c r="N12" s="18">
        <f t="shared" si="7"/>
        <v>90</v>
      </c>
      <c r="O12" s="18">
        <f t="shared" si="8"/>
        <v>10</v>
      </c>
      <c r="P12" s="4">
        <f t="shared" si="9"/>
        <v>202301</v>
      </c>
      <c r="Q12" s="23">
        <f t="shared" si="10"/>
        <v>1.1659999999999999</v>
      </c>
      <c r="R12" s="23">
        <f t="shared" si="11"/>
        <v>-6.246318607764394</v>
      </c>
      <c r="S12" s="22">
        <f t="shared" si="12"/>
        <v>-5.0803186077643936</v>
      </c>
      <c r="T12" s="5">
        <f t="shared" si="13"/>
        <v>4.716981132075472</v>
      </c>
      <c r="U12" s="5"/>
      <c r="V12" s="5"/>
      <c r="W12" s="5">
        <f t="shared" si="14"/>
        <v>0.16599999999999993</v>
      </c>
      <c r="X12" s="4">
        <f t="shared" si="15"/>
        <v>0.10000000000000009</v>
      </c>
      <c r="Y12" s="4">
        <f t="shared" si="16"/>
        <v>-6.5999999999999837E-2</v>
      </c>
      <c r="Z12" s="30">
        <f t="shared" si="17"/>
        <v>2023</v>
      </c>
      <c r="AA12" s="4">
        <f t="shared" si="18"/>
        <v>-1</v>
      </c>
      <c r="AB12" s="4">
        <f t="shared" si="19"/>
        <v>-1</v>
      </c>
      <c r="AC12" s="4">
        <f t="shared" si="20"/>
        <v>0</v>
      </c>
      <c r="AD12" s="4"/>
      <c r="AE12" s="4">
        <f t="shared" si="21"/>
        <v>-5.1457975986277771E-2</v>
      </c>
      <c r="AF12" s="31">
        <f t="shared" si="22"/>
        <v>-0.83400000000000007</v>
      </c>
      <c r="AG12" s="31">
        <f t="shared" si="23"/>
        <v>-0.89999999999999991</v>
      </c>
      <c r="AH12" s="3">
        <f t="shared" si="24"/>
        <v>1</v>
      </c>
      <c r="AI12" s="40" t="b">
        <f t="shared" si="25"/>
        <v>0</v>
      </c>
      <c r="AJ12" s="3">
        <f t="shared" si="26"/>
        <v>3.7953795379538136E-2</v>
      </c>
      <c r="AK12" s="3">
        <f t="shared" si="27"/>
        <v>0.83791499845270334</v>
      </c>
    </row>
    <row r="13" spans="1:37" s="3" customFormat="1" x14ac:dyDescent="0.25">
      <c r="A13" s="9">
        <v>44940</v>
      </c>
      <c r="B13" s="1" t="s">
        <v>56</v>
      </c>
      <c r="C13" s="1" t="s">
        <v>74</v>
      </c>
      <c r="D13">
        <v>31</v>
      </c>
      <c r="E13" s="1">
        <v>30</v>
      </c>
      <c r="F13">
        <f t="shared" si="3"/>
        <v>1</v>
      </c>
      <c r="G13">
        <f t="shared" si="4"/>
        <v>0</v>
      </c>
      <c r="H13" s="4">
        <v>2</v>
      </c>
      <c r="I13" s="4">
        <v>1.833</v>
      </c>
      <c r="J13" s="4">
        <v>2.2000000000000002</v>
      </c>
      <c r="K13" s="4">
        <v>1.714</v>
      </c>
      <c r="L13" s="18">
        <f t="shared" si="5"/>
        <v>50</v>
      </c>
      <c r="M13" s="18">
        <f t="shared" si="6"/>
        <v>50</v>
      </c>
      <c r="N13" s="18">
        <f t="shared" si="7"/>
        <v>45</v>
      </c>
      <c r="O13" s="18">
        <f t="shared" si="8"/>
        <v>55</v>
      </c>
      <c r="P13" s="4">
        <f t="shared" si="9"/>
        <v>202301</v>
      </c>
      <c r="Q13" s="23">
        <f t="shared" si="10"/>
        <v>2</v>
      </c>
      <c r="R13" s="23">
        <f t="shared" si="11"/>
        <v>-2.2004801920768307</v>
      </c>
      <c r="S13" s="22">
        <f t="shared" si="12"/>
        <v>-0.20048019207683065</v>
      </c>
      <c r="T13" s="5">
        <f t="shared" si="13"/>
        <v>0.91649999999999998</v>
      </c>
      <c r="U13" s="5"/>
      <c r="V13" s="5"/>
      <c r="W13" s="5">
        <f t="shared" si="14"/>
        <v>1</v>
      </c>
      <c r="X13" s="4">
        <f t="shared" si="15"/>
        <v>1.2000000000000002</v>
      </c>
      <c r="Y13" s="4">
        <f t="shared" si="16"/>
        <v>0.20000000000000018</v>
      </c>
      <c r="Z13" s="30">
        <f t="shared" si="17"/>
        <v>2023</v>
      </c>
      <c r="AA13" s="4">
        <f t="shared" si="18"/>
        <v>-1</v>
      </c>
      <c r="AB13" s="4">
        <f t="shared" si="19"/>
        <v>-1</v>
      </c>
      <c r="AC13" s="4">
        <f t="shared" si="20"/>
        <v>0</v>
      </c>
      <c r="AD13" s="4"/>
      <c r="AE13" s="4">
        <f t="shared" si="21"/>
        <v>4.545454545454547E-2</v>
      </c>
      <c r="AF13" s="31">
        <f t="shared" si="22"/>
        <v>0</v>
      </c>
      <c r="AG13" s="31">
        <f t="shared" si="23"/>
        <v>0.20000000000000018</v>
      </c>
      <c r="AH13" s="3">
        <f t="shared" si="24"/>
        <v>0</v>
      </c>
      <c r="AI13" s="40" t="b">
        <f t="shared" si="25"/>
        <v>0</v>
      </c>
      <c r="AJ13" s="3">
        <f t="shared" si="26"/>
        <v>4.3569006000521826E-2</v>
      </c>
      <c r="AK13" s="3">
        <f t="shared" si="27"/>
        <v>0.71479712573838006</v>
      </c>
    </row>
    <row r="14" spans="1:37" s="3" customFormat="1" x14ac:dyDescent="0.25">
      <c r="A14" s="9">
        <v>44940</v>
      </c>
      <c r="B14" s="1" t="s">
        <v>38</v>
      </c>
      <c r="C14" s="1" t="s">
        <v>61</v>
      </c>
      <c r="D14">
        <v>41</v>
      </c>
      <c r="E14" s="1">
        <v>23</v>
      </c>
      <c r="F14">
        <f t="shared" si="3"/>
        <v>1</v>
      </c>
      <c r="G14">
        <f t="shared" si="4"/>
        <v>0</v>
      </c>
      <c r="H14" s="4">
        <v>1.2</v>
      </c>
      <c r="I14" s="4">
        <v>4.75</v>
      </c>
      <c r="J14" s="4">
        <v>1.2</v>
      </c>
      <c r="K14" s="4">
        <v>4.75</v>
      </c>
      <c r="L14" s="18">
        <f t="shared" si="5"/>
        <v>80</v>
      </c>
      <c r="M14" s="18">
        <f t="shared" si="6"/>
        <v>20</v>
      </c>
      <c r="N14" s="18">
        <f t="shared" si="7"/>
        <v>80</v>
      </c>
      <c r="O14" s="18">
        <f t="shared" si="8"/>
        <v>20</v>
      </c>
      <c r="P14" s="4">
        <f t="shared" si="9"/>
        <v>202301</v>
      </c>
      <c r="Q14" s="23">
        <f t="shared" si="10"/>
        <v>1.2</v>
      </c>
      <c r="R14" s="23">
        <f t="shared" si="11"/>
        <v>-5.2666666666666675</v>
      </c>
      <c r="S14" s="22">
        <f t="shared" si="12"/>
        <v>-4.0666666666666673</v>
      </c>
      <c r="T14" s="5">
        <f t="shared" si="13"/>
        <v>3.9583333333333335</v>
      </c>
      <c r="U14" s="5"/>
      <c r="V14" s="5"/>
      <c r="W14" s="5">
        <f t="shared" si="14"/>
        <v>0.19999999999999996</v>
      </c>
      <c r="X14" s="4">
        <f t="shared" si="15"/>
        <v>0.19999999999999996</v>
      </c>
      <c r="Y14" s="4">
        <f t="shared" si="16"/>
        <v>0</v>
      </c>
      <c r="Z14" s="30">
        <f t="shared" si="17"/>
        <v>2023</v>
      </c>
      <c r="AA14" s="4">
        <f t="shared" si="18"/>
        <v>-1</v>
      </c>
      <c r="AB14" s="4">
        <f t="shared" si="19"/>
        <v>-1</v>
      </c>
      <c r="AC14" s="4">
        <f t="shared" si="20"/>
        <v>0</v>
      </c>
      <c r="AD14" s="4"/>
      <c r="AE14" s="4">
        <f t="shared" si="21"/>
        <v>0</v>
      </c>
      <c r="AF14" s="31">
        <f t="shared" si="22"/>
        <v>-0.8</v>
      </c>
      <c r="AG14" s="31">
        <f t="shared" si="23"/>
        <v>-0.8</v>
      </c>
      <c r="AH14" s="3">
        <f t="shared" si="24"/>
        <v>0</v>
      </c>
      <c r="AI14" s="40" t="b">
        <f t="shared" si="25"/>
        <v>0</v>
      </c>
      <c r="AJ14" s="3">
        <f t="shared" si="26"/>
        <v>4.2016806722689037E-2</v>
      </c>
      <c r="AK14" s="3">
        <f t="shared" si="27"/>
        <v>0.81686672822406892</v>
      </c>
    </row>
    <row r="15" spans="1:37" s="3" customFormat="1" x14ac:dyDescent="0.25">
      <c r="A15" s="9">
        <v>44934</v>
      </c>
      <c r="B15" s="1" t="s">
        <v>62</v>
      </c>
      <c r="C15" s="1" t="s">
        <v>33</v>
      </c>
      <c r="D15">
        <v>16</v>
      </c>
      <c r="E15" s="1">
        <v>20</v>
      </c>
      <c r="F15">
        <f t="shared" si="3"/>
        <v>0</v>
      </c>
      <c r="G15">
        <f t="shared" si="4"/>
        <v>1</v>
      </c>
      <c r="H15" s="4">
        <v>1.454</v>
      </c>
      <c r="I15" s="4">
        <v>2.8</v>
      </c>
      <c r="J15" s="4">
        <v>1.425</v>
      </c>
      <c r="K15" s="4">
        <v>2.95</v>
      </c>
      <c r="L15" s="18">
        <f t="shared" si="5"/>
        <v>60</v>
      </c>
      <c r="M15" s="18">
        <f t="shared" si="6"/>
        <v>35</v>
      </c>
      <c r="N15" s="18">
        <f t="shared" si="7"/>
        <v>70</v>
      </c>
      <c r="O15" s="18">
        <f t="shared" si="8"/>
        <v>30</v>
      </c>
      <c r="P15" s="4">
        <f t="shared" si="9"/>
        <v>202301</v>
      </c>
      <c r="Q15" s="23">
        <f t="shared" si="10"/>
        <v>0.51928571428571435</v>
      </c>
      <c r="R15" s="23">
        <f t="shared" si="11"/>
        <v>-2.758198727361723</v>
      </c>
      <c r="S15" s="22">
        <f t="shared" si="12"/>
        <v>-2.2389130130760089</v>
      </c>
      <c r="T15" s="5">
        <f t="shared" si="13"/>
        <v>1.9257221458046767</v>
      </c>
      <c r="U15" s="5"/>
      <c r="V15" s="5"/>
      <c r="W15" s="5">
        <f t="shared" si="14"/>
        <v>-1</v>
      </c>
      <c r="X15" s="4">
        <f t="shared" si="15"/>
        <v>-1</v>
      </c>
      <c r="Y15" s="4">
        <f t="shared" si="16"/>
        <v>0</v>
      </c>
      <c r="Z15" s="30">
        <f t="shared" si="17"/>
        <v>2023</v>
      </c>
      <c r="AA15" s="4">
        <f t="shared" si="18"/>
        <v>1.7999999999999998</v>
      </c>
      <c r="AB15" s="4">
        <f t="shared" si="19"/>
        <v>1.9500000000000002</v>
      </c>
      <c r="AC15" s="4">
        <f t="shared" si="20"/>
        <v>0.15000000000000036</v>
      </c>
      <c r="AD15" s="4"/>
      <c r="AE15" s="4">
        <f t="shared" si="21"/>
        <v>-1.399647674895621E-2</v>
      </c>
      <c r="AF15" s="31">
        <f t="shared" si="22"/>
        <v>0.79999999999999982</v>
      </c>
      <c r="AG15" s="31">
        <f t="shared" si="23"/>
        <v>0.95000000000000018</v>
      </c>
      <c r="AH15" s="3">
        <f t="shared" si="24"/>
        <v>0</v>
      </c>
      <c r="AI15" s="40" t="b">
        <f t="shared" si="25"/>
        <v>0</v>
      </c>
      <c r="AJ15" s="3">
        <f t="shared" si="26"/>
        <v>4.2971321109544047E-2</v>
      </c>
      <c r="AK15" s="3">
        <f t="shared" si="27"/>
        <v>0.74334329771104013</v>
      </c>
    </row>
    <row r="16" spans="1:37" s="3" customFormat="1" x14ac:dyDescent="0.25">
      <c r="A16" s="9">
        <v>44934</v>
      </c>
      <c r="B16" s="1" t="s">
        <v>41</v>
      </c>
      <c r="C16" s="1" t="s">
        <v>39</v>
      </c>
      <c r="D16">
        <v>30</v>
      </c>
      <c r="E16" s="1">
        <v>17</v>
      </c>
      <c r="F16">
        <f t="shared" si="3"/>
        <v>1</v>
      </c>
      <c r="G16">
        <f t="shared" si="4"/>
        <v>0</v>
      </c>
      <c r="H16" s="4">
        <v>1.909</v>
      </c>
      <c r="I16" s="4">
        <v>1.909</v>
      </c>
      <c r="J16" s="4">
        <v>1.3839999999999999</v>
      </c>
      <c r="K16" s="4">
        <v>3.15</v>
      </c>
      <c r="L16" s="18">
        <f t="shared" si="5"/>
        <v>50</v>
      </c>
      <c r="M16" s="18">
        <f t="shared" si="6"/>
        <v>50</v>
      </c>
      <c r="N16" s="18">
        <f t="shared" si="7"/>
        <v>70</v>
      </c>
      <c r="O16" s="18">
        <f t="shared" si="8"/>
        <v>30</v>
      </c>
      <c r="P16" s="4">
        <f t="shared" si="9"/>
        <v>202301</v>
      </c>
      <c r="Q16" s="23">
        <f t="shared" si="10"/>
        <v>1.909</v>
      </c>
      <c r="R16" s="23">
        <f t="shared" si="11"/>
        <v>-2.2002200220022003</v>
      </c>
      <c r="S16" s="22">
        <f t="shared" si="12"/>
        <v>-0.29122002200220032</v>
      </c>
      <c r="T16" s="5">
        <f t="shared" si="13"/>
        <v>1</v>
      </c>
      <c r="U16" s="5"/>
      <c r="V16" s="5"/>
      <c r="W16" s="5">
        <f t="shared" si="14"/>
        <v>0.90900000000000003</v>
      </c>
      <c r="X16" s="4">
        <f t="shared" si="15"/>
        <v>0.3839999999999999</v>
      </c>
      <c r="Y16" s="4">
        <f t="shared" si="16"/>
        <v>-0.52500000000000013</v>
      </c>
      <c r="Z16" s="30">
        <f t="shared" si="17"/>
        <v>2023</v>
      </c>
      <c r="AA16" s="4">
        <f t="shared" si="18"/>
        <v>-1</v>
      </c>
      <c r="AB16" s="4">
        <f t="shared" si="19"/>
        <v>-1</v>
      </c>
      <c r="AC16" s="4">
        <f t="shared" si="20"/>
        <v>0</v>
      </c>
      <c r="AD16" s="4"/>
      <c r="AE16" s="4">
        <f t="shared" si="21"/>
        <v>-0.19870888429314149</v>
      </c>
      <c r="AF16" s="31">
        <f t="shared" si="22"/>
        <v>-9.099999999999997E-2</v>
      </c>
      <c r="AG16" s="31">
        <f t="shared" si="23"/>
        <v>-0.6160000000000001</v>
      </c>
      <c r="AH16" s="3">
        <f t="shared" si="24"/>
        <v>1</v>
      </c>
      <c r="AI16" s="40">
        <f t="shared" si="25"/>
        <v>0.15870521423166795</v>
      </c>
      <c r="AJ16" s="3">
        <f t="shared" si="26"/>
        <v>4.5499999999999985E-2</v>
      </c>
      <c r="AK16" s="3">
        <f t="shared" si="27"/>
        <v>0.71251697204029296</v>
      </c>
    </row>
    <row r="17" spans="1:37" s="3" customFormat="1" x14ac:dyDescent="0.25">
      <c r="A17" s="9">
        <v>44934</v>
      </c>
      <c r="B17" s="1" t="s">
        <v>46</v>
      </c>
      <c r="C17" s="1" t="s">
        <v>52</v>
      </c>
      <c r="D17">
        <v>35</v>
      </c>
      <c r="E17" s="1">
        <v>23</v>
      </c>
      <c r="F17">
        <f t="shared" si="3"/>
        <v>1</v>
      </c>
      <c r="G17">
        <f t="shared" si="4"/>
        <v>0</v>
      </c>
      <c r="H17" s="4">
        <v>1.2</v>
      </c>
      <c r="I17" s="4">
        <v>4.75</v>
      </c>
      <c r="J17" s="4">
        <v>1.2629999999999999</v>
      </c>
      <c r="K17" s="4">
        <v>4</v>
      </c>
      <c r="L17" s="18">
        <f t="shared" si="5"/>
        <v>80</v>
      </c>
      <c r="M17" s="18">
        <f t="shared" si="6"/>
        <v>20</v>
      </c>
      <c r="N17" s="18">
        <f t="shared" si="7"/>
        <v>75</v>
      </c>
      <c r="O17" s="18">
        <f t="shared" si="8"/>
        <v>25</v>
      </c>
      <c r="P17" s="4">
        <f t="shared" si="9"/>
        <v>202301</v>
      </c>
      <c r="Q17" s="23">
        <f t="shared" si="10"/>
        <v>1.2</v>
      </c>
      <c r="R17" s="23">
        <f t="shared" si="11"/>
        <v>-5.2666666666666675</v>
      </c>
      <c r="S17" s="22">
        <f t="shared" si="12"/>
        <v>-4.0666666666666673</v>
      </c>
      <c r="T17" s="5">
        <f t="shared" si="13"/>
        <v>3.9583333333333335</v>
      </c>
      <c r="U17" s="5"/>
      <c r="V17" s="5"/>
      <c r="W17" s="5">
        <f t="shared" si="14"/>
        <v>0.19999999999999996</v>
      </c>
      <c r="X17" s="4">
        <f t="shared" si="15"/>
        <v>0.2629999999999999</v>
      </c>
      <c r="Y17" s="4">
        <f t="shared" si="16"/>
        <v>6.2999999999999945E-2</v>
      </c>
      <c r="Z17" s="30">
        <f t="shared" si="17"/>
        <v>2023</v>
      </c>
      <c r="AA17" s="4">
        <f t="shared" si="18"/>
        <v>-1</v>
      </c>
      <c r="AB17" s="4">
        <f t="shared" si="19"/>
        <v>-1</v>
      </c>
      <c r="AC17" s="4">
        <f t="shared" si="20"/>
        <v>0</v>
      </c>
      <c r="AD17" s="4"/>
      <c r="AE17" s="4">
        <f t="shared" si="21"/>
        <v>4.1567695961995277E-2</v>
      </c>
      <c r="AF17" s="31">
        <f t="shared" si="22"/>
        <v>-0.8</v>
      </c>
      <c r="AG17" s="31">
        <f t="shared" si="23"/>
        <v>-0.7370000000000001</v>
      </c>
      <c r="AH17" s="3">
        <f t="shared" si="24"/>
        <v>0</v>
      </c>
      <c r="AI17" s="40" t="b">
        <f t="shared" si="25"/>
        <v>0</v>
      </c>
      <c r="AJ17" s="3">
        <f t="shared" si="26"/>
        <v>4.2016806722689037E-2</v>
      </c>
      <c r="AK17" s="3">
        <f t="shared" si="27"/>
        <v>0.81686672822406892</v>
      </c>
    </row>
    <row r="18" spans="1:37" s="3" customFormat="1" x14ac:dyDescent="0.25">
      <c r="A18" s="9">
        <v>44934</v>
      </c>
      <c r="B18" s="1" t="s">
        <v>45</v>
      </c>
      <c r="C18" s="1" t="s">
        <v>60</v>
      </c>
      <c r="D18">
        <v>13</v>
      </c>
      <c r="E18" s="1">
        <v>29</v>
      </c>
      <c r="F18">
        <f t="shared" si="3"/>
        <v>0</v>
      </c>
      <c r="G18">
        <f t="shared" si="4"/>
        <v>1</v>
      </c>
      <c r="H18" s="4">
        <v>2.15</v>
      </c>
      <c r="I18" s="4">
        <v>1.74</v>
      </c>
      <c r="J18" s="4">
        <v>3.3</v>
      </c>
      <c r="K18" s="4">
        <v>1.357</v>
      </c>
      <c r="L18" s="18">
        <f t="shared" si="5"/>
        <v>40</v>
      </c>
      <c r="M18" s="18">
        <f t="shared" si="6"/>
        <v>55</v>
      </c>
      <c r="N18" s="18">
        <f t="shared" si="7"/>
        <v>30</v>
      </c>
      <c r="O18" s="18">
        <f t="shared" si="8"/>
        <v>70</v>
      </c>
      <c r="P18" s="4">
        <f t="shared" si="9"/>
        <v>202301</v>
      </c>
      <c r="Q18" s="23">
        <f t="shared" si="10"/>
        <v>1.235632183908046</v>
      </c>
      <c r="R18" s="23">
        <f t="shared" si="11"/>
        <v>-2.2209165687426555</v>
      </c>
      <c r="S18" s="22">
        <f t="shared" si="12"/>
        <v>-0.98528438483460956</v>
      </c>
      <c r="T18" s="5">
        <f t="shared" si="13"/>
        <v>0.80930232558139537</v>
      </c>
      <c r="U18" s="5"/>
      <c r="V18" s="5"/>
      <c r="W18" s="5">
        <f t="shared" si="14"/>
        <v>-1</v>
      </c>
      <c r="X18" s="4">
        <f t="shared" si="15"/>
        <v>-1</v>
      </c>
      <c r="Y18" s="4">
        <f t="shared" si="16"/>
        <v>0</v>
      </c>
      <c r="Z18" s="30">
        <f t="shared" si="17"/>
        <v>2023</v>
      </c>
      <c r="AA18" s="4">
        <f t="shared" si="18"/>
        <v>0.74</v>
      </c>
      <c r="AB18" s="4">
        <f t="shared" si="19"/>
        <v>0.35699999999999998</v>
      </c>
      <c r="AC18" s="4">
        <f t="shared" si="20"/>
        <v>-0.38300000000000001</v>
      </c>
      <c r="AD18" s="4"/>
      <c r="AE18" s="4">
        <f t="shared" si="21"/>
        <v>0.1620859760394644</v>
      </c>
      <c r="AF18" s="31">
        <f t="shared" si="22"/>
        <v>-0.26</v>
      </c>
      <c r="AG18" s="31">
        <f t="shared" si="23"/>
        <v>-0.64300000000000002</v>
      </c>
      <c r="AH18" s="3">
        <f t="shared" si="24"/>
        <v>1</v>
      </c>
      <c r="AI18" s="40">
        <f t="shared" si="25"/>
        <v>0.12225705329153613</v>
      </c>
      <c r="AJ18" s="3">
        <f t="shared" si="26"/>
        <v>3.8303341902313659E-2</v>
      </c>
      <c r="AK18" s="3">
        <f t="shared" si="27"/>
        <v>0.72204519573698789</v>
      </c>
    </row>
    <row r="19" spans="1:37" s="3" customFormat="1" x14ac:dyDescent="0.25">
      <c r="A19" s="9">
        <v>44934</v>
      </c>
      <c r="B19" s="1" t="s">
        <v>44</v>
      </c>
      <c r="C19" s="1" t="s">
        <v>43</v>
      </c>
      <c r="D19">
        <v>27</v>
      </c>
      <c r="E19" s="1">
        <v>16</v>
      </c>
      <c r="F19">
        <f t="shared" si="3"/>
        <v>1</v>
      </c>
      <c r="G19">
        <f t="shared" si="4"/>
        <v>0</v>
      </c>
      <c r="H19" s="4">
        <v>1.4</v>
      </c>
      <c r="I19" s="4">
        <v>3.1</v>
      </c>
      <c r="J19" s="4">
        <v>1.1419999999999999</v>
      </c>
      <c r="K19" s="4">
        <v>6</v>
      </c>
      <c r="L19" s="18">
        <f t="shared" si="5"/>
        <v>70</v>
      </c>
      <c r="M19" s="18">
        <f t="shared" si="6"/>
        <v>30</v>
      </c>
      <c r="N19" s="18">
        <f t="shared" si="7"/>
        <v>85</v>
      </c>
      <c r="O19" s="18">
        <f t="shared" si="8"/>
        <v>15</v>
      </c>
      <c r="P19" s="4">
        <f t="shared" si="9"/>
        <v>202301</v>
      </c>
      <c r="Q19" s="23">
        <f t="shared" si="10"/>
        <v>1.4</v>
      </c>
      <c r="R19" s="23">
        <f t="shared" si="11"/>
        <v>-2.9761904761904767</v>
      </c>
      <c r="S19" s="22">
        <f t="shared" si="12"/>
        <v>-1.5761904761904768</v>
      </c>
      <c r="T19" s="5">
        <f t="shared" si="13"/>
        <v>2.2142857142857144</v>
      </c>
      <c r="U19" s="5"/>
      <c r="V19" s="5"/>
      <c r="W19" s="5">
        <f t="shared" si="14"/>
        <v>0.39999999999999991</v>
      </c>
      <c r="X19" s="4">
        <f t="shared" si="15"/>
        <v>0.1419999999999999</v>
      </c>
      <c r="Y19" s="4">
        <f t="shared" si="16"/>
        <v>-0.25800000000000001</v>
      </c>
      <c r="Z19" s="30">
        <f t="shared" si="17"/>
        <v>2023</v>
      </c>
      <c r="AA19" s="4">
        <f t="shared" si="18"/>
        <v>-1</v>
      </c>
      <c r="AB19" s="4">
        <f t="shared" si="19"/>
        <v>-1</v>
      </c>
      <c r="AC19" s="4">
        <f t="shared" si="20"/>
        <v>0</v>
      </c>
      <c r="AD19" s="4"/>
      <c r="AE19" s="4">
        <f t="shared" si="21"/>
        <v>-0.16137102827120342</v>
      </c>
      <c r="AF19" s="31">
        <f t="shared" si="22"/>
        <v>-0.60000000000000009</v>
      </c>
      <c r="AG19" s="31">
        <f t="shared" si="23"/>
        <v>-0.8580000000000001</v>
      </c>
      <c r="AH19" s="3">
        <f t="shared" si="24"/>
        <v>1</v>
      </c>
      <c r="AI19" s="40">
        <f t="shared" si="25"/>
        <v>0.11904761904761907</v>
      </c>
      <c r="AJ19" s="3">
        <f t="shared" si="26"/>
        <v>3.5555555555555562E-2</v>
      </c>
      <c r="AK19" s="3">
        <f t="shared" si="27"/>
        <v>0.76109070058824779</v>
      </c>
    </row>
    <row r="20" spans="1:37" s="3" customFormat="1" x14ac:dyDescent="0.25">
      <c r="A20" s="9">
        <v>44934</v>
      </c>
      <c r="B20" s="1" t="s">
        <v>35</v>
      </c>
      <c r="C20" s="1" t="s">
        <v>74</v>
      </c>
      <c r="D20">
        <v>31</v>
      </c>
      <c r="E20" s="1">
        <v>28</v>
      </c>
      <c r="F20">
        <f t="shared" si="3"/>
        <v>1</v>
      </c>
      <c r="G20">
        <f t="shared" si="4"/>
        <v>0</v>
      </c>
      <c r="H20" s="4">
        <v>1.74</v>
      </c>
      <c r="I20" s="4">
        <v>2.15</v>
      </c>
      <c r="J20" s="4">
        <v>1.357</v>
      </c>
      <c r="K20" s="4">
        <v>3.3</v>
      </c>
      <c r="L20" s="18">
        <f t="shared" si="5"/>
        <v>50</v>
      </c>
      <c r="M20" s="18">
        <f t="shared" si="6"/>
        <v>45</v>
      </c>
      <c r="N20" s="18">
        <f t="shared" si="7"/>
        <v>70</v>
      </c>
      <c r="O20" s="18">
        <f t="shared" si="8"/>
        <v>30</v>
      </c>
      <c r="P20" s="4">
        <f t="shared" si="9"/>
        <v>202301</v>
      </c>
      <c r="Q20" s="23">
        <f t="shared" si="10"/>
        <v>1.74</v>
      </c>
      <c r="R20" s="23">
        <f t="shared" si="11"/>
        <v>-2.2209165687426555</v>
      </c>
      <c r="S20" s="22">
        <f t="shared" si="12"/>
        <v>-0.48091656874265554</v>
      </c>
      <c r="T20" s="5">
        <f t="shared" si="13"/>
        <v>1.235632183908046</v>
      </c>
      <c r="U20" s="5"/>
      <c r="V20" s="5"/>
      <c r="W20" s="5">
        <f t="shared" si="14"/>
        <v>0.74</v>
      </c>
      <c r="X20" s="4">
        <f t="shared" si="15"/>
        <v>0.35699999999999998</v>
      </c>
      <c r="Y20" s="4">
        <f t="shared" si="16"/>
        <v>-0.38300000000000001</v>
      </c>
      <c r="Z20" s="30">
        <f t="shared" si="17"/>
        <v>2023</v>
      </c>
      <c r="AA20" s="4">
        <f t="shared" si="18"/>
        <v>-1</v>
      </c>
      <c r="AB20" s="4">
        <f t="shared" si="19"/>
        <v>-1</v>
      </c>
      <c r="AC20" s="4">
        <f t="shared" si="20"/>
        <v>0</v>
      </c>
      <c r="AD20" s="4"/>
      <c r="AE20" s="4">
        <f t="shared" si="21"/>
        <v>-0.16220703207718179</v>
      </c>
      <c r="AF20" s="31">
        <f t="shared" si="22"/>
        <v>-0.26</v>
      </c>
      <c r="AG20" s="31">
        <f t="shared" si="23"/>
        <v>-0.64300000000000002</v>
      </c>
      <c r="AH20" s="3">
        <f t="shared" si="24"/>
        <v>1</v>
      </c>
      <c r="AI20" s="40">
        <f t="shared" si="25"/>
        <v>0.12225705329153613</v>
      </c>
      <c r="AJ20" s="3">
        <f t="shared" si="26"/>
        <v>3.8303341902313659E-2</v>
      </c>
      <c r="AK20" s="3">
        <f t="shared" si="27"/>
        <v>0.72204519573698789</v>
      </c>
    </row>
    <row r="21" spans="1:37" s="3" customFormat="1" x14ac:dyDescent="0.25">
      <c r="A21" s="9">
        <v>44934</v>
      </c>
      <c r="B21" s="1" t="s">
        <v>36</v>
      </c>
      <c r="C21" s="1" t="s">
        <v>47</v>
      </c>
      <c r="D21">
        <v>31</v>
      </c>
      <c r="E21" s="1">
        <v>32</v>
      </c>
      <c r="F21">
        <f t="shared" si="3"/>
        <v>0</v>
      </c>
      <c r="G21">
        <f t="shared" si="4"/>
        <v>1</v>
      </c>
      <c r="H21" s="4">
        <v>1.74</v>
      </c>
      <c r="I21" s="4">
        <v>2.15</v>
      </c>
      <c r="J21" s="4">
        <v>1.645</v>
      </c>
      <c r="K21" s="4">
        <v>2.35</v>
      </c>
      <c r="L21" s="18">
        <f t="shared" si="5"/>
        <v>50</v>
      </c>
      <c r="M21" s="18">
        <f t="shared" si="6"/>
        <v>45</v>
      </c>
      <c r="N21" s="18">
        <f t="shared" si="7"/>
        <v>60</v>
      </c>
      <c r="O21" s="18">
        <f t="shared" si="8"/>
        <v>40</v>
      </c>
      <c r="P21" s="4">
        <f t="shared" si="9"/>
        <v>202301</v>
      </c>
      <c r="Q21" s="23">
        <f t="shared" si="10"/>
        <v>0.80930232558139537</v>
      </c>
      <c r="R21" s="23">
        <f t="shared" si="11"/>
        <v>-2.2209165687426555</v>
      </c>
      <c r="S21" s="22">
        <f t="shared" si="12"/>
        <v>-1.4116142431612602</v>
      </c>
      <c r="T21" s="5">
        <f t="shared" si="13"/>
        <v>1.235632183908046</v>
      </c>
      <c r="U21" s="5"/>
      <c r="V21" s="5"/>
      <c r="W21" s="5">
        <f t="shared" si="14"/>
        <v>-1</v>
      </c>
      <c r="X21" s="4">
        <f t="shared" si="15"/>
        <v>-1</v>
      </c>
      <c r="Y21" s="4">
        <f t="shared" si="16"/>
        <v>0</v>
      </c>
      <c r="Z21" s="30">
        <f t="shared" si="17"/>
        <v>2023</v>
      </c>
      <c r="AA21" s="4">
        <f t="shared" si="18"/>
        <v>1.1499999999999999</v>
      </c>
      <c r="AB21" s="4">
        <f t="shared" si="19"/>
        <v>1.35</v>
      </c>
      <c r="AC21" s="4">
        <f t="shared" si="20"/>
        <v>0.20000000000000018</v>
      </c>
      <c r="AD21" s="4"/>
      <c r="AE21" s="4">
        <f t="shared" si="21"/>
        <v>-3.319009188414912E-2</v>
      </c>
      <c r="AF21" s="31">
        <f t="shared" si="22"/>
        <v>0.14999999999999991</v>
      </c>
      <c r="AG21" s="31">
        <f t="shared" si="23"/>
        <v>0.35000000000000009</v>
      </c>
      <c r="AH21" s="3">
        <f t="shared" si="24"/>
        <v>0</v>
      </c>
      <c r="AI21" s="40" t="b">
        <f t="shared" si="25"/>
        <v>0</v>
      </c>
      <c r="AJ21" s="3">
        <f t="shared" si="26"/>
        <v>3.8303341902313659E-2</v>
      </c>
      <c r="AK21" s="3">
        <f t="shared" si="27"/>
        <v>0.72204519573698789</v>
      </c>
    </row>
    <row r="22" spans="1:37" s="3" customFormat="1" x14ac:dyDescent="0.25">
      <c r="A22" s="9">
        <v>44934</v>
      </c>
      <c r="B22" s="1" t="s">
        <v>56</v>
      </c>
      <c r="C22" s="1" t="s">
        <v>50</v>
      </c>
      <c r="D22">
        <v>20</v>
      </c>
      <c r="E22" s="1">
        <v>16</v>
      </c>
      <c r="F22">
        <f t="shared" si="3"/>
        <v>1</v>
      </c>
      <c r="G22">
        <f t="shared" si="4"/>
        <v>0</v>
      </c>
      <c r="H22" s="4">
        <v>1.37</v>
      </c>
      <c r="I22" s="4">
        <v>3.2</v>
      </c>
      <c r="J22" s="4">
        <v>1.357</v>
      </c>
      <c r="K22" s="4">
        <v>3.3</v>
      </c>
      <c r="L22" s="18">
        <f t="shared" si="5"/>
        <v>70</v>
      </c>
      <c r="M22" s="18">
        <f t="shared" si="6"/>
        <v>30</v>
      </c>
      <c r="N22" s="18">
        <f t="shared" si="7"/>
        <v>70</v>
      </c>
      <c r="O22" s="18">
        <f t="shared" si="8"/>
        <v>30</v>
      </c>
      <c r="P22" s="4">
        <f t="shared" si="9"/>
        <v>202301</v>
      </c>
      <c r="Q22" s="23">
        <f t="shared" si="10"/>
        <v>1.37</v>
      </c>
      <c r="R22" s="23">
        <f t="shared" si="11"/>
        <v>-3.1572481572481563</v>
      </c>
      <c r="S22" s="22">
        <f t="shared" si="12"/>
        <v>-1.7872481572481562</v>
      </c>
      <c r="T22" s="5">
        <f t="shared" si="13"/>
        <v>2.335766423357664</v>
      </c>
      <c r="U22" s="5"/>
      <c r="V22" s="5"/>
      <c r="W22" s="5">
        <f t="shared" si="14"/>
        <v>0.37000000000000011</v>
      </c>
      <c r="X22" s="4">
        <f t="shared" si="15"/>
        <v>0.35699999999999998</v>
      </c>
      <c r="Y22" s="4">
        <f t="shared" si="16"/>
        <v>-1.3000000000000123E-2</v>
      </c>
      <c r="Z22" s="30">
        <f t="shared" si="17"/>
        <v>2023</v>
      </c>
      <c r="AA22" s="4">
        <f t="shared" si="18"/>
        <v>-1</v>
      </c>
      <c r="AB22" s="4">
        <f t="shared" si="19"/>
        <v>-1</v>
      </c>
      <c r="AC22" s="4">
        <f t="shared" si="20"/>
        <v>0</v>
      </c>
      <c r="AD22" s="4"/>
      <c r="AE22" s="4">
        <f t="shared" si="21"/>
        <v>-6.9926684560726038E-3</v>
      </c>
      <c r="AF22" s="31">
        <f t="shared" si="22"/>
        <v>-0.62999999999999989</v>
      </c>
      <c r="AG22" s="31">
        <f t="shared" si="23"/>
        <v>-0.64300000000000002</v>
      </c>
      <c r="AH22" s="3">
        <f t="shared" si="24"/>
        <v>0</v>
      </c>
      <c r="AI22" s="40" t="b">
        <f t="shared" si="25"/>
        <v>0</v>
      </c>
      <c r="AJ22" s="3">
        <f t="shared" si="26"/>
        <v>4.0700218818380707E-2</v>
      </c>
      <c r="AK22" s="3">
        <f t="shared" si="27"/>
        <v>0.76222011694815928</v>
      </c>
    </row>
    <row r="23" spans="1:37" s="3" customFormat="1" x14ac:dyDescent="0.25">
      <c r="A23" s="9">
        <v>44934</v>
      </c>
      <c r="B23" s="1" t="s">
        <v>51</v>
      </c>
      <c r="C23" s="1" t="s">
        <v>53</v>
      </c>
      <c r="D23">
        <v>11</v>
      </c>
      <c r="E23" s="1">
        <v>6</v>
      </c>
      <c r="F23">
        <f t="shared" si="3"/>
        <v>1</v>
      </c>
      <c r="G23">
        <f t="shared" si="4"/>
        <v>0</v>
      </c>
      <c r="H23" s="4">
        <v>1.909</v>
      </c>
      <c r="I23" s="4">
        <v>1.909</v>
      </c>
      <c r="J23" s="4">
        <v>1.54</v>
      </c>
      <c r="K23" s="4">
        <v>2.65</v>
      </c>
      <c r="L23" s="18">
        <f t="shared" si="5"/>
        <v>50</v>
      </c>
      <c r="M23" s="18">
        <f t="shared" si="6"/>
        <v>50</v>
      </c>
      <c r="N23" s="18">
        <f t="shared" si="7"/>
        <v>60</v>
      </c>
      <c r="O23" s="18">
        <f t="shared" si="8"/>
        <v>35</v>
      </c>
      <c r="P23" s="4">
        <f t="shared" si="9"/>
        <v>202301</v>
      </c>
      <c r="Q23" s="23">
        <f t="shared" si="10"/>
        <v>1.909</v>
      </c>
      <c r="R23" s="23">
        <f t="shared" si="11"/>
        <v>-2.2002200220022003</v>
      </c>
      <c r="S23" s="22">
        <f t="shared" si="12"/>
        <v>-0.29122002200220032</v>
      </c>
      <c r="T23" s="5">
        <f t="shared" si="13"/>
        <v>1</v>
      </c>
      <c r="U23" s="5"/>
      <c r="V23" s="5"/>
      <c r="W23" s="5">
        <f t="shared" si="14"/>
        <v>0.90900000000000003</v>
      </c>
      <c r="X23" s="4">
        <f t="shared" si="15"/>
        <v>0.54</v>
      </c>
      <c r="Y23" s="4">
        <f t="shared" si="16"/>
        <v>-0.36899999999999999</v>
      </c>
      <c r="Z23" s="30">
        <f t="shared" si="17"/>
        <v>2023</v>
      </c>
      <c r="AA23" s="4">
        <f t="shared" si="18"/>
        <v>-1</v>
      </c>
      <c r="AB23" s="4">
        <f t="shared" si="19"/>
        <v>-1</v>
      </c>
      <c r="AC23" s="4">
        <f t="shared" si="20"/>
        <v>0</v>
      </c>
      <c r="AD23" s="4"/>
      <c r="AE23" s="4">
        <f t="shared" si="21"/>
        <v>-0.12551618104263473</v>
      </c>
      <c r="AF23" s="31">
        <f t="shared" si="22"/>
        <v>-9.099999999999997E-2</v>
      </c>
      <c r="AG23" s="31">
        <f t="shared" si="23"/>
        <v>-0.45999999999999996</v>
      </c>
      <c r="AH23" s="3">
        <f t="shared" si="24"/>
        <v>1</v>
      </c>
      <c r="AI23" s="40">
        <f t="shared" si="25"/>
        <v>9.8807041125947626E-2</v>
      </c>
      <c r="AJ23" s="3">
        <f t="shared" si="26"/>
        <v>4.5499999999999985E-2</v>
      </c>
      <c r="AK23" s="3">
        <f t="shared" si="27"/>
        <v>0.71251697204029296</v>
      </c>
    </row>
    <row r="24" spans="1:37" s="3" customFormat="1" x14ac:dyDescent="0.25">
      <c r="A24" s="9">
        <v>44934</v>
      </c>
      <c r="B24" s="1" t="s">
        <v>42</v>
      </c>
      <c r="C24" s="1" t="s">
        <v>40</v>
      </c>
      <c r="D24">
        <v>7</v>
      </c>
      <c r="E24" s="1">
        <v>10</v>
      </c>
      <c r="F24">
        <f t="shared" si="3"/>
        <v>0</v>
      </c>
      <c r="G24">
        <f t="shared" si="4"/>
        <v>1</v>
      </c>
      <c r="H24" s="4">
        <v>1.625</v>
      </c>
      <c r="I24" s="4">
        <v>2.4</v>
      </c>
      <c r="J24" s="4">
        <v>1.5549999999999999</v>
      </c>
      <c r="K24" s="4">
        <v>2.6</v>
      </c>
      <c r="L24" s="18">
        <f t="shared" si="5"/>
        <v>60</v>
      </c>
      <c r="M24" s="18">
        <f t="shared" si="6"/>
        <v>40</v>
      </c>
      <c r="N24" s="18">
        <f t="shared" si="7"/>
        <v>60</v>
      </c>
      <c r="O24" s="18">
        <f t="shared" si="8"/>
        <v>35</v>
      </c>
      <c r="P24" s="4">
        <f t="shared" si="9"/>
        <v>202301</v>
      </c>
      <c r="Q24" s="23">
        <f t="shared" si="10"/>
        <v>0.67708333333333337</v>
      </c>
      <c r="R24" s="23">
        <f t="shared" si="11"/>
        <v>-2.3142857142857145</v>
      </c>
      <c r="S24" s="22">
        <f t="shared" si="12"/>
        <v>-1.637202380952381</v>
      </c>
      <c r="T24" s="5">
        <f t="shared" si="13"/>
        <v>1.4769230769230768</v>
      </c>
      <c r="U24" s="5"/>
      <c r="V24" s="5"/>
      <c r="W24" s="5">
        <f t="shared" si="14"/>
        <v>-1</v>
      </c>
      <c r="X24" s="4">
        <f t="shared" si="15"/>
        <v>-1</v>
      </c>
      <c r="Y24" s="4">
        <f t="shared" si="16"/>
        <v>0</v>
      </c>
      <c r="Z24" s="30">
        <f t="shared" si="17"/>
        <v>2023</v>
      </c>
      <c r="AA24" s="4">
        <f t="shared" si="18"/>
        <v>1.4</v>
      </c>
      <c r="AB24" s="4">
        <f t="shared" si="19"/>
        <v>1.6</v>
      </c>
      <c r="AC24" s="4">
        <f t="shared" si="20"/>
        <v>0.20000000000000018</v>
      </c>
      <c r="AD24" s="4"/>
      <c r="AE24" s="4">
        <f t="shared" si="21"/>
        <v>-2.770220133564183E-2</v>
      </c>
      <c r="AF24" s="31">
        <f t="shared" si="22"/>
        <v>0.39999999999999991</v>
      </c>
      <c r="AG24" s="31">
        <f t="shared" si="23"/>
        <v>0.60000000000000009</v>
      </c>
      <c r="AH24" s="3">
        <f t="shared" si="24"/>
        <v>0</v>
      </c>
      <c r="AI24" s="40" t="b">
        <f t="shared" si="25"/>
        <v>0</v>
      </c>
      <c r="AJ24" s="3">
        <f t="shared" si="26"/>
        <v>3.1055900621118071E-2</v>
      </c>
      <c r="AK24" s="3">
        <f t="shared" si="27"/>
        <v>0.73537146614069693</v>
      </c>
    </row>
    <row r="25" spans="1:37" s="3" customFormat="1" x14ac:dyDescent="0.25">
      <c r="A25" s="9">
        <v>44934</v>
      </c>
      <c r="B25" s="1" t="s">
        <v>55</v>
      </c>
      <c r="C25" s="1" t="s">
        <v>34</v>
      </c>
      <c r="D25">
        <v>22</v>
      </c>
      <c r="E25" s="1">
        <v>16</v>
      </c>
      <c r="F25">
        <f t="shared" si="3"/>
        <v>1</v>
      </c>
      <c r="G25">
        <f t="shared" si="4"/>
        <v>0</v>
      </c>
      <c r="H25" s="4">
        <v>1.7689999999999999</v>
      </c>
      <c r="I25" s="4">
        <v>2.1</v>
      </c>
      <c r="J25" s="4">
        <v>1.0620000000000001</v>
      </c>
      <c r="K25" s="4">
        <v>10.5</v>
      </c>
      <c r="L25" s="18">
        <f t="shared" si="5"/>
        <v>50</v>
      </c>
      <c r="M25" s="18">
        <f t="shared" si="6"/>
        <v>45</v>
      </c>
      <c r="N25" s="18">
        <f t="shared" si="7"/>
        <v>90</v>
      </c>
      <c r="O25" s="18">
        <f t="shared" si="8"/>
        <v>5</v>
      </c>
      <c r="P25" s="4">
        <f t="shared" si="9"/>
        <v>202301</v>
      </c>
      <c r="Q25" s="23">
        <f t="shared" si="10"/>
        <v>1.7689999999999999</v>
      </c>
      <c r="R25" s="23">
        <f t="shared" si="11"/>
        <v>-2.2094810261260198</v>
      </c>
      <c r="S25" s="22">
        <f t="shared" si="12"/>
        <v>-0.44048102612601991</v>
      </c>
      <c r="T25" s="5">
        <f t="shared" si="13"/>
        <v>1.1871113623516112</v>
      </c>
      <c r="U25" s="5"/>
      <c r="V25" s="5"/>
      <c r="W25" s="5">
        <f t="shared" si="14"/>
        <v>0.76899999999999991</v>
      </c>
      <c r="X25" s="4">
        <f t="shared" si="15"/>
        <v>6.2000000000000055E-2</v>
      </c>
      <c r="Y25" s="4">
        <f t="shared" si="16"/>
        <v>-0.70699999999999985</v>
      </c>
      <c r="Z25" s="30">
        <f t="shared" si="17"/>
        <v>2023</v>
      </c>
      <c r="AA25" s="4">
        <f t="shared" si="18"/>
        <v>-1</v>
      </c>
      <c r="AB25" s="4">
        <f t="shared" si="19"/>
        <v>-1</v>
      </c>
      <c r="AC25" s="4">
        <f t="shared" si="20"/>
        <v>0</v>
      </c>
      <c r="AD25" s="4"/>
      <c r="AE25" s="4">
        <f t="shared" si="21"/>
        <v>-0.3763284607580436</v>
      </c>
      <c r="AF25" s="31">
        <f t="shared" si="22"/>
        <v>-0.23100000000000009</v>
      </c>
      <c r="AG25" s="31">
        <f t="shared" si="23"/>
        <v>-0.93799999999999994</v>
      </c>
      <c r="AH25" s="3">
        <f t="shared" si="24"/>
        <v>1</v>
      </c>
      <c r="AI25" s="40">
        <f t="shared" si="25"/>
        <v>0.33947077983256613</v>
      </c>
      <c r="AJ25" s="3">
        <f t="shared" si="26"/>
        <v>3.982941328508649E-2</v>
      </c>
      <c r="AK25" s="3">
        <f t="shared" si="27"/>
        <v>0.71964747338560531</v>
      </c>
    </row>
    <row r="26" spans="1:37" s="3" customFormat="1" x14ac:dyDescent="0.25">
      <c r="A26" s="9">
        <v>44934</v>
      </c>
      <c r="B26" s="1" t="s">
        <v>57</v>
      </c>
      <c r="C26" s="1" t="s">
        <v>58</v>
      </c>
      <c r="D26">
        <v>28</v>
      </c>
      <c r="E26" s="1">
        <v>14</v>
      </c>
      <c r="F26">
        <f t="shared" si="3"/>
        <v>1</v>
      </c>
      <c r="G26">
        <f t="shared" si="4"/>
        <v>0</v>
      </c>
      <c r="H26" s="4">
        <v>1.833</v>
      </c>
      <c r="I26" s="4">
        <v>2</v>
      </c>
      <c r="J26" s="4">
        <v>1.6890000000000001</v>
      </c>
      <c r="K26" s="4">
        <v>2.25</v>
      </c>
      <c r="L26" s="18">
        <f t="shared" si="5"/>
        <v>50</v>
      </c>
      <c r="M26" s="18">
        <f t="shared" si="6"/>
        <v>50</v>
      </c>
      <c r="N26" s="18">
        <f t="shared" si="7"/>
        <v>55</v>
      </c>
      <c r="O26" s="18">
        <f t="shared" si="8"/>
        <v>40</v>
      </c>
      <c r="P26" s="4">
        <f t="shared" si="9"/>
        <v>202301</v>
      </c>
      <c r="Q26" s="23">
        <f t="shared" si="10"/>
        <v>1.833</v>
      </c>
      <c r="R26" s="23">
        <f t="shared" si="11"/>
        <v>-2.2004801920768307</v>
      </c>
      <c r="S26" s="22">
        <f t="shared" si="12"/>
        <v>-0.36748019207683069</v>
      </c>
      <c r="T26" s="5">
        <f t="shared" si="13"/>
        <v>1.0911074740861975</v>
      </c>
      <c r="U26" s="5"/>
      <c r="V26" s="5"/>
      <c r="W26" s="5">
        <f t="shared" si="14"/>
        <v>0.83299999999999996</v>
      </c>
      <c r="X26" s="4">
        <f t="shared" si="15"/>
        <v>0.68900000000000006</v>
      </c>
      <c r="Y26" s="4">
        <f t="shared" si="16"/>
        <v>-0.14399999999999991</v>
      </c>
      <c r="Z26" s="30">
        <f t="shared" si="17"/>
        <v>2023</v>
      </c>
      <c r="AA26" s="4">
        <f t="shared" si="18"/>
        <v>-1</v>
      </c>
      <c r="AB26" s="4">
        <f t="shared" si="19"/>
        <v>-1</v>
      </c>
      <c r="AC26" s="4">
        <f t="shared" si="20"/>
        <v>0</v>
      </c>
      <c r="AD26" s="4"/>
      <c r="AE26" s="4">
        <f t="shared" si="21"/>
        <v>-4.6512574383781091E-2</v>
      </c>
      <c r="AF26" s="31">
        <f t="shared" si="22"/>
        <v>-0.16700000000000004</v>
      </c>
      <c r="AG26" s="31">
        <f t="shared" si="23"/>
        <v>-0.31099999999999994</v>
      </c>
      <c r="AH26" s="3">
        <f t="shared" si="24"/>
        <v>1</v>
      </c>
      <c r="AI26" s="40">
        <f t="shared" si="25"/>
        <v>1.000181851245685E-2</v>
      </c>
      <c r="AJ26" s="3">
        <f t="shared" si="26"/>
        <v>4.3569006000521826E-2</v>
      </c>
      <c r="AK26" s="3">
        <f t="shared" si="27"/>
        <v>0.71479712573838006</v>
      </c>
    </row>
    <row r="27" spans="1:37" s="3" customFormat="1" x14ac:dyDescent="0.25">
      <c r="A27" s="9">
        <v>44934</v>
      </c>
      <c r="B27" s="1" t="s">
        <v>61</v>
      </c>
      <c r="C27" s="1" t="s">
        <v>73</v>
      </c>
      <c r="D27">
        <v>19</v>
      </c>
      <c r="E27" s="1">
        <v>16</v>
      </c>
      <c r="F27">
        <f t="shared" si="3"/>
        <v>1</v>
      </c>
      <c r="G27">
        <f t="shared" si="4"/>
        <v>0</v>
      </c>
      <c r="H27" s="4">
        <v>1.625</v>
      </c>
      <c r="I27" s="4">
        <v>2.4</v>
      </c>
      <c r="J27" s="4">
        <v>1.454</v>
      </c>
      <c r="K27" s="4">
        <v>2.8</v>
      </c>
      <c r="L27" s="18">
        <f t="shared" si="5"/>
        <v>60</v>
      </c>
      <c r="M27" s="18">
        <f t="shared" si="6"/>
        <v>40</v>
      </c>
      <c r="N27" s="18">
        <f t="shared" si="7"/>
        <v>65</v>
      </c>
      <c r="O27" s="18">
        <f t="shared" si="8"/>
        <v>35</v>
      </c>
      <c r="P27" s="4">
        <f t="shared" si="9"/>
        <v>202301</v>
      </c>
      <c r="Q27" s="23">
        <f t="shared" si="10"/>
        <v>1.625</v>
      </c>
      <c r="R27" s="23">
        <f t="shared" si="11"/>
        <v>-2.3142857142857145</v>
      </c>
      <c r="S27" s="22">
        <f t="shared" si="12"/>
        <v>-0.6892857142857145</v>
      </c>
      <c r="T27" s="5">
        <f t="shared" si="13"/>
        <v>1.4769230769230768</v>
      </c>
      <c r="U27" s="5"/>
      <c r="V27" s="5"/>
      <c r="W27" s="5">
        <f t="shared" si="14"/>
        <v>0.625</v>
      </c>
      <c r="X27" s="4">
        <f t="shared" si="15"/>
        <v>0.45399999999999996</v>
      </c>
      <c r="Y27" s="4">
        <f t="shared" si="16"/>
        <v>-0.17100000000000004</v>
      </c>
      <c r="Z27" s="30">
        <f t="shared" si="17"/>
        <v>2023</v>
      </c>
      <c r="AA27" s="4">
        <f t="shared" si="18"/>
        <v>-1</v>
      </c>
      <c r="AB27" s="4">
        <f t="shared" si="19"/>
        <v>-1</v>
      </c>
      <c r="AC27" s="4">
        <f t="shared" si="20"/>
        <v>0</v>
      </c>
      <c r="AD27" s="4"/>
      <c r="AE27" s="4">
        <f t="shared" si="21"/>
        <v>-7.2373293831340613E-2</v>
      </c>
      <c r="AF27" s="31">
        <f t="shared" si="22"/>
        <v>-0.375</v>
      </c>
      <c r="AG27" s="31">
        <f t="shared" si="23"/>
        <v>-0.54600000000000004</v>
      </c>
      <c r="AH27" s="3">
        <f t="shared" si="24"/>
        <v>1</v>
      </c>
      <c r="AI27" s="40">
        <f t="shared" si="25"/>
        <v>2.7472527472527375E-2</v>
      </c>
      <c r="AJ27" s="3">
        <f t="shared" si="26"/>
        <v>3.1055900621118071E-2</v>
      </c>
      <c r="AK27" s="3">
        <f t="shared" si="27"/>
        <v>0.73537146614069693</v>
      </c>
    </row>
    <row r="28" spans="1:37" s="3" customFormat="1" x14ac:dyDescent="0.25">
      <c r="A28" s="9">
        <v>44934</v>
      </c>
      <c r="B28" s="1" t="s">
        <v>38</v>
      </c>
      <c r="C28" s="1" t="s">
        <v>63</v>
      </c>
      <c r="D28">
        <v>38</v>
      </c>
      <c r="E28" s="1">
        <v>13</v>
      </c>
      <c r="F28">
        <f t="shared" si="3"/>
        <v>1</v>
      </c>
      <c r="G28">
        <f t="shared" si="4"/>
        <v>0</v>
      </c>
      <c r="H28" s="4">
        <v>1.19</v>
      </c>
      <c r="I28" s="4">
        <v>5</v>
      </c>
      <c r="J28" s="4">
        <v>1.083</v>
      </c>
      <c r="K28" s="4">
        <v>8.5</v>
      </c>
      <c r="L28" s="18">
        <f t="shared" si="5"/>
        <v>80</v>
      </c>
      <c r="M28" s="18">
        <f t="shared" si="6"/>
        <v>20</v>
      </c>
      <c r="N28" s="18">
        <f t="shared" si="7"/>
        <v>90</v>
      </c>
      <c r="O28" s="18">
        <f t="shared" si="8"/>
        <v>10</v>
      </c>
      <c r="P28" s="4">
        <f t="shared" si="9"/>
        <v>202301</v>
      </c>
      <c r="Q28" s="23">
        <f t="shared" si="10"/>
        <v>1.19</v>
      </c>
      <c r="R28" s="23">
        <f t="shared" si="11"/>
        <v>-5.5131578947368434</v>
      </c>
      <c r="S28" s="22">
        <f t="shared" si="12"/>
        <v>-4.323157894736843</v>
      </c>
      <c r="T28" s="5">
        <f t="shared" si="13"/>
        <v>4.2016806722689077</v>
      </c>
      <c r="U28" s="5"/>
      <c r="V28" s="5"/>
      <c r="W28" s="5">
        <f t="shared" si="14"/>
        <v>0.18999999999999995</v>
      </c>
      <c r="X28" s="4">
        <f t="shared" si="15"/>
        <v>8.2999999999999963E-2</v>
      </c>
      <c r="Y28" s="4">
        <f t="shared" si="16"/>
        <v>-0.10699999999999998</v>
      </c>
      <c r="Z28" s="30">
        <f t="shared" si="17"/>
        <v>2023</v>
      </c>
      <c r="AA28" s="4">
        <f t="shared" si="18"/>
        <v>-1</v>
      </c>
      <c r="AB28" s="4">
        <f t="shared" si="19"/>
        <v>-1</v>
      </c>
      <c r="AC28" s="4">
        <f t="shared" si="20"/>
        <v>0</v>
      </c>
      <c r="AD28" s="4"/>
      <c r="AE28" s="4">
        <f t="shared" si="21"/>
        <v>-8.3024899710576805E-2</v>
      </c>
      <c r="AF28" s="31">
        <f t="shared" si="22"/>
        <v>-0.81</v>
      </c>
      <c r="AG28" s="31">
        <f t="shared" si="23"/>
        <v>-0.91700000000000004</v>
      </c>
      <c r="AH28" s="3">
        <f t="shared" si="24"/>
        <v>1</v>
      </c>
      <c r="AI28" s="40">
        <f t="shared" si="25"/>
        <v>4.2016806722689037E-2</v>
      </c>
      <c r="AJ28" s="3">
        <f t="shared" si="26"/>
        <v>3.8772213247172949E-2</v>
      </c>
      <c r="AK28" s="3">
        <f t="shared" si="27"/>
        <v>0.82515359084810391</v>
      </c>
    </row>
    <row r="29" spans="1:37" s="3" customFormat="1" x14ac:dyDescent="0.25">
      <c r="A29" s="9">
        <v>44934</v>
      </c>
      <c r="B29" s="1" t="s">
        <v>82</v>
      </c>
      <c r="C29" s="1" t="s">
        <v>37</v>
      </c>
      <c r="D29">
        <v>26</v>
      </c>
      <c r="E29" s="1">
        <v>6</v>
      </c>
      <c r="F29">
        <f t="shared" si="3"/>
        <v>1</v>
      </c>
      <c r="G29">
        <f t="shared" si="4"/>
        <v>0</v>
      </c>
      <c r="H29" s="4">
        <v>1.476</v>
      </c>
      <c r="I29" s="4">
        <v>2.75</v>
      </c>
      <c r="J29" s="4">
        <v>3.75</v>
      </c>
      <c r="K29" s="4">
        <v>1.2849999999999999</v>
      </c>
      <c r="L29" s="18">
        <f t="shared" si="5"/>
        <v>60</v>
      </c>
      <c r="M29" s="18">
        <f t="shared" si="6"/>
        <v>35</v>
      </c>
      <c r="N29" s="18">
        <f t="shared" si="7"/>
        <v>25</v>
      </c>
      <c r="O29" s="18">
        <f t="shared" si="8"/>
        <v>75</v>
      </c>
      <c r="P29" s="4">
        <f t="shared" si="9"/>
        <v>202301</v>
      </c>
      <c r="Q29" s="23">
        <f t="shared" si="10"/>
        <v>1.476</v>
      </c>
      <c r="R29" s="23">
        <f t="shared" si="11"/>
        <v>-2.6722689075630255</v>
      </c>
      <c r="S29" s="22">
        <f t="shared" si="12"/>
        <v>-1.1962689075630255</v>
      </c>
      <c r="T29" s="5">
        <f t="shared" si="13"/>
        <v>1.8631436314363143</v>
      </c>
      <c r="U29" s="5"/>
      <c r="V29" s="5"/>
      <c r="W29" s="5">
        <f t="shared" si="14"/>
        <v>0.47599999999999998</v>
      </c>
      <c r="X29" s="4">
        <f t="shared" si="15"/>
        <v>2.75</v>
      </c>
      <c r="Y29" s="4">
        <f t="shared" si="16"/>
        <v>2.274</v>
      </c>
      <c r="Z29" s="30">
        <f t="shared" si="17"/>
        <v>2023</v>
      </c>
      <c r="AA29" s="4">
        <f t="shared" si="18"/>
        <v>-1</v>
      </c>
      <c r="AB29" s="4">
        <f t="shared" si="19"/>
        <v>-1</v>
      </c>
      <c r="AC29" s="4">
        <f t="shared" si="20"/>
        <v>0</v>
      </c>
      <c r="AD29" s="4"/>
      <c r="AE29" s="4">
        <f t="shared" si="21"/>
        <v>0.41084010840108404</v>
      </c>
      <c r="AF29" s="31">
        <f t="shared" si="22"/>
        <v>-0.52400000000000002</v>
      </c>
      <c r="AG29" s="31">
        <f t="shared" si="23"/>
        <v>1.75</v>
      </c>
      <c r="AH29" s="3">
        <f t="shared" si="24"/>
        <v>1</v>
      </c>
      <c r="AI29" s="40">
        <f t="shared" si="25"/>
        <v>0.36969696969696964</v>
      </c>
      <c r="AJ29" s="3">
        <f t="shared" si="26"/>
        <v>3.9517274017983883E-2</v>
      </c>
      <c r="AK29" s="3">
        <f t="shared" si="27"/>
        <v>0.74349762535005803</v>
      </c>
    </row>
    <row r="30" spans="1:37" s="3" customFormat="1" x14ac:dyDescent="0.25">
      <c r="A30" s="9">
        <v>44933</v>
      </c>
      <c r="B30" s="1" t="s">
        <v>80</v>
      </c>
      <c r="C30" s="1" t="s">
        <v>49</v>
      </c>
      <c r="D30">
        <v>13</v>
      </c>
      <c r="E30" s="1">
        <v>31</v>
      </c>
      <c r="F30">
        <f t="shared" si="3"/>
        <v>0</v>
      </c>
      <c r="G30">
        <f t="shared" si="4"/>
        <v>1</v>
      </c>
      <c r="H30" s="4">
        <v>4.5</v>
      </c>
      <c r="I30" s="4">
        <v>1.222</v>
      </c>
      <c r="J30" s="4">
        <v>4.25</v>
      </c>
      <c r="K30" s="4">
        <v>1.2350000000000001</v>
      </c>
      <c r="L30" s="18">
        <f t="shared" si="5"/>
        <v>20</v>
      </c>
      <c r="M30" s="18">
        <f t="shared" si="6"/>
        <v>80</v>
      </c>
      <c r="N30" s="18">
        <f t="shared" si="7"/>
        <v>20</v>
      </c>
      <c r="O30" s="18">
        <f t="shared" si="8"/>
        <v>80</v>
      </c>
      <c r="P30" s="4">
        <f t="shared" si="9"/>
        <v>202301</v>
      </c>
      <c r="Q30" s="23">
        <f t="shared" si="10"/>
        <v>3.6824877250409167</v>
      </c>
      <c r="R30" s="23">
        <f t="shared" si="11"/>
        <v>-4.7902187902187903</v>
      </c>
      <c r="S30" s="22">
        <f t="shared" si="12"/>
        <v>-1.1077310651778736</v>
      </c>
      <c r="T30" s="5">
        <f t="shared" si="13"/>
        <v>0.27155555555555555</v>
      </c>
      <c r="U30" s="5"/>
      <c r="V30" s="5"/>
      <c r="W30" s="5">
        <f t="shared" si="14"/>
        <v>-1</v>
      </c>
      <c r="X30" s="4">
        <f t="shared" si="15"/>
        <v>-1</v>
      </c>
      <c r="Y30" s="4">
        <f t="shared" si="16"/>
        <v>0</v>
      </c>
      <c r="Z30" s="30">
        <f t="shared" si="17"/>
        <v>2023</v>
      </c>
      <c r="AA30" s="4">
        <f t="shared" si="18"/>
        <v>0.22199999999999998</v>
      </c>
      <c r="AB30" s="4">
        <f t="shared" si="19"/>
        <v>0.2350000000000001</v>
      </c>
      <c r="AC30" s="4">
        <f t="shared" si="20"/>
        <v>1.3000000000000123E-2</v>
      </c>
      <c r="AD30" s="4"/>
      <c r="AE30" s="4">
        <f t="shared" si="21"/>
        <v>-1.307189542483661E-2</v>
      </c>
      <c r="AF30" s="31">
        <f t="shared" si="22"/>
        <v>-0.77800000000000002</v>
      </c>
      <c r="AG30" s="31">
        <f t="shared" si="23"/>
        <v>-0.7649999999999999</v>
      </c>
      <c r="AH30" s="3">
        <f t="shared" si="24"/>
        <v>0</v>
      </c>
      <c r="AI30" s="40" t="b">
        <f t="shared" si="25"/>
        <v>0</v>
      </c>
      <c r="AJ30" s="3">
        <f t="shared" si="26"/>
        <v>3.897238727717578E-2</v>
      </c>
      <c r="AK30" s="3">
        <f t="shared" si="27"/>
        <v>0.81077417207003633</v>
      </c>
    </row>
    <row r="31" spans="1:37" s="3" customFormat="1" x14ac:dyDescent="0.25">
      <c r="A31" s="9">
        <v>44927</v>
      </c>
      <c r="B31" s="1" t="s">
        <v>43</v>
      </c>
      <c r="C31" s="1" t="s">
        <v>57</v>
      </c>
      <c r="D31">
        <v>13</v>
      </c>
      <c r="E31" s="1">
        <v>16</v>
      </c>
      <c r="F31">
        <f t="shared" si="3"/>
        <v>0</v>
      </c>
      <c r="G31">
        <f t="shared" si="4"/>
        <v>1</v>
      </c>
      <c r="H31" s="4">
        <v>1.476</v>
      </c>
      <c r="I31" s="4">
        <v>2.75</v>
      </c>
      <c r="J31" s="4">
        <v>1.869</v>
      </c>
      <c r="K31" s="4">
        <v>1.952</v>
      </c>
      <c r="L31" s="18">
        <f t="shared" si="5"/>
        <v>60</v>
      </c>
      <c r="M31" s="18">
        <f t="shared" si="6"/>
        <v>35</v>
      </c>
      <c r="N31" s="18">
        <f t="shared" si="7"/>
        <v>50</v>
      </c>
      <c r="O31" s="18">
        <f t="shared" si="8"/>
        <v>50</v>
      </c>
      <c r="P31" s="4">
        <f t="shared" si="9"/>
        <v>202301</v>
      </c>
      <c r="Q31" s="23">
        <f t="shared" si="10"/>
        <v>0.53672727272727272</v>
      </c>
      <c r="R31" s="23">
        <f t="shared" si="11"/>
        <v>-2.6722689075630255</v>
      </c>
      <c r="S31" s="22">
        <f t="shared" si="12"/>
        <v>-2.1355416348357528</v>
      </c>
      <c r="T31" s="5">
        <f t="shared" si="13"/>
        <v>1.8631436314363143</v>
      </c>
      <c r="U31" s="5"/>
      <c r="V31" s="5"/>
      <c r="W31" s="5">
        <f t="shared" si="14"/>
        <v>-1</v>
      </c>
      <c r="X31" s="4">
        <f t="shared" si="15"/>
        <v>-1</v>
      </c>
      <c r="Y31" s="4">
        <f t="shared" si="16"/>
        <v>0</v>
      </c>
      <c r="Z31" s="30">
        <f t="shared" si="17"/>
        <v>2023</v>
      </c>
      <c r="AA31" s="4">
        <f t="shared" si="18"/>
        <v>1.75</v>
      </c>
      <c r="AB31" s="4">
        <f t="shared" si="19"/>
        <v>0.95199999999999996</v>
      </c>
      <c r="AC31" s="4">
        <f t="shared" si="20"/>
        <v>-0.79800000000000004</v>
      </c>
      <c r="AD31" s="4"/>
      <c r="AE31" s="4">
        <f t="shared" si="21"/>
        <v>0.14246129620204706</v>
      </c>
      <c r="AF31" s="31">
        <f t="shared" si="22"/>
        <v>0.75</v>
      </c>
      <c r="AG31" s="31">
        <f t="shared" si="23"/>
        <v>-4.8000000000000043E-2</v>
      </c>
      <c r="AH31" s="3">
        <f t="shared" si="24"/>
        <v>1</v>
      </c>
      <c r="AI31" s="40">
        <f t="shared" si="25"/>
        <v>0.10131815749793271</v>
      </c>
      <c r="AJ31" s="3">
        <f t="shared" si="26"/>
        <v>3.9517274017983883E-2</v>
      </c>
      <c r="AK31" s="3">
        <f t="shared" si="27"/>
        <v>0.74349762535005803</v>
      </c>
    </row>
    <row r="32" spans="1:37" s="3" customFormat="1" x14ac:dyDescent="0.25">
      <c r="A32" s="9">
        <v>44927</v>
      </c>
      <c r="B32" s="1" t="s">
        <v>62</v>
      </c>
      <c r="C32" s="1" t="s">
        <v>60</v>
      </c>
      <c r="D32">
        <v>41</v>
      </c>
      <c r="E32" s="1">
        <v>17</v>
      </c>
      <c r="F32">
        <f t="shared" si="3"/>
        <v>1</v>
      </c>
      <c r="G32">
        <f t="shared" si="4"/>
        <v>0</v>
      </c>
      <c r="H32" s="4">
        <v>1.74</v>
      </c>
      <c r="I32" s="4">
        <v>2.15</v>
      </c>
      <c r="J32" s="4">
        <v>1.54</v>
      </c>
      <c r="K32" s="4">
        <v>2.65</v>
      </c>
      <c r="L32" s="18">
        <f t="shared" si="5"/>
        <v>50</v>
      </c>
      <c r="M32" s="18">
        <f t="shared" si="6"/>
        <v>45</v>
      </c>
      <c r="N32" s="18">
        <f t="shared" si="7"/>
        <v>60</v>
      </c>
      <c r="O32" s="18">
        <f t="shared" si="8"/>
        <v>35</v>
      </c>
      <c r="P32" s="4">
        <f t="shared" si="9"/>
        <v>202301</v>
      </c>
      <c r="Q32" s="23">
        <f t="shared" si="10"/>
        <v>1.74</v>
      </c>
      <c r="R32" s="23">
        <f t="shared" si="11"/>
        <v>-2.2209165687426555</v>
      </c>
      <c r="S32" s="22">
        <f t="shared" si="12"/>
        <v>-0.48091656874265554</v>
      </c>
      <c r="T32" s="5">
        <f t="shared" si="13"/>
        <v>1.235632183908046</v>
      </c>
      <c r="U32" s="5"/>
      <c r="V32" s="5"/>
      <c r="W32" s="5">
        <f t="shared" si="14"/>
        <v>0.74</v>
      </c>
      <c r="X32" s="4">
        <f t="shared" si="15"/>
        <v>0.54</v>
      </c>
      <c r="Y32" s="4">
        <f t="shared" si="16"/>
        <v>-0.19999999999999996</v>
      </c>
      <c r="Z32" s="30">
        <f t="shared" si="17"/>
        <v>2023</v>
      </c>
      <c r="AA32" s="4">
        <f t="shared" si="18"/>
        <v>-1</v>
      </c>
      <c r="AB32" s="4">
        <f t="shared" si="19"/>
        <v>-1</v>
      </c>
      <c r="AC32" s="4">
        <f t="shared" si="20"/>
        <v>0</v>
      </c>
      <c r="AD32" s="4"/>
      <c r="AE32" s="4">
        <f t="shared" si="21"/>
        <v>-7.4638005672488461E-2</v>
      </c>
      <c r="AF32" s="31">
        <f t="shared" si="22"/>
        <v>-0.26</v>
      </c>
      <c r="AG32" s="31">
        <f t="shared" si="23"/>
        <v>-0.45999999999999996</v>
      </c>
      <c r="AH32" s="3">
        <f t="shared" si="24"/>
        <v>1</v>
      </c>
      <c r="AI32" s="40">
        <f t="shared" si="25"/>
        <v>4.7928865755801353E-2</v>
      </c>
      <c r="AJ32" s="3">
        <f t="shared" si="26"/>
        <v>3.8303341902313659E-2</v>
      </c>
      <c r="AK32" s="3">
        <f t="shared" si="27"/>
        <v>0.72204519573698789</v>
      </c>
    </row>
    <row r="33" spans="1:37" s="3" customFormat="1" x14ac:dyDescent="0.25">
      <c r="A33" s="9">
        <v>44927</v>
      </c>
      <c r="B33" s="1" t="s">
        <v>74</v>
      </c>
      <c r="C33" s="1" t="s">
        <v>73</v>
      </c>
      <c r="D33">
        <v>31</v>
      </c>
      <c r="E33" s="1">
        <v>10</v>
      </c>
      <c r="F33">
        <f t="shared" si="3"/>
        <v>1</v>
      </c>
      <c r="G33">
        <f t="shared" si="4"/>
        <v>0</v>
      </c>
      <c r="H33" s="4">
        <v>1.327</v>
      </c>
      <c r="I33" s="4">
        <v>3.45</v>
      </c>
      <c r="J33" s="4">
        <v>1.363</v>
      </c>
      <c r="K33" s="4">
        <v>3.25</v>
      </c>
      <c r="L33" s="18">
        <f t="shared" si="5"/>
        <v>70</v>
      </c>
      <c r="M33" s="18">
        <f t="shared" si="6"/>
        <v>25</v>
      </c>
      <c r="N33" s="18">
        <f t="shared" si="7"/>
        <v>70</v>
      </c>
      <c r="O33" s="18">
        <f t="shared" si="8"/>
        <v>30</v>
      </c>
      <c r="P33" s="4">
        <f t="shared" si="9"/>
        <v>202301</v>
      </c>
      <c r="Q33" s="23">
        <f t="shared" si="10"/>
        <v>1.327</v>
      </c>
      <c r="R33" s="23">
        <f t="shared" si="11"/>
        <v>-3.4662672408412911</v>
      </c>
      <c r="S33" s="22">
        <f t="shared" si="12"/>
        <v>-2.1392672408412912</v>
      </c>
      <c r="T33" s="5">
        <f t="shared" si="13"/>
        <v>2.5998492840994727</v>
      </c>
      <c r="U33" s="5"/>
      <c r="V33" s="5"/>
      <c r="W33" s="5">
        <f t="shared" si="14"/>
        <v>0.32699999999999996</v>
      </c>
      <c r="X33" s="4">
        <f t="shared" si="15"/>
        <v>0.36299999999999999</v>
      </c>
      <c r="Y33" s="4">
        <f t="shared" si="16"/>
        <v>3.6000000000000032E-2</v>
      </c>
      <c r="Z33" s="30">
        <f t="shared" si="17"/>
        <v>2023</v>
      </c>
      <c r="AA33" s="4">
        <f t="shared" si="18"/>
        <v>-1</v>
      </c>
      <c r="AB33" s="4">
        <f t="shared" si="19"/>
        <v>-1</v>
      </c>
      <c r="AC33" s="4">
        <f t="shared" si="20"/>
        <v>0</v>
      </c>
      <c r="AD33" s="4"/>
      <c r="AE33" s="4">
        <f t="shared" si="21"/>
        <v>1.9903787303705789E-2</v>
      </c>
      <c r="AF33" s="31">
        <f t="shared" si="22"/>
        <v>-0.67300000000000004</v>
      </c>
      <c r="AG33" s="31">
        <f t="shared" si="23"/>
        <v>-0.63700000000000001</v>
      </c>
      <c r="AH33" s="3">
        <f t="shared" si="24"/>
        <v>0</v>
      </c>
      <c r="AI33" s="40" t="b">
        <f t="shared" si="25"/>
        <v>0</v>
      </c>
      <c r="AJ33" s="3">
        <f t="shared" si="26"/>
        <v>4.1626543855976639E-2</v>
      </c>
      <c r="AK33" s="3">
        <f t="shared" si="27"/>
        <v>0.77208379474213462</v>
      </c>
    </row>
    <row r="34" spans="1:37" s="3" customFormat="1" x14ac:dyDescent="0.25">
      <c r="A34" s="9">
        <v>44927</v>
      </c>
      <c r="B34" s="1" t="s">
        <v>80</v>
      </c>
      <c r="C34" s="1" t="s">
        <v>38</v>
      </c>
      <c r="D34">
        <v>34</v>
      </c>
      <c r="E34" s="1">
        <v>37</v>
      </c>
      <c r="F34">
        <f t="shared" si="3"/>
        <v>0</v>
      </c>
      <c r="G34">
        <f t="shared" si="4"/>
        <v>1</v>
      </c>
      <c r="H34" s="4">
        <v>2.8</v>
      </c>
      <c r="I34" s="4">
        <v>1.454</v>
      </c>
      <c r="J34" s="4">
        <v>4.75</v>
      </c>
      <c r="K34" s="4">
        <v>1.2</v>
      </c>
      <c r="L34" s="18">
        <f t="shared" si="5"/>
        <v>30</v>
      </c>
      <c r="M34" s="18">
        <f t="shared" si="6"/>
        <v>65</v>
      </c>
      <c r="N34" s="18">
        <f t="shared" si="7"/>
        <v>20</v>
      </c>
      <c r="O34" s="18">
        <f t="shared" si="8"/>
        <v>80</v>
      </c>
      <c r="P34" s="4">
        <f t="shared" si="9"/>
        <v>202301</v>
      </c>
      <c r="Q34" s="23">
        <f t="shared" si="10"/>
        <v>1.9257221458046767</v>
      </c>
      <c r="R34" s="23">
        <f t="shared" si="11"/>
        <v>-2.758198727361723</v>
      </c>
      <c r="S34" s="22">
        <f t="shared" si="12"/>
        <v>-0.83247658155704629</v>
      </c>
      <c r="T34" s="5">
        <f t="shared" si="13"/>
        <v>0.51928571428571435</v>
      </c>
      <c r="U34" s="5"/>
      <c r="V34" s="5"/>
      <c r="W34" s="5">
        <f t="shared" si="14"/>
        <v>-1</v>
      </c>
      <c r="X34" s="4">
        <f t="shared" si="15"/>
        <v>-1</v>
      </c>
      <c r="Y34" s="4">
        <f t="shared" si="16"/>
        <v>0</v>
      </c>
      <c r="Z34" s="30">
        <f t="shared" si="17"/>
        <v>2023</v>
      </c>
      <c r="AA34" s="4">
        <f t="shared" si="18"/>
        <v>0.45399999999999996</v>
      </c>
      <c r="AB34" s="4">
        <f t="shared" si="19"/>
        <v>0.19999999999999996</v>
      </c>
      <c r="AC34" s="4">
        <f t="shared" si="20"/>
        <v>-0.254</v>
      </c>
      <c r="AD34" s="4"/>
      <c r="AE34" s="4">
        <f t="shared" si="21"/>
        <v>0.14661654135338348</v>
      </c>
      <c r="AF34" s="31">
        <f t="shared" si="22"/>
        <v>-0.54600000000000004</v>
      </c>
      <c r="AG34" s="31">
        <f t="shared" si="23"/>
        <v>-0.8</v>
      </c>
      <c r="AH34" s="3">
        <f t="shared" si="24"/>
        <v>1</v>
      </c>
      <c r="AI34" s="40">
        <f t="shared" si="25"/>
        <v>0.1017157749945703</v>
      </c>
      <c r="AJ34" s="3">
        <f t="shared" si="26"/>
        <v>4.2971321109544047E-2</v>
      </c>
      <c r="AK34" s="3">
        <f t="shared" si="27"/>
        <v>0.74334329771104013</v>
      </c>
    </row>
    <row r="35" spans="1:37" s="3" customFormat="1" x14ac:dyDescent="0.25">
      <c r="A35" s="9">
        <v>44927</v>
      </c>
      <c r="B35" s="1" t="s">
        <v>61</v>
      </c>
      <c r="C35" s="1" t="s">
        <v>53</v>
      </c>
      <c r="D35">
        <v>23</v>
      </c>
      <c r="E35" s="1">
        <v>6</v>
      </c>
      <c r="F35">
        <f t="shared" si="3"/>
        <v>1</v>
      </c>
      <c r="G35">
        <f t="shared" si="4"/>
        <v>0</v>
      </c>
      <c r="H35" s="4">
        <v>1.833</v>
      </c>
      <c r="I35" s="4">
        <v>2</v>
      </c>
      <c r="J35" s="4">
        <v>2.0499999999999998</v>
      </c>
      <c r="K35" s="4">
        <v>1.8</v>
      </c>
      <c r="L35" s="18">
        <f t="shared" si="5"/>
        <v>50</v>
      </c>
      <c r="M35" s="18">
        <f t="shared" si="6"/>
        <v>50</v>
      </c>
      <c r="N35" s="18">
        <f t="shared" si="7"/>
        <v>45</v>
      </c>
      <c r="O35" s="18">
        <f t="shared" si="8"/>
        <v>55</v>
      </c>
      <c r="P35" s="4">
        <f t="shared" si="9"/>
        <v>202301</v>
      </c>
      <c r="Q35" s="23">
        <f t="shared" si="10"/>
        <v>1.833</v>
      </c>
      <c r="R35" s="23">
        <f t="shared" si="11"/>
        <v>-2.2004801920768307</v>
      </c>
      <c r="S35" s="22">
        <f t="shared" si="12"/>
        <v>-0.36748019207683069</v>
      </c>
      <c r="T35" s="5">
        <f t="shared" si="13"/>
        <v>1.0911074740861975</v>
      </c>
      <c r="U35" s="5"/>
      <c r="V35" s="5"/>
      <c r="W35" s="5">
        <f t="shared" si="14"/>
        <v>0.83299999999999996</v>
      </c>
      <c r="X35" s="4">
        <f t="shared" si="15"/>
        <v>1.0499999999999998</v>
      </c>
      <c r="Y35" s="4">
        <f t="shared" si="16"/>
        <v>0.21699999999999986</v>
      </c>
      <c r="Z35" s="30">
        <f t="shared" si="17"/>
        <v>2023</v>
      </c>
      <c r="AA35" s="4">
        <f t="shared" si="18"/>
        <v>-1</v>
      </c>
      <c r="AB35" s="4">
        <f t="shared" si="19"/>
        <v>-1</v>
      </c>
      <c r="AC35" s="4">
        <f t="shared" si="20"/>
        <v>0</v>
      </c>
      <c r="AD35" s="4"/>
      <c r="AE35" s="4">
        <f t="shared" si="21"/>
        <v>5.7748858994318197E-2</v>
      </c>
      <c r="AF35" s="31">
        <f t="shared" si="22"/>
        <v>-0.16700000000000004</v>
      </c>
      <c r="AG35" s="31">
        <f t="shared" si="23"/>
        <v>4.9999999999999822E-2</v>
      </c>
      <c r="AH35" s="3">
        <f t="shared" si="24"/>
        <v>1</v>
      </c>
      <c r="AI35" s="40">
        <f t="shared" si="25"/>
        <v>1.2195121951219523E-2</v>
      </c>
      <c r="AJ35" s="3">
        <f t="shared" si="26"/>
        <v>4.3569006000521826E-2</v>
      </c>
      <c r="AK35" s="3">
        <f t="shared" si="27"/>
        <v>0.71479712573838006</v>
      </c>
    </row>
    <row r="36" spans="1:37" s="3" customFormat="1" x14ac:dyDescent="0.25">
      <c r="A36" s="9">
        <v>44927</v>
      </c>
      <c r="B36" s="1" t="s">
        <v>41</v>
      </c>
      <c r="C36" s="1" t="s">
        <v>63</v>
      </c>
      <c r="D36">
        <v>20</v>
      </c>
      <c r="E36" s="1">
        <v>19</v>
      </c>
      <c r="F36">
        <f t="shared" si="3"/>
        <v>1</v>
      </c>
      <c r="G36">
        <f t="shared" si="4"/>
        <v>0</v>
      </c>
      <c r="H36" s="4">
        <v>1.625</v>
      </c>
      <c r="I36" s="4">
        <v>2.4</v>
      </c>
      <c r="J36" s="4">
        <v>1.3440000000000001</v>
      </c>
      <c r="K36" s="4">
        <v>3.35</v>
      </c>
      <c r="L36" s="18">
        <f t="shared" si="5"/>
        <v>60</v>
      </c>
      <c r="M36" s="18">
        <f t="shared" si="6"/>
        <v>40</v>
      </c>
      <c r="N36" s="18">
        <f t="shared" si="7"/>
        <v>70</v>
      </c>
      <c r="O36" s="18">
        <f t="shared" si="8"/>
        <v>25</v>
      </c>
      <c r="P36" s="4">
        <f t="shared" si="9"/>
        <v>202301</v>
      </c>
      <c r="Q36" s="23">
        <f t="shared" si="10"/>
        <v>1.625</v>
      </c>
      <c r="R36" s="23">
        <f t="shared" si="11"/>
        <v>-2.3142857142857145</v>
      </c>
      <c r="S36" s="22">
        <f t="shared" si="12"/>
        <v>-0.6892857142857145</v>
      </c>
      <c r="T36" s="5">
        <f t="shared" si="13"/>
        <v>1.4769230769230768</v>
      </c>
      <c r="U36" s="5"/>
      <c r="V36" s="5"/>
      <c r="W36" s="5">
        <f t="shared" si="14"/>
        <v>0.625</v>
      </c>
      <c r="X36" s="4">
        <f t="shared" si="15"/>
        <v>0.34400000000000008</v>
      </c>
      <c r="Y36" s="4">
        <f t="shared" si="16"/>
        <v>-0.28099999999999992</v>
      </c>
      <c r="Z36" s="30">
        <f t="shared" si="17"/>
        <v>2023</v>
      </c>
      <c r="AA36" s="4">
        <f t="shared" si="18"/>
        <v>-1</v>
      </c>
      <c r="AB36" s="4">
        <f t="shared" si="19"/>
        <v>-1</v>
      </c>
      <c r="AC36" s="4">
        <f t="shared" si="20"/>
        <v>0</v>
      </c>
      <c r="AD36" s="4"/>
      <c r="AE36" s="4">
        <f t="shared" si="21"/>
        <v>-0.12866300366300354</v>
      </c>
      <c r="AF36" s="31">
        <f t="shared" si="22"/>
        <v>-0.375</v>
      </c>
      <c r="AG36" s="31">
        <f t="shared" si="23"/>
        <v>-0.65599999999999992</v>
      </c>
      <c r="AH36" s="3">
        <f t="shared" si="24"/>
        <v>1</v>
      </c>
      <c r="AI36" s="40">
        <f t="shared" si="25"/>
        <v>8.6107921928817444E-2</v>
      </c>
      <c r="AJ36" s="3">
        <f t="shared" si="26"/>
        <v>3.1055900621118071E-2</v>
      </c>
      <c r="AK36" s="3">
        <f t="shared" si="27"/>
        <v>0.73537146614069693</v>
      </c>
    </row>
    <row r="37" spans="1:37" s="3" customFormat="1" x14ac:dyDescent="0.25">
      <c r="A37" s="9">
        <v>44927</v>
      </c>
      <c r="B37" s="1" t="s">
        <v>33</v>
      </c>
      <c r="C37" s="1" t="s">
        <v>45</v>
      </c>
      <c r="D37">
        <v>41</v>
      </c>
      <c r="E37" s="1">
        <v>10</v>
      </c>
      <c r="F37">
        <f t="shared" si="3"/>
        <v>1</v>
      </c>
      <c r="G37">
        <f t="shared" si="4"/>
        <v>0</v>
      </c>
      <c r="H37" s="4">
        <v>1.357</v>
      </c>
      <c r="I37" s="4">
        <v>3.3</v>
      </c>
      <c r="J37" s="4">
        <v>1.454</v>
      </c>
      <c r="K37" s="4">
        <v>2.8</v>
      </c>
      <c r="L37" s="18">
        <f t="shared" si="5"/>
        <v>70</v>
      </c>
      <c r="M37" s="18">
        <f t="shared" si="6"/>
        <v>30</v>
      </c>
      <c r="N37" s="18">
        <f t="shared" si="7"/>
        <v>65</v>
      </c>
      <c r="O37" s="18">
        <f t="shared" si="8"/>
        <v>35</v>
      </c>
      <c r="P37" s="4">
        <f t="shared" si="9"/>
        <v>202301</v>
      </c>
      <c r="Q37" s="23">
        <f t="shared" si="10"/>
        <v>1.357</v>
      </c>
      <c r="R37" s="23">
        <f t="shared" si="11"/>
        <v>-3.2359030568749243</v>
      </c>
      <c r="S37" s="22">
        <f t="shared" si="12"/>
        <v>-1.8789030568749243</v>
      </c>
      <c r="T37" s="5">
        <f t="shared" si="13"/>
        <v>2.4318349299926307</v>
      </c>
      <c r="U37" s="5"/>
      <c r="V37" s="5"/>
      <c r="W37" s="5">
        <f t="shared" si="14"/>
        <v>0.35699999999999998</v>
      </c>
      <c r="X37" s="4">
        <f t="shared" si="15"/>
        <v>0.45399999999999996</v>
      </c>
      <c r="Y37" s="4">
        <f t="shared" si="16"/>
        <v>9.6999999999999975E-2</v>
      </c>
      <c r="Z37" s="30">
        <f t="shared" si="17"/>
        <v>2023</v>
      </c>
      <c r="AA37" s="4">
        <f t="shared" si="18"/>
        <v>-1</v>
      </c>
      <c r="AB37" s="4">
        <f t="shared" si="19"/>
        <v>-1</v>
      </c>
      <c r="AC37" s="4">
        <f t="shared" si="20"/>
        <v>0</v>
      </c>
      <c r="AD37" s="4"/>
      <c r="AE37" s="4">
        <f t="shared" si="21"/>
        <v>4.9161766539386642E-2</v>
      </c>
      <c r="AF37" s="31">
        <f t="shared" si="22"/>
        <v>-0.64300000000000002</v>
      </c>
      <c r="AG37" s="31">
        <f t="shared" si="23"/>
        <v>-0.54600000000000004</v>
      </c>
      <c r="AH37" s="3">
        <f t="shared" si="24"/>
        <v>1</v>
      </c>
      <c r="AI37" s="40" t="b">
        <f t="shared" si="25"/>
        <v>0</v>
      </c>
      <c r="AJ37" s="3">
        <f t="shared" si="26"/>
        <v>3.8415288812540416E-2</v>
      </c>
      <c r="AK37" s="3">
        <f t="shared" si="27"/>
        <v>0.76776981782772924</v>
      </c>
    </row>
    <row r="38" spans="1:37" s="3" customFormat="1" x14ac:dyDescent="0.25">
      <c r="A38" s="9">
        <v>44927</v>
      </c>
      <c r="B38" s="1" t="s">
        <v>47</v>
      </c>
      <c r="C38" s="1" t="s">
        <v>56</v>
      </c>
      <c r="D38">
        <v>3</v>
      </c>
      <c r="E38" s="1">
        <v>31</v>
      </c>
      <c r="F38">
        <f t="shared" si="3"/>
        <v>0</v>
      </c>
      <c r="G38">
        <f t="shared" si="4"/>
        <v>1</v>
      </c>
      <c r="H38" s="4">
        <v>2.8</v>
      </c>
      <c r="I38" s="4">
        <v>1.454</v>
      </c>
      <c r="J38" s="4">
        <v>2.65</v>
      </c>
      <c r="K38" s="4">
        <v>1.54</v>
      </c>
      <c r="L38" s="18">
        <f t="shared" si="5"/>
        <v>30</v>
      </c>
      <c r="M38" s="18">
        <f t="shared" si="6"/>
        <v>65</v>
      </c>
      <c r="N38" s="18">
        <f t="shared" si="7"/>
        <v>35</v>
      </c>
      <c r="O38" s="18">
        <f t="shared" si="8"/>
        <v>60</v>
      </c>
      <c r="P38" s="4">
        <f t="shared" si="9"/>
        <v>202301</v>
      </c>
      <c r="Q38" s="23">
        <f t="shared" si="10"/>
        <v>1.9257221458046767</v>
      </c>
      <c r="R38" s="23">
        <f t="shared" si="11"/>
        <v>-2.758198727361723</v>
      </c>
      <c r="S38" s="22">
        <f t="shared" si="12"/>
        <v>-0.83247658155704629</v>
      </c>
      <c r="T38" s="5">
        <f t="shared" si="13"/>
        <v>0.51928571428571435</v>
      </c>
      <c r="U38" s="5"/>
      <c r="V38" s="5"/>
      <c r="W38" s="5">
        <f t="shared" si="14"/>
        <v>-1</v>
      </c>
      <c r="X38" s="4">
        <f t="shared" si="15"/>
        <v>-1</v>
      </c>
      <c r="Y38" s="4">
        <f t="shared" si="16"/>
        <v>0</v>
      </c>
      <c r="Z38" s="30">
        <f t="shared" si="17"/>
        <v>2023</v>
      </c>
      <c r="AA38" s="4">
        <f t="shared" si="18"/>
        <v>0.45399999999999996</v>
      </c>
      <c r="AB38" s="4">
        <f t="shared" si="19"/>
        <v>0.54</v>
      </c>
      <c r="AC38" s="4">
        <f t="shared" si="20"/>
        <v>8.6000000000000076E-2</v>
      </c>
      <c r="AD38" s="4"/>
      <c r="AE38" s="4">
        <f t="shared" si="21"/>
        <v>-2.0215633423180612E-2</v>
      </c>
      <c r="AF38" s="31">
        <f t="shared" si="22"/>
        <v>-0.54600000000000004</v>
      </c>
      <c r="AG38" s="31">
        <f t="shared" si="23"/>
        <v>-0.45999999999999996</v>
      </c>
      <c r="AH38" s="3">
        <f t="shared" si="24"/>
        <v>0</v>
      </c>
      <c r="AI38" s="40" t="b">
        <f t="shared" si="25"/>
        <v>0</v>
      </c>
      <c r="AJ38" s="3">
        <f t="shared" si="26"/>
        <v>4.2971321109544047E-2</v>
      </c>
      <c r="AK38" s="3">
        <f t="shared" si="27"/>
        <v>0.74334329771104013</v>
      </c>
    </row>
    <row r="39" spans="1:37" s="3" customFormat="1" x14ac:dyDescent="0.25">
      <c r="A39" s="9">
        <v>44927</v>
      </c>
      <c r="B39" s="1" t="s">
        <v>49</v>
      </c>
      <c r="C39" s="1" t="s">
        <v>35</v>
      </c>
      <c r="D39">
        <v>27</v>
      </c>
      <c r="E39" s="1">
        <v>24</v>
      </c>
      <c r="F39">
        <f t="shared" si="3"/>
        <v>1</v>
      </c>
      <c r="G39">
        <f t="shared" si="4"/>
        <v>0</v>
      </c>
      <c r="H39" s="4">
        <v>1.2</v>
      </c>
      <c r="I39" s="4">
        <v>4.75</v>
      </c>
      <c r="J39" s="4">
        <v>1.125</v>
      </c>
      <c r="K39" s="4">
        <v>6.5</v>
      </c>
      <c r="L39" s="18">
        <f t="shared" si="5"/>
        <v>80</v>
      </c>
      <c r="M39" s="18">
        <f t="shared" si="6"/>
        <v>20</v>
      </c>
      <c r="N39" s="18">
        <f t="shared" si="7"/>
        <v>85</v>
      </c>
      <c r="O39" s="18">
        <f t="shared" si="8"/>
        <v>15</v>
      </c>
      <c r="P39" s="4">
        <f t="shared" si="9"/>
        <v>202301</v>
      </c>
      <c r="Q39" s="23">
        <f t="shared" si="10"/>
        <v>1.2</v>
      </c>
      <c r="R39" s="23">
        <f t="shared" si="11"/>
        <v>-5.2666666666666675</v>
      </c>
      <c r="S39" s="22">
        <f t="shared" si="12"/>
        <v>-4.0666666666666673</v>
      </c>
      <c r="T39" s="5">
        <f t="shared" si="13"/>
        <v>3.9583333333333335</v>
      </c>
      <c r="U39" s="5"/>
      <c r="V39" s="5"/>
      <c r="W39" s="5">
        <f t="shared" si="14"/>
        <v>0.19999999999999996</v>
      </c>
      <c r="X39" s="4">
        <f t="shared" si="15"/>
        <v>0.125</v>
      </c>
      <c r="Y39" s="4">
        <f t="shared" si="16"/>
        <v>-7.4999999999999956E-2</v>
      </c>
      <c r="Z39" s="30">
        <f t="shared" si="17"/>
        <v>2023</v>
      </c>
      <c r="AA39" s="4">
        <f t="shared" si="18"/>
        <v>-1</v>
      </c>
      <c r="AB39" s="4">
        <f t="shared" si="19"/>
        <v>-1</v>
      </c>
      <c r="AC39" s="4">
        <f t="shared" si="20"/>
        <v>0</v>
      </c>
      <c r="AD39" s="4"/>
      <c r="AE39" s="4">
        <f t="shared" si="21"/>
        <v>-5.5555555555555469E-2</v>
      </c>
      <c r="AF39" s="31">
        <f t="shared" si="22"/>
        <v>-0.8</v>
      </c>
      <c r="AG39" s="31">
        <f t="shared" si="23"/>
        <v>-0.875</v>
      </c>
      <c r="AH39" s="3">
        <f t="shared" si="24"/>
        <v>1</v>
      </c>
      <c r="AI39" s="40">
        <f t="shared" si="25"/>
        <v>1.2820512820512775E-2</v>
      </c>
      <c r="AJ39" s="3">
        <f t="shared" si="26"/>
        <v>4.2016806722689037E-2</v>
      </c>
      <c r="AK39" s="3">
        <f t="shared" si="27"/>
        <v>0.81686672822406892</v>
      </c>
    </row>
    <row r="40" spans="1:37" s="3" customFormat="1" x14ac:dyDescent="0.25">
      <c r="A40" s="9">
        <v>44927</v>
      </c>
      <c r="B40" s="1" t="s">
        <v>52</v>
      </c>
      <c r="C40" s="1" t="s">
        <v>51</v>
      </c>
      <c r="D40">
        <v>23</v>
      </c>
      <c r="E40" s="1">
        <v>21</v>
      </c>
      <c r="F40">
        <f t="shared" si="3"/>
        <v>1</v>
      </c>
      <c r="G40">
        <f t="shared" si="4"/>
        <v>0</v>
      </c>
      <c r="H40" s="4">
        <v>2.15</v>
      </c>
      <c r="I40" s="4">
        <v>1.74</v>
      </c>
      <c r="J40" s="4">
        <v>1.6060000000000001</v>
      </c>
      <c r="K40" s="4">
        <v>2.4500000000000002</v>
      </c>
      <c r="L40" s="18">
        <f t="shared" si="5"/>
        <v>40</v>
      </c>
      <c r="M40" s="18">
        <f t="shared" si="6"/>
        <v>55</v>
      </c>
      <c r="N40" s="18">
        <f t="shared" si="7"/>
        <v>60</v>
      </c>
      <c r="O40" s="18">
        <f t="shared" si="8"/>
        <v>40</v>
      </c>
      <c r="P40" s="4">
        <f t="shared" si="9"/>
        <v>202301</v>
      </c>
      <c r="Q40" s="23">
        <f t="shared" si="10"/>
        <v>2.15</v>
      </c>
      <c r="R40" s="23">
        <f t="shared" si="11"/>
        <v>-2.2209165687426555</v>
      </c>
      <c r="S40" s="22">
        <f t="shared" si="12"/>
        <v>-7.0916568742655617E-2</v>
      </c>
      <c r="T40" s="5">
        <f t="shared" si="13"/>
        <v>0.80930232558139537</v>
      </c>
      <c r="U40" s="5"/>
      <c r="V40" s="5"/>
      <c r="W40" s="5">
        <f t="shared" si="14"/>
        <v>1.1499999999999999</v>
      </c>
      <c r="X40" s="4">
        <f t="shared" si="15"/>
        <v>0.60600000000000009</v>
      </c>
      <c r="Y40" s="4">
        <f t="shared" si="16"/>
        <v>-0.54399999999999982</v>
      </c>
      <c r="Z40" s="30">
        <f t="shared" si="17"/>
        <v>2023</v>
      </c>
      <c r="AA40" s="4">
        <f t="shared" si="18"/>
        <v>-1</v>
      </c>
      <c r="AB40" s="4">
        <f t="shared" si="19"/>
        <v>-1</v>
      </c>
      <c r="AC40" s="4">
        <f t="shared" si="20"/>
        <v>0</v>
      </c>
      <c r="AD40" s="4"/>
      <c r="AE40" s="4">
        <f t="shared" si="21"/>
        <v>-0.15754872715688256</v>
      </c>
      <c r="AF40" s="31">
        <f t="shared" si="22"/>
        <v>0.14999999999999991</v>
      </c>
      <c r="AG40" s="31">
        <f t="shared" si="23"/>
        <v>-0.39399999999999991</v>
      </c>
      <c r="AH40" s="3">
        <f t="shared" si="24"/>
        <v>1</v>
      </c>
      <c r="AI40" s="40">
        <f t="shared" si="25"/>
        <v>0.12672045562411016</v>
      </c>
      <c r="AJ40" s="3">
        <f t="shared" si="26"/>
        <v>3.8303341902313659E-2</v>
      </c>
      <c r="AK40" s="3">
        <f t="shared" si="27"/>
        <v>0.72204519573698789</v>
      </c>
    </row>
    <row r="41" spans="1:37" s="3" customFormat="1" x14ac:dyDescent="0.25">
      <c r="A41" s="9">
        <v>44927</v>
      </c>
      <c r="B41" s="1" t="s">
        <v>34</v>
      </c>
      <c r="C41" s="1" t="s">
        <v>36</v>
      </c>
      <c r="D41">
        <v>38</v>
      </c>
      <c r="E41" s="1">
        <v>10</v>
      </c>
      <c r="F41">
        <f t="shared" si="3"/>
        <v>1</v>
      </c>
      <c r="G41">
        <f t="shared" si="4"/>
        <v>0</v>
      </c>
      <c r="H41" s="4">
        <v>1.6060000000000001</v>
      </c>
      <c r="I41" s="4">
        <v>2.4500000000000002</v>
      </c>
      <c r="J41" s="4">
        <v>1.4079999999999999</v>
      </c>
      <c r="K41" s="4">
        <v>3.05</v>
      </c>
      <c r="L41" s="18">
        <f t="shared" si="5"/>
        <v>60</v>
      </c>
      <c r="M41" s="18">
        <f t="shared" si="6"/>
        <v>40</v>
      </c>
      <c r="N41" s="18">
        <f t="shared" si="7"/>
        <v>70</v>
      </c>
      <c r="O41" s="18">
        <f t="shared" si="8"/>
        <v>30</v>
      </c>
      <c r="P41" s="4">
        <f t="shared" si="9"/>
        <v>202301</v>
      </c>
      <c r="Q41" s="23">
        <f t="shared" si="10"/>
        <v>1.6060000000000001</v>
      </c>
      <c r="R41" s="23">
        <f t="shared" si="11"/>
        <v>-2.3398201889154429</v>
      </c>
      <c r="S41" s="22">
        <f t="shared" si="12"/>
        <v>-0.73382018891544276</v>
      </c>
      <c r="T41" s="5">
        <f t="shared" si="13"/>
        <v>1.5255292652552928</v>
      </c>
      <c r="U41" s="5"/>
      <c r="V41" s="5"/>
      <c r="W41" s="5">
        <f t="shared" si="14"/>
        <v>0.60600000000000009</v>
      </c>
      <c r="X41" s="4">
        <f t="shared" si="15"/>
        <v>0.40799999999999992</v>
      </c>
      <c r="Y41" s="4">
        <f t="shared" si="16"/>
        <v>-0.19800000000000018</v>
      </c>
      <c r="Z41" s="30">
        <f t="shared" si="17"/>
        <v>2023</v>
      </c>
      <c r="AA41" s="4">
        <f t="shared" si="18"/>
        <v>-1</v>
      </c>
      <c r="AB41" s="4">
        <f t="shared" si="19"/>
        <v>-1</v>
      </c>
      <c r="AC41" s="4">
        <f t="shared" si="20"/>
        <v>0</v>
      </c>
      <c r="AD41" s="4"/>
      <c r="AE41" s="4">
        <f t="shared" si="21"/>
        <v>-8.7562266500622821E-2</v>
      </c>
      <c r="AF41" s="31">
        <f t="shared" si="22"/>
        <v>-0.39399999999999991</v>
      </c>
      <c r="AG41" s="31">
        <f t="shared" si="23"/>
        <v>-0.59200000000000008</v>
      </c>
      <c r="AH41" s="3">
        <f t="shared" si="24"/>
        <v>1</v>
      </c>
      <c r="AI41" s="40">
        <f t="shared" si="25"/>
        <v>4.9466141314333578E-2</v>
      </c>
      <c r="AJ41" s="3">
        <f t="shared" si="26"/>
        <v>2.9906311637080796E-2</v>
      </c>
      <c r="AK41" s="3">
        <f t="shared" si="27"/>
        <v>0.73801604403568954</v>
      </c>
    </row>
    <row r="42" spans="1:37" s="3" customFormat="1" x14ac:dyDescent="0.25">
      <c r="A42" s="9">
        <v>44927</v>
      </c>
      <c r="B42" s="1" t="s">
        <v>55</v>
      </c>
      <c r="C42" s="1" t="s">
        <v>42</v>
      </c>
      <c r="D42">
        <v>10</v>
      </c>
      <c r="E42" s="1">
        <v>20</v>
      </c>
      <c r="F42">
        <f t="shared" si="3"/>
        <v>0</v>
      </c>
      <c r="G42">
        <f t="shared" si="4"/>
        <v>1</v>
      </c>
      <c r="H42" s="4">
        <v>1.3839999999999999</v>
      </c>
      <c r="I42" s="4">
        <v>3.15</v>
      </c>
      <c r="J42" s="4">
        <v>1.4339999999999999</v>
      </c>
      <c r="K42" s="4">
        <v>2.9</v>
      </c>
      <c r="L42" s="18">
        <f t="shared" si="5"/>
        <v>70</v>
      </c>
      <c r="M42" s="18">
        <f t="shared" si="6"/>
        <v>30</v>
      </c>
      <c r="N42" s="18">
        <f t="shared" si="7"/>
        <v>65</v>
      </c>
      <c r="O42" s="18">
        <f t="shared" si="8"/>
        <v>30</v>
      </c>
      <c r="P42" s="4">
        <f t="shared" si="9"/>
        <v>202301</v>
      </c>
      <c r="Q42" s="23">
        <f t="shared" si="10"/>
        <v>0.43936507936507935</v>
      </c>
      <c r="R42" s="23">
        <f t="shared" si="11"/>
        <v>-3.0692829457364348</v>
      </c>
      <c r="S42" s="22">
        <f t="shared" si="12"/>
        <v>-2.6299178663713554</v>
      </c>
      <c r="T42" s="5">
        <f t="shared" si="13"/>
        <v>2.2760115606936417</v>
      </c>
      <c r="U42" s="5"/>
      <c r="V42" s="5"/>
      <c r="W42" s="5">
        <f t="shared" si="14"/>
        <v>-1</v>
      </c>
      <c r="X42" s="4">
        <f t="shared" si="15"/>
        <v>-1</v>
      </c>
      <c r="Y42" s="4">
        <f t="shared" si="16"/>
        <v>0</v>
      </c>
      <c r="Z42" s="30">
        <f t="shared" si="17"/>
        <v>2023</v>
      </c>
      <c r="AA42" s="4">
        <f t="shared" si="18"/>
        <v>2.15</v>
      </c>
      <c r="AB42" s="4">
        <f t="shared" si="19"/>
        <v>1.9</v>
      </c>
      <c r="AC42" s="4">
        <f t="shared" si="20"/>
        <v>-0.25</v>
      </c>
      <c r="AD42" s="4"/>
      <c r="AE42" s="4">
        <f t="shared" si="21"/>
        <v>2.519328286614908E-2</v>
      </c>
      <c r="AF42" s="31">
        <f t="shared" si="22"/>
        <v>1.1499999999999999</v>
      </c>
      <c r="AG42" s="31">
        <f t="shared" si="23"/>
        <v>0.89999999999999991</v>
      </c>
      <c r="AH42" s="3">
        <f t="shared" si="24"/>
        <v>0</v>
      </c>
      <c r="AI42" s="40" t="b">
        <f t="shared" si="25"/>
        <v>0</v>
      </c>
      <c r="AJ42" s="3">
        <f t="shared" si="26"/>
        <v>3.8464931627701926E-2</v>
      </c>
      <c r="AK42" s="3">
        <f t="shared" si="27"/>
        <v>0.76144516238611948</v>
      </c>
    </row>
    <row r="43" spans="1:37" s="3" customFormat="1" x14ac:dyDescent="0.25">
      <c r="A43" s="9">
        <v>44927</v>
      </c>
      <c r="B43" s="1" t="s">
        <v>39</v>
      </c>
      <c r="C43" s="1" t="s">
        <v>40</v>
      </c>
      <c r="D43">
        <v>30</v>
      </c>
      <c r="E43" s="1">
        <v>24</v>
      </c>
      <c r="F43">
        <f t="shared" si="3"/>
        <v>1</v>
      </c>
      <c r="G43">
        <f t="shared" si="4"/>
        <v>0</v>
      </c>
      <c r="H43" s="4">
        <v>1.3169999999999999</v>
      </c>
      <c r="I43" s="4">
        <v>3.55</v>
      </c>
      <c r="J43" s="4">
        <v>1.54</v>
      </c>
      <c r="K43" s="4">
        <v>2.65</v>
      </c>
      <c r="L43" s="18">
        <f t="shared" si="5"/>
        <v>70</v>
      </c>
      <c r="M43" s="18">
        <f t="shared" si="6"/>
        <v>25</v>
      </c>
      <c r="N43" s="18">
        <f t="shared" si="7"/>
        <v>60</v>
      </c>
      <c r="O43" s="18">
        <f t="shared" si="8"/>
        <v>35</v>
      </c>
      <c r="P43" s="4">
        <f t="shared" si="9"/>
        <v>202301</v>
      </c>
      <c r="Q43" s="23">
        <f t="shared" si="10"/>
        <v>1.3169999999999999</v>
      </c>
      <c r="R43" s="23">
        <f t="shared" si="11"/>
        <v>-3.5467309952372119</v>
      </c>
      <c r="S43" s="22">
        <f t="shared" si="12"/>
        <v>-2.2297309952372117</v>
      </c>
      <c r="T43" s="5">
        <f t="shared" si="13"/>
        <v>2.6955201214882307</v>
      </c>
      <c r="U43" s="5"/>
      <c r="V43" s="5"/>
      <c r="W43" s="5">
        <f t="shared" si="14"/>
        <v>0.31699999999999995</v>
      </c>
      <c r="X43" s="4">
        <f t="shared" si="15"/>
        <v>0.54</v>
      </c>
      <c r="Y43" s="4">
        <f t="shared" si="16"/>
        <v>0.22300000000000009</v>
      </c>
      <c r="Z43" s="30">
        <f t="shared" si="17"/>
        <v>2023</v>
      </c>
      <c r="AA43" s="4">
        <f t="shared" si="18"/>
        <v>-1</v>
      </c>
      <c r="AB43" s="4">
        <f t="shared" si="19"/>
        <v>-1</v>
      </c>
      <c r="AC43" s="4">
        <f t="shared" si="20"/>
        <v>0</v>
      </c>
      <c r="AD43" s="4"/>
      <c r="AE43" s="4">
        <f t="shared" si="21"/>
        <v>0.10995079332209179</v>
      </c>
      <c r="AF43" s="31">
        <f t="shared" si="22"/>
        <v>-0.68300000000000005</v>
      </c>
      <c r="AG43" s="31">
        <f t="shared" si="23"/>
        <v>-0.45999999999999996</v>
      </c>
      <c r="AH43" s="3">
        <f t="shared" si="24"/>
        <v>1</v>
      </c>
      <c r="AI43" s="40">
        <f t="shared" si="25"/>
        <v>6.8959209804280164E-2</v>
      </c>
      <c r="AJ43" s="3">
        <f t="shared" si="26"/>
        <v>3.9377439901376654E-2</v>
      </c>
      <c r="AK43" s="3">
        <f t="shared" si="27"/>
        <v>0.77734467290837872</v>
      </c>
    </row>
    <row r="44" spans="1:37" s="3" customFormat="1" x14ac:dyDescent="0.25">
      <c r="A44" s="9">
        <v>44927</v>
      </c>
      <c r="B44" s="1" t="s">
        <v>82</v>
      </c>
      <c r="C44" s="1" t="s">
        <v>58</v>
      </c>
      <c r="D44">
        <v>10</v>
      </c>
      <c r="E44" s="1">
        <v>24</v>
      </c>
      <c r="F44">
        <f t="shared" si="3"/>
        <v>0</v>
      </c>
      <c r="G44">
        <f t="shared" si="4"/>
        <v>1</v>
      </c>
      <c r="H44" s="4">
        <v>1.7689999999999999</v>
      </c>
      <c r="I44" s="4">
        <v>2.1</v>
      </c>
      <c r="J44" s="4">
        <v>1.7689999999999999</v>
      </c>
      <c r="K44" s="4">
        <v>2.1</v>
      </c>
      <c r="L44" s="18">
        <f t="shared" si="5"/>
        <v>50</v>
      </c>
      <c r="M44" s="18">
        <f t="shared" si="6"/>
        <v>45</v>
      </c>
      <c r="N44" s="18">
        <f t="shared" si="7"/>
        <v>55</v>
      </c>
      <c r="O44" s="18">
        <f t="shared" si="8"/>
        <v>45</v>
      </c>
      <c r="P44" s="4">
        <f t="shared" si="9"/>
        <v>202301</v>
      </c>
      <c r="Q44" s="23">
        <f t="shared" si="10"/>
        <v>0.84238095238095234</v>
      </c>
      <c r="R44" s="23">
        <f t="shared" si="11"/>
        <v>-2.2094810261260198</v>
      </c>
      <c r="S44" s="22">
        <f t="shared" si="12"/>
        <v>-1.3671000737450676</v>
      </c>
      <c r="T44" s="5">
        <f t="shared" si="13"/>
        <v>1.1871113623516112</v>
      </c>
      <c r="U44" s="5"/>
      <c r="V44" s="5"/>
      <c r="W44" s="5">
        <f t="shared" si="14"/>
        <v>-1</v>
      </c>
      <c r="X44" s="4">
        <f t="shared" si="15"/>
        <v>-1</v>
      </c>
      <c r="Y44" s="4">
        <f t="shared" si="16"/>
        <v>0</v>
      </c>
      <c r="Z44" s="30">
        <f t="shared" si="17"/>
        <v>2023</v>
      </c>
      <c r="AA44" s="4">
        <f t="shared" si="18"/>
        <v>1.1000000000000001</v>
      </c>
      <c r="AB44" s="4">
        <f t="shared" si="19"/>
        <v>1.1000000000000001</v>
      </c>
      <c r="AC44" s="4">
        <f t="shared" si="20"/>
        <v>0</v>
      </c>
      <c r="AD44" s="4"/>
      <c r="AE44" s="4">
        <f t="shared" si="21"/>
        <v>0</v>
      </c>
      <c r="AF44" s="31">
        <f t="shared" si="22"/>
        <v>0.10000000000000009</v>
      </c>
      <c r="AG44" s="31">
        <f t="shared" si="23"/>
        <v>0.10000000000000009</v>
      </c>
      <c r="AH44" s="3">
        <f t="shared" si="24"/>
        <v>0</v>
      </c>
      <c r="AI44" s="40" t="b">
        <f t="shared" si="25"/>
        <v>0</v>
      </c>
      <c r="AJ44" s="3">
        <f t="shared" si="26"/>
        <v>3.982941328508649E-2</v>
      </c>
      <c r="AK44" s="3">
        <f t="shared" si="27"/>
        <v>0.71964747338560531</v>
      </c>
    </row>
    <row r="45" spans="1:37" s="3" customFormat="1" x14ac:dyDescent="0.25">
      <c r="A45" s="9">
        <v>44924</v>
      </c>
      <c r="B45" s="1" t="s">
        <v>50</v>
      </c>
      <c r="C45" s="1" t="s">
        <v>37</v>
      </c>
      <c r="D45">
        <v>13</v>
      </c>
      <c r="E45" s="1">
        <v>27</v>
      </c>
      <c r="F45">
        <f t="shared" si="3"/>
        <v>0</v>
      </c>
      <c r="G45">
        <f t="shared" si="4"/>
        <v>1</v>
      </c>
      <c r="H45" s="4">
        <v>2.35</v>
      </c>
      <c r="I45" s="4">
        <v>1.645</v>
      </c>
      <c r="J45" s="4">
        <v>7</v>
      </c>
      <c r="K45" s="4">
        <v>1.111</v>
      </c>
      <c r="L45" s="18">
        <f t="shared" si="5"/>
        <v>40</v>
      </c>
      <c r="M45" s="18">
        <f t="shared" si="6"/>
        <v>60</v>
      </c>
      <c r="N45" s="18">
        <f t="shared" si="7"/>
        <v>10</v>
      </c>
      <c r="O45" s="18">
        <f t="shared" si="8"/>
        <v>90</v>
      </c>
      <c r="P45" s="4">
        <f t="shared" si="9"/>
        <v>202212</v>
      </c>
      <c r="Q45" s="23">
        <f t="shared" si="10"/>
        <v>1.4285714285714286</v>
      </c>
      <c r="R45" s="23">
        <f t="shared" si="11"/>
        <v>-2.2911283376399654</v>
      </c>
      <c r="S45" s="22">
        <f t="shared" si="12"/>
        <v>-0.86255690906853677</v>
      </c>
      <c r="T45" s="5">
        <f t="shared" si="13"/>
        <v>0.7</v>
      </c>
      <c r="U45" s="5"/>
      <c r="V45" s="5"/>
      <c r="W45" s="5">
        <f t="shared" si="14"/>
        <v>-1</v>
      </c>
      <c r="X45" s="4">
        <f t="shared" si="15"/>
        <v>-1</v>
      </c>
      <c r="Y45" s="4">
        <f t="shared" si="16"/>
        <v>0</v>
      </c>
      <c r="Z45" s="30">
        <f t="shared" si="17"/>
        <v>2022</v>
      </c>
      <c r="AA45" s="4">
        <f t="shared" si="18"/>
        <v>0.64500000000000002</v>
      </c>
      <c r="AB45" s="4">
        <f t="shared" si="19"/>
        <v>0.11099999999999999</v>
      </c>
      <c r="AC45" s="4">
        <f t="shared" si="20"/>
        <v>-0.53400000000000003</v>
      </c>
      <c r="AD45" s="4"/>
      <c r="AE45" s="4">
        <f t="shared" si="21"/>
        <v>0.28267477203647418</v>
      </c>
      <c r="AF45" s="31">
        <f t="shared" si="22"/>
        <v>-0.35499999999999998</v>
      </c>
      <c r="AG45" s="31">
        <f t="shared" si="23"/>
        <v>-0.88900000000000001</v>
      </c>
      <c r="AH45" s="3">
        <f t="shared" si="24"/>
        <v>1</v>
      </c>
      <c r="AI45" s="40">
        <f t="shared" si="25"/>
        <v>0.24924012158054709</v>
      </c>
      <c r="AJ45" s="3">
        <f t="shared" si="26"/>
        <v>3.2352941176470584E-2</v>
      </c>
      <c r="AK45" s="3">
        <f t="shared" si="27"/>
        <v>0.73266904211189887</v>
      </c>
    </row>
    <row r="46" spans="1:37" s="3" customFormat="1" x14ac:dyDescent="0.25">
      <c r="A46" s="9">
        <v>44921</v>
      </c>
      <c r="B46" s="1" t="s">
        <v>36</v>
      </c>
      <c r="C46" s="1" t="s">
        <v>74</v>
      </c>
      <c r="D46">
        <v>3</v>
      </c>
      <c r="E46" s="1">
        <v>20</v>
      </c>
      <c r="F46">
        <f t="shared" si="3"/>
        <v>0</v>
      </c>
      <c r="G46">
        <f t="shared" si="4"/>
        <v>1</v>
      </c>
      <c r="H46" s="4">
        <v>2.15</v>
      </c>
      <c r="I46" s="4">
        <v>1.74</v>
      </c>
      <c r="J46" s="4">
        <v>2.7</v>
      </c>
      <c r="K46" s="4">
        <v>1.5</v>
      </c>
      <c r="L46" s="18">
        <f t="shared" si="5"/>
        <v>40</v>
      </c>
      <c r="M46" s="18">
        <f t="shared" si="6"/>
        <v>55</v>
      </c>
      <c r="N46" s="18">
        <f t="shared" si="7"/>
        <v>35</v>
      </c>
      <c r="O46" s="18">
        <f t="shared" si="8"/>
        <v>65</v>
      </c>
      <c r="P46" s="4">
        <f t="shared" si="9"/>
        <v>202212</v>
      </c>
      <c r="Q46" s="23">
        <f t="shared" si="10"/>
        <v>1.235632183908046</v>
      </c>
      <c r="R46" s="23">
        <f t="shared" si="11"/>
        <v>-2.2209165687426555</v>
      </c>
      <c r="S46" s="22">
        <f t="shared" si="12"/>
        <v>-0.98528438483460956</v>
      </c>
      <c r="T46" s="5">
        <f t="shared" si="13"/>
        <v>0.80930232558139537</v>
      </c>
      <c r="U46" s="5"/>
      <c r="V46" s="5"/>
      <c r="W46" s="5">
        <f t="shared" si="14"/>
        <v>-1</v>
      </c>
      <c r="X46" s="4">
        <f t="shared" si="15"/>
        <v>-1</v>
      </c>
      <c r="Y46" s="4">
        <f t="shared" si="16"/>
        <v>0</v>
      </c>
      <c r="Z46" s="30">
        <f t="shared" si="17"/>
        <v>2022</v>
      </c>
      <c r="AA46" s="4">
        <f t="shared" si="18"/>
        <v>0.74</v>
      </c>
      <c r="AB46" s="4">
        <f t="shared" si="19"/>
        <v>0.5</v>
      </c>
      <c r="AC46" s="4">
        <f t="shared" si="20"/>
        <v>-0.24</v>
      </c>
      <c r="AD46" s="4"/>
      <c r="AE46" s="4">
        <f t="shared" si="21"/>
        <v>9.4745908699397086E-2</v>
      </c>
      <c r="AF46" s="31">
        <f t="shared" si="22"/>
        <v>-0.26</v>
      </c>
      <c r="AG46" s="31">
        <f t="shared" si="23"/>
        <v>-0.5</v>
      </c>
      <c r="AH46" s="3">
        <f t="shared" si="24"/>
        <v>1</v>
      </c>
      <c r="AI46" s="40">
        <f t="shared" si="25"/>
        <v>5.4916985951468766E-2</v>
      </c>
      <c r="AJ46" s="3">
        <f t="shared" si="26"/>
        <v>3.8303341902313659E-2</v>
      </c>
      <c r="AK46" s="3">
        <f t="shared" si="27"/>
        <v>0.72204519573698789</v>
      </c>
    </row>
    <row r="47" spans="1:37" s="3" customFormat="1" x14ac:dyDescent="0.25">
      <c r="A47" s="9">
        <v>44920</v>
      </c>
      <c r="B47" s="1" t="s">
        <v>63</v>
      </c>
      <c r="C47" s="1" t="s">
        <v>39</v>
      </c>
      <c r="D47">
        <v>16</v>
      </c>
      <c r="E47" s="1">
        <v>19</v>
      </c>
      <c r="F47">
        <f t="shared" si="3"/>
        <v>0</v>
      </c>
      <c r="G47">
        <f t="shared" si="4"/>
        <v>1</v>
      </c>
      <c r="H47" s="4">
        <v>2.35</v>
      </c>
      <c r="I47" s="4">
        <v>1.645</v>
      </c>
      <c r="J47" s="4">
        <v>4</v>
      </c>
      <c r="K47" s="4">
        <v>1.2629999999999999</v>
      </c>
      <c r="L47" s="18">
        <f t="shared" si="5"/>
        <v>40</v>
      </c>
      <c r="M47" s="18">
        <f t="shared" si="6"/>
        <v>60</v>
      </c>
      <c r="N47" s="18">
        <f t="shared" si="7"/>
        <v>25</v>
      </c>
      <c r="O47" s="18">
        <f t="shared" si="8"/>
        <v>75</v>
      </c>
      <c r="P47" s="4">
        <f t="shared" si="9"/>
        <v>202212</v>
      </c>
      <c r="Q47" s="23">
        <f t="shared" si="10"/>
        <v>1.4285714285714286</v>
      </c>
      <c r="R47" s="23">
        <f t="shared" si="11"/>
        <v>-2.2911283376399654</v>
      </c>
      <c r="S47" s="22">
        <f t="shared" si="12"/>
        <v>-0.86255690906853677</v>
      </c>
      <c r="T47" s="5">
        <f t="shared" si="13"/>
        <v>0.7</v>
      </c>
      <c r="U47" s="5"/>
      <c r="V47" s="5"/>
      <c r="W47" s="5">
        <f t="shared" si="14"/>
        <v>-1</v>
      </c>
      <c r="X47" s="4">
        <f t="shared" si="15"/>
        <v>-1</v>
      </c>
      <c r="Y47" s="4">
        <f t="shared" si="16"/>
        <v>0</v>
      </c>
      <c r="Z47" s="30">
        <f t="shared" si="17"/>
        <v>2022</v>
      </c>
      <c r="AA47" s="4">
        <f t="shared" si="18"/>
        <v>0.64500000000000002</v>
      </c>
      <c r="AB47" s="4">
        <f t="shared" si="19"/>
        <v>0.2629999999999999</v>
      </c>
      <c r="AC47" s="4">
        <f t="shared" si="20"/>
        <v>-0.38200000000000012</v>
      </c>
      <c r="AD47" s="4"/>
      <c r="AE47" s="4">
        <f t="shared" si="21"/>
        <v>0.17553191489361702</v>
      </c>
      <c r="AF47" s="31">
        <f t="shared" si="22"/>
        <v>-0.35499999999999998</v>
      </c>
      <c r="AG47" s="31">
        <f t="shared" si="23"/>
        <v>-0.7370000000000001</v>
      </c>
      <c r="AH47" s="3">
        <f t="shared" si="24"/>
        <v>1</v>
      </c>
      <c r="AI47" s="40">
        <f t="shared" si="25"/>
        <v>0.14209726443769</v>
      </c>
      <c r="AJ47" s="3">
        <f t="shared" si="26"/>
        <v>3.2352941176470584E-2</v>
      </c>
      <c r="AK47" s="3">
        <f t="shared" si="27"/>
        <v>0.73266904211189887</v>
      </c>
    </row>
    <row r="48" spans="1:37" s="3" customFormat="1" x14ac:dyDescent="0.25">
      <c r="A48" s="9">
        <v>44920</v>
      </c>
      <c r="B48" s="1" t="s">
        <v>73</v>
      </c>
      <c r="C48" s="1" t="s">
        <v>35</v>
      </c>
      <c r="D48">
        <v>51</v>
      </c>
      <c r="E48" s="1">
        <v>14</v>
      </c>
      <c r="F48">
        <f t="shared" si="3"/>
        <v>1</v>
      </c>
      <c r="G48">
        <f t="shared" si="4"/>
        <v>0</v>
      </c>
      <c r="H48" s="4">
        <v>1.869</v>
      </c>
      <c r="I48" s="4">
        <v>1.952</v>
      </c>
      <c r="J48" s="4">
        <v>2.5499999999999998</v>
      </c>
      <c r="K48" s="4">
        <v>1.571</v>
      </c>
      <c r="L48" s="18">
        <f t="shared" si="5"/>
        <v>50</v>
      </c>
      <c r="M48" s="18">
        <f t="shared" si="6"/>
        <v>50</v>
      </c>
      <c r="N48" s="18">
        <f t="shared" si="7"/>
        <v>35</v>
      </c>
      <c r="O48" s="18">
        <f t="shared" si="8"/>
        <v>60</v>
      </c>
      <c r="P48" s="4">
        <f t="shared" si="9"/>
        <v>202212</v>
      </c>
      <c r="Q48" s="23">
        <f t="shared" si="10"/>
        <v>1.869</v>
      </c>
      <c r="R48" s="23">
        <f t="shared" si="11"/>
        <v>-2.2011681542582511</v>
      </c>
      <c r="S48" s="22">
        <f t="shared" si="12"/>
        <v>-0.33216815425825108</v>
      </c>
      <c r="T48" s="5">
        <f t="shared" si="13"/>
        <v>1.0444087747458535</v>
      </c>
      <c r="U48" s="5"/>
      <c r="V48" s="5"/>
      <c r="W48" s="5">
        <f t="shared" si="14"/>
        <v>0.86899999999999999</v>
      </c>
      <c r="X48" s="4">
        <f t="shared" si="15"/>
        <v>1.5499999999999998</v>
      </c>
      <c r="Y48" s="4">
        <f t="shared" si="16"/>
        <v>0.68099999999999983</v>
      </c>
      <c r="Z48" s="30">
        <f t="shared" si="17"/>
        <v>2022</v>
      </c>
      <c r="AA48" s="4">
        <f t="shared" si="18"/>
        <v>-1</v>
      </c>
      <c r="AB48" s="4">
        <f t="shared" si="19"/>
        <v>-1</v>
      </c>
      <c r="AC48" s="4">
        <f t="shared" si="20"/>
        <v>0</v>
      </c>
      <c r="AD48" s="4"/>
      <c r="AE48" s="4">
        <f t="shared" si="21"/>
        <v>0.14288861612060555</v>
      </c>
      <c r="AF48" s="31">
        <f t="shared" si="22"/>
        <v>-0.13100000000000001</v>
      </c>
      <c r="AG48" s="31">
        <f t="shared" si="23"/>
        <v>0.54999999999999982</v>
      </c>
      <c r="AH48" s="3">
        <f t="shared" si="24"/>
        <v>1</v>
      </c>
      <c r="AI48" s="40">
        <f t="shared" si="25"/>
        <v>9.5548055287688838E-2</v>
      </c>
      <c r="AJ48" s="3">
        <f t="shared" si="26"/>
        <v>4.5200732792462617E-2</v>
      </c>
      <c r="AK48" s="3">
        <f t="shared" si="27"/>
        <v>0.7129227295561873</v>
      </c>
    </row>
    <row r="49" spans="1:37" s="3" customFormat="1" x14ac:dyDescent="0.25">
      <c r="A49" s="9">
        <v>44920</v>
      </c>
      <c r="B49" s="1" t="s">
        <v>51</v>
      </c>
      <c r="C49" s="1" t="s">
        <v>62</v>
      </c>
      <c r="D49">
        <v>20</v>
      </c>
      <c r="E49" s="1">
        <v>26</v>
      </c>
      <c r="F49">
        <f t="shared" si="3"/>
        <v>0</v>
      </c>
      <c r="G49">
        <f t="shared" si="4"/>
        <v>1</v>
      </c>
      <c r="H49" s="4">
        <v>1.54</v>
      </c>
      <c r="I49" s="4">
        <v>2.65</v>
      </c>
      <c r="J49" s="4">
        <v>1.5549999999999999</v>
      </c>
      <c r="K49" s="4">
        <v>2.6</v>
      </c>
      <c r="L49" s="18">
        <f t="shared" si="5"/>
        <v>60</v>
      </c>
      <c r="M49" s="18">
        <f t="shared" si="6"/>
        <v>35</v>
      </c>
      <c r="N49" s="18">
        <f t="shared" si="7"/>
        <v>60</v>
      </c>
      <c r="O49" s="18">
        <f t="shared" si="8"/>
        <v>35</v>
      </c>
      <c r="P49" s="4">
        <f t="shared" si="9"/>
        <v>202212</v>
      </c>
      <c r="Q49" s="23">
        <f t="shared" si="10"/>
        <v>0.5811320754716981</v>
      </c>
      <c r="R49" s="23">
        <f t="shared" si="11"/>
        <v>-2.4579124579124576</v>
      </c>
      <c r="S49" s="22">
        <f t="shared" si="12"/>
        <v>-1.8767803824407596</v>
      </c>
      <c r="T49" s="5">
        <f t="shared" si="13"/>
        <v>1.7207792207792207</v>
      </c>
      <c r="U49" s="5"/>
      <c r="V49" s="5"/>
      <c r="W49" s="5">
        <f t="shared" si="14"/>
        <v>-1</v>
      </c>
      <c r="X49" s="4">
        <f t="shared" si="15"/>
        <v>-1</v>
      </c>
      <c r="Y49" s="4">
        <f t="shared" si="16"/>
        <v>0</v>
      </c>
      <c r="Z49" s="30">
        <f t="shared" si="17"/>
        <v>2022</v>
      </c>
      <c r="AA49" s="4">
        <f t="shared" si="18"/>
        <v>1.65</v>
      </c>
      <c r="AB49" s="4">
        <f t="shared" si="19"/>
        <v>1.6</v>
      </c>
      <c r="AC49" s="4">
        <f t="shared" si="20"/>
        <v>-4.9999999999999822E-2</v>
      </c>
      <c r="AD49" s="4"/>
      <c r="AE49" s="4">
        <f t="shared" si="21"/>
        <v>6.2638326303920966E-3</v>
      </c>
      <c r="AF49" s="31">
        <f t="shared" si="22"/>
        <v>0.64999999999999991</v>
      </c>
      <c r="AG49" s="31">
        <f t="shared" si="23"/>
        <v>0.60000000000000009</v>
      </c>
      <c r="AH49" s="3">
        <f t="shared" si="24"/>
        <v>0</v>
      </c>
      <c r="AI49" s="40" t="b">
        <f t="shared" si="25"/>
        <v>0</v>
      </c>
      <c r="AJ49" s="3">
        <f t="shared" si="26"/>
        <v>2.6014319809069208E-2</v>
      </c>
      <c r="AK49" s="3">
        <f t="shared" si="27"/>
        <v>0.74841726539654818</v>
      </c>
    </row>
    <row r="50" spans="1:37" s="3" customFormat="1" x14ac:dyDescent="0.25">
      <c r="A50" s="9">
        <v>44919</v>
      </c>
      <c r="B50" s="1" t="s">
        <v>57</v>
      </c>
      <c r="C50" s="1" t="s">
        <v>80</v>
      </c>
      <c r="D50">
        <v>13</v>
      </c>
      <c r="E50" s="1">
        <v>10</v>
      </c>
      <c r="F50">
        <f t="shared" si="3"/>
        <v>1</v>
      </c>
      <c r="G50">
        <f t="shared" si="4"/>
        <v>0</v>
      </c>
      <c r="H50" s="4">
        <v>1.869</v>
      </c>
      <c r="I50" s="4">
        <v>1.952</v>
      </c>
      <c r="J50" s="4">
        <v>1.7689999999999999</v>
      </c>
      <c r="K50" s="4">
        <v>2.1</v>
      </c>
      <c r="L50" s="18">
        <f t="shared" si="5"/>
        <v>50</v>
      </c>
      <c r="M50" s="18">
        <f t="shared" si="6"/>
        <v>50</v>
      </c>
      <c r="N50" s="18">
        <f t="shared" si="7"/>
        <v>55</v>
      </c>
      <c r="O50" s="18">
        <f t="shared" si="8"/>
        <v>45</v>
      </c>
      <c r="P50" s="4">
        <f t="shared" si="9"/>
        <v>202212</v>
      </c>
      <c r="Q50" s="23">
        <f t="shared" si="10"/>
        <v>1.869</v>
      </c>
      <c r="R50" s="23">
        <f t="shared" si="11"/>
        <v>-2.2011681542582511</v>
      </c>
      <c r="S50" s="22">
        <f t="shared" si="12"/>
        <v>-0.33216815425825108</v>
      </c>
      <c r="T50" s="5">
        <f t="shared" si="13"/>
        <v>1.0444087747458535</v>
      </c>
      <c r="U50" s="5"/>
      <c r="V50" s="5"/>
      <c r="W50" s="5">
        <f t="shared" si="14"/>
        <v>0.86899999999999999</v>
      </c>
      <c r="X50" s="4">
        <f t="shared" si="15"/>
        <v>0.76899999999999991</v>
      </c>
      <c r="Y50" s="4">
        <f t="shared" si="16"/>
        <v>-0.10000000000000009</v>
      </c>
      <c r="Z50" s="30">
        <f t="shared" si="17"/>
        <v>2022</v>
      </c>
      <c r="AA50" s="4">
        <f t="shared" si="18"/>
        <v>-1</v>
      </c>
      <c r="AB50" s="4">
        <f t="shared" si="19"/>
        <v>-1</v>
      </c>
      <c r="AC50" s="4">
        <f t="shared" si="20"/>
        <v>0</v>
      </c>
      <c r="AD50" s="4"/>
      <c r="AE50" s="4">
        <f t="shared" si="21"/>
        <v>-3.0245646063635001E-2</v>
      </c>
      <c r="AF50" s="31">
        <f t="shared" si="22"/>
        <v>-0.13100000000000001</v>
      </c>
      <c r="AG50" s="31">
        <f t="shared" si="23"/>
        <v>-0.23100000000000009</v>
      </c>
      <c r="AH50" s="3">
        <f t="shared" si="24"/>
        <v>0</v>
      </c>
      <c r="AI50" s="40" t="b">
        <f t="shared" si="25"/>
        <v>0</v>
      </c>
      <c r="AJ50" s="3">
        <f t="shared" si="26"/>
        <v>4.5200732792462617E-2</v>
      </c>
      <c r="AK50" s="3">
        <f t="shared" si="27"/>
        <v>0.7129227295561873</v>
      </c>
    </row>
    <row r="51" spans="1:37" s="3" customFormat="1" x14ac:dyDescent="0.25">
      <c r="A51" s="9">
        <v>44919</v>
      </c>
      <c r="B51" s="1" t="s">
        <v>37</v>
      </c>
      <c r="C51" s="1" t="s">
        <v>55</v>
      </c>
      <c r="D51">
        <v>40</v>
      </c>
      <c r="E51" s="1">
        <v>34</v>
      </c>
      <c r="F51">
        <f t="shared" si="3"/>
        <v>1</v>
      </c>
      <c r="G51">
        <f t="shared" si="4"/>
        <v>0</v>
      </c>
      <c r="H51" s="4">
        <v>1.8</v>
      </c>
      <c r="I51" s="4">
        <v>2.0499999999999998</v>
      </c>
      <c r="J51" s="4">
        <v>1.5</v>
      </c>
      <c r="K51" s="4">
        <v>2.7</v>
      </c>
      <c r="L51" s="18">
        <f t="shared" si="5"/>
        <v>50</v>
      </c>
      <c r="M51" s="18">
        <f t="shared" si="6"/>
        <v>45</v>
      </c>
      <c r="N51" s="18">
        <f t="shared" si="7"/>
        <v>65</v>
      </c>
      <c r="O51" s="18">
        <f t="shared" si="8"/>
        <v>35</v>
      </c>
      <c r="P51" s="4">
        <f t="shared" si="9"/>
        <v>202212</v>
      </c>
      <c r="Q51" s="23">
        <f t="shared" si="10"/>
        <v>1.8</v>
      </c>
      <c r="R51" s="23">
        <f t="shared" si="11"/>
        <v>-2.2023809523809526</v>
      </c>
      <c r="S51" s="22">
        <f t="shared" si="12"/>
        <v>-0.40238095238095251</v>
      </c>
      <c r="T51" s="5">
        <f t="shared" si="13"/>
        <v>1.1388888888888888</v>
      </c>
      <c r="U51" s="5"/>
      <c r="V51" s="5"/>
      <c r="W51" s="5">
        <f t="shared" si="14"/>
        <v>0.8</v>
      </c>
      <c r="X51" s="4">
        <f t="shared" si="15"/>
        <v>0.5</v>
      </c>
      <c r="Y51" s="4">
        <f t="shared" si="16"/>
        <v>-0.30000000000000004</v>
      </c>
      <c r="Z51" s="30">
        <f t="shared" si="17"/>
        <v>2022</v>
      </c>
      <c r="AA51" s="4">
        <f t="shared" si="18"/>
        <v>-1</v>
      </c>
      <c r="AB51" s="4">
        <f t="shared" si="19"/>
        <v>-1</v>
      </c>
      <c r="AC51" s="4">
        <f t="shared" si="20"/>
        <v>0</v>
      </c>
      <c r="AD51" s="4"/>
      <c r="AE51" s="4">
        <f t="shared" si="21"/>
        <v>-0.11111111111111105</v>
      </c>
      <c r="AF51" s="31">
        <f t="shared" si="22"/>
        <v>-0.19999999999999996</v>
      </c>
      <c r="AG51" s="31">
        <f t="shared" si="23"/>
        <v>-0.5</v>
      </c>
      <c r="AH51" s="3">
        <f t="shared" si="24"/>
        <v>1</v>
      </c>
      <c r="AI51" s="40">
        <f t="shared" si="25"/>
        <v>7.407407407407407E-2</v>
      </c>
      <c r="AJ51" s="3">
        <f t="shared" si="26"/>
        <v>4.1558441558441461E-2</v>
      </c>
      <c r="AK51" s="3">
        <f t="shared" si="27"/>
        <v>0.7172464949581745</v>
      </c>
    </row>
    <row r="52" spans="1:37" s="3" customFormat="1" x14ac:dyDescent="0.25">
      <c r="A52" s="9">
        <v>44919</v>
      </c>
      <c r="B52" s="1" t="s">
        <v>38</v>
      </c>
      <c r="C52" s="1" t="s">
        <v>82</v>
      </c>
      <c r="D52">
        <v>37</v>
      </c>
      <c r="E52" s="1">
        <v>20</v>
      </c>
      <c r="F52">
        <f t="shared" si="3"/>
        <v>1</v>
      </c>
      <c r="G52">
        <f t="shared" si="4"/>
        <v>0</v>
      </c>
      <c r="H52" s="4">
        <v>1.333</v>
      </c>
      <c r="I52" s="4">
        <v>3.4</v>
      </c>
      <c r="J52" s="4">
        <v>1.3220000000000001</v>
      </c>
      <c r="K52" s="4">
        <v>3.5</v>
      </c>
      <c r="L52" s="18">
        <f t="shared" si="5"/>
        <v>70</v>
      </c>
      <c r="M52" s="18">
        <f t="shared" si="6"/>
        <v>25</v>
      </c>
      <c r="N52" s="18">
        <f t="shared" si="7"/>
        <v>75</v>
      </c>
      <c r="O52" s="18">
        <f t="shared" si="8"/>
        <v>25</v>
      </c>
      <c r="P52" s="4">
        <f t="shared" si="9"/>
        <v>202212</v>
      </c>
      <c r="Q52" s="23">
        <f t="shared" si="10"/>
        <v>1.333</v>
      </c>
      <c r="R52" s="23">
        <f t="shared" si="11"/>
        <v>-3.4196696696696698</v>
      </c>
      <c r="S52" s="22">
        <f t="shared" si="12"/>
        <v>-2.0866696696696696</v>
      </c>
      <c r="T52" s="5">
        <f t="shared" si="13"/>
        <v>2.5506376594148539</v>
      </c>
      <c r="U52" s="5"/>
      <c r="V52" s="5"/>
      <c r="W52" s="5">
        <f t="shared" si="14"/>
        <v>0.33299999999999996</v>
      </c>
      <c r="X52" s="4">
        <f t="shared" si="15"/>
        <v>0.32200000000000006</v>
      </c>
      <c r="Y52" s="4">
        <f t="shared" si="16"/>
        <v>-1.0999999999999899E-2</v>
      </c>
      <c r="Z52" s="30">
        <f t="shared" si="17"/>
        <v>2022</v>
      </c>
      <c r="AA52" s="4">
        <f t="shared" si="18"/>
        <v>-1</v>
      </c>
      <c r="AB52" s="4">
        <f t="shared" si="19"/>
        <v>-1</v>
      </c>
      <c r="AC52" s="4">
        <f t="shared" si="20"/>
        <v>0</v>
      </c>
      <c r="AD52" s="4"/>
      <c r="AE52" s="4">
        <f t="shared" si="21"/>
        <v>-6.2421051556382778E-3</v>
      </c>
      <c r="AF52" s="31">
        <f t="shared" si="22"/>
        <v>-0.66700000000000004</v>
      </c>
      <c r="AG52" s="31">
        <f t="shared" si="23"/>
        <v>-0.67799999999999994</v>
      </c>
      <c r="AH52" s="3">
        <f t="shared" si="24"/>
        <v>0</v>
      </c>
      <c r="AI52" s="40" t="b">
        <f t="shared" si="25"/>
        <v>0</v>
      </c>
      <c r="AJ52" s="3">
        <f t="shared" si="26"/>
        <v>4.2425522924149583E-2</v>
      </c>
      <c r="AK52" s="3">
        <f t="shared" si="27"/>
        <v>0.76958095539792037</v>
      </c>
    </row>
    <row r="53" spans="1:37" s="3" customFormat="1" x14ac:dyDescent="0.25">
      <c r="A53" s="9">
        <v>44919</v>
      </c>
      <c r="B53" s="1" t="s">
        <v>43</v>
      </c>
      <c r="C53" s="1" t="s">
        <v>41</v>
      </c>
      <c r="D53">
        <v>17</v>
      </c>
      <c r="E53" s="1">
        <v>9</v>
      </c>
      <c r="F53">
        <f t="shared" si="3"/>
        <v>1</v>
      </c>
      <c r="G53">
        <f t="shared" si="4"/>
        <v>0</v>
      </c>
      <c r="H53" s="4">
        <v>1.333</v>
      </c>
      <c r="I53" s="4">
        <v>3.4</v>
      </c>
      <c r="J53" s="4">
        <v>1.357</v>
      </c>
      <c r="K53" s="4">
        <v>3.3</v>
      </c>
      <c r="L53" s="18">
        <f t="shared" si="5"/>
        <v>70</v>
      </c>
      <c r="M53" s="18">
        <f t="shared" si="6"/>
        <v>25</v>
      </c>
      <c r="N53" s="18">
        <f t="shared" si="7"/>
        <v>70</v>
      </c>
      <c r="O53" s="18">
        <f t="shared" si="8"/>
        <v>30</v>
      </c>
      <c r="P53" s="4">
        <f t="shared" si="9"/>
        <v>202212</v>
      </c>
      <c r="Q53" s="23">
        <f t="shared" si="10"/>
        <v>1.333</v>
      </c>
      <c r="R53" s="23">
        <f t="shared" si="11"/>
        <v>-3.4196696696696698</v>
      </c>
      <c r="S53" s="22">
        <f t="shared" si="12"/>
        <v>-2.0866696696696696</v>
      </c>
      <c r="T53" s="5">
        <f t="shared" si="13"/>
        <v>2.5506376594148539</v>
      </c>
      <c r="U53" s="5"/>
      <c r="V53" s="5"/>
      <c r="W53" s="5">
        <f t="shared" si="14"/>
        <v>0.33299999999999996</v>
      </c>
      <c r="X53" s="4">
        <f t="shared" si="15"/>
        <v>0.35699999999999998</v>
      </c>
      <c r="Y53" s="4">
        <f t="shared" si="16"/>
        <v>2.4000000000000021E-2</v>
      </c>
      <c r="Z53" s="30">
        <f t="shared" si="17"/>
        <v>2022</v>
      </c>
      <c r="AA53" s="4">
        <f t="shared" si="18"/>
        <v>-1</v>
      </c>
      <c r="AB53" s="4">
        <f t="shared" si="19"/>
        <v>-1</v>
      </c>
      <c r="AC53" s="4">
        <f t="shared" si="20"/>
        <v>0</v>
      </c>
      <c r="AD53" s="4"/>
      <c r="AE53" s="4">
        <f t="shared" si="21"/>
        <v>1.3267871131379061E-2</v>
      </c>
      <c r="AF53" s="31">
        <f t="shared" si="22"/>
        <v>-0.66700000000000004</v>
      </c>
      <c r="AG53" s="31">
        <f t="shared" si="23"/>
        <v>-0.64300000000000002</v>
      </c>
      <c r="AH53" s="3">
        <f t="shared" si="24"/>
        <v>0</v>
      </c>
      <c r="AI53" s="40" t="b">
        <f t="shared" si="25"/>
        <v>0</v>
      </c>
      <c r="AJ53" s="3">
        <f t="shared" si="26"/>
        <v>4.2425522924149583E-2</v>
      </c>
      <c r="AK53" s="3">
        <f t="shared" si="27"/>
        <v>0.76958095539792037</v>
      </c>
    </row>
    <row r="54" spans="1:37" s="3" customFormat="1" x14ac:dyDescent="0.25">
      <c r="A54" s="9">
        <v>44919</v>
      </c>
      <c r="B54" s="1" t="s">
        <v>40</v>
      </c>
      <c r="C54" s="1" t="s">
        <v>33</v>
      </c>
      <c r="D54">
        <v>37</v>
      </c>
      <c r="E54" s="1">
        <v>23</v>
      </c>
      <c r="F54">
        <f t="shared" si="3"/>
        <v>1</v>
      </c>
      <c r="G54">
        <f t="shared" si="4"/>
        <v>0</v>
      </c>
      <c r="H54" s="4">
        <v>2.15</v>
      </c>
      <c r="I54" s="4">
        <v>1.74</v>
      </c>
      <c r="J54" s="4">
        <v>2.15</v>
      </c>
      <c r="K54" s="4">
        <v>1.74</v>
      </c>
      <c r="L54" s="18">
        <f t="shared" si="5"/>
        <v>40</v>
      </c>
      <c r="M54" s="18">
        <f t="shared" si="6"/>
        <v>55</v>
      </c>
      <c r="N54" s="18">
        <f t="shared" si="7"/>
        <v>45</v>
      </c>
      <c r="O54" s="18">
        <f t="shared" si="8"/>
        <v>55</v>
      </c>
      <c r="P54" s="4">
        <f t="shared" si="9"/>
        <v>202212</v>
      </c>
      <c r="Q54" s="23">
        <f t="shared" si="10"/>
        <v>2.15</v>
      </c>
      <c r="R54" s="23">
        <f t="shared" si="11"/>
        <v>-2.2209165687426555</v>
      </c>
      <c r="S54" s="22">
        <f t="shared" si="12"/>
        <v>-7.0916568742655617E-2</v>
      </c>
      <c r="T54" s="5">
        <f t="shared" si="13"/>
        <v>0.80930232558139537</v>
      </c>
      <c r="U54" s="5"/>
      <c r="V54" s="5"/>
      <c r="W54" s="5">
        <f t="shared" si="14"/>
        <v>1.1499999999999999</v>
      </c>
      <c r="X54" s="4">
        <f t="shared" si="15"/>
        <v>1.1499999999999999</v>
      </c>
      <c r="Y54" s="4">
        <f t="shared" si="16"/>
        <v>0</v>
      </c>
      <c r="Z54" s="30">
        <f t="shared" si="17"/>
        <v>2022</v>
      </c>
      <c r="AA54" s="4">
        <f t="shared" si="18"/>
        <v>-1</v>
      </c>
      <c r="AB54" s="4">
        <f t="shared" si="19"/>
        <v>-1</v>
      </c>
      <c r="AC54" s="4">
        <f t="shared" si="20"/>
        <v>0</v>
      </c>
      <c r="AD54" s="4"/>
      <c r="AE54" s="4">
        <f t="shared" si="21"/>
        <v>0</v>
      </c>
      <c r="AF54" s="31">
        <f t="shared" si="22"/>
        <v>0.14999999999999991</v>
      </c>
      <c r="AG54" s="31">
        <f t="shared" si="23"/>
        <v>0.14999999999999991</v>
      </c>
      <c r="AH54" s="3">
        <f t="shared" si="24"/>
        <v>0</v>
      </c>
      <c r="AI54" s="40" t="b">
        <f t="shared" si="25"/>
        <v>0</v>
      </c>
      <c r="AJ54" s="3">
        <f t="shared" si="26"/>
        <v>3.8303341902313659E-2</v>
      </c>
      <c r="AK54" s="3">
        <f t="shared" si="27"/>
        <v>0.72204519573698789</v>
      </c>
    </row>
    <row r="55" spans="1:37" s="3" customFormat="1" x14ac:dyDescent="0.25">
      <c r="A55" s="9">
        <v>44919</v>
      </c>
      <c r="B55" s="1" t="s">
        <v>45</v>
      </c>
      <c r="C55" s="1" t="s">
        <v>46</v>
      </c>
      <c r="D55">
        <v>13</v>
      </c>
      <c r="E55" s="1">
        <v>35</v>
      </c>
      <c r="F55">
        <f t="shared" si="3"/>
        <v>0</v>
      </c>
      <c r="G55">
        <f t="shared" si="4"/>
        <v>1</v>
      </c>
      <c r="H55" s="4">
        <v>4.5</v>
      </c>
      <c r="I55" s="4">
        <v>1.222</v>
      </c>
      <c r="J55" s="4">
        <v>4.25</v>
      </c>
      <c r="K55" s="4">
        <v>1.2350000000000001</v>
      </c>
      <c r="L55" s="18">
        <f t="shared" si="5"/>
        <v>20</v>
      </c>
      <c r="M55" s="18">
        <f t="shared" si="6"/>
        <v>80</v>
      </c>
      <c r="N55" s="18">
        <f t="shared" si="7"/>
        <v>20</v>
      </c>
      <c r="O55" s="18">
        <f t="shared" si="8"/>
        <v>80</v>
      </c>
      <c r="P55" s="4">
        <f t="shared" si="9"/>
        <v>202212</v>
      </c>
      <c r="Q55" s="23">
        <f t="shared" si="10"/>
        <v>3.6824877250409167</v>
      </c>
      <c r="R55" s="23">
        <f t="shared" si="11"/>
        <v>-4.7902187902187903</v>
      </c>
      <c r="S55" s="22">
        <f t="shared" si="12"/>
        <v>-1.1077310651778736</v>
      </c>
      <c r="T55" s="5">
        <f t="shared" si="13"/>
        <v>0.27155555555555555</v>
      </c>
      <c r="U55" s="5"/>
      <c r="V55" s="5"/>
      <c r="W55" s="5">
        <f t="shared" si="14"/>
        <v>-1</v>
      </c>
      <c r="X55" s="4">
        <f t="shared" si="15"/>
        <v>-1</v>
      </c>
      <c r="Y55" s="4">
        <f t="shared" si="16"/>
        <v>0</v>
      </c>
      <c r="Z55" s="30">
        <f t="shared" si="17"/>
        <v>2022</v>
      </c>
      <c r="AA55" s="4">
        <f t="shared" si="18"/>
        <v>0.22199999999999998</v>
      </c>
      <c r="AB55" s="4">
        <f t="shared" si="19"/>
        <v>0.2350000000000001</v>
      </c>
      <c r="AC55" s="4">
        <f t="shared" si="20"/>
        <v>1.3000000000000123E-2</v>
      </c>
      <c r="AD55" s="4"/>
      <c r="AE55" s="4">
        <f t="shared" si="21"/>
        <v>-1.307189542483661E-2</v>
      </c>
      <c r="AF55" s="31">
        <f t="shared" si="22"/>
        <v>-0.77800000000000002</v>
      </c>
      <c r="AG55" s="31">
        <f t="shared" si="23"/>
        <v>-0.7649999999999999</v>
      </c>
      <c r="AH55" s="3">
        <f t="shared" si="24"/>
        <v>0</v>
      </c>
      <c r="AI55" s="40" t="b">
        <f t="shared" si="25"/>
        <v>0</v>
      </c>
      <c r="AJ55" s="3">
        <f t="shared" si="26"/>
        <v>3.897238727717578E-2</v>
      </c>
      <c r="AK55" s="3">
        <f t="shared" si="27"/>
        <v>0.81077417207003633</v>
      </c>
    </row>
    <row r="56" spans="1:37" s="3" customFormat="1" x14ac:dyDescent="0.25">
      <c r="A56" s="9">
        <v>44919</v>
      </c>
      <c r="B56" s="1" t="s">
        <v>58</v>
      </c>
      <c r="C56" s="1" t="s">
        <v>42</v>
      </c>
      <c r="D56">
        <v>10</v>
      </c>
      <c r="E56" s="1">
        <v>17</v>
      </c>
      <c r="F56">
        <f t="shared" si="3"/>
        <v>0</v>
      </c>
      <c r="G56">
        <f t="shared" si="4"/>
        <v>1</v>
      </c>
      <c r="H56" s="4">
        <v>1.5880000000000001</v>
      </c>
      <c r="I56" s="4">
        <v>2.5</v>
      </c>
      <c r="J56" s="4">
        <v>1.571</v>
      </c>
      <c r="K56" s="4">
        <v>2.5499999999999998</v>
      </c>
      <c r="L56" s="18">
        <f t="shared" si="5"/>
        <v>60</v>
      </c>
      <c r="M56" s="18">
        <f t="shared" si="6"/>
        <v>40</v>
      </c>
      <c r="N56" s="18">
        <f t="shared" si="7"/>
        <v>60</v>
      </c>
      <c r="O56" s="18">
        <f t="shared" si="8"/>
        <v>35</v>
      </c>
      <c r="P56" s="4">
        <f t="shared" si="9"/>
        <v>202212</v>
      </c>
      <c r="Q56" s="23">
        <f t="shared" si="10"/>
        <v>0.63519999999999999</v>
      </c>
      <c r="R56" s="23">
        <f t="shared" si="11"/>
        <v>-2.3673469387755097</v>
      </c>
      <c r="S56" s="22">
        <f t="shared" si="12"/>
        <v>-1.7321469387755097</v>
      </c>
      <c r="T56" s="5">
        <f t="shared" si="13"/>
        <v>1.5743073047858942</v>
      </c>
      <c r="U56" s="5"/>
      <c r="V56" s="5"/>
      <c r="W56" s="5">
        <f t="shared" si="14"/>
        <v>-1</v>
      </c>
      <c r="X56" s="4">
        <f t="shared" si="15"/>
        <v>-1</v>
      </c>
      <c r="Y56" s="4">
        <f t="shared" si="16"/>
        <v>0</v>
      </c>
      <c r="Z56" s="30">
        <f t="shared" si="17"/>
        <v>2022</v>
      </c>
      <c r="AA56" s="4">
        <f t="shared" si="18"/>
        <v>1.5</v>
      </c>
      <c r="AB56" s="4">
        <f t="shared" si="19"/>
        <v>1.5499999999999998</v>
      </c>
      <c r="AC56" s="4">
        <f t="shared" si="20"/>
        <v>4.9999999999999822E-2</v>
      </c>
      <c r="AD56" s="4"/>
      <c r="AE56" s="4">
        <f t="shared" si="21"/>
        <v>-6.8143155140319989E-3</v>
      </c>
      <c r="AF56" s="31">
        <f t="shared" si="22"/>
        <v>0.5</v>
      </c>
      <c r="AG56" s="31">
        <f t="shared" si="23"/>
        <v>0.54999999999999982</v>
      </c>
      <c r="AH56" s="3">
        <f t="shared" si="24"/>
        <v>0</v>
      </c>
      <c r="AI56" s="40" t="b">
        <f t="shared" si="25"/>
        <v>0</v>
      </c>
      <c r="AJ56" s="3">
        <f t="shared" si="26"/>
        <v>2.886497064579252E-2</v>
      </c>
      <c r="AK56" s="3">
        <f t="shared" si="27"/>
        <v>0.74062394913996021</v>
      </c>
    </row>
    <row r="57" spans="1:37" s="3" customFormat="1" x14ac:dyDescent="0.25">
      <c r="A57" s="9">
        <v>44919</v>
      </c>
      <c r="B57" s="1" t="s">
        <v>49</v>
      </c>
      <c r="C57" s="1" t="s">
        <v>61</v>
      </c>
      <c r="D57">
        <v>24</v>
      </c>
      <c r="E57" s="1">
        <v>10</v>
      </c>
      <c r="F57">
        <f t="shared" si="3"/>
        <v>1</v>
      </c>
      <c r="G57">
        <f t="shared" si="4"/>
        <v>0</v>
      </c>
      <c r="H57" s="4">
        <v>1.222</v>
      </c>
      <c r="I57" s="4">
        <v>4.5</v>
      </c>
      <c r="J57" s="4">
        <v>1.2</v>
      </c>
      <c r="K57" s="4">
        <v>4.75</v>
      </c>
      <c r="L57" s="18">
        <f t="shared" si="5"/>
        <v>80</v>
      </c>
      <c r="M57" s="18">
        <f t="shared" si="6"/>
        <v>20</v>
      </c>
      <c r="N57" s="18">
        <f t="shared" si="7"/>
        <v>80</v>
      </c>
      <c r="O57" s="18">
        <f t="shared" si="8"/>
        <v>20</v>
      </c>
      <c r="P57" s="4">
        <f t="shared" si="9"/>
        <v>202212</v>
      </c>
      <c r="Q57" s="23">
        <f t="shared" si="10"/>
        <v>1.222</v>
      </c>
      <c r="R57" s="23">
        <f t="shared" si="11"/>
        <v>-4.7902187902187903</v>
      </c>
      <c r="S57" s="22">
        <f t="shared" si="12"/>
        <v>-3.5682187902187903</v>
      </c>
      <c r="T57" s="5">
        <f t="shared" si="13"/>
        <v>3.6824877250409167</v>
      </c>
      <c r="U57" s="5"/>
      <c r="V57" s="5"/>
      <c r="W57" s="5">
        <f t="shared" si="14"/>
        <v>0.22199999999999998</v>
      </c>
      <c r="X57" s="4">
        <f t="shared" si="15"/>
        <v>0.19999999999999996</v>
      </c>
      <c r="Y57" s="4">
        <f t="shared" si="16"/>
        <v>-2.200000000000002E-2</v>
      </c>
      <c r="Z57" s="30">
        <f t="shared" si="17"/>
        <v>2022</v>
      </c>
      <c r="AA57" s="4">
        <f t="shared" si="18"/>
        <v>-1</v>
      </c>
      <c r="AB57" s="4">
        <f t="shared" si="19"/>
        <v>-1</v>
      </c>
      <c r="AC57" s="4">
        <f t="shared" si="20"/>
        <v>0</v>
      </c>
      <c r="AD57" s="4"/>
      <c r="AE57" s="4">
        <f t="shared" si="21"/>
        <v>-1.5002727768685276E-2</v>
      </c>
      <c r="AF57" s="31">
        <f t="shared" si="22"/>
        <v>-0.77800000000000002</v>
      </c>
      <c r="AG57" s="31">
        <f t="shared" si="23"/>
        <v>-0.8</v>
      </c>
      <c r="AH57" s="3">
        <f t="shared" si="24"/>
        <v>0</v>
      </c>
      <c r="AI57" s="40" t="b">
        <f t="shared" si="25"/>
        <v>0</v>
      </c>
      <c r="AJ57" s="3">
        <f t="shared" si="26"/>
        <v>3.897238727717578E-2</v>
      </c>
      <c r="AK57" s="3">
        <f t="shared" si="27"/>
        <v>0.81077417207003633</v>
      </c>
    </row>
    <row r="58" spans="1:37" s="3" customFormat="1" x14ac:dyDescent="0.25">
      <c r="A58" s="9">
        <v>44919</v>
      </c>
      <c r="B58" s="1" t="s">
        <v>60</v>
      </c>
      <c r="C58" s="1" t="s">
        <v>34</v>
      </c>
      <c r="D58">
        <v>27</v>
      </c>
      <c r="E58" s="1">
        <v>24</v>
      </c>
      <c r="F58">
        <f t="shared" si="3"/>
        <v>1</v>
      </c>
      <c r="G58">
        <f t="shared" si="4"/>
        <v>0</v>
      </c>
      <c r="H58" s="4">
        <v>1.454</v>
      </c>
      <c r="I58" s="4">
        <v>2.8</v>
      </c>
      <c r="J58" s="4">
        <v>1.454</v>
      </c>
      <c r="K58" s="4">
        <v>2.8</v>
      </c>
      <c r="L58" s="18">
        <f t="shared" si="5"/>
        <v>60</v>
      </c>
      <c r="M58" s="18">
        <f t="shared" si="6"/>
        <v>35</v>
      </c>
      <c r="N58" s="18">
        <f t="shared" si="7"/>
        <v>65</v>
      </c>
      <c r="O58" s="18">
        <f t="shared" si="8"/>
        <v>35</v>
      </c>
      <c r="P58" s="4">
        <f t="shared" si="9"/>
        <v>202212</v>
      </c>
      <c r="Q58" s="23">
        <f t="shared" si="10"/>
        <v>1.454</v>
      </c>
      <c r="R58" s="23">
        <f t="shared" si="11"/>
        <v>-2.758198727361723</v>
      </c>
      <c r="S58" s="22">
        <f t="shared" si="12"/>
        <v>-1.304198727361723</v>
      </c>
      <c r="T58" s="5">
        <f t="shared" si="13"/>
        <v>1.9257221458046767</v>
      </c>
      <c r="U58" s="5"/>
      <c r="V58" s="5"/>
      <c r="W58" s="5">
        <f t="shared" si="14"/>
        <v>0.45399999999999996</v>
      </c>
      <c r="X58" s="4">
        <f t="shared" si="15"/>
        <v>0.45399999999999996</v>
      </c>
      <c r="Y58" s="4">
        <f t="shared" si="16"/>
        <v>0</v>
      </c>
      <c r="Z58" s="30">
        <f t="shared" si="17"/>
        <v>2022</v>
      </c>
      <c r="AA58" s="4">
        <f t="shared" si="18"/>
        <v>-1</v>
      </c>
      <c r="AB58" s="4">
        <f t="shared" si="19"/>
        <v>-1</v>
      </c>
      <c r="AC58" s="4">
        <f t="shared" si="20"/>
        <v>0</v>
      </c>
      <c r="AD58" s="4"/>
      <c r="AE58" s="4">
        <f t="shared" si="21"/>
        <v>0</v>
      </c>
      <c r="AF58" s="31">
        <f t="shared" si="22"/>
        <v>-0.54600000000000004</v>
      </c>
      <c r="AG58" s="31">
        <f t="shared" si="23"/>
        <v>-0.54600000000000004</v>
      </c>
      <c r="AH58" s="3">
        <f t="shared" si="24"/>
        <v>0</v>
      </c>
      <c r="AI58" s="40" t="b">
        <f t="shared" si="25"/>
        <v>0</v>
      </c>
      <c r="AJ58" s="3">
        <f t="shared" si="26"/>
        <v>4.2971321109544047E-2</v>
      </c>
      <c r="AK58" s="3">
        <f t="shared" si="27"/>
        <v>0.74334329771104013</v>
      </c>
    </row>
    <row r="59" spans="1:37" s="3" customFormat="1" x14ac:dyDescent="0.25">
      <c r="A59" s="9">
        <v>44919</v>
      </c>
      <c r="B59" s="1" t="s">
        <v>52</v>
      </c>
      <c r="C59" s="1" t="s">
        <v>44</v>
      </c>
      <c r="D59">
        <v>18</v>
      </c>
      <c r="E59" s="1">
        <v>22</v>
      </c>
      <c r="F59">
        <f t="shared" si="3"/>
        <v>0</v>
      </c>
      <c r="G59">
        <f t="shared" si="4"/>
        <v>1</v>
      </c>
      <c r="H59" s="4">
        <v>2.35</v>
      </c>
      <c r="I59" s="4">
        <v>1.645</v>
      </c>
      <c r="J59" s="4">
        <v>2.4</v>
      </c>
      <c r="K59" s="4">
        <v>1.625</v>
      </c>
      <c r="L59" s="18">
        <f t="shared" si="5"/>
        <v>40</v>
      </c>
      <c r="M59" s="18">
        <f t="shared" si="6"/>
        <v>60</v>
      </c>
      <c r="N59" s="18">
        <f t="shared" si="7"/>
        <v>40</v>
      </c>
      <c r="O59" s="18">
        <f t="shared" si="8"/>
        <v>60</v>
      </c>
      <c r="P59" s="4">
        <f t="shared" si="9"/>
        <v>202212</v>
      </c>
      <c r="Q59" s="23">
        <f t="shared" si="10"/>
        <v>1.4285714285714286</v>
      </c>
      <c r="R59" s="23">
        <f t="shared" si="11"/>
        <v>-2.2911283376399654</v>
      </c>
      <c r="S59" s="22">
        <f t="shared" si="12"/>
        <v>-0.86255690906853677</v>
      </c>
      <c r="T59" s="5">
        <f t="shared" si="13"/>
        <v>0.7</v>
      </c>
      <c r="U59" s="5"/>
      <c r="V59" s="5"/>
      <c r="W59" s="5">
        <f t="shared" si="14"/>
        <v>-1</v>
      </c>
      <c r="X59" s="4">
        <f t="shared" si="15"/>
        <v>-1</v>
      </c>
      <c r="Y59" s="4">
        <f t="shared" si="16"/>
        <v>0</v>
      </c>
      <c r="Z59" s="30">
        <f t="shared" si="17"/>
        <v>2022</v>
      </c>
      <c r="AA59" s="4">
        <f t="shared" si="18"/>
        <v>0.64500000000000002</v>
      </c>
      <c r="AB59" s="4">
        <f t="shared" si="19"/>
        <v>0.625</v>
      </c>
      <c r="AC59" s="4">
        <f t="shared" si="20"/>
        <v>-2.0000000000000018E-2</v>
      </c>
      <c r="AD59" s="4"/>
      <c r="AE59" s="4">
        <f t="shared" si="21"/>
        <v>8.8652482269503396E-3</v>
      </c>
      <c r="AF59" s="31">
        <f t="shared" si="22"/>
        <v>-0.35499999999999998</v>
      </c>
      <c r="AG59" s="31">
        <f t="shared" si="23"/>
        <v>-0.375</v>
      </c>
      <c r="AH59" s="3">
        <f t="shared" si="24"/>
        <v>0</v>
      </c>
      <c r="AI59" s="40" t="b">
        <f t="shared" si="25"/>
        <v>0</v>
      </c>
      <c r="AJ59" s="3">
        <f t="shared" si="26"/>
        <v>3.2352941176470584E-2</v>
      </c>
      <c r="AK59" s="3">
        <f t="shared" si="27"/>
        <v>0.73266904211189887</v>
      </c>
    </row>
    <row r="60" spans="1:37" s="3" customFormat="1" x14ac:dyDescent="0.25">
      <c r="A60" s="9">
        <v>44919</v>
      </c>
      <c r="B60" s="1" t="s">
        <v>50</v>
      </c>
      <c r="C60" s="1" t="s">
        <v>47</v>
      </c>
      <c r="D60">
        <v>14</v>
      </c>
      <c r="E60" s="1">
        <v>19</v>
      </c>
      <c r="F60">
        <f t="shared" si="3"/>
        <v>0</v>
      </c>
      <c r="G60">
        <f t="shared" si="4"/>
        <v>1</v>
      </c>
      <c r="H60" s="4">
        <v>1.2350000000000001</v>
      </c>
      <c r="I60" s="4">
        <v>4.25</v>
      </c>
      <c r="J60" s="4">
        <v>1.5880000000000001</v>
      </c>
      <c r="K60" s="4">
        <v>2.5</v>
      </c>
      <c r="L60" s="18">
        <f t="shared" si="5"/>
        <v>80</v>
      </c>
      <c r="M60" s="18">
        <f t="shared" si="6"/>
        <v>20</v>
      </c>
      <c r="N60" s="18">
        <f t="shared" si="7"/>
        <v>60</v>
      </c>
      <c r="O60" s="18">
        <f t="shared" si="8"/>
        <v>40</v>
      </c>
      <c r="P60" s="4">
        <f t="shared" si="9"/>
        <v>202212</v>
      </c>
      <c r="Q60" s="23">
        <f t="shared" si="10"/>
        <v>0.29058823529411765</v>
      </c>
      <c r="R60" s="23">
        <f t="shared" si="11"/>
        <v>-4.5630114566284758</v>
      </c>
      <c r="S60" s="22">
        <f t="shared" si="12"/>
        <v>-4.2724232213343578</v>
      </c>
      <c r="T60" s="5">
        <f t="shared" si="13"/>
        <v>3.4412955465587043</v>
      </c>
      <c r="U60" s="5"/>
      <c r="V60" s="5"/>
      <c r="W60" s="5">
        <f t="shared" si="14"/>
        <v>-1</v>
      </c>
      <c r="X60" s="4">
        <f t="shared" si="15"/>
        <v>-1</v>
      </c>
      <c r="Y60" s="4">
        <f t="shared" si="16"/>
        <v>0</v>
      </c>
      <c r="Z60" s="30">
        <f t="shared" si="17"/>
        <v>2022</v>
      </c>
      <c r="AA60" s="4">
        <f t="shared" si="18"/>
        <v>3.25</v>
      </c>
      <c r="AB60" s="4">
        <f t="shared" si="19"/>
        <v>1.5</v>
      </c>
      <c r="AC60" s="4">
        <f t="shared" si="20"/>
        <v>-1.75</v>
      </c>
      <c r="AD60" s="4"/>
      <c r="AE60" s="4">
        <f t="shared" si="21"/>
        <v>0.17999367727592575</v>
      </c>
      <c r="AF60" s="31">
        <f t="shared" si="22"/>
        <v>2.25</v>
      </c>
      <c r="AG60" s="31">
        <f t="shared" si="23"/>
        <v>0.5</v>
      </c>
      <c r="AH60" s="3">
        <f t="shared" si="24"/>
        <v>1</v>
      </c>
      <c r="AI60" s="40">
        <f t="shared" si="25"/>
        <v>0.13498296043858349</v>
      </c>
      <c r="AJ60" s="3">
        <f t="shared" si="26"/>
        <v>4.3072014585232465E-2</v>
      </c>
      <c r="AK60" s="3">
        <f t="shared" si="27"/>
        <v>0.80090293558707459</v>
      </c>
    </row>
    <row r="61" spans="1:37" s="3" customFormat="1" x14ac:dyDescent="0.25">
      <c r="A61" s="9">
        <v>44917</v>
      </c>
      <c r="B61" s="1" t="s">
        <v>53</v>
      </c>
      <c r="C61" s="1" t="s">
        <v>56</v>
      </c>
      <c r="D61">
        <v>3</v>
      </c>
      <c r="E61" s="1">
        <v>19</v>
      </c>
      <c r="F61">
        <f t="shared" si="3"/>
        <v>0</v>
      </c>
      <c r="G61">
        <f t="shared" si="4"/>
        <v>1</v>
      </c>
      <c r="H61" s="4">
        <v>1.8</v>
      </c>
      <c r="I61" s="4">
        <v>2.0499999999999998</v>
      </c>
      <c r="J61" s="4">
        <v>1.6890000000000001</v>
      </c>
      <c r="K61" s="4">
        <v>2.25</v>
      </c>
      <c r="L61" s="18">
        <f t="shared" si="5"/>
        <v>50</v>
      </c>
      <c r="M61" s="18">
        <f t="shared" si="6"/>
        <v>45</v>
      </c>
      <c r="N61" s="18">
        <f t="shared" si="7"/>
        <v>55</v>
      </c>
      <c r="O61" s="18">
        <f t="shared" si="8"/>
        <v>40</v>
      </c>
      <c r="P61" s="4">
        <f t="shared" si="9"/>
        <v>202212</v>
      </c>
      <c r="Q61" s="23">
        <f t="shared" si="10"/>
        <v>0.87804878048780499</v>
      </c>
      <c r="R61" s="23">
        <f t="shared" si="11"/>
        <v>-2.2023809523809526</v>
      </c>
      <c r="S61" s="22">
        <f t="shared" si="12"/>
        <v>-1.3243321718931476</v>
      </c>
      <c r="T61" s="5">
        <f t="shared" si="13"/>
        <v>1.1388888888888888</v>
      </c>
      <c r="U61" s="5"/>
      <c r="V61" s="5"/>
      <c r="W61" s="5">
        <f t="shared" si="14"/>
        <v>-1</v>
      </c>
      <c r="X61" s="4">
        <f t="shared" si="15"/>
        <v>-1</v>
      </c>
      <c r="Y61" s="4">
        <f t="shared" si="16"/>
        <v>0</v>
      </c>
      <c r="Z61" s="30">
        <f t="shared" si="17"/>
        <v>2022</v>
      </c>
      <c r="AA61" s="4">
        <f t="shared" si="18"/>
        <v>1.0499999999999998</v>
      </c>
      <c r="AB61" s="4">
        <f t="shared" si="19"/>
        <v>1.25</v>
      </c>
      <c r="AC61" s="4">
        <f t="shared" si="20"/>
        <v>0.20000000000000018</v>
      </c>
      <c r="AD61" s="4"/>
      <c r="AE61" s="4">
        <f t="shared" si="21"/>
        <v>-3.6510755871324241E-2</v>
      </c>
      <c r="AF61" s="31">
        <f t="shared" si="22"/>
        <v>4.9999999999999822E-2</v>
      </c>
      <c r="AG61" s="31">
        <f t="shared" si="23"/>
        <v>0.25</v>
      </c>
      <c r="AH61" s="3">
        <f t="shared" si="24"/>
        <v>0</v>
      </c>
      <c r="AI61" s="40" t="b">
        <f t="shared" si="25"/>
        <v>0</v>
      </c>
      <c r="AJ61" s="3">
        <f t="shared" si="26"/>
        <v>4.1558441558441461E-2</v>
      </c>
      <c r="AK61" s="3">
        <f t="shared" si="27"/>
        <v>0.7172464949581745</v>
      </c>
    </row>
    <row r="62" spans="1:37" s="3" customFormat="1" x14ac:dyDescent="0.25">
      <c r="A62" s="9">
        <v>44914</v>
      </c>
      <c r="B62" s="1" t="s">
        <v>62</v>
      </c>
      <c r="C62" s="1" t="s">
        <v>73</v>
      </c>
      <c r="D62">
        <v>24</v>
      </c>
      <c r="E62" s="1">
        <v>12</v>
      </c>
      <c r="F62">
        <f t="shared" si="3"/>
        <v>1</v>
      </c>
      <c r="G62">
        <f t="shared" si="4"/>
        <v>0</v>
      </c>
      <c r="H62" s="4">
        <v>1.2350000000000001</v>
      </c>
      <c r="I62" s="4">
        <v>4.25</v>
      </c>
      <c r="J62" s="4">
        <v>1.27</v>
      </c>
      <c r="K62" s="4">
        <v>3.9</v>
      </c>
      <c r="L62" s="18">
        <f t="shared" si="5"/>
        <v>80</v>
      </c>
      <c r="M62" s="18">
        <f t="shared" si="6"/>
        <v>20</v>
      </c>
      <c r="N62" s="18">
        <f t="shared" si="7"/>
        <v>75</v>
      </c>
      <c r="O62" s="18">
        <f t="shared" si="8"/>
        <v>25</v>
      </c>
      <c r="P62" s="4">
        <f t="shared" si="9"/>
        <v>202212</v>
      </c>
      <c r="Q62" s="23">
        <f t="shared" si="10"/>
        <v>1.2350000000000001</v>
      </c>
      <c r="R62" s="23">
        <f t="shared" si="11"/>
        <v>-4.5630114566284758</v>
      </c>
      <c r="S62" s="22">
        <f t="shared" si="12"/>
        <v>-3.3280114566284755</v>
      </c>
      <c r="T62" s="5">
        <f t="shared" si="13"/>
        <v>3.4412955465587043</v>
      </c>
      <c r="U62" s="5"/>
      <c r="V62" s="5"/>
      <c r="W62" s="5">
        <f t="shared" si="14"/>
        <v>0.2350000000000001</v>
      </c>
      <c r="X62" s="4">
        <f t="shared" si="15"/>
        <v>0.27</v>
      </c>
      <c r="Y62" s="4">
        <f t="shared" si="16"/>
        <v>3.499999999999992E-2</v>
      </c>
      <c r="Z62" s="30">
        <f t="shared" si="17"/>
        <v>2022</v>
      </c>
      <c r="AA62" s="4">
        <f t="shared" si="18"/>
        <v>-1</v>
      </c>
      <c r="AB62" s="4">
        <f t="shared" si="19"/>
        <v>-1</v>
      </c>
      <c r="AC62" s="4">
        <f t="shared" si="20"/>
        <v>0</v>
      </c>
      <c r="AD62" s="4"/>
      <c r="AE62" s="4">
        <f t="shared" si="21"/>
        <v>2.2315024387133842E-2</v>
      </c>
      <c r="AF62" s="31">
        <f t="shared" si="22"/>
        <v>-0.7649999999999999</v>
      </c>
      <c r="AG62" s="31">
        <f t="shared" si="23"/>
        <v>-0.73</v>
      </c>
      <c r="AH62" s="3">
        <f t="shared" si="24"/>
        <v>0</v>
      </c>
      <c r="AI62" s="40" t="b">
        <f t="shared" si="25"/>
        <v>0</v>
      </c>
      <c r="AJ62" s="3">
        <f t="shared" si="26"/>
        <v>4.3072014585232465E-2</v>
      </c>
      <c r="AK62" s="3">
        <f t="shared" si="27"/>
        <v>0.80090293558707459</v>
      </c>
    </row>
    <row r="63" spans="1:37" s="3" customFormat="1" x14ac:dyDescent="0.25">
      <c r="A63" s="9">
        <v>44913</v>
      </c>
      <c r="B63" s="1" t="s">
        <v>82</v>
      </c>
      <c r="C63" s="1" t="s">
        <v>34</v>
      </c>
      <c r="D63">
        <v>12</v>
      </c>
      <c r="E63" s="1">
        <v>20</v>
      </c>
      <c r="F63">
        <f t="shared" si="3"/>
        <v>0</v>
      </c>
      <c r="G63">
        <f t="shared" si="4"/>
        <v>1</v>
      </c>
      <c r="H63" s="4">
        <v>1.5</v>
      </c>
      <c r="I63" s="4">
        <v>2.7</v>
      </c>
      <c r="J63" s="4">
        <v>1.5</v>
      </c>
      <c r="K63" s="4">
        <v>2.7</v>
      </c>
      <c r="L63" s="18">
        <f t="shared" si="5"/>
        <v>60</v>
      </c>
      <c r="M63" s="18">
        <f t="shared" si="6"/>
        <v>35</v>
      </c>
      <c r="N63" s="18">
        <f t="shared" si="7"/>
        <v>65</v>
      </c>
      <c r="O63" s="18">
        <f t="shared" si="8"/>
        <v>35</v>
      </c>
      <c r="P63" s="4">
        <f t="shared" si="9"/>
        <v>202212</v>
      </c>
      <c r="Q63" s="23">
        <f t="shared" si="10"/>
        <v>0.55555555555555547</v>
      </c>
      <c r="R63" s="23">
        <f t="shared" si="11"/>
        <v>-2.5882352941176467</v>
      </c>
      <c r="S63" s="22">
        <f t="shared" si="12"/>
        <v>-2.0326797385620914</v>
      </c>
      <c r="T63" s="5">
        <f t="shared" si="13"/>
        <v>1.8</v>
      </c>
      <c r="U63" s="5"/>
      <c r="V63" s="5"/>
      <c r="W63" s="5">
        <f t="shared" si="14"/>
        <v>-1</v>
      </c>
      <c r="X63" s="4">
        <f t="shared" si="15"/>
        <v>-1</v>
      </c>
      <c r="Y63" s="4">
        <f t="shared" si="16"/>
        <v>0</v>
      </c>
      <c r="Z63" s="30">
        <f t="shared" si="17"/>
        <v>2022</v>
      </c>
      <c r="AA63" s="4">
        <f t="shared" si="18"/>
        <v>1.7000000000000002</v>
      </c>
      <c r="AB63" s="4">
        <f t="shared" si="19"/>
        <v>1.7000000000000002</v>
      </c>
      <c r="AC63" s="4">
        <f t="shared" si="20"/>
        <v>0</v>
      </c>
      <c r="AD63" s="4"/>
      <c r="AE63" s="4">
        <f t="shared" si="21"/>
        <v>0</v>
      </c>
      <c r="AF63" s="31">
        <f t="shared" si="22"/>
        <v>0.70000000000000018</v>
      </c>
      <c r="AG63" s="31">
        <f t="shared" si="23"/>
        <v>0.70000000000000018</v>
      </c>
      <c r="AH63" s="3">
        <f t="shared" si="24"/>
        <v>0</v>
      </c>
      <c r="AI63" s="40" t="b">
        <f t="shared" si="25"/>
        <v>0</v>
      </c>
      <c r="AJ63" s="3">
        <f t="shared" si="26"/>
        <v>3.5714285714285587E-2</v>
      </c>
      <c r="AK63" s="3">
        <f t="shared" si="27"/>
        <v>0.74394147233653407</v>
      </c>
    </row>
    <row r="64" spans="1:37" s="3" customFormat="1" x14ac:dyDescent="0.25">
      <c r="A64" s="9">
        <v>44913</v>
      </c>
      <c r="B64" s="1" t="s">
        <v>74</v>
      </c>
      <c r="C64" s="1" t="s">
        <v>50</v>
      </c>
      <c r="D64">
        <v>17</v>
      </c>
      <c r="E64" s="1">
        <v>14</v>
      </c>
      <c r="F64">
        <f t="shared" si="3"/>
        <v>1</v>
      </c>
      <c r="G64">
        <f t="shared" si="4"/>
        <v>0</v>
      </c>
      <c r="H64" s="4">
        <v>1.7689999999999999</v>
      </c>
      <c r="I64" s="4">
        <v>2.1</v>
      </c>
      <c r="J64" s="4">
        <v>1.645</v>
      </c>
      <c r="K64" s="4">
        <v>2.35</v>
      </c>
      <c r="L64" s="18">
        <f t="shared" si="5"/>
        <v>50</v>
      </c>
      <c r="M64" s="18">
        <f t="shared" si="6"/>
        <v>45</v>
      </c>
      <c r="N64" s="18">
        <f t="shared" si="7"/>
        <v>60</v>
      </c>
      <c r="O64" s="18">
        <f t="shared" si="8"/>
        <v>40</v>
      </c>
      <c r="P64" s="4">
        <f t="shared" si="9"/>
        <v>202212</v>
      </c>
      <c r="Q64" s="23">
        <f t="shared" si="10"/>
        <v>1.7689999999999999</v>
      </c>
      <c r="R64" s="23">
        <f t="shared" si="11"/>
        <v>-2.2094810261260198</v>
      </c>
      <c r="S64" s="22">
        <f t="shared" si="12"/>
        <v>-0.44048102612601991</v>
      </c>
      <c r="T64" s="5">
        <f t="shared" si="13"/>
        <v>1.1871113623516112</v>
      </c>
      <c r="U64" s="5"/>
      <c r="V64" s="5"/>
      <c r="W64" s="5">
        <f t="shared" si="14"/>
        <v>0.76899999999999991</v>
      </c>
      <c r="X64" s="4">
        <f t="shared" si="15"/>
        <v>0.64500000000000002</v>
      </c>
      <c r="Y64" s="4">
        <f t="shared" si="16"/>
        <v>-0.12399999999999989</v>
      </c>
      <c r="Z64" s="30">
        <f t="shared" si="17"/>
        <v>2022</v>
      </c>
      <c r="AA64" s="4">
        <f t="shared" si="18"/>
        <v>-1</v>
      </c>
      <c r="AB64" s="4">
        <f t="shared" si="19"/>
        <v>-1</v>
      </c>
      <c r="AC64" s="4">
        <f t="shared" si="20"/>
        <v>0</v>
      </c>
      <c r="AD64" s="4"/>
      <c r="AE64" s="4">
        <f t="shared" si="21"/>
        <v>-4.2611610632971364E-2</v>
      </c>
      <c r="AF64" s="31">
        <f t="shared" si="22"/>
        <v>-0.23100000000000009</v>
      </c>
      <c r="AG64" s="31">
        <f t="shared" si="23"/>
        <v>-0.35499999999999998</v>
      </c>
      <c r="AH64" s="3">
        <f t="shared" si="24"/>
        <v>1</v>
      </c>
      <c r="AI64" s="40" t="b">
        <f t="shared" si="25"/>
        <v>0</v>
      </c>
      <c r="AJ64" s="3">
        <f t="shared" si="26"/>
        <v>3.982941328508649E-2</v>
      </c>
      <c r="AK64" s="3">
        <f t="shared" si="27"/>
        <v>0.71964747338560531</v>
      </c>
    </row>
    <row r="65" spans="1:37" s="3" customFormat="1" x14ac:dyDescent="0.25">
      <c r="A65" s="9">
        <v>44913</v>
      </c>
      <c r="B65" s="1" t="s">
        <v>39</v>
      </c>
      <c r="C65" s="1" t="s">
        <v>44</v>
      </c>
      <c r="D65">
        <v>23</v>
      </c>
      <c r="E65" s="1">
        <v>34</v>
      </c>
      <c r="F65">
        <f t="shared" si="3"/>
        <v>0</v>
      </c>
      <c r="G65">
        <f t="shared" si="4"/>
        <v>1</v>
      </c>
      <c r="H65" s="4">
        <v>2.1</v>
      </c>
      <c r="I65" s="4">
        <v>1.7689999999999999</v>
      </c>
      <c r="J65" s="4">
        <v>2.6</v>
      </c>
      <c r="K65" s="4">
        <v>1.5549999999999999</v>
      </c>
      <c r="L65" s="18">
        <f t="shared" si="5"/>
        <v>40</v>
      </c>
      <c r="M65" s="18">
        <f t="shared" si="6"/>
        <v>55</v>
      </c>
      <c r="N65" s="18">
        <f t="shared" si="7"/>
        <v>35</v>
      </c>
      <c r="O65" s="18">
        <f t="shared" si="8"/>
        <v>60</v>
      </c>
      <c r="P65" s="4">
        <f t="shared" si="9"/>
        <v>202212</v>
      </c>
      <c r="Q65" s="23">
        <f t="shared" si="10"/>
        <v>1.1871113623516112</v>
      </c>
      <c r="R65" s="23">
        <f t="shared" si="11"/>
        <v>-2.2094810261260198</v>
      </c>
      <c r="S65" s="22">
        <f t="shared" si="12"/>
        <v>-1.0223696637744086</v>
      </c>
      <c r="T65" s="5">
        <f t="shared" si="13"/>
        <v>0.84238095238095234</v>
      </c>
      <c r="U65" s="5"/>
      <c r="V65" s="5"/>
      <c r="W65" s="5">
        <f t="shared" si="14"/>
        <v>-1</v>
      </c>
      <c r="X65" s="4">
        <f t="shared" si="15"/>
        <v>-1</v>
      </c>
      <c r="Y65" s="4">
        <f t="shared" si="16"/>
        <v>0</v>
      </c>
      <c r="Z65" s="30">
        <f t="shared" si="17"/>
        <v>2022</v>
      </c>
      <c r="AA65" s="4">
        <f t="shared" si="18"/>
        <v>0.76899999999999991</v>
      </c>
      <c r="AB65" s="4">
        <f t="shared" si="19"/>
        <v>0.55499999999999994</v>
      </c>
      <c r="AC65" s="4">
        <f t="shared" si="20"/>
        <v>-0.21399999999999997</v>
      </c>
      <c r="AD65" s="4"/>
      <c r="AE65" s="4">
        <f t="shared" si="21"/>
        <v>9.1575091575091583E-2</v>
      </c>
      <c r="AF65" s="31">
        <f t="shared" si="22"/>
        <v>-0.23100000000000009</v>
      </c>
      <c r="AG65" s="31">
        <f t="shared" si="23"/>
        <v>-0.44500000000000006</v>
      </c>
      <c r="AH65" s="3">
        <f t="shared" si="24"/>
        <v>1</v>
      </c>
      <c r="AI65" s="40">
        <f t="shared" si="25"/>
        <v>5.0093490455276779E-2</v>
      </c>
      <c r="AJ65" s="3">
        <f t="shared" si="26"/>
        <v>3.982941328508649E-2</v>
      </c>
      <c r="AK65" s="3">
        <f t="shared" si="27"/>
        <v>0.71964747338560531</v>
      </c>
    </row>
    <row r="66" spans="1:37" s="3" customFormat="1" x14ac:dyDescent="0.25">
      <c r="A66" s="9">
        <v>44913</v>
      </c>
      <c r="B66" s="1" t="s">
        <v>35</v>
      </c>
      <c r="C66" s="1" t="s">
        <v>63</v>
      </c>
      <c r="D66">
        <v>24</v>
      </c>
      <c r="E66" s="1">
        <v>15</v>
      </c>
      <c r="F66">
        <f t="shared" si="3"/>
        <v>1</v>
      </c>
      <c r="G66">
        <f t="shared" si="4"/>
        <v>0</v>
      </c>
      <c r="H66" s="4">
        <v>1.833</v>
      </c>
      <c r="I66" s="4">
        <v>2</v>
      </c>
      <c r="J66" s="4">
        <v>1.8</v>
      </c>
      <c r="K66" s="4">
        <v>2.0499999999999998</v>
      </c>
      <c r="L66" s="18">
        <f t="shared" si="5"/>
        <v>50</v>
      </c>
      <c r="M66" s="18">
        <f t="shared" si="6"/>
        <v>50</v>
      </c>
      <c r="N66" s="18">
        <f t="shared" si="7"/>
        <v>55</v>
      </c>
      <c r="O66" s="18">
        <f t="shared" si="8"/>
        <v>45</v>
      </c>
      <c r="P66" s="4">
        <f t="shared" si="9"/>
        <v>202212</v>
      </c>
      <c r="Q66" s="23">
        <f t="shared" si="10"/>
        <v>1.833</v>
      </c>
      <c r="R66" s="23">
        <f t="shared" si="11"/>
        <v>-2.2004801920768307</v>
      </c>
      <c r="S66" s="22">
        <f t="shared" si="12"/>
        <v>-0.36748019207683069</v>
      </c>
      <c r="T66" s="5">
        <f t="shared" si="13"/>
        <v>1.0911074740861975</v>
      </c>
      <c r="U66" s="5"/>
      <c r="V66" s="5"/>
      <c r="W66" s="5">
        <f t="shared" si="14"/>
        <v>0.83299999999999996</v>
      </c>
      <c r="X66" s="4">
        <f t="shared" si="15"/>
        <v>0.8</v>
      </c>
      <c r="Y66" s="4">
        <f t="shared" si="16"/>
        <v>-3.2999999999999918E-2</v>
      </c>
      <c r="Z66" s="30">
        <f t="shared" si="17"/>
        <v>2022</v>
      </c>
      <c r="AA66" s="4">
        <f t="shared" si="18"/>
        <v>-1</v>
      </c>
      <c r="AB66" s="4">
        <f t="shared" si="19"/>
        <v>-1</v>
      </c>
      <c r="AC66" s="4">
        <f t="shared" si="20"/>
        <v>0</v>
      </c>
      <c r="AD66" s="4"/>
      <c r="AE66" s="4">
        <f t="shared" si="21"/>
        <v>-1.000181851245685E-2</v>
      </c>
      <c r="AF66" s="31">
        <f t="shared" si="22"/>
        <v>-0.16700000000000004</v>
      </c>
      <c r="AG66" s="31">
        <f t="shared" si="23"/>
        <v>-0.19999999999999996</v>
      </c>
      <c r="AH66" s="3">
        <f t="shared" si="24"/>
        <v>0</v>
      </c>
      <c r="AI66" s="40" t="b">
        <f t="shared" si="25"/>
        <v>0</v>
      </c>
      <c r="AJ66" s="3">
        <f t="shared" si="26"/>
        <v>4.3569006000521826E-2</v>
      </c>
      <c r="AK66" s="3">
        <f t="shared" si="27"/>
        <v>0.71479712573838006</v>
      </c>
    </row>
    <row r="67" spans="1:37" s="3" customFormat="1" x14ac:dyDescent="0.25">
      <c r="A67" s="9">
        <v>44913</v>
      </c>
      <c r="B67" s="1" t="s">
        <v>80</v>
      </c>
      <c r="C67" s="1" t="s">
        <v>52</v>
      </c>
      <c r="D67">
        <v>30</v>
      </c>
      <c r="E67" s="1">
        <v>24</v>
      </c>
      <c r="F67">
        <f t="shared" ref="F67:F130" si="28">IF(D67&gt;E67,1,0)</f>
        <v>1</v>
      </c>
      <c r="G67">
        <f t="shared" ref="G67:G130" si="29">IF(E67&gt;D67,1,0)</f>
        <v>0</v>
      </c>
      <c r="H67" s="4">
        <v>1.7689999999999999</v>
      </c>
      <c r="I67" s="4">
        <v>2.1</v>
      </c>
      <c r="J67" s="4">
        <v>1.74</v>
      </c>
      <c r="K67" s="4">
        <v>2.15</v>
      </c>
      <c r="L67" s="18">
        <f t="shared" ref="L67:L130" si="30">INT(100/H67/10)*10</f>
        <v>50</v>
      </c>
      <c r="M67" s="18">
        <f t="shared" ref="M67:M130" si="31">INT(100/I67/5)*5</f>
        <v>45</v>
      </c>
      <c r="N67" s="18">
        <f t="shared" ref="N67:N130" si="32">INT(100/J67/5)*5</f>
        <v>55</v>
      </c>
      <c r="O67" s="18">
        <f t="shared" ref="O67:O130" si="33">INT(100/K67/5)*5</f>
        <v>45</v>
      </c>
      <c r="P67" s="4">
        <f t="shared" ref="P67:P130" si="34">YEAR(A67)*100+MONTH(A67)</f>
        <v>202212</v>
      </c>
      <c r="Q67" s="23">
        <f t="shared" ref="Q67:Q130" si="35">IF(F67=1,H67,H67/I67)</f>
        <v>1.7689999999999999</v>
      </c>
      <c r="R67" s="23">
        <f t="shared" ref="R67:R130" si="36">-1/(H67-1)-1/(I67-1)</f>
        <v>-2.2094810261260198</v>
      </c>
      <c r="S67" s="22">
        <f t="shared" ref="S67:S130" si="37">Q67+R67</f>
        <v>-0.44048102612601991</v>
      </c>
      <c r="T67" s="5">
        <f t="shared" ref="T67:T130" si="38">I67/H67</f>
        <v>1.1871113623516112</v>
      </c>
      <c r="U67" s="5"/>
      <c r="V67" s="5"/>
      <c r="W67" s="5">
        <f t="shared" ref="W67:W130" si="39">H67*F67-1</f>
        <v>0.76899999999999991</v>
      </c>
      <c r="X67" s="4">
        <f t="shared" ref="X67:X130" si="40">J67*F67-1</f>
        <v>0.74</v>
      </c>
      <c r="Y67" s="4">
        <f t="shared" ref="Y67:Y130" si="41">X67-W67</f>
        <v>-2.8999999999999915E-2</v>
      </c>
      <c r="Z67" s="30">
        <f t="shared" ref="Z67:Z130" si="42">YEAR(A67)</f>
        <v>2022</v>
      </c>
      <c r="AA67" s="4">
        <f t="shared" ref="AA67:AA130" si="43">I67*G67-1</f>
        <v>-1</v>
      </c>
      <c r="AB67" s="4">
        <f t="shared" ref="AB67:AB130" si="44">G67*K67-1</f>
        <v>-1</v>
      </c>
      <c r="AC67" s="4">
        <f t="shared" ref="AC67:AC130" si="45">AB67-AA67</f>
        <v>0</v>
      </c>
      <c r="AD67" s="4"/>
      <c r="AE67" s="4">
        <f t="shared" ref="AE67:AE130" si="46">(1/H67-1/J67)</f>
        <v>-9.421518748822244E-3</v>
      </c>
      <c r="AF67" s="31">
        <f t="shared" ref="AF67:AF130" si="47">H67*F67+I67*G67-2</f>
        <v>-0.23100000000000009</v>
      </c>
      <c r="AG67" s="31">
        <f t="shared" ref="AG67:AG130" si="48">F67*J67+G67*K67-2</f>
        <v>-0.26</v>
      </c>
      <c r="AH67" s="3">
        <f t="shared" ref="AH67:AH130" si="49">IF(OR((1/H67+1/K67)&lt;1,(1/I67+1/J67)&lt;1),1,0)</f>
        <v>0</v>
      </c>
      <c r="AI67" s="40" t="b">
        <f t="shared" ref="AI67:AI130" si="50">IF(MIN(1/H67+1/K67,1/I67+1/J67)&lt;0.99,1-MIN(1/H67+1/K67,1/I67+1/J67))</f>
        <v>0</v>
      </c>
      <c r="AJ67" s="3">
        <f t="shared" ref="AJ67:AJ130" si="51">1-H67*I67/(H67+I67)</f>
        <v>3.982941328508649E-2</v>
      </c>
      <c r="AK67" s="3">
        <f t="shared" ref="AK67:AK130" si="52">1-(1/H67+1/I67)/H67/I67</f>
        <v>0.71964747338560531</v>
      </c>
    </row>
    <row r="68" spans="1:37" s="3" customFormat="1" x14ac:dyDescent="0.25">
      <c r="A68" s="9">
        <v>44913</v>
      </c>
      <c r="B68" s="1" t="s">
        <v>40</v>
      </c>
      <c r="C68" s="1" t="s">
        <v>57</v>
      </c>
      <c r="D68">
        <v>16</v>
      </c>
      <c r="E68" s="1">
        <v>24</v>
      </c>
      <c r="F68">
        <f t="shared" si="28"/>
        <v>0</v>
      </c>
      <c r="G68">
        <f t="shared" si="29"/>
        <v>1</v>
      </c>
      <c r="H68" s="4">
        <v>2.35</v>
      </c>
      <c r="I68" s="4">
        <v>1.645</v>
      </c>
      <c r="J68" s="4">
        <v>1.6890000000000001</v>
      </c>
      <c r="K68" s="4">
        <v>2.25</v>
      </c>
      <c r="L68" s="18">
        <f t="shared" si="30"/>
        <v>40</v>
      </c>
      <c r="M68" s="18">
        <f t="shared" si="31"/>
        <v>60</v>
      </c>
      <c r="N68" s="18">
        <f t="shared" si="32"/>
        <v>55</v>
      </c>
      <c r="O68" s="18">
        <f t="shared" si="33"/>
        <v>40</v>
      </c>
      <c r="P68" s="4">
        <f t="shared" si="34"/>
        <v>202212</v>
      </c>
      <c r="Q68" s="23">
        <f t="shared" si="35"/>
        <v>1.4285714285714286</v>
      </c>
      <c r="R68" s="23">
        <f t="shared" si="36"/>
        <v>-2.2911283376399654</v>
      </c>
      <c r="S68" s="22">
        <f t="shared" si="37"/>
        <v>-0.86255690906853677</v>
      </c>
      <c r="T68" s="5">
        <f t="shared" si="38"/>
        <v>0.7</v>
      </c>
      <c r="U68" s="5"/>
      <c r="V68" s="5"/>
      <c r="W68" s="5">
        <f t="shared" si="39"/>
        <v>-1</v>
      </c>
      <c r="X68" s="4">
        <f t="shared" si="40"/>
        <v>-1</v>
      </c>
      <c r="Y68" s="4">
        <f t="shared" si="41"/>
        <v>0</v>
      </c>
      <c r="Z68" s="30">
        <f t="shared" si="42"/>
        <v>2022</v>
      </c>
      <c r="AA68" s="4">
        <f t="shared" si="43"/>
        <v>0.64500000000000002</v>
      </c>
      <c r="AB68" s="4">
        <f t="shared" si="44"/>
        <v>1.25</v>
      </c>
      <c r="AC68" s="4">
        <f t="shared" si="45"/>
        <v>0.60499999999999998</v>
      </c>
      <c r="AD68" s="4"/>
      <c r="AE68" s="4">
        <f t="shared" si="46"/>
        <v>-0.1665343965332628</v>
      </c>
      <c r="AF68" s="31">
        <f t="shared" si="47"/>
        <v>-0.35499999999999998</v>
      </c>
      <c r="AG68" s="31">
        <f t="shared" si="48"/>
        <v>0.25</v>
      </c>
      <c r="AH68" s="3">
        <f t="shared" si="49"/>
        <v>1</v>
      </c>
      <c r="AI68" s="40">
        <f t="shared" si="50"/>
        <v>0.13002364066193861</v>
      </c>
      <c r="AJ68" s="3">
        <f t="shared" si="51"/>
        <v>3.2352941176470584E-2</v>
      </c>
      <c r="AK68" s="3">
        <f t="shared" si="52"/>
        <v>0.73266904211189887</v>
      </c>
    </row>
    <row r="69" spans="1:37" s="3" customFormat="1" x14ac:dyDescent="0.25">
      <c r="A69" s="9">
        <v>44913</v>
      </c>
      <c r="B69" s="1" t="s">
        <v>45</v>
      </c>
      <c r="C69" s="1" t="s">
        <v>55</v>
      </c>
      <c r="D69">
        <v>20</v>
      </c>
      <c r="E69" s="1">
        <v>25</v>
      </c>
      <c r="F69">
        <f t="shared" si="28"/>
        <v>0</v>
      </c>
      <c r="G69">
        <f t="shared" si="29"/>
        <v>1</v>
      </c>
      <c r="H69" s="4">
        <v>3.9</v>
      </c>
      <c r="I69" s="4">
        <v>1.27</v>
      </c>
      <c r="J69" s="4">
        <v>4.0999999999999996</v>
      </c>
      <c r="K69" s="4">
        <v>1.256</v>
      </c>
      <c r="L69" s="18">
        <f t="shared" si="30"/>
        <v>20</v>
      </c>
      <c r="M69" s="18">
        <f t="shared" si="31"/>
        <v>75</v>
      </c>
      <c r="N69" s="18">
        <f t="shared" si="32"/>
        <v>20</v>
      </c>
      <c r="O69" s="18">
        <f t="shared" si="33"/>
        <v>75</v>
      </c>
      <c r="P69" s="4">
        <f t="shared" si="34"/>
        <v>202212</v>
      </c>
      <c r="Q69" s="23">
        <f t="shared" si="35"/>
        <v>3.0708661417322833</v>
      </c>
      <c r="R69" s="23">
        <f t="shared" si="36"/>
        <v>-4.0485312899106001</v>
      </c>
      <c r="S69" s="22">
        <f t="shared" si="37"/>
        <v>-0.97766514817831673</v>
      </c>
      <c r="T69" s="5">
        <f t="shared" si="38"/>
        <v>0.32564102564102565</v>
      </c>
      <c r="U69" s="5"/>
      <c r="V69" s="5"/>
      <c r="W69" s="5">
        <f t="shared" si="39"/>
        <v>-1</v>
      </c>
      <c r="X69" s="4">
        <f t="shared" si="40"/>
        <v>-1</v>
      </c>
      <c r="Y69" s="4">
        <f t="shared" si="41"/>
        <v>0</v>
      </c>
      <c r="Z69" s="30">
        <f t="shared" si="42"/>
        <v>2022</v>
      </c>
      <c r="AA69" s="4">
        <f t="shared" si="43"/>
        <v>0.27</v>
      </c>
      <c r="AB69" s="4">
        <f t="shared" si="44"/>
        <v>0.25600000000000001</v>
      </c>
      <c r="AC69" s="4">
        <f t="shared" si="45"/>
        <v>-1.4000000000000012E-2</v>
      </c>
      <c r="AD69" s="4"/>
      <c r="AE69" s="4">
        <f t="shared" si="46"/>
        <v>1.2507817385866177E-2</v>
      </c>
      <c r="AF69" s="31">
        <f t="shared" si="47"/>
        <v>-0.73</v>
      </c>
      <c r="AG69" s="31">
        <f t="shared" si="48"/>
        <v>-0.74399999999999999</v>
      </c>
      <c r="AH69" s="3">
        <f t="shared" si="49"/>
        <v>0</v>
      </c>
      <c r="AI69" s="40" t="b">
        <f t="shared" si="50"/>
        <v>0</v>
      </c>
      <c r="AJ69" s="3">
        <f t="shared" si="51"/>
        <v>4.1972920696324856E-2</v>
      </c>
      <c r="AK69" s="3">
        <f t="shared" si="52"/>
        <v>0.78925664623189862</v>
      </c>
    </row>
    <row r="70" spans="1:37" s="3" customFormat="1" x14ac:dyDescent="0.25">
      <c r="A70" s="9">
        <v>44913</v>
      </c>
      <c r="B70" s="1" t="s">
        <v>47</v>
      </c>
      <c r="C70" s="1" t="s">
        <v>49</v>
      </c>
      <c r="D70">
        <v>24</v>
      </c>
      <c r="E70" s="1">
        <v>30</v>
      </c>
      <c r="F70">
        <f t="shared" si="28"/>
        <v>0</v>
      </c>
      <c r="G70">
        <f t="shared" si="29"/>
        <v>1</v>
      </c>
      <c r="H70" s="4">
        <v>6.75</v>
      </c>
      <c r="I70" s="4">
        <v>1.117</v>
      </c>
      <c r="J70" s="4">
        <v>7.5</v>
      </c>
      <c r="K70" s="4">
        <v>1.1000000000000001</v>
      </c>
      <c r="L70" s="18">
        <f t="shared" si="30"/>
        <v>10</v>
      </c>
      <c r="M70" s="18">
        <f t="shared" si="31"/>
        <v>85</v>
      </c>
      <c r="N70" s="18">
        <f t="shared" si="32"/>
        <v>10</v>
      </c>
      <c r="O70" s="18">
        <f t="shared" si="33"/>
        <v>90</v>
      </c>
      <c r="P70" s="4">
        <f t="shared" si="34"/>
        <v>202212</v>
      </c>
      <c r="Q70" s="23">
        <f t="shared" si="35"/>
        <v>6.0429722470904208</v>
      </c>
      <c r="R70" s="23">
        <f t="shared" si="36"/>
        <v>-8.7209215904868085</v>
      </c>
      <c r="S70" s="22">
        <f t="shared" si="37"/>
        <v>-2.6779493433963877</v>
      </c>
      <c r="T70" s="5">
        <f t="shared" si="38"/>
        <v>0.16548148148148148</v>
      </c>
      <c r="U70" s="5"/>
      <c r="V70" s="5"/>
      <c r="W70" s="5">
        <f t="shared" si="39"/>
        <v>-1</v>
      </c>
      <c r="X70" s="4">
        <f t="shared" si="40"/>
        <v>-1</v>
      </c>
      <c r="Y70" s="4">
        <f t="shared" si="41"/>
        <v>0</v>
      </c>
      <c r="Z70" s="30">
        <f t="shared" si="42"/>
        <v>2022</v>
      </c>
      <c r="AA70" s="4">
        <f t="shared" si="43"/>
        <v>0.11699999999999999</v>
      </c>
      <c r="AB70" s="4">
        <f t="shared" si="44"/>
        <v>0.10000000000000009</v>
      </c>
      <c r="AC70" s="4">
        <f t="shared" si="45"/>
        <v>-1.6999999999999904E-2</v>
      </c>
      <c r="AD70" s="4"/>
      <c r="AE70" s="4">
        <f t="shared" si="46"/>
        <v>1.4814814814814808E-2</v>
      </c>
      <c r="AF70" s="31">
        <f t="shared" si="47"/>
        <v>-0.88300000000000001</v>
      </c>
      <c r="AG70" s="31">
        <f t="shared" si="48"/>
        <v>-0.89999999999999991</v>
      </c>
      <c r="AH70" s="3">
        <f t="shared" si="49"/>
        <v>0</v>
      </c>
      <c r="AI70" s="40" t="b">
        <f t="shared" si="50"/>
        <v>0</v>
      </c>
      <c r="AJ70" s="3">
        <f t="shared" si="51"/>
        <v>4.1597813651963911E-2</v>
      </c>
      <c r="AK70" s="3">
        <f t="shared" si="52"/>
        <v>0.86161301158987402</v>
      </c>
    </row>
    <row r="71" spans="1:37" s="3" customFormat="1" x14ac:dyDescent="0.25">
      <c r="A71" s="9">
        <v>44913</v>
      </c>
      <c r="B71" s="1" t="s">
        <v>56</v>
      </c>
      <c r="C71" s="1" t="s">
        <v>37</v>
      </c>
      <c r="D71">
        <v>40</v>
      </c>
      <c r="E71" s="1">
        <v>34</v>
      </c>
      <c r="F71">
        <f t="shared" si="28"/>
        <v>1</v>
      </c>
      <c r="G71">
        <f t="shared" si="29"/>
        <v>0</v>
      </c>
      <c r="H71" s="4">
        <v>3.1</v>
      </c>
      <c r="I71" s="4">
        <v>1.4</v>
      </c>
      <c r="J71" s="4">
        <v>2.67</v>
      </c>
      <c r="K71" s="4">
        <v>1.52</v>
      </c>
      <c r="L71" s="18">
        <f t="shared" si="30"/>
        <v>30</v>
      </c>
      <c r="M71" s="18">
        <f t="shared" si="31"/>
        <v>70</v>
      </c>
      <c r="N71" s="18">
        <f t="shared" si="32"/>
        <v>35</v>
      </c>
      <c r="O71" s="18">
        <f t="shared" si="33"/>
        <v>65</v>
      </c>
      <c r="P71" s="4">
        <f t="shared" si="34"/>
        <v>202212</v>
      </c>
      <c r="Q71" s="23">
        <f t="shared" si="35"/>
        <v>3.1</v>
      </c>
      <c r="R71" s="23">
        <f t="shared" si="36"/>
        <v>-2.9761904761904767</v>
      </c>
      <c r="S71" s="22">
        <f t="shared" si="37"/>
        <v>0.12380952380952337</v>
      </c>
      <c r="T71" s="5">
        <f t="shared" si="38"/>
        <v>0.45161290322580638</v>
      </c>
      <c r="U71" s="5"/>
      <c r="V71" s="5"/>
      <c r="W71" s="5">
        <f t="shared" si="39"/>
        <v>2.1</v>
      </c>
      <c r="X71" s="4">
        <f t="shared" si="40"/>
        <v>1.67</v>
      </c>
      <c r="Y71" s="4">
        <f t="shared" si="41"/>
        <v>-0.43000000000000016</v>
      </c>
      <c r="Z71" s="30">
        <f t="shared" si="42"/>
        <v>2022</v>
      </c>
      <c r="AA71" s="4">
        <f t="shared" si="43"/>
        <v>-1</v>
      </c>
      <c r="AB71" s="4">
        <f t="shared" si="44"/>
        <v>-1</v>
      </c>
      <c r="AC71" s="4">
        <f t="shared" si="45"/>
        <v>0</v>
      </c>
      <c r="AD71" s="4"/>
      <c r="AE71" s="4">
        <f t="shared" si="46"/>
        <v>-5.1951190044702222E-2</v>
      </c>
      <c r="AF71" s="31">
        <f t="shared" si="47"/>
        <v>1.1000000000000001</v>
      </c>
      <c r="AG71" s="31">
        <f t="shared" si="48"/>
        <v>0.66999999999999993</v>
      </c>
      <c r="AH71" s="3">
        <f t="shared" si="49"/>
        <v>1</v>
      </c>
      <c r="AI71" s="40">
        <f t="shared" si="50"/>
        <v>1.9524617996604432E-2</v>
      </c>
      <c r="AJ71" s="3">
        <f t="shared" si="51"/>
        <v>3.5555555555555562E-2</v>
      </c>
      <c r="AK71" s="3">
        <f t="shared" si="52"/>
        <v>0.76109070058824779</v>
      </c>
    </row>
    <row r="72" spans="1:37" s="3" customFormat="1" x14ac:dyDescent="0.25">
      <c r="A72" s="9">
        <v>44913</v>
      </c>
      <c r="B72" s="1" t="s">
        <v>42</v>
      </c>
      <c r="C72" s="1" t="s">
        <v>41</v>
      </c>
      <c r="D72">
        <v>21</v>
      </c>
      <c r="E72" s="1">
        <v>18</v>
      </c>
      <c r="F72">
        <f t="shared" si="28"/>
        <v>1</v>
      </c>
      <c r="G72">
        <f t="shared" si="29"/>
        <v>0</v>
      </c>
      <c r="H72" s="4">
        <v>1.52</v>
      </c>
      <c r="I72" s="4">
        <v>2.67</v>
      </c>
      <c r="J72" s="4">
        <v>1.4339999999999999</v>
      </c>
      <c r="K72" s="4">
        <v>2.9</v>
      </c>
      <c r="L72" s="18">
        <f t="shared" si="30"/>
        <v>60</v>
      </c>
      <c r="M72" s="18">
        <f t="shared" si="31"/>
        <v>35</v>
      </c>
      <c r="N72" s="18">
        <f t="shared" si="32"/>
        <v>65</v>
      </c>
      <c r="O72" s="18">
        <f t="shared" si="33"/>
        <v>30</v>
      </c>
      <c r="P72" s="4">
        <f t="shared" si="34"/>
        <v>202212</v>
      </c>
      <c r="Q72" s="23">
        <f t="shared" si="35"/>
        <v>1.52</v>
      </c>
      <c r="R72" s="23">
        <f t="shared" si="36"/>
        <v>-2.521879318286504</v>
      </c>
      <c r="S72" s="22">
        <f t="shared" si="37"/>
        <v>-1.001879318286504</v>
      </c>
      <c r="T72" s="5">
        <f t="shared" si="38"/>
        <v>1.756578947368421</v>
      </c>
      <c r="U72" s="5"/>
      <c r="V72" s="5"/>
      <c r="W72" s="5">
        <f t="shared" si="39"/>
        <v>0.52</v>
      </c>
      <c r="X72" s="4">
        <f t="shared" si="40"/>
        <v>0.43399999999999994</v>
      </c>
      <c r="Y72" s="4">
        <f t="shared" si="41"/>
        <v>-8.6000000000000076E-2</v>
      </c>
      <c r="Z72" s="30">
        <f t="shared" si="42"/>
        <v>2022</v>
      </c>
      <c r="AA72" s="4">
        <f t="shared" si="43"/>
        <v>-1</v>
      </c>
      <c r="AB72" s="4">
        <f t="shared" si="44"/>
        <v>-1</v>
      </c>
      <c r="AC72" s="4">
        <f t="shared" si="45"/>
        <v>0</v>
      </c>
      <c r="AD72" s="4"/>
      <c r="AE72" s="4">
        <f t="shared" si="46"/>
        <v>-3.9455332892901707E-2</v>
      </c>
      <c r="AF72" s="31">
        <f t="shared" si="47"/>
        <v>-0.48</v>
      </c>
      <c r="AG72" s="31">
        <f t="shared" si="48"/>
        <v>-0.56600000000000006</v>
      </c>
      <c r="AH72" s="3">
        <f t="shared" si="49"/>
        <v>0</v>
      </c>
      <c r="AI72" s="40" t="b">
        <f t="shared" si="50"/>
        <v>0</v>
      </c>
      <c r="AJ72" s="3">
        <f t="shared" si="51"/>
        <v>3.1408114558472477E-2</v>
      </c>
      <c r="AK72" s="3">
        <f t="shared" si="52"/>
        <v>0.74560748766802243</v>
      </c>
    </row>
    <row r="73" spans="1:37" s="3" customFormat="1" x14ac:dyDescent="0.25">
      <c r="A73" s="9">
        <v>44913</v>
      </c>
      <c r="B73" s="1" t="s">
        <v>53</v>
      </c>
      <c r="C73" s="1" t="s">
        <v>33</v>
      </c>
      <c r="D73">
        <v>17</v>
      </c>
      <c r="E73" s="1">
        <v>20</v>
      </c>
      <c r="F73">
        <f t="shared" si="28"/>
        <v>0</v>
      </c>
      <c r="G73">
        <f t="shared" si="29"/>
        <v>1</v>
      </c>
      <c r="H73" s="4">
        <v>1.6060000000000001</v>
      </c>
      <c r="I73" s="4">
        <v>2.4500000000000002</v>
      </c>
      <c r="J73" s="4">
        <v>1.74</v>
      </c>
      <c r="K73" s="4">
        <v>2.15</v>
      </c>
      <c r="L73" s="18">
        <f t="shared" si="30"/>
        <v>60</v>
      </c>
      <c r="M73" s="18">
        <f t="shared" si="31"/>
        <v>40</v>
      </c>
      <c r="N73" s="18">
        <f t="shared" si="32"/>
        <v>55</v>
      </c>
      <c r="O73" s="18">
        <f t="shared" si="33"/>
        <v>45</v>
      </c>
      <c r="P73" s="4">
        <f t="shared" si="34"/>
        <v>202212</v>
      </c>
      <c r="Q73" s="23">
        <f t="shared" si="35"/>
        <v>0.65551020408163263</v>
      </c>
      <c r="R73" s="23">
        <f t="shared" si="36"/>
        <v>-2.3398201889154429</v>
      </c>
      <c r="S73" s="22">
        <f t="shared" si="37"/>
        <v>-1.6843099848338103</v>
      </c>
      <c r="T73" s="5">
        <f t="shared" si="38"/>
        <v>1.5255292652552928</v>
      </c>
      <c r="U73" s="5"/>
      <c r="V73" s="5"/>
      <c r="W73" s="5">
        <f t="shared" si="39"/>
        <v>-1</v>
      </c>
      <c r="X73" s="4">
        <f t="shared" si="40"/>
        <v>-1</v>
      </c>
      <c r="Y73" s="4">
        <f t="shared" si="41"/>
        <v>0</v>
      </c>
      <c r="Z73" s="30">
        <f t="shared" si="42"/>
        <v>2022</v>
      </c>
      <c r="AA73" s="4">
        <f t="shared" si="43"/>
        <v>1.4500000000000002</v>
      </c>
      <c r="AB73" s="4">
        <f t="shared" si="44"/>
        <v>1.1499999999999999</v>
      </c>
      <c r="AC73" s="4">
        <f t="shared" si="45"/>
        <v>-0.30000000000000027</v>
      </c>
      <c r="AD73" s="4"/>
      <c r="AE73" s="4">
        <f t="shared" si="46"/>
        <v>4.7952362548489114E-2</v>
      </c>
      <c r="AF73" s="31">
        <f t="shared" si="47"/>
        <v>0.45000000000000018</v>
      </c>
      <c r="AG73" s="31">
        <f t="shared" si="48"/>
        <v>0.14999999999999991</v>
      </c>
      <c r="AH73" s="3">
        <f t="shared" si="49"/>
        <v>1</v>
      </c>
      <c r="AI73" s="40">
        <f t="shared" si="50"/>
        <v>1.7124091015716658E-2</v>
      </c>
      <c r="AJ73" s="3">
        <f t="shared" si="51"/>
        <v>2.9906311637080796E-2</v>
      </c>
      <c r="AK73" s="3">
        <f t="shared" si="52"/>
        <v>0.73801604403568954</v>
      </c>
    </row>
    <row r="74" spans="1:37" s="3" customFormat="1" x14ac:dyDescent="0.25">
      <c r="A74" s="9">
        <v>44912</v>
      </c>
      <c r="B74" s="1" t="s">
        <v>46</v>
      </c>
      <c r="C74" s="1" t="s">
        <v>51</v>
      </c>
      <c r="D74">
        <v>32</v>
      </c>
      <c r="E74" s="1">
        <v>29</v>
      </c>
      <c r="F74">
        <f t="shared" si="28"/>
        <v>1</v>
      </c>
      <c r="G74">
        <f t="shared" si="29"/>
        <v>0</v>
      </c>
      <c r="H74" s="4">
        <v>1.294</v>
      </c>
      <c r="I74" s="4">
        <v>3.7</v>
      </c>
      <c r="J74" s="4">
        <v>1.2769999999999999</v>
      </c>
      <c r="K74" s="4">
        <v>3.8</v>
      </c>
      <c r="L74" s="18">
        <f t="shared" si="30"/>
        <v>70</v>
      </c>
      <c r="M74" s="18">
        <f t="shared" si="31"/>
        <v>25</v>
      </c>
      <c r="N74" s="18">
        <f t="shared" si="32"/>
        <v>75</v>
      </c>
      <c r="O74" s="18">
        <f t="shared" si="33"/>
        <v>25</v>
      </c>
      <c r="P74" s="4">
        <f t="shared" si="34"/>
        <v>202212</v>
      </c>
      <c r="Q74" s="23">
        <f t="shared" si="35"/>
        <v>1.294</v>
      </c>
      <c r="R74" s="23">
        <f t="shared" si="36"/>
        <v>-3.7717309145880566</v>
      </c>
      <c r="S74" s="22">
        <f t="shared" si="37"/>
        <v>-2.4777309145880566</v>
      </c>
      <c r="T74" s="5">
        <f t="shared" si="38"/>
        <v>2.8593508500772797</v>
      </c>
      <c r="U74" s="5"/>
      <c r="V74" s="5"/>
      <c r="W74" s="5">
        <f t="shared" si="39"/>
        <v>0.29400000000000004</v>
      </c>
      <c r="X74" s="4">
        <f t="shared" si="40"/>
        <v>0.27699999999999991</v>
      </c>
      <c r="Y74" s="4">
        <f t="shared" si="41"/>
        <v>-1.7000000000000126E-2</v>
      </c>
      <c r="Z74" s="30">
        <f t="shared" si="42"/>
        <v>2022</v>
      </c>
      <c r="AA74" s="4">
        <f t="shared" si="43"/>
        <v>-1</v>
      </c>
      <c r="AB74" s="4">
        <f t="shared" si="44"/>
        <v>-1</v>
      </c>
      <c r="AC74" s="4">
        <f t="shared" si="45"/>
        <v>0</v>
      </c>
      <c r="AD74" s="4"/>
      <c r="AE74" s="4">
        <f t="shared" si="46"/>
        <v>-1.0287829255923753E-2</v>
      </c>
      <c r="AF74" s="31">
        <f t="shared" si="47"/>
        <v>-0.70599999999999996</v>
      </c>
      <c r="AG74" s="31">
        <f t="shared" si="48"/>
        <v>-0.72300000000000009</v>
      </c>
      <c r="AH74" s="3">
        <f t="shared" si="49"/>
        <v>0</v>
      </c>
      <c r="AI74" s="40" t="b">
        <f t="shared" si="50"/>
        <v>0</v>
      </c>
      <c r="AJ74" s="3">
        <f t="shared" si="51"/>
        <v>4.1289547456948128E-2</v>
      </c>
      <c r="AK74" s="3">
        <f t="shared" si="52"/>
        <v>0.78214048261870095</v>
      </c>
    </row>
    <row r="75" spans="1:37" s="3" customFormat="1" x14ac:dyDescent="0.25">
      <c r="A75" s="9">
        <v>44912</v>
      </c>
      <c r="B75" s="1" t="s">
        <v>58</v>
      </c>
      <c r="C75" s="1" t="s">
        <v>43</v>
      </c>
      <c r="D75">
        <v>13</v>
      </c>
      <c r="E75" s="1">
        <v>3</v>
      </c>
      <c r="F75">
        <f t="shared" si="28"/>
        <v>1</v>
      </c>
      <c r="G75">
        <f t="shared" si="29"/>
        <v>0</v>
      </c>
      <c r="H75" s="4">
        <v>1.625</v>
      </c>
      <c r="I75" s="4">
        <v>2.4</v>
      </c>
      <c r="J75" s="4">
        <v>1.645</v>
      </c>
      <c r="K75" s="4">
        <v>2.35</v>
      </c>
      <c r="L75" s="18">
        <f t="shared" si="30"/>
        <v>60</v>
      </c>
      <c r="M75" s="18">
        <f t="shared" si="31"/>
        <v>40</v>
      </c>
      <c r="N75" s="18">
        <f t="shared" si="32"/>
        <v>60</v>
      </c>
      <c r="O75" s="18">
        <f t="shared" si="33"/>
        <v>40</v>
      </c>
      <c r="P75" s="4">
        <f t="shared" si="34"/>
        <v>202212</v>
      </c>
      <c r="Q75" s="23">
        <f t="shared" si="35"/>
        <v>1.625</v>
      </c>
      <c r="R75" s="23">
        <f t="shared" si="36"/>
        <v>-2.3142857142857145</v>
      </c>
      <c r="S75" s="22">
        <f t="shared" si="37"/>
        <v>-0.6892857142857145</v>
      </c>
      <c r="T75" s="5">
        <f t="shared" si="38"/>
        <v>1.4769230769230768</v>
      </c>
      <c r="U75" s="5"/>
      <c r="V75" s="5"/>
      <c r="W75" s="5">
        <f t="shared" si="39"/>
        <v>0.625</v>
      </c>
      <c r="X75" s="4">
        <f t="shared" si="40"/>
        <v>0.64500000000000002</v>
      </c>
      <c r="Y75" s="4">
        <f t="shared" si="41"/>
        <v>2.0000000000000018E-2</v>
      </c>
      <c r="Z75" s="30">
        <f t="shared" si="42"/>
        <v>2022</v>
      </c>
      <c r="AA75" s="4">
        <f t="shared" si="43"/>
        <v>-1</v>
      </c>
      <c r="AB75" s="4">
        <f t="shared" si="44"/>
        <v>-1</v>
      </c>
      <c r="AC75" s="4">
        <f t="shared" si="45"/>
        <v>0</v>
      </c>
      <c r="AD75" s="4"/>
      <c r="AE75" s="4">
        <f t="shared" si="46"/>
        <v>7.481879822305415E-3</v>
      </c>
      <c r="AF75" s="31">
        <f t="shared" si="47"/>
        <v>-0.375</v>
      </c>
      <c r="AG75" s="31">
        <f t="shared" si="48"/>
        <v>-0.35499999999999998</v>
      </c>
      <c r="AH75" s="3">
        <f t="shared" si="49"/>
        <v>0</v>
      </c>
      <c r="AI75" s="40" t="b">
        <f t="shared" si="50"/>
        <v>0</v>
      </c>
      <c r="AJ75" s="3">
        <f t="shared" si="51"/>
        <v>3.1055900621118071E-2</v>
      </c>
      <c r="AK75" s="3">
        <f t="shared" si="52"/>
        <v>0.73537146614069693</v>
      </c>
    </row>
    <row r="76" spans="1:37" s="3" customFormat="1" x14ac:dyDescent="0.25">
      <c r="A76" s="9">
        <v>44912</v>
      </c>
      <c r="B76" s="1" t="s">
        <v>60</v>
      </c>
      <c r="C76" s="1" t="s">
        <v>36</v>
      </c>
      <c r="D76">
        <v>39</v>
      </c>
      <c r="E76" s="1">
        <v>36</v>
      </c>
      <c r="F76">
        <f t="shared" si="28"/>
        <v>1</v>
      </c>
      <c r="G76">
        <f t="shared" si="29"/>
        <v>0</v>
      </c>
      <c r="H76" s="4">
        <v>1.444</v>
      </c>
      <c r="I76" s="4">
        <v>2.85</v>
      </c>
      <c r="J76" s="4">
        <v>1.5</v>
      </c>
      <c r="K76" s="4">
        <v>2.7</v>
      </c>
      <c r="L76" s="18">
        <f t="shared" si="30"/>
        <v>60</v>
      </c>
      <c r="M76" s="18">
        <f t="shared" si="31"/>
        <v>35</v>
      </c>
      <c r="N76" s="18">
        <f t="shared" si="32"/>
        <v>65</v>
      </c>
      <c r="O76" s="18">
        <f t="shared" si="33"/>
        <v>35</v>
      </c>
      <c r="P76" s="4">
        <f t="shared" si="34"/>
        <v>202212</v>
      </c>
      <c r="Q76" s="23">
        <f t="shared" si="35"/>
        <v>1.444</v>
      </c>
      <c r="R76" s="23">
        <f t="shared" si="36"/>
        <v>-2.7927927927927927</v>
      </c>
      <c r="S76" s="22">
        <f t="shared" si="37"/>
        <v>-1.3487927927927927</v>
      </c>
      <c r="T76" s="5">
        <f t="shared" si="38"/>
        <v>1.9736842105263159</v>
      </c>
      <c r="U76" s="5"/>
      <c r="V76" s="5"/>
      <c r="W76" s="5">
        <f t="shared" si="39"/>
        <v>0.44399999999999995</v>
      </c>
      <c r="X76" s="4">
        <f t="shared" si="40"/>
        <v>0.5</v>
      </c>
      <c r="Y76" s="4">
        <f t="shared" si="41"/>
        <v>5.600000000000005E-2</v>
      </c>
      <c r="Z76" s="30">
        <f t="shared" si="42"/>
        <v>2022</v>
      </c>
      <c r="AA76" s="4">
        <f t="shared" si="43"/>
        <v>-1</v>
      </c>
      <c r="AB76" s="4">
        <f t="shared" si="44"/>
        <v>-1</v>
      </c>
      <c r="AC76" s="4">
        <f t="shared" si="45"/>
        <v>0</v>
      </c>
      <c r="AD76" s="4"/>
      <c r="AE76" s="4">
        <f t="shared" si="46"/>
        <v>2.5854108956602118E-2</v>
      </c>
      <c r="AF76" s="31">
        <f t="shared" si="47"/>
        <v>-0.55600000000000005</v>
      </c>
      <c r="AG76" s="31">
        <f t="shared" si="48"/>
        <v>-0.5</v>
      </c>
      <c r="AH76" s="3">
        <f t="shared" si="49"/>
        <v>0</v>
      </c>
      <c r="AI76" s="40" t="b">
        <f t="shared" si="50"/>
        <v>0</v>
      </c>
      <c r="AJ76" s="3">
        <f t="shared" si="51"/>
        <v>4.1592920353982321E-2</v>
      </c>
      <c r="AK76" s="3">
        <f t="shared" si="52"/>
        <v>0.74646499280611245</v>
      </c>
    </row>
    <row r="77" spans="1:37" s="3" customFormat="1" x14ac:dyDescent="0.25">
      <c r="A77" s="9">
        <v>44910</v>
      </c>
      <c r="B77" s="1" t="s">
        <v>61</v>
      </c>
      <c r="C77" s="1" t="s">
        <v>38</v>
      </c>
      <c r="D77">
        <v>13</v>
      </c>
      <c r="E77" s="1">
        <v>21</v>
      </c>
      <c r="F77">
        <f t="shared" si="28"/>
        <v>0</v>
      </c>
      <c r="G77">
        <f t="shared" si="29"/>
        <v>1</v>
      </c>
      <c r="H77" s="4">
        <v>2</v>
      </c>
      <c r="I77" s="4">
        <v>1.833</v>
      </c>
      <c r="J77" s="4">
        <v>2.6</v>
      </c>
      <c r="K77" s="4">
        <v>1.5549999999999999</v>
      </c>
      <c r="L77" s="18">
        <f t="shared" si="30"/>
        <v>50</v>
      </c>
      <c r="M77" s="18">
        <f t="shared" si="31"/>
        <v>50</v>
      </c>
      <c r="N77" s="18">
        <f t="shared" si="32"/>
        <v>35</v>
      </c>
      <c r="O77" s="18">
        <f t="shared" si="33"/>
        <v>60</v>
      </c>
      <c r="P77" s="4">
        <f t="shared" si="34"/>
        <v>202212</v>
      </c>
      <c r="Q77" s="23">
        <f t="shared" si="35"/>
        <v>1.0911074740861975</v>
      </c>
      <c r="R77" s="23">
        <f t="shared" si="36"/>
        <v>-2.2004801920768307</v>
      </c>
      <c r="S77" s="22">
        <f t="shared" si="37"/>
        <v>-1.1093727179906332</v>
      </c>
      <c r="T77" s="5">
        <f t="shared" si="38"/>
        <v>0.91649999999999998</v>
      </c>
      <c r="U77" s="5"/>
      <c r="V77" s="5"/>
      <c r="W77" s="5">
        <f t="shared" si="39"/>
        <v>-1</v>
      </c>
      <c r="X77" s="4">
        <f t="shared" si="40"/>
        <v>-1</v>
      </c>
      <c r="Y77" s="4">
        <f t="shared" si="41"/>
        <v>0</v>
      </c>
      <c r="Z77" s="30">
        <f t="shared" si="42"/>
        <v>2022</v>
      </c>
      <c r="AA77" s="4">
        <f t="shared" si="43"/>
        <v>0.83299999999999996</v>
      </c>
      <c r="AB77" s="4">
        <f t="shared" si="44"/>
        <v>0.55499999999999994</v>
      </c>
      <c r="AC77" s="4">
        <f t="shared" si="45"/>
        <v>-0.27800000000000002</v>
      </c>
      <c r="AD77" s="4"/>
      <c r="AE77" s="4">
        <f t="shared" si="46"/>
        <v>0.11538461538461542</v>
      </c>
      <c r="AF77" s="31">
        <f t="shared" si="47"/>
        <v>-0.16700000000000004</v>
      </c>
      <c r="AG77" s="31">
        <f t="shared" si="48"/>
        <v>-0.44500000000000006</v>
      </c>
      <c r="AH77" s="3">
        <f t="shared" si="49"/>
        <v>1</v>
      </c>
      <c r="AI77" s="40">
        <f t="shared" si="50"/>
        <v>6.9830878341516689E-2</v>
      </c>
      <c r="AJ77" s="3">
        <f t="shared" si="51"/>
        <v>4.3569006000521826E-2</v>
      </c>
      <c r="AK77" s="3">
        <f t="shared" si="52"/>
        <v>0.71479712573838006</v>
      </c>
    </row>
    <row r="78" spans="1:37" s="3" customFormat="1" x14ac:dyDescent="0.25">
      <c r="A78" s="9">
        <v>44907</v>
      </c>
      <c r="B78" s="1" t="s">
        <v>63</v>
      </c>
      <c r="C78" s="1" t="s">
        <v>52</v>
      </c>
      <c r="D78">
        <v>13</v>
      </c>
      <c r="E78" s="1">
        <v>27</v>
      </c>
      <c r="F78">
        <f t="shared" si="28"/>
        <v>0</v>
      </c>
      <c r="G78">
        <f t="shared" si="29"/>
        <v>1</v>
      </c>
      <c r="H78" s="4">
        <v>2.0499999999999998</v>
      </c>
      <c r="I78" s="4">
        <v>1.8</v>
      </c>
      <c r="J78" s="4">
        <v>2.15</v>
      </c>
      <c r="K78" s="4">
        <v>1.74</v>
      </c>
      <c r="L78" s="18">
        <f t="shared" si="30"/>
        <v>40</v>
      </c>
      <c r="M78" s="18">
        <f t="shared" si="31"/>
        <v>55</v>
      </c>
      <c r="N78" s="18">
        <f t="shared" si="32"/>
        <v>45</v>
      </c>
      <c r="O78" s="18">
        <f t="shared" si="33"/>
        <v>55</v>
      </c>
      <c r="P78" s="4">
        <f t="shared" si="34"/>
        <v>202212</v>
      </c>
      <c r="Q78" s="23">
        <f t="shared" si="35"/>
        <v>1.1388888888888888</v>
      </c>
      <c r="R78" s="23">
        <f t="shared" si="36"/>
        <v>-2.2023809523809526</v>
      </c>
      <c r="S78" s="22">
        <f t="shared" si="37"/>
        <v>-1.0634920634920637</v>
      </c>
      <c r="T78" s="5">
        <f t="shared" si="38"/>
        <v>0.87804878048780499</v>
      </c>
      <c r="U78" s="5"/>
      <c r="V78" s="5"/>
      <c r="W78" s="5">
        <f t="shared" si="39"/>
        <v>-1</v>
      </c>
      <c r="X78" s="4">
        <f t="shared" si="40"/>
        <v>-1</v>
      </c>
      <c r="Y78" s="4">
        <f t="shared" si="41"/>
        <v>0</v>
      </c>
      <c r="Z78" s="30">
        <f t="shared" si="42"/>
        <v>2022</v>
      </c>
      <c r="AA78" s="4">
        <f t="shared" si="43"/>
        <v>0.8</v>
      </c>
      <c r="AB78" s="4">
        <f t="shared" si="44"/>
        <v>0.74</v>
      </c>
      <c r="AC78" s="4">
        <f t="shared" si="45"/>
        <v>-6.0000000000000053E-2</v>
      </c>
      <c r="AD78" s="4"/>
      <c r="AE78" s="4">
        <f t="shared" si="46"/>
        <v>2.2688598979013097E-2</v>
      </c>
      <c r="AF78" s="31">
        <f t="shared" si="47"/>
        <v>-0.19999999999999996</v>
      </c>
      <c r="AG78" s="31">
        <f t="shared" si="48"/>
        <v>-0.26</v>
      </c>
      <c r="AH78" s="3">
        <f t="shared" si="49"/>
        <v>0</v>
      </c>
      <c r="AI78" s="40" t="b">
        <f t="shared" si="50"/>
        <v>0</v>
      </c>
      <c r="AJ78" s="3">
        <f t="shared" si="51"/>
        <v>4.1558441558441461E-2</v>
      </c>
      <c r="AK78" s="3">
        <f t="shared" si="52"/>
        <v>0.7172464949581745</v>
      </c>
    </row>
    <row r="79" spans="1:37" s="3" customFormat="1" x14ac:dyDescent="0.25">
      <c r="A79" s="9">
        <v>44906</v>
      </c>
      <c r="B79" s="1" t="s">
        <v>74</v>
      </c>
      <c r="C79" s="1" t="s">
        <v>51</v>
      </c>
      <c r="D79">
        <v>23</v>
      </c>
      <c r="E79" s="1">
        <v>17</v>
      </c>
      <c r="F79">
        <f t="shared" si="28"/>
        <v>1</v>
      </c>
      <c r="G79">
        <f t="shared" si="29"/>
        <v>0</v>
      </c>
      <c r="H79" s="4">
        <v>2</v>
      </c>
      <c r="I79" s="4">
        <v>1.83</v>
      </c>
      <c r="J79" s="4">
        <v>2.5</v>
      </c>
      <c r="K79" s="4">
        <v>1.5880000000000001</v>
      </c>
      <c r="L79" s="18">
        <f t="shared" si="30"/>
        <v>50</v>
      </c>
      <c r="M79" s="18">
        <f t="shared" si="31"/>
        <v>50</v>
      </c>
      <c r="N79" s="18">
        <f t="shared" si="32"/>
        <v>40</v>
      </c>
      <c r="O79" s="18">
        <f t="shared" si="33"/>
        <v>60</v>
      </c>
      <c r="P79" s="4">
        <f t="shared" si="34"/>
        <v>202212</v>
      </c>
      <c r="Q79" s="23">
        <f t="shared" si="35"/>
        <v>2</v>
      </c>
      <c r="R79" s="23">
        <f t="shared" si="36"/>
        <v>-2.2048192771084336</v>
      </c>
      <c r="S79" s="22">
        <f t="shared" si="37"/>
        <v>-0.20481927710843362</v>
      </c>
      <c r="T79" s="5">
        <f t="shared" si="38"/>
        <v>0.91500000000000004</v>
      </c>
      <c r="U79" s="5"/>
      <c r="V79" s="5"/>
      <c r="W79" s="5">
        <f t="shared" si="39"/>
        <v>1</v>
      </c>
      <c r="X79" s="4">
        <f t="shared" si="40"/>
        <v>1.5</v>
      </c>
      <c r="Y79" s="4">
        <f t="shared" si="41"/>
        <v>0.5</v>
      </c>
      <c r="Z79" s="30">
        <f t="shared" si="42"/>
        <v>2022</v>
      </c>
      <c r="AA79" s="4">
        <f t="shared" si="43"/>
        <v>-1</v>
      </c>
      <c r="AB79" s="4">
        <f t="shared" si="44"/>
        <v>-1</v>
      </c>
      <c r="AC79" s="4">
        <f t="shared" si="45"/>
        <v>0</v>
      </c>
      <c r="AD79" s="4"/>
      <c r="AE79" s="4">
        <f t="shared" si="46"/>
        <v>9.9999999999999978E-2</v>
      </c>
      <c r="AF79" s="31">
        <f t="shared" si="47"/>
        <v>0</v>
      </c>
      <c r="AG79" s="31">
        <f t="shared" si="48"/>
        <v>0.5</v>
      </c>
      <c r="AH79" s="3">
        <f t="shared" si="49"/>
        <v>1</v>
      </c>
      <c r="AI79" s="40">
        <f t="shared" si="50"/>
        <v>5.3551912568306048E-2</v>
      </c>
      <c r="AJ79" s="3">
        <f t="shared" si="51"/>
        <v>4.4386422976501305E-2</v>
      </c>
      <c r="AK79" s="3">
        <f t="shared" si="52"/>
        <v>0.71408522201319835</v>
      </c>
    </row>
    <row r="80" spans="1:37" s="3" customFormat="1" x14ac:dyDescent="0.25">
      <c r="A80" s="9">
        <v>44906</v>
      </c>
      <c r="B80" s="1" t="s">
        <v>61</v>
      </c>
      <c r="C80" s="1" t="s">
        <v>40</v>
      </c>
      <c r="D80">
        <v>24</v>
      </c>
      <c r="E80" s="1">
        <v>30</v>
      </c>
      <c r="F80">
        <f t="shared" si="28"/>
        <v>0</v>
      </c>
      <c r="G80">
        <f t="shared" si="29"/>
        <v>1</v>
      </c>
      <c r="H80" s="4">
        <v>1.33</v>
      </c>
      <c r="I80" s="4">
        <v>3.4</v>
      </c>
      <c r="J80" s="4">
        <v>1.5</v>
      </c>
      <c r="K80" s="4">
        <v>2.7</v>
      </c>
      <c r="L80" s="18">
        <f t="shared" si="30"/>
        <v>70</v>
      </c>
      <c r="M80" s="18">
        <f t="shared" si="31"/>
        <v>25</v>
      </c>
      <c r="N80" s="18">
        <f t="shared" si="32"/>
        <v>65</v>
      </c>
      <c r="O80" s="18">
        <f t="shared" si="33"/>
        <v>35</v>
      </c>
      <c r="P80" s="4">
        <f t="shared" si="34"/>
        <v>202212</v>
      </c>
      <c r="Q80" s="23">
        <f t="shared" si="35"/>
        <v>0.39117647058823535</v>
      </c>
      <c r="R80" s="23">
        <f t="shared" si="36"/>
        <v>-3.4469696969696964</v>
      </c>
      <c r="S80" s="22">
        <f t="shared" si="37"/>
        <v>-3.0557932263814611</v>
      </c>
      <c r="T80" s="5">
        <f t="shared" si="38"/>
        <v>2.5563909774436087</v>
      </c>
      <c r="U80" s="5"/>
      <c r="V80" s="5"/>
      <c r="W80" s="5">
        <f t="shared" si="39"/>
        <v>-1</v>
      </c>
      <c r="X80" s="4">
        <f t="shared" si="40"/>
        <v>-1</v>
      </c>
      <c r="Y80" s="4">
        <f t="shared" si="41"/>
        <v>0</v>
      </c>
      <c r="Z80" s="30">
        <f t="shared" si="42"/>
        <v>2022</v>
      </c>
      <c r="AA80" s="4">
        <f t="shared" si="43"/>
        <v>2.4</v>
      </c>
      <c r="AB80" s="4">
        <f t="shared" si="44"/>
        <v>1.7000000000000002</v>
      </c>
      <c r="AC80" s="4">
        <f t="shared" si="45"/>
        <v>-0.69999999999999973</v>
      </c>
      <c r="AD80" s="4"/>
      <c r="AE80" s="4">
        <f t="shared" si="46"/>
        <v>8.5213032581453629E-2</v>
      </c>
      <c r="AF80" s="31">
        <f t="shared" si="47"/>
        <v>1.4</v>
      </c>
      <c r="AG80" s="31">
        <f t="shared" si="48"/>
        <v>0.70000000000000018</v>
      </c>
      <c r="AH80" s="3">
        <f t="shared" si="49"/>
        <v>1</v>
      </c>
      <c r="AI80" s="40">
        <f t="shared" si="50"/>
        <v>3.9215686274509887E-2</v>
      </c>
      <c r="AJ80" s="3">
        <f t="shared" si="51"/>
        <v>4.3974630021141659E-2</v>
      </c>
      <c r="AK80" s="3">
        <f t="shared" si="52"/>
        <v>0.76868700877776563</v>
      </c>
    </row>
    <row r="81" spans="1:37" s="3" customFormat="1" x14ac:dyDescent="0.25">
      <c r="A81" s="9">
        <v>44906</v>
      </c>
      <c r="B81" s="1" t="s">
        <v>38</v>
      </c>
      <c r="C81" s="1" t="s">
        <v>39</v>
      </c>
      <c r="D81">
        <v>35</v>
      </c>
      <c r="E81" s="1">
        <v>7</v>
      </c>
      <c r="F81">
        <f t="shared" si="28"/>
        <v>1</v>
      </c>
      <c r="G81">
        <f t="shared" si="29"/>
        <v>0</v>
      </c>
      <c r="H81" s="4">
        <v>1.42</v>
      </c>
      <c r="I81" s="4">
        <v>2.95</v>
      </c>
      <c r="J81" s="4">
        <v>1.5549999999999999</v>
      </c>
      <c r="K81" s="4">
        <v>2.6</v>
      </c>
      <c r="L81" s="18">
        <f t="shared" si="30"/>
        <v>70</v>
      </c>
      <c r="M81" s="18">
        <f t="shared" si="31"/>
        <v>30</v>
      </c>
      <c r="N81" s="18">
        <f t="shared" si="32"/>
        <v>60</v>
      </c>
      <c r="O81" s="18">
        <f t="shared" si="33"/>
        <v>35</v>
      </c>
      <c r="P81" s="4">
        <f t="shared" si="34"/>
        <v>202212</v>
      </c>
      <c r="Q81" s="23">
        <f t="shared" si="35"/>
        <v>1.42</v>
      </c>
      <c r="R81" s="23">
        <f t="shared" si="36"/>
        <v>-2.8937728937728942</v>
      </c>
      <c r="S81" s="22">
        <f t="shared" si="37"/>
        <v>-1.4737728937728942</v>
      </c>
      <c r="T81" s="5">
        <f t="shared" si="38"/>
        <v>2.0774647887323945</v>
      </c>
      <c r="U81" s="5"/>
      <c r="V81" s="5"/>
      <c r="W81" s="5">
        <f t="shared" si="39"/>
        <v>0.41999999999999993</v>
      </c>
      <c r="X81" s="4">
        <f t="shared" si="40"/>
        <v>0.55499999999999994</v>
      </c>
      <c r="Y81" s="4">
        <f t="shared" si="41"/>
        <v>0.13500000000000001</v>
      </c>
      <c r="Z81" s="30">
        <f t="shared" si="42"/>
        <v>2022</v>
      </c>
      <c r="AA81" s="4">
        <f t="shared" si="43"/>
        <v>-1</v>
      </c>
      <c r="AB81" s="4">
        <f t="shared" si="44"/>
        <v>-1</v>
      </c>
      <c r="AC81" s="4">
        <f t="shared" si="45"/>
        <v>0</v>
      </c>
      <c r="AD81" s="4"/>
      <c r="AE81" s="4">
        <f t="shared" si="46"/>
        <v>6.1138535392418869E-2</v>
      </c>
      <c r="AF81" s="31">
        <f t="shared" si="47"/>
        <v>-0.58000000000000007</v>
      </c>
      <c r="AG81" s="31">
        <f t="shared" si="48"/>
        <v>-0.44500000000000006</v>
      </c>
      <c r="AH81" s="3">
        <f t="shared" si="49"/>
        <v>1</v>
      </c>
      <c r="AI81" s="40">
        <f t="shared" si="50"/>
        <v>1.793013243228514E-2</v>
      </c>
      <c r="AJ81" s="3">
        <f t="shared" si="51"/>
        <v>4.1418764302059485E-2</v>
      </c>
      <c r="AK81" s="3">
        <f t="shared" si="52"/>
        <v>0.75096481189779574</v>
      </c>
    </row>
    <row r="82" spans="1:37" s="3" customFormat="1" x14ac:dyDescent="0.25">
      <c r="A82" s="9">
        <v>44906</v>
      </c>
      <c r="B82" s="1" t="s">
        <v>35</v>
      </c>
      <c r="C82" s="1" t="s">
        <v>49</v>
      </c>
      <c r="D82">
        <v>28</v>
      </c>
      <c r="E82" s="1">
        <v>34</v>
      </c>
      <c r="F82">
        <f t="shared" si="28"/>
        <v>0</v>
      </c>
      <c r="G82">
        <f t="shared" si="29"/>
        <v>1</v>
      </c>
      <c r="H82" s="4">
        <v>3.45</v>
      </c>
      <c r="I82" s="4">
        <v>1.32</v>
      </c>
      <c r="J82" s="4">
        <v>4.75</v>
      </c>
      <c r="K82" s="4">
        <v>1.2</v>
      </c>
      <c r="L82" s="18">
        <f t="shared" si="30"/>
        <v>20</v>
      </c>
      <c r="M82" s="18">
        <f t="shared" si="31"/>
        <v>75</v>
      </c>
      <c r="N82" s="18">
        <f t="shared" si="32"/>
        <v>20</v>
      </c>
      <c r="O82" s="18">
        <f t="shared" si="33"/>
        <v>80</v>
      </c>
      <c r="P82" s="4">
        <f t="shared" si="34"/>
        <v>202212</v>
      </c>
      <c r="Q82" s="23">
        <f t="shared" si="35"/>
        <v>2.6136363636363638</v>
      </c>
      <c r="R82" s="23">
        <f t="shared" si="36"/>
        <v>-3.533163265306122</v>
      </c>
      <c r="S82" s="22">
        <f t="shared" si="37"/>
        <v>-0.91952690166975826</v>
      </c>
      <c r="T82" s="5">
        <f t="shared" si="38"/>
        <v>0.38260869565217392</v>
      </c>
      <c r="U82" s="5"/>
      <c r="V82" s="5"/>
      <c r="W82" s="5">
        <f t="shared" si="39"/>
        <v>-1</v>
      </c>
      <c r="X82" s="4">
        <f t="shared" si="40"/>
        <v>-1</v>
      </c>
      <c r="Y82" s="4">
        <f t="shared" si="41"/>
        <v>0</v>
      </c>
      <c r="Z82" s="30">
        <f t="shared" si="42"/>
        <v>2022</v>
      </c>
      <c r="AA82" s="4">
        <f t="shared" si="43"/>
        <v>0.32000000000000006</v>
      </c>
      <c r="AB82" s="4">
        <f t="shared" si="44"/>
        <v>0.19999999999999996</v>
      </c>
      <c r="AC82" s="4">
        <f t="shared" si="45"/>
        <v>-0.12000000000000011</v>
      </c>
      <c r="AD82" s="4"/>
      <c r="AE82" s="4">
        <f t="shared" si="46"/>
        <v>7.9328756674294454E-2</v>
      </c>
      <c r="AF82" s="31">
        <f t="shared" si="47"/>
        <v>-0.67999999999999994</v>
      </c>
      <c r="AG82" s="31">
        <f t="shared" si="48"/>
        <v>-0.8</v>
      </c>
      <c r="AH82" s="3">
        <f t="shared" si="49"/>
        <v>1</v>
      </c>
      <c r="AI82" s="40">
        <f t="shared" si="50"/>
        <v>3.1897926634768758E-2</v>
      </c>
      <c r="AJ82" s="3">
        <f t="shared" si="51"/>
        <v>4.5283018867924518E-2</v>
      </c>
      <c r="AK82" s="3">
        <f t="shared" si="52"/>
        <v>0.76999762186220344</v>
      </c>
    </row>
    <row r="83" spans="1:37" s="3" customFormat="1" x14ac:dyDescent="0.25">
      <c r="A83" s="9">
        <v>44906</v>
      </c>
      <c r="B83" s="1" t="s">
        <v>46</v>
      </c>
      <c r="C83" s="1" t="s">
        <v>53</v>
      </c>
      <c r="D83">
        <v>20</v>
      </c>
      <c r="E83" s="1">
        <v>12</v>
      </c>
      <c r="F83">
        <f t="shared" si="28"/>
        <v>1</v>
      </c>
      <c r="G83">
        <f t="shared" si="29"/>
        <v>0</v>
      </c>
      <c r="H83" s="4">
        <v>1.22</v>
      </c>
      <c r="I83" s="4">
        <v>4.5</v>
      </c>
      <c r="J83" s="4">
        <v>1.2</v>
      </c>
      <c r="K83" s="4">
        <v>4.75</v>
      </c>
      <c r="L83" s="18">
        <f t="shared" si="30"/>
        <v>80</v>
      </c>
      <c r="M83" s="18">
        <f t="shared" si="31"/>
        <v>20</v>
      </c>
      <c r="N83" s="18">
        <f t="shared" si="32"/>
        <v>80</v>
      </c>
      <c r="O83" s="18">
        <f t="shared" si="33"/>
        <v>20</v>
      </c>
      <c r="P83" s="4">
        <f t="shared" si="34"/>
        <v>202212</v>
      </c>
      <c r="Q83" s="23">
        <f t="shared" si="35"/>
        <v>1.22</v>
      </c>
      <c r="R83" s="23">
        <f t="shared" si="36"/>
        <v>-4.8311688311688314</v>
      </c>
      <c r="S83" s="22">
        <f t="shared" si="37"/>
        <v>-3.6111688311688317</v>
      </c>
      <c r="T83" s="5">
        <f t="shared" si="38"/>
        <v>3.6885245901639343</v>
      </c>
      <c r="U83" s="5"/>
      <c r="V83" s="5"/>
      <c r="W83" s="5">
        <f t="shared" si="39"/>
        <v>0.21999999999999997</v>
      </c>
      <c r="X83" s="4">
        <f t="shared" si="40"/>
        <v>0.19999999999999996</v>
      </c>
      <c r="Y83" s="4">
        <f t="shared" si="41"/>
        <v>-2.0000000000000018E-2</v>
      </c>
      <c r="Z83" s="30">
        <f t="shared" si="42"/>
        <v>2022</v>
      </c>
      <c r="AA83" s="4">
        <f t="shared" si="43"/>
        <v>-1</v>
      </c>
      <c r="AB83" s="4">
        <f t="shared" si="44"/>
        <v>-1</v>
      </c>
      <c r="AC83" s="4">
        <f t="shared" si="45"/>
        <v>0</v>
      </c>
      <c r="AD83" s="4"/>
      <c r="AE83" s="4">
        <f t="shared" si="46"/>
        <v>-1.3661202185792365E-2</v>
      </c>
      <c r="AF83" s="31">
        <f t="shared" si="47"/>
        <v>-0.78</v>
      </c>
      <c r="AG83" s="31">
        <f t="shared" si="48"/>
        <v>-0.8</v>
      </c>
      <c r="AH83" s="3">
        <f t="shared" si="49"/>
        <v>0</v>
      </c>
      <c r="AI83" s="40" t="b">
        <f t="shared" si="50"/>
        <v>0</v>
      </c>
      <c r="AJ83" s="3">
        <f t="shared" si="51"/>
        <v>4.0209790209790097E-2</v>
      </c>
      <c r="AK83" s="3">
        <f t="shared" si="52"/>
        <v>0.8102196077650704</v>
      </c>
    </row>
    <row r="84" spans="1:37" s="3" customFormat="1" x14ac:dyDescent="0.25">
      <c r="A84" s="9">
        <v>44906</v>
      </c>
      <c r="B84" s="1" t="s">
        <v>44</v>
      </c>
      <c r="C84" s="1" t="s">
        <v>58</v>
      </c>
      <c r="D84">
        <v>23</v>
      </c>
      <c r="E84" s="1">
        <v>10</v>
      </c>
      <c r="F84">
        <f t="shared" si="28"/>
        <v>1</v>
      </c>
      <c r="G84">
        <f t="shared" si="29"/>
        <v>0</v>
      </c>
      <c r="H84" s="4">
        <v>1.52</v>
      </c>
      <c r="I84" s="4">
        <v>2.67</v>
      </c>
      <c r="J84" s="4">
        <v>1.476</v>
      </c>
      <c r="K84" s="4">
        <v>2.75</v>
      </c>
      <c r="L84" s="18">
        <f t="shared" si="30"/>
        <v>60</v>
      </c>
      <c r="M84" s="18">
        <f t="shared" si="31"/>
        <v>35</v>
      </c>
      <c r="N84" s="18">
        <f t="shared" si="32"/>
        <v>65</v>
      </c>
      <c r="O84" s="18">
        <f t="shared" si="33"/>
        <v>35</v>
      </c>
      <c r="P84" s="4">
        <f t="shared" si="34"/>
        <v>202212</v>
      </c>
      <c r="Q84" s="23">
        <f t="shared" si="35"/>
        <v>1.52</v>
      </c>
      <c r="R84" s="23">
        <f t="shared" si="36"/>
        <v>-2.521879318286504</v>
      </c>
      <c r="S84" s="22">
        <f t="shared" si="37"/>
        <v>-1.001879318286504</v>
      </c>
      <c r="T84" s="5">
        <f t="shared" si="38"/>
        <v>1.756578947368421</v>
      </c>
      <c r="U84" s="5"/>
      <c r="V84" s="5"/>
      <c r="W84" s="5">
        <f t="shared" si="39"/>
        <v>0.52</v>
      </c>
      <c r="X84" s="4">
        <f t="shared" si="40"/>
        <v>0.47599999999999998</v>
      </c>
      <c r="Y84" s="4">
        <f t="shared" si="41"/>
        <v>-4.4000000000000039E-2</v>
      </c>
      <c r="Z84" s="30">
        <f t="shared" si="42"/>
        <v>2022</v>
      </c>
      <c r="AA84" s="4">
        <f t="shared" si="43"/>
        <v>-1</v>
      </c>
      <c r="AB84" s="4">
        <f t="shared" si="44"/>
        <v>-1</v>
      </c>
      <c r="AC84" s="4">
        <f t="shared" si="45"/>
        <v>0</v>
      </c>
      <c r="AD84" s="4"/>
      <c r="AE84" s="4">
        <f t="shared" si="46"/>
        <v>-1.961203822564539E-2</v>
      </c>
      <c r="AF84" s="31">
        <f t="shared" si="47"/>
        <v>-0.48</v>
      </c>
      <c r="AG84" s="31">
        <f t="shared" si="48"/>
        <v>-0.52400000000000002</v>
      </c>
      <c r="AH84" s="3">
        <f t="shared" si="49"/>
        <v>0</v>
      </c>
      <c r="AI84" s="40" t="b">
        <f t="shared" si="50"/>
        <v>0</v>
      </c>
      <c r="AJ84" s="3">
        <f t="shared" si="51"/>
        <v>3.1408114558472477E-2</v>
      </c>
      <c r="AK84" s="3">
        <f t="shared" si="52"/>
        <v>0.74560748766802243</v>
      </c>
    </row>
    <row r="85" spans="1:37" s="3" customFormat="1" x14ac:dyDescent="0.25">
      <c r="A85" s="9">
        <v>44906</v>
      </c>
      <c r="B85" s="1" t="s">
        <v>37</v>
      </c>
      <c r="C85" s="1" t="s">
        <v>47</v>
      </c>
      <c r="D85">
        <v>27</v>
      </c>
      <c r="E85" s="1">
        <v>23</v>
      </c>
      <c r="F85">
        <f t="shared" si="28"/>
        <v>1</v>
      </c>
      <c r="G85">
        <f t="shared" si="29"/>
        <v>0</v>
      </c>
      <c r="H85" s="4">
        <v>1.1100000000000001</v>
      </c>
      <c r="I85" s="4">
        <v>7</v>
      </c>
      <c r="J85" s="4">
        <v>1.05</v>
      </c>
      <c r="K85" s="4">
        <v>12.25</v>
      </c>
      <c r="L85" s="18">
        <f t="shared" si="30"/>
        <v>90</v>
      </c>
      <c r="M85" s="18">
        <f t="shared" si="31"/>
        <v>10</v>
      </c>
      <c r="N85" s="18">
        <f t="shared" si="32"/>
        <v>95</v>
      </c>
      <c r="O85" s="18">
        <f t="shared" si="33"/>
        <v>5</v>
      </c>
      <c r="P85" s="4">
        <f t="shared" si="34"/>
        <v>202212</v>
      </c>
      <c r="Q85" s="23">
        <f t="shared" si="35"/>
        <v>1.1100000000000001</v>
      </c>
      <c r="R85" s="23">
        <f t="shared" si="36"/>
        <v>-9.2575757575757489</v>
      </c>
      <c r="S85" s="22">
        <f t="shared" si="37"/>
        <v>-8.1475757575757495</v>
      </c>
      <c r="T85" s="5">
        <f t="shared" si="38"/>
        <v>6.3063063063063058</v>
      </c>
      <c r="U85" s="5"/>
      <c r="V85" s="5"/>
      <c r="W85" s="5">
        <f t="shared" si="39"/>
        <v>0.1100000000000001</v>
      </c>
      <c r="X85" s="4">
        <f t="shared" si="40"/>
        <v>5.0000000000000044E-2</v>
      </c>
      <c r="Y85" s="4">
        <f t="shared" si="41"/>
        <v>-6.0000000000000053E-2</v>
      </c>
      <c r="Z85" s="30">
        <f t="shared" si="42"/>
        <v>2022</v>
      </c>
      <c r="AA85" s="4">
        <f t="shared" si="43"/>
        <v>-1</v>
      </c>
      <c r="AB85" s="4">
        <f t="shared" si="44"/>
        <v>-1</v>
      </c>
      <c r="AC85" s="4">
        <f t="shared" si="45"/>
        <v>0</v>
      </c>
      <c r="AD85" s="4"/>
      <c r="AE85" s="4">
        <f t="shared" si="46"/>
        <v>-5.1480051480051525E-2</v>
      </c>
      <c r="AF85" s="31">
        <f t="shared" si="47"/>
        <v>-0.8899999999999999</v>
      </c>
      <c r="AG85" s="31">
        <f t="shared" si="48"/>
        <v>-0.95</v>
      </c>
      <c r="AH85" s="3">
        <f t="shared" si="49"/>
        <v>1</v>
      </c>
      <c r="AI85" s="40">
        <f t="shared" si="50"/>
        <v>1.7466446037874728E-2</v>
      </c>
      <c r="AJ85" s="3">
        <f t="shared" si="51"/>
        <v>4.1923551171393236E-2</v>
      </c>
      <c r="AK85" s="3">
        <f t="shared" si="52"/>
        <v>0.86566820543654521</v>
      </c>
    </row>
    <row r="86" spans="1:37" s="3" customFormat="1" x14ac:dyDescent="0.25">
      <c r="A86" s="9">
        <v>44906</v>
      </c>
      <c r="B86" s="1" t="s">
        <v>33</v>
      </c>
      <c r="C86" s="1" t="s">
        <v>60</v>
      </c>
      <c r="D86">
        <v>34</v>
      </c>
      <c r="E86" s="1">
        <v>23</v>
      </c>
      <c r="F86">
        <f t="shared" si="28"/>
        <v>1</v>
      </c>
      <c r="G86">
        <f t="shared" si="29"/>
        <v>0</v>
      </c>
      <c r="H86" s="4">
        <v>2.2999999999999998</v>
      </c>
      <c r="I86" s="4">
        <v>1.66</v>
      </c>
      <c r="J86" s="4">
        <v>1.8</v>
      </c>
      <c r="K86" s="4">
        <v>2.0499999999999998</v>
      </c>
      <c r="L86" s="18">
        <f t="shared" si="30"/>
        <v>40</v>
      </c>
      <c r="M86" s="18">
        <f t="shared" si="31"/>
        <v>60</v>
      </c>
      <c r="N86" s="18">
        <f t="shared" si="32"/>
        <v>55</v>
      </c>
      <c r="O86" s="18">
        <f t="shared" si="33"/>
        <v>45</v>
      </c>
      <c r="P86" s="4">
        <f t="shared" si="34"/>
        <v>202212</v>
      </c>
      <c r="Q86" s="23">
        <f t="shared" si="35"/>
        <v>2.2999999999999998</v>
      </c>
      <c r="R86" s="23">
        <f t="shared" si="36"/>
        <v>-2.2843822843822847</v>
      </c>
      <c r="S86" s="22">
        <f t="shared" si="37"/>
        <v>1.5617715617715078E-2</v>
      </c>
      <c r="T86" s="5">
        <f t="shared" si="38"/>
        <v>0.72173913043478266</v>
      </c>
      <c r="U86" s="5"/>
      <c r="V86" s="5"/>
      <c r="W86" s="5">
        <f t="shared" si="39"/>
        <v>1.2999999999999998</v>
      </c>
      <c r="X86" s="4">
        <f t="shared" si="40"/>
        <v>0.8</v>
      </c>
      <c r="Y86" s="4">
        <f t="shared" si="41"/>
        <v>-0.49999999999999978</v>
      </c>
      <c r="Z86" s="30">
        <f t="shared" si="42"/>
        <v>2022</v>
      </c>
      <c r="AA86" s="4">
        <f t="shared" si="43"/>
        <v>-1</v>
      </c>
      <c r="AB86" s="4">
        <f t="shared" si="44"/>
        <v>-1</v>
      </c>
      <c r="AC86" s="4">
        <f t="shared" si="45"/>
        <v>0</v>
      </c>
      <c r="AD86" s="4"/>
      <c r="AE86" s="4">
        <f t="shared" si="46"/>
        <v>-0.12077294685990336</v>
      </c>
      <c r="AF86" s="31">
        <f t="shared" si="47"/>
        <v>0.29999999999999982</v>
      </c>
      <c r="AG86" s="31">
        <f t="shared" si="48"/>
        <v>-0.19999999999999996</v>
      </c>
      <c r="AH86" s="3">
        <f t="shared" si="49"/>
        <v>1</v>
      </c>
      <c r="AI86" s="40">
        <f t="shared" si="50"/>
        <v>7.7412513255567195E-2</v>
      </c>
      <c r="AJ86" s="3">
        <f t="shared" si="51"/>
        <v>3.5858585858585923E-2</v>
      </c>
      <c r="AK86" s="3">
        <f t="shared" si="52"/>
        <v>0.72834147531433491</v>
      </c>
    </row>
    <row r="87" spans="1:37" s="3" customFormat="1" x14ac:dyDescent="0.25">
      <c r="A87" s="9">
        <v>44906</v>
      </c>
      <c r="B87" s="1" t="s">
        <v>34</v>
      </c>
      <c r="C87" s="1" t="s">
        <v>55</v>
      </c>
      <c r="D87">
        <v>22</v>
      </c>
      <c r="E87" s="1">
        <v>48</v>
      </c>
      <c r="F87">
        <f t="shared" si="28"/>
        <v>0</v>
      </c>
      <c r="G87">
        <f t="shared" si="29"/>
        <v>1</v>
      </c>
      <c r="H87" s="4">
        <v>2.95</v>
      </c>
      <c r="I87" s="4">
        <v>1.42</v>
      </c>
      <c r="J87" s="4">
        <v>3.7</v>
      </c>
      <c r="K87" s="4">
        <v>1.294</v>
      </c>
      <c r="L87" s="18">
        <f t="shared" si="30"/>
        <v>30</v>
      </c>
      <c r="M87" s="18">
        <f t="shared" si="31"/>
        <v>70</v>
      </c>
      <c r="N87" s="18">
        <f t="shared" si="32"/>
        <v>25</v>
      </c>
      <c r="O87" s="18">
        <f t="shared" si="33"/>
        <v>75</v>
      </c>
      <c r="P87" s="4">
        <f t="shared" si="34"/>
        <v>202212</v>
      </c>
      <c r="Q87" s="23">
        <f t="shared" si="35"/>
        <v>2.0774647887323945</v>
      </c>
      <c r="R87" s="23">
        <f t="shared" si="36"/>
        <v>-2.8937728937728942</v>
      </c>
      <c r="S87" s="22">
        <f t="shared" si="37"/>
        <v>-0.81630810504049967</v>
      </c>
      <c r="T87" s="5">
        <f t="shared" si="38"/>
        <v>0.48135593220338979</v>
      </c>
      <c r="U87" s="5"/>
      <c r="V87" s="5"/>
      <c r="W87" s="5">
        <f t="shared" si="39"/>
        <v>-1</v>
      </c>
      <c r="X87" s="4">
        <f t="shared" si="40"/>
        <v>-1</v>
      </c>
      <c r="Y87" s="4">
        <f t="shared" si="41"/>
        <v>0</v>
      </c>
      <c r="Z87" s="30">
        <f t="shared" si="42"/>
        <v>2022</v>
      </c>
      <c r="AA87" s="4">
        <f t="shared" si="43"/>
        <v>0.41999999999999993</v>
      </c>
      <c r="AB87" s="4">
        <f t="shared" si="44"/>
        <v>0.29400000000000004</v>
      </c>
      <c r="AC87" s="4">
        <f t="shared" si="45"/>
        <v>-0.12599999999999989</v>
      </c>
      <c r="AD87" s="4"/>
      <c r="AE87" s="4">
        <f t="shared" si="46"/>
        <v>6.8712780577187382E-2</v>
      </c>
      <c r="AF87" s="31">
        <f t="shared" si="47"/>
        <v>-0.58000000000000007</v>
      </c>
      <c r="AG87" s="31">
        <f t="shared" si="48"/>
        <v>-0.70599999999999996</v>
      </c>
      <c r="AH87" s="3">
        <f t="shared" si="49"/>
        <v>1</v>
      </c>
      <c r="AI87" s="40">
        <f t="shared" si="50"/>
        <v>2.5504377617053597E-2</v>
      </c>
      <c r="AJ87" s="3">
        <f t="shared" si="51"/>
        <v>4.1418764302059485E-2</v>
      </c>
      <c r="AK87" s="3">
        <f t="shared" si="52"/>
        <v>0.75096481189779574</v>
      </c>
    </row>
    <row r="88" spans="1:37" s="3" customFormat="1" x14ac:dyDescent="0.25">
      <c r="A88" s="9">
        <v>44906</v>
      </c>
      <c r="B88" s="1" t="s">
        <v>57</v>
      </c>
      <c r="C88" s="1" t="s">
        <v>43</v>
      </c>
      <c r="D88">
        <v>14</v>
      </c>
      <c r="E88" s="1">
        <v>16</v>
      </c>
      <c r="F88">
        <f t="shared" si="28"/>
        <v>0</v>
      </c>
      <c r="G88">
        <f t="shared" si="29"/>
        <v>1</v>
      </c>
      <c r="H88" s="4">
        <v>2.75</v>
      </c>
      <c r="I88" s="4">
        <v>1.47</v>
      </c>
      <c r="J88" s="4">
        <v>1.7689999999999999</v>
      </c>
      <c r="K88" s="4">
        <v>2.1</v>
      </c>
      <c r="L88" s="18">
        <f t="shared" si="30"/>
        <v>30</v>
      </c>
      <c r="M88" s="18">
        <f t="shared" si="31"/>
        <v>65</v>
      </c>
      <c r="N88" s="18">
        <f t="shared" si="32"/>
        <v>55</v>
      </c>
      <c r="O88" s="18">
        <f t="shared" si="33"/>
        <v>45</v>
      </c>
      <c r="P88" s="4">
        <f t="shared" si="34"/>
        <v>202212</v>
      </c>
      <c r="Q88" s="23">
        <f t="shared" si="35"/>
        <v>1.870748299319728</v>
      </c>
      <c r="R88" s="23">
        <f t="shared" si="36"/>
        <v>-2.6990881458966562</v>
      </c>
      <c r="S88" s="22">
        <f t="shared" si="37"/>
        <v>-0.82833984657692827</v>
      </c>
      <c r="T88" s="5">
        <f t="shared" si="38"/>
        <v>0.53454545454545455</v>
      </c>
      <c r="U88" s="5"/>
      <c r="V88" s="5"/>
      <c r="W88" s="5">
        <f t="shared" si="39"/>
        <v>-1</v>
      </c>
      <c r="X88" s="4">
        <f t="shared" si="40"/>
        <v>-1</v>
      </c>
      <c r="Y88" s="4">
        <f t="shared" si="41"/>
        <v>0</v>
      </c>
      <c r="Z88" s="30">
        <f t="shared" si="42"/>
        <v>2022</v>
      </c>
      <c r="AA88" s="4">
        <f t="shared" si="43"/>
        <v>0.47</v>
      </c>
      <c r="AB88" s="4">
        <f t="shared" si="44"/>
        <v>1.1000000000000001</v>
      </c>
      <c r="AC88" s="4">
        <f t="shared" si="45"/>
        <v>0.63000000000000012</v>
      </c>
      <c r="AD88" s="4"/>
      <c r="AE88" s="4">
        <f t="shared" si="46"/>
        <v>-0.20165476129297499</v>
      </c>
      <c r="AF88" s="31">
        <f t="shared" si="47"/>
        <v>-0.53</v>
      </c>
      <c r="AG88" s="31">
        <f t="shared" si="48"/>
        <v>0.10000000000000009</v>
      </c>
      <c r="AH88" s="3">
        <f t="shared" si="49"/>
        <v>1</v>
      </c>
      <c r="AI88" s="40">
        <f t="shared" si="50"/>
        <v>0.16017316017316019</v>
      </c>
      <c r="AJ88" s="3">
        <f t="shared" si="51"/>
        <v>4.206161137440767E-2</v>
      </c>
      <c r="AK88" s="3">
        <f t="shared" si="52"/>
        <v>0.74176661163144075</v>
      </c>
    </row>
    <row r="89" spans="1:37" s="3" customFormat="1" x14ac:dyDescent="0.25">
      <c r="A89" s="9">
        <v>44906</v>
      </c>
      <c r="B89" s="1" t="s">
        <v>50</v>
      </c>
      <c r="C89" s="1" t="s">
        <v>56</v>
      </c>
      <c r="D89">
        <v>22</v>
      </c>
      <c r="E89" s="1">
        <v>36</v>
      </c>
      <c r="F89">
        <f t="shared" si="28"/>
        <v>0</v>
      </c>
      <c r="G89">
        <f t="shared" si="29"/>
        <v>1</v>
      </c>
      <c r="H89" s="4">
        <v>1.47</v>
      </c>
      <c r="I89" s="4">
        <v>2.75</v>
      </c>
      <c r="J89" s="4">
        <v>1.571</v>
      </c>
      <c r="K89" s="4">
        <v>2.5499999999999998</v>
      </c>
      <c r="L89" s="18">
        <f t="shared" si="30"/>
        <v>60</v>
      </c>
      <c r="M89" s="18">
        <f t="shared" si="31"/>
        <v>35</v>
      </c>
      <c r="N89" s="18">
        <f t="shared" si="32"/>
        <v>60</v>
      </c>
      <c r="O89" s="18">
        <f t="shared" si="33"/>
        <v>35</v>
      </c>
      <c r="P89" s="4">
        <f t="shared" si="34"/>
        <v>202212</v>
      </c>
      <c r="Q89" s="23">
        <f t="shared" si="35"/>
        <v>0.53454545454545455</v>
      </c>
      <c r="R89" s="23">
        <f t="shared" si="36"/>
        <v>-2.6990881458966562</v>
      </c>
      <c r="S89" s="22">
        <f t="shared" si="37"/>
        <v>-2.1645426913512016</v>
      </c>
      <c r="T89" s="5">
        <f t="shared" si="38"/>
        <v>1.870748299319728</v>
      </c>
      <c r="U89" s="5"/>
      <c r="V89" s="5"/>
      <c r="W89" s="5">
        <f t="shared" si="39"/>
        <v>-1</v>
      </c>
      <c r="X89" s="4">
        <f t="shared" si="40"/>
        <v>-1</v>
      </c>
      <c r="Y89" s="4">
        <f t="shared" si="41"/>
        <v>0</v>
      </c>
      <c r="Z89" s="30">
        <f t="shared" si="42"/>
        <v>2022</v>
      </c>
      <c r="AA89" s="4">
        <f t="shared" si="43"/>
        <v>1.75</v>
      </c>
      <c r="AB89" s="4">
        <f t="shared" si="44"/>
        <v>1.5499999999999998</v>
      </c>
      <c r="AC89" s="4">
        <f t="shared" si="45"/>
        <v>-0.20000000000000018</v>
      </c>
      <c r="AD89" s="4"/>
      <c r="AE89" s="4">
        <f t="shared" si="46"/>
        <v>4.3734871415147758E-2</v>
      </c>
      <c r="AF89" s="31">
        <f t="shared" si="47"/>
        <v>0.75</v>
      </c>
      <c r="AG89" s="31">
        <f t="shared" si="48"/>
        <v>0.54999999999999982</v>
      </c>
      <c r="AH89" s="3">
        <f t="shared" si="49"/>
        <v>0</v>
      </c>
      <c r="AI89" s="40" t="b">
        <f t="shared" si="50"/>
        <v>0</v>
      </c>
      <c r="AJ89" s="3">
        <f t="shared" si="51"/>
        <v>4.206161137440767E-2</v>
      </c>
      <c r="AK89" s="3">
        <f t="shared" si="52"/>
        <v>0.74176661163144075</v>
      </c>
    </row>
    <row r="90" spans="1:37" s="3" customFormat="1" x14ac:dyDescent="0.25">
      <c r="A90" s="9">
        <v>44903</v>
      </c>
      <c r="B90" s="1" t="s">
        <v>73</v>
      </c>
      <c r="C90" s="1" t="s">
        <v>80</v>
      </c>
      <c r="D90">
        <v>17</v>
      </c>
      <c r="E90" s="1">
        <v>16</v>
      </c>
      <c r="F90">
        <f t="shared" si="28"/>
        <v>1</v>
      </c>
      <c r="G90">
        <f t="shared" si="29"/>
        <v>0</v>
      </c>
      <c r="H90" s="4">
        <v>2.75</v>
      </c>
      <c r="I90" s="4">
        <v>1.47</v>
      </c>
      <c r="J90" s="4">
        <v>3.3</v>
      </c>
      <c r="K90" s="4">
        <v>1.357</v>
      </c>
      <c r="L90" s="18">
        <f t="shared" si="30"/>
        <v>30</v>
      </c>
      <c r="M90" s="18">
        <f t="shared" si="31"/>
        <v>65</v>
      </c>
      <c r="N90" s="18">
        <f t="shared" si="32"/>
        <v>30</v>
      </c>
      <c r="O90" s="18">
        <f t="shared" si="33"/>
        <v>70</v>
      </c>
      <c r="P90" s="4">
        <f t="shared" si="34"/>
        <v>202212</v>
      </c>
      <c r="Q90" s="23">
        <f t="shared" si="35"/>
        <v>2.75</v>
      </c>
      <c r="R90" s="23">
        <f t="shared" si="36"/>
        <v>-2.6990881458966562</v>
      </c>
      <c r="S90" s="22">
        <f t="shared" si="37"/>
        <v>5.0911854103343757E-2</v>
      </c>
      <c r="T90" s="5">
        <f t="shared" si="38"/>
        <v>0.53454545454545455</v>
      </c>
      <c r="U90" s="5"/>
      <c r="V90" s="5"/>
      <c r="W90" s="5">
        <f t="shared" si="39"/>
        <v>1.75</v>
      </c>
      <c r="X90" s="4">
        <f t="shared" si="40"/>
        <v>2.2999999999999998</v>
      </c>
      <c r="Y90" s="4">
        <f t="shared" si="41"/>
        <v>0.54999999999999982</v>
      </c>
      <c r="Z90" s="30">
        <f t="shared" si="42"/>
        <v>2022</v>
      </c>
      <c r="AA90" s="4">
        <f t="shared" si="43"/>
        <v>-1</v>
      </c>
      <c r="AB90" s="4">
        <f t="shared" si="44"/>
        <v>-1</v>
      </c>
      <c r="AC90" s="4">
        <f t="shared" si="45"/>
        <v>0</v>
      </c>
      <c r="AD90" s="4"/>
      <c r="AE90" s="4">
        <f t="shared" si="46"/>
        <v>6.0606060606060608E-2</v>
      </c>
      <c r="AF90" s="31">
        <f t="shared" si="47"/>
        <v>0.75</v>
      </c>
      <c r="AG90" s="31">
        <f t="shared" si="48"/>
        <v>1.2999999999999998</v>
      </c>
      <c r="AH90" s="3">
        <f t="shared" si="49"/>
        <v>1</v>
      </c>
      <c r="AI90" s="40">
        <f t="shared" si="50"/>
        <v>1.6697588126159513E-2</v>
      </c>
      <c r="AJ90" s="3">
        <f t="shared" si="51"/>
        <v>4.206161137440767E-2</v>
      </c>
      <c r="AK90" s="3">
        <f t="shared" si="52"/>
        <v>0.74176661163144075</v>
      </c>
    </row>
    <row r="91" spans="1:37" s="3" customFormat="1" x14ac:dyDescent="0.25">
      <c r="A91" s="9">
        <v>44900</v>
      </c>
      <c r="B91" s="1" t="s">
        <v>39</v>
      </c>
      <c r="C91" s="1" t="s">
        <v>42</v>
      </c>
      <c r="D91">
        <v>17</v>
      </c>
      <c r="E91" s="1">
        <v>16</v>
      </c>
      <c r="F91">
        <f t="shared" si="28"/>
        <v>1</v>
      </c>
      <c r="G91">
        <f t="shared" si="29"/>
        <v>0</v>
      </c>
      <c r="H91" s="4">
        <v>1.33</v>
      </c>
      <c r="I91" s="4">
        <v>3.4</v>
      </c>
      <c r="J91" s="4">
        <v>1.57</v>
      </c>
      <c r="K91" s="4">
        <v>2.5499999999999998</v>
      </c>
      <c r="L91" s="18">
        <f t="shared" si="30"/>
        <v>70</v>
      </c>
      <c r="M91" s="18">
        <f t="shared" si="31"/>
        <v>25</v>
      </c>
      <c r="N91" s="18">
        <f t="shared" si="32"/>
        <v>60</v>
      </c>
      <c r="O91" s="18">
        <f t="shared" si="33"/>
        <v>35</v>
      </c>
      <c r="P91" s="4">
        <f t="shared" si="34"/>
        <v>202212</v>
      </c>
      <c r="Q91" s="23">
        <f t="shared" si="35"/>
        <v>1.33</v>
      </c>
      <c r="R91" s="23">
        <f t="shared" si="36"/>
        <v>-3.4469696969696964</v>
      </c>
      <c r="S91" s="22">
        <f t="shared" si="37"/>
        <v>-2.1169696969696963</v>
      </c>
      <c r="T91" s="5">
        <f t="shared" si="38"/>
        <v>2.5563909774436087</v>
      </c>
      <c r="U91" s="5"/>
      <c r="V91" s="5"/>
      <c r="W91" s="5">
        <f t="shared" si="39"/>
        <v>0.33000000000000007</v>
      </c>
      <c r="X91" s="4">
        <f t="shared" si="40"/>
        <v>0.57000000000000006</v>
      </c>
      <c r="Y91" s="4">
        <f t="shared" si="41"/>
        <v>0.24</v>
      </c>
      <c r="Z91" s="30">
        <f t="shared" si="42"/>
        <v>2022</v>
      </c>
      <c r="AA91" s="4">
        <f t="shared" si="43"/>
        <v>-1</v>
      </c>
      <c r="AB91" s="4">
        <f t="shared" si="44"/>
        <v>-1</v>
      </c>
      <c r="AC91" s="4">
        <f t="shared" si="45"/>
        <v>0</v>
      </c>
      <c r="AD91" s="4"/>
      <c r="AE91" s="4">
        <f t="shared" si="46"/>
        <v>0.11493702408888462</v>
      </c>
      <c r="AF91" s="31">
        <f t="shared" si="47"/>
        <v>-0.66999999999999993</v>
      </c>
      <c r="AG91" s="31">
        <f t="shared" si="48"/>
        <v>-0.42999999999999994</v>
      </c>
      <c r="AH91" s="3">
        <f t="shared" si="49"/>
        <v>1</v>
      </c>
      <c r="AI91" s="40">
        <f t="shared" si="50"/>
        <v>6.8939677781940878E-2</v>
      </c>
      <c r="AJ91" s="3">
        <f t="shared" si="51"/>
        <v>4.3974630021141659E-2</v>
      </c>
      <c r="AK91" s="3">
        <f t="shared" si="52"/>
        <v>0.76868700877776563</v>
      </c>
    </row>
    <row r="92" spans="1:37" s="3" customFormat="1" x14ac:dyDescent="0.25">
      <c r="A92" s="9">
        <v>44899</v>
      </c>
      <c r="B92" s="1" t="s">
        <v>37</v>
      </c>
      <c r="C92" s="1" t="s">
        <v>36</v>
      </c>
      <c r="D92">
        <v>54</v>
      </c>
      <c r="E92" s="1">
        <v>19</v>
      </c>
      <c r="F92">
        <f t="shared" si="28"/>
        <v>1</v>
      </c>
      <c r="G92">
        <f t="shared" si="29"/>
        <v>0</v>
      </c>
      <c r="H92" s="4">
        <v>1.23</v>
      </c>
      <c r="I92" s="4">
        <v>4.25</v>
      </c>
      <c r="J92" s="4">
        <v>1.18</v>
      </c>
      <c r="K92" s="4">
        <v>5.25</v>
      </c>
      <c r="L92" s="18">
        <f t="shared" si="30"/>
        <v>80</v>
      </c>
      <c r="M92" s="18">
        <f t="shared" si="31"/>
        <v>20</v>
      </c>
      <c r="N92" s="18">
        <f t="shared" si="32"/>
        <v>80</v>
      </c>
      <c r="O92" s="18">
        <f t="shared" si="33"/>
        <v>15</v>
      </c>
      <c r="P92" s="4">
        <f t="shared" si="34"/>
        <v>202212</v>
      </c>
      <c r="Q92" s="23">
        <f t="shared" si="35"/>
        <v>1.23</v>
      </c>
      <c r="R92" s="23">
        <f t="shared" si="36"/>
        <v>-4.6555183946488299</v>
      </c>
      <c r="S92" s="22">
        <f t="shared" si="37"/>
        <v>-3.4255183946488299</v>
      </c>
      <c r="T92" s="5">
        <f t="shared" si="38"/>
        <v>3.4552845528455287</v>
      </c>
      <c r="U92" s="5"/>
      <c r="V92" s="5"/>
      <c r="W92" s="5">
        <f t="shared" si="39"/>
        <v>0.22999999999999998</v>
      </c>
      <c r="X92" s="4">
        <f t="shared" si="40"/>
        <v>0.17999999999999994</v>
      </c>
      <c r="Y92" s="4">
        <f t="shared" si="41"/>
        <v>-5.0000000000000044E-2</v>
      </c>
      <c r="Z92" s="30">
        <f t="shared" si="42"/>
        <v>2022</v>
      </c>
      <c r="AA92" s="4">
        <f t="shared" si="43"/>
        <v>-1</v>
      </c>
      <c r="AB92" s="4">
        <f t="shared" si="44"/>
        <v>-1</v>
      </c>
      <c r="AC92" s="4">
        <f t="shared" si="45"/>
        <v>0</v>
      </c>
      <c r="AD92" s="4"/>
      <c r="AE92" s="4">
        <f t="shared" si="46"/>
        <v>-3.4449497037343346E-2</v>
      </c>
      <c r="AF92" s="31">
        <f t="shared" si="47"/>
        <v>-0.77</v>
      </c>
      <c r="AG92" s="31">
        <f t="shared" si="48"/>
        <v>-0.82000000000000006</v>
      </c>
      <c r="AH92" s="3">
        <f t="shared" si="49"/>
        <v>0</v>
      </c>
      <c r="AI92" s="40" t="b">
        <f t="shared" si="50"/>
        <v>0</v>
      </c>
      <c r="AJ92" s="3">
        <f t="shared" si="51"/>
        <v>4.6076642335766471E-2</v>
      </c>
      <c r="AK92" s="3">
        <f t="shared" si="52"/>
        <v>0.79946394113278629</v>
      </c>
    </row>
    <row r="93" spans="1:37" s="3" customFormat="1" x14ac:dyDescent="0.25">
      <c r="A93" s="9">
        <v>44899</v>
      </c>
      <c r="B93" s="1" t="s">
        <v>44</v>
      </c>
      <c r="C93" s="1" t="s">
        <v>49</v>
      </c>
      <c r="D93">
        <v>27</v>
      </c>
      <c r="E93" s="1">
        <v>24</v>
      </c>
      <c r="F93">
        <f t="shared" si="28"/>
        <v>1</v>
      </c>
      <c r="G93">
        <f t="shared" si="29"/>
        <v>0</v>
      </c>
      <c r="H93" s="4">
        <v>2.25</v>
      </c>
      <c r="I93" s="4">
        <v>1.68</v>
      </c>
      <c r="J93" s="4">
        <v>2.25</v>
      </c>
      <c r="K93" s="4">
        <v>1.68</v>
      </c>
      <c r="L93" s="18">
        <f t="shared" si="30"/>
        <v>40</v>
      </c>
      <c r="M93" s="18">
        <f t="shared" si="31"/>
        <v>55</v>
      </c>
      <c r="N93" s="18">
        <f t="shared" si="32"/>
        <v>40</v>
      </c>
      <c r="O93" s="18">
        <f t="shared" si="33"/>
        <v>55</v>
      </c>
      <c r="P93" s="4">
        <f t="shared" si="34"/>
        <v>202212</v>
      </c>
      <c r="Q93" s="23">
        <f t="shared" si="35"/>
        <v>2.25</v>
      </c>
      <c r="R93" s="23">
        <f t="shared" si="36"/>
        <v>-2.2705882352941176</v>
      </c>
      <c r="S93" s="22">
        <f t="shared" si="37"/>
        <v>-2.0588235294117574E-2</v>
      </c>
      <c r="T93" s="5">
        <f t="shared" si="38"/>
        <v>0.74666666666666659</v>
      </c>
      <c r="U93" s="5"/>
      <c r="V93" s="5"/>
      <c r="W93" s="5">
        <f t="shared" si="39"/>
        <v>1.25</v>
      </c>
      <c r="X93" s="4">
        <f t="shared" si="40"/>
        <v>1.25</v>
      </c>
      <c r="Y93" s="4">
        <f t="shared" si="41"/>
        <v>0</v>
      </c>
      <c r="Z93" s="30">
        <f t="shared" si="42"/>
        <v>2022</v>
      </c>
      <c r="AA93" s="4">
        <f t="shared" si="43"/>
        <v>-1</v>
      </c>
      <c r="AB93" s="4">
        <f t="shared" si="44"/>
        <v>-1</v>
      </c>
      <c r="AC93" s="4">
        <f t="shared" si="45"/>
        <v>0</v>
      </c>
      <c r="AD93" s="4"/>
      <c r="AE93" s="4">
        <f t="shared" si="46"/>
        <v>0</v>
      </c>
      <c r="AF93" s="31">
        <f t="shared" si="47"/>
        <v>0.25</v>
      </c>
      <c r="AG93" s="31">
        <f t="shared" si="48"/>
        <v>0.25</v>
      </c>
      <c r="AH93" s="3">
        <f t="shared" si="49"/>
        <v>0</v>
      </c>
      <c r="AI93" s="40" t="b">
        <f t="shared" si="50"/>
        <v>0</v>
      </c>
      <c r="AJ93" s="3">
        <f t="shared" si="51"/>
        <v>3.8167938931297662E-2</v>
      </c>
      <c r="AK93" s="3">
        <f t="shared" si="52"/>
        <v>0.72495170907869322</v>
      </c>
    </row>
    <row r="94" spans="1:37" s="3" customFormat="1" x14ac:dyDescent="0.25">
      <c r="A94" s="9">
        <v>44899</v>
      </c>
      <c r="B94" s="1" t="s">
        <v>80</v>
      </c>
      <c r="C94" s="1" t="s">
        <v>74</v>
      </c>
      <c r="D94">
        <v>27</v>
      </c>
      <c r="E94" s="1">
        <v>20</v>
      </c>
      <c r="F94">
        <f t="shared" si="28"/>
        <v>1</v>
      </c>
      <c r="G94">
        <f t="shared" si="29"/>
        <v>0</v>
      </c>
      <c r="H94" s="4">
        <v>2.2999999999999998</v>
      </c>
      <c r="I94" s="4">
        <v>1.66</v>
      </c>
      <c r="J94" s="4">
        <v>1.68</v>
      </c>
      <c r="K94" s="4">
        <v>2.25</v>
      </c>
      <c r="L94" s="18">
        <f t="shared" si="30"/>
        <v>40</v>
      </c>
      <c r="M94" s="18">
        <f t="shared" si="31"/>
        <v>60</v>
      </c>
      <c r="N94" s="18">
        <f t="shared" si="32"/>
        <v>55</v>
      </c>
      <c r="O94" s="18">
        <f t="shared" si="33"/>
        <v>40</v>
      </c>
      <c r="P94" s="4">
        <f t="shared" si="34"/>
        <v>202212</v>
      </c>
      <c r="Q94" s="23">
        <f t="shared" si="35"/>
        <v>2.2999999999999998</v>
      </c>
      <c r="R94" s="23">
        <f t="shared" si="36"/>
        <v>-2.2843822843822847</v>
      </c>
      <c r="S94" s="22">
        <f t="shared" si="37"/>
        <v>1.5617715617715078E-2</v>
      </c>
      <c r="T94" s="5">
        <f t="shared" si="38"/>
        <v>0.72173913043478266</v>
      </c>
      <c r="U94" s="5"/>
      <c r="V94" s="5"/>
      <c r="W94" s="5">
        <f t="shared" si="39"/>
        <v>1.2999999999999998</v>
      </c>
      <c r="X94" s="4">
        <f t="shared" si="40"/>
        <v>0.67999999999999994</v>
      </c>
      <c r="Y94" s="4">
        <f t="shared" si="41"/>
        <v>-0.61999999999999988</v>
      </c>
      <c r="Z94" s="30">
        <f t="shared" si="42"/>
        <v>2022</v>
      </c>
      <c r="AA94" s="4">
        <f t="shared" si="43"/>
        <v>-1</v>
      </c>
      <c r="AB94" s="4">
        <f t="shared" si="44"/>
        <v>-1</v>
      </c>
      <c r="AC94" s="4">
        <f t="shared" si="45"/>
        <v>0</v>
      </c>
      <c r="AD94" s="4"/>
      <c r="AE94" s="4">
        <f t="shared" si="46"/>
        <v>-0.16045548654244302</v>
      </c>
      <c r="AF94" s="31">
        <f t="shared" si="47"/>
        <v>0.29999999999999982</v>
      </c>
      <c r="AG94" s="31">
        <f t="shared" si="48"/>
        <v>-0.32000000000000006</v>
      </c>
      <c r="AH94" s="3">
        <f t="shared" si="49"/>
        <v>1</v>
      </c>
      <c r="AI94" s="40">
        <f t="shared" si="50"/>
        <v>0.12077294685990336</v>
      </c>
      <c r="AJ94" s="3">
        <f t="shared" si="51"/>
        <v>3.5858585858585923E-2</v>
      </c>
      <c r="AK94" s="3">
        <f t="shared" si="52"/>
        <v>0.72834147531433491</v>
      </c>
    </row>
    <row r="95" spans="1:37" s="3" customFormat="1" x14ac:dyDescent="0.25">
      <c r="A95" s="9">
        <v>44899</v>
      </c>
      <c r="B95" s="1" t="s">
        <v>73</v>
      </c>
      <c r="C95" s="1" t="s">
        <v>61</v>
      </c>
      <c r="D95">
        <v>23</v>
      </c>
      <c r="E95" s="1">
        <v>27</v>
      </c>
      <c r="F95">
        <f t="shared" si="28"/>
        <v>0</v>
      </c>
      <c r="G95">
        <f t="shared" si="29"/>
        <v>1</v>
      </c>
      <c r="H95" s="4">
        <v>2.2999999999999998</v>
      </c>
      <c r="I95" s="4">
        <v>1.66</v>
      </c>
      <c r="J95" s="4">
        <v>3.5</v>
      </c>
      <c r="K95" s="4">
        <v>1.32</v>
      </c>
      <c r="L95" s="18">
        <f t="shared" si="30"/>
        <v>40</v>
      </c>
      <c r="M95" s="18">
        <f t="shared" si="31"/>
        <v>60</v>
      </c>
      <c r="N95" s="18">
        <f t="shared" si="32"/>
        <v>25</v>
      </c>
      <c r="O95" s="18">
        <f t="shared" si="33"/>
        <v>75</v>
      </c>
      <c r="P95" s="4">
        <f t="shared" si="34"/>
        <v>202212</v>
      </c>
      <c r="Q95" s="23">
        <f t="shared" si="35"/>
        <v>1.3855421686746987</v>
      </c>
      <c r="R95" s="23">
        <f t="shared" si="36"/>
        <v>-2.2843822843822847</v>
      </c>
      <c r="S95" s="22">
        <f t="shared" si="37"/>
        <v>-0.89884011570758604</v>
      </c>
      <c r="T95" s="5">
        <f t="shared" si="38"/>
        <v>0.72173913043478266</v>
      </c>
      <c r="U95" s="5"/>
      <c r="V95" s="5"/>
      <c r="W95" s="5">
        <f t="shared" si="39"/>
        <v>-1</v>
      </c>
      <c r="X95" s="4">
        <f t="shared" si="40"/>
        <v>-1</v>
      </c>
      <c r="Y95" s="4">
        <f t="shared" si="41"/>
        <v>0</v>
      </c>
      <c r="Z95" s="30">
        <f t="shared" si="42"/>
        <v>2022</v>
      </c>
      <c r="AA95" s="4">
        <f t="shared" si="43"/>
        <v>0.65999999999999992</v>
      </c>
      <c r="AB95" s="4">
        <f t="shared" si="44"/>
        <v>0.32000000000000006</v>
      </c>
      <c r="AC95" s="4">
        <f t="shared" si="45"/>
        <v>-0.33999999999999986</v>
      </c>
      <c r="AD95" s="4"/>
      <c r="AE95" s="4">
        <f t="shared" si="46"/>
        <v>0.14906832298136652</v>
      </c>
      <c r="AF95" s="31">
        <f t="shared" si="47"/>
        <v>-0.34000000000000008</v>
      </c>
      <c r="AG95" s="31">
        <f t="shared" si="48"/>
        <v>-0.67999999999999994</v>
      </c>
      <c r="AH95" s="3">
        <f t="shared" si="49"/>
        <v>1</v>
      </c>
      <c r="AI95" s="40">
        <f t="shared" si="50"/>
        <v>0.11187607573149738</v>
      </c>
      <c r="AJ95" s="3">
        <f t="shared" si="51"/>
        <v>3.5858585858585923E-2</v>
      </c>
      <c r="AK95" s="3">
        <f t="shared" si="52"/>
        <v>0.72834147531433491</v>
      </c>
    </row>
    <row r="96" spans="1:37" s="3" customFormat="1" x14ac:dyDescent="0.25">
      <c r="A96" s="9">
        <v>44899</v>
      </c>
      <c r="B96" s="1" t="s">
        <v>38</v>
      </c>
      <c r="C96" s="1" t="s">
        <v>51</v>
      </c>
      <c r="D96">
        <v>33</v>
      </c>
      <c r="E96" s="1">
        <v>17</v>
      </c>
      <c r="F96">
        <f t="shared" si="28"/>
        <v>1</v>
      </c>
      <c r="G96">
        <f t="shared" si="29"/>
        <v>0</v>
      </c>
      <c r="H96" s="4">
        <v>1.45</v>
      </c>
      <c r="I96" s="4">
        <v>2.8</v>
      </c>
      <c r="J96" s="4">
        <v>1.41</v>
      </c>
      <c r="K96" s="4">
        <v>3</v>
      </c>
      <c r="L96" s="18">
        <f t="shared" si="30"/>
        <v>60</v>
      </c>
      <c r="M96" s="18">
        <f t="shared" si="31"/>
        <v>35</v>
      </c>
      <c r="N96" s="18">
        <f t="shared" si="32"/>
        <v>70</v>
      </c>
      <c r="O96" s="18">
        <f t="shared" si="33"/>
        <v>30</v>
      </c>
      <c r="P96" s="4">
        <f t="shared" si="34"/>
        <v>202212</v>
      </c>
      <c r="Q96" s="23">
        <f t="shared" si="35"/>
        <v>1.45</v>
      </c>
      <c r="R96" s="23">
        <f t="shared" si="36"/>
        <v>-2.7777777777777777</v>
      </c>
      <c r="S96" s="22">
        <f t="shared" si="37"/>
        <v>-1.3277777777777777</v>
      </c>
      <c r="T96" s="5">
        <f t="shared" si="38"/>
        <v>1.9310344827586206</v>
      </c>
      <c r="U96" s="5"/>
      <c r="V96" s="5"/>
      <c r="W96" s="5">
        <f t="shared" si="39"/>
        <v>0.44999999999999996</v>
      </c>
      <c r="X96" s="4">
        <f t="shared" si="40"/>
        <v>0.40999999999999992</v>
      </c>
      <c r="Y96" s="4">
        <f t="shared" si="41"/>
        <v>-4.0000000000000036E-2</v>
      </c>
      <c r="Z96" s="30">
        <f t="shared" si="42"/>
        <v>2022</v>
      </c>
      <c r="AA96" s="4">
        <f t="shared" si="43"/>
        <v>-1</v>
      </c>
      <c r="AB96" s="4">
        <f t="shared" si="44"/>
        <v>-1</v>
      </c>
      <c r="AC96" s="4">
        <f t="shared" si="45"/>
        <v>0</v>
      </c>
      <c r="AD96" s="4"/>
      <c r="AE96" s="4">
        <f t="shared" si="46"/>
        <v>-1.9564685742235244E-2</v>
      </c>
      <c r="AF96" s="31">
        <f t="shared" si="47"/>
        <v>-0.55000000000000004</v>
      </c>
      <c r="AG96" s="31">
        <f t="shared" si="48"/>
        <v>-0.59000000000000008</v>
      </c>
      <c r="AH96" s="3">
        <f t="shared" si="49"/>
        <v>0</v>
      </c>
      <c r="AI96" s="40" t="b">
        <f t="shared" si="50"/>
        <v>0</v>
      </c>
      <c r="AJ96" s="3">
        <f t="shared" si="51"/>
        <v>4.4705882352941262E-2</v>
      </c>
      <c r="AK96" s="3">
        <f t="shared" si="52"/>
        <v>0.74216797301560333</v>
      </c>
    </row>
    <row r="97" spans="1:37" s="3" customFormat="1" x14ac:dyDescent="0.25">
      <c r="A97" s="9">
        <v>44899</v>
      </c>
      <c r="B97" s="1" t="s">
        <v>41</v>
      </c>
      <c r="C97" s="1" t="s">
        <v>57</v>
      </c>
      <c r="D97">
        <v>16</v>
      </c>
      <c r="E97" s="1">
        <v>19</v>
      </c>
      <c r="F97">
        <f t="shared" si="28"/>
        <v>0</v>
      </c>
      <c r="G97">
        <f t="shared" si="29"/>
        <v>1</v>
      </c>
      <c r="H97" s="4">
        <v>1.83</v>
      </c>
      <c r="I97" s="4">
        <v>2</v>
      </c>
      <c r="J97" s="4">
        <v>2</v>
      </c>
      <c r="K97" s="4">
        <v>1.83</v>
      </c>
      <c r="L97" s="18">
        <f t="shared" si="30"/>
        <v>50</v>
      </c>
      <c r="M97" s="18">
        <f t="shared" si="31"/>
        <v>50</v>
      </c>
      <c r="N97" s="18">
        <f t="shared" si="32"/>
        <v>50</v>
      </c>
      <c r="O97" s="18">
        <f t="shared" si="33"/>
        <v>50</v>
      </c>
      <c r="P97" s="4">
        <f t="shared" si="34"/>
        <v>202212</v>
      </c>
      <c r="Q97" s="23">
        <f t="shared" si="35"/>
        <v>0.91500000000000004</v>
      </c>
      <c r="R97" s="23">
        <f t="shared" si="36"/>
        <v>-2.2048192771084336</v>
      </c>
      <c r="S97" s="22">
        <f t="shared" si="37"/>
        <v>-1.2898192771084336</v>
      </c>
      <c r="T97" s="5">
        <f t="shared" si="38"/>
        <v>1.0928961748633879</v>
      </c>
      <c r="U97" s="5"/>
      <c r="V97" s="5"/>
      <c r="W97" s="5">
        <f t="shared" si="39"/>
        <v>-1</v>
      </c>
      <c r="X97" s="4">
        <f t="shared" si="40"/>
        <v>-1</v>
      </c>
      <c r="Y97" s="4">
        <f t="shared" si="41"/>
        <v>0</v>
      </c>
      <c r="Z97" s="30">
        <f t="shared" si="42"/>
        <v>2022</v>
      </c>
      <c r="AA97" s="4">
        <f t="shared" si="43"/>
        <v>1</v>
      </c>
      <c r="AB97" s="4">
        <f t="shared" si="44"/>
        <v>0.83000000000000007</v>
      </c>
      <c r="AC97" s="4">
        <f t="shared" si="45"/>
        <v>-0.16999999999999993</v>
      </c>
      <c r="AD97" s="4"/>
      <c r="AE97" s="4">
        <f t="shared" si="46"/>
        <v>4.644808743169393E-2</v>
      </c>
      <c r="AF97" s="31">
        <f t="shared" si="47"/>
        <v>0</v>
      </c>
      <c r="AG97" s="31">
        <f t="shared" si="48"/>
        <v>-0.16999999999999993</v>
      </c>
      <c r="AH97" s="3">
        <f t="shared" si="49"/>
        <v>0</v>
      </c>
      <c r="AI97" s="40" t="b">
        <f t="shared" si="50"/>
        <v>0</v>
      </c>
      <c r="AJ97" s="3">
        <f t="shared" si="51"/>
        <v>4.4386422976501305E-2</v>
      </c>
      <c r="AK97" s="3">
        <f t="shared" si="52"/>
        <v>0.71408522201319835</v>
      </c>
    </row>
    <row r="98" spans="1:37" s="3" customFormat="1" x14ac:dyDescent="0.25">
      <c r="A98" s="9">
        <v>44899</v>
      </c>
      <c r="B98" s="1" t="s">
        <v>43</v>
      </c>
      <c r="C98" s="1" t="s">
        <v>35</v>
      </c>
      <c r="D98">
        <v>10</v>
      </c>
      <c r="E98" s="1">
        <v>9</v>
      </c>
      <c r="F98">
        <f t="shared" si="28"/>
        <v>1</v>
      </c>
      <c r="G98">
        <f t="shared" si="29"/>
        <v>0</v>
      </c>
      <c r="H98" s="4">
        <v>1.35</v>
      </c>
      <c r="I98" s="4">
        <v>3.3</v>
      </c>
      <c r="J98" s="4">
        <v>1.25</v>
      </c>
      <c r="K98" s="4">
        <v>4.0999999999999996</v>
      </c>
      <c r="L98" s="18">
        <f t="shared" si="30"/>
        <v>70</v>
      </c>
      <c r="M98" s="18">
        <f t="shared" si="31"/>
        <v>30</v>
      </c>
      <c r="N98" s="18">
        <f t="shared" si="32"/>
        <v>80</v>
      </c>
      <c r="O98" s="18">
        <f t="shared" si="33"/>
        <v>20</v>
      </c>
      <c r="P98" s="4">
        <f t="shared" si="34"/>
        <v>202212</v>
      </c>
      <c r="Q98" s="23">
        <f t="shared" si="35"/>
        <v>1.35</v>
      </c>
      <c r="R98" s="23">
        <f t="shared" si="36"/>
        <v>-3.2919254658385086</v>
      </c>
      <c r="S98" s="22">
        <f t="shared" si="37"/>
        <v>-1.9419254658385086</v>
      </c>
      <c r="T98" s="5">
        <f t="shared" si="38"/>
        <v>2.4444444444444442</v>
      </c>
      <c r="U98" s="5"/>
      <c r="V98" s="5"/>
      <c r="W98" s="5">
        <f t="shared" si="39"/>
        <v>0.35000000000000009</v>
      </c>
      <c r="X98" s="4">
        <f t="shared" si="40"/>
        <v>0.25</v>
      </c>
      <c r="Y98" s="4">
        <f t="shared" si="41"/>
        <v>-0.10000000000000009</v>
      </c>
      <c r="Z98" s="30">
        <f t="shared" si="42"/>
        <v>2022</v>
      </c>
      <c r="AA98" s="4">
        <f t="shared" si="43"/>
        <v>-1</v>
      </c>
      <c r="AB98" s="4">
        <f t="shared" si="44"/>
        <v>-1</v>
      </c>
      <c r="AC98" s="4">
        <f t="shared" si="45"/>
        <v>0</v>
      </c>
      <c r="AD98" s="4"/>
      <c r="AE98" s="4">
        <f t="shared" si="46"/>
        <v>-5.9259259259259345E-2</v>
      </c>
      <c r="AF98" s="31">
        <f t="shared" si="47"/>
        <v>-0.64999999999999991</v>
      </c>
      <c r="AG98" s="31">
        <f t="shared" si="48"/>
        <v>-0.75</v>
      </c>
      <c r="AH98" s="3">
        <f t="shared" si="49"/>
        <v>1</v>
      </c>
      <c r="AI98" s="40">
        <f t="shared" si="50"/>
        <v>1.5356820234869062E-2</v>
      </c>
      <c r="AJ98" s="3">
        <f t="shared" si="51"/>
        <v>4.1935483870967794E-2</v>
      </c>
      <c r="AK98" s="3">
        <f t="shared" si="52"/>
        <v>0.76570795874948516</v>
      </c>
    </row>
    <row r="99" spans="1:37" s="3" customFormat="1" x14ac:dyDescent="0.25">
      <c r="A99" s="9">
        <v>44899</v>
      </c>
      <c r="B99" s="1" t="s">
        <v>45</v>
      </c>
      <c r="C99" s="1" t="s">
        <v>62</v>
      </c>
      <c r="D99">
        <v>19</v>
      </c>
      <c r="E99" s="1">
        <v>28</v>
      </c>
      <c r="F99">
        <f t="shared" si="28"/>
        <v>0</v>
      </c>
      <c r="G99">
        <f t="shared" si="29"/>
        <v>1</v>
      </c>
      <c r="H99" s="4">
        <v>2.2000000000000002</v>
      </c>
      <c r="I99" s="4">
        <v>1.71</v>
      </c>
      <c r="J99" s="4">
        <v>2.65</v>
      </c>
      <c r="K99" s="4">
        <v>1.54</v>
      </c>
      <c r="L99" s="18">
        <f t="shared" si="30"/>
        <v>40</v>
      </c>
      <c r="M99" s="18">
        <f t="shared" si="31"/>
        <v>55</v>
      </c>
      <c r="N99" s="18">
        <f t="shared" si="32"/>
        <v>35</v>
      </c>
      <c r="O99" s="18">
        <f t="shared" si="33"/>
        <v>60</v>
      </c>
      <c r="P99" s="4">
        <f t="shared" si="34"/>
        <v>202212</v>
      </c>
      <c r="Q99" s="23">
        <f t="shared" si="35"/>
        <v>1.2865497076023393</v>
      </c>
      <c r="R99" s="23">
        <f t="shared" si="36"/>
        <v>-2.2417840375586855</v>
      </c>
      <c r="S99" s="22">
        <f t="shared" si="37"/>
        <v>-0.95523432995634616</v>
      </c>
      <c r="T99" s="5">
        <f t="shared" si="38"/>
        <v>0.77727272727272723</v>
      </c>
      <c r="U99" s="5"/>
      <c r="V99" s="5"/>
      <c r="W99" s="5">
        <f t="shared" si="39"/>
        <v>-1</v>
      </c>
      <c r="X99" s="4">
        <f t="shared" si="40"/>
        <v>-1</v>
      </c>
      <c r="Y99" s="4">
        <f t="shared" si="41"/>
        <v>0</v>
      </c>
      <c r="Z99" s="30">
        <f t="shared" si="42"/>
        <v>2022</v>
      </c>
      <c r="AA99" s="4">
        <f t="shared" si="43"/>
        <v>0.71</v>
      </c>
      <c r="AB99" s="4">
        <f t="shared" si="44"/>
        <v>0.54</v>
      </c>
      <c r="AC99" s="4">
        <f t="shared" si="45"/>
        <v>-0.16999999999999993</v>
      </c>
      <c r="AD99" s="4"/>
      <c r="AE99" s="4">
        <f t="shared" si="46"/>
        <v>7.7186963979416767E-2</v>
      </c>
      <c r="AF99" s="31">
        <f t="shared" si="47"/>
        <v>-0.29000000000000004</v>
      </c>
      <c r="AG99" s="31">
        <f t="shared" si="48"/>
        <v>-0.45999999999999996</v>
      </c>
      <c r="AH99" s="3">
        <f t="shared" si="49"/>
        <v>1</v>
      </c>
      <c r="AI99" s="40">
        <f t="shared" si="50"/>
        <v>3.7846187796535369E-2</v>
      </c>
      <c r="AJ99" s="3">
        <f t="shared" si="51"/>
        <v>3.7851662404092101E-2</v>
      </c>
      <c r="AK99" s="3">
        <f t="shared" si="52"/>
        <v>0.72372653477329041</v>
      </c>
    </row>
    <row r="100" spans="1:37" s="3" customFormat="1" x14ac:dyDescent="0.25">
      <c r="A100" s="9">
        <v>44899</v>
      </c>
      <c r="B100" s="1" t="s">
        <v>33</v>
      </c>
      <c r="C100" s="1" t="s">
        <v>56</v>
      </c>
      <c r="D100">
        <v>40</v>
      </c>
      <c r="E100" s="1">
        <v>14</v>
      </c>
      <c r="F100">
        <f t="shared" si="28"/>
        <v>1</v>
      </c>
      <c r="G100">
        <f t="shared" si="29"/>
        <v>0</v>
      </c>
      <c r="H100" s="4">
        <v>1.86</v>
      </c>
      <c r="I100" s="4">
        <v>1.95</v>
      </c>
      <c r="J100" s="4">
        <v>1.86</v>
      </c>
      <c r="K100" s="4">
        <v>1.95</v>
      </c>
      <c r="L100" s="18">
        <f t="shared" si="30"/>
        <v>50</v>
      </c>
      <c r="M100" s="18">
        <f t="shared" si="31"/>
        <v>50</v>
      </c>
      <c r="N100" s="18">
        <f t="shared" si="32"/>
        <v>50</v>
      </c>
      <c r="O100" s="18">
        <f t="shared" si="33"/>
        <v>50</v>
      </c>
      <c r="P100" s="4">
        <f t="shared" si="34"/>
        <v>202212</v>
      </c>
      <c r="Q100" s="23">
        <f t="shared" si="35"/>
        <v>1.86</v>
      </c>
      <c r="R100" s="23">
        <f t="shared" si="36"/>
        <v>-2.215422276621787</v>
      </c>
      <c r="S100" s="22">
        <f t="shared" si="37"/>
        <v>-0.35542227662178694</v>
      </c>
      <c r="T100" s="5">
        <f t="shared" si="38"/>
        <v>1.0483870967741935</v>
      </c>
      <c r="U100" s="5"/>
      <c r="V100" s="5"/>
      <c r="W100" s="5">
        <f t="shared" si="39"/>
        <v>0.8600000000000001</v>
      </c>
      <c r="X100" s="4">
        <f t="shared" si="40"/>
        <v>0.8600000000000001</v>
      </c>
      <c r="Y100" s="4">
        <f t="shared" si="41"/>
        <v>0</v>
      </c>
      <c r="Z100" s="30">
        <f t="shared" si="42"/>
        <v>2022</v>
      </c>
      <c r="AA100" s="4">
        <f t="shared" si="43"/>
        <v>-1</v>
      </c>
      <c r="AB100" s="4">
        <f t="shared" si="44"/>
        <v>-1</v>
      </c>
      <c r="AC100" s="4">
        <f t="shared" si="45"/>
        <v>0</v>
      </c>
      <c r="AD100" s="4"/>
      <c r="AE100" s="4">
        <f t="shared" si="46"/>
        <v>0</v>
      </c>
      <c r="AF100" s="31">
        <f t="shared" si="47"/>
        <v>-0.1399999999999999</v>
      </c>
      <c r="AG100" s="31">
        <f t="shared" si="48"/>
        <v>-0.1399999999999999</v>
      </c>
      <c r="AH100" s="3">
        <f t="shared" si="49"/>
        <v>0</v>
      </c>
      <c r="AI100" s="40" t="b">
        <f t="shared" si="50"/>
        <v>0</v>
      </c>
      <c r="AJ100" s="3">
        <f t="shared" si="51"/>
        <v>4.8031496062992063E-2</v>
      </c>
      <c r="AK100" s="3">
        <f t="shared" si="52"/>
        <v>0.71037912285010663</v>
      </c>
    </row>
    <row r="101" spans="1:37" s="3" customFormat="1" x14ac:dyDescent="0.25">
      <c r="A101" s="9">
        <v>44899</v>
      </c>
      <c r="B101" s="1" t="s">
        <v>47</v>
      </c>
      <c r="C101" s="1" t="s">
        <v>58</v>
      </c>
      <c r="D101">
        <v>14</v>
      </c>
      <c r="E101" s="1">
        <v>27</v>
      </c>
      <c r="F101">
        <f t="shared" si="28"/>
        <v>0</v>
      </c>
      <c r="G101">
        <f t="shared" si="29"/>
        <v>1</v>
      </c>
      <c r="H101" s="4">
        <v>2.95</v>
      </c>
      <c r="I101" s="4">
        <v>1.42</v>
      </c>
      <c r="J101" s="4">
        <v>3.75</v>
      </c>
      <c r="K101" s="4">
        <v>1.28</v>
      </c>
      <c r="L101" s="18">
        <f t="shared" si="30"/>
        <v>30</v>
      </c>
      <c r="M101" s="18">
        <f t="shared" si="31"/>
        <v>70</v>
      </c>
      <c r="N101" s="18">
        <f t="shared" si="32"/>
        <v>25</v>
      </c>
      <c r="O101" s="18">
        <f t="shared" si="33"/>
        <v>75</v>
      </c>
      <c r="P101" s="4">
        <f t="shared" si="34"/>
        <v>202212</v>
      </c>
      <c r="Q101" s="23">
        <f t="shared" si="35"/>
        <v>2.0774647887323945</v>
      </c>
      <c r="R101" s="23">
        <f t="shared" si="36"/>
        <v>-2.8937728937728942</v>
      </c>
      <c r="S101" s="22">
        <f t="shared" si="37"/>
        <v>-0.81630810504049967</v>
      </c>
      <c r="T101" s="5">
        <f t="shared" si="38"/>
        <v>0.48135593220338979</v>
      </c>
      <c r="U101" s="5"/>
      <c r="V101" s="5"/>
      <c r="W101" s="5">
        <f t="shared" si="39"/>
        <v>-1</v>
      </c>
      <c r="X101" s="4">
        <f t="shared" si="40"/>
        <v>-1</v>
      </c>
      <c r="Y101" s="4">
        <f t="shared" si="41"/>
        <v>0</v>
      </c>
      <c r="Z101" s="30">
        <f t="shared" si="42"/>
        <v>2022</v>
      </c>
      <c r="AA101" s="4">
        <f t="shared" si="43"/>
        <v>0.41999999999999993</v>
      </c>
      <c r="AB101" s="4">
        <f t="shared" si="44"/>
        <v>0.28000000000000003</v>
      </c>
      <c r="AC101" s="4">
        <f t="shared" si="45"/>
        <v>-0.1399999999999999</v>
      </c>
      <c r="AD101" s="4"/>
      <c r="AE101" s="4">
        <f t="shared" si="46"/>
        <v>7.2316384180790949E-2</v>
      </c>
      <c r="AF101" s="31">
        <f t="shared" si="47"/>
        <v>-0.58000000000000007</v>
      </c>
      <c r="AG101" s="31">
        <f t="shared" si="48"/>
        <v>-0.72</v>
      </c>
      <c r="AH101" s="3">
        <f t="shared" si="49"/>
        <v>1</v>
      </c>
      <c r="AI101" s="40">
        <f t="shared" si="50"/>
        <v>2.9107981220657164E-2</v>
      </c>
      <c r="AJ101" s="3">
        <f t="shared" si="51"/>
        <v>4.1418764302059485E-2</v>
      </c>
      <c r="AK101" s="3">
        <f t="shared" si="52"/>
        <v>0.75096481189779574</v>
      </c>
    </row>
    <row r="102" spans="1:37" s="3" customFormat="1" x14ac:dyDescent="0.25">
      <c r="A102" s="9">
        <v>44899</v>
      </c>
      <c r="B102" s="1" t="s">
        <v>60</v>
      </c>
      <c r="C102" s="1" t="s">
        <v>53</v>
      </c>
      <c r="D102">
        <v>27</v>
      </c>
      <c r="E102" s="1">
        <v>22</v>
      </c>
      <c r="F102">
        <f t="shared" si="28"/>
        <v>1</v>
      </c>
      <c r="G102">
        <f t="shared" si="29"/>
        <v>0</v>
      </c>
      <c r="H102" s="4">
        <v>1.55</v>
      </c>
      <c r="I102" s="4">
        <v>2.6</v>
      </c>
      <c r="J102" s="4">
        <v>1.64</v>
      </c>
      <c r="K102" s="4">
        <v>2.35</v>
      </c>
      <c r="L102" s="18">
        <f t="shared" si="30"/>
        <v>60</v>
      </c>
      <c r="M102" s="18">
        <f t="shared" si="31"/>
        <v>35</v>
      </c>
      <c r="N102" s="18">
        <f t="shared" si="32"/>
        <v>60</v>
      </c>
      <c r="O102" s="18">
        <f t="shared" si="33"/>
        <v>40</v>
      </c>
      <c r="P102" s="4">
        <f t="shared" si="34"/>
        <v>202212</v>
      </c>
      <c r="Q102" s="23">
        <f t="shared" si="35"/>
        <v>1.55</v>
      </c>
      <c r="R102" s="23">
        <f t="shared" si="36"/>
        <v>-2.4431818181818183</v>
      </c>
      <c r="S102" s="22">
        <f t="shared" si="37"/>
        <v>-0.8931818181818183</v>
      </c>
      <c r="T102" s="5">
        <f t="shared" si="38"/>
        <v>1.6774193548387097</v>
      </c>
      <c r="U102" s="5"/>
      <c r="V102" s="5"/>
      <c r="W102" s="5">
        <f t="shared" si="39"/>
        <v>0.55000000000000004</v>
      </c>
      <c r="X102" s="4">
        <f t="shared" si="40"/>
        <v>0.6399999999999999</v>
      </c>
      <c r="Y102" s="4">
        <f t="shared" si="41"/>
        <v>8.9999999999999858E-2</v>
      </c>
      <c r="Z102" s="30">
        <f t="shared" si="42"/>
        <v>2022</v>
      </c>
      <c r="AA102" s="4">
        <f t="shared" si="43"/>
        <v>-1</v>
      </c>
      <c r="AB102" s="4">
        <f t="shared" si="44"/>
        <v>-1</v>
      </c>
      <c r="AC102" s="4">
        <f t="shared" si="45"/>
        <v>0</v>
      </c>
      <c r="AD102" s="4"/>
      <c r="AE102" s="4">
        <f t="shared" si="46"/>
        <v>3.5405192761605031E-2</v>
      </c>
      <c r="AF102" s="31">
        <f t="shared" si="47"/>
        <v>-0.44999999999999996</v>
      </c>
      <c r="AG102" s="31">
        <f t="shared" si="48"/>
        <v>-0.3600000000000001</v>
      </c>
      <c r="AH102" s="3">
        <f t="shared" si="49"/>
        <v>1</v>
      </c>
      <c r="AI102" s="40" t="b">
        <f t="shared" si="50"/>
        <v>0</v>
      </c>
      <c r="AJ102" s="3">
        <f t="shared" si="51"/>
        <v>2.8915662650602414E-2</v>
      </c>
      <c r="AK102" s="3">
        <f t="shared" si="52"/>
        <v>0.74447228909727914</v>
      </c>
    </row>
    <row r="103" spans="1:37" s="3" customFormat="1" x14ac:dyDescent="0.25">
      <c r="A103" s="9">
        <v>44899</v>
      </c>
      <c r="B103" s="1" t="s">
        <v>34</v>
      </c>
      <c r="C103" s="1" t="s">
        <v>82</v>
      </c>
      <c r="D103">
        <v>20</v>
      </c>
      <c r="E103" s="1">
        <v>20</v>
      </c>
      <c r="F103">
        <f t="shared" si="28"/>
        <v>0</v>
      </c>
      <c r="G103">
        <f t="shared" si="29"/>
        <v>0</v>
      </c>
      <c r="H103" s="4">
        <v>2</v>
      </c>
      <c r="I103" s="4">
        <v>1.83</v>
      </c>
      <c r="J103" s="4">
        <v>2.2000000000000002</v>
      </c>
      <c r="K103" s="4">
        <v>1.71</v>
      </c>
      <c r="L103" s="18">
        <f t="shared" si="30"/>
        <v>50</v>
      </c>
      <c r="M103" s="18">
        <f t="shared" si="31"/>
        <v>50</v>
      </c>
      <c r="N103" s="18">
        <f t="shared" si="32"/>
        <v>45</v>
      </c>
      <c r="O103" s="18">
        <f t="shared" si="33"/>
        <v>55</v>
      </c>
      <c r="P103" s="4">
        <f t="shared" si="34"/>
        <v>202212</v>
      </c>
      <c r="Q103" s="23">
        <f t="shared" si="35"/>
        <v>1.0928961748633879</v>
      </c>
      <c r="R103" s="23">
        <f t="shared" si="36"/>
        <v>-2.2048192771084336</v>
      </c>
      <c r="S103" s="22">
        <f t="shared" si="37"/>
        <v>-1.1119231022450458</v>
      </c>
      <c r="T103" s="5">
        <f t="shared" si="38"/>
        <v>0.91500000000000004</v>
      </c>
      <c r="U103" s="5"/>
      <c r="V103" s="5"/>
      <c r="W103" s="5">
        <f t="shared" si="39"/>
        <v>-1</v>
      </c>
      <c r="X103" s="4">
        <f t="shared" si="40"/>
        <v>-1</v>
      </c>
      <c r="Y103" s="4">
        <f t="shared" si="41"/>
        <v>0</v>
      </c>
      <c r="Z103" s="30">
        <f t="shared" si="42"/>
        <v>2022</v>
      </c>
      <c r="AA103" s="4">
        <f t="shared" si="43"/>
        <v>-1</v>
      </c>
      <c r="AB103" s="4">
        <f t="shared" si="44"/>
        <v>-1</v>
      </c>
      <c r="AC103" s="4">
        <f t="shared" si="45"/>
        <v>0</v>
      </c>
      <c r="AD103" s="4"/>
      <c r="AE103" s="4">
        <f t="shared" si="46"/>
        <v>4.545454545454547E-2</v>
      </c>
      <c r="AF103" s="31">
        <f t="shared" si="47"/>
        <v>-2</v>
      </c>
      <c r="AG103" s="31">
        <f t="shared" si="48"/>
        <v>-2</v>
      </c>
      <c r="AH103" s="3">
        <f t="shared" si="49"/>
        <v>0</v>
      </c>
      <c r="AI103" s="40" t="b">
        <f t="shared" si="50"/>
        <v>0</v>
      </c>
      <c r="AJ103" s="3">
        <f t="shared" si="51"/>
        <v>4.4386422976501305E-2</v>
      </c>
      <c r="AK103" s="3">
        <f t="shared" si="52"/>
        <v>0.71408522201319835</v>
      </c>
    </row>
    <row r="104" spans="1:37" s="3" customFormat="1" x14ac:dyDescent="0.25">
      <c r="A104" s="9">
        <v>44899</v>
      </c>
      <c r="B104" s="1" t="s">
        <v>55</v>
      </c>
      <c r="C104" s="1" t="s">
        <v>50</v>
      </c>
      <c r="D104">
        <v>35</v>
      </c>
      <c r="E104" s="1">
        <v>10</v>
      </c>
      <c r="F104">
        <f t="shared" si="28"/>
        <v>1</v>
      </c>
      <c r="G104">
        <f t="shared" si="29"/>
        <v>0</v>
      </c>
      <c r="H104" s="4">
        <v>1.33</v>
      </c>
      <c r="I104" s="4">
        <v>3.4</v>
      </c>
      <c r="J104" s="4">
        <v>1.45</v>
      </c>
      <c r="K104" s="4">
        <v>2.8</v>
      </c>
      <c r="L104" s="18">
        <f t="shared" si="30"/>
        <v>70</v>
      </c>
      <c r="M104" s="18">
        <f t="shared" si="31"/>
        <v>25</v>
      </c>
      <c r="N104" s="18">
        <f t="shared" si="32"/>
        <v>65</v>
      </c>
      <c r="O104" s="18">
        <f t="shared" si="33"/>
        <v>35</v>
      </c>
      <c r="P104" s="4">
        <f t="shared" si="34"/>
        <v>202212</v>
      </c>
      <c r="Q104" s="23">
        <f t="shared" si="35"/>
        <v>1.33</v>
      </c>
      <c r="R104" s="23">
        <f t="shared" si="36"/>
        <v>-3.4469696969696964</v>
      </c>
      <c r="S104" s="22">
        <f t="shared" si="37"/>
        <v>-2.1169696969696963</v>
      </c>
      <c r="T104" s="5">
        <f t="shared" si="38"/>
        <v>2.5563909774436087</v>
      </c>
      <c r="U104" s="5"/>
      <c r="V104" s="5"/>
      <c r="W104" s="5">
        <f t="shared" si="39"/>
        <v>0.33000000000000007</v>
      </c>
      <c r="X104" s="4">
        <f t="shared" si="40"/>
        <v>0.44999999999999996</v>
      </c>
      <c r="Y104" s="4">
        <f t="shared" si="41"/>
        <v>0.11999999999999988</v>
      </c>
      <c r="Z104" s="30">
        <f t="shared" si="42"/>
        <v>2022</v>
      </c>
      <c r="AA104" s="4">
        <f t="shared" si="43"/>
        <v>-1</v>
      </c>
      <c r="AB104" s="4">
        <f t="shared" si="44"/>
        <v>-1</v>
      </c>
      <c r="AC104" s="4">
        <f t="shared" si="45"/>
        <v>0</v>
      </c>
      <c r="AD104" s="4"/>
      <c r="AE104" s="4">
        <f t="shared" si="46"/>
        <v>6.222452683432711E-2</v>
      </c>
      <c r="AF104" s="31">
        <f t="shared" si="47"/>
        <v>-0.66999999999999993</v>
      </c>
      <c r="AG104" s="31">
        <f t="shared" si="48"/>
        <v>-0.55000000000000004</v>
      </c>
      <c r="AH104" s="3">
        <f t="shared" si="49"/>
        <v>1</v>
      </c>
      <c r="AI104" s="40">
        <f t="shared" si="50"/>
        <v>1.6227180527383256E-2</v>
      </c>
      <c r="AJ104" s="3">
        <f t="shared" si="51"/>
        <v>4.3974630021141659E-2</v>
      </c>
      <c r="AK104" s="3">
        <f t="shared" si="52"/>
        <v>0.76868700877776563</v>
      </c>
    </row>
    <row r="105" spans="1:37" s="3" customFormat="1" x14ac:dyDescent="0.25">
      <c r="A105" s="9">
        <v>44896</v>
      </c>
      <c r="B105" s="1" t="s">
        <v>52</v>
      </c>
      <c r="C105" s="1" t="s">
        <v>46</v>
      </c>
      <c r="D105">
        <v>10</v>
      </c>
      <c r="E105" s="1">
        <v>24</v>
      </c>
      <c r="F105">
        <f t="shared" si="28"/>
        <v>0</v>
      </c>
      <c r="G105">
        <f t="shared" si="29"/>
        <v>1</v>
      </c>
      <c r="H105" s="4">
        <v>2.9</v>
      </c>
      <c r="I105" s="4">
        <v>1.43</v>
      </c>
      <c r="J105" s="4">
        <v>2.7</v>
      </c>
      <c r="K105" s="4">
        <v>1.5</v>
      </c>
      <c r="L105" s="18">
        <f t="shared" si="30"/>
        <v>30</v>
      </c>
      <c r="M105" s="18">
        <f t="shared" si="31"/>
        <v>65</v>
      </c>
      <c r="N105" s="18">
        <f t="shared" si="32"/>
        <v>35</v>
      </c>
      <c r="O105" s="18">
        <f t="shared" si="33"/>
        <v>65</v>
      </c>
      <c r="P105" s="4">
        <f t="shared" si="34"/>
        <v>202212</v>
      </c>
      <c r="Q105" s="23">
        <f t="shared" si="35"/>
        <v>2.0279720279720279</v>
      </c>
      <c r="R105" s="23">
        <f t="shared" si="36"/>
        <v>-2.8518971848225214</v>
      </c>
      <c r="S105" s="22">
        <f t="shared" si="37"/>
        <v>-0.8239251568504935</v>
      </c>
      <c r="T105" s="5">
        <f t="shared" si="38"/>
        <v>0.49310344827586206</v>
      </c>
      <c r="U105" s="5"/>
      <c r="V105" s="5"/>
      <c r="W105" s="5">
        <f t="shared" si="39"/>
        <v>-1</v>
      </c>
      <c r="X105" s="4">
        <f t="shared" si="40"/>
        <v>-1</v>
      </c>
      <c r="Y105" s="4">
        <f t="shared" si="41"/>
        <v>0</v>
      </c>
      <c r="Z105" s="30">
        <f t="shared" si="42"/>
        <v>2022</v>
      </c>
      <c r="AA105" s="4">
        <f t="shared" si="43"/>
        <v>0.42999999999999994</v>
      </c>
      <c r="AB105" s="4">
        <f t="shared" si="44"/>
        <v>0.5</v>
      </c>
      <c r="AC105" s="4">
        <f t="shared" si="45"/>
        <v>7.0000000000000062E-2</v>
      </c>
      <c r="AD105" s="4"/>
      <c r="AE105" s="4">
        <f t="shared" si="46"/>
        <v>-2.5542784163473775E-2</v>
      </c>
      <c r="AF105" s="31">
        <f t="shared" si="47"/>
        <v>-0.57000000000000006</v>
      </c>
      <c r="AG105" s="31">
        <f t="shared" si="48"/>
        <v>-0.5</v>
      </c>
      <c r="AH105" s="3">
        <f t="shared" si="49"/>
        <v>0</v>
      </c>
      <c r="AI105" s="40" t="b">
        <f t="shared" si="50"/>
        <v>0</v>
      </c>
      <c r="AJ105" s="3">
        <f t="shared" si="51"/>
        <v>4.2263279445727608E-2</v>
      </c>
      <c r="AK105" s="3">
        <f t="shared" si="52"/>
        <v>0.74822081371893034</v>
      </c>
    </row>
    <row r="106" spans="1:37" s="3" customFormat="1" x14ac:dyDescent="0.25">
      <c r="A106" s="9">
        <v>44893</v>
      </c>
      <c r="B106" s="1" t="s">
        <v>36</v>
      </c>
      <c r="C106" s="1" t="s">
        <v>57</v>
      </c>
      <c r="D106">
        <v>17</v>
      </c>
      <c r="E106" s="1">
        <v>24</v>
      </c>
      <c r="F106">
        <f t="shared" si="28"/>
        <v>0</v>
      </c>
      <c r="G106">
        <f t="shared" si="29"/>
        <v>1</v>
      </c>
      <c r="H106" s="4">
        <v>1.6</v>
      </c>
      <c r="I106" s="4">
        <v>2.4500000000000002</v>
      </c>
      <c r="J106" s="4">
        <v>1.71</v>
      </c>
      <c r="K106" s="4">
        <v>2.2000000000000002</v>
      </c>
      <c r="L106" s="18">
        <f t="shared" si="30"/>
        <v>60</v>
      </c>
      <c r="M106" s="18">
        <f t="shared" si="31"/>
        <v>40</v>
      </c>
      <c r="N106" s="18">
        <f t="shared" si="32"/>
        <v>55</v>
      </c>
      <c r="O106" s="18">
        <f t="shared" si="33"/>
        <v>45</v>
      </c>
      <c r="P106" s="4">
        <f t="shared" si="34"/>
        <v>202211</v>
      </c>
      <c r="Q106" s="23">
        <f t="shared" si="35"/>
        <v>0.65306122448979587</v>
      </c>
      <c r="R106" s="23">
        <f t="shared" si="36"/>
        <v>-2.3563218390804597</v>
      </c>
      <c r="S106" s="22">
        <f t="shared" si="37"/>
        <v>-1.7032606145906639</v>
      </c>
      <c r="T106" s="5">
        <f t="shared" si="38"/>
        <v>1.53125</v>
      </c>
      <c r="U106" s="5"/>
      <c r="V106" s="5"/>
      <c r="W106" s="5">
        <f t="shared" si="39"/>
        <v>-1</v>
      </c>
      <c r="X106" s="4">
        <f t="shared" si="40"/>
        <v>-1</v>
      </c>
      <c r="Y106" s="4">
        <f t="shared" si="41"/>
        <v>0</v>
      </c>
      <c r="Z106" s="30">
        <f t="shared" si="42"/>
        <v>2022</v>
      </c>
      <c r="AA106" s="4">
        <f t="shared" si="43"/>
        <v>1.4500000000000002</v>
      </c>
      <c r="AB106" s="4">
        <f t="shared" si="44"/>
        <v>1.2000000000000002</v>
      </c>
      <c r="AC106" s="4">
        <f t="shared" si="45"/>
        <v>-0.25</v>
      </c>
      <c r="AD106" s="4"/>
      <c r="AE106" s="4">
        <f t="shared" si="46"/>
        <v>4.0204678362573132E-2</v>
      </c>
      <c r="AF106" s="31">
        <f t="shared" si="47"/>
        <v>0.45000000000000018</v>
      </c>
      <c r="AG106" s="31">
        <f t="shared" si="48"/>
        <v>0.20000000000000018</v>
      </c>
      <c r="AH106" s="3">
        <f t="shared" si="49"/>
        <v>1</v>
      </c>
      <c r="AI106" s="40" t="b">
        <f t="shared" si="50"/>
        <v>0</v>
      </c>
      <c r="AJ106" s="3">
        <f t="shared" si="51"/>
        <v>3.2098765432098886E-2</v>
      </c>
      <c r="AK106" s="3">
        <f t="shared" si="52"/>
        <v>0.73643794252394845</v>
      </c>
    </row>
    <row r="107" spans="1:37" s="3" customFormat="1" x14ac:dyDescent="0.25">
      <c r="A107" s="9">
        <v>44892</v>
      </c>
      <c r="B107" s="1" t="s">
        <v>55</v>
      </c>
      <c r="C107" s="1" t="s">
        <v>62</v>
      </c>
      <c r="D107">
        <v>40</v>
      </c>
      <c r="E107" s="1">
        <v>33</v>
      </c>
      <c r="F107">
        <f t="shared" si="28"/>
        <v>1</v>
      </c>
      <c r="G107">
        <f t="shared" si="29"/>
        <v>0</v>
      </c>
      <c r="H107" s="4">
        <v>1.35</v>
      </c>
      <c r="I107" s="4">
        <v>3.3</v>
      </c>
      <c r="J107" s="4">
        <v>1.35</v>
      </c>
      <c r="K107" s="4">
        <v>3.3</v>
      </c>
      <c r="L107" s="18">
        <f t="shared" si="30"/>
        <v>70</v>
      </c>
      <c r="M107" s="18">
        <f t="shared" si="31"/>
        <v>30</v>
      </c>
      <c r="N107" s="18">
        <f t="shared" si="32"/>
        <v>70</v>
      </c>
      <c r="O107" s="18">
        <f t="shared" si="33"/>
        <v>30</v>
      </c>
      <c r="P107" s="4">
        <f t="shared" si="34"/>
        <v>202211</v>
      </c>
      <c r="Q107" s="23">
        <f t="shared" si="35"/>
        <v>1.35</v>
      </c>
      <c r="R107" s="23">
        <f t="shared" si="36"/>
        <v>-3.2919254658385086</v>
      </c>
      <c r="S107" s="22">
        <f t="shared" si="37"/>
        <v>-1.9419254658385086</v>
      </c>
      <c r="T107" s="5">
        <f t="shared" si="38"/>
        <v>2.4444444444444442</v>
      </c>
      <c r="U107" s="5"/>
      <c r="V107" s="5"/>
      <c r="W107" s="5">
        <f t="shared" si="39"/>
        <v>0.35000000000000009</v>
      </c>
      <c r="X107" s="4">
        <f t="shared" si="40"/>
        <v>0.35000000000000009</v>
      </c>
      <c r="Y107" s="4">
        <f t="shared" si="41"/>
        <v>0</v>
      </c>
      <c r="Z107" s="30">
        <f t="shared" si="42"/>
        <v>2022</v>
      </c>
      <c r="AA107" s="4">
        <f t="shared" si="43"/>
        <v>-1</v>
      </c>
      <c r="AB107" s="4">
        <f t="shared" si="44"/>
        <v>-1</v>
      </c>
      <c r="AC107" s="4">
        <f t="shared" si="45"/>
        <v>0</v>
      </c>
      <c r="AD107" s="4"/>
      <c r="AE107" s="4">
        <f t="shared" si="46"/>
        <v>0</v>
      </c>
      <c r="AF107" s="31">
        <f t="shared" si="47"/>
        <v>-0.64999999999999991</v>
      </c>
      <c r="AG107" s="31">
        <f t="shared" si="48"/>
        <v>-0.64999999999999991</v>
      </c>
      <c r="AH107" s="3">
        <f t="shared" si="49"/>
        <v>0</v>
      </c>
      <c r="AI107" s="40" t="b">
        <f t="shared" si="50"/>
        <v>0</v>
      </c>
      <c r="AJ107" s="3">
        <f t="shared" si="51"/>
        <v>4.1935483870967794E-2</v>
      </c>
      <c r="AK107" s="3">
        <f t="shared" si="52"/>
        <v>0.76570795874948516</v>
      </c>
    </row>
    <row r="108" spans="1:37" s="3" customFormat="1" x14ac:dyDescent="0.25">
      <c r="A108" s="9">
        <v>44892</v>
      </c>
      <c r="B108" s="1" t="s">
        <v>49</v>
      </c>
      <c r="C108" s="1" t="s">
        <v>73</v>
      </c>
      <c r="D108">
        <v>26</v>
      </c>
      <c r="E108" s="1">
        <v>10</v>
      </c>
      <c r="F108">
        <f t="shared" si="28"/>
        <v>1</v>
      </c>
      <c r="G108">
        <f t="shared" si="29"/>
        <v>0</v>
      </c>
      <c r="H108" s="4">
        <v>1.22</v>
      </c>
      <c r="I108" s="4">
        <v>4.5</v>
      </c>
      <c r="J108" s="4">
        <v>1.07</v>
      </c>
      <c r="K108" s="4">
        <v>9</v>
      </c>
      <c r="L108" s="18">
        <f t="shared" si="30"/>
        <v>80</v>
      </c>
      <c r="M108" s="18">
        <f t="shared" si="31"/>
        <v>20</v>
      </c>
      <c r="N108" s="18">
        <f t="shared" si="32"/>
        <v>90</v>
      </c>
      <c r="O108" s="18">
        <f t="shared" si="33"/>
        <v>10</v>
      </c>
      <c r="P108" s="4">
        <f t="shared" si="34"/>
        <v>202211</v>
      </c>
      <c r="Q108" s="23">
        <f t="shared" si="35"/>
        <v>1.22</v>
      </c>
      <c r="R108" s="23">
        <f t="shared" si="36"/>
        <v>-4.8311688311688314</v>
      </c>
      <c r="S108" s="22">
        <f t="shared" si="37"/>
        <v>-3.6111688311688317</v>
      </c>
      <c r="T108" s="5">
        <f t="shared" si="38"/>
        <v>3.6885245901639343</v>
      </c>
      <c r="U108" s="5"/>
      <c r="V108" s="5"/>
      <c r="W108" s="5">
        <f t="shared" si="39"/>
        <v>0.21999999999999997</v>
      </c>
      <c r="X108" s="4">
        <f t="shared" si="40"/>
        <v>7.0000000000000062E-2</v>
      </c>
      <c r="Y108" s="4">
        <f t="shared" si="41"/>
        <v>-0.14999999999999991</v>
      </c>
      <c r="Z108" s="30">
        <f t="shared" si="42"/>
        <v>2022</v>
      </c>
      <c r="AA108" s="4">
        <f t="shared" si="43"/>
        <v>-1</v>
      </c>
      <c r="AB108" s="4">
        <f t="shared" si="44"/>
        <v>-1</v>
      </c>
      <c r="AC108" s="4">
        <f t="shared" si="45"/>
        <v>0</v>
      </c>
      <c r="AD108" s="4"/>
      <c r="AE108" s="4">
        <f t="shared" si="46"/>
        <v>-0.11490730810479544</v>
      </c>
      <c r="AF108" s="31">
        <f t="shared" si="47"/>
        <v>-0.78</v>
      </c>
      <c r="AG108" s="31">
        <f t="shared" si="48"/>
        <v>-0.92999999999999994</v>
      </c>
      <c r="AH108" s="3">
        <f t="shared" si="49"/>
        <v>1</v>
      </c>
      <c r="AI108" s="40">
        <f t="shared" si="50"/>
        <v>6.9216757741347834E-2</v>
      </c>
      <c r="AJ108" s="3">
        <f t="shared" si="51"/>
        <v>4.0209790209790097E-2</v>
      </c>
      <c r="AK108" s="3">
        <f t="shared" si="52"/>
        <v>0.8102196077650704</v>
      </c>
    </row>
    <row r="109" spans="1:37" s="3" customFormat="1" x14ac:dyDescent="0.25">
      <c r="A109" s="9">
        <v>44892</v>
      </c>
      <c r="B109" s="1" t="s">
        <v>38</v>
      </c>
      <c r="C109" s="1" t="s">
        <v>42</v>
      </c>
      <c r="D109">
        <v>13</v>
      </c>
      <c r="E109" s="1">
        <v>0</v>
      </c>
      <c r="F109">
        <f t="shared" si="28"/>
        <v>1</v>
      </c>
      <c r="G109">
        <f t="shared" si="29"/>
        <v>0</v>
      </c>
      <c r="H109" s="4">
        <v>1.25</v>
      </c>
      <c r="I109" s="4">
        <v>4.0999999999999996</v>
      </c>
      <c r="J109" s="4">
        <v>1.23</v>
      </c>
      <c r="K109" s="4">
        <v>4.25</v>
      </c>
      <c r="L109" s="18">
        <f t="shared" si="30"/>
        <v>80</v>
      </c>
      <c r="M109" s="18">
        <f t="shared" si="31"/>
        <v>20</v>
      </c>
      <c r="N109" s="18">
        <f t="shared" si="32"/>
        <v>80</v>
      </c>
      <c r="O109" s="18">
        <f t="shared" si="33"/>
        <v>20</v>
      </c>
      <c r="P109" s="4">
        <f t="shared" si="34"/>
        <v>202211</v>
      </c>
      <c r="Q109" s="23">
        <f t="shared" si="35"/>
        <v>1.25</v>
      </c>
      <c r="R109" s="23">
        <f t="shared" si="36"/>
        <v>-4.32258064516129</v>
      </c>
      <c r="S109" s="22">
        <f t="shared" si="37"/>
        <v>-3.07258064516129</v>
      </c>
      <c r="T109" s="5">
        <f t="shared" si="38"/>
        <v>3.28</v>
      </c>
      <c r="U109" s="5"/>
      <c r="V109" s="5"/>
      <c r="W109" s="5">
        <f t="shared" si="39"/>
        <v>0.25</v>
      </c>
      <c r="X109" s="4">
        <f t="shared" si="40"/>
        <v>0.22999999999999998</v>
      </c>
      <c r="Y109" s="4">
        <f t="shared" si="41"/>
        <v>-2.0000000000000018E-2</v>
      </c>
      <c r="Z109" s="30">
        <f t="shared" si="42"/>
        <v>2022</v>
      </c>
      <c r="AA109" s="4">
        <f t="shared" si="43"/>
        <v>-1</v>
      </c>
      <c r="AB109" s="4">
        <f t="shared" si="44"/>
        <v>-1</v>
      </c>
      <c r="AC109" s="4">
        <f t="shared" si="45"/>
        <v>0</v>
      </c>
      <c r="AD109" s="4"/>
      <c r="AE109" s="4">
        <f t="shared" si="46"/>
        <v>-1.3008130081300751E-2</v>
      </c>
      <c r="AF109" s="31">
        <f t="shared" si="47"/>
        <v>-0.75</v>
      </c>
      <c r="AG109" s="31">
        <f t="shared" si="48"/>
        <v>-0.77</v>
      </c>
      <c r="AH109" s="3">
        <f t="shared" si="49"/>
        <v>0</v>
      </c>
      <c r="AI109" s="40" t="b">
        <f t="shared" si="50"/>
        <v>0</v>
      </c>
      <c r="AJ109" s="3">
        <f t="shared" si="51"/>
        <v>4.2056074766355089E-2</v>
      </c>
      <c r="AK109" s="3">
        <f t="shared" si="52"/>
        <v>0.79631171921475308</v>
      </c>
    </row>
    <row r="110" spans="1:37" s="3" customFormat="1" x14ac:dyDescent="0.25">
      <c r="A110" s="9">
        <v>44892</v>
      </c>
      <c r="B110" s="1" t="s">
        <v>63</v>
      </c>
      <c r="C110" s="1" t="s">
        <v>74</v>
      </c>
      <c r="D110">
        <v>24</v>
      </c>
      <c r="E110" s="1">
        <v>25</v>
      </c>
      <c r="F110">
        <f t="shared" si="28"/>
        <v>0</v>
      </c>
      <c r="G110">
        <f t="shared" si="29"/>
        <v>1</v>
      </c>
      <c r="H110" s="4">
        <v>2.15</v>
      </c>
      <c r="I110" s="4">
        <v>1.74</v>
      </c>
      <c r="J110" s="4">
        <v>2.25</v>
      </c>
      <c r="K110" s="4">
        <v>1.68</v>
      </c>
      <c r="L110" s="18">
        <f t="shared" si="30"/>
        <v>40</v>
      </c>
      <c r="M110" s="18">
        <f t="shared" si="31"/>
        <v>55</v>
      </c>
      <c r="N110" s="18">
        <f t="shared" si="32"/>
        <v>40</v>
      </c>
      <c r="O110" s="18">
        <f t="shared" si="33"/>
        <v>55</v>
      </c>
      <c r="P110" s="4">
        <f t="shared" si="34"/>
        <v>202211</v>
      </c>
      <c r="Q110" s="23">
        <f t="shared" si="35"/>
        <v>1.235632183908046</v>
      </c>
      <c r="R110" s="23">
        <f t="shared" si="36"/>
        <v>-2.2209165687426555</v>
      </c>
      <c r="S110" s="22">
        <f t="shared" si="37"/>
        <v>-0.98528438483460956</v>
      </c>
      <c r="T110" s="5">
        <f t="shared" si="38"/>
        <v>0.80930232558139537</v>
      </c>
      <c r="U110" s="5"/>
      <c r="V110" s="5"/>
      <c r="W110" s="5">
        <f t="shared" si="39"/>
        <v>-1</v>
      </c>
      <c r="X110" s="4">
        <f t="shared" si="40"/>
        <v>-1</v>
      </c>
      <c r="Y110" s="4">
        <f t="shared" si="41"/>
        <v>0</v>
      </c>
      <c r="Z110" s="30">
        <f t="shared" si="42"/>
        <v>2022</v>
      </c>
      <c r="AA110" s="4">
        <f t="shared" si="43"/>
        <v>0.74</v>
      </c>
      <c r="AB110" s="4">
        <f t="shared" si="44"/>
        <v>0.67999999999999994</v>
      </c>
      <c r="AC110" s="4">
        <f t="shared" si="45"/>
        <v>-6.0000000000000053E-2</v>
      </c>
      <c r="AD110" s="4"/>
      <c r="AE110" s="4">
        <f t="shared" si="46"/>
        <v>2.0671834625323016E-2</v>
      </c>
      <c r="AF110" s="31">
        <f t="shared" si="47"/>
        <v>-0.26</v>
      </c>
      <c r="AG110" s="31">
        <f t="shared" si="48"/>
        <v>-0.32000000000000006</v>
      </c>
      <c r="AH110" s="3">
        <f t="shared" si="49"/>
        <v>0</v>
      </c>
      <c r="AI110" s="40" t="b">
        <f t="shared" si="50"/>
        <v>0</v>
      </c>
      <c r="AJ110" s="3">
        <f t="shared" si="51"/>
        <v>3.8303341902313659E-2</v>
      </c>
      <c r="AK110" s="3">
        <f t="shared" si="52"/>
        <v>0.72204519573698789</v>
      </c>
    </row>
    <row r="111" spans="1:37" s="3" customFormat="1" x14ac:dyDescent="0.25">
      <c r="A111" s="9">
        <v>44892</v>
      </c>
      <c r="B111" s="1" t="s">
        <v>61</v>
      </c>
      <c r="C111" s="1" t="s">
        <v>80</v>
      </c>
      <c r="D111">
        <v>34</v>
      </c>
      <c r="E111" s="1">
        <v>40</v>
      </c>
      <c r="F111">
        <f t="shared" si="28"/>
        <v>0</v>
      </c>
      <c r="G111">
        <f t="shared" si="29"/>
        <v>1</v>
      </c>
      <c r="H111" s="4">
        <v>1.64</v>
      </c>
      <c r="I111" s="4">
        <v>2.35</v>
      </c>
      <c r="J111" s="4">
        <v>1.5</v>
      </c>
      <c r="K111" s="4">
        <v>2.7</v>
      </c>
      <c r="L111" s="18">
        <f t="shared" si="30"/>
        <v>60</v>
      </c>
      <c r="M111" s="18">
        <f t="shared" si="31"/>
        <v>40</v>
      </c>
      <c r="N111" s="18">
        <f t="shared" si="32"/>
        <v>65</v>
      </c>
      <c r="O111" s="18">
        <f t="shared" si="33"/>
        <v>35</v>
      </c>
      <c r="P111" s="4">
        <f t="shared" si="34"/>
        <v>202211</v>
      </c>
      <c r="Q111" s="23">
        <f t="shared" si="35"/>
        <v>0.69787234042553181</v>
      </c>
      <c r="R111" s="23">
        <f t="shared" si="36"/>
        <v>-2.3032407407407409</v>
      </c>
      <c r="S111" s="22">
        <f t="shared" si="37"/>
        <v>-1.6053684003152091</v>
      </c>
      <c r="T111" s="5">
        <f t="shared" si="38"/>
        <v>1.4329268292682928</v>
      </c>
      <c r="U111" s="5"/>
      <c r="V111" s="5"/>
      <c r="W111" s="5">
        <f t="shared" si="39"/>
        <v>-1</v>
      </c>
      <c r="X111" s="4">
        <f t="shared" si="40"/>
        <v>-1</v>
      </c>
      <c r="Y111" s="4">
        <f t="shared" si="41"/>
        <v>0</v>
      </c>
      <c r="Z111" s="30">
        <f t="shared" si="42"/>
        <v>2022</v>
      </c>
      <c r="AA111" s="4">
        <f t="shared" si="43"/>
        <v>1.35</v>
      </c>
      <c r="AB111" s="4">
        <f t="shared" si="44"/>
        <v>1.7000000000000002</v>
      </c>
      <c r="AC111" s="4">
        <f t="shared" si="45"/>
        <v>0.35000000000000009</v>
      </c>
      <c r="AD111" s="4"/>
      <c r="AE111" s="4">
        <f t="shared" si="46"/>
        <v>-5.6910569105691033E-2</v>
      </c>
      <c r="AF111" s="31">
        <f t="shared" si="47"/>
        <v>0.35000000000000009</v>
      </c>
      <c r="AG111" s="31">
        <f t="shared" si="48"/>
        <v>0.70000000000000018</v>
      </c>
      <c r="AH111" s="3">
        <f t="shared" si="49"/>
        <v>1</v>
      </c>
      <c r="AI111" s="40">
        <f t="shared" si="50"/>
        <v>1.9873532068654054E-2</v>
      </c>
      <c r="AJ111" s="3">
        <f t="shared" si="51"/>
        <v>3.4085213032581496E-2</v>
      </c>
      <c r="AK111" s="3">
        <f t="shared" si="52"/>
        <v>0.73137311560596974</v>
      </c>
    </row>
    <row r="112" spans="1:37" s="3" customFormat="1" x14ac:dyDescent="0.25">
      <c r="A112" s="9">
        <v>44892</v>
      </c>
      <c r="B112" s="1" t="s">
        <v>40</v>
      </c>
      <c r="C112" s="1" t="s">
        <v>35</v>
      </c>
      <c r="D112">
        <v>23</v>
      </c>
      <c r="E112" s="1">
        <v>10</v>
      </c>
      <c r="F112">
        <f t="shared" si="28"/>
        <v>1</v>
      </c>
      <c r="G112">
        <f t="shared" si="29"/>
        <v>0</v>
      </c>
      <c r="H112" s="4">
        <v>2.25</v>
      </c>
      <c r="I112" s="4">
        <v>1.68</v>
      </c>
      <c r="J112" s="4">
        <v>1.95</v>
      </c>
      <c r="K112" s="4">
        <v>1.86</v>
      </c>
      <c r="L112" s="18">
        <f t="shared" si="30"/>
        <v>40</v>
      </c>
      <c r="M112" s="18">
        <f t="shared" si="31"/>
        <v>55</v>
      </c>
      <c r="N112" s="18">
        <f t="shared" si="32"/>
        <v>50</v>
      </c>
      <c r="O112" s="18">
        <f t="shared" si="33"/>
        <v>50</v>
      </c>
      <c r="P112" s="4">
        <f t="shared" si="34"/>
        <v>202211</v>
      </c>
      <c r="Q112" s="23">
        <f t="shared" si="35"/>
        <v>2.25</v>
      </c>
      <c r="R112" s="23">
        <f t="shared" si="36"/>
        <v>-2.2705882352941176</v>
      </c>
      <c r="S112" s="22">
        <f t="shared" si="37"/>
        <v>-2.0588235294117574E-2</v>
      </c>
      <c r="T112" s="5">
        <f t="shared" si="38"/>
        <v>0.74666666666666659</v>
      </c>
      <c r="U112" s="5"/>
      <c r="V112" s="5"/>
      <c r="W112" s="5">
        <f t="shared" si="39"/>
        <v>1.25</v>
      </c>
      <c r="X112" s="4">
        <f t="shared" si="40"/>
        <v>0.95</v>
      </c>
      <c r="Y112" s="4">
        <f t="shared" si="41"/>
        <v>-0.30000000000000004</v>
      </c>
      <c r="Z112" s="30">
        <f t="shared" si="42"/>
        <v>2022</v>
      </c>
      <c r="AA112" s="4">
        <f t="shared" si="43"/>
        <v>-1</v>
      </c>
      <c r="AB112" s="4">
        <f t="shared" si="44"/>
        <v>-1</v>
      </c>
      <c r="AC112" s="4">
        <f t="shared" si="45"/>
        <v>0</v>
      </c>
      <c r="AD112" s="4"/>
      <c r="AE112" s="4">
        <f t="shared" si="46"/>
        <v>-6.8376068376068466E-2</v>
      </c>
      <c r="AF112" s="31">
        <f t="shared" si="47"/>
        <v>0.25</v>
      </c>
      <c r="AG112" s="31">
        <f t="shared" si="48"/>
        <v>-5.0000000000000044E-2</v>
      </c>
      <c r="AH112" s="3">
        <f t="shared" si="49"/>
        <v>1</v>
      </c>
      <c r="AI112" s="40">
        <f t="shared" si="50"/>
        <v>1.7921146953405076E-2</v>
      </c>
      <c r="AJ112" s="3">
        <f t="shared" si="51"/>
        <v>3.8167938931297662E-2</v>
      </c>
      <c r="AK112" s="3">
        <f t="shared" si="52"/>
        <v>0.72495170907869322</v>
      </c>
    </row>
    <row r="113" spans="1:37" s="3" customFormat="1" x14ac:dyDescent="0.25">
      <c r="A113" s="9">
        <v>44892</v>
      </c>
      <c r="B113" s="1" t="s">
        <v>58</v>
      </c>
      <c r="C113" s="1" t="s">
        <v>39</v>
      </c>
      <c r="D113">
        <v>23</v>
      </c>
      <c r="E113" s="1">
        <v>17</v>
      </c>
      <c r="F113">
        <f t="shared" si="28"/>
        <v>1</v>
      </c>
      <c r="G113">
        <f t="shared" si="29"/>
        <v>0</v>
      </c>
      <c r="H113" s="4">
        <v>2.4500000000000002</v>
      </c>
      <c r="I113" s="4">
        <v>1.6</v>
      </c>
      <c r="J113" s="4">
        <v>2.5499999999999998</v>
      </c>
      <c r="K113" s="4">
        <v>1.57</v>
      </c>
      <c r="L113" s="18">
        <f t="shared" si="30"/>
        <v>40</v>
      </c>
      <c r="M113" s="18">
        <f t="shared" si="31"/>
        <v>60</v>
      </c>
      <c r="N113" s="18">
        <f t="shared" si="32"/>
        <v>35</v>
      </c>
      <c r="O113" s="18">
        <f t="shared" si="33"/>
        <v>60</v>
      </c>
      <c r="P113" s="4">
        <f t="shared" si="34"/>
        <v>202211</v>
      </c>
      <c r="Q113" s="23">
        <f t="shared" si="35"/>
        <v>2.4500000000000002</v>
      </c>
      <c r="R113" s="23">
        <f t="shared" si="36"/>
        <v>-2.3563218390804597</v>
      </c>
      <c r="S113" s="22">
        <f t="shared" si="37"/>
        <v>9.367816091954051E-2</v>
      </c>
      <c r="T113" s="5">
        <f t="shared" si="38"/>
        <v>0.65306122448979587</v>
      </c>
      <c r="U113" s="5"/>
      <c r="V113" s="5"/>
      <c r="W113" s="5">
        <f t="shared" si="39"/>
        <v>1.4500000000000002</v>
      </c>
      <c r="X113" s="4">
        <f t="shared" si="40"/>
        <v>1.5499999999999998</v>
      </c>
      <c r="Y113" s="4">
        <f t="shared" si="41"/>
        <v>9.9999999999999645E-2</v>
      </c>
      <c r="Z113" s="30">
        <f t="shared" si="42"/>
        <v>2022</v>
      </c>
      <c r="AA113" s="4">
        <f t="shared" si="43"/>
        <v>-1</v>
      </c>
      <c r="AB113" s="4">
        <f t="shared" si="44"/>
        <v>-1</v>
      </c>
      <c r="AC113" s="4">
        <f t="shared" si="45"/>
        <v>0</v>
      </c>
      <c r="AD113" s="4"/>
      <c r="AE113" s="4">
        <f t="shared" si="46"/>
        <v>1.6006402561024313E-2</v>
      </c>
      <c r="AF113" s="31">
        <f t="shared" si="47"/>
        <v>0.45000000000000018</v>
      </c>
      <c r="AG113" s="31">
        <f t="shared" si="48"/>
        <v>0.54999999999999982</v>
      </c>
      <c r="AH113" s="3">
        <f t="shared" si="49"/>
        <v>0</v>
      </c>
      <c r="AI113" s="40" t="b">
        <f t="shared" si="50"/>
        <v>0</v>
      </c>
      <c r="AJ113" s="3">
        <f t="shared" si="51"/>
        <v>3.2098765432098886E-2</v>
      </c>
      <c r="AK113" s="3">
        <f t="shared" si="52"/>
        <v>0.73643794252394845</v>
      </c>
    </row>
    <row r="114" spans="1:37" s="3" customFormat="1" x14ac:dyDescent="0.25">
      <c r="A114" s="9">
        <v>44892</v>
      </c>
      <c r="B114" s="1" t="s">
        <v>56</v>
      </c>
      <c r="C114" s="1" t="s">
        <v>43</v>
      </c>
      <c r="D114">
        <v>28</v>
      </c>
      <c r="E114" s="1">
        <v>27</v>
      </c>
      <c r="F114">
        <f t="shared" si="28"/>
        <v>1</v>
      </c>
      <c r="G114">
        <f t="shared" si="29"/>
        <v>0</v>
      </c>
      <c r="H114" s="4">
        <v>2.75</v>
      </c>
      <c r="I114" s="4">
        <v>1.47</v>
      </c>
      <c r="J114" s="4">
        <v>2.65</v>
      </c>
      <c r="K114" s="4">
        <v>1.54</v>
      </c>
      <c r="L114" s="18">
        <f t="shared" si="30"/>
        <v>30</v>
      </c>
      <c r="M114" s="18">
        <f t="shared" si="31"/>
        <v>65</v>
      </c>
      <c r="N114" s="18">
        <f t="shared" si="32"/>
        <v>35</v>
      </c>
      <c r="O114" s="18">
        <f t="shared" si="33"/>
        <v>60</v>
      </c>
      <c r="P114" s="4">
        <f t="shared" si="34"/>
        <v>202211</v>
      </c>
      <c r="Q114" s="23">
        <f t="shared" si="35"/>
        <v>2.75</v>
      </c>
      <c r="R114" s="23">
        <f t="shared" si="36"/>
        <v>-2.6990881458966562</v>
      </c>
      <c r="S114" s="22">
        <f t="shared" si="37"/>
        <v>5.0911854103343757E-2</v>
      </c>
      <c r="T114" s="5">
        <f t="shared" si="38"/>
        <v>0.53454545454545455</v>
      </c>
      <c r="U114" s="5"/>
      <c r="V114" s="5"/>
      <c r="W114" s="5">
        <f t="shared" si="39"/>
        <v>1.75</v>
      </c>
      <c r="X114" s="4">
        <f t="shared" si="40"/>
        <v>1.65</v>
      </c>
      <c r="Y114" s="4">
        <f t="shared" si="41"/>
        <v>-0.10000000000000009</v>
      </c>
      <c r="Z114" s="30">
        <f t="shared" si="42"/>
        <v>2022</v>
      </c>
      <c r="AA114" s="4">
        <f t="shared" si="43"/>
        <v>-1</v>
      </c>
      <c r="AB114" s="4">
        <f t="shared" si="44"/>
        <v>-1</v>
      </c>
      <c r="AC114" s="4">
        <f t="shared" si="45"/>
        <v>0</v>
      </c>
      <c r="AD114" s="4"/>
      <c r="AE114" s="4">
        <f t="shared" si="46"/>
        <v>-1.3722126929674117E-2</v>
      </c>
      <c r="AF114" s="31">
        <f t="shared" si="47"/>
        <v>0.75</v>
      </c>
      <c r="AG114" s="31">
        <f t="shared" si="48"/>
        <v>0.64999999999999991</v>
      </c>
      <c r="AH114" s="3">
        <f t="shared" si="49"/>
        <v>0</v>
      </c>
      <c r="AI114" s="40" t="b">
        <f t="shared" si="50"/>
        <v>0</v>
      </c>
      <c r="AJ114" s="3">
        <f t="shared" si="51"/>
        <v>4.206161137440767E-2</v>
      </c>
      <c r="AK114" s="3">
        <f t="shared" si="52"/>
        <v>0.74176661163144075</v>
      </c>
    </row>
    <row r="115" spans="1:37" s="3" customFormat="1" x14ac:dyDescent="0.25">
      <c r="A115" s="9">
        <v>44892</v>
      </c>
      <c r="B115" s="1" t="s">
        <v>51</v>
      </c>
      <c r="C115" s="1" t="s">
        <v>47</v>
      </c>
      <c r="D115">
        <v>30</v>
      </c>
      <c r="E115" s="1">
        <v>15</v>
      </c>
      <c r="F115">
        <f t="shared" si="28"/>
        <v>1</v>
      </c>
      <c r="G115">
        <f t="shared" si="29"/>
        <v>0</v>
      </c>
      <c r="H115" s="4">
        <v>1.23</v>
      </c>
      <c r="I115" s="4">
        <v>4.25</v>
      </c>
      <c r="J115" s="4">
        <v>1.1000000000000001</v>
      </c>
      <c r="K115" s="4">
        <v>7.25</v>
      </c>
      <c r="L115" s="18">
        <f t="shared" si="30"/>
        <v>80</v>
      </c>
      <c r="M115" s="18">
        <f t="shared" si="31"/>
        <v>20</v>
      </c>
      <c r="N115" s="18">
        <f t="shared" si="32"/>
        <v>90</v>
      </c>
      <c r="O115" s="18">
        <f t="shared" si="33"/>
        <v>10</v>
      </c>
      <c r="P115" s="4">
        <f t="shared" si="34"/>
        <v>202211</v>
      </c>
      <c r="Q115" s="23">
        <f t="shared" si="35"/>
        <v>1.23</v>
      </c>
      <c r="R115" s="23">
        <f t="shared" si="36"/>
        <v>-4.6555183946488299</v>
      </c>
      <c r="S115" s="22">
        <f t="shared" si="37"/>
        <v>-3.4255183946488299</v>
      </c>
      <c r="T115" s="5">
        <f t="shared" si="38"/>
        <v>3.4552845528455287</v>
      </c>
      <c r="U115" s="5"/>
      <c r="V115" s="5"/>
      <c r="W115" s="5">
        <f t="shared" si="39"/>
        <v>0.22999999999999998</v>
      </c>
      <c r="X115" s="4">
        <f t="shared" si="40"/>
        <v>0.10000000000000009</v>
      </c>
      <c r="Y115" s="4">
        <f t="shared" si="41"/>
        <v>-0.12999999999999989</v>
      </c>
      <c r="Z115" s="30">
        <f t="shared" si="42"/>
        <v>2022</v>
      </c>
      <c r="AA115" s="4">
        <f t="shared" si="43"/>
        <v>-1</v>
      </c>
      <c r="AB115" s="4">
        <f t="shared" si="44"/>
        <v>-1</v>
      </c>
      <c r="AC115" s="4">
        <f t="shared" si="45"/>
        <v>0</v>
      </c>
      <c r="AD115" s="4"/>
      <c r="AE115" s="4">
        <f t="shared" si="46"/>
        <v>-9.6082779009608266E-2</v>
      </c>
      <c r="AF115" s="31">
        <f t="shared" si="47"/>
        <v>-0.77</v>
      </c>
      <c r="AG115" s="31">
        <f t="shared" si="48"/>
        <v>-0.89999999999999991</v>
      </c>
      <c r="AH115" s="3">
        <f t="shared" si="49"/>
        <v>1</v>
      </c>
      <c r="AI115" s="40">
        <f t="shared" si="50"/>
        <v>4.9060835435940531E-2</v>
      </c>
      <c r="AJ115" s="3">
        <f t="shared" si="51"/>
        <v>4.6076642335766471E-2</v>
      </c>
      <c r="AK115" s="3">
        <f t="shared" si="52"/>
        <v>0.79946394113278629</v>
      </c>
    </row>
    <row r="116" spans="1:37" s="3" customFormat="1" x14ac:dyDescent="0.25">
      <c r="A116" s="9">
        <v>44892</v>
      </c>
      <c r="B116" s="1" t="s">
        <v>53</v>
      </c>
      <c r="C116" s="1" t="s">
        <v>45</v>
      </c>
      <c r="D116">
        <v>31</v>
      </c>
      <c r="E116" s="1">
        <v>10</v>
      </c>
      <c r="F116">
        <f t="shared" si="28"/>
        <v>1</v>
      </c>
      <c r="G116">
        <f t="shared" si="29"/>
        <v>0</v>
      </c>
      <c r="H116" s="4">
        <v>1.54</v>
      </c>
      <c r="I116" s="4">
        <v>2.65</v>
      </c>
      <c r="J116" s="4">
        <v>1.27</v>
      </c>
      <c r="K116" s="4">
        <v>3.8</v>
      </c>
      <c r="L116" s="18">
        <f t="shared" si="30"/>
        <v>60</v>
      </c>
      <c r="M116" s="18">
        <f t="shared" si="31"/>
        <v>35</v>
      </c>
      <c r="N116" s="18">
        <f t="shared" si="32"/>
        <v>75</v>
      </c>
      <c r="O116" s="18">
        <f t="shared" si="33"/>
        <v>25</v>
      </c>
      <c r="P116" s="4">
        <f t="shared" si="34"/>
        <v>202211</v>
      </c>
      <c r="Q116" s="23">
        <f t="shared" si="35"/>
        <v>1.54</v>
      </c>
      <c r="R116" s="23">
        <f t="shared" si="36"/>
        <v>-2.4579124579124576</v>
      </c>
      <c r="S116" s="22">
        <f t="shared" si="37"/>
        <v>-0.91791245791245757</v>
      </c>
      <c r="T116" s="5">
        <f t="shared" si="38"/>
        <v>1.7207792207792207</v>
      </c>
      <c r="U116" s="5"/>
      <c r="V116" s="5"/>
      <c r="W116" s="5">
        <f t="shared" si="39"/>
        <v>0.54</v>
      </c>
      <c r="X116" s="4">
        <f t="shared" si="40"/>
        <v>0.27</v>
      </c>
      <c r="Y116" s="4">
        <f t="shared" si="41"/>
        <v>-0.27</v>
      </c>
      <c r="Z116" s="30">
        <f t="shared" si="42"/>
        <v>2022</v>
      </c>
      <c r="AA116" s="4">
        <f t="shared" si="43"/>
        <v>-1</v>
      </c>
      <c r="AB116" s="4">
        <f t="shared" si="44"/>
        <v>-1</v>
      </c>
      <c r="AC116" s="4">
        <f t="shared" si="45"/>
        <v>0</v>
      </c>
      <c r="AD116" s="4"/>
      <c r="AE116" s="4">
        <f t="shared" si="46"/>
        <v>-0.13805092545250019</v>
      </c>
      <c r="AF116" s="31">
        <f t="shared" si="47"/>
        <v>-0.45999999999999996</v>
      </c>
      <c r="AG116" s="31">
        <f t="shared" si="48"/>
        <v>-0.73</v>
      </c>
      <c r="AH116" s="3">
        <f t="shared" si="49"/>
        <v>1</v>
      </c>
      <c r="AI116" s="40">
        <f t="shared" si="50"/>
        <v>8.749145591250862E-2</v>
      </c>
      <c r="AJ116" s="3">
        <f t="shared" si="51"/>
        <v>2.6014319809069208E-2</v>
      </c>
      <c r="AK116" s="3">
        <f t="shared" si="52"/>
        <v>0.74841726539654818</v>
      </c>
    </row>
    <row r="117" spans="1:37" s="3" customFormat="1" x14ac:dyDescent="0.25">
      <c r="A117" s="9">
        <v>44892</v>
      </c>
      <c r="B117" s="1" t="s">
        <v>50</v>
      </c>
      <c r="C117" s="1" t="s">
        <v>44</v>
      </c>
      <c r="D117">
        <v>16</v>
      </c>
      <c r="E117" s="1">
        <v>20</v>
      </c>
      <c r="F117">
        <f t="shared" si="28"/>
        <v>0</v>
      </c>
      <c r="G117">
        <f t="shared" si="29"/>
        <v>1</v>
      </c>
      <c r="H117" s="4">
        <v>2.1</v>
      </c>
      <c r="I117" s="4">
        <v>1.76</v>
      </c>
      <c r="J117" s="4">
        <v>1.95</v>
      </c>
      <c r="K117" s="4">
        <v>1.86</v>
      </c>
      <c r="L117" s="18">
        <f t="shared" si="30"/>
        <v>40</v>
      </c>
      <c r="M117" s="18">
        <f t="shared" si="31"/>
        <v>55</v>
      </c>
      <c r="N117" s="18">
        <f t="shared" si="32"/>
        <v>50</v>
      </c>
      <c r="O117" s="18">
        <f t="shared" si="33"/>
        <v>50</v>
      </c>
      <c r="P117" s="4">
        <f t="shared" si="34"/>
        <v>202211</v>
      </c>
      <c r="Q117" s="23">
        <f t="shared" si="35"/>
        <v>1.1931818181818181</v>
      </c>
      <c r="R117" s="23">
        <f t="shared" si="36"/>
        <v>-2.2248803827751198</v>
      </c>
      <c r="S117" s="22">
        <f t="shared" si="37"/>
        <v>-1.0316985645933017</v>
      </c>
      <c r="T117" s="5">
        <f t="shared" si="38"/>
        <v>0.83809523809523812</v>
      </c>
      <c r="U117" s="5"/>
      <c r="V117" s="5"/>
      <c r="W117" s="5">
        <f t="shared" si="39"/>
        <v>-1</v>
      </c>
      <c r="X117" s="4">
        <f t="shared" si="40"/>
        <v>-1</v>
      </c>
      <c r="Y117" s="4">
        <f t="shared" si="41"/>
        <v>0</v>
      </c>
      <c r="Z117" s="30">
        <f t="shared" si="42"/>
        <v>2022</v>
      </c>
      <c r="AA117" s="4">
        <f t="shared" si="43"/>
        <v>0.76</v>
      </c>
      <c r="AB117" s="4">
        <f t="shared" si="44"/>
        <v>0.8600000000000001</v>
      </c>
      <c r="AC117" s="4">
        <f t="shared" si="45"/>
        <v>0.10000000000000009</v>
      </c>
      <c r="AD117" s="4"/>
      <c r="AE117" s="4">
        <f t="shared" si="46"/>
        <v>-3.6630036630036722E-2</v>
      </c>
      <c r="AF117" s="31">
        <f t="shared" si="47"/>
        <v>-0.24</v>
      </c>
      <c r="AG117" s="31">
        <f t="shared" si="48"/>
        <v>-0.1399999999999999</v>
      </c>
      <c r="AH117" s="3">
        <f t="shared" si="49"/>
        <v>0</v>
      </c>
      <c r="AI117" s="40" t="b">
        <f t="shared" si="50"/>
        <v>0</v>
      </c>
      <c r="AJ117" s="3">
        <f t="shared" si="51"/>
        <v>4.2487046632124437E-2</v>
      </c>
      <c r="AK117" s="3">
        <f t="shared" si="52"/>
        <v>0.71743173853563458</v>
      </c>
    </row>
    <row r="118" spans="1:37" s="3" customFormat="1" x14ac:dyDescent="0.25">
      <c r="A118" s="9">
        <v>44892</v>
      </c>
      <c r="B118" s="1" t="s">
        <v>82</v>
      </c>
      <c r="C118" s="1" t="s">
        <v>41</v>
      </c>
      <c r="D118">
        <v>19</v>
      </c>
      <c r="E118" s="1">
        <v>13</v>
      </c>
      <c r="F118">
        <f t="shared" si="28"/>
        <v>1</v>
      </c>
      <c r="G118">
        <f t="shared" si="29"/>
        <v>0</v>
      </c>
      <c r="H118" s="4">
        <v>1.58</v>
      </c>
      <c r="I118" s="4">
        <v>2.5</v>
      </c>
      <c r="J118" s="4">
        <v>1.54</v>
      </c>
      <c r="K118" s="4">
        <v>2.65</v>
      </c>
      <c r="L118" s="18">
        <f t="shared" si="30"/>
        <v>60</v>
      </c>
      <c r="M118" s="18">
        <f t="shared" si="31"/>
        <v>40</v>
      </c>
      <c r="N118" s="18">
        <f t="shared" si="32"/>
        <v>60</v>
      </c>
      <c r="O118" s="18">
        <f t="shared" si="33"/>
        <v>35</v>
      </c>
      <c r="P118" s="4">
        <f t="shared" si="34"/>
        <v>202211</v>
      </c>
      <c r="Q118" s="23">
        <f t="shared" si="35"/>
        <v>1.58</v>
      </c>
      <c r="R118" s="23">
        <f t="shared" si="36"/>
        <v>-2.3908045977011492</v>
      </c>
      <c r="S118" s="22">
        <f t="shared" si="37"/>
        <v>-0.8108045977011491</v>
      </c>
      <c r="T118" s="5">
        <f t="shared" si="38"/>
        <v>1.5822784810126582</v>
      </c>
      <c r="U118" s="5"/>
      <c r="V118" s="5"/>
      <c r="W118" s="5">
        <f t="shared" si="39"/>
        <v>0.58000000000000007</v>
      </c>
      <c r="X118" s="4">
        <f t="shared" si="40"/>
        <v>0.54</v>
      </c>
      <c r="Y118" s="4">
        <f t="shared" si="41"/>
        <v>-4.0000000000000036E-2</v>
      </c>
      <c r="Z118" s="30">
        <f t="shared" si="42"/>
        <v>2022</v>
      </c>
      <c r="AA118" s="4">
        <f t="shared" si="43"/>
        <v>-1</v>
      </c>
      <c r="AB118" s="4">
        <f t="shared" si="44"/>
        <v>-1</v>
      </c>
      <c r="AC118" s="4">
        <f t="shared" si="45"/>
        <v>0</v>
      </c>
      <c r="AD118" s="4"/>
      <c r="AE118" s="4">
        <f t="shared" si="46"/>
        <v>-1.6439256945586123E-2</v>
      </c>
      <c r="AF118" s="31">
        <f t="shared" si="47"/>
        <v>-0.41999999999999993</v>
      </c>
      <c r="AG118" s="31">
        <f t="shared" si="48"/>
        <v>-0.45999999999999996</v>
      </c>
      <c r="AH118" s="3">
        <f t="shared" si="49"/>
        <v>0</v>
      </c>
      <c r="AI118" s="40" t="b">
        <f t="shared" si="50"/>
        <v>0</v>
      </c>
      <c r="AJ118" s="3">
        <f t="shared" si="51"/>
        <v>3.1862745098039214E-2</v>
      </c>
      <c r="AK118" s="3">
        <f t="shared" si="52"/>
        <v>0.73850344496074349</v>
      </c>
    </row>
    <row r="119" spans="1:37" s="3" customFormat="1" x14ac:dyDescent="0.25">
      <c r="A119" s="9">
        <v>44889</v>
      </c>
      <c r="B119" s="1" t="s">
        <v>60</v>
      </c>
      <c r="C119" s="1" t="s">
        <v>52</v>
      </c>
      <c r="D119">
        <v>33</v>
      </c>
      <c r="E119" s="1">
        <v>26</v>
      </c>
      <c r="F119">
        <f t="shared" si="28"/>
        <v>1</v>
      </c>
      <c r="G119">
        <f t="shared" si="29"/>
        <v>0</v>
      </c>
      <c r="H119" s="4">
        <v>1.57</v>
      </c>
      <c r="I119" s="4">
        <v>2.5499999999999998</v>
      </c>
      <c r="J119" s="4">
        <v>1.68</v>
      </c>
      <c r="K119" s="4">
        <v>2.25</v>
      </c>
      <c r="L119" s="18">
        <f t="shared" si="30"/>
        <v>60</v>
      </c>
      <c r="M119" s="18">
        <f t="shared" si="31"/>
        <v>35</v>
      </c>
      <c r="N119" s="18">
        <f t="shared" si="32"/>
        <v>55</v>
      </c>
      <c r="O119" s="18">
        <f t="shared" si="33"/>
        <v>40</v>
      </c>
      <c r="P119" s="4">
        <f t="shared" si="34"/>
        <v>202211</v>
      </c>
      <c r="Q119" s="23">
        <f t="shared" si="35"/>
        <v>1.57</v>
      </c>
      <c r="R119" s="23">
        <f t="shared" si="36"/>
        <v>-2.3995472552348613</v>
      </c>
      <c r="S119" s="22">
        <f t="shared" si="37"/>
        <v>-0.82954725523486128</v>
      </c>
      <c r="T119" s="5">
        <f t="shared" si="38"/>
        <v>1.6242038216560508</v>
      </c>
      <c r="U119" s="5"/>
      <c r="V119" s="5"/>
      <c r="W119" s="5">
        <f t="shared" si="39"/>
        <v>0.57000000000000006</v>
      </c>
      <c r="X119" s="4">
        <f t="shared" si="40"/>
        <v>0.67999999999999994</v>
      </c>
      <c r="Y119" s="4">
        <f t="shared" si="41"/>
        <v>0.10999999999999988</v>
      </c>
      <c r="Z119" s="30">
        <f t="shared" si="42"/>
        <v>2022</v>
      </c>
      <c r="AA119" s="4">
        <f t="shared" si="43"/>
        <v>-1</v>
      </c>
      <c r="AB119" s="4">
        <f t="shared" si="44"/>
        <v>-1</v>
      </c>
      <c r="AC119" s="4">
        <f t="shared" si="45"/>
        <v>0</v>
      </c>
      <c r="AD119" s="4"/>
      <c r="AE119" s="4">
        <f t="shared" si="46"/>
        <v>4.1704579921140406E-2</v>
      </c>
      <c r="AF119" s="31">
        <f t="shared" si="47"/>
        <v>-0.42999999999999994</v>
      </c>
      <c r="AG119" s="31">
        <f t="shared" si="48"/>
        <v>-0.32000000000000006</v>
      </c>
      <c r="AH119" s="3">
        <f t="shared" si="49"/>
        <v>1</v>
      </c>
      <c r="AI119" s="40">
        <f t="shared" si="50"/>
        <v>1.2605042016806678E-2</v>
      </c>
      <c r="AJ119" s="3">
        <f t="shared" si="51"/>
        <v>2.8276699029126329E-2</v>
      </c>
      <c r="AK119" s="3">
        <f t="shared" si="52"/>
        <v>0.74295003424395301</v>
      </c>
    </row>
    <row r="120" spans="1:37" s="3" customFormat="1" x14ac:dyDescent="0.25">
      <c r="A120" s="9">
        <v>44889</v>
      </c>
      <c r="B120" s="1" t="s">
        <v>37</v>
      </c>
      <c r="C120" s="1" t="s">
        <v>34</v>
      </c>
      <c r="D120">
        <v>28</v>
      </c>
      <c r="E120" s="1">
        <v>20</v>
      </c>
      <c r="F120">
        <f t="shared" si="28"/>
        <v>1</v>
      </c>
      <c r="G120">
        <f t="shared" si="29"/>
        <v>0</v>
      </c>
      <c r="H120" s="4">
        <v>1.34</v>
      </c>
      <c r="I120" s="4">
        <v>3.35</v>
      </c>
      <c r="J120" s="4">
        <v>1.2</v>
      </c>
      <c r="K120" s="4">
        <v>4.75</v>
      </c>
      <c r="L120" s="18">
        <f t="shared" si="30"/>
        <v>70</v>
      </c>
      <c r="M120" s="18">
        <f t="shared" si="31"/>
        <v>25</v>
      </c>
      <c r="N120" s="18">
        <f t="shared" si="32"/>
        <v>80</v>
      </c>
      <c r="O120" s="18">
        <f t="shared" si="33"/>
        <v>20</v>
      </c>
      <c r="P120" s="4">
        <f t="shared" si="34"/>
        <v>202211</v>
      </c>
      <c r="Q120" s="23">
        <f t="shared" si="35"/>
        <v>1.34</v>
      </c>
      <c r="R120" s="23">
        <f t="shared" si="36"/>
        <v>-3.3667083854818518</v>
      </c>
      <c r="S120" s="22">
        <f t="shared" si="37"/>
        <v>-2.0267083854818519</v>
      </c>
      <c r="T120" s="5">
        <f t="shared" si="38"/>
        <v>2.5</v>
      </c>
      <c r="U120" s="5"/>
      <c r="V120" s="5"/>
      <c r="W120" s="5">
        <f t="shared" si="39"/>
        <v>0.34000000000000008</v>
      </c>
      <c r="X120" s="4">
        <f t="shared" si="40"/>
        <v>0.19999999999999996</v>
      </c>
      <c r="Y120" s="4">
        <f t="shared" si="41"/>
        <v>-0.14000000000000012</v>
      </c>
      <c r="Z120" s="30">
        <f t="shared" si="42"/>
        <v>2022</v>
      </c>
      <c r="AA120" s="4">
        <f t="shared" si="43"/>
        <v>-1</v>
      </c>
      <c r="AB120" s="4">
        <f t="shared" si="44"/>
        <v>-1</v>
      </c>
      <c r="AC120" s="4">
        <f t="shared" si="45"/>
        <v>0</v>
      </c>
      <c r="AD120" s="4"/>
      <c r="AE120" s="4">
        <f t="shared" si="46"/>
        <v>-8.7064676616915526E-2</v>
      </c>
      <c r="AF120" s="31">
        <f t="shared" si="47"/>
        <v>-0.65999999999999992</v>
      </c>
      <c r="AG120" s="31">
        <f t="shared" si="48"/>
        <v>-0.8</v>
      </c>
      <c r="AH120" s="3">
        <f t="shared" si="49"/>
        <v>1</v>
      </c>
      <c r="AI120" s="40">
        <f t="shared" si="50"/>
        <v>4.3205027494108483E-2</v>
      </c>
      <c r="AJ120" s="3">
        <f t="shared" si="51"/>
        <v>4.2857142857142816E-2</v>
      </c>
      <c r="AK120" s="3">
        <f t="shared" si="52"/>
        <v>0.76725860561305748</v>
      </c>
    </row>
    <row r="121" spans="1:37" s="3" customFormat="1" x14ac:dyDescent="0.25">
      <c r="A121" s="9">
        <v>44889</v>
      </c>
      <c r="B121" s="1" t="s">
        <v>33</v>
      </c>
      <c r="C121" s="1" t="s">
        <v>46</v>
      </c>
      <c r="D121">
        <v>25</v>
      </c>
      <c r="E121" s="1">
        <v>28</v>
      </c>
      <c r="F121">
        <f t="shared" si="28"/>
        <v>0</v>
      </c>
      <c r="G121">
        <f t="shared" si="29"/>
        <v>1</v>
      </c>
      <c r="H121" s="4">
        <v>4.5</v>
      </c>
      <c r="I121" s="4">
        <v>1.22</v>
      </c>
      <c r="J121" s="4">
        <v>4.5</v>
      </c>
      <c r="K121" s="4">
        <v>1.22</v>
      </c>
      <c r="L121" s="18">
        <f t="shared" si="30"/>
        <v>20</v>
      </c>
      <c r="M121" s="18">
        <f t="shared" si="31"/>
        <v>80</v>
      </c>
      <c r="N121" s="18">
        <f t="shared" si="32"/>
        <v>20</v>
      </c>
      <c r="O121" s="18">
        <f t="shared" si="33"/>
        <v>80</v>
      </c>
      <c r="P121" s="4">
        <f t="shared" si="34"/>
        <v>202211</v>
      </c>
      <c r="Q121" s="23">
        <f t="shared" si="35"/>
        <v>3.6885245901639343</v>
      </c>
      <c r="R121" s="23">
        <f t="shared" si="36"/>
        <v>-4.8311688311688314</v>
      </c>
      <c r="S121" s="22">
        <f t="shared" si="37"/>
        <v>-1.1426442410048971</v>
      </c>
      <c r="T121" s="5">
        <f t="shared" si="38"/>
        <v>0.27111111111111108</v>
      </c>
      <c r="U121" s="5"/>
      <c r="V121" s="5"/>
      <c r="W121" s="5">
        <f t="shared" si="39"/>
        <v>-1</v>
      </c>
      <c r="X121" s="4">
        <f t="shared" si="40"/>
        <v>-1</v>
      </c>
      <c r="Y121" s="4">
        <f t="shared" si="41"/>
        <v>0</v>
      </c>
      <c r="Z121" s="30">
        <f t="shared" si="42"/>
        <v>2022</v>
      </c>
      <c r="AA121" s="4">
        <f t="shared" si="43"/>
        <v>0.21999999999999997</v>
      </c>
      <c r="AB121" s="4">
        <f t="shared" si="44"/>
        <v>0.21999999999999997</v>
      </c>
      <c r="AC121" s="4">
        <f t="shared" si="45"/>
        <v>0</v>
      </c>
      <c r="AD121" s="4"/>
      <c r="AE121" s="4">
        <f t="shared" si="46"/>
        <v>0</v>
      </c>
      <c r="AF121" s="31">
        <f t="shared" si="47"/>
        <v>-0.78</v>
      </c>
      <c r="AG121" s="31">
        <f t="shared" si="48"/>
        <v>-0.78</v>
      </c>
      <c r="AH121" s="3">
        <f t="shared" si="49"/>
        <v>0</v>
      </c>
      <c r="AI121" s="40" t="b">
        <f t="shared" si="50"/>
        <v>0</v>
      </c>
      <c r="AJ121" s="3">
        <f t="shared" si="51"/>
        <v>4.0209790209790097E-2</v>
      </c>
      <c r="AK121" s="3">
        <f t="shared" si="52"/>
        <v>0.8102196077650704</v>
      </c>
    </row>
    <row r="122" spans="1:37" s="3" customFormat="1" x14ac:dyDescent="0.25">
      <c r="A122" s="9">
        <v>44886</v>
      </c>
      <c r="B122" s="1" t="s">
        <v>63</v>
      </c>
      <c r="C122" s="1" t="s">
        <v>38</v>
      </c>
      <c r="D122">
        <v>10</v>
      </c>
      <c r="E122" s="1">
        <v>38</v>
      </c>
      <c r="F122">
        <f t="shared" si="28"/>
        <v>0</v>
      </c>
      <c r="G122">
        <f t="shared" si="29"/>
        <v>1</v>
      </c>
      <c r="H122" s="4">
        <v>3</v>
      </c>
      <c r="I122" s="4">
        <v>1.41</v>
      </c>
      <c r="J122" s="4">
        <v>4.5</v>
      </c>
      <c r="K122" s="4">
        <v>1.22</v>
      </c>
      <c r="L122" s="18">
        <f t="shared" si="30"/>
        <v>30</v>
      </c>
      <c r="M122" s="18">
        <f t="shared" si="31"/>
        <v>70</v>
      </c>
      <c r="N122" s="18">
        <f t="shared" si="32"/>
        <v>20</v>
      </c>
      <c r="O122" s="18">
        <f t="shared" si="33"/>
        <v>80</v>
      </c>
      <c r="P122" s="4">
        <f t="shared" si="34"/>
        <v>202211</v>
      </c>
      <c r="Q122" s="23">
        <f t="shared" si="35"/>
        <v>2.1276595744680851</v>
      </c>
      <c r="R122" s="23">
        <f t="shared" si="36"/>
        <v>-2.9390243902439028</v>
      </c>
      <c r="S122" s="22">
        <f t="shared" si="37"/>
        <v>-0.81136481577581776</v>
      </c>
      <c r="T122" s="5">
        <f t="shared" si="38"/>
        <v>0.47</v>
      </c>
      <c r="U122" s="5"/>
      <c r="V122" s="5"/>
      <c r="W122" s="5">
        <f t="shared" si="39"/>
        <v>-1</v>
      </c>
      <c r="X122" s="4">
        <f t="shared" si="40"/>
        <v>-1</v>
      </c>
      <c r="Y122" s="4">
        <f t="shared" si="41"/>
        <v>0</v>
      </c>
      <c r="Z122" s="30">
        <f t="shared" si="42"/>
        <v>2022</v>
      </c>
      <c r="AA122" s="4">
        <f t="shared" si="43"/>
        <v>0.40999999999999992</v>
      </c>
      <c r="AB122" s="4">
        <f t="shared" si="44"/>
        <v>0.21999999999999997</v>
      </c>
      <c r="AC122" s="4">
        <f t="shared" si="45"/>
        <v>-0.18999999999999995</v>
      </c>
      <c r="AD122" s="4"/>
      <c r="AE122" s="4">
        <f t="shared" si="46"/>
        <v>0.1111111111111111</v>
      </c>
      <c r="AF122" s="31">
        <f t="shared" si="47"/>
        <v>-0.59000000000000008</v>
      </c>
      <c r="AG122" s="31">
        <f t="shared" si="48"/>
        <v>-0.78</v>
      </c>
      <c r="AH122" s="3">
        <f t="shared" si="49"/>
        <v>1</v>
      </c>
      <c r="AI122" s="40">
        <f t="shared" si="50"/>
        <v>6.8557919621749397E-2</v>
      </c>
      <c r="AJ122" s="3">
        <f t="shared" si="51"/>
        <v>4.0816326530612401E-2</v>
      </c>
      <c r="AK122" s="3">
        <f t="shared" si="52"/>
        <v>0.75353352447060007</v>
      </c>
    </row>
    <row r="123" spans="1:37" s="3" customFormat="1" x14ac:dyDescent="0.25">
      <c r="A123" s="9">
        <v>44885</v>
      </c>
      <c r="B123" s="1" t="s">
        <v>74</v>
      </c>
      <c r="C123" s="1" t="s">
        <v>49</v>
      </c>
      <c r="D123">
        <v>27</v>
      </c>
      <c r="E123" s="1">
        <v>30</v>
      </c>
      <c r="F123">
        <f t="shared" si="28"/>
        <v>0</v>
      </c>
      <c r="G123">
        <f t="shared" si="29"/>
        <v>1</v>
      </c>
      <c r="H123" s="4">
        <v>3</v>
      </c>
      <c r="I123" s="4">
        <v>1.41</v>
      </c>
      <c r="J123" s="4">
        <v>2.95</v>
      </c>
      <c r="K123" s="4">
        <v>1.42</v>
      </c>
      <c r="L123" s="18">
        <f t="shared" si="30"/>
        <v>30</v>
      </c>
      <c r="M123" s="18">
        <f t="shared" si="31"/>
        <v>70</v>
      </c>
      <c r="N123" s="18">
        <f t="shared" si="32"/>
        <v>30</v>
      </c>
      <c r="O123" s="18">
        <f t="shared" si="33"/>
        <v>70</v>
      </c>
      <c r="P123" s="4">
        <f t="shared" si="34"/>
        <v>202211</v>
      </c>
      <c r="Q123" s="23">
        <f t="shared" si="35"/>
        <v>2.1276595744680851</v>
      </c>
      <c r="R123" s="23">
        <f t="shared" si="36"/>
        <v>-2.9390243902439028</v>
      </c>
      <c r="S123" s="22">
        <f t="shared" si="37"/>
        <v>-0.81136481577581776</v>
      </c>
      <c r="T123" s="5">
        <f t="shared" si="38"/>
        <v>0.47</v>
      </c>
      <c r="U123" s="5"/>
      <c r="V123" s="5"/>
      <c r="W123" s="5">
        <f t="shared" si="39"/>
        <v>-1</v>
      </c>
      <c r="X123" s="4">
        <f t="shared" si="40"/>
        <v>-1</v>
      </c>
      <c r="Y123" s="4">
        <f t="shared" si="41"/>
        <v>0</v>
      </c>
      <c r="Z123" s="30">
        <f t="shared" si="42"/>
        <v>2022</v>
      </c>
      <c r="AA123" s="4">
        <f t="shared" si="43"/>
        <v>0.40999999999999992</v>
      </c>
      <c r="AB123" s="4">
        <f t="shared" si="44"/>
        <v>0.41999999999999993</v>
      </c>
      <c r="AC123" s="4">
        <f t="shared" si="45"/>
        <v>1.0000000000000009E-2</v>
      </c>
      <c r="AD123" s="4"/>
      <c r="AE123" s="4">
        <f t="shared" si="46"/>
        <v>-5.6497175141242972E-3</v>
      </c>
      <c r="AF123" s="31">
        <f t="shared" si="47"/>
        <v>-0.59000000000000008</v>
      </c>
      <c r="AG123" s="31">
        <f t="shared" si="48"/>
        <v>-0.58000000000000007</v>
      </c>
      <c r="AH123" s="3">
        <f t="shared" si="49"/>
        <v>0</v>
      </c>
      <c r="AI123" s="40" t="b">
        <f t="shared" si="50"/>
        <v>0</v>
      </c>
      <c r="AJ123" s="3">
        <f t="shared" si="51"/>
        <v>4.0816326530612401E-2</v>
      </c>
      <c r="AK123" s="3">
        <f t="shared" si="52"/>
        <v>0.75353352447060007</v>
      </c>
    </row>
    <row r="124" spans="1:37" s="3" customFormat="1" x14ac:dyDescent="0.25">
      <c r="A124" s="9">
        <v>44885</v>
      </c>
      <c r="B124" s="1" t="s">
        <v>60</v>
      </c>
      <c r="C124" s="1" t="s">
        <v>37</v>
      </c>
      <c r="D124">
        <v>3</v>
      </c>
      <c r="E124" s="1">
        <v>40</v>
      </c>
      <c r="F124">
        <f t="shared" si="28"/>
        <v>0</v>
      </c>
      <c r="G124">
        <f t="shared" si="29"/>
        <v>1</v>
      </c>
      <c r="H124" s="4">
        <v>1.9</v>
      </c>
      <c r="I124" s="4">
        <v>1.9</v>
      </c>
      <c r="J124" s="4">
        <v>2.1</v>
      </c>
      <c r="K124" s="4">
        <v>1.76</v>
      </c>
      <c r="L124" s="18">
        <f t="shared" si="30"/>
        <v>50</v>
      </c>
      <c r="M124" s="18">
        <f t="shared" si="31"/>
        <v>50</v>
      </c>
      <c r="N124" s="18">
        <f t="shared" si="32"/>
        <v>45</v>
      </c>
      <c r="O124" s="18">
        <f t="shared" si="33"/>
        <v>55</v>
      </c>
      <c r="P124" s="4">
        <f t="shared" si="34"/>
        <v>202211</v>
      </c>
      <c r="Q124" s="23">
        <f t="shared" si="35"/>
        <v>1</v>
      </c>
      <c r="R124" s="23">
        <f t="shared" si="36"/>
        <v>-2.2222222222222223</v>
      </c>
      <c r="S124" s="22">
        <f t="shared" si="37"/>
        <v>-1.2222222222222223</v>
      </c>
      <c r="T124" s="5">
        <f t="shared" si="38"/>
        <v>1</v>
      </c>
      <c r="U124" s="5"/>
      <c r="V124" s="5"/>
      <c r="W124" s="5">
        <f t="shared" si="39"/>
        <v>-1</v>
      </c>
      <c r="X124" s="4">
        <f t="shared" si="40"/>
        <v>-1</v>
      </c>
      <c r="Y124" s="4">
        <f t="shared" si="41"/>
        <v>0</v>
      </c>
      <c r="Z124" s="30">
        <f t="shared" si="42"/>
        <v>2022</v>
      </c>
      <c r="AA124" s="4">
        <f t="shared" si="43"/>
        <v>0.89999999999999991</v>
      </c>
      <c r="AB124" s="4">
        <f t="shared" si="44"/>
        <v>0.76</v>
      </c>
      <c r="AC124" s="4">
        <f t="shared" si="45"/>
        <v>-0.1399999999999999</v>
      </c>
      <c r="AD124" s="4"/>
      <c r="AE124" s="4">
        <f t="shared" si="46"/>
        <v>5.0125313283208017E-2</v>
      </c>
      <c r="AF124" s="31">
        <f t="shared" si="47"/>
        <v>-0.10000000000000009</v>
      </c>
      <c r="AG124" s="31">
        <f t="shared" si="48"/>
        <v>-0.24</v>
      </c>
      <c r="AH124" s="3">
        <f t="shared" si="49"/>
        <v>0</v>
      </c>
      <c r="AI124" s="40" t="b">
        <f t="shared" si="50"/>
        <v>0</v>
      </c>
      <c r="AJ124" s="3">
        <f t="shared" si="51"/>
        <v>4.9999999999999933E-2</v>
      </c>
      <c r="AK124" s="3">
        <f t="shared" si="52"/>
        <v>0.70841230500072894</v>
      </c>
    </row>
    <row r="125" spans="1:37" s="3" customFormat="1" x14ac:dyDescent="0.25">
      <c r="A125" s="9">
        <v>44885</v>
      </c>
      <c r="B125" s="1" t="s">
        <v>57</v>
      </c>
      <c r="C125" s="1" t="s">
        <v>44</v>
      </c>
      <c r="D125">
        <v>30</v>
      </c>
      <c r="E125" s="1">
        <v>37</v>
      </c>
      <c r="F125">
        <f t="shared" si="28"/>
        <v>0</v>
      </c>
      <c r="G125">
        <f t="shared" si="29"/>
        <v>1</v>
      </c>
      <c r="H125" s="4">
        <v>3</v>
      </c>
      <c r="I125" s="4">
        <v>1.41</v>
      </c>
      <c r="J125" s="4">
        <v>2.6</v>
      </c>
      <c r="K125" s="4">
        <v>1.55</v>
      </c>
      <c r="L125" s="18">
        <f t="shared" si="30"/>
        <v>30</v>
      </c>
      <c r="M125" s="18">
        <f t="shared" si="31"/>
        <v>70</v>
      </c>
      <c r="N125" s="18">
        <f t="shared" si="32"/>
        <v>35</v>
      </c>
      <c r="O125" s="18">
        <f t="shared" si="33"/>
        <v>60</v>
      </c>
      <c r="P125" s="4">
        <f t="shared" si="34"/>
        <v>202211</v>
      </c>
      <c r="Q125" s="23">
        <f t="shared" si="35"/>
        <v>2.1276595744680851</v>
      </c>
      <c r="R125" s="23">
        <f t="shared" si="36"/>
        <v>-2.9390243902439028</v>
      </c>
      <c r="S125" s="22">
        <f t="shared" si="37"/>
        <v>-0.81136481577581776</v>
      </c>
      <c r="T125" s="5">
        <f t="shared" si="38"/>
        <v>0.47</v>
      </c>
      <c r="U125" s="5"/>
      <c r="V125" s="5"/>
      <c r="W125" s="5">
        <f t="shared" si="39"/>
        <v>-1</v>
      </c>
      <c r="X125" s="4">
        <f t="shared" si="40"/>
        <v>-1</v>
      </c>
      <c r="Y125" s="4">
        <f t="shared" si="41"/>
        <v>0</v>
      </c>
      <c r="Z125" s="30">
        <f t="shared" si="42"/>
        <v>2022</v>
      </c>
      <c r="AA125" s="4">
        <f t="shared" si="43"/>
        <v>0.40999999999999992</v>
      </c>
      <c r="AB125" s="4">
        <f t="shared" si="44"/>
        <v>0.55000000000000004</v>
      </c>
      <c r="AC125" s="4">
        <f t="shared" si="45"/>
        <v>0.14000000000000012</v>
      </c>
      <c r="AD125" s="4"/>
      <c r="AE125" s="4">
        <f t="shared" si="46"/>
        <v>-5.1282051282051266E-2</v>
      </c>
      <c r="AF125" s="31">
        <f t="shared" si="47"/>
        <v>-0.59000000000000008</v>
      </c>
      <c r="AG125" s="31">
        <f t="shared" si="48"/>
        <v>-0.44999999999999996</v>
      </c>
      <c r="AH125" s="3">
        <f t="shared" si="49"/>
        <v>1</v>
      </c>
      <c r="AI125" s="40">
        <f t="shared" si="50"/>
        <v>2.1505376344086002E-2</v>
      </c>
      <c r="AJ125" s="3">
        <f t="shared" si="51"/>
        <v>4.0816326530612401E-2</v>
      </c>
      <c r="AK125" s="3">
        <f t="shared" si="52"/>
        <v>0.75353352447060007</v>
      </c>
    </row>
    <row r="126" spans="1:37" s="3" customFormat="1" x14ac:dyDescent="0.25">
      <c r="A126" s="9">
        <v>44885</v>
      </c>
      <c r="B126" s="1" t="s">
        <v>35</v>
      </c>
      <c r="C126" s="1" t="s">
        <v>80</v>
      </c>
      <c r="D126">
        <v>16</v>
      </c>
      <c r="E126" s="1">
        <v>22</v>
      </c>
      <c r="F126">
        <f t="shared" si="28"/>
        <v>0</v>
      </c>
      <c r="G126">
        <f t="shared" si="29"/>
        <v>1</v>
      </c>
      <c r="H126" s="4">
        <v>1.74</v>
      </c>
      <c r="I126" s="4">
        <v>2.15</v>
      </c>
      <c r="J126" s="4">
        <v>1.66</v>
      </c>
      <c r="K126" s="4">
        <v>2.2999999999999998</v>
      </c>
      <c r="L126" s="18">
        <f t="shared" si="30"/>
        <v>50</v>
      </c>
      <c r="M126" s="18">
        <f t="shared" si="31"/>
        <v>45</v>
      </c>
      <c r="N126" s="18">
        <f t="shared" si="32"/>
        <v>60</v>
      </c>
      <c r="O126" s="18">
        <f t="shared" si="33"/>
        <v>40</v>
      </c>
      <c r="P126" s="4">
        <f t="shared" si="34"/>
        <v>202211</v>
      </c>
      <c r="Q126" s="23">
        <f t="shared" si="35"/>
        <v>0.80930232558139537</v>
      </c>
      <c r="R126" s="23">
        <f t="shared" si="36"/>
        <v>-2.2209165687426555</v>
      </c>
      <c r="S126" s="22">
        <f t="shared" si="37"/>
        <v>-1.4116142431612602</v>
      </c>
      <c r="T126" s="5">
        <f t="shared" si="38"/>
        <v>1.235632183908046</v>
      </c>
      <c r="U126" s="5"/>
      <c r="V126" s="5"/>
      <c r="W126" s="5">
        <f t="shared" si="39"/>
        <v>-1</v>
      </c>
      <c r="X126" s="4">
        <f t="shared" si="40"/>
        <v>-1</v>
      </c>
      <c r="Y126" s="4">
        <f t="shared" si="41"/>
        <v>0</v>
      </c>
      <c r="Z126" s="30">
        <f t="shared" si="42"/>
        <v>2022</v>
      </c>
      <c r="AA126" s="4">
        <f t="shared" si="43"/>
        <v>1.1499999999999999</v>
      </c>
      <c r="AB126" s="4">
        <f t="shared" si="44"/>
        <v>1.2999999999999998</v>
      </c>
      <c r="AC126" s="4">
        <f t="shared" si="45"/>
        <v>0.14999999999999991</v>
      </c>
      <c r="AD126" s="4"/>
      <c r="AE126" s="4">
        <f t="shared" si="46"/>
        <v>-2.7696994876056036E-2</v>
      </c>
      <c r="AF126" s="31">
        <f t="shared" si="47"/>
        <v>0.14999999999999991</v>
      </c>
      <c r="AG126" s="31">
        <f t="shared" si="48"/>
        <v>0.29999999999999982</v>
      </c>
      <c r="AH126" s="3">
        <f t="shared" si="49"/>
        <v>0</v>
      </c>
      <c r="AI126" s="40" t="b">
        <f t="shared" si="50"/>
        <v>0</v>
      </c>
      <c r="AJ126" s="3">
        <f t="shared" si="51"/>
        <v>3.8303341902313659E-2</v>
      </c>
      <c r="AK126" s="3">
        <f t="shared" si="52"/>
        <v>0.72204519573698789</v>
      </c>
    </row>
    <row r="127" spans="1:37" s="3" customFormat="1" x14ac:dyDescent="0.25">
      <c r="A127" s="9">
        <v>44885</v>
      </c>
      <c r="B127" s="1" t="s">
        <v>41</v>
      </c>
      <c r="C127" s="1" t="s">
        <v>45</v>
      </c>
      <c r="D127">
        <v>27</v>
      </c>
      <c r="E127" s="1">
        <v>24</v>
      </c>
      <c r="F127">
        <f t="shared" si="28"/>
        <v>1</v>
      </c>
      <c r="G127">
        <f t="shared" si="29"/>
        <v>0</v>
      </c>
      <c r="H127" s="4">
        <v>1.45</v>
      </c>
      <c r="I127" s="4">
        <v>2.8</v>
      </c>
      <c r="J127" s="4">
        <v>1.71</v>
      </c>
      <c r="K127" s="4">
        <v>2.2000000000000002</v>
      </c>
      <c r="L127" s="18">
        <f t="shared" si="30"/>
        <v>60</v>
      </c>
      <c r="M127" s="18">
        <f t="shared" si="31"/>
        <v>35</v>
      </c>
      <c r="N127" s="18">
        <f t="shared" si="32"/>
        <v>55</v>
      </c>
      <c r="O127" s="18">
        <f t="shared" si="33"/>
        <v>45</v>
      </c>
      <c r="P127" s="4">
        <f t="shared" si="34"/>
        <v>202211</v>
      </c>
      <c r="Q127" s="23">
        <f t="shared" si="35"/>
        <v>1.45</v>
      </c>
      <c r="R127" s="23">
        <f t="shared" si="36"/>
        <v>-2.7777777777777777</v>
      </c>
      <c r="S127" s="22">
        <f t="shared" si="37"/>
        <v>-1.3277777777777777</v>
      </c>
      <c r="T127" s="5">
        <f t="shared" si="38"/>
        <v>1.9310344827586206</v>
      </c>
      <c r="U127" s="5"/>
      <c r="V127" s="5"/>
      <c r="W127" s="5">
        <f t="shared" si="39"/>
        <v>0.44999999999999996</v>
      </c>
      <c r="X127" s="4">
        <f t="shared" si="40"/>
        <v>0.71</v>
      </c>
      <c r="Y127" s="4">
        <f t="shared" si="41"/>
        <v>0.26</v>
      </c>
      <c r="Z127" s="30">
        <f t="shared" si="42"/>
        <v>2022</v>
      </c>
      <c r="AA127" s="4">
        <f t="shared" si="43"/>
        <v>-1</v>
      </c>
      <c r="AB127" s="4">
        <f t="shared" si="44"/>
        <v>-1</v>
      </c>
      <c r="AC127" s="4">
        <f t="shared" si="45"/>
        <v>0</v>
      </c>
      <c r="AD127" s="4"/>
      <c r="AE127" s="4">
        <f t="shared" si="46"/>
        <v>0.10485985077636628</v>
      </c>
      <c r="AF127" s="31">
        <f t="shared" si="47"/>
        <v>-0.55000000000000004</v>
      </c>
      <c r="AG127" s="31">
        <f t="shared" si="48"/>
        <v>-0.29000000000000004</v>
      </c>
      <c r="AH127" s="3">
        <f t="shared" si="49"/>
        <v>1</v>
      </c>
      <c r="AI127" s="40">
        <f t="shared" si="50"/>
        <v>5.8061821219715926E-2</v>
      </c>
      <c r="AJ127" s="3">
        <f t="shared" si="51"/>
        <v>4.4705882352941262E-2</v>
      </c>
      <c r="AK127" s="3">
        <f t="shared" si="52"/>
        <v>0.74216797301560333</v>
      </c>
    </row>
    <row r="128" spans="1:37" s="3" customFormat="1" x14ac:dyDescent="0.25">
      <c r="A128" s="9">
        <v>44885</v>
      </c>
      <c r="B128" s="1" t="s">
        <v>43</v>
      </c>
      <c r="C128" s="1" t="s">
        <v>40</v>
      </c>
      <c r="D128">
        <v>13</v>
      </c>
      <c r="E128" s="1">
        <v>3</v>
      </c>
      <c r="F128">
        <f t="shared" si="28"/>
        <v>1</v>
      </c>
      <c r="G128">
        <f t="shared" si="29"/>
        <v>0</v>
      </c>
      <c r="H128" s="4">
        <v>1.1299999999999999</v>
      </c>
      <c r="I128" s="4">
        <v>6.25</v>
      </c>
      <c r="J128" s="4">
        <v>1.1399999999999999</v>
      </c>
      <c r="K128" s="4">
        <v>6</v>
      </c>
      <c r="L128" s="18">
        <f t="shared" si="30"/>
        <v>80</v>
      </c>
      <c r="M128" s="18">
        <f t="shared" si="31"/>
        <v>15</v>
      </c>
      <c r="N128" s="18">
        <f t="shared" si="32"/>
        <v>85</v>
      </c>
      <c r="O128" s="18">
        <f t="shared" si="33"/>
        <v>15</v>
      </c>
      <c r="P128" s="4">
        <f t="shared" si="34"/>
        <v>202211</v>
      </c>
      <c r="Q128" s="23">
        <f t="shared" si="35"/>
        <v>1.1299999999999999</v>
      </c>
      <c r="R128" s="23">
        <f t="shared" si="36"/>
        <v>-7.8827838827838894</v>
      </c>
      <c r="S128" s="22">
        <f t="shared" si="37"/>
        <v>-6.7527838827838895</v>
      </c>
      <c r="T128" s="5">
        <f t="shared" si="38"/>
        <v>5.5309734513274345</v>
      </c>
      <c r="U128" s="5"/>
      <c r="V128" s="5"/>
      <c r="W128" s="5">
        <f t="shared" si="39"/>
        <v>0.12999999999999989</v>
      </c>
      <c r="X128" s="4">
        <f t="shared" si="40"/>
        <v>0.1399999999999999</v>
      </c>
      <c r="Y128" s="4">
        <f t="shared" si="41"/>
        <v>1.0000000000000009E-2</v>
      </c>
      <c r="Z128" s="30">
        <f t="shared" si="42"/>
        <v>2022</v>
      </c>
      <c r="AA128" s="4">
        <f t="shared" si="43"/>
        <v>-1</v>
      </c>
      <c r="AB128" s="4">
        <f t="shared" si="44"/>
        <v>-1</v>
      </c>
      <c r="AC128" s="4">
        <f t="shared" si="45"/>
        <v>0</v>
      </c>
      <c r="AD128" s="4"/>
      <c r="AE128" s="4">
        <f t="shared" si="46"/>
        <v>7.7627697562490106E-3</v>
      </c>
      <c r="AF128" s="31">
        <f t="shared" si="47"/>
        <v>-0.87000000000000011</v>
      </c>
      <c r="AG128" s="31">
        <f t="shared" si="48"/>
        <v>-0.8600000000000001</v>
      </c>
      <c r="AH128" s="3">
        <f t="shared" si="49"/>
        <v>0</v>
      </c>
      <c r="AI128" s="40" t="b">
        <f t="shared" si="50"/>
        <v>0</v>
      </c>
      <c r="AJ128" s="3">
        <f t="shared" si="51"/>
        <v>4.3021680216802305E-2</v>
      </c>
      <c r="AK128" s="3">
        <f t="shared" si="52"/>
        <v>0.85204166340355547</v>
      </c>
    </row>
    <row r="129" spans="1:37" s="3" customFormat="1" x14ac:dyDescent="0.25">
      <c r="A129" s="9">
        <v>44885</v>
      </c>
      <c r="B129" s="1" t="s">
        <v>46</v>
      </c>
      <c r="C129" s="1" t="s">
        <v>58</v>
      </c>
      <c r="D129">
        <v>31</v>
      </c>
      <c r="E129" s="1">
        <v>23</v>
      </c>
      <c r="F129">
        <f t="shared" si="28"/>
        <v>1</v>
      </c>
      <c r="G129">
        <f t="shared" si="29"/>
        <v>0</v>
      </c>
      <c r="H129" s="4">
        <v>1.35</v>
      </c>
      <c r="I129" s="4">
        <v>3.3</v>
      </c>
      <c r="J129" s="4">
        <v>1.27</v>
      </c>
      <c r="K129" s="4">
        <v>3.9</v>
      </c>
      <c r="L129" s="18">
        <f t="shared" si="30"/>
        <v>70</v>
      </c>
      <c r="M129" s="18">
        <f t="shared" si="31"/>
        <v>30</v>
      </c>
      <c r="N129" s="18">
        <f t="shared" si="32"/>
        <v>75</v>
      </c>
      <c r="O129" s="18">
        <f t="shared" si="33"/>
        <v>25</v>
      </c>
      <c r="P129" s="4">
        <f t="shared" si="34"/>
        <v>202211</v>
      </c>
      <c r="Q129" s="23">
        <f t="shared" si="35"/>
        <v>1.35</v>
      </c>
      <c r="R129" s="23">
        <f t="shared" si="36"/>
        <v>-3.2919254658385086</v>
      </c>
      <c r="S129" s="22">
        <f t="shared" si="37"/>
        <v>-1.9419254658385086</v>
      </c>
      <c r="T129" s="5">
        <f t="shared" si="38"/>
        <v>2.4444444444444442</v>
      </c>
      <c r="U129" s="5"/>
      <c r="V129" s="5"/>
      <c r="W129" s="5">
        <f t="shared" si="39"/>
        <v>0.35000000000000009</v>
      </c>
      <c r="X129" s="4">
        <f t="shared" si="40"/>
        <v>0.27</v>
      </c>
      <c r="Y129" s="4">
        <f t="shared" si="41"/>
        <v>-8.0000000000000071E-2</v>
      </c>
      <c r="Z129" s="30">
        <f t="shared" si="42"/>
        <v>2022</v>
      </c>
      <c r="AA129" s="4">
        <f t="shared" si="43"/>
        <v>-1</v>
      </c>
      <c r="AB129" s="4">
        <f t="shared" si="44"/>
        <v>-1</v>
      </c>
      <c r="AC129" s="4">
        <f t="shared" si="45"/>
        <v>0</v>
      </c>
      <c r="AD129" s="4"/>
      <c r="AE129" s="4">
        <f t="shared" si="46"/>
        <v>-4.666083406240884E-2</v>
      </c>
      <c r="AF129" s="31">
        <f t="shared" si="47"/>
        <v>-0.64999999999999991</v>
      </c>
      <c r="AG129" s="31">
        <f t="shared" si="48"/>
        <v>-0.73</v>
      </c>
      <c r="AH129" s="3">
        <f t="shared" si="49"/>
        <v>1</v>
      </c>
      <c r="AI129" s="40" t="b">
        <f t="shared" si="50"/>
        <v>0</v>
      </c>
      <c r="AJ129" s="3">
        <f t="shared" si="51"/>
        <v>4.1935483870967794E-2</v>
      </c>
      <c r="AK129" s="3">
        <f t="shared" si="52"/>
        <v>0.76570795874948516</v>
      </c>
    </row>
    <row r="130" spans="1:37" s="3" customFormat="1" x14ac:dyDescent="0.25">
      <c r="A130" s="9">
        <v>44885</v>
      </c>
      <c r="B130" s="1" t="s">
        <v>47</v>
      </c>
      <c r="C130" s="1" t="s">
        <v>82</v>
      </c>
      <c r="D130">
        <v>10</v>
      </c>
      <c r="E130" s="1">
        <v>23</v>
      </c>
      <c r="F130">
        <f t="shared" si="28"/>
        <v>0</v>
      </c>
      <c r="G130">
        <f t="shared" si="29"/>
        <v>1</v>
      </c>
      <c r="H130" s="4">
        <v>2.2000000000000002</v>
      </c>
      <c r="I130" s="4">
        <v>1.71</v>
      </c>
      <c r="J130" s="4">
        <v>2.4</v>
      </c>
      <c r="K130" s="4">
        <v>1.62</v>
      </c>
      <c r="L130" s="18">
        <f t="shared" si="30"/>
        <v>40</v>
      </c>
      <c r="M130" s="18">
        <f t="shared" si="31"/>
        <v>55</v>
      </c>
      <c r="N130" s="18">
        <f t="shared" si="32"/>
        <v>40</v>
      </c>
      <c r="O130" s="18">
        <f t="shared" si="33"/>
        <v>60</v>
      </c>
      <c r="P130" s="4">
        <f t="shared" si="34"/>
        <v>202211</v>
      </c>
      <c r="Q130" s="23">
        <f t="shared" si="35"/>
        <v>1.2865497076023393</v>
      </c>
      <c r="R130" s="23">
        <f t="shared" si="36"/>
        <v>-2.2417840375586855</v>
      </c>
      <c r="S130" s="22">
        <f t="shared" si="37"/>
        <v>-0.95523432995634616</v>
      </c>
      <c r="T130" s="5">
        <f t="shared" si="38"/>
        <v>0.77727272727272723</v>
      </c>
      <c r="U130" s="5"/>
      <c r="V130" s="5"/>
      <c r="W130" s="5">
        <f t="shared" si="39"/>
        <v>-1</v>
      </c>
      <c r="X130" s="4">
        <f t="shared" si="40"/>
        <v>-1</v>
      </c>
      <c r="Y130" s="4">
        <f t="shared" si="41"/>
        <v>0</v>
      </c>
      <c r="Z130" s="30">
        <f t="shared" si="42"/>
        <v>2022</v>
      </c>
      <c r="AA130" s="4">
        <f t="shared" si="43"/>
        <v>0.71</v>
      </c>
      <c r="AB130" s="4">
        <f t="shared" si="44"/>
        <v>0.62000000000000011</v>
      </c>
      <c r="AC130" s="4">
        <f t="shared" si="45"/>
        <v>-8.9999999999999858E-2</v>
      </c>
      <c r="AD130" s="4"/>
      <c r="AE130" s="4">
        <f t="shared" si="46"/>
        <v>3.7878787878787845E-2</v>
      </c>
      <c r="AF130" s="31">
        <f t="shared" si="47"/>
        <v>-0.29000000000000004</v>
      </c>
      <c r="AG130" s="31">
        <f t="shared" si="48"/>
        <v>-0.37999999999999989</v>
      </c>
      <c r="AH130" s="3">
        <f t="shared" si="49"/>
        <v>0</v>
      </c>
      <c r="AI130" s="40" t="b">
        <f t="shared" si="50"/>
        <v>0</v>
      </c>
      <c r="AJ130" s="3">
        <f t="shared" si="51"/>
        <v>3.7851662404092101E-2</v>
      </c>
      <c r="AK130" s="3">
        <f t="shared" si="52"/>
        <v>0.72372653477329041</v>
      </c>
    </row>
    <row r="131" spans="1:37" s="3" customFormat="1" x14ac:dyDescent="0.25">
      <c r="A131" s="9">
        <v>44885</v>
      </c>
      <c r="B131" s="1" t="s">
        <v>36</v>
      </c>
      <c r="C131" s="1" t="s">
        <v>55</v>
      </c>
      <c r="D131">
        <v>16</v>
      </c>
      <c r="E131" s="1">
        <v>17</v>
      </c>
      <c r="F131">
        <f t="shared" ref="F131:F194" si="53">IF(D131&gt;E131,1,0)</f>
        <v>0</v>
      </c>
      <c r="G131">
        <f t="shared" ref="G131:G194" si="54">IF(E131&gt;D131,1,0)</f>
        <v>1</v>
      </c>
      <c r="H131" s="4">
        <v>4.5</v>
      </c>
      <c r="I131" s="4">
        <v>1.22</v>
      </c>
      <c r="J131" s="4">
        <v>3.4</v>
      </c>
      <c r="K131" s="4">
        <v>1.33</v>
      </c>
      <c r="L131" s="18">
        <f t="shared" ref="L131:L194" si="55">INT(100/H131/10)*10</f>
        <v>20</v>
      </c>
      <c r="M131" s="18">
        <f t="shared" ref="M131:M194" si="56">INT(100/I131/5)*5</f>
        <v>80</v>
      </c>
      <c r="N131" s="18">
        <f t="shared" ref="N131:N194" si="57">INT(100/J131/5)*5</f>
        <v>25</v>
      </c>
      <c r="O131" s="18">
        <f t="shared" ref="O131:O194" si="58">INT(100/K131/5)*5</f>
        <v>75</v>
      </c>
      <c r="P131" s="4">
        <f t="shared" ref="P131:P194" si="59">YEAR(A131)*100+MONTH(A131)</f>
        <v>202211</v>
      </c>
      <c r="Q131" s="23">
        <f t="shared" ref="Q131:Q194" si="60">IF(F131=1,H131,H131/I131)</f>
        <v>3.6885245901639343</v>
      </c>
      <c r="R131" s="23">
        <f t="shared" ref="R131:R194" si="61">-1/(H131-1)-1/(I131-1)</f>
        <v>-4.8311688311688314</v>
      </c>
      <c r="S131" s="22">
        <f t="shared" ref="S131:S194" si="62">Q131+R131</f>
        <v>-1.1426442410048971</v>
      </c>
      <c r="T131" s="5">
        <f t="shared" ref="T131:T194" si="63">I131/H131</f>
        <v>0.27111111111111108</v>
      </c>
      <c r="U131" s="5"/>
      <c r="V131" s="5"/>
      <c r="W131" s="5">
        <f t="shared" ref="W131:W194" si="64">H131*F131-1</f>
        <v>-1</v>
      </c>
      <c r="X131" s="4">
        <f t="shared" ref="X131:X194" si="65">J131*F131-1</f>
        <v>-1</v>
      </c>
      <c r="Y131" s="4">
        <f t="shared" ref="Y131:Y194" si="66">X131-W131</f>
        <v>0</v>
      </c>
      <c r="Z131" s="30">
        <f t="shared" ref="Z131:Z194" si="67">YEAR(A131)</f>
        <v>2022</v>
      </c>
      <c r="AA131" s="4">
        <f t="shared" ref="AA131:AA194" si="68">I131*G131-1</f>
        <v>0.21999999999999997</v>
      </c>
      <c r="AB131" s="4">
        <f t="shared" ref="AB131:AB194" si="69">G131*K131-1</f>
        <v>0.33000000000000007</v>
      </c>
      <c r="AC131" s="4">
        <f t="shared" ref="AC131:AC194" si="70">AB131-AA131</f>
        <v>0.1100000000000001</v>
      </c>
      <c r="AD131" s="4"/>
      <c r="AE131" s="4">
        <f t="shared" ref="AE131:AE194" si="71">(1/H131-1/J131)</f>
        <v>-7.1895424836601329E-2</v>
      </c>
      <c r="AF131" s="31">
        <f t="shared" ref="AF131:AF194" si="72">H131*F131+I131*G131-2</f>
        <v>-0.78</v>
      </c>
      <c r="AG131" s="31">
        <f t="shared" ref="AG131:AG194" si="73">F131*J131+G131*K131-2</f>
        <v>-0.66999999999999993</v>
      </c>
      <c r="AH131" s="3">
        <f t="shared" ref="AH131:AH194" si="74">IF(OR((1/H131+1/K131)&lt;1,(1/I131+1/J131)&lt;1),1,0)</f>
        <v>1</v>
      </c>
      <c r="AI131" s="40">
        <f t="shared" ref="AI131:AI194" si="75">IF(MIN(1/H131+1/K131,1/I131+1/J131)&lt;0.99,1-MIN(1/H131+1/K131,1/I131+1/J131))</f>
        <v>2.5898078529657531E-2</v>
      </c>
      <c r="AJ131" s="3">
        <f t="shared" ref="AJ131:AJ194" si="76">1-H131*I131/(H131+I131)</f>
        <v>4.0209790209790097E-2</v>
      </c>
      <c r="AK131" s="3">
        <f t="shared" ref="AK131:AK194" si="77">1-(1/H131+1/I131)/H131/I131</f>
        <v>0.8102196077650704</v>
      </c>
    </row>
    <row r="132" spans="1:37" s="3" customFormat="1" x14ac:dyDescent="0.25">
      <c r="A132" s="9">
        <v>44885</v>
      </c>
      <c r="B132" s="1" t="s">
        <v>52</v>
      </c>
      <c r="C132" s="1" t="s">
        <v>53</v>
      </c>
      <c r="D132">
        <v>10</v>
      </c>
      <c r="E132" s="1">
        <v>3</v>
      </c>
      <c r="F132">
        <f t="shared" si="53"/>
        <v>1</v>
      </c>
      <c r="G132">
        <f t="shared" si="54"/>
        <v>0</v>
      </c>
      <c r="H132" s="4">
        <v>1.4</v>
      </c>
      <c r="I132" s="4">
        <v>3.05</v>
      </c>
      <c r="J132" s="4">
        <v>1.55</v>
      </c>
      <c r="K132" s="4">
        <v>2.6</v>
      </c>
      <c r="L132" s="18">
        <f t="shared" si="55"/>
        <v>70</v>
      </c>
      <c r="M132" s="18">
        <f t="shared" si="56"/>
        <v>30</v>
      </c>
      <c r="N132" s="18">
        <f t="shared" si="57"/>
        <v>60</v>
      </c>
      <c r="O132" s="18">
        <f t="shared" si="58"/>
        <v>35</v>
      </c>
      <c r="P132" s="4">
        <f t="shared" si="59"/>
        <v>202211</v>
      </c>
      <c r="Q132" s="23">
        <f t="shared" si="60"/>
        <v>1.4</v>
      </c>
      <c r="R132" s="23">
        <f t="shared" si="61"/>
        <v>-2.9878048780487809</v>
      </c>
      <c r="S132" s="22">
        <f t="shared" si="62"/>
        <v>-1.587804878048781</v>
      </c>
      <c r="T132" s="5">
        <f t="shared" si="63"/>
        <v>2.1785714285714284</v>
      </c>
      <c r="U132" s="5"/>
      <c r="V132" s="5"/>
      <c r="W132" s="5">
        <f t="shared" si="64"/>
        <v>0.39999999999999991</v>
      </c>
      <c r="X132" s="4">
        <f t="shared" si="65"/>
        <v>0.55000000000000004</v>
      </c>
      <c r="Y132" s="4">
        <f t="shared" si="66"/>
        <v>0.15000000000000013</v>
      </c>
      <c r="Z132" s="30">
        <f t="shared" si="67"/>
        <v>2022</v>
      </c>
      <c r="AA132" s="4">
        <f t="shared" si="68"/>
        <v>-1</v>
      </c>
      <c r="AB132" s="4">
        <f t="shared" si="69"/>
        <v>-1</v>
      </c>
      <c r="AC132" s="4">
        <f t="shared" si="70"/>
        <v>0</v>
      </c>
      <c r="AD132" s="4"/>
      <c r="AE132" s="4">
        <f t="shared" si="71"/>
        <v>6.9124423963133674E-2</v>
      </c>
      <c r="AF132" s="31">
        <f t="shared" si="72"/>
        <v>-0.60000000000000009</v>
      </c>
      <c r="AG132" s="31">
        <f t="shared" si="73"/>
        <v>-0.44999999999999996</v>
      </c>
      <c r="AH132" s="3">
        <f t="shared" si="74"/>
        <v>1</v>
      </c>
      <c r="AI132" s="40">
        <f t="shared" si="75"/>
        <v>2.6969857218402948E-2</v>
      </c>
      <c r="AJ132" s="3">
        <f t="shared" si="76"/>
        <v>4.0449438202247112E-2</v>
      </c>
      <c r="AK132" s="3">
        <f t="shared" si="77"/>
        <v>0.75593569865462973</v>
      </c>
    </row>
    <row r="133" spans="1:37" s="3" customFormat="1" x14ac:dyDescent="0.25">
      <c r="A133" s="9">
        <v>44885</v>
      </c>
      <c r="B133" s="1" t="s">
        <v>42</v>
      </c>
      <c r="C133" s="1" t="s">
        <v>73</v>
      </c>
      <c r="D133">
        <v>27</v>
      </c>
      <c r="E133" s="1">
        <v>20</v>
      </c>
      <c r="F133">
        <f t="shared" si="53"/>
        <v>1</v>
      </c>
      <c r="G133">
        <f t="shared" si="54"/>
        <v>0</v>
      </c>
      <c r="H133" s="4">
        <v>1.9</v>
      </c>
      <c r="I133" s="4">
        <v>1.9</v>
      </c>
      <c r="J133" s="4">
        <v>1.71</v>
      </c>
      <c r="K133" s="4">
        <v>2.2000000000000002</v>
      </c>
      <c r="L133" s="18">
        <f t="shared" si="55"/>
        <v>50</v>
      </c>
      <c r="M133" s="18">
        <f t="shared" si="56"/>
        <v>50</v>
      </c>
      <c r="N133" s="18">
        <f t="shared" si="57"/>
        <v>55</v>
      </c>
      <c r="O133" s="18">
        <f t="shared" si="58"/>
        <v>45</v>
      </c>
      <c r="P133" s="4">
        <f t="shared" si="59"/>
        <v>202211</v>
      </c>
      <c r="Q133" s="23">
        <f t="shared" si="60"/>
        <v>1.9</v>
      </c>
      <c r="R133" s="23">
        <f t="shared" si="61"/>
        <v>-2.2222222222222223</v>
      </c>
      <c r="S133" s="22">
        <f t="shared" si="62"/>
        <v>-0.32222222222222241</v>
      </c>
      <c r="T133" s="5">
        <f t="shared" si="63"/>
        <v>1</v>
      </c>
      <c r="U133" s="5"/>
      <c r="V133" s="5"/>
      <c r="W133" s="5">
        <f t="shared" si="64"/>
        <v>0.89999999999999991</v>
      </c>
      <c r="X133" s="4">
        <f t="shared" si="65"/>
        <v>0.71</v>
      </c>
      <c r="Y133" s="4">
        <f t="shared" si="66"/>
        <v>-0.18999999999999995</v>
      </c>
      <c r="Z133" s="30">
        <f t="shared" si="67"/>
        <v>2022</v>
      </c>
      <c r="AA133" s="4">
        <f t="shared" si="68"/>
        <v>-1</v>
      </c>
      <c r="AB133" s="4">
        <f t="shared" si="69"/>
        <v>-1</v>
      </c>
      <c r="AC133" s="4">
        <f t="shared" si="70"/>
        <v>0</v>
      </c>
      <c r="AD133" s="4"/>
      <c r="AE133" s="4">
        <f t="shared" si="71"/>
        <v>-5.8479532163742687E-2</v>
      </c>
      <c r="AF133" s="31">
        <f t="shared" si="72"/>
        <v>-0.10000000000000009</v>
      </c>
      <c r="AG133" s="31">
        <f t="shared" si="73"/>
        <v>-0.29000000000000004</v>
      </c>
      <c r="AH133" s="3">
        <f t="shared" si="74"/>
        <v>1</v>
      </c>
      <c r="AI133" s="40">
        <f t="shared" si="75"/>
        <v>1.9138755980861344E-2</v>
      </c>
      <c r="AJ133" s="3">
        <f t="shared" si="76"/>
        <v>4.9999999999999933E-2</v>
      </c>
      <c r="AK133" s="3">
        <f t="shared" si="77"/>
        <v>0.70841230500072894</v>
      </c>
    </row>
    <row r="134" spans="1:37" s="3" customFormat="1" x14ac:dyDescent="0.25">
      <c r="A134" s="9">
        <v>44885</v>
      </c>
      <c r="B134" s="1" t="s">
        <v>34</v>
      </c>
      <c r="C134" s="1" t="s">
        <v>33</v>
      </c>
      <c r="D134">
        <v>18</v>
      </c>
      <c r="E134" s="1">
        <v>31</v>
      </c>
      <c r="F134">
        <f t="shared" si="53"/>
        <v>0</v>
      </c>
      <c r="G134">
        <f t="shared" si="54"/>
        <v>1</v>
      </c>
      <c r="H134" s="4">
        <v>1.47</v>
      </c>
      <c r="I134" s="4">
        <v>2.75</v>
      </c>
      <c r="J134" s="4">
        <v>1.6</v>
      </c>
      <c r="K134" s="4">
        <v>2.4500000000000002</v>
      </c>
      <c r="L134" s="18">
        <f t="shared" si="55"/>
        <v>60</v>
      </c>
      <c r="M134" s="18">
        <f t="shared" si="56"/>
        <v>35</v>
      </c>
      <c r="N134" s="18">
        <f t="shared" si="57"/>
        <v>60</v>
      </c>
      <c r="O134" s="18">
        <f t="shared" si="58"/>
        <v>40</v>
      </c>
      <c r="P134" s="4">
        <f t="shared" si="59"/>
        <v>202211</v>
      </c>
      <c r="Q134" s="23">
        <f t="shared" si="60"/>
        <v>0.53454545454545455</v>
      </c>
      <c r="R134" s="23">
        <f t="shared" si="61"/>
        <v>-2.6990881458966562</v>
      </c>
      <c r="S134" s="22">
        <f t="shared" si="62"/>
        <v>-2.1645426913512016</v>
      </c>
      <c r="T134" s="5">
        <f t="shared" si="63"/>
        <v>1.870748299319728</v>
      </c>
      <c r="U134" s="5"/>
      <c r="V134" s="5"/>
      <c r="W134" s="5">
        <f t="shared" si="64"/>
        <v>-1</v>
      </c>
      <c r="X134" s="4">
        <f t="shared" si="65"/>
        <v>-1</v>
      </c>
      <c r="Y134" s="4">
        <f t="shared" si="66"/>
        <v>0</v>
      </c>
      <c r="Z134" s="30">
        <f t="shared" si="67"/>
        <v>2022</v>
      </c>
      <c r="AA134" s="4">
        <f t="shared" si="68"/>
        <v>1.75</v>
      </c>
      <c r="AB134" s="4">
        <f t="shared" si="69"/>
        <v>1.4500000000000002</v>
      </c>
      <c r="AC134" s="4">
        <f t="shared" si="70"/>
        <v>-0.29999999999999982</v>
      </c>
      <c r="AD134" s="4"/>
      <c r="AE134" s="4">
        <f t="shared" si="71"/>
        <v>5.5272108843537393E-2</v>
      </c>
      <c r="AF134" s="31">
        <f t="shared" si="72"/>
        <v>0.75</v>
      </c>
      <c r="AG134" s="31">
        <f t="shared" si="73"/>
        <v>0.45000000000000018</v>
      </c>
      <c r="AH134" s="3">
        <f t="shared" si="74"/>
        <v>1</v>
      </c>
      <c r="AI134" s="40">
        <f t="shared" si="75"/>
        <v>1.1363636363636354E-2</v>
      </c>
      <c r="AJ134" s="3">
        <f t="shared" si="76"/>
        <v>4.206161137440767E-2</v>
      </c>
      <c r="AK134" s="3">
        <f t="shared" si="77"/>
        <v>0.74176661163144075</v>
      </c>
    </row>
    <row r="135" spans="1:37" s="3" customFormat="1" x14ac:dyDescent="0.25">
      <c r="A135" s="9">
        <v>44882</v>
      </c>
      <c r="B135" s="1" t="s">
        <v>62</v>
      </c>
      <c r="C135" s="1" t="s">
        <v>50</v>
      </c>
      <c r="D135">
        <v>17</v>
      </c>
      <c r="E135" s="1">
        <v>27</v>
      </c>
      <c r="F135">
        <f t="shared" si="53"/>
        <v>0</v>
      </c>
      <c r="G135">
        <f t="shared" si="54"/>
        <v>1</v>
      </c>
      <c r="H135" s="4">
        <v>1.86</v>
      </c>
      <c r="I135" s="4">
        <v>1.95</v>
      </c>
      <c r="J135" s="4">
        <v>1.58</v>
      </c>
      <c r="K135" s="4">
        <v>2.5</v>
      </c>
      <c r="L135" s="18">
        <f t="shared" si="55"/>
        <v>50</v>
      </c>
      <c r="M135" s="18">
        <f t="shared" si="56"/>
        <v>50</v>
      </c>
      <c r="N135" s="18">
        <f t="shared" si="57"/>
        <v>60</v>
      </c>
      <c r="O135" s="18">
        <f t="shared" si="58"/>
        <v>40</v>
      </c>
      <c r="P135" s="4">
        <f t="shared" si="59"/>
        <v>202211</v>
      </c>
      <c r="Q135" s="23">
        <f t="shared" si="60"/>
        <v>0.9538461538461539</v>
      </c>
      <c r="R135" s="23">
        <f t="shared" si="61"/>
        <v>-2.215422276621787</v>
      </c>
      <c r="S135" s="22">
        <f t="shared" si="62"/>
        <v>-1.261576122775633</v>
      </c>
      <c r="T135" s="5">
        <f t="shared" si="63"/>
        <v>1.0483870967741935</v>
      </c>
      <c r="U135" s="5"/>
      <c r="V135" s="5"/>
      <c r="W135" s="5">
        <f t="shared" si="64"/>
        <v>-1</v>
      </c>
      <c r="X135" s="4">
        <f t="shared" si="65"/>
        <v>-1</v>
      </c>
      <c r="Y135" s="4">
        <f t="shared" si="66"/>
        <v>0</v>
      </c>
      <c r="Z135" s="30">
        <f t="shared" si="67"/>
        <v>2022</v>
      </c>
      <c r="AA135" s="4">
        <f t="shared" si="68"/>
        <v>0.95</v>
      </c>
      <c r="AB135" s="4">
        <f t="shared" si="69"/>
        <v>1.5</v>
      </c>
      <c r="AC135" s="4">
        <f t="shared" si="70"/>
        <v>0.55000000000000004</v>
      </c>
      <c r="AD135" s="4"/>
      <c r="AE135" s="4">
        <f t="shared" si="71"/>
        <v>-9.5276983802912718E-2</v>
      </c>
      <c r="AF135" s="31">
        <f t="shared" si="72"/>
        <v>-5.0000000000000044E-2</v>
      </c>
      <c r="AG135" s="31">
        <f t="shared" si="73"/>
        <v>0.5</v>
      </c>
      <c r="AH135" s="3">
        <f t="shared" si="74"/>
        <v>1</v>
      </c>
      <c r="AI135" s="40">
        <f t="shared" si="75"/>
        <v>6.2365591397849474E-2</v>
      </c>
      <c r="AJ135" s="3">
        <f t="shared" si="76"/>
        <v>4.8031496062992063E-2</v>
      </c>
      <c r="AK135" s="3">
        <f t="shared" si="77"/>
        <v>0.71037912285010663</v>
      </c>
    </row>
    <row r="136" spans="1:37" s="3" customFormat="1" x14ac:dyDescent="0.25">
      <c r="A136" s="9">
        <v>44879</v>
      </c>
      <c r="B136" s="1" t="s">
        <v>55</v>
      </c>
      <c r="C136" s="1" t="s">
        <v>82</v>
      </c>
      <c r="D136">
        <v>21</v>
      </c>
      <c r="E136" s="1">
        <v>32</v>
      </c>
      <c r="F136">
        <f t="shared" si="53"/>
        <v>0</v>
      </c>
      <c r="G136">
        <f t="shared" si="54"/>
        <v>1</v>
      </c>
      <c r="H136" s="4">
        <v>1.2</v>
      </c>
      <c r="I136" s="4">
        <v>4.75</v>
      </c>
      <c r="J136" s="4">
        <v>1.19</v>
      </c>
      <c r="K136" s="4">
        <v>5</v>
      </c>
      <c r="L136" s="18">
        <f t="shared" si="55"/>
        <v>80</v>
      </c>
      <c r="M136" s="18">
        <f t="shared" si="56"/>
        <v>20</v>
      </c>
      <c r="N136" s="18">
        <f t="shared" si="57"/>
        <v>80</v>
      </c>
      <c r="O136" s="18">
        <f t="shared" si="58"/>
        <v>20</v>
      </c>
      <c r="P136" s="4">
        <f t="shared" si="59"/>
        <v>202211</v>
      </c>
      <c r="Q136" s="23">
        <f t="shared" si="60"/>
        <v>0.25263157894736843</v>
      </c>
      <c r="R136" s="23">
        <f t="shared" si="61"/>
        <v>-5.2666666666666675</v>
      </c>
      <c r="S136" s="22">
        <f t="shared" si="62"/>
        <v>-5.0140350877192992</v>
      </c>
      <c r="T136" s="5">
        <f t="shared" si="63"/>
        <v>3.9583333333333335</v>
      </c>
      <c r="U136" s="5"/>
      <c r="V136" s="5"/>
      <c r="W136" s="5">
        <f t="shared" si="64"/>
        <v>-1</v>
      </c>
      <c r="X136" s="4">
        <f t="shared" si="65"/>
        <v>-1</v>
      </c>
      <c r="Y136" s="4">
        <f t="shared" si="66"/>
        <v>0</v>
      </c>
      <c r="Z136" s="30">
        <f t="shared" si="67"/>
        <v>2022</v>
      </c>
      <c r="AA136" s="4">
        <f t="shared" si="68"/>
        <v>3.75</v>
      </c>
      <c r="AB136" s="4">
        <f t="shared" si="69"/>
        <v>4</v>
      </c>
      <c r="AC136" s="4">
        <f t="shared" si="70"/>
        <v>0.25</v>
      </c>
      <c r="AD136" s="4"/>
      <c r="AE136" s="4">
        <f t="shared" si="71"/>
        <v>-7.0028011204481544E-3</v>
      </c>
      <c r="AF136" s="31">
        <f t="shared" si="72"/>
        <v>2.75</v>
      </c>
      <c r="AG136" s="31">
        <f t="shared" si="73"/>
        <v>3</v>
      </c>
      <c r="AH136" s="3">
        <f t="shared" si="74"/>
        <v>0</v>
      </c>
      <c r="AI136" s="40" t="b">
        <f t="shared" si="75"/>
        <v>0</v>
      </c>
      <c r="AJ136" s="3">
        <f t="shared" si="76"/>
        <v>4.2016806722689037E-2</v>
      </c>
      <c r="AK136" s="3">
        <f t="shared" si="77"/>
        <v>0.81686672822406892</v>
      </c>
    </row>
    <row r="137" spans="1:37" s="3" customFormat="1" x14ac:dyDescent="0.25">
      <c r="A137" s="9">
        <v>44878</v>
      </c>
      <c r="B137" s="1" t="s">
        <v>38</v>
      </c>
      <c r="C137" s="1" t="s">
        <v>74</v>
      </c>
      <c r="D137">
        <v>22</v>
      </c>
      <c r="E137" s="1">
        <v>16</v>
      </c>
      <c r="F137">
        <f t="shared" si="53"/>
        <v>1</v>
      </c>
      <c r="G137">
        <f t="shared" si="54"/>
        <v>0</v>
      </c>
      <c r="H137" s="4">
        <v>1.52</v>
      </c>
      <c r="I137" s="4">
        <v>2.67</v>
      </c>
      <c r="J137" s="4">
        <v>1.27</v>
      </c>
      <c r="K137" s="4">
        <v>3.9</v>
      </c>
      <c r="L137" s="18">
        <f t="shared" si="55"/>
        <v>60</v>
      </c>
      <c r="M137" s="18">
        <f t="shared" si="56"/>
        <v>35</v>
      </c>
      <c r="N137" s="18">
        <f t="shared" si="57"/>
        <v>75</v>
      </c>
      <c r="O137" s="18">
        <f t="shared" si="58"/>
        <v>25</v>
      </c>
      <c r="P137" s="4">
        <f t="shared" si="59"/>
        <v>202211</v>
      </c>
      <c r="Q137" s="23">
        <f t="shared" si="60"/>
        <v>1.52</v>
      </c>
      <c r="R137" s="23">
        <f t="shared" si="61"/>
        <v>-2.521879318286504</v>
      </c>
      <c r="S137" s="22">
        <f t="shared" si="62"/>
        <v>-1.001879318286504</v>
      </c>
      <c r="T137" s="5">
        <f t="shared" si="63"/>
        <v>1.756578947368421</v>
      </c>
      <c r="U137" s="5"/>
      <c r="V137" s="5"/>
      <c r="W137" s="5">
        <f t="shared" si="64"/>
        <v>0.52</v>
      </c>
      <c r="X137" s="4">
        <f t="shared" si="65"/>
        <v>0.27</v>
      </c>
      <c r="Y137" s="4">
        <f t="shared" si="66"/>
        <v>-0.25</v>
      </c>
      <c r="Z137" s="30">
        <f t="shared" si="67"/>
        <v>2022</v>
      </c>
      <c r="AA137" s="4">
        <f t="shared" si="68"/>
        <v>-1</v>
      </c>
      <c r="AB137" s="4">
        <f t="shared" si="69"/>
        <v>-1</v>
      </c>
      <c r="AC137" s="4">
        <f t="shared" si="70"/>
        <v>0</v>
      </c>
      <c r="AD137" s="4"/>
      <c r="AE137" s="4">
        <f t="shared" si="71"/>
        <v>-0.12950683796104423</v>
      </c>
      <c r="AF137" s="31">
        <f t="shared" si="72"/>
        <v>-0.48</v>
      </c>
      <c r="AG137" s="31">
        <f t="shared" si="73"/>
        <v>-0.73</v>
      </c>
      <c r="AH137" s="3">
        <f t="shared" si="74"/>
        <v>1</v>
      </c>
      <c r="AI137" s="40">
        <f t="shared" si="75"/>
        <v>8.5695006747638303E-2</v>
      </c>
      <c r="AJ137" s="3">
        <f t="shared" si="76"/>
        <v>3.1408114558472477E-2</v>
      </c>
      <c r="AK137" s="3">
        <f t="shared" si="77"/>
        <v>0.74560748766802243</v>
      </c>
    </row>
    <row r="138" spans="1:37" s="3" customFormat="1" x14ac:dyDescent="0.25">
      <c r="A138" s="9">
        <v>44878</v>
      </c>
      <c r="B138" s="1" t="s">
        <v>62</v>
      </c>
      <c r="C138" s="1" t="s">
        <v>37</v>
      </c>
      <c r="D138">
        <v>31</v>
      </c>
      <c r="E138" s="1">
        <v>28</v>
      </c>
      <c r="F138">
        <f t="shared" si="53"/>
        <v>1</v>
      </c>
      <c r="G138">
        <f t="shared" si="54"/>
        <v>0</v>
      </c>
      <c r="H138" s="4">
        <v>2.2999999999999998</v>
      </c>
      <c r="I138" s="4">
        <v>1.66</v>
      </c>
      <c r="J138" s="4">
        <v>2.7</v>
      </c>
      <c r="K138" s="4">
        <v>1.5</v>
      </c>
      <c r="L138" s="18">
        <f t="shared" si="55"/>
        <v>40</v>
      </c>
      <c r="M138" s="18">
        <f t="shared" si="56"/>
        <v>60</v>
      </c>
      <c r="N138" s="18">
        <f t="shared" si="57"/>
        <v>35</v>
      </c>
      <c r="O138" s="18">
        <f t="shared" si="58"/>
        <v>65</v>
      </c>
      <c r="P138" s="4">
        <f t="shared" si="59"/>
        <v>202211</v>
      </c>
      <c r="Q138" s="23">
        <f t="shared" si="60"/>
        <v>2.2999999999999998</v>
      </c>
      <c r="R138" s="23">
        <f t="shared" si="61"/>
        <v>-2.2843822843822847</v>
      </c>
      <c r="S138" s="22">
        <f t="shared" si="62"/>
        <v>1.5617715617715078E-2</v>
      </c>
      <c r="T138" s="5">
        <f t="shared" si="63"/>
        <v>0.72173913043478266</v>
      </c>
      <c r="U138" s="5"/>
      <c r="V138" s="5"/>
      <c r="W138" s="5">
        <f t="shared" si="64"/>
        <v>1.2999999999999998</v>
      </c>
      <c r="X138" s="4">
        <f t="shared" si="65"/>
        <v>1.7000000000000002</v>
      </c>
      <c r="Y138" s="4">
        <f t="shared" si="66"/>
        <v>0.40000000000000036</v>
      </c>
      <c r="Z138" s="30">
        <f t="shared" si="67"/>
        <v>2022</v>
      </c>
      <c r="AA138" s="4">
        <f t="shared" si="68"/>
        <v>-1</v>
      </c>
      <c r="AB138" s="4">
        <f t="shared" si="69"/>
        <v>-1</v>
      </c>
      <c r="AC138" s="4">
        <f t="shared" si="70"/>
        <v>0</v>
      </c>
      <c r="AD138" s="4"/>
      <c r="AE138" s="4">
        <f t="shared" si="71"/>
        <v>6.4412238325281868E-2</v>
      </c>
      <c r="AF138" s="31">
        <f t="shared" si="72"/>
        <v>0.29999999999999982</v>
      </c>
      <c r="AG138" s="31">
        <f t="shared" si="73"/>
        <v>0.70000000000000018</v>
      </c>
      <c r="AH138" s="3">
        <f t="shared" si="74"/>
        <v>1</v>
      </c>
      <c r="AI138" s="40">
        <f t="shared" si="75"/>
        <v>2.7219991075412731E-2</v>
      </c>
      <c r="AJ138" s="3">
        <f t="shared" si="76"/>
        <v>3.5858585858585923E-2</v>
      </c>
      <c r="AK138" s="3">
        <f t="shared" si="77"/>
        <v>0.72834147531433491</v>
      </c>
    </row>
    <row r="139" spans="1:37" s="3" customFormat="1" x14ac:dyDescent="0.25">
      <c r="A139" s="9">
        <v>44878</v>
      </c>
      <c r="B139" s="1" t="s">
        <v>73</v>
      </c>
      <c r="C139" s="1" t="s">
        <v>63</v>
      </c>
      <c r="D139">
        <v>17</v>
      </c>
      <c r="E139" s="1">
        <v>27</v>
      </c>
      <c r="F139">
        <f t="shared" si="53"/>
        <v>0</v>
      </c>
      <c r="G139">
        <f t="shared" si="54"/>
        <v>1</v>
      </c>
      <c r="H139" s="4">
        <v>1.58</v>
      </c>
      <c r="I139" s="4">
        <v>2.5</v>
      </c>
      <c r="J139" s="4">
        <v>1.55</v>
      </c>
      <c r="K139" s="4">
        <v>2.6</v>
      </c>
      <c r="L139" s="18">
        <f t="shared" si="55"/>
        <v>60</v>
      </c>
      <c r="M139" s="18">
        <f t="shared" si="56"/>
        <v>40</v>
      </c>
      <c r="N139" s="18">
        <f t="shared" si="57"/>
        <v>60</v>
      </c>
      <c r="O139" s="18">
        <f t="shared" si="58"/>
        <v>35</v>
      </c>
      <c r="P139" s="4">
        <f t="shared" si="59"/>
        <v>202211</v>
      </c>
      <c r="Q139" s="23">
        <f t="shared" si="60"/>
        <v>0.63200000000000001</v>
      </c>
      <c r="R139" s="23">
        <f t="shared" si="61"/>
        <v>-2.3908045977011492</v>
      </c>
      <c r="S139" s="22">
        <f t="shared" si="62"/>
        <v>-1.7588045977011491</v>
      </c>
      <c r="T139" s="5">
        <f t="shared" si="63"/>
        <v>1.5822784810126582</v>
      </c>
      <c r="U139" s="5"/>
      <c r="V139" s="5"/>
      <c r="W139" s="5">
        <f t="shared" si="64"/>
        <v>-1</v>
      </c>
      <c r="X139" s="4">
        <f t="shared" si="65"/>
        <v>-1</v>
      </c>
      <c r="Y139" s="4">
        <f t="shared" si="66"/>
        <v>0</v>
      </c>
      <c r="Z139" s="30">
        <f t="shared" si="67"/>
        <v>2022</v>
      </c>
      <c r="AA139" s="4">
        <f t="shared" si="68"/>
        <v>1.5</v>
      </c>
      <c r="AB139" s="4">
        <f t="shared" si="69"/>
        <v>1.6</v>
      </c>
      <c r="AC139" s="4">
        <f t="shared" si="70"/>
        <v>0.10000000000000009</v>
      </c>
      <c r="AD139" s="4"/>
      <c r="AE139" s="4">
        <f t="shared" si="71"/>
        <v>-1.2249897917517405E-2</v>
      </c>
      <c r="AF139" s="31">
        <f t="shared" si="72"/>
        <v>0.5</v>
      </c>
      <c r="AG139" s="31">
        <f t="shared" si="73"/>
        <v>0.60000000000000009</v>
      </c>
      <c r="AH139" s="3">
        <f t="shared" si="74"/>
        <v>0</v>
      </c>
      <c r="AI139" s="40" t="b">
        <f t="shared" si="75"/>
        <v>0</v>
      </c>
      <c r="AJ139" s="3">
        <f t="shared" si="76"/>
        <v>3.1862745098039214E-2</v>
      </c>
      <c r="AK139" s="3">
        <f t="shared" si="77"/>
        <v>0.73850344496074349</v>
      </c>
    </row>
    <row r="140" spans="1:37" s="3" customFormat="1" x14ac:dyDescent="0.25">
      <c r="A140" s="9">
        <v>44878</v>
      </c>
      <c r="B140" s="1" t="s">
        <v>80</v>
      </c>
      <c r="C140" s="1" t="s">
        <v>36</v>
      </c>
      <c r="D140">
        <v>20</v>
      </c>
      <c r="E140" s="1">
        <v>25</v>
      </c>
      <c r="F140">
        <f t="shared" si="53"/>
        <v>0</v>
      </c>
      <c r="G140">
        <f t="shared" si="54"/>
        <v>1</v>
      </c>
      <c r="H140" s="4">
        <v>1.54</v>
      </c>
      <c r="I140" s="4">
        <v>2.65</v>
      </c>
      <c r="J140" s="4">
        <v>1.47</v>
      </c>
      <c r="K140" s="4">
        <v>2.75</v>
      </c>
      <c r="L140" s="18">
        <f t="shared" si="55"/>
        <v>60</v>
      </c>
      <c r="M140" s="18">
        <f t="shared" si="56"/>
        <v>35</v>
      </c>
      <c r="N140" s="18">
        <f t="shared" si="57"/>
        <v>65</v>
      </c>
      <c r="O140" s="18">
        <f t="shared" si="58"/>
        <v>35</v>
      </c>
      <c r="P140" s="4">
        <f t="shared" si="59"/>
        <v>202211</v>
      </c>
      <c r="Q140" s="23">
        <f t="shared" si="60"/>
        <v>0.5811320754716981</v>
      </c>
      <c r="R140" s="23">
        <f t="shared" si="61"/>
        <v>-2.4579124579124576</v>
      </c>
      <c r="S140" s="22">
        <f t="shared" si="62"/>
        <v>-1.8767803824407596</v>
      </c>
      <c r="T140" s="5">
        <f t="shared" si="63"/>
        <v>1.7207792207792207</v>
      </c>
      <c r="U140" s="5"/>
      <c r="V140" s="5"/>
      <c r="W140" s="5">
        <f t="shared" si="64"/>
        <v>-1</v>
      </c>
      <c r="X140" s="4">
        <f t="shared" si="65"/>
        <v>-1</v>
      </c>
      <c r="Y140" s="4">
        <f t="shared" si="66"/>
        <v>0</v>
      </c>
      <c r="Z140" s="30">
        <f t="shared" si="67"/>
        <v>2022</v>
      </c>
      <c r="AA140" s="4">
        <f t="shared" si="68"/>
        <v>1.65</v>
      </c>
      <c r="AB140" s="4">
        <f t="shared" si="69"/>
        <v>1.75</v>
      </c>
      <c r="AC140" s="4">
        <f t="shared" si="70"/>
        <v>0.10000000000000009</v>
      </c>
      <c r="AD140" s="4"/>
      <c r="AE140" s="4">
        <f t="shared" si="71"/>
        <v>-3.0921459492888048E-2</v>
      </c>
      <c r="AF140" s="31">
        <f t="shared" si="72"/>
        <v>0.64999999999999991</v>
      </c>
      <c r="AG140" s="31">
        <f t="shared" si="73"/>
        <v>0.75</v>
      </c>
      <c r="AH140" s="3">
        <f t="shared" si="74"/>
        <v>0</v>
      </c>
      <c r="AI140" s="40" t="b">
        <f t="shared" si="75"/>
        <v>0</v>
      </c>
      <c r="AJ140" s="3">
        <f t="shared" si="76"/>
        <v>2.6014319809069208E-2</v>
      </c>
      <c r="AK140" s="3">
        <f t="shared" si="77"/>
        <v>0.74841726539654818</v>
      </c>
    </row>
    <row r="141" spans="1:37" s="3" customFormat="1" x14ac:dyDescent="0.25">
      <c r="A141" s="9">
        <v>44878</v>
      </c>
      <c r="B141" s="1" t="s">
        <v>46</v>
      </c>
      <c r="C141" s="1" t="s">
        <v>60</v>
      </c>
      <c r="D141">
        <v>30</v>
      </c>
      <c r="E141" s="1">
        <v>33</v>
      </c>
      <c r="F141">
        <f t="shared" si="53"/>
        <v>0</v>
      </c>
      <c r="G141">
        <f t="shared" si="54"/>
        <v>1</v>
      </c>
      <c r="H141" s="4">
        <v>1.22</v>
      </c>
      <c r="I141" s="4">
        <v>4.5</v>
      </c>
      <c r="J141" s="4">
        <v>1.38</v>
      </c>
      <c r="K141" s="4">
        <v>3.15</v>
      </c>
      <c r="L141" s="18">
        <f t="shared" si="55"/>
        <v>80</v>
      </c>
      <c r="M141" s="18">
        <f t="shared" si="56"/>
        <v>20</v>
      </c>
      <c r="N141" s="18">
        <f t="shared" si="57"/>
        <v>70</v>
      </c>
      <c r="O141" s="18">
        <f t="shared" si="58"/>
        <v>30</v>
      </c>
      <c r="P141" s="4">
        <f t="shared" si="59"/>
        <v>202211</v>
      </c>
      <c r="Q141" s="23">
        <f t="shared" si="60"/>
        <v>0.27111111111111108</v>
      </c>
      <c r="R141" s="23">
        <f t="shared" si="61"/>
        <v>-4.8311688311688314</v>
      </c>
      <c r="S141" s="22">
        <f t="shared" si="62"/>
        <v>-4.5600577200577206</v>
      </c>
      <c r="T141" s="5">
        <f t="shared" si="63"/>
        <v>3.6885245901639343</v>
      </c>
      <c r="U141" s="5"/>
      <c r="V141" s="5"/>
      <c r="W141" s="5">
        <f t="shared" si="64"/>
        <v>-1</v>
      </c>
      <c r="X141" s="4">
        <f t="shared" si="65"/>
        <v>-1</v>
      </c>
      <c r="Y141" s="4">
        <f t="shared" si="66"/>
        <v>0</v>
      </c>
      <c r="Z141" s="30">
        <f t="shared" si="67"/>
        <v>2022</v>
      </c>
      <c r="AA141" s="4">
        <f t="shared" si="68"/>
        <v>3.5</v>
      </c>
      <c r="AB141" s="4">
        <f t="shared" si="69"/>
        <v>2.15</v>
      </c>
      <c r="AC141" s="4">
        <f t="shared" si="70"/>
        <v>-1.35</v>
      </c>
      <c r="AD141" s="4"/>
      <c r="AE141" s="4">
        <f t="shared" si="71"/>
        <v>9.5034449988120606E-2</v>
      </c>
      <c r="AF141" s="31">
        <f t="shared" si="72"/>
        <v>2.5</v>
      </c>
      <c r="AG141" s="31">
        <f t="shared" si="73"/>
        <v>1.1499999999999999</v>
      </c>
      <c r="AH141" s="3">
        <f t="shared" si="74"/>
        <v>1</v>
      </c>
      <c r="AI141" s="40">
        <f t="shared" si="75"/>
        <v>5.3140096618357391E-2</v>
      </c>
      <c r="AJ141" s="3">
        <f t="shared" si="76"/>
        <v>4.0209790209790097E-2</v>
      </c>
      <c r="AK141" s="3">
        <f t="shared" si="77"/>
        <v>0.8102196077650704</v>
      </c>
    </row>
    <row r="142" spans="1:37" s="3" customFormat="1" x14ac:dyDescent="0.25">
      <c r="A142" s="9">
        <v>44878</v>
      </c>
      <c r="B142" s="1" t="s">
        <v>45</v>
      </c>
      <c r="C142" s="1" t="s">
        <v>33</v>
      </c>
      <c r="D142">
        <v>30</v>
      </c>
      <c r="E142" s="1">
        <v>31</v>
      </c>
      <c r="F142">
        <f t="shared" si="53"/>
        <v>0</v>
      </c>
      <c r="G142">
        <f t="shared" si="54"/>
        <v>1</v>
      </c>
      <c r="H142" s="4">
        <v>1.8</v>
      </c>
      <c r="I142" s="4">
        <v>2.0499999999999998</v>
      </c>
      <c r="J142" s="4">
        <v>1.62</v>
      </c>
      <c r="K142" s="4">
        <v>2.4</v>
      </c>
      <c r="L142" s="18">
        <f t="shared" si="55"/>
        <v>50</v>
      </c>
      <c r="M142" s="18">
        <f t="shared" si="56"/>
        <v>45</v>
      </c>
      <c r="N142" s="18">
        <f t="shared" si="57"/>
        <v>60</v>
      </c>
      <c r="O142" s="18">
        <f t="shared" si="58"/>
        <v>40</v>
      </c>
      <c r="P142" s="4">
        <f t="shared" si="59"/>
        <v>202211</v>
      </c>
      <c r="Q142" s="23">
        <f t="shared" si="60"/>
        <v>0.87804878048780499</v>
      </c>
      <c r="R142" s="23">
        <f t="shared" si="61"/>
        <v>-2.2023809523809526</v>
      </c>
      <c r="S142" s="22">
        <f t="shared" si="62"/>
        <v>-1.3243321718931476</v>
      </c>
      <c r="T142" s="5">
        <f t="shared" si="63"/>
        <v>1.1388888888888888</v>
      </c>
      <c r="U142" s="5"/>
      <c r="V142" s="5"/>
      <c r="W142" s="5">
        <f t="shared" si="64"/>
        <v>-1</v>
      </c>
      <c r="X142" s="4">
        <f t="shared" si="65"/>
        <v>-1</v>
      </c>
      <c r="Y142" s="4">
        <f t="shared" si="66"/>
        <v>0</v>
      </c>
      <c r="Z142" s="30">
        <f t="shared" si="67"/>
        <v>2022</v>
      </c>
      <c r="AA142" s="4">
        <f t="shared" si="68"/>
        <v>1.0499999999999998</v>
      </c>
      <c r="AB142" s="4">
        <f t="shared" si="69"/>
        <v>1.4</v>
      </c>
      <c r="AC142" s="4">
        <f t="shared" si="70"/>
        <v>0.35000000000000009</v>
      </c>
      <c r="AD142" s="4"/>
      <c r="AE142" s="4">
        <f t="shared" si="71"/>
        <v>-6.1728395061728336E-2</v>
      </c>
      <c r="AF142" s="31">
        <f t="shared" si="72"/>
        <v>4.9999999999999822E-2</v>
      </c>
      <c r="AG142" s="31">
        <f t="shared" si="73"/>
        <v>0.39999999999999991</v>
      </c>
      <c r="AH142" s="3">
        <f t="shared" si="74"/>
        <v>1</v>
      </c>
      <c r="AI142" s="40">
        <f t="shared" si="75"/>
        <v>2.7777777777777679E-2</v>
      </c>
      <c r="AJ142" s="3">
        <f t="shared" si="76"/>
        <v>4.1558441558441461E-2</v>
      </c>
      <c r="AK142" s="3">
        <f t="shared" si="77"/>
        <v>0.7172464949581745</v>
      </c>
    </row>
    <row r="143" spans="1:37" s="3" customFormat="1" x14ac:dyDescent="0.25">
      <c r="A143" s="9">
        <v>44878</v>
      </c>
      <c r="B143" s="1" t="s">
        <v>49</v>
      </c>
      <c r="C143" s="1" t="s">
        <v>56</v>
      </c>
      <c r="D143">
        <v>27</v>
      </c>
      <c r="E143" s="1">
        <v>17</v>
      </c>
      <c r="F143">
        <f t="shared" si="53"/>
        <v>1</v>
      </c>
      <c r="G143">
        <f t="shared" si="54"/>
        <v>0</v>
      </c>
      <c r="H143" s="4">
        <v>1.22</v>
      </c>
      <c r="I143" s="4">
        <v>4.5</v>
      </c>
      <c r="J143" s="4">
        <v>1.22</v>
      </c>
      <c r="K143" s="4">
        <v>4.5</v>
      </c>
      <c r="L143" s="18">
        <f t="shared" si="55"/>
        <v>80</v>
      </c>
      <c r="M143" s="18">
        <f t="shared" si="56"/>
        <v>20</v>
      </c>
      <c r="N143" s="18">
        <f t="shared" si="57"/>
        <v>80</v>
      </c>
      <c r="O143" s="18">
        <f t="shared" si="58"/>
        <v>20</v>
      </c>
      <c r="P143" s="4">
        <f t="shared" si="59"/>
        <v>202211</v>
      </c>
      <c r="Q143" s="23">
        <f t="shared" si="60"/>
        <v>1.22</v>
      </c>
      <c r="R143" s="23">
        <f t="shared" si="61"/>
        <v>-4.8311688311688314</v>
      </c>
      <c r="S143" s="22">
        <f t="shared" si="62"/>
        <v>-3.6111688311688317</v>
      </c>
      <c r="T143" s="5">
        <f t="shared" si="63"/>
        <v>3.6885245901639343</v>
      </c>
      <c r="U143" s="5"/>
      <c r="V143" s="5"/>
      <c r="W143" s="5">
        <f t="shared" si="64"/>
        <v>0.21999999999999997</v>
      </c>
      <c r="X143" s="4">
        <f t="shared" si="65"/>
        <v>0.21999999999999997</v>
      </c>
      <c r="Y143" s="4">
        <f t="shared" si="66"/>
        <v>0</v>
      </c>
      <c r="Z143" s="30">
        <f t="shared" si="67"/>
        <v>2022</v>
      </c>
      <c r="AA143" s="4">
        <f t="shared" si="68"/>
        <v>-1</v>
      </c>
      <c r="AB143" s="4">
        <f t="shared" si="69"/>
        <v>-1</v>
      </c>
      <c r="AC143" s="4">
        <f t="shared" si="70"/>
        <v>0</v>
      </c>
      <c r="AD143" s="4"/>
      <c r="AE143" s="4">
        <f t="shared" si="71"/>
        <v>0</v>
      </c>
      <c r="AF143" s="31">
        <f t="shared" si="72"/>
        <v>-0.78</v>
      </c>
      <c r="AG143" s="31">
        <f t="shared" si="73"/>
        <v>-0.78</v>
      </c>
      <c r="AH143" s="3">
        <f t="shared" si="74"/>
        <v>0</v>
      </c>
      <c r="AI143" s="40" t="b">
        <f t="shared" si="75"/>
        <v>0</v>
      </c>
      <c r="AJ143" s="3">
        <f t="shared" si="76"/>
        <v>4.0209790209790097E-2</v>
      </c>
      <c r="AK143" s="3">
        <f t="shared" si="77"/>
        <v>0.8102196077650704</v>
      </c>
    </row>
    <row r="144" spans="1:37" s="3" customFormat="1" x14ac:dyDescent="0.25">
      <c r="A144" s="9">
        <v>44878</v>
      </c>
      <c r="B144" s="1" t="s">
        <v>51</v>
      </c>
      <c r="C144" s="1" t="s">
        <v>58</v>
      </c>
      <c r="D144">
        <v>39</v>
      </c>
      <c r="E144" s="1">
        <v>17</v>
      </c>
      <c r="F144">
        <f t="shared" si="53"/>
        <v>1</v>
      </c>
      <c r="G144">
        <f t="shared" si="54"/>
        <v>0</v>
      </c>
      <c r="H144" s="4">
        <v>1.38</v>
      </c>
      <c r="I144" s="4">
        <v>3.15</v>
      </c>
      <c r="J144" s="4">
        <v>1.58</v>
      </c>
      <c r="K144" s="4">
        <v>2.5</v>
      </c>
      <c r="L144" s="18">
        <f t="shared" si="55"/>
        <v>70</v>
      </c>
      <c r="M144" s="18">
        <f t="shared" si="56"/>
        <v>30</v>
      </c>
      <c r="N144" s="18">
        <f t="shared" si="57"/>
        <v>60</v>
      </c>
      <c r="O144" s="18">
        <f t="shared" si="58"/>
        <v>40</v>
      </c>
      <c r="P144" s="4">
        <f t="shared" si="59"/>
        <v>202211</v>
      </c>
      <c r="Q144" s="23">
        <f t="shared" si="60"/>
        <v>1.38</v>
      </c>
      <c r="R144" s="23">
        <f t="shared" si="61"/>
        <v>-3.0966952264381891</v>
      </c>
      <c r="S144" s="22">
        <f t="shared" si="62"/>
        <v>-1.7166952264381892</v>
      </c>
      <c r="T144" s="5">
        <f t="shared" si="63"/>
        <v>2.2826086956521738</v>
      </c>
      <c r="U144" s="5"/>
      <c r="V144" s="5"/>
      <c r="W144" s="5">
        <f t="shared" si="64"/>
        <v>0.37999999999999989</v>
      </c>
      <c r="X144" s="4">
        <f t="shared" si="65"/>
        <v>0.58000000000000007</v>
      </c>
      <c r="Y144" s="4">
        <f t="shared" si="66"/>
        <v>0.20000000000000018</v>
      </c>
      <c r="Z144" s="30">
        <f t="shared" si="67"/>
        <v>2022</v>
      </c>
      <c r="AA144" s="4">
        <f t="shared" si="68"/>
        <v>-1</v>
      </c>
      <c r="AB144" s="4">
        <f t="shared" si="69"/>
        <v>-1</v>
      </c>
      <c r="AC144" s="4">
        <f t="shared" si="70"/>
        <v>0</v>
      </c>
      <c r="AD144" s="4"/>
      <c r="AE144" s="4">
        <f t="shared" si="71"/>
        <v>9.1726288754357177E-2</v>
      </c>
      <c r="AF144" s="31">
        <f t="shared" si="72"/>
        <v>-0.62000000000000011</v>
      </c>
      <c r="AG144" s="31">
        <f t="shared" si="73"/>
        <v>-0.41999999999999993</v>
      </c>
      <c r="AH144" s="3">
        <f t="shared" si="74"/>
        <v>1</v>
      </c>
      <c r="AI144" s="40">
        <f t="shared" si="75"/>
        <v>4.9628290134619335E-2</v>
      </c>
      <c r="AJ144" s="3">
        <f t="shared" si="76"/>
        <v>4.039735099337749E-2</v>
      </c>
      <c r="AK144" s="3">
        <f t="shared" si="77"/>
        <v>0.76027191198073663</v>
      </c>
    </row>
    <row r="145" spans="1:37" s="3" customFormat="1" x14ac:dyDescent="0.25">
      <c r="A145" s="9">
        <v>44878</v>
      </c>
      <c r="B145" s="1" t="s">
        <v>34</v>
      </c>
      <c r="C145" s="1" t="s">
        <v>47</v>
      </c>
      <c r="D145">
        <v>24</v>
      </c>
      <c r="E145" s="1">
        <v>16</v>
      </c>
      <c r="F145">
        <f t="shared" si="53"/>
        <v>1</v>
      </c>
      <c r="G145">
        <f t="shared" si="54"/>
        <v>0</v>
      </c>
      <c r="H145" s="4">
        <v>1.38</v>
      </c>
      <c r="I145" s="4">
        <v>3.15</v>
      </c>
      <c r="J145" s="4">
        <v>1.43</v>
      </c>
      <c r="K145" s="4">
        <v>2.9</v>
      </c>
      <c r="L145" s="18">
        <f t="shared" si="55"/>
        <v>70</v>
      </c>
      <c r="M145" s="18">
        <f t="shared" si="56"/>
        <v>30</v>
      </c>
      <c r="N145" s="18">
        <f t="shared" si="57"/>
        <v>65</v>
      </c>
      <c r="O145" s="18">
        <f t="shared" si="58"/>
        <v>30</v>
      </c>
      <c r="P145" s="4">
        <f t="shared" si="59"/>
        <v>202211</v>
      </c>
      <c r="Q145" s="23">
        <f t="shared" si="60"/>
        <v>1.38</v>
      </c>
      <c r="R145" s="23">
        <f t="shared" si="61"/>
        <v>-3.0966952264381891</v>
      </c>
      <c r="S145" s="22">
        <f t="shared" si="62"/>
        <v>-1.7166952264381892</v>
      </c>
      <c r="T145" s="5">
        <f t="shared" si="63"/>
        <v>2.2826086956521738</v>
      </c>
      <c r="U145" s="5"/>
      <c r="V145" s="5"/>
      <c r="W145" s="5">
        <f t="shared" si="64"/>
        <v>0.37999999999999989</v>
      </c>
      <c r="X145" s="4">
        <f t="shared" si="65"/>
        <v>0.42999999999999994</v>
      </c>
      <c r="Y145" s="4">
        <f t="shared" si="66"/>
        <v>5.0000000000000044E-2</v>
      </c>
      <c r="Z145" s="30">
        <f t="shared" si="67"/>
        <v>2022</v>
      </c>
      <c r="AA145" s="4">
        <f t="shared" si="68"/>
        <v>-1</v>
      </c>
      <c r="AB145" s="4">
        <f t="shared" si="69"/>
        <v>-1</v>
      </c>
      <c r="AC145" s="4">
        <f t="shared" si="70"/>
        <v>0</v>
      </c>
      <c r="AD145" s="4"/>
      <c r="AE145" s="4">
        <f t="shared" si="71"/>
        <v>2.5336981858721019E-2</v>
      </c>
      <c r="AF145" s="31">
        <f t="shared" si="72"/>
        <v>-0.62000000000000011</v>
      </c>
      <c r="AG145" s="31">
        <f t="shared" si="73"/>
        <v>-0.57000000000000006</v>
      </c>
      <c r="AH145" s="3">
        <f t="shared" si="74"/>
        <v>0</v>
      </c>
      <c r="AI145" s="40" t="b">
        <f t="shared" si="75"/>
        <v>0</v>
      </c>
      <c r="AJ145" s="3">
        <f t="shared" si="76"/>
        <v>4.039735099337749E-2</v>
      </c>
      <c r="AK145" s="3">
        <f t="shared" si="77"/>
        <v>0.76027191198073663</v>
      </c>
    </row>
    <row r="146" spans="1:37" s="3" customFormat="1" x14ac:dyDescent="0.25">
      <c r="A146" s="9">
        <v>44878</v>
      </c>
      <c r="B146" s="1" t="s">
        <v>57</v>
      </c>
      <c r="C146" s="1" t="s">
        <v>42</v>
      </c>
      <c r="D146">
        <v>20</v>
      </c>
      <c r="E146" s="1">
        <v>10</v>
      </c>
      <c r="F146">
        <f t="shared" si="53"/>
        <v>1</v>
      </c>
      <c r="G146">
        <f t="shared" si="54"/>
        <v>0</v>
      </c>
      <c r="H146" s="4">
        <v>2.25</v>
      </c>
      <c r="I146" s="4">
        <v>1.68</v>
      </c>
      <c r="J146" s="4">
        <v>1.86</v>
      </c>
      <c r="K146" s="4">
        <v>1.95</v>
      </c>
      <c r="L146" s="18">
        <f t="shared" si="55"/>
        <v>40</v>
      </c>
      <c r="M146" s="18">
        <f t="shared" si="56"/>
        <v>55</v>
      </c>
      <c r="N146" s="18">
        <f t="shared" si="57"/>
        <v>50</v>
      </c>
      <c r="O146" s="18">
        <f t="shared" si="58"/>
        <v>50</v>
      </c>
      <c r="P146" s="4">
        <f t="shared" si="59"/>
        <v>202211</v>
      </c>
      <c r="Q146" s="23">
        <f t="shared" si="60"/>
        <v>2.25</v>
      </c>
      <c r="R146" s="23">
        <f t="shared" si="61"/>
        <v>-2.2705882352941176</v>
      </c>
      <c r="S146" s="22">
        <f t="shared" si="62"/>
        <v>-2.0588235294117574E-2</v>
      </c>
      <c r="T146" s="5">
        <f t="shared" si="63"/>
        <v>0.74666666666666659</v>
      </c>
      <c r="U146" s="5"/>
      <c r="V146" s="5"/>
      <c r="W146" s="5">
        <f t="shared" si="64"/>
        <v>1.25</v>
      </c>
      <c r="X146" s="4">
        <f t="shared" si="65"/>
        <v>0.8600000000000001</v>
      </c>
      <c r="Y146" s="4">
        <f t="shared" si="66"/>
        <v>-0.3899999999999999</v>
      </c>
      <c r="Z146" s="30">
        <f t="shared" si="67"/>
        <v>2022</v>
      </c>
      <c r="AA146" s="4">
        <f t="shared" si="68"/>
        <v>-1</v>
      </c>
      <c r="AB146" s="4">
        <f t="shared" si="69"/>
        <v>-1</v>
      </c>
      <c r="AC146" s="4">
        <f t="shared" si="70"/>
        <v>0</v>
      </c>
      <c r="AD146" s="4"/>
      <c r="AE146" s="4">
        <f t="shared" si="71"/>
        <v>-9.3189964157706084E-2</v>
      </c>
      <c r="AF146" s="31">
        <f t="shared" si="72"/>
        <v>0.25</v>
      </c>
      <c r="AG146" s="31">
        <f t="shared" si="73"/>
        <v>-0.1399999999999999</v>
      </c>
      <c r="AH146" s="3">
        <f t="shared" si="74"/>
        <v>1</v>
      </c>
      <c r="AI146" s="40">
        <f t="shared" si="75"/>
        <v>4.2735042735042694E-2</v>
      </c>
      <c r="AJ146" s="3">
        <f t="shared" si="76"/>
        <v>3.8167938931297662E-2</v>
      </c>
      <c r="AK146" s="3">
        <f t="shared" si="77"/>
        <v>0.72495170907869322</v>
      </c>
    </row>
    <row r="147" spans="1:37" s="3" customFormat="1" x14ac:dyDescent="0.25">
      <c r="A147" s="9">
        <v>44878</v>
      </c>
      <c r="B147" s="1" t="s">
        <v>50</v>
      </c>
      <c r="C147" s="1" t="s">
        <v>35</v>
      </c>
      <c r="D147">
        <v>17</v>
      </c>
      <c r="E147" s="1">
        <v>10</v>
      </c>
      <c r="F147">
        <f t="shared" si="53"/>
        <v>1</v>
      </c>
      <c r="G147">
        <f t="shared" si="54"/>
        <v>0</v>
      </c>
      <c r="H147" s="4">
        <v>1.76</v>
      </c>
      <c r="I147" s="4">
        <v>2.1</v>
      </c>
      <c r="J147" s="4">
        <v>1.71</v>
      </c>
      <c r="K147" s="4">
        <v>2.2000000000000002</v>
      </c>
      <c r="L147" s="18">
        <f t="shared" si="55"/>
        <v>50</v>
      </c>
      <c r="M147" s="18">
        <f t="shared" si="56"/>
        <v>45</v>
      </c>
      <c r="N147" s="18">
        <f t="shared" si="57"/>
        <v>55</v>
      </c>
      <c r="O147" s="18">
        <f t="shared" si="58"/>
        <v>45</v>
      </c>
      <c r="P147" s="4">
        <f t="shared" si="59"/>
        <v>202211</v>
      </c>
      <c r="Q147" s="23">
        <f t="shared" si="60"/>
        <v>1.76</v>
      </c>
      <c r="R147" s="23">
        <f t="shared" si="61"/>
        <v>-2.2248803827751198</v>
      </c>
      <c r="S147" s="22">
        <f t="shared" si="62"/>
        <v>-0.46488038277511978</v>
      </c>
      <c r="T147" s="5">
        <f t="shared" si="63"/>
        <v>1.1931818181818181</v>
      </c>
      <c r="U147" s="5"/>
      <c r="V147" s="5"/>
      <c r="W147" s="5">
        <f t="shared" si="64"/>
        <v>0.76</v>
      </c>
      <c r="X147" s="4">
        <f t="shared" si="65"/>
        <v>0.71</v>
      </c>
      <c r="Y147" s="4">
        <f t="shared" si="66"/>
        <v>-5.0000000000000044E-2</v>
      </c>
      <c r="Z147" s="30">
        <f t="shared" si="67"/>
        <v>2022</v>
      </c>
      <c r="AA147" s="4">
        <f t="shared" si="68"/>
        <v>-1</v>
      </c>
      <c r="AB147" s="4">
        <f t="shared" si="69"/>
        <v>-1</v>
      </c>
      <c r="AC147" s="4">
        <f t="shared" si="70"/>
        <v>0</v>
      </c>
      <c r="AD147" s="4"/>
      <c r="AE147" s="4">
        <f t="shared" si="71"/>
        <v>-1.6613503455608636E-2</v>
      </c>
      <c r="AF147" s="31">
        <f t="shared" si="72"/>
        <v>-0.24</v>
      </c>
      <c r="AG147" s="31">
        <f t="shared" si="73"/>
        <v>-0.29000000000000004</v>
      </c>
      <c r="AH147" s="3">
        <f t="shared" si="74"/>
        <v>0</v>
      </c>
      <c r="AI147" s="40" t="b">
        <f t="shared" si="75"/>
        <v>0</v>
      </c>
      <c r="AJ147" s="3">
        <f t="shared" si="76"/>
        <v>4.2487046632124437E-2</v>
      </c>
      <c r="AK147" s="3">
        <f t="shared" si="77"/>
        <v>0.71743173853563458</v>
      </c>
    </row>
    <row r="148" spans="1:37" s="3" customFormat="1" x14ac:dyDescent="0.25">
      <c r="A148" s="9">
        <v>44878</v>
      </c>
      <c r="B148" s="1" t="s">
        <v>39</v>
      </c>
      <c r="C148" s="1" t="s">
        <v>61</v>
      </c>
      <c r="D148">
        <v>21</v>
      </c>
      <c r="E148" s="1">
        <v>16</v>
      </c>
      <c r="F148">
        <f t="shared" si="53"/>
        <v>1</v>
      </c>
      <c r="G148">
        <f t="shared" si="54"/>
        <v>0</v>
      </c>
      <c r="H148" s="4">
        <v>1.71</v>
      </c>
      <c r="I148" s="4">
        <v>2.2000000000000002</v>
      </c>
      <c r="J148" s="4">
        <v>1.66</v>
      </c>
      <c r="K148" s="4">
        <v>2.2999999999999998</v>
      </c>
      <c r="L148" s="18">
        <f t="shared" si="55"/>
        <v>50</v>
      </c>
      <c r="M148" s="18">
        <f t="shared" si="56"/>
        <v>45</v>
      </c>
      <c r="N148" s="18">
        <f t="shared" si="57"/>
        <v>60</v>
      </c>
      <c r="O148" s="18">
        <f t="shared" si="58"/>
        <v>40</v>
      </c>
      <c r="P148" s="4">
        <f t="shared" si="59"/>
        <v>202211</v>
      </c>
      <c r="Q148" s="23">
        <f t="shared" si="60"/>
        <v>1.71</v>
      </c>
      <c r="R148" s="23">
        <f t="shared" si="61"/>
        <v>-2.2417840375586855</v>
      </c>
      <c r="S148" s="22">
        <f t="shared" si="62"/>
        <v>-0.53178403755868553</v>
      </c>
      <c r="T148" s="5">
        <f t="shared" si="63"/>
        <v>1.2865497076023393</v>
      </c>
      <c r="U148" s="5"/>
      <c r="V148" s="5"/>
      <c r="W148" s="5">
        <f t="shared" si="64"/>
        <v>0.71</v>
      </c>
      <c r="X148" s="4">
        <f t="shared" si="65"/>
        <v>0.65999999999999992</v>
      </c>
      <c r="Y148" s="4">
        <f t="shared" si="66"/>
        <v>-5.0000000000000044E-2</v>
      </c>
      <c r="Z148" s="30">
        <f t="shared" si="67"/>
        <v>2022</v>
      </c>
      <c r="AA148" s="4">
        <f t="shared" si="68"/>
        <v>-1</v>
      </c>
      <c r="AB148" s="4">
        <f t="shared" si="69"/>
        <v>-1</v>
      </c>
      <c r="AC148" s="4">
        <f t="shared" si="70"/>
        <v>0</v>
      </c>
      <c r="AD148" s="4"/>
      <c r="AE148" s="4">
        <f t="shared" si="71"/>
        <v>-1.7614316916790052E-2</v>
      </c>
      <c r="AF148" s="31">
        <f t="shared" si="72"/>
        <v>-0.29000000000000004</v>
      </c>
      <c r="AG148" s="31">
        <f t="shared" si="73"/>
        <v>-0.34000000000000008</v>
      </c>
      <c r="AH148" s="3">
        <f t="shared" si="74"/>
        <v>0</v>
      </c>
      <c r="AI148" s="40" t="b">
        <f t="shared" si="75"/>
        <v>0</v>
      </c>
      <c r="AJ148" s="3">
        <f t="shared" si="76"/>
        <v>3.7851662404092101E-2</v>
      </c>
      <c r="AK148" s="3">
        <f t="shared" si="77"/>
        <v>0.72372653477329041</v>
      </c>
    </row>
    <row r="149" spans="1:37" s="3" customFormat="1" x14ac:dyDescent="0.25">
      <c r="A149" s="9">
        <v>44875</v>
      </c>
      <c r="B149" s="1" t="s">
        <v>40</v>
      </c>
      <c r="C149" s="1" t="s">
        <v>41</v>
      </c>
      <c r="D149">
        <v>25</v>
      </c>
      <c r="E149" s="1">
        <v>15</v>
      </c>
      <c r="F149">
        <f t="shared" si="53"/>
        <v>1</v>
      </c>
      <c r="G149">
        <f t="shared" si="54"/>
        <v>0</v>
      </c>
      <c r="H149" s="4">
        <v>2.0499999999999998</v>
      </c>
      <c r="I149" s="4">
        <v>1.8</v>
      </c>
      <c r="J149" s="4">
        <v>2.2999999999999998</v>
      </c>
      <c r="K149" s="4">
        <v>1.66</v>
      </c>
      <c r="L149" s="18">
        <f t="shared" si="55"/>
        <v>40</v>
      </c>
      <c r="M149" s="18">
        <f t="shared" si="56"/>
        <v>55</v>
      </c>
      <c r="N149" s="18">
        <f t="shared" si="57"/>
        <v>40</v>
      </c>
      <c r="O149" s="18">
        <f t="shared" si="58"/>
        <v>60</v>
      </c>
      <c r="P149" s="4">
        <f t="shared" si="59"/>
        <v>202211</v>
      </c>
      <c r="Q149" s="23">
        <f t="shared" si="60"/>
        <v>2.0499999999999998</v>
      </c>
      <c r="R149" s="23">
        <f t="shared" si="61"/>
        <v>-2.2023809523809526</v>
      </c>
      <c r="S149" s="22">
        <f t="shared" si="62"/>
        <v>-0.15238095238095273</v>
      </c>
      <c r="T149" s="5">
        <f t="shared" si="63"/>
        <v>0.87804878048780499</v>
      </c>
      <c r="U149" s="5"/>
      <c r="V149" s="5"/>
      <c r="W149" s="5">
        <f t="shared" si="64"/>
        <v>1.0499999999999998</v>
      </c>
      <c r="X149" s="4">
        <f t="shared" si="65"/>
        <v>1.2999999999999998</v>
      </c>
      <c r="Y149" s="4">
        <f t="shared" si="66"/>
        <v>0.25</v>
      </c>
      <c r="Z149" s="30">
        <f t="shared" si="67"/>
        <v>2022</v>
      </c>
      <c r="AA149" s="4">
        <f t="shared" si="68"/>
        <v>-1</v>
      </c>
      <c r="AB149" s="4">
        <f t="shared" si="69"/>
        <v>-1</v>
      </c>
      <c r="AC149" s="4">
        <f t="shared" si="70"/>
        <v>0</v>
      </c>
      <c r="AD149" s="4"/>
      <c r="AE149" s="4">
        <f t="shared" si="71"/>
        <v>5.3022269353128315E-2</v>
      </c>
      <c r="AF149" s="31">
        <f t="shared" si="72"/>
        <v>4.9999999999999822E-2</v>
      </c>
      <c r="AG149" s="31">
        <f t="shared" si="73"/>
        <v>0.29999999999999982</v>
      </c>
      <c r="AH149" s="3">
        <f t="shared" si="74"/>
        <v>1</v>
      </c>
      <c r="AI149" s="40" t="b">
        <f t="shared" si="75"/>
        <v>0</v>
      </c>
      <c r="AJ149" s="3">
        <f t="shared" si="76"/>
        <v>4.1558441558441461E-2</v>
      </c>
      <c r="AK149" s="3">
        <f t="shared" si="77"/>
        <v>0.7172464949581745</v>
      </c>
    </row>
    <row r="150" spans="1:37" s="3" customFormat="1" x14ac:dyDescent="0.25">
      <c r="A150" s="9">
        <v>44872</v>
      </c>
      <c r="B150" s="1" t="s">
        <v>42</v>
      </c>
      <c r="C150" s="1" t="s">
        <v>43</v>
      </c>
      <c r="D150">
        <v>13</v>
      </c>
      <c r="E150" s="1">
        <v>27</v>
      </c>
      <c r="F150">
        <f t="shared" si="53"/>
        <v>0</v>
      </c>
      <c r="G150">
        <f t="shared" si="54"/>
        <v>1</v>
      </c>
      <c r="H150" s="4">
        <v>2.4500000000000002</v>
      </c>
      <c r="I150" s="4">
        <v>1.6</v>
      </c>
      <c r="J150" s="4">
        <v>2.1</v>
      </c>
      <c r="K150" s="4">
        <v>1.76</v>
      </c>
      <c r="L150" s="18">
        <f t="shared" si="55"/>
        <v>40</v>
      </c>
      <c r="M150" s="18">
        <f t="shared" si="56"/>
        <v>60</v>
      </c>
      <c r="N150" s="18">
        <f t="shared" si="57"/>
        <v>45</v>
      </c>
      <c r="O150" s="18">
        <f t="shared" si="58"/>
        <v>55</v>
      </c>
      <c r="P150" s="4">
        <f t="shared" si="59"/>
        <v>202211</v>
      </c>
      <c r="Q150" s="23">
        <f t="shared" si="60"/>
        <v>1.53125</v>
      </c>
      <c r="R150" s="23">
        <f t="shared" si="61"/>
        <v>-2.3563218390804597</v>
      </c>
      <c r="S150" s="22">
        <f t="shared" si="62"/>
        <v>-0.82507183908045967</v>
      </c>
      <c r="T150" s="5">
        <f t="shared" si="63"/>
        <v>0.65306122448979587</v>
      </c>
      <c r="U150" s="5"/>
      <c r="V150" s="5"/>
      <c r="W150" s="5">
        <f t="shared" si="64"/>
        <v>-1</v>
      </c>
      <c r="X150" s="4">
        <f t="shared" si="65"/>
        <v>-1</v>
      </c>
      <c r="Y150" s="4">
        <f t="shared" si="66"/>
        <v>0</v>
      </c>
      <c r="Z150" s="30">
        <f t="shared" si="67"/>
        <v>2022</v>
      </c>
      <c r="AA150" s="4">
        <f t="shared" si="68"/>
        <v>0.60000000000000009</v>
      </c>
      <c r="AB150" s="4">
        <f t="shared" si="69"/>
        <v>0.76</v>
      </c>
      <c r="AC150" s="4">
        <f t="shared" si="70"/>
        <v>0.15999999999999992</v>
      </c>
      <c r="AD150" s="4"/>
      <c r="AE150" s="4">
        <f t="shared" si="71"/>
        <v>-6.8027210884353762E-2</v>
      </c>
      <c r="AF150" s="31">
        <f t="shared" si="72"/>
        <v>-0.39999999999999991</v>
      </c>
      <c r="AG150" s="31">
        <f t="shared" si="73"/>
        <v>-0.24</v>
      </c>
      <c r="AH150" s="3">
        <f t="shared" si="74"/>
        <v>1</v>
      </c>
      <c r="AI150" s="40">
        <f t="shared" si="75"/>
        <v>2.3654916512059421E-2</v>
      </c>
      <c r="AJ150" s="3">
        <f t="shared" si="76"/>
        <v>3.2098765432098886E-2</v>
      </c>
      <c r="AK150" s="3">
        <f t="shared" si="77"/>
        <v>0.73643794252394845</v>
      </c>
    </row>
    <row r="151" spans="1:37" s="3" customFormat="1" x14ac:dyDescent="0.25">
      <c r="A151" s="9">
        <v>44871</v>
      </c>
      <c r="B151" s="1" t="s">
        <v>49</v>
      </c>
      <c r="C151" s="1" t="s">
        <v>50</v>
      </c>
      <c r="D151">
        <v>20</v>
      </c>
      <c r="E151" s="1">
        <v>17</v>
      </c>
      <c r="F151">
        <f t="shared" si="53"/>
        <v>1</v>
      </c>
      <c r="G151">
        <f t="shared" si="54"/>
        <v>0</v>
      </c>
      <c r="H151" s="4">
        <v>1.18</v>
      </c>
      <c r="I151" s="4">
        <v>5.25</v>
      </c>
      <c r="J151" s="4">
        <v>1.1100000000000001</v>
      </c>
      <c r="K151" s="4">
        <v>6.75</v>
      </c>
      <c r="L151" s="18">
        <f t="shared" si="55"/>
        <v>80</v>
      </c>
      <c r="M151" s="18">
        <f t="shared" si="56"/>
        <v>15</v>
      </c>
      <c r="N151" s="18">
        <f t="shared" si="57"/>
        <v>90</v>
      </c>
      <c r="O151" s="18">
        <f t="shared" si="58"/>
        <v>10</v>
      </c>
      <c r="P151" s="4">
        <f t="shared" si="59"/>
        <v>202211</v>
      </c>
      <c r="Q151" s="23">
        <f t="shared" si="60"/>
        <v>1.18</v>
      </c>
      <c r="R151" s="23">
        <f t="shared" si="61"/>
        <v>-5.790849673202616</v>
      </c>
      <c r="S151" s="22">
        <f t="shared" si="62"/>
        <v>-4.6108496732026163</v>
      </c>
      <c r="T151" s="5">
        <f t="shared" si="63"/>
        <v>4.4491525423728815</v>
      </c>
      <c r="U151" s="5"/>
      <c r="V151" s="5"/>
      <c r="W151" s="5">
        <f t="shared" si="64"/>
        <v>0.17999999999999994</v>
      </c>
      <c r="X151" s="4">
        <f t="shared" si="65"/>
        <v>0.1100000000000001</v>
      </c>
      <c r="Y151" s="4">
        <f t="shared" si="66"/>
        <v>-6.999999999999984E-2</v>
      </c>
      <c r="Z151" s="30">
        <f t="shared" si="67"/>
        <v>2022</v>
      </c>
      <c r="AA151" s="4">
        <f t="shared" si="68"/>
        <v>-1</v>
      </c>
      <c r="AB151" s="4">
        <f t="shared" si="69"/>
        <v>-1</v>
      </c>
      <c r="AC151" s="4">
        <f t="shared" si="70"/>
        <v>0</v>
      </c>
      <c r="AD151" s="4"/>
      <c r="AE151" s="4">
        <f t="shared" si="71"/>
        <v>-5.3443273782256662E-2</v>
      </c>
      <c r="AF151" s="31">
        <f t="shared" si="72"/>
        <v>-0.82000000000000006</v>
      </c>
      <c r="AG151" s="31">
        <f t="shared" si="73"/>
        <v>-0.8899999999999999</v>
      </c>
      <c r="AH151" s="3">
        <f t="shared" si="74"/>
        <v>1</v>
      </c>
      <c r="AI151" s="40" t="b">
        <f t="shared" si="75"/>
        <v>0</v>
      </c>
      <c r="AJ151" s="3">
        <f t="shared" si="76"/>
        <v>3.6547433903577065E-2</v>
      </c>
      <c r="AK151" s="3">
        <f t="shared" si="77"/>
        <v>0.8324562037780735</v>
      </c>
    </row>
    <row r="152" spans="1:37" s="3" customFormat="1" x14ac:dyDescent="0.25">
      <c r="A152" s="9">
        <v>44871</v>
      </c>
      <c r="B152" s="1" t="s">
        <v>39</v>
      </c>
      <c r="C152" s="1" t="s">
        <v>73</v>
      </c>
      <c r="D152">
        <v>16</v>
      </c>
      <c r="E152" s="1">
        <v>13</v>
      </c>
      <c r="F152">
        <f t="shared" si="53"/>
        <v>1</v>
      </c>
      <c r="G152">
        <f t="shared" si="54"/>
        <v>0</v>
      </c>
      <c r="H152" s="4">
        <v>1.8</v>
      </c>
      <c r="I152" s="4">
        <v>2.0499999999999998</v>
      </c>
      <c r="J152" s="4">
        <v>1.64</v>
      </c>
      <c r="K152" s="4">
        <v>2.35</v>
      </c>
      <c r="L152" s="18">
        <f t="shared" si="55"/>
        <v>50</v>
      </c>
      <c r="M152" s="18">
        <f t="shared" si="56"/>
        <v>45</v>
      </c>
      <c r="N152" s="18">
        <f t="shared" si="57"/>
        <v>60</v>
      </c>
      <c r="O152" s="18">
        <f t="shared" si="58"/>
        <v>40</v>
      </c>
      <c r="P152" s="4">
        <f t="shared" si="59"/>
        <v>202211</v>
      </c>
      <c r="Q152" s="23">
        <f t="shared" si="60"/>
        <v>1.8</v>
      </c>
      <c r="R152" s="23">
        <f t="shared" si="61"/>
        <v>-2.2023809523809526</v>
      </c>
      <c r="S152" s="22">
        <f t="shared" si="62"/>
        <v>-0.40238095238095251</v>
      </c>
      <c r="T152" s="5">
        <f t="shared" si="63"/>
        <v>1.1388888888888888</v>
      </c>
      <c r="U152" s="5"/>
      <c r="V152" s="5"/>
      <c r="W152" s="5">
        <f t="shared" si="64"/>
        <v>0.8</v>
      </c>
      <c r="X152" s="4">
        <f t="shared" si="65"/>
        <v>0.6399999999999999</v>
      </c>
      <c r="Y152" s="4">
        <f t="shared" si="66"/>
        <v>-0.16000000000000014</v>
      </c>
      <c r="Z152" s="30">
        <f t="shared" si="67"/>
        <v>2022</v>
      </c>
      <c r="AA152" s="4">
        <f t="shared" si="68"/>
        <v>-1</v>
      </c>
      <c r="AB152" s="4">
        <f t="shared" si="69"/>
        <v>-1</v>
      </c>
      <c r="AC152" s="4">
        <f t="shared" si="70"/>
        <v>0</v>
      </c>
      <c r="AD152" s="4"/>
      <c r="AE152" s="4">
        <f t="shared" si="71"/>
        <v>-5.4200542005420016E-2</v>
      </c>
      <c r="AF152" s="31">
        <f t="shared" si="72"/>
        <v>-0.19999999999999996</v>
      </c>
      <c r="AG152" s="31">
        <f t="shared" si="73"/>
        <v>-0.3600000000000001</v>
      </c>
      <c r="AH152" s="3">
        <f t="shared" si="74"/>
        <v>1</v>
      </c>
      <c r="AI152" s="40">
        <f t="shared" si="75"/>
        <v>1.891252955082745E-2</v>
      </c>
      <c r="AJ152" s="3">
        <f t="shared" si="76"/>
        <v>4.1558441558441461E-2</v>
      </c>
      <c r="AK152" s="3">
        <f t="shared" si="77"/>
        <v>0.7172464949581745</v>
      </c>
    </row>
    <row r="153" spans="1:37" s="3" customFormat="1" x14ac:dyDescent="0.25">
      <c r="A153" s="9">
        <v>44871</v>
      </c>
      <c r="B153" s="1" t="s">
        <v>63</v>
      </c>
      <c r="C153" s="1" t="s">
        <v>61</v>
      </c>
      <c r="D153">
        <v>21</v>
      </c>
      <c r="E153" s="1">
        <v>31</v>
      </c>
      <c r="F153">
        <f t="shared" si="53"/>
        <v>0</v>
      </c>
      <c r="G153">
        <f t="shared" si="54"/>
        <v>1</v>
      </c>
      <c r="H153" s="4">
        <v>1.52</v>
      </c>
      <c r="I153" s="4">
        <v>2.67</v>
      </c>
      <c r="J153" s="4">
        <v>1.76</v>
      </c>
      <c r="K153" s="4">
        <v>2.1</v>
      </c>
      <c r="L153" s="18">
        <f t="shared" si="55"/>
        <v>60</v>
      </c>
      <c r="M153" s="18">
        <f t="shared" si="56"/>
        <v>35</v>
      </c>
      <c r="N153" s="18">
        <f t="shared" si="57"/>
        <v>55</v>
      </c>
      <c r="O153" s="18">
        <f t="shared" si="58"/>
        <v>45</v>
      </c>
      <c r="P153" s="4">
        <f t="shared" si="59"/>
        <v>202211</v>
      </c>
      <c r="Q153" s="23">
        <f t="shared" si="60"/>
        <v>0.56928838951310867</v>
      </c>
      <c r="R153" s="23">
        <f t="shared" si="61"/>
        <v>-2.521879318286504</v>
      </c>
      <c r="S153" s="22">
        <f t="shared" si="62"/>
        <v>-1.9525909287733954</v>
      </c>
      <c r="T153" s="5">
        <f t="shared" si="63"/>
        <v>1.756578947368421</v>
      </c>
      <c r="U153" s="5"/>
      <c r="V153" s="5"/>
      <c r="W153" s="5">
        <f t="shared" si="64"/>
        <v>-1</v>
      </c>
      <c r="X153" s="4">
        <f t="shared" si="65"/>
        <v>-1</v>
      </c>
      <c r="Y153" s="4">
        <f t="shared" si="66"/>
        <v>0</v>
      </c>
      <c r="Z153" s="30">
        <f t="shared" si="67"/>
        <v>2022</v>
      </c>
      <c r="AA153" s="4">
        <f t="shared" si="68"/>
        <v>1.67</v>
      </c>
      <c r="AB153" s="4">
        <f t="shared" si="69"/>
        <v>1.1000000000000001</v>
      </c>
      <c r="AC153" s="4">
        <f t="shared" si="70"/>
        <v>-0.56999999999999984</v>
      </c>
      <c r="AD153" s="4"/>
      <c r="AE153" s="4">
        <f t="shared" si="71"/>
        <v>8.9712918660287078E-2</v>
      </c>
      <c r="AF153" s="31">
        <f t="shared" si="72"/>
        <v>0.66999999999999993</v>
      </c>
      <c r="AG153" s="31">
        <f t="shared" si="73"/>
        <v>0.10000000000000009</v>
      </c>
      <c r="AH153" s="3">
        <f t="shared" si="74"/>
        <v>1</v>
      </c>
      <c r="AI153" s="40">
        <f t="shared" si="75"/>
        <v>5.7286346612189232E-2</v>
      </c>
      <c r="AJ153" s="3">
        <f t="shared" si="76"/>
        <v>3.1408114558472477E-2</v>
      </c>
      <c r="AK153" s="3">
        <f t="shared" si="77"/>
        <v>0.74560748766802243</v>
      </c>
    </row>
    <row r="154" spans="1:37" s="3" customFormat="1" x14ac:dyDescent="0.25">
      <c r="A154" s="9">
        <v>44871</v>
      </c>
      <c r="B154" s="1" t="s">
        <v>41</v>
      </c>
      <c r="C154" s="1" t="s">
        <v>74</v>
      </c>
      <c r="D154">
        <v>17</v>
      </c>
      <c r="E154" s="1">
        <v>20</v>
      </c>
      <c r="F154">
        <f t="shared" si="53"/>
        <v>0</v>
      </c>
      <c r="G154">
        <f t="shared" si="54"/>
        <v>1</v>
      </c>
      <c r="H154" s="4">
        <v>2.4</v>
      </c>
      <c r="I154" s="4">
        <v>1.62</v>
      </c>
      <c r="J154" s="4">
        <v>2.25</v>
      </c>
      <c r="K154" s="4">
        <v>1.68</v>
      </c>
      <c r="L154" s="18">
        <f t="shared" si="55"/>
        <v>40</v>
      </c>
      <c r="M154" s="18">
        <f t="shared" si="56"/>
        <v>60</v>
      </c>
      <c r="N154" s="18">
        <f t="shared" si="57"/>
        <v>40</v>
      </c>
      <c r="O154" s="18">
        <f t="shared" si="58"/>
        <v>55</v>
      </c>
      <c r="P154" s="4">
        <f t="shared" si="59"/>
        <v>202211</v>
      </c>
      <c r="Q154" s="23">
        <f t="shared" si="60"/>
        <v>1.4814814814814814</v>
      </c>
      <c r="R154" s="23">
        <f t="shared" si="61"/>
        <v>-2.3271889400921655</v>
      </c>
      <c r="S154" s="22">
        <f t="shared" si="62"/>
        <v>-0.84570745861068408</v>
      </c>
      <c r="T154" s="5">
        <f t="shared" si="63"/>
        <v>0.67500000000000004</v>
      </c>
      <c r="U154" s="5"/>
      <c r="V154" s="5"/>
      <c r="W154" s="5">
        <f t="shared" si="64"/>
        <v>-1</v>
      </c>
      <c r="X154" s="4">
        <f t="shared" si="65"/>
        <v>-1</v>
      </c>
      <c r="Y154" s="4">
        <f t="shared" si="66"/>
        <v>0</v>
      </c>
      <c r="Z154" s="30">
        <f t="shared" si="67"/>
        <v>2022</v>
      </c>
      <c r="AA154" s="4">
        <f t="shared" si="68"/>
        <v>0.62000000000000011</v>
      </c>
      <c r="AB154" s="4">
        <f t="shared" si="69"/>
        <v>0.67999999999999994</v>
      </c>
      <c r="AC154" s="4">
        <f t="shared" si="70"/>
        <v>5.9999999999999831E-2</v>
      </c>
      <c r="AD154" s="4"/>
      <c r="AE154" s="4">
        <f t="shared" si="71"/>
        <v>-2.7777777777777735E-2</v>
      </c>
      <c r="AF154" s="31">
        <f t="shared" si="72"/>
        <v>-0.37999999999999989</v>
      </c>
      <c r="AG154" s="31">
        <f t="shared" si="73"/>
        <v>-0.32000000000000006</v>
      </c>
      <c r="AH154" s="3">
        <f t="shared" si="74"/>
        <v>0</v>
      </c>
      <c r="AI154" s="40" t="b">
        <f t="shared" si="75"/>
        <v>0</v>
      </c>
      <c r="AJ154" s="3">
        <f t="shared" si="76"/>
        <v>3.2835820895522283E-2</v>
      </c>
      <c r="AK154" s="3">
        <f t="shared" si="77"/>
        <v>0.73406619925824312</v>
      </c>
    </row>
    <row r="155" spans="1:37" s="3" customFormat="1" x14ac:dyDescent="0.25">
      <c r="A155" s="9">
        <v>44871</v>
      </c>
      <c r="B155" s="1" t="s">
        <v>45</v>
      </c>
      <c r="C155" s="1" t="s">
        <v>51</v>
      </c>
      <c r="D155">
        <v>32</v>
      </c>
      <c r="E155" s="1">
        <v>35</v>
      </c>
      <c r="F155">
        <f t="shared" si="53"/>
        <v>0</v>
      </c>
      <c r="G155">
        <f t="shared" si="54"/>
        <v>1</v>
      </c>
      <c r="H155" s="4">
        <v>2.5499999999999998</v>
      </c>
      <c r="I155" s="4">
        <v>1.57</v>
      </c>
      <c r="J155" s="4">
        <v>2.65</v>
      </c>
      <c r="K155" s="4">
        <v>1.54</v>
      </c>
      <c r="L155" s="18">
        <f t="shared" si="55"/>
        <v>30</v>
      </c>
      <c r="M155" s="18">
        <f t="shared" si="56"/>
        <v>60</v>
      </c>
      <c r="N155" s="18">
        <f t="shared" si="57"/>
        <v>35</v>
      </c>
      <c r="O155" s="18">
        <f t="shared" si="58"/>
        <v>60</v>
      </c>
      <c r="P155" s="4">
        <f t="shared" si="59"/>
        <v>202211</v>
      </c>
      <c r="Q155" s="23">
        <f t="shared" si="60"/>
        <v>1.6242038216560508</v>
      </c>
      <c r="R155" s="23">
        <f t="shared" si="61"/>
        <v>-2.3995472552348613</v>
      </c>
      <c r="S155" s="22">
        <f t="shared" si="62"/>
        <v>-0.77534343357881053</v>
      </c>
      <c r="T155" s="5">
        <f t="shared" si="63"/>
        <v>0.61568627450980395</v>
      </c>
      <c r="U155" s="5"/>
      <c r="V155" s="5"/>
      <c r="W155" s="5">
        <f t="shared" si="64"/>
        <v>-1</v>
      </c>
      <c r="X155" s="4">
        <f t="shared" si="65"/>
        <v>-1</v>
      </c>
      <c r="Y155" s="4">
        <f t="shared" si="66"/>
        <v>0</v>
      </c>
      <c r="Z155" s="30">
        <f t="shared" si="67"/>
        <v>2022</v>
      </c>
      <c r="AA155" s="4">
        <f t="shared" si="68"/>
        <v>0.57000000000000006</v>
      </c>
      <c r="AB155" s="4">
        <f t="shared" si="69"/>
        <v>0.54</v>
      </c>
      <c r="AC155" s="4">
        <f t="shared" si="70"/>
        <v>-3.0000000000000027E-2</v>
      </c>
      <c r="AD155" s="4"/>
      <c r="AE155" s="4">
        <f t="shared" si="71"/>
        <v>1.4798372179060326E-2</v>
      </c>
      <c r="AF155" s="31">
        <f t="shared" si="72"/>
        <v>-0.42999999999999994</v>
      </c>
      <c r="AG155" s="31">
        <f t="shared" si="73"/>
        <v>-0.45999999999999996</v>
      </c>
      <c r="AH155" s="3">
        <f t="shared" si="74"/>
        <v>0</v>
      </c>
      <c r="AI155" s="40" t="b">
        <f t="shared" si="75"/>
        <v>0</v>
      </c>
      <c r="AJ155" s="3">
        <f t="shared" si="76"/>
        <v>2.8276699029126329E-2</v>
      </c>
      <c r="AK155" s="3">
        <f t="shared" si="77"/>
        <v>0.74295003424395301</v>
      </c>
    </row>
    <row r="156" spans="1:37" s="3" customFormat="1" x14ac:dyDescent="0.25">
      <c r="A156" s="9">
        <v>44871</v>
      </c>
      <c r="B156" s="1" t="s">
        <v>44</v>
      </c>
      <c r="C156" s="1" t="s">
        <v>40</v>
      </c>
      <c r="D156">
        <v>42</v>
      </c>
      <c r="E156" s="1">
        <v>21</v>
      </c>
      <c r="F156">
        <f t="shared" si="53"/>
        <v>1</v>
      </c>
      <c r="G156">
        <f t="shared" si="54"/>
        <v>0</v>
      </c>
      <c r="H156" s="4">
        <v>1.22</v>
      </c>
      <c r="I156" s="4">
        <v>4.5</v>
      </c>
      <c r="J156" s="4">
        <v>1.29</v>
      </c>
      <c r="K156" s="4">
        <v>3.7</v>
      </c>
      <c r="L156" s="18">
        <f t="shared" si="55"/>
        <v>80</v>
      </c>
      <c r="M156" s="18">
        <f t="shared" si="56"/>
        <v>20</v>
      </c>
      <c r="N156" s="18">
        <f t="shared" si="57"/>
        <v>75</v>
      </c>
      <c r="O156" s="18">
        <f t="shared" si="58"/>
        <v>25</v>
      </c>
      <c r="P156" s="4">
        <f t="shared" si="59"/>
        <v>202211</v>
      </c>
      <c r="Q156" s="23">
        <f t="shared" si="60"/>
        <v>1.22</v>
      </c>
      <c r="R156" s="23">
        <f t="shared" si="61"/>
        <v>-4.8311688311688314</v>
      </c>
      <c r="S156" s="22">
        <f t="shared" si="62"/>
        <v>-3.6111688311688317</v>
      </c>
      <c r="T156" s="5">
        <f t="shared" si="63"/>
        <v>3.6885245901639343</v>
      </c>
      <c r="U156" s="5"/>
      <c r="V156" s="5"/>
      <c r="W156" s="5">
        <f t="shared" si="64"/>
        <v>0.21999999999999997</v>
      </c>
      <c r="X156" s="4">
        <f t="shared" si="65"/>
        <v>0.29000000000000004</v>
      </c>
      <c r="Y156" s="4">
        <f t="shared" si="66"/>
        <v>7.0000000000000062E-2</v>
      </c>
      <c r="Z156" s="30">
        <f t="shared" si="67"/>
        <v>2022</v>
      </c>
      <c r="AA156" s="4">
        <f t="shared" si="68"/>
        <v>-1</v>
      </c>
      <c r="AB156" s="4">
        <f t="shared" si="69"/>
        <v>-1</v>
      </c>
      <c r="AC156" s="4">
        <f t="shared" si="70"/>
        <v>0</v>
      </c>
      <c r="AD156" s="4"/>
      <c r="AE156" s="4">
        <f t="shared" si="71"/>
        <v>4.4478332697928669E-2</v>
      </c>
      <c r="AF156" s="31">
        <f t="shared" si="72"/>
        <v>-0.78</v>
      </c>
      <c r="AG156" s="31">
        <f t="shared" si="73"/>
        <v>-0.71</v>
      </c>
      <c r="AH156" s="3">
        <f t="shared" si="74"/>
        <v>1</v>
      </c>
      <c r="AI156" s="40" t="b">
        <f t="shared" si="75"/>
        <v>0</v>
      </c>
      <c r="AJ156" s="3">
        <f t="shared" si="76"/>
        <v>4.0209790209790097E-2</v>
      </c>
      <c r="AK156" s="3">
        <f t="shared" si="77"/>
        <v>0.8102196077650704</v>
      </c>
    </row>
    <row r="157" spans="1:37" s="3" customFormat="1" x14ac:dyDescent="0.25">
      <c r="A157" s="9">
        <v>44871</v>
      </c>
      <c r="B157" s="1" t="s">
        <v>33</v>
      </c>
      <c r="C157" s="1" t="s">
        <v>62</v>
      </c>
      <c r="D157">
        <v>15</v>
      </c>
      <c r="E157" s="1">
        <v>9</v>
      </c>
      <c r="F157">
        <f t="shared" si="53"/>
        <v>1</v>
      </c>
      <c r="G157">
        <f t="shared" si="54"/>
        <v>0</v>
      </c>
      <c r="H157" s="4">
        <v>2.5499999999999998</v>
      </c>
      <c r="I157" s="4">
        <v>1.57</v>
      </c>
      <c r="J157" s="4">
        <v>2.67</v>
      </c>
      <c r="K157" s="4">
        <v>1.52</v>
      </c>
      <c r="L157" s="18">
        <f t="shared" si="55"/>
        <v>30</v>
      </c>
      <c r="M157" s="18">
        <f t="shared" si="56"/>
        <v>60</v>
      </c>
      <c r="N157" s="18">
        <f t="shared" si="57"/>
        <v>35</v>
      </c>
      <c r="O157" s="18">
        <f t="shared" si="58"/>
        <v>65</v>
      </c>
      <c r="P157" s="4">
        <f t="shared" si="59"/>
        <v>202211</v>
      </c>
      <c r="Q157" s="23">
        <f t="shared" si="60"/>
        <v>2.5499999999999998</v>
      </c>
      <c r="R157" s="23">
        <f t="shared" si="61"/>
        <v>-2.3995472552348613</v>
      </c>
      <c r="S157" s="22">
        <f t="shared" si="62"/>
        <v>0.15045274476513848</v>
      </c>
      <c r="T157" s="5">
        <f t="shared" si="63"/>
        <v>0.61568627450980395</v>
      </c>
      <c r="U157" s="5"/>
      <c r="V157" s="5"/>
      <c r="W157" s="5">
        <f t="shared" si="64"/>
        <v>1.5499999999999998</v>
      </c>
      <c r="X157" s="4">
        <f t="shared" si="65"/>
        <v>1.67</v>
      </c>
      <c r="Y157" s="4">
        <f t="shared" si="66"/>
        <v>0.12000000000000011</v>
      </c>
      <c r="Z157" s="30">
        <f t="shared" si="67"/>
        <v>2022</v>
      </c>
      <c r="AA157" s="4">
        <f t="shared" si="68"/>
        <v>-1</v>
      </c>
      <c r="AB157" s="4">
        <f t="shared" si="69"/>
        <v>-1</v>
      </c>
      <c r="AC157" s="4">
        <f t="shared" si="70"/>
        <v>0</v>
      </c>
      <c r="AD157" s="4"/>
      <c r="AE157" s="4">
        <f t="shared" si="71"/>
        <v>1.7625027539105553E-2</v>
      </c>
      <c r="AF157" s="31">
        <f t="shared" si="72"/>
        <v>0.54999999999999982</v>
      </c>
      <c r="AG157" s="31">
        <f t="shared" si="73"/>
        <v>0.66999999999999993</v>
      </c>
      <c r="AH157" s="3">
        <f t="shared" si="74"/>
        <v>0</v>
      </c>
      <c r="AI157" s="40" t="b">
        <f t="shared" si="75"/>
        <v>0</v>
      </c>
      <c r="AJ157" s="3">
        <f t="shared" si="76"/>
        <v>2.8276699029126329E-2</v>
      </c>
      <c r="AK157" s="3">
        <f t="shared" si="77"/>
        <v>0.74295003424395301</v>
      </c>
    </row>
    <row r="158" spans="1:37" s="3" customFormat="1" x14ac:dyDescent="0.25">
      <c r="A158" s="9">
        <v>44871</v>
      </c>
      <c r="B158" s="1" t="s">
        <v>56</v>
      </c>
      <c r="C158" s="1" t="s">
        <v>80</v>
      </c>
      <c r="D158">
        <v>27</v>
      </c>
      <c r="E158" s="1">
        <v>20</v>
      </c>
      <c r="F158">
        <f t="shared" si="53"/>
        <v>1</v>
      </c>
      <c r="G158">
        <f t="shared" si="54"/>
        <v>0</v>
      </c>
      <c r="H158" s="4">
        <v>2.0499999999999998</v>
      </c>
      <c r="I158" s="4">
        <v>1.8</v>
      </c>
      <c r="J158" s="4">
        <v>2.2000000000000002</v>
      </c>
      <c r="K158" s="4">
        <v>1.71</v>
      </c>
      <c r="L158" s="18">
        <f t="shared" si="55"/>
        <v>40</v>
      </c>
      <c r="M158" s="18">
        <f t="shared" si="56"/>
        <v>55</v>
      </c>
      <c r="N158" s="18">
        <f t="shared" si="57"/>
        <v>45</v>
      </c>
      <c r="O158" s="18">
        <f t="shared" si="58"/>
        <v>55</v>
      </c>
      <c r="P158" s="4">
        <f t="shared" si="59"/>
        <v>202211</v>
      </c>
      <c r="Q158" s="23">
        <f t="shared" si="60"/>
        <v>2.0499999999999998</v>
      </c>
      <c r="R158" s="23">
        <f t="shared" si="61"/>
        <v>-2.2023809523809526</v>
      </c>
      <c r="S158" s="22">
        <f t="shared" si="62"/>
        <v>-0.15238095238095273</v>
      </c>
      <c r="T158" s="5">
        <f t="shared" si="63"/>
        <v>0.87804878048780499</v>
      </c>
      <c r="U158" s="5"/>
      <c r="V158" s="5"/>
      <c r="W158" s="5">
        <f t="shared" si="64"/>
        <v>1.0499999999999998</v>
      </c>
      <c r="X158" s="4">
        <f t="shared" si="65"/>
        <v>1.2000000000000002</v>
      </c>
      <c r="Y158" s="4">
        <f t="shared" si="66"/>
        <v>0.15000000000000036</v>
      </c>
      <c r="Z158" s="30">
        <f t="shared" si="67"/>
        <v>2022</v>
      </c>
      <c r="AA158" s="4">
        <f t="shared" si="68"/>
        <v>-1</v>
      </c>
      <c r="AB158" s="4">
        <f t="shared" si="69"/>
        <v>-1</v>
      </c>
      <c r="AC158" s="4">
        <f t="shared" si="70"/>
        <v>0</v>
      </c>
      <c r="AD158" s="4"/>
      <c r="AE158" s="4">
        <f t="shared" si="71"/>
        <v>3.3259423503326002E-2</v>
      </c>
      <c r="AF158" s="31">
        <f t="shared" si="72"/>
        <v>4.9999999999999822E-2</v>
      </c>
      <c r="AG158" s="31">
        <f t="shared" si="73"/>
        <v>0.20000000000000018</v>
      </c>
      <c r="AH158" s="3">
        <f t="shared" si="74"/>
        <v>0</v>
      </c>
      <c r="AI158" s="40" t="b">
        <f t="shared" si="75"/>
        <v>0</v>
      </c>
      <c r="AJ158" s="3">
        <f t="shared" si="76"/>
        <v>4.1558441558441461E-2</v>
      </c>
      <c r="AK158" s="3">
        <f t="shared" si="77"/>
        <v>0.7172464949581745</v>
      </c>
    </row>
    <row r="159" spans="1:37" s="3" customFormat="1" x14ac:dyDescent="0.25">
      <c r="A159" s="9">
        <v>44871</v>
      </c>
      <c r="B159" s="1" t="s">
        <v>52</v>
      </c>
      <c r="C159" s="1" t="s">
        <v>36</v>
      </c>
      <c r="D159">
        <v>26</v>
      </c>
      <c r="E159" s="1">
        <v>3</v>
      </c>
      <c r="F159">
        <f t="shared" si="53"/>
        <v>1</v>
      </c>
      <c r="G159">
        <f t="shared" si="54"/>
        <v>0</v>
      </c>
      <c r="H159" s="4">
        <v>1.36</v>
      </c>
      <c r="I159" s="4">
        <v>3.25</v>
      </c>
      <c r="J159" s="4">
        <v>1.43</v>
      </c>
      <c r="K159" s="4">
        <v>2.9</v>
      </c>
      <c r="L159" s="18">
        <f t="shared" si="55"/>
        <v>70</v>
      </c>
      <c r="M159" s="18">
        <f t="shared" si="56"/>
        <v>30</v>
      </c>
      <c r="N159" s="18">
        <f t="shared" si="57"/>
        <v>65</v>
      </c>
      <c r="O159" s="18">
        <f t="shared" si="58"/>
        <v>30</v>
      </c>
      <c r="P159" s="4">
        <f t="shared" si="59"/>
        <v>202211</v>
      </c>
      <c r="Q159" s="23">
        <f t="shared" si="60"/>
        <v>1.36</v>
      </c>
      <c r="R159" s="23">
        <f t="shared" si="61"/>
        <v>-3.2222222222222214</v>
      </c>
      <c r="S159" s="22">
        <f t="shared" si="62"/>
        <v>-1.8622222222222213</v>
      </c>
      <c r="T159" s="5">
        <f t="shared" si="63"/>
        <v>2.3897058823529411</v>
      </c>
      <c r="U159" s="5"/>
      <c r="V159" s="5"/>
      <c r="W159" s="5">
        <f t="shared" si="64"/>
        <v>0.3600000000000001</v>
      </c>
      <c r="X159" s="4">
        <f t="shared" si="65"/>
        <v>0.42999999999999994</v>
      </c>
      <c r="Y159" s="4">
        <f t="shared" si="66"/>
        <v>6.999999999999984E-2</v>
      </c>
      <c r="Z159" s="30">
        <f t="shared" si="67"/>
        <v>2022</v>
      </c>
      <c r="AA159" s="4">
        <f t="shared" si="68"/>
        <v>-1</v>
      </c>
      <c r="AB159" s="4">
        <f t="shared" si="69"/>
        <v>-1</v>
      </c>
      <c r="AC159" s="4">
        <f t="shared" si="70"/>
        <v>0</v>
      </c>
      <c r="AD159" s="4"/>
      <c r="AE159" s="4">
        <f t="shared" si="71"/>
        <v>3.5993418346359385E-2</v>
      </c>
      <c r="AF159" s="31">
        <f t="shared" si="72"/>
        <v>-0.6399999999999999</v>
      </c>
      <c r="AG159" s="31">
        <f t="shared" si="73"/>
        <v>-0.57000000000000006</v>
      </c>
      <c r="AH159" s="3">
        <f t="shared" si="74"/>
        <v>0</v>
      </c>
      <c r="AI159" s="40" t="b">
        <f t="shared" si="75"/>
        <v>0</v>
      </c>
      <c r="AJ159" s="3">
        <f t="shared" si="76"/>
        <v>4.1214750542299394E-2</v>
      </c>
      <c r="AK159" s="3">
        <f t="shared" si="77"/>
        <v>0.76403022051145553</v>
      </c>
    </row>
    <row r="160" spans="1:37" s="3" customFormat="1" x14ac:dyDescent="0.25">
      <c r="A160" s="9">
        <v>44871</v>
      </c>
      <c r="B160" s="1" t="s">
        <v>53</v>
      </c>
      <c r="C160" s="1" t="s">
        <v>46</v>
      </c>
      <c r="D160">
        <v>20</v>
      </c>
      <c r="E160" s="1">
        <v>17</v>
      </c>
      <c r="F160">
        <f t="shared" si="53"/>
        <v>1</v>
      </c>
      <c r="G160">
        <f t="shared" si="54"/>
        <v>0</v>
      </c>
      <c r="H160" s="4">
        <v>5</v>
      </c>
      <c r="I160" s="4">
        <v>1.19</v>
      </c>
      <c r="J160" s="4">
        <v>5.25</v>
      </c>
      <c r="K160" s="4">
        <v>1.18</v>
      </c>
      <c r="L160" s="18">
        <f t="shared" si="55"/>
        <v>20</v>
      </c>
      <c r="M160" s="18">
        <f t="shared" si="56"/>
        <v>80</v>
      </c>
      <c r="N160" s="18">
        <f t="shared" si="57"/>
        <v>15</v>
      </c>
      <c r="O160" s="18">
        <f t="shared" si="58"/>
        <v>80</v>
      </c>
      <c r="P160" s="4">
        <f t="shared" si="59"/>
        <v>202211</v>
      </c>
      <c r="Q160" s="23">
        <f t="shared" si="60"/>
        <v>5</v>
      </c>
      <c r="R160" s="23">
        <f t="shared" si="61"/>
        <v>-5.5131578947368434</v>
      </c>
      <c r="S160" s="22">
        <f t="shared" si="62"/>
        <v>-0.51315789473684337</v>
      </c>
      <c r="T160" s="5">
        <f t="shared" si="63"/>
        <v>0.23799999999999999</v>
      </c>
      <c r="U160" s="5"/>
      <c r="V160" s="5"/>
      <c r="W160" s="5">
        <f t="shared" si="64"/>
        <v>4</v>
      </c>
      <c r="X160" s="4">
        <f t="shared" si="65"/>
        <v>4.25</v>
      </c>
      <c r="Y160" s="4">
        <f t="shared" si="66"/>
        <v>0.25</v>
      </c>
      <c r="Z160" s="30">
        <f t="shared" si="67"/>
        <v>2022</v>
      </c>
      <c r="AA160" s="4">
        <f t="shared" si="68"/>
        <v>-1</v>
      </c>
      <c r="AB160" s="4">
        <f t="shared" si="69"/>
        <v>-1</v>
      </c>
      <c r="AC160" s="4">
        <f t="shared" si="70"/>
        <v>0</v>
      </c>
      <c r="AD160" s="4"/>
      <c r="AE160" s="4">
        <f t="shared" si="71"/>
        <v>9.5238095238095455E-3</v>
      </c>
      <c r="AF160" s="31">
        <f t="shared" si="72"/>
        <v>3</v>
      </c>
      <c r="AG160" s="31">
        <f t="shared" si="73"/>
        <v>3.25</v>
      </c>
      <c r="AH160" s="3">
        <f t="shared" si="74"/>
        <v>0</v>
      </c>
      <c r="AI160" s="40" t="b">
        <f t="shared" si="75"/>
        <v>0</v>
      </c>
      <c r="AJ160" s="3">
        <f t="shared" si="76"/>
        <v>3.8772213247172949E-2</v>
      </c>
      <c r="AK160" s="3">
        <f t="shared" si="77"/>
        <v>0.82515359084810391</v>
      </c>
    </row>
    <row r="161" spans="1:37" s="3" customFormat="1" x14ac:dyDescent="0.25">
      <c r="A161" s="9">
        <v>44871</v>
      </c>
      <c r="B161" s="1" t="s">
        <v>82</v>
      </c>
      <c r="C161" s="1" t="s">
        <v>60</v>
      </c>
      <c r="D161">
        <v>17</v>
      </c>
      <c r="E161" s="1">
        <v>20</v>
      </c>
      <c r="F161">
        <f t="shared" si="53"/>
        <v>0</v>
      </c>
      <c r="G161">
        <f t="shared" si="54"/>
        <v>1</v>
      </c>
      <c r="H161" s="4">
        <v>2.25</v>
      </c>
      <c r="I161" s="4">
        <v>1.68</v>
      </c>
      <c r="J161" s="4">
        <v>2.4500000000000002</v>
      </c>
      <c r="K161" s="4">
        <v>1.6</v>
      </c>
      <c r="L161" s="18">
        <f t="shared" si="55"/>
        <v>40</v>
      </c>
      <c r="M161" s="18">
        <f t="shared" si="56"/>
        <v>55</v>
      </c>
      <c r="N161" s="18">
        <f t="shared" si="57"/>
        <v>40</v>
      </c>
      <c r="O161" s="18">
        <f t="shared" si="58"/>
        <v>60</v>
      </c>
      <c r="P161" s="4">
        <f t="shared" si="59"/>
        <v>202211</v>
      </c>
      <c r="Q161" s="23">
        <f t="shared" si="60"/>
        <v>1.3392857142857144</v>
      </c>
      <c r="R161" s="23">
        <f t="shared" si="61"/>
        <v>-2.2705882352941176</v>
      </c>
      <c r="S161" s="22">
        <f t="shared" si="62"/>
        <v>-0.93130252100840316</v>
      </c>
      <c r="T161" s="5">
        <f t="shared" si="63"/>
        <v>0.74666666666666659</v>
      </c>
      <c r="U161" s="5"/>
      <c r="V161" s="5"/>
      <c r="W161" s="5">
        <f t="shared" si="64"/>
        <v>-1</v>
      </c>
      <c r="X161" s="4">
        <f t="shared" si="65"/>
        <v>-1</v>
      </c>
      <c r="Y161" s="4">
        <f t="shared" si="66"/>
        <v>0</v>
      </c>
      <c r="Z161" s="30">
        <f t="shared" si="67"/>
        <v>2022</v>
      </c>
      <c r="AA161" s="4">
        <f t="shared" si="68"/>
        <v>0.67999999999999994</v>
      </c>
      <c r="AB161" s="4">
        <f t="shared" si="69"/>
        <v>0.60000000000000009</v>
      </c>
      <c r="AC161" s="4">
        <f t="shared" si="70"/>
        <v>-7.9999999999999849E-2</v>
      </c>
      <c r="AD161" s="4"/>
      <c r="AE161" s="4">
        <f t="shared" si="71"/>
        <v>3.6281179138322017E-2</v>
      </c>
      <c r="AF161" s="31">
        <f t="shared" si="72"/>
        <v>-0.32000000000000006</v>
      </c>
      <c r="AG161" s="31">
        <f t="shared" si="73"/>
        <v>-0.39999999999999991</v>
      </c>
      <c r="AH161" s="3">
        <f t="shared" si="74"/>
        <v>0</v>
      </c>
      <c r="AI161" s="40" t="b">
        <f t="shared" si="75"/>
        <v>0</v>
      </c>
      <c r="AJ161" s="3">
        <f t="shared" si="76"/>
        <v>3.8167938931297662E-2</v>
      </c>
      <c r="AK161" s="3">
        <f t="shared" si="77"/>
        <v>0.72495170907869322</v>
      </c>
    </row>
    <row r="162" spans="1:37" s="3" customFormat="1" x14ac:dyDescent="0.25">
      <c r="A162" s="9">
        <v>44868</v>
      </c>
      <c r="B162" s="1" t="s">
        <v>47</v>
      </c>
      <c r="C162" s="1" t="s">
        <v>55</v>
      </c>
      <c r="D162">
        <v>17</v>
      </c>
      <c r="E162" s="1">
        <v>29</v>
      </c>
      <c r="F162">
        <f t="shared" si="53"/>
        <v>0</v>
      </c>
      <c r="G162">
        <f t="shared" si="54"/>
        <v>1</v>
      </c>
      <c r="H162" s="4">
        <v>4.5</v>
      </c>
      <c r="I162" s="4">
        <v>1.22</v>
      </c>
      <c r="J162" s="4">
        <v>6.5</v>
      </c>
      <c r="K162" s="4">
        <v>1.1200000000000001</v>
      </c>
      <c r="L162" s="18">
        <f t="shared" si="55"/>
        <v>20</v>
      </c>
      <c r="M162" s="18">
        <f t="shared" si="56"/>
        <v>80</v>
      </c>
      <c r="N162" s="18">
        <f t="shared" si="57"/>
        <v>15</v>
      </c>
      <c r="O162" s="18">
        <f t="shared" si="58"/>
        <v>85</v>
      </c>
      <c r="P162" s="4">
        <f t="shared" si="59"/>
        <v>202211</v>
      </c>
      <c r="Q162" s="23">
        <f t="shared" si="60"/>
        <v>3.6885245901639343</v>
      </c>
      <c r="R162" s="23">
        <f t="shared" si="61"/>
        <v>-4.8311688311688314</v>
      </c>
      <c r="S162" s="22">
        <f t="shared" si="62"/>
        <v>-1.1426442410048971</v>
      </c>
      <c r="T162" s="5">
        <f t="shared" si="63"/>
        <v>0.27111111111111108</v>
      </c>
      <c r="U162" s="5"/>
      <c r="V162" s="5"/>
      <c r="W162" s="5">
        <f t="shared" si="64"/>
        <v>-1</v>
      </c>
      <c r="X162" s="4">
        <f t="shared" si="65"/>
        <v>-1</v>
      </c>
      <c r="Y162" s="4">
        <f t="shared" si="66"/>
        <v>0</v>
      </c>
      <c r="Z162" s="30">
        <f t="shared" si="67"/>
        <v>2022</v>
      </c>
      <c r="AA162" s="4">
        <f t="shared" si="68"/>
        <v>0.21999999999999997</v>
      </c>
      <c r="AB162" s="4">
        <f t="shared" si="69"/>
        <v>0.12000000000000011</v>
      </c>
      <c r="AC162" s="4">
        <f t="shared" si="70"/>
        <v>-9.9999999999999867E-2</v>
      </c>
      <c r="AD162" s="4"/>
      <c r="AE162" s="4">
        <f t="shared" si="71"/>
        <v>6.8376068376068355E-2</v>
      </c>
      <c r="AF162" s="31">
        <f t="shared" si="72"/>
        <v>-0.78</v>
      </c>
      <c r="AG162" s="31">
        <f t="shared" si="73"/>
        <v>-0.87999999999999989</v>
      </c>
      <c r="AH162" s="3">
        <f t="shared" si="74"/>
        <v>1</v>
      </c>
      <c r="AI162" s="40">
        <f t="shared" si="75"/>
        <v>2.648171500630514E-2</v>
      </c>
      <c r="AJ162" s="3">
        <f t="shared" si="76"/>
        <v>4.0209790209790097E-2</v>
      </c>
      <c r="AK162" s="3">
        <f t="shared" si="77"/>
        <v>0.8102196077650704</v>
      </c>
    </row>
    <row r="163" spans="1:37" s="3" customFormat="1" x14ac:dyDescent="0.25">
      <c r="A163" s="9">
        <v>44865</v>
      </c>
      <c r="B163" s="1" t="s">
        <v>58</v>
      </c>
      <c r="C163" s="1" t="s">
        <v>44</v>
      </c>
      <c r="D163">
        <v>32</v>
      </c>
      <c r="E163" s="1">
        <v>13</v>
      </c>
      <c r="F163">
        <f t="shared" si="53"/>
        <v>1</v>
      </c>
      <c r="G163">
        <f t="shared" si="54"/>
        <v>0</v>
      </c>
      <c r="H163" s="4">
        <v>2.25</v>
      </c>
      <c r="I163" s="4">
        <v>1.68</v>
      </c>
      <c r="J163" s="4">
        <v>2.5</v>
      </c>
      <c r="K163" s="4">
        <v>1.58</v>
      </c>
      <c r="L163" s="18">
        <f t="shared" si="55"/>
        <v>40</v>
      </c>
      <c r="M163" s="18">
        <f t="shared" si="56"/>
        <v>55</v>
      </c>
      <c r="N163" s="18">
        <f t="shared" si="57"/>
        <v>40</v>
      </c>
      <c r="O163" s="18">
        <f t="shared" si="58"/>
        <v>60</v>
      </c>
      <c r="P163" s="4">
        <f t="shared" si="59"/>
        <v>202210</v>
      </c>
      <c r="Q163" s="23">
        <f t="shared" si="60"/>
        <v>2.25</v>
      </c>
      <c r="R163" s="23">
        <f t="shared" si="61"/>
        <v>-2.2705882352941176</v>
      </c>
      <c r="S163" s="22">
        <f t="shared" si="62"/>
        <v>-2.0588235294117574E-2</v>
      </c>
      <c r="T163" s="5">
        <f t="shared" si="63"/>
        <v>0.74666666666666659</v>
      </c>
      <c r="U163" s="5"/>
      <c r="V163" s="5"/>
      <c r="W163" s="5">
        <f t="shared" si="64"/>
        <v>1.25</v>
      </c>
      <c r="X163" s="4">
        <f t="shared" si="65"/>
        <v>1.5</v>
      </c>
      <c r="Y163" s="4">
        <f t="shared" si="66"/>
        <v>0.25</v>
      </c>
      <c r="Z163" s="30">
        <f t="shared" si="67"/>
        <v>2022</v>
      </c>
      <c r="AA163" s="4">
        <f t="shared" si="68"/>
        <v>-1</v>
      </c>
      <c r="AB163" s="4">
        <f t="shared" si="69"/>
        <v>-1</v>
      </c>
      <c r="AC163" s="4">
        <f t="shared" si="70"/>
        <v>0</v>
      </c>
      <c r="AD163" s="4"/>
      <c r="AE163" s="4">
        <f t="shared" si="71"/>
        <v>4.4444444444444398E-2</v>
      </c>
      <c r="AF163" s="31">
        <f t="shared" si="72"/>
        <v>0.25</v>
      </c>
      <c r="AG163" s="31">
        <f t="shared" si="73"/>
        <v>0.5</v>
      </c>
      <c r="AH163" s="3">
        <f t="shared" si="74"/>
        <v>1</v>
      </c>
      <c r="AI163" s="40" t="b">
        <f t="shared" si="75"/>
        <v>0</v>
      </c>
      <c r="AJ163" s="3">
        <f t="shared" si="76"/>
        <v>3.8167938931297662E-2</v>
      </c>
      <c r="AK163" s="3">
        <f t="shared" si="77"/>
        <v>0.72495170907869322</v>
      </c>
    </row>
    <row r="164" spans="1:37" s="3" customFormat="1" x14ac:dyDescent="0.25">
      <c r="A164" s="9">
        <v>44864</v>
      </c>
      <c r="B164" s="1" t="s">
        <v>46</v>
      </c>
      <c r="C164" s="1" t="s">
        <v>62</v>
      </c>
      <c r="D164">
        <v>27</v>
      </c>
      <c r="E164" s="1">
        <v>17</v>
      </c>
      <c r="F164">
        <f t="shared" si="53"/>
        <v>1</v>
      </c>
      <c r="G164">
        <f t="shared" si="54"/>
        <v>0</v>
      </c>
      <c r="H164" s="4">
        <v>1.23</v>
      </c>
      <c r="I164" s="4">
        <v>4.25</v>
      </c>
      <c r="J164" s="4">
        <v>1.19</v>
      </c>
      <c r="K164" s="4">
        <v>5</v>
      </c>
      <c r="L164" s="18">
        <f t="shared" si="55"/>
        <v>80</v>
      </c>
      <c r="M164" s="18">
        <f t="shared" si="56"/>
        <v>20</v>
      </c>
      <c r="N164" s="18">
        <f t="shared" si="57"/>
        <v>80</v>
      </c>
      <c r="O164" s="18">
        <f t="shared" si="58"/>
        <v>20</v>
      </c>
      <c r="P164" s="4">
        <f t="shared" si="59"/>
        <v>202210</v>
      </c>
      <c r="Q164" s="23">
        <f t="shared" si="60"/>
        <v>1.23</v>
      </c>
      <c r="R164" s="23">
        <f t="shared" si="61"/>
        <v>-4.6555183946488299</v>
      </c>
      <c r="S164" s="22">
        <f t="shared" si="62"/>
        <v>-3.4255183946488299</v>
      </c>
      <c r="T164" s="5">
        <f t="shared" si="63"/>
        <v>3.4552845528455287</v>
      </c>
      <c r="U164" s="5"/>
      <c r="V164" s="5"/>
      <c r="W164" s="5">
        <f t="shared" si="64"/>
        <v>0.22999999999999998</v>
      </c>
      <c r="X164" s="4">
        <f t="shared" si="65"/>
        <v>0.18999999999999995</v>
      </c>
      <c r="Y164" s="4">
        <f t="shared" si="66"/>
        <v>-4.0000000000000036E-2</v>
      </c>
      <c r="Z164" s="30">
        <f t="shared" si="67"/>
        <v>2022</v>
      </c>
      <c r="AA164" s="4">
        <f t="shared" si="68"/>
        <v>-1</v>
      </c>
      <c r="AB164" s="4">
        <f t="shared" si="69"/>
        <v>-1</v>
      </c>
      <c r="AC164" s="4">
        <f t="shared" si="70"/>
        <v>0</v>
      </c>
      <c r="AD164" s="4"/>
      <c r="AE164" s="4">
        <f t="shared" si="71"/>
        <v>-2.732800437248073E-2</v>
      </c>
      <c r="AF164" s="31">
        <f t="shared" si="72"/>
        <v>-0.77</v>
      </c>
      <c r="AG164" s="31">
        <f t="shared" si="73"/>
        <v>-0.81</v>
      </c>
      <c r="AH164" s="3">
        <f t="shared" si="74"/>
        <v>0</v>
      </c>
      <c r="AI164" s="40" t="b">
        <f t="shared" si="75"/>
        <v>0</v>
      </c>
      <c r="AJ164" s="3">
        <f t="shared" si="76"/>
        <v>4.6076642335766471E-2</v>
      </c>
      <c r="AK164" s="3">
        <f t="shared" si="77"/>
        <v>0.79946394113278629</v>
      </c>
    </row>
    <row r="165" spans="1:37" s="3" customFormat="1" x14ac:dyDescent="0.25">
      <c r="A165" s="9">
        <v>44864</v>
      </c>
      <c r="B165" s="1" t="s">
        <v>36</v>
      </c>
      <c r="C165" s="1" t="s">
        <v>82</v>
      </c>
      <c r="D165">
        <v>16</v>
      </c>
      <c r="E165" s="1">
        <v>17</v>
      </c>
      <c r="F165">
        <f t="shared" si="53"/>
        <v>0</v>
      </c>
      <c r="G165">
        <f t="shared" si="54"/>
        <v>1</v>
      </c>
      <c r="H165" s="4">
        <v>1.38</v>
      </c>
      <c r="I165" s="4">
        <v>3.15</v>
      </c>
      <c r="J165" s="4">
        <v>1.66</v>
      </c>
      <c r="K165" s="4">
        <v>2.2999999999999998</v>
      </c>
      <c r="L165" s="18">
        <f t="shared" si="55"/>
        <v>70</v>
      </c>
      <c r="M165" s="18">
        <f t="shared" si="56"/>
        <v>30</v>
      </c>
      <c r="N165" s="18">
        <f t="shared" si="57"/>
        <v>60</v>
      </c>
      <c r="O165" s="18">
        <f t="shared" si="58"/>
        <v>40</v>
      </c>
      <c r="P165" s="4">
        <f t="shared" si="59"/>
        <v>202210</v>
      </c>
      <c r="Q165" s="23">
        <f t="shared" si="60"/>
        <v>0.43809523809523809</v>
      </c>
      <c r="R165" s="23">
        <f t="shared" si="61"/>
        <v>-3.0966952264381891</v>
      </c>
      <c r="S165" s="22">
        <f t="shared" si="62"/>
        <v>-2.6585999883429512</v>
      </c>
      <c r="T165" s="5">
        <f t="shared" si="63"/>
        <v>2.2826086956521738</v>
      </c>
      <c r="U165" s="5"/>
      <c r="V165" s="5"/>
      <c r="W165" s="5">
        <f t="shared" si="64"/>
        <v>-1</v>
      </c>
      <c r="X165" s="4">
        <f t="shared" si="65"/>
        <v>-1</v>
      </c>
      <c r="Y165" s="4">
        <f t="shared" si="66"/>
        <v>0</v>
      </c>
      <c r="Z165" s="30">
        <f t="shared" si="67"/>
        <v>2022</v>
      </c>
      <c r="AA165" s="4">
        <f t="shared" si="68"/>
        <v>2.15</v>
      </c>
      <c r="AB165" s="4">
        <f t="shared" si="69"/>
        <v>1.2999999999999998</v>
      </c>
      <c r="AC165" s="4">
        <f t="shared" si="70"/>
        <v>-0.85000000000000009</v>
      </c>
      <c r="AD165" s="4"/>
      <c r="AE165" s="4">
        <f t="shared" si="71"/>
        <v>0.12222804260520348</v>
      </c>
      <c r="AF165" s="31">
        <f t="shared" si="72"/>
        <v>1.1499999999999999</v>
      </c>
      <c r="AG165" s="31">
        <f t="shared" si="73"/>
        <v>0.29999999999999982</v>
      </c>
      <c r="AH165" s="3">
        <f t="shared" si="74"/>
        <v>1</v>
      </c>
      <c r="AI165" s="40">
        <f t="shared" si="75"/>
        <v>8.0130043985465638E-2</v>
      </c>
      <c r="AJ165" s="3">
        <f t="shared" si="76"/>
        <v>4.039735099337749E-2</v>
      </c>
      <c r="AK165" s="3">
        <f t="shared" si="77"/>
        <v>0.76027191198073663</v>
      </c>
    </row>
    <row r="166" spans="1:37" s="3" customFormat="1" x14ac:dyDescent="0.25">
      <c r="A166" s="9">
        <v>44864</v>
      </c>
      <c r="B166" s="1" t="s">
        <v>73</v>
      </c>
      <c r="C166" s="1" t="s">
        <v>38</v>
      </c>
      <c r="D166">
        <v>14</v>
      </c>
      <c r="E166" s="1">
        <v>31</v>
      </c>
      <c r="F166">
        <f t="shared" si="53"/>
        <v>0</v>
      </c>
      <c r="G166">
        <f t="shared" si="54"/>
        <v>1</v>
      </c>
      <c r="H166" s="4">
        <v>1.71</v>
      </c>
      <c r="I166" s="4">
        <v>2.2000000000000002</v>
      </c>
      <c r="J166" s="4">
        <v>1.86</v>
      </c>
      <c r="K166" s="4">
        <v>1.95</v>
      </c>
      <c r="L166" s="18">
        <f t="shared" si="55"/>
        <v>50</v>
      </c>
      <c r="M166" s="18">
        <f t="shared" si="56"/>
        <v>45</v>
      </c>
      <c r="N166" s="18">
        <f t="shared" si="57"/>
        <v>50</v>
      </c>
      <c r="O166" s="18">
        <f t="shared" si="58"/>
        <v>50</v>
      </c>
      <c r="P166" s="4">
        <f t="shared" si="59"/>
        <v>202210</v>
      </c>
      <c r="Q166" s="23">
        <f t="shared" si="60"/>
        <v>0.77727272727272723</v>
      </c>
      <c r="R166" s="23">
        <f t="shared" si="61"/>
        <v>-2.2417840375586855</v>
      </c>
      <c r="S166" s="22">
        <f t="shared" si="62"/>
        <v>-1.4645113102859582</v>
      </c>
      <c r="T166" s="5">
        <f t="shared" si="63"/>
        <v>1.2865497076023393</v>
      </c>
      <c r="U166" s="5"/>
      <c r="V166" s="5"/>
      <c r="W166" s="5">
        <f t="shared" si="64"/>
        <v>-1</v>
      </c>
      <c r="X166" s="4">
        <f t="shared" si="65"/>
        <v>-1</v>
      </c>
      <c r="Y166" s="4">
        <f t="shared" si="66"/>
        <v>0</v>
      </c>
      <c r="Z166" s="30">
        <f t="shared" si="67"/>
        <v>2022</v>
      </c>
      <c r="AA166" s="4">
        <f t="shared" si="68"/>
        <v>1.2000000000000002</v>
      </c>
      <c r="AB166" s="4">
        <f t="shared" si="69"/>
        <v>0.95</v>
      </c>
      <c r="AC166" s="4">
        <f t="shared" si="70"/>
        <v>-0.25000000000000022</v>
      </c>
      <c r="AD166" s="4"/>
      <c r="AE166" s="4">
        <f t="shared" si="71"/>
        <v>4.7160913035276364E-2</v>
      </c>
      <c r="AF166" s="31">
        <f t="shared" si="72"/>
        <v>0.20000000000000018</v>
      </c>
      <c r="AG166" s="31">
        <f t="shared" si="73"/>
        <v>-5.0000000000000044E-2</v>
      </c>
      <c r="AH166" s="3">
        <f t="shared" si="74"/>
        <v>1</v>
      </c>
      <c r="AI166" s="40" t="b">
        <f t="shared" si="75"/>
        <v>0</v>
      </c>
      <c r="AJ166" s="3">
        <f t="shared" si="76"/>
        <v>3.7851662404092101E-2</v>
      </c>
      <c r="AK166" s="3">
        <f t="shared" si="77"/>
        <v>0.72372653477329041</v>
      </c>
    </row>
    <row r="167" spans="1:37" s="3" customFormat="1" x14ac:dyDescent="0.25">
      <c r="A167" s="9">
        <v>44864</v>
      </c>
      <c r="B167" s="1" t="s">
        <v>61</v>
      </c>
      <c r="C167" s="1" t="s">
        <v>34</v>
      </c>
      <c r="D167">
        <v>27</v>
      </c>
      <c r="E167" s="1">
        <v>13</v>
      </c>
      <c r="F167">
        <f t="shared" si="53"/>
        <v>1</v>
      </c>
      <c r="G167">
        <f t="shared" si="54"/>
        <v>0</v>
      </c>
      <c r="H167" s="4">
        <v>1.83</v>
      </c>
      <c r="I167" s="4">
        <v>2</v>
      </c>
      <c r="J167" s="4">
        <v>1.58</v>
      </c>
      <c r="K167" s="4">
        <v>2.5</v>
      </c>
      <c r="L167" s="18">
        <f t="shared" si="55"/>
        <v>50</v>
      </c>
      <c r="M167" s="18">
        <f t="shared" si="56"/>
        <v>50</v>
      </c>
      <c r="N167" s="18">
        <f t="shared" si="57"/>
        <v>60</v>
      </c>
      <c r="O167" s="18">
        <f t="shared" si="58"/>
        <v>40</v>
      </c>
      <c r="P167" s="4">
        <f t="shared" si="59"/>
        <v>202210</v>
      </c>
      <c r="Q167" s="23">
        <f t="shared" si="60"/>
        <v>1.83</v>
      </c>
      <c r="R167" s="23">
        <f t="shared" si="61"/>
        <v>-2.2048192771084336</v>
      </c>
      <c r="S167" s="22">
        <f t="shared" si="62"/>
        <v>-0.37481927710843355</v>
      </c>
      <c r="T167" s="5">
        <f t="shared" si="63"/>
        <v>1.0928961748633879</v>
      </c>
      <c r="U167" s="5"/>
      <c r="V167" s="5"/>
      <c r="W167" s="5">
        <f t="shared" si="64"/>
        <v>0.83000000000000007</v>
      </c>
      <c r="X167" s="4">
        <f t="shared" si="65"/>
        <v>0.58000000000000007</v>
      </c>
      <c r="Y167" s="4">
        <f t="shared" si="66"/>
        <v>-0.25</v>
      </c>
      <c r="Z167" s="30">
        <f t="shared" si="67"/>
        <v>2022</v>
      </c>
      <c r="AA167" s="4">
        <f t="shared" si="68"/>
        <v>-1</v>
      </c>
      <c r="AB167" s="4">
        <f t="shared" si="69"/>
        <v>-1</v>
      </c>
      <c r="AC167" s="4">
        <f t="shared" si="70"/>
        <v>0</v>
      </c>
      <c r="AD167" s="4"/>
      <c r="AE167" s="4">
        <f t="shared" si="71"/>
        <v>-8.6463304973369293E-2</v>
      </c>
      <c r="AF167" s="31">
        <f t="shared" si="72"/>
        <v>-0.16999999999999993</v>
      </c>
      <c r="AG167" s="31">
        <f t="shared" si="73"/>
        <v>-0.41999999999999993</v>
      </c>
      <c r="AH167" s="3">
        <f t="shared" si="74"/>
        <v>1</v>
      </c>
      <c r="AI167" s="40">
        <f t="shared" si="75"/>
        <v>5.3551912568306048E-2</v>
      </c>
      <c r="AJ167" s="3">
        <f t="shared" si="76"/>
        <v>4.4386422976501305E-2</v>
      </c>
      <c r="AK167" s="3">
        <f t="shared" si="77"/>
        <v>0.71408522201319835</v>
      </c>
    </row>
    <row r="168" spans="1:37" s="3" customFormat="1" x14ac:dyDescent="0.25">
      <c r="A168" s="9">
        <v>44864</v>
      </c>
      <c r="B168" s="1" t="s">
        <v>47</v>
      </c>
      <c r="C168" s="1" t="s">
        <v>50</v>
      </c>
      <c r="D168">
        <v>10</v>
      </c>
      <c r="E168" s="1">
        <v>17</v>
      </c>
      <c r="F168">
        <f t="shared" si="53"/>
        <v>0</v>
      </c>
      <c r="G168">
        <f t="shared" si="54"/>
        <v>1</v>
      </c>
      <c r="H168" s="4">
        <v>2.6</v>
      </c>
      <c r="I168" s="4">
        <v>1.55</v>
      </c>
      <c r="J168" s="4">
        <v>2</v>
      </c>
      <c r="K168" s="4">
        <v>1.83</v>
      </c>
      <c r="L168" s="18">
        <f t="shared" si="55"/>
        <v>30</v>
      </c>
      <c r="M168" s="18">
        <f t="shared" si="56"/>
        <v>60</v>
      </c>
      <c r="N168" s="18">
        <f t="shared" si="57"/>
        <v>50</v>
      </c>
      <c r="O168" s="18">
        <f t="shared" si="58"/>
        <v>50</v>
      </c>
      <c r="P168" s="4">
        <f t="shared" si="59"/>
        <v>202210</v>
      </c>
      <c r="Q168" s="23">
        <f t="shared" si="60"/>
        <v>1.6774193548387097</v>
      </c>
      <c r="R168" s="23">
        <f t="shared" si="61"/>
        <v>-2.4431818181818183</v>
      </c>
      <c r="S168" s="22">
        <f t="shared" si="62"/>
        <v>-0.7657624633431086</v>
      </c>
      <c r="T168" s="5">
        <f t="shared" si="63"/>
        <v>0.59615384615384615</v>
      </c>
      <c r="U168" s="5"/>
      <c r="V168" s="5"/>
      <c r="W168" s="5">
        <f t="shared" si="64"/>
        <v>-1</v>
      </c>
      <c r="X168" s="4">
        <f t="shared" si="65"/>
        <v>-1</v>
      </c>
      <c r="Y168" s="4">
        <f t="shared" si="66"/>
        <v>0</v>
      </c>
      <c r="Z168" s="30">
        <f t="shared" si="67"/>
        <v>2022</v>
      </c>
      <c r="AA168" s="4">
        <f t="shared" si="68"/>
        <v>0.55000000000000004</v>
      </c>
      <c r="AB168" s="4">
        <f t="shared" si="69"/>
        <v>0.83000000000000007</v>
      </c>
      <c r="AC168" s="4">
        <f t="shared" si="70"/>
        <v>0.28000000000000003</v>
      </c>
      <c r="AD168" s="4"/>
      <c r="AE168" s="4">
        <f t="shared" si="71"/>
        <v>-0.11538461538461542</v>
      </c>
      <c r="AF168" s="31">
        <f t="shared" si="72"/>
        <v>-0.44999999999999996</v>
      </c>
      <c r="AG168" s="31">
        <f t="shared" si="73"/>
        <v>-0.16999999999999993</v>
      </c>
      <c r="AH168" s="3">
        <f t="shared" si="74"/>
        <v>1</v>
      </c>
      <c r="AI168" s="40">
        <f t="shared" si="75"/>
        <v>6.8936527952921489E-2</v>
      </c>
      <c r="AJ168" s="3">
        <f t="shared" si="76"/>
        <v>2.8915662650602414E-2</v>
      </c>
      <c r="AK168" s="3">
        <f t="shared" si="77"/>
        <v>0.74447228909727914</v>
      </c>
    </row>
    <row r="169" spans="1:37" s="3" customFormat="1" x14ac:dyDescent="0.25">
      <c r="A169" s="9">
        <v>44864</v>
      </c>
      <c r="B169" s="1" t="s">
        <v>41</v>
      </c>
      <c r="C169" s="1" t="s">
        <v>40</v>
      </c>
      <c r="D169">
        <v>37</v>
      </c>
      <c r="E169" s="1">
        <v>34</v>
      </c>
      <c r="F169">
        <f t="shared" si="53"/>
        <v>1</v>
      </c>
      <c r="G169">
        <f t="shared" si="54"/>
        <v>0</v>
      </c>
      <c r="H169" s="4">
        <v>1.37</v>
      </c>
      <c r="I169" s="4">
        <v>3.2</v>
      </c>
      <c r="J169" s="4">
        <v>1.5</v>
      </c>
      <c r="K169" s="4">
        <v>2.7</v>
      </c>
      <c r="L169" s="18">
        <f t="shared" si="55"/>
        <v>70</v>
      </c>
      <c r="M169" s="18">
        <f t="shared" si="56"/>
        <v>30</v>
      </c>
      <c r="N169" s="18">
        <f t="shared" si="57"/>
        <v>65</v>
      </c>
      <c r="O169" s="18">
        <f t="shared" si="58"/>
        <v>35</v>
      </c>
      <c r="P169" s="4">
        <f t="shared" si="59"/>
        <v>202210</v>
      </c>
      <c r="Q169" s="23">
        <f t="shared" si="60"/>
        <v>1.37</v>
      </c>
      <c r="R169" s="23">
        <f t="shared" si="61"/>
        <v>-3.1572481572481563</v>
      </c>
      <c r="S169" s="22">
        <f t="shared" si="62"/>
        <v>-1.7872481572481562</v>
      </c>
      <c r="T169" s="5">
        <f t="shared" si="63"/>
        <v>2.335766423357664</v>
      </c>
      <c r="U169" s="5"/>
      <c r="V169" s="5"/>
      <c r="W169" s="5">
        <f t="shared" si="64"/>
        <v>0.37000000000000011</v>
      </c>
      <c r="X169" s="4">
        <f t="shared" si="65"/>
        <v>0.5</v>
      </c>
      <c r="Y169" s="4">
        <f t="shared" si="66"/>
        <v>0.12999999999999989</v>
      </c>
      <c r="Z169" s="30">
        <f t="shared" si="67"/>
        <v>2022</v>
      </c>
      <c r="AA169" s="4">
        <f t="shared" si="68"/>
        <v>-1</v>
      </c>
      <c r="AB169" s="4">
        <f t="shared" si="69"/>
        <v>-1</v>
      </c>
      <c r="AC169" s="4">
        <f t="shared" si="70"/>
        <v>0</v>
      </c>
      <c r="AD169" s="4"/>
      <c r="AE169" s="4">
        <f t="shared" si="71"/>
        <v>6.326034063260344E-2</v>
      </c>
      <c r="AF169" s="31">
        <f t="shared" si="72"/>
        <v>-0.62999999999999989</v>
      </c>
      <c r="AG169" s="31">
        <f t="shared" si="73"/>
        <v>-0.5</v>
      </c>
      <c r="AH169" s="3">
        <f t="shared" si="74"/>
        <v>1</v>
      </c>
      <c r="AI169" s="40">
        <f t="shared" si="75"/>
        <v>2.083333333333337E-2</v>
      </c>
      <c r="AJ169" s="3">
        <f t="shared" si="76"/>
        <v>4.0700218818380707E-2</v>
      </c>
      <c r="AK169" s="3">
        <f t="shared" si="77"/>
        <v>0.76222011694815928</v>
      </c>
    </row>
    <row r="170" spans="1:37" s="3" customFormat="1" x14ac:dyDescent="0.25">
      <c r="A170" s="9">
        <v>44864</v>
      </c>
      <c r="B170" s="1" t="s">
        <v>37</v>
      </c>
      <c r="C170" s="1" t="s">
        <v>45</v>
      </c>
      <c r="D170">
        <v>49</v>
      </c>
      <c r="E170" s="1">
        <v>29</v>
      </c>
      <c r="F170">
        <f t="shared" si="53"/>
        <v>1</v>
      </c>
      <c r="G170">
        <f t="shared" si="54"/>
        <v>0</v>
      </c>
      <c r="H170" s="4">
        <v>1.19</v>
      </c>
      <c r="I170" s="4">
        <v>5</v>
      </c>
      <c r="J170" s="4">
        <v>1.22</v>
      </c>
      <c r="K170" s="4">
        <v>4.5</v>
      </c>
      <c r="L170" s="18">
        <f t="shared" si="55"/>
        <v>80</v>
      </c>
      <c r="M170" s="18">
        <f t="shared" si="56"/>
        <v>20</v>
      </c>
      <c r="N170" s="18">
        <f t="shared" si="57"/>
        <v>80</v>
      </c>
      <c r="O170" s="18">
        <f t="shared" si="58"/>
        <v>20</v>
      </c>
      <c r="P170" s="4">
        <f t="shared" si="59"/>
        <v>202210</v>
      </c>
      <c r="Q170" s="23">
        <f t="shared" si="60"/>
        <v>1.19</v>
      </c>
      <c r="R170" s="23">
        <f t="shared" si="61"/>
        <v>-5.5131578947368434</v>
      </c>
      <c r="S170" s="22">
        <f t="shared" si="62"/>
        <v>-4.323157894736843</v>
      </c>
      <c r="T170" s="5">
        <f t="shared" si="63"/>
        <v>4.2016806722689077</v>
      </c>
      <c r="U170" s="5"/>
      <c r="V170" s="5"/>
      <c r="W170" s="5">
        <f t="shared" si="64"/>
        <v>0.18999999999999995</v>
      </c>
      <c r="X170" s="4">
        <f t="shared" si="65"/>
        <v>0.21999999999999997</v>
      </c>
      <c r="Y170" s="4">
        <f t="shared" si="66"/>
        <v>3.0000000000000027E-2</v>
      </c>
      <c r="Z170" s="30">
        <f t="shared" si="67"/>
        <v>2022</v>
      </c>
      <c r="AA170" s="4">
        <f t="shared" si="68"/>
        <v>-1</v>
      </c>
      <c r="AB170" s="4">
        <f t="shared" si="69"/>
        <v>-1</v>
      </c>
      <c r="AC170" s="4">
        <f t="shared" si="70"/>
        <v>0</v>
      </c>
      <c r="AD170" s="4"/>
      <c r="AE170" s="4">
        <f t="shared" si="71"/>
        <v>2.0664003306240519E-2</v>
      </c>
      <c r="AF170" s="31">
        <f t="shared" si="72"/>
        <v>-0.81</v>
      </c>
      <c r="AG170" s="31">
        <f t="shared" si="73"/>
        <v>-0.78</v>
      </c>
      <c r="AH170" s="3">
        <f t="shared" si="74"/>
        <v>0</v>
      </c>
      <c r="AI170" s="40" t="b">
        <f t="shared" si="75"/>
        <v>0</v>
      </c>
      <c r="AJ170" s="3">
        <f t="shared" si="76"/>
        <v>3.8772213247172949E-2</v>
      </c>
      <c r="AK170" s="3">
        <f t="shared" si="77"/>
        <v>0.82515359084810391</v>
      </c>
    </row>
    <row r="171" spans="1:37" s="3" customFormat="1" x14ac:dyDescent="0.25">
      <c r="A171" s="9">
        <v>44864</v>
      </c>
      <c r="B171" s="1" t="s">
        <v>33</v>
      </c>
      <c r="C171" s="1" t="s">
        <v>51</v>
      </c>
      <c r="D171">
        <v>27</v>
      </c>
      <c r="E171" s="1">
        <v>31</v>
      </c>
      <c r="F171">
        <f t="shared" si="53"/>
        <v>0</v>
      </c>
      <c r="G171">
        <f t="shared" si="54"/>
        <v>1</v>
      </c>
      <c r="H171" s="4">
        <v>2.4500000000000002</v>
      </c>
      <c r="I171" s="4">
        <v>1.6</v>
      </c>
      <c r="J171" s="4">
        <v>2.65</v>
      </c>
      <c r="K171" s="4">
        <v>1.54</v>
      </c>
      <c r="L171" s="18">
        <f t="shared" si="55"/>
        <v>40</v>
      </c>
      <c r="M171" s="18">
        <f t="shared" si="56"/>
        <v>60</v>
      </c>
      <c r="N171" s="18">
        <f t="shared" si="57"/>
        <v>35</v>
      </c>
      <c r="O171" s="18">
        <f t="shared" si="58"/>
        <v>60</v>
      </c>
      <c r="P171" s="4">
        <f t="shared" si="59"/>
        <v>202210</v>
      </c>
      <c r="Q171" s="23">
        <f t="shared" si="60"/>
        <v>1.53125</v>
      </c>
      <c r="R171" s="23">
        <f t="shared" si="61"/>
        <v>-2.3563218390804597</v>
      </c>
      <c r="S171" s="22">
        <f t="shared" si="62"/>
        <v>-0.82507183908045967</v>
      </c>
      <c r="T171" s="5">
        <f t="shared" si="63"/>
        <v>0.65306122448979587</v>
      </c>
      <c r="U171" s="5"/>
      <c r="V171" s="5"/>
      <c r="W171" s="5">
        <f t="shared" si="64"/>
        <v>-1</v>
      </c>
      <c r="X171" s="4">
        <f t="shared" si="65"/>
        <v>-1</v>
      </c>
      <c r="Y171" s="4">
        <f t="shared" si="66"/>
        <v>0</v>
      </c>
      <c r="Z171" s="30">
        <f t="shared" si="67"/>
        <v>2022</v>
      </c>
      <c r="AA171" s="4">
        <f t="shared" si="68"/>
        <v>0.60000000000000009</v>
      </c>
      <c r="AB171" s="4">
        <f t="shared" si="69"/>
        <v>0.54</v>
      </c>
      <c r="AC171" s="4">
        <f t="shared" si="70"/>
        <v>-6.0000000000000053E-2</v>
      </c>
      <c r="AD171" s="4"/>
      <c r="AE171" s="4">
        <f t="shared" si="71"/>
        <v>3.0804774740084639E-2</v>
      </c>
      <c r="AF171" s="31">
        <f t="shared" si="72"/>
        <v>-0.39999999999999991</v>
      </c>
      <c r="AG171" s="31">
        <f t="shared" si="73"/>
        <v>-0.45999999999999996</v>
      </c>
      <c r="AH171" s="3">
        <f t="shared" si="74"/>
        <v>0</v>
      </c>
      <c r="AI171" s="40" t="b">
        <f t="shared" si="75"/>
        <v>0</v>
      </c>
      <c r="AJ171" s="3">
        <f t="shared" si="76"/>
        <v>3.2098765432098886E-2</v>
      </c>
      <c r="AK171" s="3">
        <f t="shared" si="77"/>
        <v>0.73643794252394845</v>
      </c>
    </row>
    <row r="172" spans="1:37" s="3" customFormat="1" x14ac:dyDescent="0.25">
      <c r="A172" s="9">
        <v>44864</v>
      </c>
      <c r="B172" s="1" t="s">
        <v>60</v>
      </c>
      <c r="C172" s="1" t="s">
        <v>63</v>
      </c>
      <c r="D172">
        <v>34</v>
      </c>
      <c r="E172" s="1">
        <v>26</v>
      </c>
      <c r="F172">
        <f t="shared" si="53"/>
        <v>1</v>
      </c>
      <c r="G172">
        <f t="shared" si="54"/>
        <v>0</v>
      </c>
      <c r="H172" s="4">
        <v>1.37</v>
      </c>
      <c r="I172" s="4">
        <v>3.2</v>
      </c>
      <c r="J172" s="4">
        <v>1.5</v>
      </c>
      <c r="K172" s="4">
        <v>2.7</v>
      </c>
      <c r="L172" s="18">
        <f t="shared" si="55"/>
        <v>70</v>
      </c>
      <c r="M172" s="18">
        <f t="shared" si="56"/>
        <v>30</v>
      </c>
      <c r="N172" s="18">
        <f t="shared" si="57"/>
        <v>65</v>
      </c>
      <c r="O172" s="18">
        <f t="shared" si="58"/>
        <v>35</v>
      </c>
      <c r="P172" s="4">
        <f t="shared" si="59"/>
        <v>202210</v>
      </c>
      <c r="Q172" s="23">
        <f t="shared" si="60"/>
        <v>1.37</v>
      </c>
      <c r="R172" s="23">
        <f t="shared" si="61"/>
        <v>-3.1572481572481563</v>
      </c>
      <c r="S172" s="22">
        <f t="shared" si="62"/>
        <v>-1.7872481572481562</v>
      </c>
      <c r="T172" s="5">
        <f t="shared" si="63"/>
        <v>2.335766423357664</v>
      </c>
      <c r="U172" s="5"/>
      <c r="V172" s="5"/>
      <c r="W172" s="5">
        <f t="shared" si="64"/>
        <v>0.37000000000000011</v>
      </c>
      <c r="X172" s="4">
        <f t="shared" si="65"/>
        <v>0.5</v>
      </c>
      <c r="Y172" s="4">
        <f t="shared" si="66"/>
        <v>0.12999999999999989</v>
      </c>
      <c r="Z172" s="30">
        <f t="shared" si="67"/>
        <v>2022</v>
      </c>
      <c r="AA172" s="4">
        <f t="shared" si="68"/>
        <v>-1</v>
      </c>
      <c r="AB172" s="4">
        <f t="shared" si="69"/>
        <v>-1</v>
      </c>
      <c r="AC172" s="4">
        <f t="shared" si="70"/>
        <v>0</v>
      </c>
      <c r="AD172" s="4"/>
      <c r="AE172" s="4">
        <f t="shared" si="71"/>
        <v>6.326034063260344E-2</v>
      </c>
      <c r="AF172" s="31">
        <f t="shared" si="72"/>
        <v>-0.62999999999999989</v>
      </c>
      <c r="AG172" s="31">
        <f t="shared" si="73"/>
        <v>-0.5</v>
      </c>
      <c r="AH172" s="3">
        <f t="shared" si="74"/>
        <v>1</v>
      </c>
      <c r="AI172" s="40">
        <f t="shared" si="75"/>
        <v>2.083333333333337E-2</v>
      </c>
      <c r="AJ172" s="3">
        <f t="shared" si="76"/>
        <v>4.0700218818380707E-2</v>
      </c>
      <c r="AK172" s="3">
        <f t="shared" si="77"/>
        <v>0.76222011694815928</v>
      </c>
    </row>
    <row r="173" spans="1:37" s="3" customFormat="1" x14ac:dyDescent="0.25">
      <c r="A173" s="9">
        <v>44864</v>
      </c>
      <c r="B173" s="1" t="s">
        <v>42</v>
      </c>
      <c r="C173" s="1" t="s">
        <v>80</v>
      </c>
      <c r="D173">
        <v>24</v>
      </c>
      <c r="E173" s="1">
        <v>0</v>
      </c>
      <c r="F173">
        <f t="shared" si="53"/>
        <v>1</v>
      </c>
      <c r="G173">
        <f t="shared" si="54"/>
        <v>0</v>
      </c>
      <c r="H173" s="4">
        <v>1.9</v>
      </c>
      <c r="I173" s="4">
        <v>1.9</v>
      </c>
      <c r="J173" s="4">
        <v>2</v>
      </c>
      <c r="K173" s="4">
        <v>1.83</v>
      </c>
      <c r="L173" s="18">
        <f t="shared" si="55"/>
        <v>50</v>
      </c>
      <c r="M173" s="18">
        <f t="shared" si="56"/>
        <v>50</v>
      </c>
      <c r="N173" s="18">
        <f t="shared" si="57"/>
        <v>50</v>
      </c>
      <c r="O173" s="18">
        <f t="shared" si="58"/>
        <v>50</v>
      </c>
      <c r="P173" s="4">
        <f t="shared" si="59"/>
        <v>202210</v>
      </c>
      <c r="Q173" s="23">
        <f t="shared" si="60"/>
        <v>1.9</v>
      </c>
      <c r="R173" s="23">
        <f t="shared" si="61"/>
        <v>-2.2222222222222223</v>
      </c>
      <c r="S173" s="22">
        <f t="shared" si="62"/>
        <v>-0.32222222222222241</v>
      </c>
      <c r="T173" s="5">
        <f t="shared" si="63"/>
        <v>1</v>
      </c>
      <c r="U173" s="5"/>
      <c r="V173" s="5"/>
      <c r="W173" s="5">
        <f t="shared" si="64"/>
        <v>0.89999999999999991</v>
      </c>
      <c r="X173" s="4">
        <f t="shared" si="65"/>
        <v>1</v>
      </c>
      <c r="Y173" s="4">
        <f t="shared" si="66"/>
        <v>0.10000000000000009</v>
      </c>
      <c r="Z173" s="30">
        <f t="shared" si="67"/>
        <v>2022</v>
      </c>
      <c r="AA173" s="4">
        <f t="shared" si="68"/>
        <v>-1</v>
      </c>
      <c r="AB173" s="4">
        <f t="shared" si="69"/>
        <v>-1</v>
      </c>
      <c r="AC173" s="4">
        <f t="shared" si="70"/>
        <v>0</v>
      </c>
      <c r="AD173" s="4"/>
      <c r="AE173" s="4">
        <f t="shared" si="71"/>
        <v>2.6315789473684181E-2</v>
      </c>
      <c r="AF173" s="31">
        <f t="shared" si="72"/>
        <v>-0.10000000000000009</v>
      </c>
      <c r="AG173" s="31">
        <f t="shared" si="73"/>
        <v>0</v>
      </c>
      <c r="AH173" s="3">
        <f t="shared" si="74"/>
        <v>0</v>
      </c>
      <c r="AI173" s="40" t="b">
        <f t="shared" si="75"/>
        <v>0</v>
      </c>
      <c r="AJ173" s="3">
        <f t="shared" si="76"/>
        <v>4.9999999999999933E-2</v>
      </c>
      <c r="AK173" s="3">
        <f t="shared" si="77"/>
        <v>0.70841230500072894</v>
      </c>
    </row>
    <row r="174" spans="1:37" s="3" customFormat="1" x14ac:dyDescent="0.25">
      <c r="A174" s="9">
        <v>44864</v>
      </c>
      <c r="B174" s="1" t="s">
        <v>53</v>
      </c>
      <c r="C174" s="1" t="s">
        <v>52</v>
      </c>
      <c r="D174">
        <v>17</v>
      </c>
      <c r="E174" s="1">
        <v>22</v>
      </c>
      <c r="F174">
        <f t="shared" si="53"/>
        <v>0</v>
      </c>
      <c r="G174">
        <f t="shared" si="54"/>
        <v>1</v>
      </c>
      <c r="H174" s="4">
        <v>1.95</v>
      </c>
      <c r="I174" s="4">
        <v>1.86</v>
      </c>
      <c r="J174" s="4">
        <v>2.4</v>
      </c>
      <c r="K174" s="4">
        <v>1.62</v>
      </c>
      <c r="L174" s="18">
        <f t="shared" si="55"/>
        <v>50</v>
      </c>
      <c r="M174" s="18">
        <f t="shared" si="56"/>
        <v>50</v>
      </c>
      <c r="N174" s="18">
        <f t="shared" si="57"/>
        <v>40</v>
      </c>
      <c r="O174" s="18">
        <f t="shared" si="58"/>
        <v>60</v>
      </c>
      <c r="P174" s="4">
        <f t="shared" si="59"/>
        <v>202210</v>
      </c>
      <c r="Q174" s="23">
        <f t="shared" si="60"/>
        <v>1.0483870967741935</v>
      </c>
      <c r="R174" s="23">
        <f t="shared" si="61"/>
        <v>-2.215422276621787</v>
      </c>
      <c r="S174" s="22">
        <f t="shared" si="62"/>
        <v>-1.1670351798475935</v>
      </c>
      <c r="T174" s="5">
        <f t="shared" si="63"/>
        <v>0.9538461538461539</v>
      </c>
      <c r="U174" s="5"/>
      <c r="V174" s="5"/>
      <c r="W174" s="5">
        <f t="shared" si="64"/>
        <v>-1</v>
      </c>
      <c r="X174" s="4">
        <f t="shared" si="65"/>
        <v>-1</v>
      </c>
      <c r="Y174" s="4">
        <f t="shared" si="66"/>
        <v>0</v>
      </c>
      <c r="Z174" s="30">
        <f t="shared" si="67"/>
        <v>2022</v>
      </c>
      <c r="AA174" s="4">
        <f t="shared" si="68"/>
        <v>0.8600000000000001</v>
      </c>
      <c r="AB174" s="4">
        <f t="shared" si="69"/>
        <v>0.62000000000000011</v>
      </c>
      <c r="AC174" s="4">
        <f t="shared" si="70"/>
        <v>-0.24</v>
      </c>
      <c r="AD174" s="4"/>
      <c r="AE174" s="4">
        <f t="shared" si="71"/>
        <v>9.6153846153846201E-2</v>
      </c>
      <c r="AF174" s="31">
        <f t="shared" si="72"/>
        <v>-0.1399999999999999</v>
      </c>
      <c r="AG174" s="31">
        <f t="shared" si="73"/>
        <v>-0.37999999999999989</v>
      </c>
      <c r="AH174" s="3">
        <f t="shared" si="74"/>
        <v>1</v>
      </c>
      <c r="AI174" s="40">
        <f t="shared" si="75"/>
        <v>4.5698924731182755E-2</v>
      </c>
      <c r="AJ174" s="3">
        <f t="shared" si="76"/>
        <v>4.8031496062992063E-2</v>
      </c>
      <c r="AK174" s="3">
        <f t="shared" si="77"/>
        <v>0.71037912285010663</v>
      </c>
    </row>
    <row r="175" spans="1:37" s="3" customFormat="1" x14ac:dyDescent="0.25">
      <c r="A175" s="9">
        <v>44864</v>
      </c>
      <c r="B175" s="1" t="s">
        <v>55</v>
      </c>
      <c r="C175" s="1" t="s">
        <v>57</v>
      </c>
      <c r="D175">
        <v>35</v>
      </c>
      <c r="E175" s="1">
        <v>13</v>
      </c>
      <c r="F175">
        <f t="shared" si="53"/>
        <v>1</v>
      </c>
      <c r="G175">
        <f t="shared" si="54"/>
        <v>0</v>
      </c>
      <c r="H175" s="4">
        <v>1.22</v>
      </c>
      <c r="I175" s="4">
        <v>4.5</v>
      </c>
      <c r="J175" s="4">
        <v>1.1599999999999999</v>
      </c>
      <c r="K175" s="4">
        <v>5.5</v>
      </c>
      <c r="L175" s="18">
        <f t="shared" si="55"/>
        <v>80</v>
      </c>
      <c r="M175" s="18">
        <f t="shared" si="56"/>
        <v>20</v>
      </c>
      <c r="N175" s="18">
        <f t="shared" si="57"/>
        <v>85</v>
      </c>
      <c r="O175" s="18">
        <f t="shared" si="58"/>
        <v>15</v>
      </c>
      <c r="P175" s="4">
        <f t="shared" si="59"/>
        <v>202210</v>
      </c>
      <c r="Q175" s="23">
        <f t="shared" si="60"/>
        <v>1.22</v>
      </c>
      <c r="R175" s="23">
        <f t="shared" si="61"/>
        <v>-4.8311688311688314</v>
      </c>
      <c r="S175" s="22">
        <f t="shared" si="62"/>
        <v>-3.6111688311688317</v>
      </c>
      <c r="T175" s="5">
        <f t="shared" si="63"/>
        <v>3.6885245901639343</v>
      </c>
      <c r="U175" s="5"/>
      <c r="V175" s="5"/>
      <c r="W175" s="5">
        <f t="shared" si="64"/>
        <v>0.21999999999999997</v>
      </c>
      <c r="X175" s="4">
        <f t="shared" si="65"/>
        <v>0.15999999999999992</v>
      </c>
      <c r="Y175" s="4">
        <f t="shared" si="66"/>
        <v>-6.0000000000000053E-2</v>
      </c>
      <c r="Z175" s="30">
        <f t="shared" si="67"/>
        <v>2022</v>
      </c>
      <c r="AA175" s="4">
        <f t="shared" si="68"/>
        <v>-1</v>
      </c>
      <c r="AB175" s="4">
        <f t="shared" si="69"/>
        <v>-1</v>
      </c>
      <c r="AC175" s="4">
        <f t="shared" si="70"/>
        <v>0</v>
      </c>
      <c r="AD175" s="4"/>
      <c r="AE175" s="4">
        <f t="shared" si="71"/>
        <v>-4.2396834369700431E-2</v>
      </c>
      <c r="AF175" s="31">
        <f t="shared" si="72"/>
        <v>-0.78</v>
      </c>
      <c r="AG175" s="31">
        <f t="shared" si="73"/>
        <v>-0.84000000000000008</v>
      </c>
      <c r="AH175" s="3">
        <f t="shared" si="74"/>
        <v>0</v>
      </c>
      <c r="AI175" s="40" t="b">
        <f t="shared" si="75"/>
        <v>0</v>
      </c>
      <c r="AJ175" s="3">
        <f t="shared" si="76"/>
        <v>4.0209790209790097E-2</v>
      </c>
      <c r="AK175" s="3">
        <f t="shared" si="77"/>
        <v>0.8102196077650704</v>
      </c>
    </row>
    <row r="176" spans="1:37" s="3" customFormat="1" x14ac:dyDescent="0.25">
      <c r="A176" s="9">
        <v>44864</v>
      </c>
      <c r="B176" s="1" t="s">
        <v>56</v>
      </c>
      <c r="C176" s="1" t="s">
        <v>35</v>
      </c>
      <c r="D176">
        <v>17</v>
      </c>
      <c r="E176" s="1">
        <v>21</v>
      </c>
      <c r="F176">
        <f t="shared" si="53"/>
        <v>0</v>
      </c>
      <c r="G176">
        <f t="shared" si="54"/>
        <v>1</v>
      </c>
      <c r="H176" s="4">
        <v>1.6</v>
      </c>
      <c r="I176" s="4">
        <v>2.4500000000000002</v>
      </c>
      <c r="J176" s="4">
        <v>1.83</v>
      </c>
      <c r="K176" s="4">
        <v>2</v>
      </c>
      <c r="L176" s="18">
        <f t="shared" si="55"/>
        <v>60</v>
      </c>
      <c r="M176" s="18">
        <f t="shared" si="56"/>
        <v>40</v>
      </c>
      <c r="N176" s="18">
        <f t="shared" si="57"/>
        <v>50</v>
      </c>
      <c r="O176" s="18">
        <f t="shared" si="58"/>
        <v>50</v>
      </c>
      <c r="P176" s="4">
        <f t="shared" si="59"/>
        <v>202210</v>
      </c>
      <c r="Q176" s="23">
        <f t="shared" si="60"/>
        <v>0.65306122448979587</v>
      </c>
      <c r="R176" s="23">
        <f t="shared" si="61"/>
        <v>-2.3563218390804597</v>
      </c>
      <c r="S176" s="22">
        <f t="shared" si="62"/>
        <v>-1.7032606145906639</v>
      </c>
      <c r="T176" s="5">
        <f t="shared" si="63"/>
        <v>1.53125</v>
      </c>
      <c r="U176" s="5"/>
      <c r="V176" s="5"/>
      <c r="W176" s="5">
        <f t="shared" si="64"/>
        <v>-1</v>
      </c>
      <c r="X176" s="4">
        <f t="shared" si="65"/>
        <v>-1</v>
      </c>
      <c r="Y176" s="4">
        <f t="shared" si="66"/>
        <v>0</v>
      </c>
      <c r="Z176" s="30">
        <f t="shared" si="67"/>
        <v>2022</v>
      </c>
      <c r="AA176" s="4">
        <f t="shared" si="68"/>
        <v>1.4500000000000002</v>
      </c>
      <c r="AB176" s="4">
        <f t="shared" si="69"/>
        <v>1</v>
      </c>
      <c r="AC176" s="4">
        <f t="shared" si="70"/>
        <v>-0.45000000000000018</v>
      </c>
      <c r="AD176" s="4"/>
      <c r="AE176" s="4">
        <f t="shared" si="71"/>
        <v>7.855191256830607E-2</v>
      </c>
      <c r="AF176" s="31">
        <f t="shared" si="72"/>
        <v>0.45000000000000018</v>
      </c>
      <c r="AG176" s="31">
        <f t="shared" si="73"/>
        <v>0</v>
      </c>
      <c r="AH176" s="3">
        <f t="shared" si="74"/>
        <v>1</v>
      </c>
      <c r="AI176" s="40">
        <f t="shared" si="75"/>
        <v>4.5388647262183612E-2</v>
      </c>
      <c r="AJ176" s="3">
        <f t="shared" si="76"/>
        <v>3.2098765432098886E-2</v>
      </c>
      <c r="AK176" s="3">
        <f t="shared" si="77"/>
        <v>0.73643794252394845</v>
      </c>
    </row>
    <row r="177" spans="1:37" s="3" customFormat="1" x14ac:dyDescent="0.25">
      <c r="A177" s="9">
        <v>44861</v>
      </c>
      <c r="B177" s="1" t="s">
        <v>39</v>
      </c>
      <c r="C177" s="1" t="s">
        <v>43</v>
      </c>
      <c r="D177">
        <v>22</v>
      </c>
      <c r="E177" s="1">
        <v>27</v>
      </c>
      <c r="F177">
        <f t="shared" si="53"/>
        <v>0</v>
      </c>
      <c r="G177">
        <f t="shared" si="54"/>
        <v>1</v>
      </c>
      <c r="H177" s="4">
        <v>1.6</v>
      </c>
      <c r="I177" s="4">
        <v>2.4500000000000002</v>
      </c>
      <c r="J177" s="4">
        <v>1.76</v>
      </c>
      <c r="K177" s="4">
        <v>2.1</v>
      </c>
      <c r="L177" s="18">
        <f t="shared" si="55"/>
        <v>60</v>
      </c>
      <c r="M177" s="18">
        <f t="shared" si="56"/>
        <v>40</v>
      </c>
      <c r="N177" s="18">
        <f t="shared" si="57"/>
        <v>55</v>
      </c>
      <c r="O177" s="18">
        <f t="shared" si="58"/>
        <v>45</v>
      </c>
      <c r="P177" s="4">
        <f t="shared" si="59"/>
        <v>202210</v>
      </c>
      <c r="Q177" s="23">
        <f t="shared" si="60"/>
        <v>0.65306122448979587</v>
      </c>
      <c r="R177" s="23">
        <f t="shared" si="61"/>
        <v>-2.3563218390804597</v>
      </c>
      <c r="S177" s="22">
        <f t="shared" si="62"/>
        <v>-1.7032606145906639</v>
      </c>
      <c r="T177" s="5">
        <f t="shared" si="63"/>
        <v>1.53125</v>
      </c>
      <c r="U177" s="5"/>
      <c r="V177" s="5"/>
      <c r="W177" s="5">
        <f t="shared" si="64"/>
        <v>-1</v>
      </c>
      <c r="X177" s="4">
        <f t="shared" si="65"/>
        <v>-1</v>
      </c>
      <c r="Y177" s="4">
        <f t="shared" si="66"/>
        <v>0</v>
      </c>
      <c r="Z177" s="30">
        <f t="shared" si="67"/>
        <v>2022</v>
      </c>
      <c r="AA177" s="4">
        <f t="shared" si="68"/>
        <v>1.4500000000000002</v>
      </c>
      <c r="AB177" s="4">
        <f t="shared" si="69"/>
        <v>1.1000000000000001</v>
      </c>
      <c r="AC177" s="4">
        <f t="shared" si="70"/>
        <v>-0.35000000000000009</v>
      </c>
      <c r="AD177" s="4"/>
      <c r="AE177" s="4">
        <f t="shared" si="71"/>
        <v>5.6818181818181768E-2</v>
      </c>
      <c r="AF177" s="31">
        <f t="shared" si="72"/>
        <v>0.45000000000000018</v>
      </c>
      <c r="AG177" s="31">
        <f t="shared" si="73"/>
        <v>0.10000000000000009</v>
      </c>
      <c r="AH177" s="3">
        <f t="shared" si="74"/>
        <v>1</v>
      </c>
      <c r="AI177" s="40">
        <f t="shared" si="75"/>
        <v>2.3654916512059421E-2</v>
      </c>
      <c r="AJ177" s="3">
        <f t="shared" si="76"/>
        <v>3.2098765432098886E-2</v>
      </c>
      <c r="AK177" s="3">
        <f t="shared" si="77"/>
        <v>0.73643794252394845</v>
      </c>
    </row>
    <row r="178" spans="1:37" s="3" customFormat="1" x14ac:dyDescent="0.25">
      <c r="A178" s="9">
        <v>44858</v>
      </c>
      <c r="B178" s="1" t="s">
        <v>52</v>
      </c>
      <c r="C178" s="1" t="s">
        <v>45</v>
      </c>
      <c r="D178">
        <v>14</v>
      </c>
      <c r="E178" s="1">
        <v>33</v>
      </c>
      <c r="F178">
        <f t="shared" si="53"/>
        <v>0</v>
      </c>
      <c r="G178">
        <f t="shared" si="54"/>
        <v>1</v>
      </c>
      <c r="H178" s="4">
        <v>1.38</v>
      </c>
      <c r="I178" s="4">
        <v>3.15</v>
      </c>
      <c r="J178" s="4">
        <v>1.25</v>
      </c>
      <c r="K178" s="4">
        <v>4.2</v>
      </c>
      <c r="L178" s="18">
        <f t="shared" si="55"/>
        <v>70</v>
      </c>
      <c r="M178" s="18">
        <f t="shared" si="56"/>
        <v>30</v>
      </c>
      <c r="N178" s="18">
        <f t="shared" si="57"/>
        <v>80</v>
      </c>
      <c r="O178" s="18">
        <f t="shared" si="58"/>
        <v>20</v>
      </c>
      <c r="P178" s="4">
        <f t="shared" si="59"/>
        <v>202210</v>
      </c>
      <c r="Q178" s="23">
        <f t="shared" si="60"/>
        <v>0.43809523809523809</v>
      </c>
      <c r="R178" s="23">
        <f t="shared" si="61"/>
        <v>-3.0966952264381891</v>
      </c>
      <c r="S178" s="22">
        <f t="shared" si="62"/>
        <v>-2.6585999883429512</v>
      </c>
      <c r="T178" s="5">
        <f t="shared" si="63"/>
        <v>2.2826086956521738</v>
      </c>
      <c r="U178" s="5"/>
      <c r="V178" s="5"/>
      <c r="W178" s="5">
        <f t="shared" si="64"/>
        <v>-1</v>
      </c>
      <c r="X178" s="4">
        <f t="shared" si="65"/>
        <v>-1</v>
      </c>
      <c r="Y178" s="4">
        <f t="shared" si="66"/>
        <v>0</v>
      </c>
      <c r="Z178" s="30">
        <f t="shared" si="67"/>
        <v>2022</v>
      </c>
      <c r="AA178" s="4">
        <f t="shared" si="68"/>
        <v>2.15</v>
      </c>
      <c r="AB178" s="4">
        <f t="shared" si="69"/>
        <v>3.2</v>
      </c>
      <c r="AC178" s="4">
        <f t="shared" si="70"/>
        <v>1.0500000000000003</v>
      </c>
      <c r="AD178" s="4"/>
      <c r="AE178" s="4">
        <f t="shared" si="71"/>
        <v>-7.5362318840579645E-2</v>
      </c>
      <c r="AF178" s="31">
        <f t="shared" si="72"/>
        <v>1.1499999999999999</v>
      </c>
      <c r="AG178" s="31">
        <f t="shared" si="73"/>
        <v>2.2000000000000002</v>
      </c>
      <c r="AH178" s="3">
        <f t="shared" si="74"/>
        <v>1</v>
      </c>
      <c r="AI178" s="40">
        <f t="shared" si="75"/>
        <v>3.7267080745341463E-2</v>
      </c>
      <c r="AJ178" s="3">
        <f t="shared" si="76"/>
        <v>4.039735099337749E-2</v>
      </c>
      <c r="AK178" s="3">
        <f t="shared" si="77"/>
        <v>0.76027191198073663</v>
      </c>
    </row>
    <row r="179" spans="1:37" s="3" customFormat="1" x14ac:dyDescent="0.25">
      <c r="A179" s="9">
        <v>44857</v>
      </c>
      <c r="B179" s="1" t="s">
        <v>51</v>
      </c>
      <c r="C179" s="1" t="s">
        <v>57</v>
      </c>
      <c r="D179">
        <v>16</v>
      </c>
      <c r="E179" s="1">
        <v>10</v>
      </c>
      <c r="F179">
        <f t="shared" si="53"/>
        <v>1</v>
      </c>
      <c r="G179">
        <f t="shared" si="54"/>
        <v>0</v>
      </c>
      <c r="H179" s="4">
        <v>1.38</v>
      </c>
      <c r="I179" s="4">
        <v>3.15</v>
      </c>
      <c r="J179" s="4">
        <v>1.29</v>
      </c>
      <c r="K179" s="4">
        <v>3.7</v>
      </c>
      <c r="L179" s="18">
        <f t="shared" si="55"/>
        <v>70</v>
      </c>
      <c r="M179" s="18">
        <f t="shared" si="56"/>
        <v>30</v>
      </c>
      <c r="N179" s="18">
        <f t="shared" si="57"/>
        <v>75</v>
      </c>
      <c r="O179" s="18">
        <f t="shared" si="58"/>
        <v>25</v>
      </c>
      <c r="P179" s="4">
        <f t="shared" si="59"/>
        <v>202210</v>
      </c>
      <c r="Q179" s="23">
        <f t="shared" si="60"/>
        <v>1.38</v>
      </c>
      <c r="R179" s="23">
        <f t="shared" si="61"/>
        <v>-3.0966952264381891</v>
      </c>
      <c r="S179" s="22">
        <f t="shared" si="62"/>
        <v>-1.7166952264381892</v>
      </c>
      <c r="T179" s="5">
        <f t="shared" si="63"/>
        <v>2.2826086956521738</v>
      </c>
      <c r="U179" s="5"/>
      <c r="V179" s="5"/>
      <c r="W179" s="5">
        <f t="shared" si="64"/>
        <v>0.37999999999999989</v>
      </c>
      <c r="X179" s="4">
        <f t="shared" si="65"/>
        <v>0.29000000000000004</v>
      </c>
      <c r="Y179" s="4">
        <f t="shared" si="66"/>
        <v>-8.9999999999999858E-2</v>
      </c>
      <c r="Z179" s="30">
        <f t="shared" si="67"/>
        <v>2022</v>
      </c>
      <c r="AA179" s="4">
        <f t="shared" si="68"/>
        <v>-1</v>
      </c>
      <c r="AB179" s="4">
        <f t="shared" si="69"/>
        <v>-1</v>
      </c>
      <c r="AC179" s="4">
        <f t="shared" si="70"/>
        <v>0</v>
      </c>
      <c r="AD179" s="4"/>
      <c r="AE179" s="4">
        <f t="shared" si="71"/>
        <v>-5.0556117290191938E-2</v>
      </c>
      <c r="AF179" s="31">
        <f t="shared" si="72"/>
        <v>-0.62000000000000011</v>
      </c>
      <c r="AG179" s="31">
        <f t="shared" si="73"/>
        <v>-0.71</v>
      </c>
      <c r="AH179" s="3">
        <f t="shared" si="74"/>
        <v>1</v>
      </c>
      <c r="AI179" s="40" t="b">
        <f t="shared" si="75"/>
        <v>0</v>
      </c>
      <c r="AJ179" s="3">
        <f t="shared" si="76"/>
        <v>4.039735099337749E-2</v>
      </c>
      <c r="AK179" s="3">
        <f t="shared" si="77"/>
        <v>0.76027191198073663</v>
      </c>
    </row>
    <row r="180" spans="1:37" s="3" customFormat="1" x14ac:dyDescent="0.25">
      <c r="A180" s="9">
        <v>44857</v>
      </c>
      <c r="B180" s="1" t="s">
        <v>74</v>
      </c>
      <c r="C180" s="1" t="s">
        <v>61</v>
      </c>
      <c r="D180">
        <v>23</v>
      </c>
      <c r="E180" s="1">
        <v>37</v>
      </c>
      <c r="F180">
        <f t="shared" si="53"/>
        <v>0</v>
      </c>
      <c r="G180">
        <f t="shared" si="54"/>
        <v>1</v>
      </c>
      <c r="H180" s="4">
        <v>1.27</v>
      </c>
      <c r="I180" s="4">
        <v>3.8</v>
      </c>
      <c r="J180" s="4">
        <v>1.44</v>
      </c>
      <c r="K180" s="4">
        <v>2.85</v>
      </c>
      <c r="L180" s="18">
        <f t="shared" si="55"/>
        <v>70</v>
      </c>
      <c r="M180" s="18">
        <f t="shared" si="56"/>
        <v>25</v>
      </c>
      <c r="N180" s="18">
        <f t="shared" si="57"/>
        <v>65</v>
      </c>
      <c r="O180" s="18">
        <f t="shared" si="58"/>
        <v>35</v>
      </c>
      <c r="P180" s="4">
        <f t="shared" si="59"/>
        <v>202210</v>
      </c>
      <c r="Q180" s="23">
        <f t="shared" si="60"/>
        <v>0.33421052631578951</v>
      </c>
      <c r="R180" s="23">
        <f t="shared" si="61"/>
        <v>-4.06084656084656</v>
      </c>
      <c r="S180" s="22">
        <f t="shared" si="62"/>
        <v>-3.7266360345307703</v>
      </c>
      <c r="T180" s="5">
        <f t="shared" si="63"/>
        <v>2.9921259842519685</v>
      </c>
      <c r="U180" s="5"/>
      <c r="V180" s="5"/>
      <c r="W180" s="5">
        <f t="shared" si="64"/>
        <v>-1</v>
      </c>
      <c r="X180" s="4">
        <f t="shared" si="65"/>
        <v>-1</v>
      </c>
      <c r="Y180" s="4">
        <f t="shared" si="66"/>
        <v>0</v>
      </c>
      <c r="Z180" s="30">
        <f t="shared" si="67"/>
        <v>2022</v>
      </c>
      <c r="AA180" s="4">
        <f t="shared" si="68"/>
        <v>2.8</v>
      </c>
      <c r="AB180" s="4">
        <f t="shared" si="69"/>
        <v>1.85</v>
      </c>
      <c r="AC180" s="4">
        <f t="shared" si="70"/>
        <v>-0.94999999999999973</v>
      </c>
      <c r="AD180" s="4"/>
      <c r="AE180" s="4">
        <f t="shared" si="71"/>
        <v>9.295713035870512E-2</v>
      </c>
      <c r="AF180" s="31">
        <f t="shared" si="72"/>
        <v>1.7999999999999998</v>
      </c>
      <c r="AG180" s="31">
        <f t="shared" si="73"/>
        <v>0.85000000000000009</v>
      </c>
      <c r="AH180" s="3">
        <f t="shared" si="74"/>
        <v>1</v>
      </c>
      <c r="AI180" s="40">
        <f t="shared" si="75"/>
        <v>4.2397660818713545E-2</v>
      </c>
      <c r="AJ180" s="3">
        <f t="shared" si="76"/>
        <v>4.8126232741617536E-2</v>
      </c>
      <c r="AK180" s="3">
        <f t="shared" si="77"/>
        <v>0.78231258401574977</v>
      </c>
    </row>
    <row r="181" spans="1:37" s="3" customFormat="1" x14ac:dyDescent="0.25">
      <c r="A181" s="9">
        <v>44857</v>
      </c>
      <c r="B181" s="1" t="s">
        <v>38</v>
      </c>
      <c r="C181" s="1" t="s">
        <v>49</v>
      </c>
      <c r="D181">
        <v>23</v>
      </c>
      <c r="E181" s="1">
        <v>44</v>
      </c>
      <c r="F181">
        <f t="shared" si="53"/>
        <v>0</v>
      </c>
      <c r="G181">
        <f t="shared" si="54"/>
        <v>1</v>
      </c>
      <c r="H181" s="4">
        <v>2.0499999999999998</v>
      </c>
      <c r="I181" s="4">
        <v>1.8</v>
      </c>
      <c r="J181" s="4">
        <v>1.95</v>
      </c>
      <c r="K181" s="4">
        <v>1.86</v>
      </c>
      <c r="L181" s="18">
        <f t="shared" si="55"/>
        <v>40</v>
      </c>
      <c r="M181" s="18">
        <f t="shared" si="56"/>
        <v>55</v>
      </c>
      <c r="N181" s="18">
        <f t="shared" si="57"/>
        <v>50</v>
      </c>
      <c r="O181" s="18">
        <f t="shared" si="58"/>
        <v>50</v>
      </c>
      <c r="P181" s="4">
        <f t="shared" si="59"/>
        <v>202210</v>
      </c>
      <c r="Q181" s="23">
        <f t="shared" si="60"/>
        <v>1.1388888888888888</v>
      </c>
      <c r="R181" s="23">
        <f t="shared" si="61"/>
        <v>-2.2023809523809526</v>
      </c>
      <c r="S181" s="22">
        <f t="shared" si="62"/>
        <v>-1.0634920634920637</v>
      </c>
      <c r="T181" s="5">
        <f t="shared" si="63"/>
        <v>0.87804878048780499</v>
      </c>
      <c r="U181" s="5"/>
      <c r="V181" s="5"/>
      <c r="W181" s="5">
        <f t="shared" si="64"/>
        <v>-1</v>
      </c>
      <c r="X181" s="4">
        <f t="shared" si="65"/>
        <v>-1</v>
      </c>
      <c r="Y181" s="4">
        <f t="shared" si="66"/>
        <v>0</v>
      </c>
      <c r="Z181" s="30">
        <f t="shared" si="67"/>
        <v>2022</v>
      </c>
      <c r="AA181" s="4">
        <f t="shared" si="68"/>
        <v>0.8</v>
      </c>
      <c r="AB181" s="4">
        <f t="shared" si="69"/>
        <v>0.8600000000000001</v>
      </c>
      <c r="AC181" s="4">
        <f t="shared" si="70"/>
        <v>6.0000000000000053E-2</v>
      </c>
      <c r="AD181" s="4"/>
      <c r="AE181" s="4">
        <f t="shared" si="71"/>
        <v>-2.5015634771732354E-2</v>
      </c>
      <c r="AF181" s="31">
        <f t="shared" si="72"/>
        <v>-0.19999999999999996</v>
      </c>
      <c r="AG181" s="31">
        <f t="shared" si="73"/>
        <v>-0.1399999999999999</v>
      </c>
      <c r="AH181" s="3">
        <f t="shared" si="74"/>
        <v>0</v>
      </c>
      <c r="AI181" s="40" t="b">
        <f t="shared" si="75"/>
        <v>0</v>
      </c>
      <c r="AJ181" s="3">
        <f t="shared" si="76"/>
        <v>4.1558441558441461E-2</v>
      </c>
      <c r="AK181" s="3">
        <f t="shared" si="77"/>
        <v>0.7172464949581745</v>
      </c>
    </row>
    <row r="182" spans="1:37" s="3" customFormat="1" x14ac:dyDescent="0.25">
      <c r="A182" s="9">
        <v>44857</v>
      </c>
      <c r="B182" s="1" t="s">
        <v>35</v>
      </c>
      <c r="C182" s="1" t="s">
        <v>53</v>
      </c>
      <c r="D182">
        <v>9</v>
      </c>
      <c r="E182" s="1">
        <v>16</v>
      </c>
      <c r="F182">
        <f t="shared" si="53"/>
        <v>0</v>
      </c>
      <c r="G182">
        <f t="shared" si="54"/>
        <v>1</v>
      </c>
      <c r="H182" s="4">
        <v>1.52</v>
      </c>
      <c r="I182" s="4">
        <v>2.67</v>
      </c>
      <c r="J182" s="4">
        <v>2.1</v>
      </c>
      <c r="K182" s="4">
        <v>1.76</v>
      </c>
      <c r="L182" s="18">
        <f t="shared" si="55"/>
        <v>60</v>
      </c>
      <c r="M182" s="18">
        <f t="shared" si="56"/>
        <v>35</v>
      </c>
      <c r="N182" s="18">
        <f t="shared" si="57"/>
        <v>45</v>
      </c>
      <c r="O182" s="18">
        <f t="shared" si="58"/>
        <v>55</v>
      </c>
      <c r="P182" s="4">
        <f t="shared" si="59"/>
        <v>202210</v>
      </c>
      <c r="Q182" s="23">
        <f t="shared" si="60"/>
        <v>0.56928838951310867</v>
      </c>
      <c r="R182" s="23">
        <f t="shared" si="61"/>
        <v>-2.521879318286504</v>
      </c>
      <c r="S182" s="22">
        <f t="shared" si="62"/>
        <v>-1.9525909287733954</v>
      </c>
      <c r="T182" s="5">
        <f t="shared" si="63"/>
        <v>1.756578947368421</v>
      </c>
      <c r="U182" s="5"/>
      <c r="V182" s="5"/>
      <c r="W182" s="5">
        <f t="shared" si="64"/>
        <v>-1</v>
      </c>
      <c r="X182" s="4">
        <f t="shared" si="65"/>
        <v>-1</v>
      </c>
      <c r="Y182" s="4">
        <f t="shared" si="66"/>
        <v>0</v>
      </c>
      <c r="Z182" s="30">
        <f t="shared" si="67"/>
        <v>2022</v>
      </c>
      <c r="AA182" s="4">
        <f t="shared" si="68"/>
        <v>1.67</v>
      </c>
      <c r="AB182" s="4">
        <f t="shared" si="69"/>
        <v>0.76</v>
      </c>
      <c r="AC182" s="4">
        <f t="shared" si="70"/>
        <v>-0.90999999999999992</v>
      </c>
      <c r="AD182" s="4"/>
      <c r="AE182" s="4">
        <f t="shared" si="71"/>
        <v>0.18170426065162915</v>
      </c>
      <c r="AF182" s="31">
        <f t="shared" si="72"/>
        <v>0.66999999999999993</v>
      </c>
      <c r="AG182" s="31">
        <f t="shared" si="73"/>
        <v>-0.24</v>
      </c>
      <c r="AH182" s="3">
        <f t="shared" si="74"/>
        <v>1</v>
      </c>
      <c r="AI182" s="40">
        <f t="shared" si="75"/>
        <v>0.1492776886035313</v>
      </c>
      <c r="AJ182" s="3">
        <f t="shared" si="76"/>
        <v>3.1408114558472477E-2</v>
      </c>
      <c r="AK182" s="3">
        <f t="shared" si="77"/>
        <v>0.74560748766802243</v>
      </c>
    </row>
    <row r="183" spans="1:37" s="3" customFormat="1" x14ac:dyDescent="0.25">
      <c r="A183" s="9">
        <v>44857</v>
      </c>
      <c r="B183" s="1" t="s">
        <v>80</v>
      </c>
      <c r="C183" s="1" t="s">
        <v>47</v>
      </c>
      <c r="D183">
        <v>38</v>
      </c>
      <c r="E183" s="1">
        <v>20</v>
      </c>
      <c r="F183">
        <f t="shared" si="53"/>
        <v>1</v>
      </c>
      <c r="G183">
        <f t="shared" si="54"/>
        <v>0</v>
      </c>
      <c r="H183" s="4">
        <v>1.34</v>
      </c>
      <c r="I183" s="4">
        <v>3.35</v>
      </c>
      <c r="J183" s="4">
        <v>1.31</v>
      </c>
      <c r="K183" s="4">
        <v>3.55</v>
      </c>
      <c r="L183" s="18">
        <f t="shared" si="55"/>
        <v>70</v>
      </c>
      <c r="M183" s="18">
        <f t="shared" si="56"/>
        <v>25</v>
      </c>
      <c r="N183" s="18">
        <f t="shared" si="57"/>
        <v>75</v>
      </c>
      <c r="O183" s="18">
        <f t="shared" si="58"/>
        <v>25</v>
      </c>
      <c r="P183" s="4">
        <f t="shared" si="59"/>
        <v>202210</v>
      </c>
      <c r="Q183" s="23">
        <f t="shared" si="60"/>
        <v>1.34</v>
      </c>
      <c r="R183" s="23">
        <f t="shared" si="61"/>
        <v>-3.3667083854818518</v>
      </c>
      <c r="S183" s="22">
        <f t="shared" si="62"/>
        <v>-2.0267083854818519</v>
      </c>
      <c r="T183" s="5">
        <f t="shared" si="63"/>
        <v>2.5</v>
      </c>
      <c r="U183" s="5"/>
      <c r="V183" s="5"/>
      <c r="W183" s="5">
        <f t="shared" si="64"/>
        <v>0.34000000000000008</v>
      </c>
      <c r="X183" s="4">
        <f t="shared" si="65"/>
        <v>0.31000000000000005</v>
      </c>
      <c r="Y183" s="4">
        <f t="shared" si="66"/>
        <v>-3.0000000000000027E-2</v>
      </c>
      <c r="Z183" s="30">
        <f t="shared" si="67"/>
        <v>2022</v>
      </c>
      <c r="AA183" s="4">
        <f t="shared" si="68"/>
        <v>-1</v>
      </c>
      <c r="AB183" s="4">
        <f t="shared" si="69"/>
        <v>-1</v>
      </c>
      <c r="AC183" s="4">
        <f t="shared" si="70"/>
        <v>0</v>
      </c>
      <c r="AD183" s="4"/>
      <c r="AE183" s="4">
        <f t="shared" si="71"/>
        <v>-1.7090121909536293E-2</v>
      </c>
      <c r="AF183" s="31">
        <f t="shared" si="72"/>
        <v>-0.65999999999999992</v>
      </c>
      <c r="AG183" s="31">
        <f t="shared" si="73"/>
        <v>-0.69</v>
      </c>
      <c r="AH183" s="3">
        <f t="shared" si="74"/>
        <v>0</v>
      </c>
      <c r="AI183" s="40" t="b">
        <f t="shared" si="75"/>
        <v>0</v>
      </c>
      <c r="AJ183" s="3">
        <f t="shared" si="76"/>
        <v>4.2857142857142816E-2</v>
      </c>
      <c r="AK183" s="3">
        <f t="shared" si="77"/>
        <v>0.76725860561305748</v>
      </c>
    </row>
    <row r="184" spans="1:37" s="3" customFormat="1" x14ac:dyDescent="0.25">
      <c r="A184" s="9">
        <v>44857</v>
      </c>
      <c r="B184" s="1" t="s">
        <v>43</v>
      </c>
      <c r="C184" s="1" t="s">
        <v>58</v>
      </c>
      <c r="D184">
        <v>23</v>
      </c>
      <c r="E184" s="1">
        <v>20</v>
      </c>
      <c r="F184">
        <f t="shared" si="53"/>
        <v>1</v>
      </c>
      <c r="G184">
        <f t="shared" si="54"/>
        <v>0</v>
      </c>
      <c r="H184" s="4">
        <v>1.38</v>
      </c>
      <c r="I184" s="4">
        <v>3.15</v>
      </c>
      <c r="J184" s="4">
        <v>1.35</v>
      </c>
      <c r="K184" s="4">
        <v>3.3</v>
      </c>
      <c r="L184" s="18">
        <f t="shared" si="55"/>
        <v>70</v>
      </c>
      <c r="M184" s="18">
        <f t="shared" si="56"/>
        <v>30</v>
      </c>
      <c r="N184" s="18">
        <f t="shared" si="57"/>
        <v>70</v>
      </c>
      <c r="O184" s="18">
        <f t="shared" si="58"/>
        <v>30</v>
      </c>
      <c r="P184" s="4">
        <f t="shared" si="59"/>
        <v>202210</v>
      </c>
      <c r="Q184" s="23">
        <f t="shared" si="60"/>
        <v>1.38</v>
      </c>
      <c r="R184" s="23">
        <f t="shared" si="61"/>
        <v>-3.0966952264381891</v>
      </c>
      <c r="S184" s="22">
        <f t="shared" si="62"/>
        <v>-1.7166952264381892</v>
      </c>
      <c r="T184" s="5">
        <f t="shared" si="63"/>
        <v>2.2826086956521738</v>
      </c>
      <c r="U184" s="5"/>
      <c r="V184" s="5"/>
      <c r="W184" s="5">
        <f t="shared" si="64"/>
        <v>0.37999999999999989</v>
      </c>
      <c r="X184" s="4">
        <f t="shared" si="65"/>
        <v>0.35000000000000009</v>
      </c>
      <c r="Y184" s="4">
        <f t="shared" si="66"/>
        <v>-2.9999999999999805E-2</v>
      </c>
      <c r="Z184" s="30">
        <f t="shared" si="67"/>
        <v>2022</v>
      </c>
      <c r="AA184" s="4">
        <f t="shared" si="68"/>
        <v>-1</v>
      </c>
      <c r="AB184" s="4">
        <f t="shared" si="69"/>
        <v>-1</v>
      </c>
      <c r="AC184" s="4">
        <f t="shared" si="70"/>
        <v>0</v>
      </c>
      <c r="AD184" s="4"/>
      <c r="AE184" s="4">
        <f t="shared" si="71"/>
        <v>-1.61030595813203E-2</v>
      </c>
      <c r="AF184" s="31">
        <f t="shared" si="72"/>
        <v>-0.62000000000000011</v>
      </c>
      <c r="AG184" s="31">
        <f t="shared" si="73"/>
        <v>-0.64999999999999991</v>
      </c>
      <c r="AH184" s="3">
        <f t="shared" si="74"/>
        <v>0</v>
      </c>
      <c r="AI184" s="40" t="b">
        <f t="shared" si="75"/>
        <v>0</v>
      </c>
      <c r="AJ184" s="3">
        <f t="shared" si="76"/>
        <v>4.039735099337749E-2</v>
      </c>
      <c r="AK184" s="3">
        <f t="shared" si="77"/>
        <v>0.76027191198073663</v>
      </c>
    </row>
    <row r="185" spans="1:37" s="3" customFormat="1" x14ac:dyDescent="0.25">
      <c r="A185" s="9">
        <v>44857</v>
      </c>
      <c r="B185" s="1" t="s">
        <v>40</v>
      </c>
      <c r="C185" s="1" t="s">
        <v>39</v>
      </c>
      <c r="D185">
        <v>21</v>
      </c>
      <c r="E185" s="1">
        <v>3</v>
      </c>
      <c r="F185">
        <f t="shared" si="53"/>
        <v>1</v>
      </c>
      <c r="G185">
        <f t="shared" si="54"/>
        <v>0</v>
      </c>
      <c r="H185" s="4">
        <v>4.5</v>
      </c>
      <c r="I185" s="4">
        <v>1.22</v>
      </c>
      <c r="J185" s="4">
        <v>6.25</v>
      </c>
      <c r="K185" s="4">
        <v>1.1299999999999999</v>
      </c>
      <c r="L185" s="18">
        <f t="shared" si="55"/>
        <v>20</v>
      </c>
      <c r="M185" s="18">
        <f t="shared" si="56"/>
        <v>80</v>
      </c>
      <c r="N185" s="18">
        <f t="shared" si="57"/>
        <v>15</v>
      </c>
      <c r="O185" s="18">
        <f t="shared" si="58"/>
        <v>85</v>
      </c>
      <c r="P185" s="4">
        <f t="shared" si="59"/>
        <v>202210</v>
      </c>
      <c r="Q185" s="23">
        <f t="shared" si="60"/>
        <v>4.5</v>
      </c>
      <c r="R185" s="23">
        <f t="shared" si="61"/>
        <v>-4.8311688311688314</v>
      </c>
      <c r="S185" s="22">
        <f t="shared" si="62"/>
        <v>-0.33116883116883145</v>
      </c>
      <c r="T185" s="5">
        <f t="shared" si="63"/>
        <v>0.27111111111111108</v>
      </c>
      <c r="U185" s="5"/>
      <c r="V185" s="5"/>
      <c r="W185" s="5">
        <f t="shared" si="64"/>
        <v>3.5</v>
      </c>
      <c r="X185" s="4">
        <f t="shared" si="65"/>
        <v>5.25</v>
      </c>
      <c r="Y185" s="4">
        <f t="shared" si="66"/>
        <v>1.75</v>
      </c>
      <c r="Z185" s="30">
        <f t="shared" si="67"/>
        <v>2022</v>
      </c>
      <c r="AA185" s="4">
        <f t="shared" si="68"/>
        <v>-1</v>
      </c>
      <c r="AB185" s="4">
        <f t="shared" si="69"/>
        <v>-1</v>
      </c>
      <c r="AC185" s="4">
        <f t="shared" si="70"/>
        <v>0</v>
      </c>
      <c r="AD185" s="4"/>
      <c r="AE185" s="4">
        <f t="shared" si="71"/>
        <v>6.2222222222222207E-2</v>
      </c>
      <c r="AF185" s="31">
        <f t="shared" si="72"/>
        <v>2.5</v>
      </c>
      <c r="AG185" s="31">
        <f t="shared" si="73"/>
        <v>4.25</v>
      </c>
      <c r="AH185" s="3">
        <f t="shared" si="74"/>
        <v>1</v>
      </c>
      <c r="AI185" s="40">
        <f t="shared" si="75"/>
        <v>2.0327868852458963E-2</v>
      </c>
      <c r="AJ185" s="3">
        <f t="shared" si="76"/>
        <v>4.0209790209790097E-2</v>
      </c>
      <c r="AK185" s="3">
        <f t="shared" si="77"/>
        <v>0.8102196077650704</v>
      </c>
    </row>
    <row r="186" spans="1:37" s="3" customFormat="1" x14ac:dyDescent="0.25">
      <c r="A186" s="9">
        <v>44857</v>
      </c>
      <c r="B186" s="1" t="s">
        <v>44</v>
      </c>
      <c r="C186" s="1" t="s">
        <v>41</v>
      </c>
      <c r="D186">
        <v>35</v>
      </c>
      <c r="E186" s="1">
        <v>17</v>
      </c>
      <c r="F186">
        <f t="shared" si="53"/>
        <v>1</v>
      </c>
      <c r="G186">
        <f t="shared" si="54"/>
        <v>0</v>
      </c>
      <c r="H186" s="4">
        <v>1.32</v>
      </c>
      <c r="I186" s="4">
        <v>3.45</v>
      </c>
      <c r="J186" s="4">
        <v>1.33</v>
      </c>
      <c r="K186" s="4">
        <v>3.4</v>
      </c>
      <c r="L186" s="18">
        <f t="shared" si="55"/>
        <v>70</v>
      </c>
      <c r="M186" s="18">
        <f t="shared" si="56"/>
        <v>25</v>
      </c>
      <c r="N186" s="18">
        <f t="shared" si="57"/>
        <v>75</v>
      </c>
      <c r="O186" s="18">
        <f t="shared" si="58"/>
        <v>25</v>
      </c>
      <c r="P186" s="4">
        <f t="shared" si="59"/>
        <v>202210</v>
      </c>
      <c r="Q186" s="23">
        <f t="shared" si="60"/>
        <v>1.32</v>
      </c>
      <c r="R186" s="23">
        <f t="shared" si="61"/>
        <v>-3.533163265306122</v>
      </c>
      <c r="S186" s="22">
        <f t="shared" si="62"/>
        <v>-2.2131632653061217</v>
      </c>
      <c r="T186" s="5">
        <f t="shared" si="63"/>
        <v>2.6136363636363638</v>
      </c>
      <c r="U186" s="5"/>
      <c r="V186" s="5"/>
      <c r="W186" s="5">
        <f t="shared" si="64"/>
        <v>0.32000000000000006</v>
      </c>
      <c r="X186" s="4">
        <f t="shared" si="65"/>
        <v>0.33000000000000007</v>
      </c>
      <c r="Y186" s="4">
        <f t="shared" si="66"/>
        <v>1.0000000000000009E-2</v>
      </c>
      <c r="Z186" s="30">
        <f t="shared" si="67"/>
        <v>2022</v>
      </c>
      <c r="AA186" s="4">
        <f t="shared" si="68"/>
        <v>-1</v>
      </c>
      <c r="AB186" s="4">
        <f t="shared" si="69"/>
        <v>-1</v>
      </c>
      <c r="AC186" s="4">
        <f t="shared" si="70"/>
        <v>0</v>
      </c>
      <c r="AD186" s="4"/>
      <c r="AE186" s="4">
        <f t="shared" si="71"/>
        <v>5.69605832763731E-3</v>
      </c>
      <c r="AF186" s="31">
        <f t="shared" si="72"/>
        <v>-0.67999999999999994</v>
      </c>
      <c r="AG186" s="31">
        <f t="shared" si="73"/>
        <v>-0.66999999999999993</v>
      </c>
      <c r="AH186" s="3">
        <f t="shared" si="74"/>
        <v>0</v>
      </c>
      <c r="AI186" s="40" t="b">
        <f t="shared" si="75"/>
        <v>0</v>
      </c>
      <c r="AJ186" s="3">
        <f t="shared" si="76"/>
        <v>4.5283018867924518E-2</v>
      </c>
      <c r="AK186" s="3">
        <f t="shared" si="77"/>
        <v>0.76999762186220344</v>
      </c>
    </row>
    <row r="187" spans="1:37" s="3" customFormat="1" x14ac:dyDescent="0.25">
      <c r="A187" s="9">
        <v>44857</v>
      </c>
      <c r="B187" s="1" t="s">
        <v>37</v>
      </c>
      <c r="C187" s="1" t="s">
        <v>33</v>
      </c>
      <c r="D187">
        <v>24</v>
      </c>
      <c r="E187" s="1">
        <v>6</v>
      </c>
      <c r="F187">
        <f t="shared" si="53"/>
        <v>1</v>
      </c>
      <c r="G187">
        <f t="shared" si="54"/>
        <v>0</v>
      </c>
      <c r="H187" s="4">
        <v>1.33</v>
      </c>
      <c r="I187" s="4">
        <v>3.4</v>
      </c>
      <c r="J187" s="4">
        <v>1.32</v>
      </c>
      <c r="K187" s="4">
        <v>3.45</v>
      </c>
      <c r="L187" s="18">
        <f t="shared" si="55"/>
        <v>70</v>
      </c>
      <c r="M187" s="18">
        <f t="shared" si="56"/>
        <v>25</v>
      </c>
      <c r="N187" s="18">
        <f t="shared" si="57"/>
        <v>75</v>
      </c>
      <c r="O187" s="18">
        <f t="shared" si="58"/>
        <v>25</v>
      </c>
      <c r="P187" s="4">
        <f t="shared" si="59"/>
        <v>202210</v>
      </c>
      <c r="Q187" s="23">
        <f t="shared" si="60"/>
        <v>1.33</v>
      </c>
      <c r="R187" s="23">
        <f t="shared" si="61"/>
        <v>-3.4469696969696964</v>
      </c>
      <c r="S187" s="22">
        <f t="shared" si="62"/>
        <v>-2.1169696969696963</v>
      </c>
      <c r="T187" s="5">
        <f t="shared" si="63"/>
        <v>2.5563909774436087</v>
      </c>
      <c r="U187" s="5"/>
      <c r="V187" s="5"/>
      <c r="W187" s="5">
        <f t="shared" si="64"/>
        <v>0.33000000000000007</v>
      </c>
      <c r="X187" s="4">
        <f t="shared" si="65"/>
        <v>0.32000000000000006</v>
      </c>
      <c r="Y187" s="4">
        <f t="shared" si="66"/>
        <v>-1.0000000000000009E-2</v>
      </c>
      <c r="Z187" s="30">
        <f t="shared" si="67"/>
        <v>2022</v>
      </c>
      <c r="AA187" s="4">
        <f t="shared" si="68"/>
        <v>-1</v>
      </c>
      <c r="AB187" s="4">
        <f t="shared" si="69"/>
        <v>-1</v>
      </c>
      <c r="AC187" s="4">
        <f t="shared" si="70"/>
        <v>0</v>
      </c>
      <c r="AD187" s="4"/>
      <c r="AE187" s="4">
        <f t="shared" si="71"/>
        <v>-5.69605832763731E-3</v>
      </c>
      <c r="AF187" s="31">
        <f t="shared" si="72"/>
        <v>-0.66999999999999993</v>
      </c>
      <c r="AG187" s="31">
        <f t="shared" si="73"/>
        <v>-0.67999999999999994</v>
      </c>
      <c r="AH187" s="3">
        <f t="shared" si="74"/>
        <v>0</v>
      </c>
      <c r="AI187" s="40" t="b">
        <f t="shared" si="75"/>
        <v>0</v>
      </c>
      <c r="AJ187" s="3">
        <f t="shared" si="76"/>
        <v>4.3974630021141659E-2</v>
      </c>
      <c r="AK187" s="3">
        <f t="shared" si="77"/>
        <v>0.76868700877776563</v>
      </c>
    </row>
    <row r="188" spans="1:37" s="3" customFormat="1" x14ac:dyDescent="0.25">
      <c r="A188" s="9">
        <v>44857</v>
      </c>
      <c r="B188" s="1" t="s">
        <v>56</v>
      </c>
      <c r="C188" s="1" t="s">
        <v>34</v>
      </c>
      <c r="D188">
        <v>17</v>
      </c>
      <c r="E188" s="1">
        <v>23</v>
      </c>
      <c r="F188">
        <f t="shared" si="53"/>
        <v>0</v>
      </c>
      <c r="G188">
        <f t="shared" si="54"/>
        <v>1</v>
      </c>
      <c r="H188" s="4">
        <v>1.66</v>
      </c>
      <c r="I188" s="4">
        <v>2.2999999999999998</v>
      </c>
      <c r="J188" s="4">
        <v>1.6</v>
      </c>
      <c r="K188" s="4">
        <v>2.4500000000000002</v>
      </c>
      <c r="L188" s="18">
        <f t="shared" si="55"/>
        <v>60</v>
      </c>
      <c r="M188" s="18">
        <f t="shared" si="56"/>
        <v>40</v>
      </c>
      <c r="N188" s="18">
        <f t="shared" si="57"/>
        <v>60</v>
      </c>
      <c r="O188" s="18">
        <f t="shared" si="58"/>
        <v>40</v>
      </c>
      <c r="P188" s="4">
        <f t="shared" si="59"/>
        <v>202210</v>
      </c>
      <c r="Q188" s="23">
        <f t="shared" si="60"/>
        <v>0.72173913043478266</v>
      </c>
      <c r="R188" s="23">
        <f t="shared" si="61"/>
        <v>-2.2843822843822847</v>
      </c>
      <c r="S188" s="22">
        <f t="shared" si="62"/>
        <v>-1.5626431539475021</v>
      </c>
      <c r="T188" s="5">
        <f t="shared" si="63"/>
        <v>1.3855421686746987</v>
      </c>
      <c r="U188" s="5"/>
      <c r="V188" s="5"/>
      <c r="W188" s="5">
        <f t="shared" si="64"/>
        <v>-1</v>
      </c>
      <c r="X188" s="4">
        <f t="shared" si="65"/>
        <v>-1</v>
      </c>
      <c r="Y188" s="4">
        <f t="shared" si="66"/>
        <v>0</v>
      </c>
      <c r="Z188" s="30">
        <f t="shared" si="67"/>
        <v>2022</v>
      </c>
      <c r="AA188" s="4">
        <f t="shared" si="68"/>
        <v>1.2999999999999998</v>
      </c>
      <c r="AB188" s="4">
        <f t="shared" si="69"/>
        <v>1.4500000000000002</v>
      </c>
      <c r="AC188" s="4">
        <f t="shared" si="70"/>
        <v>0.15000000000000036</v>
      </c>
      <c r="AD188" s="4"/>
      <c r="AE188" s="4">
        <f t="shared" si="71"/>
        <v>-2.259036144578308E-2</v>
      </c>
      <c r="AF188" s="31">
        <f t="shared" si="72"/>
        <v>0.29999999999999982</v>
      </c>
      <c r="AG188" s="31">
        <f t="shared" si="73"/>
        <v>0.45000000000000018</v>
      </c>
      <c r="AH188" s="3">
        <f t="shared" si="74"/>
        <v>0</v>
      </c>
      <c r="AI188" s="40" t="b">
        <f t="shared" si="75"/>
        <v>0</v>
      </c>
      <c r="AJ188" s="3">
        <f t="shared" si="76"/>
        <v>3.5858585858585923E-2</v>
      </c>
      <c r="AK188" s="3">
        <f t="shared" si="77"/>
        <v>0.72834147531433491</v>
      </c>
    </row>
    <row r="189" spans="1:37" s="3" customFormat="1" x14ac:dyDescent="0.25">
      <c r="A189" s="9">
        <v>44857</v>
      </c>
      <c r="B189" s="1" t="s">
        <v>50</v>
      </c>
      <c r="C189" s="1" t="s">
        <v>36</v>
      </c>
      <c r="D189">
        <v>19</v>
      </c>
      <c r="E189" s="1">
        <v>10</v>
      </c>
      <c r="F189">
        <f t="shared" si="53"/>
        <v>1</v>
      </c>
      <c r="G189">
        <f t="shared" si="54"/>
        <v>0</v>
      </c>
      <c r="H189" s="4">
        <v>1.8</v>
      </c>
      <c r="I189" s="4">
        <v>2.0499999999999998</v>
      </c>
      <c r="J189" s="4">
        <v>1.68</v>
      </c>
      <c r="K189" s="4">
        <v>2.25</v>
      </c>
      <c r="L189" s="18">
        <f t="shared" si="55"/>
        <v>50</v>
      </c>
      <c r="M189" s="18">
        <f t="shared" si="56"/>
        <v>45</v>
      </c>
      <c r="N189" s="18">
        <f t="shared" si="57"/>
        <v>55</v>
      </c>
      <c r="O189" s="18">
        <f t="shared" si="58"/>
        <v>40</v>
      </c>
      <c r="P189" s="4">
        <f t="shared" si="59"/>
        <v>202210</v>
      </c>
      <c r="Q189" s="23">
        <f t="shared" si="60"/>
        <v>1.8</v>
      </c>
      <c r="R189" s="23">
        <f t="shared" si="61"/>
        <v>-2.2023809523809526</v>
      </c>
      <c r="S189" s="22">
        <f t="shared" si="62"/>
        <v>-0.40238095238095251</v>
      </c>
      <c r="T189" s="5">
        <f t="shared" si="63"/>
        <v>1.1388888888888888</v>
      </c>
      <c r="U189" s="5"/>
      <c r="V189" s="5"/>
      <c r="W189" s="5">
        <f t="shared" si="64"/>
        <v>0.8</v>
      </c>
      <c r="X189" s="4">
        <f t="shared" si="65"/>
        <v>0.67999999999999994</v>
      </c>
      <c r="Y189" s="4">
        <f t="shared" si="66"/>
        <v>-0.12000000000000011</v>
      </c>
      <c r="Z189" s="30">
        <f t="shared" si="67"/>
        <v>2022</v>
      </c>
      <c r="AA189" s="4">
        <f t="shared" si="68"/>
        <v>-1</v>
      </c>
      <c r="AB189" s="4">
        <f t="shared" si="69"/>
        <v>-1</v>
      </c>
      <c r="AC189" s="4">
        <f t="shared" si="70"/>
        <v>0</v>
      </c>
      <c r="AD189" s="4"/>
      <c r="AE189" s="4">
        <f t="shared" si="71"/>
        <v>-3.9682539682539653E-2</v>
      </c>
      <c r="AF189" s="31">
        <f t="shared" si="72"/>
        <v>-0.19999999999999996</v>
      </c>
      <c r="AG189" s="31">
        <f t="shared" si="73"/>
        <v>-0.32000000000000006</v>
      </c>
      <c r="AH189" s="3">
        <f t="shared" si="74"/>
        <v>0</v>
      </c>
      <c r="AI189" s="40" t="b">
        <f t="shared" si="75"/>
        <v>0</v>
      </c>
      <c r="AJ189" s="3">
        <f t="shared" si="76"/>
        <v>4.1558441558441461E-2</v>
      </c>
      <c r="AK189" s="3">
        <f t="shared" si="77"/>
        <v>0.7172464949581745</v>
      </c>
    </row>
    <row r="190" spans="1:37" s="3" customFormat="1" x14ac:dyDescent="0.25">
      <c r="A190" s="9">
        <v>44857</v>
      </c>
      <c r="B190" s="1" t="s">
        <v>82</v>
      </c>
      <c r="C190" s="1" t="s">
        <v>62</v>
      </c>
      <c r="D190">
        <v>23</v>
      </c>
      <c r="E190" s="1">
        <v>21</v>
      </c>
      <c r="F190">
        <f t="shared" si="53"/>
        <v>1</v>
      </c>
      <c r="G190">
        <f t="shared" si="54"/>
        <v>0</v>
      </c>
      <c r="H190" s="4">
        <v>2.85</v>
      </c>
      <c r="I190" s="4">
        <v>1.44</v>
      </c>
      <c r="J190" s="4">
        <v>2.75</v>
      </c>
      <c r="K190" s="4">
        <v>1.47</v>
      </c>
      <c r="L190" s="18">
        <f t="shared" si="55"/>
        <v>30</v>
      </c>
      <c r="M190" s="18">
        <f t="shared" si="56"/>
        <v>65</v>
      </c>
      <c r="N190" s="18">
        <f t="shared" si="57"/>
        <v>35</v>
      </c>
      <c r="O190" s="18">
        <f t="shared" si="58"/>
        <v>65</v>
      </c>
      <c r="P190" s="4">
        <f t="shared" si="59"/>
        <v>202210</v>
      </c>
      <c r="Q190" s="23">
        <f t="shared" si="60"/>
        <v>2.85</v>
      </c>
      <c r="R190" s="23">
        <f t="shared" si="61"/>
        <v>-2.8132678132678133</v>
      </c>
      <c r="S190" s="22">
        <f t="shared" si="62"/>
        <v>3.6732186732186811E-2</v>
      </c>
      <c r="T190" s="5">
        <f t="shared" si="63"/>
        <v>0.50526315789473686</v>
      </c>
      <c r="U190" s="5"/>
      <c r="V190" s="5"/>
      <c r="W190" s="5">
        <f t="shared" si="64"/>
        <v>1.85</v>
      </c>
      <c r="X190" s="4">
        <f t="shared" si="65"/>
        <v>1.75</v>
      </c>
      <c r="Y190" s="4">
        <f t="shared" si="66"/>
        <v>-0.10000000000000009</v>
      </c>
      <c r="Z190" s="30">
        <f t="shared" si="67"/>
        <v>2022</v>
      </c>
      <c r="AA190" s="4">
        <f t="shared" si="68"/>
        <v>-1</v>
      </c>
      <c r="AB190" s="4">
        <f t="shared" si="69"/>
        <v>-1</v>
      </c>
      <c r="AC190" s="4">
        <f t="shared" si="70"/>
        <v>0</v>
      </c>
      <c r="AD190" s="4"/>
      <c r="AE190" s="4">
        <f t="shared" si="71"/>
        <v>-1.2759170653907526E-2</v>
      </c>
      <c r="AF190" s="31">
        <f t="shared" si="72"/>
        <v>0.85000000000000009</v>
      </c>
      <c r="AG190" s="31">
        <f t="shared" si="73"/>
        <v>0.75</v>
      </c>
      <c r="AH190" s="3">
        <f t="shared" si="74"/>
        <v>0</v>
      </c>
      <c r="AI190" s="40" t="b">
        <f t="shared" si="75"/>
        <v>0</v>
      </c>
      <c r="AJ190" s="3">
        <f t="shared" si="76"/>
        <v>4.3356643356643354E-2</v>
      </c>
      <c r="AK190" s="3">
        <f t="shared" si="77"/>
        <v>0.74529199867765583</v>
      </c>
    </row>
    <row r="191" spans="1:37" s="3" customFormat="1" x14ac:dyDescent="0.25">
      <c r="A191" s="9">
        <v>44854</v>
      </c>
      <c r="B191" s="1" t="s">
        <v>63</v>
      </c>
      <c r="C191" s="1" t="s">
        <v>42</v>
      </c>
      <c r="D191">
        <v>42</v>
      </c>
      <c r="E191" s="1">
        <v>34</v>
      </c>
      <c r="F191">
        <f t="shared" si="53"/>
        <v>1</v>
      </c>
      <c r="G191">
        <f t="shared" si="54"/>
        <v>0</v>
      </c>
      <c r="H191" s="4">
        <v>1.74</v>
      </c>
      <c r="I191" s="4">
        <v>2.15</v>
      </c>
      <c r="J191" s="4">
        <v>1.71</v>
      </c>
      <c r="K191" s="4">
        <v>2.2000000000000002</v>
      </c>
      <c r="L191" s="18">
        <f t="shared" si="55"/>
        <v>50</v>
      </c>
      <c r="M191" s="18">
        <f t="shared" si="56"/>
        <v>45</v>
      </c>
      <c r="N191" s="18">
        <f t="shared" si="57"/>
        <v>55</v>
      </c>
      <c r="O191" s="18">
        <f t="shared" si="58"/>
        <v>45</v>
      </c>
      <c r="P191" s="4">
        <f t="shared" si="59"/>
        <v>202210</v>
      </c>
      <c r="Q191" s="23">
        <f t="shared" si="60"/>
        <v>1.74</v>
      </c>
      <c r="R191" s="23">
        <f t="shared" si="61"/>
        <v>-2.2209165687426555</v>
      </c>
      <c r="S191" s="22">
        <f t="shared" si="62"/>
        <v>-0.48091656874265554</v>
      </c>
      <c r="T191" s="5">
        <f t="shared" si="63"/>
        <v>1.235632183908046</v>
      </c>
      <c r="U191" s="5"/>
      <c r="V191" s="5"/>
      <c r="W191" s="5">
        <f t="shared" si="64"/>
        <v>0.74</v>
      </c>
      <c r="X191" s="4">
        <f t="shared" si="65"/>
        <v>0.71</v>
      </c>
      <c r="Y191" s="4">
        <f t="shared" si="66"/>
        <v>-3.0000000000000027E-2</v>
      </c>
      <c r="Z191" s="30">
        <f t="shared" si="67"/>
        <v>2022</v>
      </c>
      <c r="AA191" s="4">
        <f t="shared" si="68"/>
        <v>-1</v>
      </c>
      <c r="AB191" s="4">
        <f t="shared" si="69"/>
        <v>-1</v>
      </c>
      <c r="AC191" s="4">
        <f t="shared" si="70"/>
        <v>0</v>
      </c>
      <c r="AD191" s="4"/>
      <c r="AE191" s="4">
        <f t="shared" si="71"/>
        <v>-1.0082677959265984E-2</v>
      </c>
      <c r="AF191" s="31">
        <f t="shared" si="72"/>
        <v>-0.26</v>
      </c>
      <c r="AG191" s="31">
        <f t="shared" si="73"/>
        <v>-0.29000000000000004</v>
      </c>
      <c r="AH191" s="3">
        <f t="shared" si="74"/>
        <v>0</v>
      </c>
      <c r="AI191" s="40" t="b">
        <f t="shared" si="75"/>
        <v>0</v>
      </c>
      <c r="AJ191" s="3">
        <f t="shared" si="76"/>
        <v>3.8303341902313659E-2</v>
      </c>
      <c r="AK191" s="3">
        <f t="shared" si="77"/>
        <v>0.72204519573698789</v>
      </c>
    </row>
    <row r="192" spans="1:37" s="3" customFormat="1" x14ac:dyDescent="0.25">
      <c r="A192" s="9">
        <v>44851</v>
      </c>
      <c r="B192" s="1" t="s">
        <v>74</v>
      </c>
      <c r="C192" s="1" t="s">
        <v>35</v>
      </c>
      <c r="D192">
        <v>19</v>
      </c>
      <c r="E192" s="1">
        <v>16</v>
      </c>
      <c r="F192">
        <f t="shared" si="53"/>
        <v>1</v>
      </c>
      <c r="G192">
        <f t="shared" si="54"/>
        <v>0</v>
      </c>
      <c r="H192" s="4">
        <v>1.5</v>
      </c>
      <c r="I192" s="4">
        <v>2.7</v>
      </c>
      <c r="J192" s="4">
        <v>1.5</v>
      </c>
      <c r="K192" s="4">
        <v>2.7</v>
      </c>
      <c r="L192" s="18">
        <f t="shared" si="55"/>
        <v>60</v>
      </c>
      <c r="M192" s="18">
        <f t="shared" si="56"/>
        <v>35</v>
      </c>
      <c r="N192" s="18">
        <f t="shared" si="57"/>
        <v>65</v>
      </c>
      <c r="O192" s="18">
        <f t="shared" si="58"/>
        <v>35</v>
      </c>
      <c r="P192" s="4">
        <f t="shared" si="59"/>
        <v>202210</v>
      </c>
      <c r="Q192" s="23">
        <f t="shared" si="60"/>
        <v>1.5</v>
      </c>
      <c r="R192" s="23">
        <f t="shared" si="61"/>
        <v>-2.5882352941176467</v>
      </c>
      <c r="S192" s="22">
        <f t="shared" si="62"/>
        <v>-1.0882352941176467</v>
      </c>
      <c r="T192" s="5">
        <f t="shared" si="63"/>
        <v>1.8</v>
      </c>
      <c r="U192" s="5"/>
      <c r="V192" s="5"/>
      <c r="W192" s="5">
        <f t="shared" si="64"/>
        <v>0.5</v>
      </c>
      <c r="X192" s="4">
        <f t="shared" si="65"/>
        <v>0.5</v>
      </c>
      <c r="Y192" s="4">
        <f t="shared" si="66"/>
        <v>0</v>
      </c>
      <c r="Z192" s="30">
        <f t="shared" si="67"/>
        <v>2022</v>
      </c>
      <c r="AA192" s="4">
        <f t="shared" si="68"/>
        <v>-1</v>
      </c>
      <c r="AB192" s="4">
        <f t="shared" si="69"/>
        <v>-1</v>
      </c>
      <c r="AC192" s="4">
        <f t="shared" si="70"/>
        <v>0</v>
      </c>
      <c r="AD192" s="4"/>
      <c r="AE192" s="4">
        <f t="shared" si="71"/>
        <v>0</v>
      </c>
      <c r="AF192" s="31">
        <f t="shared" si="72"/>
        <v>-0.5</v>
      </c>
      <c r="AG192" s="31">
        <f t="shared" si="73"/>
        <v>-0.5</v>
      </c>
      <c r="AH192" s="3">
        <f t="shared" si="74"/>
        <v>0</v>
      </c>
      <c r="AI192" s="40" t="b">
        <f t="shared" si="75"/>
        <v>0</v>
      </c>
      <c r="AJ192" s="3">
        <f t="shared" si="76"/>
        <v>3.5714285714285587E-2</v>
      </c>
      <c r="AK192" s="3">
        <f t="shared" si="77"/>
        <v>0.74394147233653407</v>
      </c>
    </row>
    <row r="193" spans="1:37" s="3" customFormat="1" x14ac:dyDescent="0.25">
      <c r="A193" s="9">
        <v>44850</v>
      </c>
      <c r="B193" s="1" t="s">
        <v>55</v>
      </c>
      <c r="C193" s="1" t="s">
        <v>37</v>
      </c>
      <c r="D193">
        <v>26</v>
      </c>
      <c r="E193" s="1">
        <v>17</v>
      </c>
      <c r="F193">
        <f t="shared" si="53"/>
        <v>1</v>
      </c>
      <c r="G193">
        <f t="shared" si="54"/>
        <v>0</v>
      </c>
      <c r="H193" s="4">
        <v>1.44</v>
      </c>
      <c r="I193" s="4">
        <v>2.85</v>
      </c>
      <c r="J193" s="4">
        <v>1.34</v>
      </c>
      <c r="K193" s="4">
        <v>3.35</v>
      </c>
      <c r="L193" s="18">
        <f t="shared" si="55"/>
        <v>60</v>
      </c>
      <c r="M193" s="18">
        <f t="shared" si="56"/>
        <v>35</v>
      </c>
      <c r="N193" s="18">
        <f t="shared" si="57"/>
        <v>70</v>
      </c>
      <c r="O193" s="18">
        <f t="shared" si="58"/>
        <v>25</v>
      </c>
      <c r="P193" s="4">
        <f t="shared" si="59"/>
        <v>202210</v>
      </c>
      <c r="Q193" s="23">
        <f t="shared" si="60"/>
        <v>1.44</v>
      </c>
      <c r="R193" s="23">
        <f t="shared" si="61"/>
        <v>-2.8132678132678133</v>
      </c>
      <c r="S193" s="22">
        <f t="shared" si="62"/>
        <v>-1.3732678132678133</v>
      </c>
      <c r="T193" s="5">
        <f t="shared" si="63"/>
        <v>1.9791666666666667</v>
      </c>
      <c r="U193" s="5"/>
      <c r="V193" s="5"/>
      <c r="W193" s="5">
        <f t="shared" si="64"/>
        <v>0.43999999999999995</v>
      </c>
      <c r="X193" s="4">
        <f t="shared" si="65"/>
        <v>0.34000000000000008</v>
      </c>
      <c r="Y193" s="4">
        <f t="shared" si="66"/>
        <v>-9.9999999999999867E-2</v>
      </c>
      <c r="Z193" s="30">
        <f t="shared" si="67"/>
        <v>2022</v>
      </c>
      <c r="AA193" s="4">
        <f t="shared" si="68"/>
        <v>-1</v>
      </c>
      <c r="AB193" s="4">
        <f t="shared" si="69"/>
        <v>-1</v>
      </c>
      <c r="AC193" s="4">
        <f t="shared" si="70"/>
        <v>0</v>
      </c>
      <c r="AD193" s="4"/>
      <c r="AE193" s="4">
        <f t="shared" si="71"/>
        <v>-5.1824212271973424E-2</v>
      </c>
      <c r="AF193" s="31">
        <f t="shared" si="72"/>
        <v>-0.56000000000000005</v>
      </c>
      <c r="AG193" s="31">
        <f t="shared" si="73"/>
        <v>-0.65999999999999992</v>
      </c>
      <c r="AH193" s="3">
        <f t="shared" si="74"/>
        <v>1</v>
      </c>
      <c r="AI193" s="40" t="b">
        <f t="shared" si="75"/>
        <v>0</v>
      </c>
      <c r="AJ193" s="3">
        <f t="shared" si="76"/>
        <v>4.3356643356643354E-2</v>
      </c>
      <c r="AK193" s="3">
        <f t="shared" si="77"/>
        <v>0.74529199867765583</v>
      </c>
    </row>
    <row r="194" spans="1:37" s="3" customFormat="1" x14ac:dyDescent="0.25">
      <c r="A194" s="9">
        <v>44850</v>
      </c>
      <c r="B194" s="1" t="s">
        <v>49</v>
      </c>
      <c r="C194" s="1" t="s">
        <v>46</v>
      </c>
      <c r="D194">
        <v>20</v>
      </c>
      <c r="E194" s="1">
        <v>24</v>
      </c>
      <c r="F194">
        <f t="shared" si="53"/>
        <v>0</v>
      </c>
      <c r="G194">
        <f t="shared" si="54"/>
        <v>1</v>
      </c>
      <c r="H194" s="4">
        <v>1.9</v>
      </c>
      <c r="I194" s="4">
        <v>1.9</v>
      </c>
      <c r="J194" s="4">
        <v>2.2999999999999998</v>
      </c>
      <c r="K194" s="4">
        <v>1.66</v>
      </c>
      <c r="L194" s="18">
        <f t="shared" si="55"/>
        <v>50</v>
      </c>
      <c r="M194" s="18">
        <f t="shared" si="56"/>
        <v>50</v>
      </c>
      <c r="N194" s="18">
        <f t="shared" si="57"/>
        <v>40</v>
      </c>
      <c r="O194" s="18">
        <f t="shared" si="58"/>
        <v>60</v>
      </c>
      <c r="P194" s="4">
        <f t="shared" si="59"/>
        <v>202210</v>
      </c>
      <c r="Q194" s="23">
        <f t="shared" si="60"/>
        <v>1</v>
      </c>
      <c r="R194" s="23">
        <f t="shared" si="61"/>
        <v>-2.2222222222222223</v>
      </c>
      <c r="S194" s="22">
        <f t="shared" si="62"/>
        <v>-1.2222222222222223</v>
      </c>
      <c r="T194" s="5">
        <f t="shared" si="63"/>
        <v>1</v>
      </c>
      <c r="U194" s="5"/>
      <c r="V194" s="5"/>
      <c r="W194" s="5">
        <f t="shared" si="64"/>
        <v>-1</v>
      </c>
      <c r="X194" s="4">
        <f t="shared" si="65"/>
        <v>-1</v>
      </c>
      <c r="Y194" s="4">
        <f t="shared" si="66"/>
        <v>0</v>
      </c>
      <c r="Z194" s="30">
        <f t="shared" si="67"/>
        <v>2022</v>
      </c>
      <c r="AA194" s="4">
        <f t="shared" si="68"/>
        <v>0.89999999999999991</v>
      </c>
      <c r="AB194" s="4">
        <f t="shared" si="69"/>
        <v>0.65999999999999992</v>
      </c>
      <c r="AC194" s="4">
        <f t="shared" si="70"/>
        <v>-0.24</v>
      </c>
      <c r="AD194" s="4"/>
      <c r="AE194" s="4">
        <f t="shared" si="71"/>
        <v>9.1533180778031964E-2</v>
      </c>
      <c r="AF194" s="31">
        <f t="shared" si="72"/>
        <v>-0.10000000000000009</v>
      </c>
      <c r="AG194" s="31">
        <f t="shared" si="73"/>
        <v>-0.34000000000000008</v>
      </c>
      <c r="AH194" s="3">
        <f t="shared" si="74"/>
        <v>1</v>
      </c>
      <c r="AI194" s="40">
        <f t="shared" si="75"/>
        <v>3.8901601830663601E-2</v>
      </c>
      <c r="AJ194" s="3">
        <f t="shared" si="76"/>
        <v>4.9999999999999933E-2</v>
      </c>
      <c r="AK194" s="3">
        <f t="shared" si="77"/>
        <v>0.70841230500072894</v>
      </c>
    </row>
    <row r="195" spans="1:37" s="3" customFormat="1" x14ac:dyDescent="0.25">
      <c r="A195" s="9">
        <v>44850</v>
      </c>
      <c r="B195" s="1" t="s">
        <v>73</v>
      </c>
      <c r="C195" s="1" t="s">
        <v>40</v>
      </c>
      <c r="D195">
        <v>24</v>
      </c>
      <c r="E195" s="1">
        <v>10</v>
      </c>
      <c r="F195">
        <f t="shared" ref="F195:F258" si="78">IF(D195&gt;E195,1,0)</f>
        <v>1</v>
      </c>
      <c r="G195">
        <f t="shared" ref="G195:G258" si="79">IF(E195&gt;D195,1,0)</f>
        <v>0</v>
      </c>
      <c r="H195" s="4">
        <v>1.22</v>
      </c>
      <c r="I195" s="4">
        <v>4.5</v>
      </c>
      <c r="J195" s="4">
        <v>1.22</v>
      </c>
      <c r="K195" s="4">
        <v>4.5</v>
      </c>
      <c r="L195" s="18">
        <f t="shared" ref="L195:L258" si="80">INT(100/H195/10)*10</f>
        <v>80</v>
      </c>
      <c r="M195" s="18">
        <f t="shared" ref="M195:M258" si="81">INT(100/I195/5)*5</f>
        <v>20</v>
      </c>
      <c r="N195" s="18">
        <f t="shared" ref="N195:N258" si="82">INT(100/J195/5)*5</f>
        <v>80</v>
      </c>
      <c r="O195" s="18">
        <f t="shared" ref="O195:O258" si="83">INT(100/K195/5)*5</f>
        <v>20</v>
      </c>
      <c r="P195" s="4">
        <f t="shared" ref="P195:P258" si="84">YEAR(A195)*100+MONTH(A195)</f>
        <v>202210</v>
      </c>
      <c r="Q195" s="23">
        <f t="shared" ref="Q195:Q258" si="85">IF(F195=1,H195,H195/I195)</f>
        <v>1.22</v>
      </c>
      <c r="R195" s="23">
        <f t="shared" ref="R195:R258" si="86">-1/(H195-1)-1/(I195-1)</f>
        <v>-4.8311688311688314</v>
      </c>
      <c r="S195" s="22">
        <f t="shared" ref="S195:S258" si="87">Q195+R195</f>
        <v>-3.6111688311688317</v>
      </c>
      <c r="T195" s="5">
        <f t="shared" ref="T195:T258" si="88">I195/H195</f>
        <v>3.6885245901639343</v>
      </c>
      <c r="U195" s="5"/>
      <c r="V195" s="5"/>
      <c r="W195" s="5">
        <f t="shared" ref="W195:W258" si="89">H195*F195-1</f>
        <v>0.21999999999999997</v>
      </c>
      <c r="X195" s="4">
        <f t="shared" ref="X195:X258" si="90">J195*F195-1</f>
        <v>0.21999999999999997</v>
      </c>
      <c r="Y195" s="4">
        <f t="shared" ref="Y195:Y258" si="91">X195-W195</f>
        <v>0</v>
      </c>
      <c r="Z195" s="30">
        <f t="shared" ref="Z195:Z258" si="92">YEAR(A195)</f>
        <v>2022</v>
      </c>
      <c r="AA195" s="4">
        <f t="shared" ref="AA195:AA258" si="93">I195*G195-1</f>
        <v>-1</v>
      </c>
      <c r="AB195" s="4">
        <f t="shared" ref="AB195:AB258" si="94">G195*K195-1</f>
        <v>-1</v>
      </c>
      <c r="AC195" s="4">
        <f t="shared" ref="AC195:AC258" si="95">AB195-AA195</f>
        <v>0</v>
      </c>
      <c r="AD195" s="4"/>
      <c r="AE195" s="4">
        <f t="shared" ref="AE195:AE258" si="96">(1/H195-1/J195)</f>
        <v>0</v>
      </c>
      <c r="AF195" s="31">
        <f t="shared" ref="AF195:AF258" si="97">H195*F195+I195*G195-2</f>
        <v>-0.78</v>
      </c>
      <c r="AG195" s="31">
        <f t="shared" ref="AG195:AG258" si="98">F195*J195+G195*K195-2</f>
        <v>-0.78</v>
      </c>
      <c r="AH195" s="3">
        <f t="shared" ref="AH195:AH258" si="99">IF(OR((1/H195+1/K195)&lt;1,(1/I195+1/J195)&lt;1),1,0)</f>
        <v>0</v>
      </c>
      <c r="AI195" s="40" t="b">
        <f t="shared" ref="AI195:AI258" si="100">IF(MIN(1/H195+1/K195,1/I195+1/J195)&lt;0.99,1-MIN(1/H195+1/K195,1/I195+1/J195))</f>
        <v>0</v>
      </c>
      <c r="AJ195" s="3">
        <f t="shared" ref="AJ195:AJ258" si="101">1-H195*I195/(H195+I195)</f>
        <v>4.0209790209790097E-2</v>
      </c>
      <c r="AK195" s="3">
        <f t="shared" ref="AK195:AK258" si="102">1-(1/H195+1/I195)/H195/I195</f>
        <v>0.8102196077650704</v>
      </c>
    </row>
    <row r="196" spans="1:37" s="3" customFormat="1" x14ac:dyDescent="0.25">
      <c r="A196" s="9">
        <v>44850</v>
      </c>
      <c r="B196" s="1" t="s">
        <v>61</v>
      </c>
      <c r="C196" s="1" t="s">
        <v>63</v>
      </c>
      <c r="D196">
        <v>19</v>
      </c>
      <c r="E196" s="1">
        <v>9</v>
      </c>
      <c r="F196">
        <f t="shared" si="78"/>
        <v>1</v>
      </c>
      <c r="G196">
        <f t="shared" si="79"/>
        <v>0</v>
      </c>
      <c r="H196" s="4">
        <v>2.15</v>
      </c>
      <c r="I196" s="4">
        <v>1.74</v>
      </c>
      <c r="J196" s="4">
        <v>2.15</v>
      </c>
      <c r="K196" s="4">
        <v>1.74</v>
      </c>
      <c r="L196" s="18">
        <f t="shared" si="80"/>
        <v>40</v>
      </c>
      <c r="M196" s="18">
        <f t="shared" si="81"/>
        <v>55</v>
      </c>
      <c r="N196" s="18">
        <f t="shared" si="82"/>
        <v>45</v>
      </c>
      <c r="O196" s="18">
        <f t="shared" si="83"/>
        <v>55</v>
      </c>
      <c r="P196" s="4">
        <f t="shared" si="84"/>
        <v>202210</v>
      </c>
      <c r="Q196" s="23">
        <f t="shared" si="85"/>
        <v>2.15</v>
      </c>
      <c r="R196" s="23">
        <f t="shared" si="86"/>
        <v>-2.2209165687426555</v>
      </c>
      <c r="S196" s="22">
        <f t="shared" si="87"/>
        <v>-7.0916568742655617E-2</v>
      </c>
      <c r="T196" s="5">
        <f t="shared" si="88"/>
        <v>0.80930232558139537</v>
      </c>
      <c r="U196" s="5"/>
      <c r="V196" s="5"/>
      <c r="W196" s="5">
        <f t="shared" si="89"/>
        <v>1.1499999999999999</v>
      </c>
      <c r="X196" s="4">
        <f t="shared" si="90"/>
        <v>1.1499999999999999</v>
      </c>
      <c r="Y196" s="4">
        <f t="shared" si="91"/>
        <v>0</v>
      </c>
      <c r="Z196" s="30">
        <f t="shared" si="92"/>
        <v>2022</v>
      </c>
      <c r="AA196" s="4">
        <f t="shared" si="93"/>
        <v>-1</v>
      </c>
      <c r="AB196" s="4">
        <f t="shared" si="94"/>
        <v>-1</v>
      </c>
      <c r="AC196" s="4">
        <f t="shared" si="95"/>
        <v>0</v>
      </c>
      <c r="AD196" s="4"/>
      <c r="AE196" s="4">
        <f t="shared" si="96"/>
        <v>0</v>
      </c>
      <c r="AF196" s="31">
        <f t="shared" si="97"/>
        <v>0.14999999999999991</v>
      </c>
      <c r="AG196" s="31">
        <f t="shared" si="98"/>
        <v>0.14999999999999991</v>
      </c>
      <c r="AH196" s="3">
        <f t="shared" si="99"/>
        <v>0</v>
      </c>
      <c r="AI196" s="40" t="b">
        <f t="shared" si="100"/>
        <v>0</v>
      </c>
      <c r="AJ196" s="3">
        <f t="shared" si="101"/>
        <v>3.8303341902313659E-2</v>
      </c>
      <c r="AK196" s="3">
        <f t="shared" si="102"/>
        <v>0.72204519573698789</v>
      </c>
    </row>
    <row r="197" spans="1:37" s="3" customFormat="1" x14ac:dyDescent="0.25">
      <c r="A197" s="9">
        <v>44850</v>
      </c>
      <c r="B197" s="1" t="s">
        <v>41</v>
      </c>
      <c r="C197" s="1" t="s">
        <v>38</v>
      </c>
      <c r="D197">
        <v>28</v>
      </c>
      <c r="E197" s="1">
        <v>14</v>
      </c>
      <c r="F197">
        <f t="shared" si="78"/>
        <v>1</v>
      </c>
      <c r="G197">
        <f t="shared" si="79"/>
        <v>0</v>
      </c>
      <c r="H197" s="4">
        <v>3.35</v>
      </c>
      <c r="I197" s="4">
        <v>1.34</v>
      </c>
      <c r="J197" s="4">
        <v>2.75</v>
      </c>
      <c r="K197" s="4">
        <v>1.47</v>
      </c>
      <c r="L197" s="18">
        <f t="shared" si="80"/>
        <v>20</v>
      </c>
      <c r="M197" s="18">
        <f t="shared" si="81"/>
        <v>70</v>
      </c>
      <c r="N197" s="18">
        <f t="shared" si="82"/>
        <v>35</v>
      </c>
      <c r="O197" s="18">
        <f t="shared" si="83"/>
        <v>65</v>
      </c>
      <c r="P197" s="4">
        <f t="shared" si="84"/>
        <v>202210</v>
      </c>
      <c r="Q197" s="23">
        <f t="shared" si="85"/>
        <v>3.35</v>
      </c>
      <c r="R197" s="23">
        <f t="shared" si="86"/>
        <v>-3.3667083854818518</v>
      </c>
      <c r="S197" s="22">
        <f t="shared" si="87"/>
        <v>-1.6708385481851717E-2</v>
      </c>
      <c r="T197" s="5">
        <f t="shared" si="88"/>
        <v>0.4</v>
      </c>
      <c r="U197" s="5"/>
      <c r="V197" s="5"/>
      <c r="W197" s="5">
        <f t="shared" si="89"/>
        <v>2.35</v>
      </c>
      <c r="X197" s="4">
        <f t="shared" si="90"/>
        <v>1.75</v>
      </c>
      <c r="Y197" s="4">
        <f t="shared" si="91"/>
        <v>-0.60000000000000009</v>
      </c>
      <c r="Z197" s="30">
        <f t="shared" si="92"/>
        <v>2022</v>
      </c>
      <c r="AA197" s="4">
        <f t="shared" si="93"/>
        <v>-1</v>
      </c>
      <c r="AB197" s="4">
        <f t="shared" si="94"/>
        <v>-1</v>
      </c>
      <c r="AC197" s="4">
        <f t="shared" si="95"/>
        <v>0</v>
      </c>
      <c r="AD197" s="4"/>
      <c r="AE197" s="4">
        <f t="shared" si="96"/>
        <v>-6.5128900949796509E-2</v>
      </c>
      <c r="AF197" s="31">
        <f t="shared" si="97"/>
        <v>1.35</v>
      </c>
      <c r="AG197" s="31">
        <f t="shared" si="98"/>
        <v>0.75</v>
      </c>
      <c r="AH197" s="3">
        <f t="shared" si="99"/>
        <v>1</v>
      </c>
      <c r="AI197" s="40">
        <f t="shared" si="100"/>
        <v>2.1220428469895469E-2</v>
      </c>
      <c r="AJ197" s="3">
        <f t="shared" si="101"/>
        <v>4.2857142857142816E-2</v>
      </c>
      <c r="AK197" s="3">
        <f t="shared" si="102"/>
        <v>0.76725860561305748</v>
      </c>
    </row>
    <row r="198" spans="1:37" s="3" customFormat="1" x14ac:dyDescent="0.25">
      <c r="A198" s="9">
        <v>44850</v>
      </c>
      <c r="B198" s="1" t="s">
        <v>58</v>
      </c>
      <c r="C198" s="1" t="s">
        <v>52</v>
      </c>
      <c r="D198">
        <v>15</v>
      </c>
      <c r="E198" s="1">
        <v>38</v>
      </c>
      <c r="F198">
        <f t="shared" si="78"/>
        <v>0</v>
      </c>
      <c r="G198">
        <f t="shared" si="79"/>
        <v>1</v>
      </c>
      <c r="H198" s="4">
        <v>1.57</v>
      </c>
      <c r="I198" s="4">
        <v>2.5499999999999998</v>
      </c>
      <c r="J198" s="4">
        <v>1.66</v>
      </c>
      <c r="K198" s="4">
        <v>2.2999999999999998</v>
      </c>
      <c r="L198" s="18">
        <f t="shared" si="80"/>
        <v>60</v>
      </c>
      <c r="M198" s="18">
        <f t="shared" si="81"/>
        <v>35</v>
      </c>
      <c r="N198" s="18">
        <f t="shared" si="82"/>
        <v>60</v>
      </c>
      <c r="O198" s="18">
        <f t="shared" si="83"/>
        <v>40</v>
      </c>
      <c r="P198" s="4">
        <f t="shared" si="84"/>
        <v>202210</v>
      </c>
      <c r="Q198" s="23">
        <f t="shared" si="85"/>
        <v>0.61568627450980395</v>
      </c>
      <c r="R198" s="23">
        <f t="shared" si="86"/>
        <v>-2.3995472552348613</v>
      </c>
      <c r="S198" s="22">
        <f t="shared" si="87"/>
        <v>-1.7838609807250574</v>
      </c>
      <c r="T198" s="5">
        <f t="shared" si="88"/>
        <v>1.6242038216560508</v>
      </c>
      <c r="U198" s="5"/>
      <c r="V198" s="5"/>
      <c r="W198" s="5">
        <f t="shared" si="89"/>
        <v>-1</v>
      </c>
      <c r="X198" s="4">
        <f t="shared" si="90"/>
        <v>-1</v>
      </c>
      <c r="Y198" s="4">
        <f t="shared" si="91"/>
        <v>0</v>
      </c>
      <c r="Z198" s="30">
        <f t="shared" si="92"/>
        <v>2022</v>
      </c>
      <c r="AA198" s="4">
        <f t="shared" si="93"/>
        <v>1.5499999999999998</v>
      </c>
      <c r="AB198" s="4">
        <f t="shared" si="94"/>
        <v>1.2999999999999998</v>
      </c>
      <c r="AC198" s="4">
        <f t="shared" si="95"/>
        <v>-0.25</v>
      </c>
      <c r="AD198" s="4"/>
      <c r="AE198" s="4">
        <f t="shared" si="96"/>
        <v>3.4533036605018719E-2</v>
      </c>
      <c r="AF198" s="31">
        <f t="shared" si="97"/>
        <v>0.54999999999999982</v>
      </c>
      <c r="AG198" s="31">
        <f t="shared" si="98"/>
        <v>0.29999999999999982</v>
      </c>
      <c r="AH198" s="3">
        <f t="shared" si="99"/>
        <v>1</v>
      </c>
      <c r="AI198" s="40" t="b">
        <f t="shared" si="100"/>
        <v>0</v>
      </c>
      <c r="AJ198" s="3">
        <f t="shared" si="101"/>
        <v>2.8276699029126329E-2</v>
      </c>
      <c r="AK198" s="3">
        <f t="shared" si="102"/>
        <v>0.74295003424395301</v>
      </c>
    </row>
    <row r="199" spans="1:37" s="3" customFormat="1" x14ac:dyDescent="0.25">
      <c r="A199" s="9">
        <v>44850</v>
      </c>
      <c r="B199" s="1" t="s">
        <v>62</v>
      </c>
      <c r="C199" s="1" t="s">
        <v>53</v>
      </c>
      <c r="D199">
        <v>10</v>
      </c>
      <c r="E199" s="1">
        <v>27</v>
      </c>
      <c r="F199">
        <f t="shared" si="78"/>
        <v>0</v>
      </c>
      <c r="G199">
        <f t="shared" si="79"/>
        <v>1</v>
      </c>
      <c r="H199" s="4">
        <v>1.22</v>
      </c>
      <c r="I199" s="4">
        <v>4.5</v>
      </c>
      <c r="J199" s="4">
        <v>1.27</v>
      </c>
      <c r="K199" s="4">
        <v>3.9</v>
      </c>
      <c r="L199" s="18">
        <f t="shared" si="80"/>
        <v>80</v>
      </c>
      <c r="M199" s="18">
        <f t="shared" si="81"/>
        <v>20</v>
      </c>
      <c r="N199" s="18">
        <f t="shared" si="82"/>
        <v>75</v>
      </c>
      <c r="O199" s="18">
        <f t="shared" si="83"/>
        <v>25</v>
      </c>
      <c r="P199" s="4">
        <f t="shared" si="84"/>
        <v>202210</v>
      </c>
      <c r="Q199" s="23">
        <f t="shared" si="85"/>
        <v>0.27111111111111108</v>
      </c>
      <c r="R199" s="23">
        <f t="shared" si="86"/>
        <v>-4.8311688311688314</v>
      </c>
      <c r="S199" s="22">
        <f t="shared" si="87"/>
        <v>-4.5600577200577206</v>
      </c>
      <c r="T199" s="5">
        <f t="shared" si="88"/>
        <v>3.6885245901639343</v>
      </c>
      <c r="U199" s="5"/>
      <c r="V199" s="5"/>
      <c r="W199" s="5">
        <f t="shared" si="89"/>
        <v>-1</v>
      </c>
      <c r="X199" s="4">
        <f t="shared" si="90"/>
        <v>-1</v>
      </c>
      <c r="Y199" s="4">
        <f t="shared" si="91"/>
        <v>0</v>
      </c>
      <c r="Z199" s="30">
        <f t="shared" si="92"/>
        <v>2022</v>
      </c>
      <c r="AA199" s="4">
        <f t="shared" si="93"/>
        <v>3.5</v>
      </c>
      <c r="AB199" s="4">
        <f t="shared" si="94"/>
        <v>2.9</v>
      </c>
      <c r="AC199" s="4">
        <f t="shared" si="95"/>
        <v>-0.60000000000000009</v>
      </c>
      <c r="AD199" s="4"/>
      <c r="AE199" s="4">
        <f t="shared" si="96"/>
        <v>3.2270556344391466E-2</v>
      </c>
      <c r="AF199" s="31">
        <f t="shared" si="97"/>
        <v>2.5</v>
      </c>
      <c r="AG199" s="31">
        <f t="shared" si="98"/>
        <v>1.9</v>
      </c>
      <c r="AH199" s="3">
        <f t="shared" si="99"/>
        <v>0</v>
      </c>
      <c r="AI199" s="40" t="b">
        <f t="shared" si="100"/>
        <v>0</v>
      </c>
      <c r="AJ199" s="3">
        <f t="shared" si="101"/>
        <v>4.0209790209790097E-2</v>
      </c>
      <c r="AK199" s="3">
        <f t="shared" si="102"/>
        <v>0.8102196077650704</v>
      </c>
    </row>
    <row r="200" spans="1:37" s="3" customFormat="1" x14ac:dyDescent="0.25">
      <c r="A200" s="9">
        <v>44850</v>
      </c>
      <c r="B200" s="1" t="s">
        <v>36</v>
      </c>
      <c r="C200" s="1" t="s">
        <v>56</v>
      </c>
      <c r="D200">
        <v>34</v>
      </c>
      <c r="E200" s="1">
        <v>27</v>
      </c>
      <c r="F200">
        <f t="shared" si="78"/>
        <v>1</v>
      </c>
      <c r="G200">
        <f t="shared" si="79"/>
        <v>0</v>
      </c>
      <c r="H200" s="4">
        <v>1.74</v>
      </c>
      <c r="I200" s="4">
        <v>2.15</v>
      </c>
      <c r="J200" s="4">
        <v>1.8</v>
      </c>
      <c r="K200" s="4">
        <v>2.0499999999999998</v>
      </c>
      <c r="L200" s="18">
        <f t="shared" si="80"/>
        <v>50</v>
      </c>
      <c r="M200" s="18">
        <f t="shared" si="81"/>
        <v>45</v>
      </c>
      <c r="N200" s="18">
        <f t="shared" si="82"/>
        <v>55</v>
      </c>
      <c r="O200" s="18">
        <f t="shared" si="83"/>
        <v>45</v>
      </c>
      <c r="P200" s="4">
        <f t="shared" si="84"/>
        <v>202210</v>
      </c>
      <c r="Q200" s="23">
        <f t="shared" si="85"/>
        <v>1.74</v>
      </c>
      <c r="R200" s="23">
        <f t="shared" si="86"/>
        <v>-2.2209165687426555</v>
      </c>
      <c r="S200" s="22">
        <f t="shared" si="87"/>
        <v>-0.48091656874265554</v>
      </c>
      <c r="T200" s="5">
        <f t="shared" si="88"/>
        <v>1.235632183908046</v>
      </c>
      <c r="U200" s="5"/>
      <c r="V200" s="5"/>
      <c r="W200" s="5">
        <f t="shared" si="89"/>
        <v>0.74</v>
      </c>
      <c r="X200" s="4">
        <f t="shared" si="90"/>
        <v>0.8</v>
      </c>
      <c r="Y200" s="4">
        <f t="shared" si="91"/>
        <v>6.0000000000000053E-2</v>
      </c>
      <c r="Z200" s="30">
        <f t="shared" si="92"/>
        <v>2022</v>
      </c>
      <c r="AA200" s="4">
        <f t="shared" si="93"/>
        <v>-1</v>
      </c>
      <c r="AB200" s="4">
        <f t="shared" si="94"/>
        <v>-1</v>
      </c>
      <c r="AC200" s="4">
        <f t="shared" si="95"/>
        <v>0</v>
      </c>
      <c r="AD200" s="4"/>
      <c r="AE200" s="4">
        <f t="shared" si="96"/>
        <v>1.9157088122605304E-2</v>
      </c>
      <c r="AF200" s="31">
        <f t="shared" si="97"/>
        <v>-0.26</v>
      </c>
      <c r="AG200" s="31">
        <f t="shared" si="98"/>
        <v>-0.19999999999999996</v>
      </c>
      <c r="AH200" s="3">
        <f t="shared" si="99"/>
        <v>0</v>
      </c>
      <c r="AI200" s="40" t="b">
        <f t="shared" si="100"/>
        <v>0</v>
      </c>
      <c r="AJ200" s="3">
        <f t="shared" si="101"/>
        <v>3.8303341902313659E-2</v>
      </c>
      <c r="AK200" s="3">
        <f t="shared" si="102"/>
        <v>0.72204519573698789</v>
      </c>
    </row>
    <row r="201" spans="1:37" s="3" customFormat="1" x14ac:dyDescent="0.25">
      <c r="A201" s="9">
        <v>44850</v>
      </c>
      <c r="B201" s="1" t="s">
        <v>51</v>
      </c>
      <c r="C201" s="1" t="s">
        <v>60</v>
      </c>
      <c r="D201">
        <v>16</v>
      </c>
      <c r="E201" s="1">
        <v>24</v>
      </c>
      <c r="F201">
        <f t="shared" si="78"/>
        <v>0</v>
      </c>
      <c r="G201">
        <f t="shared" si="79"/>
        <v>1</v>
      </c>
      <c r="H201" s="4">
        <v>1.83</v>
      </c>
      <c r="I201" s="4">
        <v>2</v>
      </c>
      <c r="J201" s="4">
        <v>2.5</v>
      </c>
      <c r="K201" s="4">
        <v>1.58</v>
      </c>
      <c r="L201" s="18">
        <f t="shared" si="80"/>
        <v>50</v>
      </c>
      <c r="M201" s="18">
        <f t="shared" si="81"/>
        <v>50</v>
      </c>
      <c r="N201" s="18">
        <f t="shared" si="82"/>
        <v>40</v>
      </c>
      <c r="O201" s="18">
        <f t="shared" si="83"/>
        <v>60</v>
      </c>
      <c r="P201" s="4">
        <f t="shared" si="84"/>
        <v>202210</v>
      </c>
      <c r="Q201" s="23">
        <f t="shared" si="85"/>
        <v>0.91500000000000004</v>
      </c>
      <c r="R201" s="23">
        <f t="shared" si="86"/>
        <v>-2.2048192771084336</v>
      </c>
      <c r="S201" s="22">
        <f t="shared" si="87"/>
        <v>-1.2898192771084336</v>
      </c>
      <c r="T201" s="5">
        <f t="shared" si="88"/>
        <v>1.0928961748633879</v>
      </c>
      <c r="U201" s="5"/>
      <c r="V201" s="5"/>
      <c r="W201" s="5">
        <f t="shared" si="89"/>
        <v>-1</v>
      </c>
      <c r="X201" s="4">
        <f t="shared" si="90"/>
        <v>-1</v>
      </c>
      <c r="Y201" s="4">
        <f t="shared" si="91"/>
        <v>0</v>
      </c>
      <c r="Z201" s="30">
        <f t="shared" si="92"/>
        <v>2022</v>
      </c>
      <c r="AA201" s="4">
        <f t="shared" si="93"/>
        <v>1</v>
      </c>
      <c r="AB201" s="4">
        <f t="shared" si="94"/>
        <v>0.58000000000000007</v>
      </c>
      <c r="AC201" s="4">
        <f t="shared" si="95"/>
        <v>-0.41999999999999993</v>
      </c>
      <c r="AD201" s="4"/>
      <c r="AE201" s="4">
        <f t="shared" si="96"/>
        <v>0.14644808743169391</v>
      </c>
      <c r="AF201" s="31">
        <f t="shared" si="97"/>
        <v>0</v>
      </c>
      <c r="AG201" s="31">
        <f t="shared" si="98"/>
        <v>-0.41999999999999993</v>
      </c>
      <c r="AH201" s="3">
        <f t="shared" si="99"/>
        <v>1</v>
      </c>
      <c r="AI201" s="40">
        <f t="shared" si="100"/>
        <v>9.9999999999999978E-2</v>
      </c>
      <c r="AJ201" s="3">
        <f t="shared" si="101"/>
        <v>4.4386422976501305E-2</v>
      </c>
      <c r="AK201" s="3">
        <f t="shared" si="102"/>
        <v>0.71408522201319835</v>
      </c>
    </row>
    <row r="202" spans="1:37" s="3" customFormat="1" x14ac:dyDescent="0.25">
      <c r="A202" s="9">
        <v>44850</v>
      </c>
      <c r="B202" s="1" t="s">
        <v>42</v>
      </c>
      <c r="C202" s="1" t="s">
        <v>44</v>
      </c>
      <c r="D202">
        <v>26</v>
      </c>
      <c r="E202" s="1">
        <v>30</v>
      </c>
      <c r="F202">
        <f t="shared" si="78"/>
        <v>0</v>
      </c>
      <c r="G202">
        <f t="shared" si="79"/>
        <v>1</v>
      </c>
      <c r="H202" s="4">
        <v>2</v>
      </c>
      <c r="I202" s="4">
        <v>1.83</v>
      </c>
      <c r="J202" s="4">
        <v>2.4500000000000002</v>
      </c>
      <c r="K202" s="4">
        <v>1.6</v>
      </c>
      <c r="L202" s="18">
        <f t="shared" si="80"/>
        <v>50</v>
      </c>
      <c r="M202" s="18">
        <f t="shared" si="81"/>
        <v>50</v>
      </c>
      <c r="N202" s="18">
        <f t="shared" si="82"/>
        <v>40</v>
      </c>
      <c r="O202" s="18">
        <f t="shared" si="83"/>
        <v>60</v>
      </c>
      <c r="P202" s="4">
        <f t="shared" si="84"/>
        <v>202210</v>
      </c>
      <c r="Q202" s="23">
        <f t="shared" si="85"/>
        <v>1.0928961748633879</v>
      </c>
      <c r="R202" s="23">
        <f t="shared" si="86"/>
        <v>-2.2048192771084336</v>
      </c>
      <c r="S202" s="22">
        <f t="shared" si="87"/>
        <v>-1.1119231022450458</v>
      </c>
      <c r="T202" s="5">
        <f t="shared" si="88"/>
        <v>0.91500000000000004</v>
      </c>
      <c r="U202" s="5"/>
      <c r="V202" s="5"/>
      <c r="W202" s="5">
        <f t="shared" si="89"/>
        <v>-1</v>
      </c>
      <c r="X202" s="4">
        <f t="shared" si="90"/>
        <v>-1</v>
      </c>
      <c r="Y202" s="4">
        <f t="shared" si="91"/>
        <v>0</v>
      </c>
      <c r="Z202" s="30">
        <f t="shared" si="92"/>
        <v>2022</v>
      </c>
      <c r="AA202" s="4">
        <f t="shared" si="93"/>
        <v>0.83000000000000007</v>
      </c>
      <c r="AB202" s="4">
        <f t="shared" si="94"/>
        <v>0.60000000000000009</v>
      </c>
      <c r="AC202" s="4">
        <f t="shared" si="95"/>
        <v>-0.22999999999999998</v>
      </c>
      <c r="AD202" s="4"/>
      <c r="AE202" s="4">
        <f t="shared" si="96"/>
        <v>9.1836734693877597E-2</v>
      </c>
      <c r="AF202" s="31">
        <f t="shared" si="97"/>
        <v>-0.16999999999999993</v>
      </c>
      <c r="AG202" s="31">
        <f t="shared" si="98"/>
        <v>-0.39999999999999991</v>
      </c>
      <c r="AH202" s="3">
        <f t="shared" si="99"/>
        <v>1</v>
      </c>
      <c r="AI202" s="40">
        <f t="shared" si="100"/>
        <v>4.5388647262183612E-2</v>
      </c>
      <c r="AJ202" s="3">
        <f t="shared" si="101"/>
        <v>4.4386422976501305E-2</v>
      </c>
      <c r="AK202" s="3">
        <f t="shared" si="102"/>
        <v>0.71408522201319835</v>
      </c>
    </row>
    <row r="203" spans="1:37" s="3" customFormat="1" x14ac:dyDescent="0.25">
      <c r="A203" s="9">
        <v>44850</v>
      </c>
      <c r="B203" s="1" t="s">
        <v>34</v>
      </c>
      <c r="C203" s="1" t="s">
        <v>43</v>
      </c>
      <c r="D203">
        <v>24</v>
      </c>
      <c r="E203" s="1">
        <v>20</v>
      </c>
      <c r="F203">
        <f t="shared" si="78"/>
        <v>1</v>
      </c>
      <c r="G203">
        <f t="shared" si="79"/>
        <v>0</v>
      </c>
      <c r="H203" s="4">
        <v>3.1</v>
      </c>
      <c r="I203" s="4">
        <v>1.4</v>
      </c>
      <c r="J203" s="4">
        <v>3</v>
      </c>
      <c r="K203" s="4">
        <v>1.41</v>
      </c>
      <c r="L203" s="18">
        <f t="shared" si="80"/>
        <v>30</v>
      </c>
      <c r="M203" s="18">
        <f t="shared" si="81"/>
        <v>70</v>
      </c>
      <c r="N203" s="18">
        <f t="shared" si="82"/>
        <v>30</v>
      </c>
      <c r="O203" s="18">
        <f t="shared" si="83"/>
        <v>70</v>
      </c>
      <c r="P203" s="4">
        <f t="shared" si="84"/>
        <v>202210</v>
      </c>
      <c r="Q203" s="23">
        <f t="shared" si="85"/>
        <v>3.1</v>
      </c>
      <c r="R203" s="23">
        <f t="shared" si="86"/>
        <v>-2.9761904761904767</v>
      </c>
      <c r="S203" s="22">
        <f t="shared" si="87"/>
        <v>0.12380952380952337</v>
      </c>
      <c r="T203" s="5">
        <f t="shared" si="88"/>
        <v>0.45161290322580638</v>
      </c>
      <c r="U203" s="5"/>
      <c r="V203" s="5"/>
      <c r="W203" s="5">
        <f t="shared" si="89"/>
        <v>2.1</v>
      </c>
      <c r="X203" s="4">
        <f t="shared" si="90"/>
        <v>2</v>
      </c>
      <c r="Y203" s="4">
        <f t="shared" si="91"/>
        <v>-0.10000000000000009</v>
      </c>
      <c r="Z203" s="30">
        <f t="shared" si="92"/>
        <v>2022</v>
      </c>
      <c r="AA203" s="4">
        <f t="shared" si="93"/>
        <v>-1</v>
      </c>
      <c r="AB203" s="4">
        <f t="shared" si="94"/>
        <v>-1</v>
      </c>
      <c r="AC203" s="4">
        <f t="shared" si="95"/>
        <v>0</v>
      </c>
      <c r="AD203" s="4"/>
      <c r="AE203" s="4">
        <f t="shared" si="96"/>
        <v>-1.0752688172043001E-2</v>
      </c>
      <c r="AF203" s="31">
        <f t="shared" si="97"/>
        <v>1.1000000000000001</v>
      </c>
      <c r="AG203" s="31">
        <f t="shared" si="98"/>
        <v>1</v>
      </c>
      <c r="AH203" s="3">
        <f t="shared" si="99"/>
        <v>0</v>
      </c>
      <c r="AI203" s="40" t="b">
        <f t="shared" si="100"/>
        <v>0</v>
      </c>
      <c r="AJ203" s="3">
        <f t="shared" si="101"/>
        <v>3.5555555555555562E-2</v>
      </c>
      <c r="AK203" s="3">
        <f t="shared" si="102"/>
        <v>0.76109070058824779</v>
      </c>
    </row>
    <row r="204" spans="1:37" s="3" customFormat="1" x14ac:dyDescent="0.25">
      <c r="A204" s="9">
        <v>44850</v>
      </c>
      <c r="B204" s="1" t="s">
        <v>57</v>
      </c>
      <c r="C204" s="1" t="s">
        <v>39</v>
      </c>
      <c r="D204">
        <v>20</v>
      </c>
      <c r="E204" s="1">
        <v>18</v>
      </c>
      <c r="F204">
        <f t="shared" si="78"/>
        <v>1</v>
      </c>
      <c r="G204">
        <f t="shared" si="79"/>
        <v>0</v>
      </c>
      <c r="H204" s="4">
        <v>3.25</v>
      </c>
      <c r="I204" s="4">
        <v>1.36</v>
      </c>
      <c r="J204" s="4">
        <v>4.5</v>
      </c>
      <c r="K204" s="4">
        <v>1.22</v>
      </c>
      <c r="L204" s="18">
        <f t="shared" si="80"/>
        <v>30</v>
      </c>
      <c r="M204" s="18">
        <f t="shared" si="81"/>
        <v>70</v>
      </c>
      <c r="N204" s="18">
        <f t="shared" si="82"/>
        <v>20</v>
      </c>
      <c r="O204" s="18">
        <f t="shared" si="83"/>
        <v>80</v>
      </c>
      <c r="P204" s="4">
        <f t="shared" si="84"/>
        <v>202210</v>
      </c>
      <c r="Q204" s="23">
        <f t="shared" si="85"/>
        <v>3.25</v>
      </c>
      <c r="R204" s="23">
        <f t="shared" si="86"/>
        <v>-3.2222222222222214</v>
      </c>
      <c r="S204" s="22">
        <f t="shared" si="87"/>
        <v>2.7777777777778567E-2</v>
      </c>
      <c r="T204" s="5">
        <f t="shared" si="88"/>
        <v>0.4184615384615385</v>
      </c>
      <c r="U204" s="5"/>
      <c r="V204" s="5"/>
      <c r="W204" s="5">
        <f t="shared" si="89"/>
        <v>2.25</v>
      </c>
      <c r="X204" s="4">
        <f t="shared" si="90"/>
        <v>3.5</v>
      </c>
      <c r="Y204" s="4">
        <f t="shared" si="91"/>
        <v>1.25</v>
      </c>
      <c r="Z204" s="30">
        <f t="shared" si="92"/>
        <v>2022</v>
      </c>
      <c r="AA204" s="4">
        <f t="shared" si="93"/>
        <v>-1</v>
      </c>
      <c r="AB204" s="4">
        <f t="shared" si="94"/>
        <v>-1</v>
      </c>
      <c r="AC204" s="4">
        <f t="shared" si="95"/>
        <v>0</v>
      </c>
      <c r="AD204" s="4"/>
      <c r="AE204" s="4">
        <f t="shared" si="96"/>
        <v>8.54700854700855E-2</v>
      </c>
      <c r="AF204" s="31">
        <f t="shared" si="97"/>
        <v>1.25</v>
      </c>
      <c r="AG204" s="31">
        <f t="shared" si="98"/>
        <v>2.5</v>
      </c>
      <c r="AH204" s="3">
        <f t="shared" si="99"/>
        <v>1</v>
      </c>
      <c r="AI204" s="40">
        <f t="shared" si="100"/>
        <v>4.2483660130719025E-2</v>
      </c>
      <c r="AJ204" s="3">
        <f t="shared" si="101"/>
        <v>4.1214750542299394E-2</v>
      </c>
      <c r="AK204" s="3">
        <f t="shared" si="102"/>
        <v>0.76403022051145553</v>
      </c>
    </row>
    <row r="205" spans="1:37" s="3" customFormat="1" x14ac:dyDescent="0.25">
      <c r="A205" s="9">
        <v>44847</v>
      </c>
      <c r="B205" s="1" t="s">
        <v>45</v>
      </c>
      <c r="C205" s="1" t="s">
        <v>82</v>
      </c>
      <c r="D205">
        <v>7</v>
      </c>
      <c r="E205" s="1">
        <v>12</v>
      </c>
      <c r="F205">
        <f t="shared" si="78"/>
        <v>0</v>
      </c>
      <c r="G205">
        <f t="shared" si="79"/>
        <v>1</v>
      </c>
      <c r="H205" s="4">
        <v>2</v>
      </c>
      <c r="I205" s="4">
        <v>1.83</v>
      </c>
      <c r="J205" s="4">
        <v>2</v>
      </c>
      <c r="K205" s="4">
        <v>1.83</v>
      </c>
      <c r="L205" s="18">
        <f t="shared" si="80"/>
        <v>50</v>
      </c>
      <c r="M205" s="18">
        <f t="shared" si="81"/>
        <v>50</v>
      </c>
      <c r="N205" s="18">
        <f t="shared" si="82"/>
        <v>50</v>
      </c>
      <c r="O205" s="18">
        <f t="shared" si="83"/>
        <v>50</v>
      </c>
      <c r="P205" s="4">
        <f t="shared" si="84"/>
        <v>202210</v>
      </c>
      <c r="Q205" s="23">
        <f t="shared" si="85"/>
        <v>1.0928961748633879</v>
      </c>
      <c r="R205" s="23">
        <f t="shared" si="86"/>
        <v>-2.2048192771084336</v>
      </c>
      <c r="S205" s="22">
        <f t="shared" si="87"/>
        <v>-1.1119231022450458</v>
      </c>
      <c r="T205" s="5">
        <f t="shared" si="88"/>
        <v>0.91500000000000004</v>
      </c>
      <c r="U205" s="5"/>
      <c r="V205" s="5"/>
      <c r="W205" s="5">
        <f t="shared" si="89"/>
        <v>-1</v>
      </c>
      <c r="X205" s="4">
        <f t="shared" si="90"/>
        <v>-1</v>
      </c>
      <c r="Y205" s="4">
        <f t="shared" si="91"/>
        <v>0</v>
      </c>
      <c r="Z205" s="30">
        <f t="shared" si="92"/>
        <v>2022</v>
      </c>
      <c r="AA205" s="4">
        <f t="shared" si="93"/>
        <v>0.83000000000000007</v>
      </c>
      <c r="AB205" s="4">
        <f t="shared" si="94"/>
        <v>0.83000000000000007</v>
      </c>
      <c r="AC205" s="4">
        <f t="shared" si="95"/>
        <v>0</v>
      </c>
      <c r="AD205" s="4"/>
      <c r="AE205" s="4">
        <f t="shared" si="96"/>
        <v>0</v>
      </c>
      <c r="AF205" s="31">
        <f t="shared" si="97"/>
        <v>-0.16999999999999993</v>
      </c>
      <c r="AG205" s="31">
        <f t="shared" si="98"/>
        <v>-0.16999999999999993</v>
      </c>
      <c r="AH205" s="3">
        <f t="shared" si="99"/>
        <v>0</v>
      </c>
      <c r="AI205" s="40" t="b">
        <f t="shared" si="100"/>
        <v>0</v>
      </c>
      <c r="AJ205" s="3">
        <f t="shared" si="101"/>
        <v>4.4386422976501305E-2</v>
      </c>
      <c r="AK205" s="3">
        <f t="shared" si="102"/>
        <v>0.71408522201319835</v>
      </c>
    </row>
    <row r="206" spans="1:37" s="3" customFormat="1" x14ac:dyDescent="0.25">
      <c r="A206" s="9">
        <v>44844</v>
      </c>
      <c r="B206" s="1" t="s">
        <v>49</v>
      </c>
      <c r="C206" s="1" t="s">
        <v>80</v>
      </c>
      <c r="D206">
        <v>30</v>
      </c>
      <c r="E206" s="1">
        <v>29</v>
      </c>
      <c r="F206">
        <f t="shared" si="78"/>
        <v>1</v>
      </c>
      <c r="G206">
        <f t="shared" si="79"/>
        <v>0</v>
      </c>
      <c r="H206" s="4">
        <v>1.28</v>
      </c>
      <c r="I206" s="4">
        <v>3.75</v>
      </c>
      <c r="J206" s="4">
        <v>1.28</v>
      </c>
      <c r="K206" s="4">
        <v>3.75</v>
      </c>
      <c r="L206" s="18">
        <f t="shared" si="80"/>
        <v>70</v>
      </c>
      <c r="M206" s="18">
        <f t="shared" si="81"/>
        <v>25</v>
      </c>
      <c r="N206" s="18">
        <f t="shared" si="82"/>
        <v>75</v>
      </c>
      <c r="O206" s="18">
        <f t="shared" si="83"/>
        <v>25</v>
      </c>
      <c r="P206" s="4">
        <f t="shared" si="84"/>
        <v>202210</v>
      </c>
      <c r="Q206" s="23">
        <f t="shared" si="85"/>
        <v>1.28</v>
      </c>
      <c r="R206" s="23">
        <f t="shared" si="86"/>
        <v>-3.9350649350649349</v>
      </c>
      <c r="S206" s="22">
        <f t="shared" si="87"/>
        <v>-2.6550649350649351</v>
      </c>
      <c r="T206" s="5">
        <f t="shared" si="88"/>
        <v>2.9296875</v>
      </c>
      <c r="U206" s="5"/>
      <c r="V206" s="5"/>
      <c r="W206" s="5">
        <f t="shared" si="89"/>
        <v>0.28000000000000003</v>
      </c>
      <c r="X206" s="4">
        <f t="shared" si="90"/>
        <v>0.28000000000000003</v>
      </c>
      <c r="Y206" s="4">
        <f t="shared" si="91"/>
        <v>0</v>
      </c>
      <c r="Z206" s="30">
        <f t="shared" si="92"/>
        <v>2022</v>
      </c>
      <c r="AA206" s="4">
        <f t="shared" si="93"/>
        <v>-1</v>
      </c>
      <c r="AB206" s="4">
        <f t="shared" si="94"/>
        <v>-1</v>
      </c>
      <c r="AC206" s="4">
        <f t="shared" si="95"/>
        <v>0</v>
      </c>
      <c r="AD206" s="4"/>
      <c r="AE206" s="4">
        <f t="shared" si="96"/>
        <v>0</v>
      </c>
      <c r="AF206" s="31">
        <f t="shared" si="97"/>
        <v>-0.72</v>
      </c>
      <c r="AG206" s="31">
        <f t="shared" si="98"/>
        <v>-0.72</v>
      </c>
      <c r="AH206" s="3">
        <f t="shared" si="99"/>
        <v>0</v>
      </c>
      <c r="AI206" s="40" t="b">
        <f t="shared" si="100"/>
        <v>0</v>
      </c>
      <c r="AJ206" s="3">
        <f t="shared" si="101"/>
        <v>4.5725646123260466E-2</v>
      </c>
      <c r="AK206" s="3">
        <f t="shared" si="102"/>
        <v>0.78168402777777779</v>
      </c>
    </row>
    <row r="207" spans="1:37" s="3" customFormat="1" x14ac:dyDescent="0.25">
      <c r="A207" s="9">
        <v>44843</v>
      </c>
      <c r="B207" s="1" t="s">
        <v>43</v>
      </c>
      <c r="C207" s="1" t="s">
        <v>44</v>
      </c>
      <c r="D207">
        <v>19</v>
      </c>
      <c r="E207" s="1">
        <v>17</v>
      </c>
      <c r="F207">
        <f t="shared" si="78"/>
        <v>1</v>
      </c>
      <c r="G207">
        <f t="shared" si="79"/>
        <v>0</v>
      </c>
      <c r="H207" s="4">
        <v>1.54</v>
      </c>
      <c r="I207" s="4">
        <v>2.65</v>
      </c>
      <c r="J207" s="4">
        <v>1.6</v>
      </c>
      <c r="K207" s="4">
        <v>2.4500000000000002</v>
      </c>
      <c r="L207" s="18">
        <f t="shared" si="80"/>
        <v>60</v>
      </c>
      <c r="M207" s="18">
        <f t="shared" si="81"/>
        <v>35</v>
      </c>
      <c r="N207" s="18">
        <f t="shared" si="82"/>
        <v>60</v>
      </c>
      <c r="O207" s="18">
        <f t="shared" si="83"/>
        <v>40</v>
      </c>
      <c r="P207" s="4">
        <f t="shared" si="84"/>
        <v>202210</v>
      </c>
      <c r="Q207" s="23">
        <f t="shared" si="85"/>
        <v>1.54</v>
      </c>
      <c r="R207" s="23">
        <f t="shared" si="86"/>
        <v>-2.4579124579124576</v>
      </c>
      <c r="S207" s="22">
        <f t="shared" si="87"/>
        <v>-0.91791245791245757</v>
      </c>
      <c r="T207" s="5">
        <f t="shared" si="88"/>
        <v>1.7207792207792207</v>
      </c>
      <c r="U207" s="5"/>
      <c r="V207" s="5"/>
      <c r="W207" s="5">
        <f t="shared" si="89"/>
        <v>0.54</v>
      </c>
      <c r="X207" s="4">
        <f t="shared" si="90"/>
        <v>0.60000000000000009</v>
      </c>
      <c r="Y207" s="4">
        <f t="shared" si="91"/>
        <v>6.0000000000000053E-2</v>
      </c>
      <c r="Z207" s="30">
        <f t="shared" si="92"/>
        <v>2022</v>
      </c>
      <c r="AA207" s="4">
        <f t="shared" si="93"/>
        <v>-1</v>
      </c>
      <c r="AB207" s="4">
        <f t="shared" si="94"/>
        <v>-1</v>
      </c>
      <c r="AC207" s="4">
        <f t="shared" si="95"/>
        <v>0</v>
      </c>
      <c r="AD207" s="4"/>
      <c r="AE207" s="4">
        <f t="shared" si="96"/>
        <v>2.4350649350649345E-2</v>
      </c>
      <c r="AF207" s="31">
        <f t="shared" si="97"/>
        <v>-0.45999999999999996</v>
      </c>
      <c r="AG207" s="31">
        <f t="shared" si="98"/>
        <v>-0.39999999999999991</v>
      </c>
      <c r="AH207" s="3">
        <f t="shared" si="99"/>
        <v>0</v>
      </c>
      <c r="AI207" s="40" t="b">
        <f t="shared" si="100"/>
        <v>0</v>
      </c>
      <c r="AJ207" s="3">
        <f t="shared" si="101"/>
        <v>2.6014319809069208E-2</v>
      </c>
      <c r="AK207" s="3">
        <f t="shared" si="102"/>
        <v>0.74841726539654818</v>
      </c>
    </row>
    <row r="208" spans="1:37" s="3" customFormat="1" x14ac:dyDescent="0.25">
      <c r="A208" s="9">
        <v>44843</v>
      </c>
      <c r="B208" s="1" t="s">
        <v>63</v>
      </c>
      <c r="C208" s="1" t="s">
        <v>55</v>
      </c>
      <c r="D208">
        <v>17</v>
      </c>
      <c r="E208" s="1">
        <v>20</v>
      </c>
      <c r="F208">
        <f t="shared" si="78"/>
        <v>0</v>
      </c>
      <c r="G208">
        <f t="shared" si="79"/>
        <v>1</v>
      </c>
      <c r="H208" s="4">
        <v>2.9</v>
      </c>
      <c r="I208" s="4">
        <v>1.43</v>
      </c>
      <c r="J208" s="4">
        <v>2.95</v>
      </c>
      <c r="K208" s="4">
        <v>1.42</v>
      </c>
      <c r="L208" s="18">
        <f t="shared" si="80"/>
        <v>30</v>
      </c>
      <c r="M208" s="18">
        <f t="shared" si="81"/>
        <v>65</v>
      </c>
      <c r="N208" s="18">
        <f t="shared" si="82"/>
        <v>30</v>
      </c>
      <c r="O208" s="18">
        <f t="shared" si="83"/>
        <v>70</v>
      </c>
      <c r="P208" s="4">
        <f t="shared" si="84"/>
        <v>202210</v>
      </c>
      <c r="Q208" s="23">
        <f t="shared" si="85"/>
        <v>2.0279720279720279</v>
      </c>
      <c r="R208" s="23">
        <f t="shared" si="86"/>
        <v>-2.8518971848225214</v>
      </c>
      <c r="S208" s="22">
        <f t="shared" si="87"/>
        <v>-0.8239251568504935</v>
      </c>
      <c r="T208" s="5">
        <f t="shared" si="88"/>
        <v>0.49310344827586206</v>
      </c>
      <c r="U208" s="5"/>
      <c r="V208" s="5"/>
      <c r="W208" s="5">
        <f t="shared" si="89"/>
        <v>-1</v>
      </c>
      <c r="X208" s="4">
        <f t="shared" si="90"/>
        <v>-1</v>
      </c>
      <c r="Y208" s="4">
        <f t="shared" si="91"/>
        <v>0</v>
      </c>
      <c r="Z208" s="30">
        <f t="shared" si="92"/>
        <v>2022</v>
      </c>
      <c r="AA208" s="4">
        <f t="shared" si="93"/>
        <v>0.42999999999999994</v>
      </c>
      <c r="AB208" s="4">
        <f t="shared" si="94"/>
        <v>0.41999999999999993</v>
      </c>
      <c r="AC208" s="4">
        <f t="shared" si="95"/>
        <v>-1.0000000000000009E-2</v>
      </c>
      <c r="AD208" s="4"/>
      <c r="AE208" s="4">
        <f t="shared" si="96"/>
        <v>5.8445353594389626E-3</v>
      </c>
      <c r="AF208" s="31">
        <f t="shared" si="97"/>
        <v>-0.57000000000000006</v>
      </c>
      <c r="AG208" s="31">
        <f t="shared" si="98"/>
        <v>-0.58000000000000007</v>
      </c>
      <c r="AH208" s="3">
        <f t="shared" si="99"/>
        <v>0</v>
      </c>
      <c r="AI208" s="40" t="b">
        <f t="shared" si="100"/>
        <v>0</v>
      </c>
      <c r="AJ208" s="3">
        <f t="shared" si="101"/>
        <v>4.2263279445727608E-2</v>
      </c>
      <c r="AK208" s="3">
        <f t="shared" si="102"/>
        <v>0.74822081371893034</v>
      </c>
    </row>
    <row r="209" spans="1:37" s="3" customFormat="1" x14ac:dyDescent="0.25">
      <c r="A209" s="9">
        <v>44843</v>
      </c>
      <c r="B209" s="1" t="s">
        <v>73</v>
      </c>
      <c r="C209" s="1" t="s">
        <v>37</v>
      </c>
      <c r="D209">
        <v>10</v>
      </c>
      <c r="E209" s="1">
        <v>22</v>
      </c>
      <c r="F209">
        <f t="shared" si="78"/>
        <v>0</v>
      </c>
      <c r="G209">
        <f t="shared" si="79"/>
        <v>1</v>
      </c>
      <c r="H209" s="4">
        <v>1.4</v>
      </c>
      <c r="I209" s="4">
        <v>3.1</v>
      </c>
      <c r="J209" s="4">
        <v>1.43</v>
      </c>
      <c r="K209" s="4">
        <v>2.9</v>
      </c>
      <c r="L209" s="18">
        <f t="shared" si="80"/>
        <v>70</v>
      </c>
      <c r="M209" s="18">
        <f t="shared" si="81"/>
        <v>30</v>
      </c>
      <c r="N209" s="18">
        <f t="shared" si="82"/>
        <v>65</v>
      </c>
      <c r="O209" s="18">
        <f t="shared" si="83"/>
        <v>30</v>
      </c>
      <c r="P209" s="4">
        <f t="shared" si="84"/>
        <v>202210</v>
      </c>
      <c r="Q209" s="23">
        <f t="shared" si="85"/>
        <v>0.45161290322580638</v>
      </c>
      <c r="R209" s="23">
        <f t="shared" si="86"/>
        <v>-2.9761904761904767</v>
      </c>
      <c r="S209" s="22">
        <f t="shared" si="87"/>
        <v>-2.5245775729646702</v>
      </c>
      <c r="T209" s="5">
        <f t="shared" si="88"/>
        <v>2.2142857142857144</v>
      </c>
      <c r="U209" s="5"/>
      <c r="V209" s="5"/>
      <c r="W209" s="5">
        <f t="shared" si="89"/>
        <v>-1</v>
      </c>
      <c r="X209" s="4">
        <f t="shared" si="90"/>
        <v>-1</v>
      </c>
      <c r="Y209" s="4">
        <f t="shared" si="91"/>
        <v>0</v>
      </c>
      <c r="Z209" s="30">
        <f t="shared" si="92"/>
        <v>2022</v>
      </c>
      <c r="AA209" s="4">
        <f t="shared" si="93"/>
        <v>2.1</v>
      </c>
      <c r="AB209" s="4">
        <f t="shared" si="94"/>
        <v>1.9</v>
      </c>
      <c r="AC209" s="4">
        <f t="shared" si="95"/>
        <v>-0.20000000000000018</v>
      </c>
      <c r="AD209" s="4"/>
      <c r="AE209" s="4">
        <f t="shared" si="96"/>
        <v>1.4985014985014922E-2</v>
      </c>
      <c r="AF209" s="31">
        <f t="shared" si="97"/>
        <v>1.1000000000000001</v>
      </c>
      <c r="AG209" s="31">
        <f t="shared" si="98"/>
        <v>0.89999999999999991</v>
      </c>
      <c r="AH209" s="3">
        <f t="shared" si="99"/>
        <v>0</v>
      </c>
      <c r="AI209" s="40" t="b">
        <f t="shared" si="100"/>
        <v>0</v>
      </c>
      <c r="AJ209" s="3">
        <f t="shared" si="101"/>
        <v>3.5555555555555562E-2</v>
      </c>
      <c r="AK209" s="3">
        <f t="shared" si="102"/>
        <v>0.76109070058824779</v>
      </c>
    </row>
    <row r="210" spans="1:37" s="3" customFormat="1" x14ac:dyDescent="0.25">
      <c r="A210" s="9">
        <v>44843</v>
      </c>
      <c r="B210" s="1" t="s">
        <v>40</v>
      </c>
      <c r="C210" s="1" t="s">
        <v>38</v>
      </c>
      <c r="D210">
        <v>15</v>
      </c>
      <c r="E210" s="1">
        <v>37</v>
      </c>
      <c r="F210">
        <f t="shared" si="78"/>
        <v>0</v>
      </c>
      <c r="G210">
        <f t="shared" si="79"/>
        <v>1</v>
      </c>
      <c r="H210" s="4">
        <v>2.75</v>
      </c>
      <c r="I210" s="4">
        <v>1.47</v>
      </c>
      <c r="J210" s="4">
        <v>3.15</v>
      </c>
      <c r="K210" s="4">
        <v>1.38</v>
      </c>
      <c r="L210" s="18">
        <f t="shared" si="80"/>
        <v>30</v>
      </c>
      <c r="M210" s="18">
        <f t="shared" si="81"/>
        <v>65</v>
      </c>
      <c r="N210" s="18">
        <f t="shared" si="82"/>
        <v>30</v>
      </c>
      <c r="O210" s="18">
        <f t="shared" si="83"/>
        <v>70</v>
      </c>
      <c r="P210" s="4">
        <f t="shared" si="84"/>
        <v>202210</v>
      </c>
      <c r="Q210" s="23">
        <f t="shared" si="85"/>
        <v>1.870748299319728</v>
      </c>
      <c r="R210" s="23">
        <f t="shared" si="86"/>
        <v>-2.6990881458966562</v>
      </c>
      <c r="S210" s="22">
        <f t="shared" si="87"/>
        <v>-0.82833984657692827</v>
      </c>
      <c r="T210" s="5">
        <f t="shared" si="88"/>
        <v>0.53454545454545455</v>
      </c>
      <c r="U210" s="5"/>
      <c r="V210" s="5"/>
      <c r="W210" s="5">
        <f t="shared" si="89"/>
        <v>-1</v>
      </c>
      <c r="X210" s="4">
        <f t="shared" si="90"/>
        <v>-1</v>
      </c>
      <c r="Y210" s="4">
        <f t="shared" si="91"/>
        <v>0</v>
      </c>
      <c r="Z210" s="30">
        <f t="shared" si="92"/>
        <v>2022</v>
      </c>
      <c r="AA210" s="4">
        <f t="shared" si="93"/>
        <v>0.47</v>
      </c>
      <c r="AB210" s="4">
        <f t="shared" si="94"/>
        <v>0.37999999999999989</v>
      </c>
      <c r="AC210" s="4">
        <f t="shared" si="95"/>
        <v>-9.000000000000008E-2</v>
      </c>
      <c r="AD210" s="4"/>
      <c r="AE210" s="4">
        <f t="shared" si="96"/>
        <v>4.6176046176046204E-2</v>
      </c>
      <c r="AF210" s="31">
        <f t="shared" si="97"/>
        <v>-0.53</v>
      </c>
      <c r="AG210" s="31">
        <f t="shared" si="98"/>
        <v>-0.62000000000000011</v>
      </c>
      <c r="AH210" s="3">
        <f t="shared" si="99"/>
        <v>1</v>
      </c>
      <c r="AI210" s="40" t="b">
        <f t="shared" si="100"/>
        <v>0</v>
      </c>
      <c r="AJ210" s="3">
        <f t="shared" si="101"/>
        <v>4.206161137440767E-2</v>
      </c>
      <c r="AK210" s="3">
        <f t="shared" si="102"/>
        <v>0.74176661163144075</v>
      </c>
    </row>
    <row r="211" spans="1:37" s="3" customFormat="1" x14ac:dyDescent="0.25">
      <c r="A211" s="9">
        <v>44843</v>
      </c>
      <c r="B211" s="1" t="s">
        <v>46</v>
      </c>
      <c r="C211" s="1" t="s">
        <v>57</v>
      </c>
      <c r="D211">
        <v>38</v>
      </c>
      <c r="E211" s="1">
        <v>3</v>
      </c>
      <c r="F211">
        <f t="shared" si="78"/>
        <v>1</v>
      </c>
      <c r="G211">
        <f t="shared" si="79"/>
        <v>0</v>
      </c>
      <c r="H211" s="4">
        <v>1.1100000000000001</v>
      </c>
      <c r="I211" s="4">
        <v>6.75</v>
      </c>
      <c r="J211" s="4">
        <v>1.1000000000000001</v>
      </c>
      <c r="K211" s="4">
        <v>7.25</v>
      </c>
      <c r="L211" s="18">
        <f t="shared" si="80"/>
        <v>90</v>
      </c>
      <c r="M211" s="18">
        <f t="shared" si="81"/>
        <v>10</v>
      </c>
      <c r="N211" s="18">
        <f t="shared" si="82"/>
        <v>90</v>
      </c>
      <c r="O211" s="18">
        <f t="shared" si="83"/>
        <v>10</v>
      </c>
      <c r="P211" s="4">
        <f t="shared" si="84"/>
        <v>202210</v>
      </c>
      <c r="Q211" s="23">
        <f t="shared" si="85"/>
        <v>1.1100000000000001</v>
      </c>
      <c r="R211" s="23">
        <f t="shared" si="86"/>
        <v>-9.2648221343873445</v>
      </c>
      <c r="S211" s="22">
        <f t="shared" si="87"/>
        <v>-8.154822134387345</v>
      </c>
      <c r="T211" s="5">
        <f t="shared" si="88"/>
        <v>6.0810810810810807</v>
      </c>
      <c r="U211" s="5"/>
      <c r="V211" s="5"/>
      <c r="W211" s="5">
        <f t="shared" si="89"/>
        <v>0.1100000000000001</v>
      </c>
      <c r="X211" s="4">
        <f t="shared" si="90"/>
        <v>0.10000000000000009</v>
      </c>
      <c r="Y211" s="4">
        <f t="shared" si="91"/>
        <v>-1.0000000000000009E-2</v>
      </c>
      <c r="Z211" s="30">
        <f t="shared" si="92"/>
        <v>2022</v>
      </c>
      <c r="AA211" s="4">
        <f t="shared" si="93"/>
        <v>-1</v>
      </c>
      <c r="AB211" s="4">
        <f t="shared" si="94"/>
        <v>-1</v>
      </c>
      <c r="AC211" s="4">
        <f t="shared" si="95"/>
        <v>0</v>
      </c>
      <c r="AD211" s="4"/>
      <c r="AE211" s="4">
        <f t="shared" si="96"/>
        <v>-8.1900081900082577E-3</v>
      </c>
      <c r="AF211" s="31">
        <f t="shared" si="97"/>
        <v>-0.8899999999999999</v>
      </c>
      <c r="AG211" s="31">
        <f t="shared" si="98"/>
        <v>-0.89999999999999991</v>
      </c>
      <c r="AH211" s="3">
        <f t="shared" si="99"/>
        <v>0</v>
      </c>
      <c r="AI211" s="40" t="b">
        <f t="shared" si="100"/>
        <v>0</v>
      </c>
      <c r="AJ211" s="3">
        <f t="shared" si="101"/>
        <v>4.6755725190839703E-2</v>
      </c>
      <c r="AK211" s="3">
        <f t="shared" si="102"/>
        <v>0.85998678024036712</v>
      </c>
    </row>
    <row r="212" spans="1:37" s="3" customFormat="1" x14ac:dyDescent="0.25">
      <c r="A212" s="9">
        <v>44843</v>
      </c>
      <c r="B212" s="1" t="s">
        <v>58</v>
      </c>
      <c r="C212" s="1" t="s">
        <v>74</v>
      </c>
      <c r="D212">
        <v>28</v>
      </c>
      <c r="E212" s="1">
        <v>30</v>
      </c>
      <c r="F212">
        <f t="shared" si="78"/>
        <v>0</v>
      </c>
      <c r="G212">
        <f t="shared" si="79"/>
        <v>1</v>
      </c>
      <c r="H212" s="4">
        <v>2.2999999999999998</v>
      </c>
      <c r="I212" s="4">
        <v>1.66</v>
      </c>
      <c r="J212" s="4">
        <v>2.0499999999999998</v>
      </c>
      <c r="K212" s="4">
        <v>1.8</v>
      </c>
      <c r="L212" s="18">
        <f t="shared" si="80"/>
        <v>40</v>
      </c>
      <c r="M212" s="18">
        <f t="shared" si="81"/>
        <v>60</v>
      </c>
      <c r="N212" s="18">
        <f t="shared" si="82"/>
        <v>45</v>
      </c>
      <c r="O212" s="18">
        <f t="shared" si="83"/>
        <v>55</v>
      </c>
      <c r="P212" s="4">
        <f t="shared" si="84"/>
        <v>202210</v>
      </c>
      <c r="Q212" s="23">
        <f t="shared" si="85"/>
        <v>1.3855421686746987</v>
      </c>
      <c r="R212" s="23">
        <f t="shared" si="86"/>
        <v>-2.2843822843822847</v>
      </c>
      <c r="S212" s="22">
        <f t="shared" si="87"/>
        <v>-0.89884011570758604</v>
      </c>
      <c r="T212" s="5">
        <f t="shared" si="88"/>
        <v>0.72173913043478266</v>
      </c>
      <c r="U212" s="5"/>
      <c r="V212" s="5"/>
      <c r="W212" s="5">
        <f t="shared" si="89"/>
        <v>-1</v>
      </c>
      <c r="X212" s="4">
        <f t="shared" si="90"/>
        <v>-1</v>
      </c>
      <c r="Y212" s="4">
        <f t="shared" si="91"/>
        <v>0</v>
      </c>
      <c r="Z212" s="30">
        <f t="shared" si="92"/>
        <v>2022</v>
      </c>
      <c r="AA212" s="4">
        <f t="shared" si="93"/>
        <v>0.65999999999999992</v>
      </c>
      <c r="AB212" s="4">
        <f t="shared" si="94"/>
        <v>0.8</v>
      </c>
      <c r="AC212" s="4">
        <f t="shared" si="95"/>
        <v>0.14000000000000012</v>
      </c>
      <c r="AD212" s="4"/>
      <c r="AE212" s="4">
        <f t="shared" si="96"/>
        <v>-5.3022269353128315E-2</v>
      </c>
      <c r="AF212" s="31">
        <f t="shared" si="97"/>
        <v>-0.34000000000000008</v>
      </c>
      <c r="AG212" s="31">
        <f t="shared" si="98"/>
        <v>-0.19999999999999996</v>
      </c>
      <c r="AH212" s="3">
        <f t="shared" si="99"/>
        <v>1</v>
      </c>
      <c r="AI212" s="40" t="b">
        <f t="shared" si="100"/>
        <v>0</v>
      </c>
      <c r="AJ212" s="3">
        <f t="shared" si="101"/>
        <v>3.5858585858585923E-2</v>
      </c>
      <c r="AK212" s="3">
        <f t="shared" si="102"/>
        <v>0.72834147531433491</v>
      </c>
    </row>
    <row r="213" spans="1:37" s="3" customFormat="1" x14ac:dyDescent="0.25">
      <c r="A213" s="9">
        <v>44843</v>
      </c>
      <c r="B213" s="1" t="s">
        <v>56</v>
      </c>
      <c r="C213" s="1" t="s">
        <v>47</v>
      </c>
      <c r="D213">
        <v>6</v>
      </c>
      <c r="E213" s="1">
        <v>13</v>
      </c>
      <c r="F213">
        <f t="shared" si="78"/>
        <v>0</v>
      </c>
      <c r="G213">
        <f t="shared" si="79"/>
        <v>1</v>
      </c>
      <c r="H213" s="4">
        <v>1.31</v>
      </c>
      <c r="I213" s="4">
        <v>3.6</v>
      </c>
      <c r="J213" s="4">
        <v>1.32</v>
      </c>
      <c r="K213" s="4">
        <v>3.5</v>
      </c>
      <c r="L213" s="18">
        <f t="shared" si="80"/>
        <v>70</v>
      </c>
      <c r="M213" s="18">
        <f t="shared" si="81"/>
        <v>25</v>
      </c>
      <c r="N213" s="18">
        <f t="shared" si="82"/>
        <v>75</v>
      </c>
      <c r="O213" s="18">
        <f t="shared" si="83"/>
        <v>25</v>
      </c>
      <c r="P213" s="4">
        <f t="shared" si="84"/>
        <v>202210</v>
      </c>
      <c r="Q213" s="23">
        <f t="shared" si="85"/>
        <v>0.36388888888888887</v>
      </c>
      <c r="R213" s="23">
        <f t="shared" si="86"/>
        <v>-3.6104218362282872</v>
      </c>
      <c r="S213" s="22">
        <f t="shared" si="87"/>
        <v>-3.2465329473393982</v>
      </c>
      <c r="T213" s="5">
        <f t="shared" si="88"/>
        <v>2.7480916030534353</v>
      </c>
      <c r="U213" s="5"/>
      <c r="V213" s="5"/>
      <c r="W213" s="5">
        <f t="shared" si="89"/>
        <v>-1</v>
      </c>
      <c r="X213" s="4">
        <f t="shared" si="90"/>
        <v>-1</v>
      </c>
      <c r="Y213" s="4">
        <f t="shared" si="91"/>
        <v>0</v>
      </c>
      <c r="Z213" s="30">
        <f t="shared" si="92"/>
        <v>2022</v>
      </c>
      <c r="AA213" s="4">
        <f t="shared" si="93"/>
        <v>2.6</v>
      </c>
      <c r="AB213" s="4">
        <f t="shared" si="94"/>
        <v>2.5</v>
      </c>
      <c r="AC213" s="4">
        <f t="shared" si="95"/>
        <v>-0.10000000000000009</v>
      </c>
      <c r="AD213" s="4"/>
      <c r="AE213" s="4">
        <f t="shared" si="96"/>
        <v>5.7830210501965684E-3</v>
      </c>
      <c r="AF213" s="31">
        <f t="shared" si="97"/>
        <v>1.6</v>
      </c>
      <c r="AG213" s="31">
        <f t="shared" si="98"/>
        <v>1.5</v>
      </c>
      <c r="AH213" s="3">
        <f t="shared" si="99"/>
        <v>0</v>
      </c>
      <c r="AI213" s="40" t="b">
        <f t="shared" si="100"/>
        <v>0</v>
      </c>
      <c r="AJ213" s="3">
        <f t="shared" si="101"/>
        <v>3.9511201629327863E-2</v>
      </c>
      <c r="AK213" s="3">
        <f t="shared" si="102"/>
        <v>0.7792331305335598</v>
      </c>
    </row>
    <row r="214" spans="1:37" s="3" customFormat="1" x14ac:dyDescent="0.25">
      <c r="A214" s="9">
        <v>44843</v>
      </c>
      <c r="B214" s="1" t="s">
        <v>60</v>
      </c>
      <c r="C214" s="1" t="s">
        <v>45</v>
      </c>
      <c r="D214">
        <v>29</v>
      </c>
      <c r="E214" s="1">
        <v>22</v>
      </c>
      <c r="F214">
        <f t="shared" si="78"/>
        <v>1</v>
      </c>
      <c r="G214">
        <f t="shared" si="79"/>
        <v>0</v>
      </c>
      <c r="H214" s="4">
        <v>1.31</v>
      </c>
      <c r="I214" s="4">
        <v>3.55</v>
      </c>
      <c r="J214" s="4">
        <v>1.25</v>
      </c>
      <c r="K214" s="4">
        <v>4.0999999999999996</v>
      </c>
      <c r="L214" s="18">
        <f t="shared" si="80"/>
        <v>70</v>
      </c>
      <c r="M214" s="18">
        <f t="shared" si="81"/>
        <v>25</v>
      </c>
      <c r="N214" s="18">
        <f t="shared" si="82"/>
        <v>80</v>
      </c>
      <c r="O214" s="18">
        <f t="shared" si="83"/>
        <v>20</v>
      </c>
      <c r="P214" s="4">
        <f t="shared" si="84"/>
        <v>202210</v>
      </c>
      <c r="Q214" s="23">
        <f t="shared" si="85"/>
        <v>1.31</v>
      </c>
      <c r="R214" s="23">
        <f t="shared" si="86"/>
        <v>-3.6179633143580006</v>
      </c>
      <c r="S214" s="22">
        <f t="shared" si="87"/>
        <v>-2.3079633143580005</v>
      </c>
      <c r="T214" s="5">
        <f t="shared" si="88"/>
        <v>2.7099236641221371</v>
      </c>
      <c r="U214" s="5"/>
      <c r="V214" s="5"/>
      <c r="W214" s="5">
        <f t="shared" si="89"/>
        <v>0.31000000000000005</v>
      </c>
      <c r="X214" s="4">
        <f t="shared" si="90"/>
        <v>0.25</v>
      </c>
      <c r="Y214" s="4">
        <f t="shared" si="91"/>
        <v>-6.0000000000000053E-2</v>
      </c>
      <c r="Z214" s="30">
        <f t="shared" si="92"/>
        <v>2022</v>
      </c>
      <c r="AA214" s="4">
        <f t="shared" si="93"/>
        <v>-1</v>
      </c>
      <c r="AB214" s="4">
        <f t="shared" si="94"/>
        <v>-1</v>
      </c>
      <c r="AC214" s="4">
        <f t="shared" si="95"/>
        <v>0</v>
      </c>
      <c r="AD214" s="4"/>
      <c r="AE214" s="4">
        <f t="shared" si="96"/>
        <v>-3.6641221374045907E-2</v>
      </c>
      <c r="AF214" s="31">
        <f t="shared" si="97"/>
        <v>-0.69</v>
      </c>
      <c r="AG214" s="31">
        <f t="shared" si="98"/>
        <v>-0.75</v>
      </c>
      <c r="AH214" s="3">
        <f t="shared" si="99"/>
        <v>0</v>
      </c>
      <c r="AI214" s="40" t="b">
        <f t="shared" si="100"/>
        <v>0</v>
      </c>
      <c r="AJ214" s="3">
        <f t="shared" si="101"/>
        <v>4.3106995884773514E-2</v>
      </c>
      <c r="AK214" s="3">
        <f t="shared" si="102"/>
        <v>0.77528246006428891</v>
      </c>
    </row>
    <row r="215" spans="1:37" s="3" customFormat="1" x14ac:dyDescent="0.25">
      <c r="A215" s="9">
        <v>44843</v>
      </c>
      <c r="B215" s="1" t="s">
        <v>52</v>
      </c>
      <c r="C215" s="1" t="s">
        <v>33</v>
      </c>
      <c r="D215">
        <v>29</v>
      </c>
      <c r="E215" s="1">
        <v>0</v>
      </c>
      <c r="F215">
        <f t="shared" si="78"/>
        <v>1</v>
      </c>
      <c r="G215">
        <f t="shared" si="79"/>
        <v>0</v>
      </c>
      <c r="H215" s="4">
        <v>1.68</v>
      </c>
      <c r="I215" s="4">
        <v>2.25</v>
      </c>
      <c r="J215" s="4">
        <v>1.64</v>
      </c>
      <c r="K215" s="4">
        <v>2.35</v>
      </c>
      <c r="L215" s="18">
        <f t="shared" si="80"/>
        <v>50</v>
      </c>
      <c r="M215" s="18">
        <f t="shared" si="81"/>
        <v>40</v>
      </c>
      <c r="N215" s="18">
        <f t="shared" si="82"/>
        <v>60</v>
      </c>
      <c r="O215" s="18">
        <f t="shared" si="83"/>
        <v>40</v>
      </c>
      <c r="P215" s="4">
        <f t="shared" si="84"/>
        <v>202210</v>
      </c>
      <c r="Q215" s="23">
        <f t="shared" si="85"/>
        <v>1.68</v>
      </c>
      <c r="R215" s="23">
        <f t="shared" si="86"/>
        <v>-2.2705882352941176</v>
      </c>
      <c r="S215" s="22">
        <f t="shared" si="87"/>
        <v>-0.59058823529411764</v>
      </c>
      <c r="T215" s="5">
        <f t="shared" si="88"/>
        <v>1.3392857142857144</v>
      </c>
      <c r="U215" s="5"/>
      <c r="V215" s="5"/>
      <c r="W215" s="5">
        <f t="shared" si="89"/>
        <v>0.67999999999999994</v>
      </c>
      <c r="X215" s="4">
        <f t="shared" si="90"/>
        <v>0.6399999999999999</v>
      </c>
      <c r="Y215" s="4">
        <f t="shared" si="91"/>
        <v>-4.0000000000000036E-2</v>
      </c>
      <c r="Z215" s="30">
        <f t="shared" si="92"/>
        <v>2022</v>
      </c>
      <c r="AA215" s="4">
        <f t="shared" si="93"/>
        <v>-1</v>
      </c>
      <c r="AB215" s="4">
        <f t="shared" si="94"/>
        <v>-1</v>
      </c>
      <c r="AC215" s="4">
        <f t="shared" si="95"/>
        <v>0</v>
      </c>
      <c r="AD215" s="4"/>
      <c r="AE215" s="4">
        <f t="shared" si="96"/>
        <v>-1.4518002322880363E-2</v>
      </c>
      <c r="AF215" s="31">
        <f t="shared" si="97"/>
        <v>-0.32000000000000006</v>
      </c>
      <c r="AG215" s="31">
        <f t="shared" si="98"/>
        <v>-0.3600000000000001</v>
      </c>
      <c r="AH215" s="3">
        <f t="shared" si="99"/>
        <v>0</v>
      </c>
      <c r="AI215" s="40" t="b">
        <f t="shared" si="100"/>
        <v>0</v>
      </c>
      <c r="AJ215" s="3">
        <f t="shared" si="101"/>
        <v>3.8167938931297662E-2</v>
      </c>
      <c r="AK215" s="3">
        <f t="shared" si="102"/>
        <v>0.72495170907869322</v>
      </c>
    </row>
    <row r="216" spans="1:37" s="3" customFormat="1" x14ac:dyDescent="0.25">
      <c r="A216" s="9">
        <v>44843</v>
      </c>
      <c r="B216" s="1" t="s">
        <v>42</v>
      </c>
      <c r="C216" s="1" t="s">
        <v>61</v>
      </c>
      <c r="D216">
        <v>39</v>
      </c>
      <c r="E216" s="1">
        <v>32</v>
      </c>
      <c r="F216">
        <f t="shared" si="78"/>
        <v>1</v>
      </c>
      <c r="G216">
        <f t="shared" si="79"/>
        <v>0</v>
      </c>
      <c r="H216" s="4">
        <v>1.5</v>
      </c>
      <c r="I216" s="4">
        <v>2.7</v>
      </c>
      <c r="J216" s="4">
        <v>1.42</v>
      </c>
      <c r="K216" s="4">
        <v>2.95</v>
      </c>
      <c r="L216" s="18">
        <f t="shared" si="80"/>
        <v>60</v>
      </c>
      <c r="M216" s="18">
        <f t="shared" si="81"/>
        <v>35</v>
      </c>
      <c r="N216" s="18">
        <f t="shared" si="82"/>
        <v>70</v>
      </c>
      <c r="O216" s="18">
        <f t="shared" si="83"/>
        <v>30</v>
      </c>
      <c r="P216" s="4">
        <f t="shared" si="84"/>
        <v>202210</v>
      </c>
      <c r="Q216" s="23">
        <f t="shared" si="85"/>
        <v>1.5</v>
      </c>
      <c r="R216" s="23">
        <f t="shared" si="86"/>
        <v>-2.5882352941176467</v>
      </c>
      <c r="S216" s="22">
        <f t="shared" si="87"/>
        <v>-1.0882352941176467</v>
      </c>
      <c r="T216" s="5">
        <f t="shared" si="88"/>
        <v>1.8</v>
      </c>
      <c r="U216" s="5"/>
      <c r="V216" s="5"/>
      <c r="W216" s="5">
        <f t="shared" si="89"/>
        <v>0.5</v>
      </c>
      <c r="X216" s="4">
        <f t="shared" si="90"/>
        <v>0.41999999999999993</v>
      </c>
      <c r="Y216" s="4">
        <f t="shared" si="91"/>
        <v>-8.0000000000000071E-2</v>
      </c>
      <c r="Z216" s="30">
        <f t="shared" si="92"/>
        <v>2022</v>
      </c>
      <c r="AA216" s="4">
        <f t="shared" si="93"/>
        <v>-1</v>
      </c>
      <c r="AB216" s="4">
        <f t="shared" si="94"/>
        <v>-1</v>
      </c>
      <c r="AC216" s="4">
        <f t="shared" si="95"/>
        <v>0</v>
      </c>
      <c r="AD216" s="4"/>
      <c r="AE216" s="4">
        <f t="shared" si="96"/>
        <v>-3.7558685446009488E-2</v>
      </c>
      <c r="AF216" s="31">
        <f t="shared" si="97"/>
        <v>-0.5</v>
      </c>
      <c r="AG216" s="31">
        <f t="shared" si="98"/>
        <v>-0.58000000000000007</v>
      </c>
      <c r="AH216" s="3">
        <f t="shared" si="99"/>
        <v>0</v>
      </c>
      <c r="AI216" s="40" t="b">
        <f t="shared" si="100"/>
        <v>0</v>
      </c>
      <c r="AJ216" s="3">
        <f t="shared" si="101"/>
        <v>3.5714285714285587E-2</v>
      </c>
      <c r="AK216" s="3">
        <f t="shared" si="102"/>
        <v>0.74394147233653407</v>
      </c>
    </row>
    <row r="217" spans="1:37" s="3" customFormat="1" x14ac:dyDescent="0.25">
      <c r="A217" s="9">
        <v>44843</v>
      </c>
      <c r="B217" s="1" t="s">
        <v>53</v>
      </c>
      <c r="C217" s="1" t="s">
        <v>51</v>
      </c>
      <c r="D217">
        <v>40</v>
      </c>
      <c r="E217" s="1">
        <v>17</v>
      </c>
      <c r="F217">
        <f t="shared" si="78"/>
        <v>1</v>
      </c>
      <c r="G217">
        <f t="shared" si="79"/>
        <v>0</v>
      </c>
      <c r="H217" s="4">
        <v>2.35</v>
      </c>
      <c r="I217" s="4">
        <v>1.64</v>
      </c>
      <c r="J217" s="4">
        <v>2.5</v>
      </c>
      <c r="K217" s="4">
        <v>1.58</v>
      </c>
      <c r="L217" s="18">
        <f t="shared" si="80"/>
        <v>40</v>
      </c>
      <c r="M217" s="18">
        <f t="shared" si="81"/>
        <v>60</v>
      </c>
      <c r="N217" s="18">
        <f t="shared" si="82"/>
        <v>40</v>
      </c>
      <c r="O217" s="18">
        <f t="shared" si="83"/>
        <v>60</v>
      </c>
      <c r="P217" s="4">
        <f t="shared" si="84"/>
        <v>202210</v>
      </c>
      <c r="Q217" s="23">
        <f t="shared" si="85"/>
        <v>2.35</v>
      </c>
      <c r="R217" s="23">
        <f t="shared" si="86"/>
        <v>-2.3032407407407409</v>
      </c>
      <c r="S217" s="22">
        <f t="shared" si="87"/>
        <v>4.6759259259259167E-2</v>
      </c>
      <c r="T217" s="5">
        <f t="shared" si="88"/>
        <v>0.69787234042553181</v>
      </c>
      <c r="U217" s="5"/>
      <c r="V217" s="5"/>
      <c r="W217" s="5">
        <f t="shared" si="89"/>
        <v>1.35</v>
      </c>
      <c r="X217" s="4">
        <f t="shared" si="90"/>
        <v>1.5</v>
      </c>
      <c r="Y217" s="4">
        <f t="shared" si="91"/>
        <v>0.14999999999999991</v>
      </c>
      <c r="Z217" s="30">
        <f t="shared" si="92"/>
        <v>2022</v>
      </c>
      <c r="AA217" s="4">
        <f t="shared" si="93"/>
        <v>-1</v>
      </c>
      <c r="AB217" s="4">
        <f t="shared" si="94"/>
        <v>-1</v>
      </c>
      <c r="AC217" s="4">
        <f t="shared" si="95"/>
        <v>0</v>
      </c>
      <c r="AD217" s="4"/>
      <c r="AE217" s="4">
        <f t="shared" si="96"/>
        <v>2.5531914893617003E-2</v>
      </c>
      <c r="AF217" s="31">
        <f t="shared" si="97"/>
        <v>0.35000000000000009</v>
      </c>
      <c r="AG217" s="31">
        <f t="shared" si="98"/>
        <v>0.5</v>
      </c>
      <c r="AH217" s="3">
        <f t="shared" si="99"/>
        <v>0</v>
      </c>
      <c r="AI217" s="40" t="b">
        <f t="shared" si="100"/>
        <v>0</v>
      </c>
      <c r="AJ217" s="3">
        <f t="shared" si="101"/>
        <v>3.4085213032581496E-2</v>
      </c>
      <c r="AK217" s="3">
        <f t="shared" si="102"/>
        <v>0.73137311560596974</v>
      </c>
    </row>
    <row r="218" spans="1:37" s="3" customFormat="1" x14ac:dyDescent="0.25">
      <c r="A218" s="9">
        <v>44843</v>
      </c>
      <c r="B218" s="1" t="s">
        <v>39</v>
      </c>
      <c r="C218" s="1" t="s">
        <v>41</v>
      </c>
      <c r="D218">
        <v>21</v>
      </c>
      <c r="E218" s="1">
        <v>15</v>
      </c>
      <c r="F218">
        <f t="shared" si="78"/>
        <v>1</v>
      </c>
      <c r="G218">
        <f t="shared" si="79"/>
        <v>0</v>
      </c>
      <c r="H218" s="4">
        <v>1.27</v>
      </c>
      <c r="I218" s="4">
        <v>3.8</v>
      </c>
      <c r="J218" s="4">
        <v>1.19</v>
      </c>
      <c r="K218" s="4">
        <v>5</v>
      </c>
      <c r="L218" s="18">
        <f t="shared" si="80"/>
        <v>70</v>
      </c>
      <c r="M218" s="18">
        <f t="shared" si="81"/>
        <v>25</v>
      </c>
      <c r="N218" s="18">
        <f t="shared" si="82"/>
        <v>80</v>
      </c>
      <c r="O218" s="18">
        <f t="shared" si="83"/>
        <v>20</v>
      </c>
      <c r="P218" s="4">
        <f t="shared" si="84"/>
        <v>202210</v>
      </c>
      <c r="Q218" s="23">
        <f t="shared" si="85"/>
        <v>1.27</v>
      </c>
      <c r="R218" s="23">
        <f t="shared" si="86"/>
        <v>-4.06084656084656</v>
      </c>
      <c r="S218" s="22">
        <f t="shared" si="87"/>
        <v>-2.79084656084656</v>
      </c>
      <c r="T218" s="5">
        <f t="shared" si="88"/>
        <v>2.9921259842519685</v>
      </c>
      <c r="U218" s="5"/>
      <c r="V218" s="5"/>
      <c r="W218" s="5">
        <f t="shared" si="89"/>
        <v>0.27</v>
      </c>
      <c r="X218" s="4">
        <f t="shared" si="90"/>
        <v>0.18999999999999995</v>
      </c>
      <c r="Y218" s="4">
        <f t="shared" si="91"/>
        <v>-8.0000000000000071E-2</v>
      </c>
      <c r="Z218" s="30">
        <f t="shared" si="92"/>
        <v>2022</v>
      </c>
      <c r="AA218" s="4">
        <f t="shared" si="93"/>
        <v>-1</v>
      </c>
      <c r="AB218" s="4">
        <f t="shared" si="94"/>
        <v>-1</v>
      </c>
      <c r="AC218" s="4">
        <f t="shared" si="95"/>
        <v>0</v>
      </c>
      <c r="AD218" s="4"/>
      <c r="AE218" s="4">
        <f t="shared" si="96"/>
        <v>-5.2934559650631985E-2</v>
      </c>
      <c r="AF218" s="31">
        <f t="shared" si="97"/>
        <v>-0.73</v>
      </c>
      <c r="AG218" s="31">
        <f t="shared" si="98"/>
        <v>-0.81</v>
      </c>
      <c r="AH218" s="3">
        <f t="shared" si="99"/>
        <v>1</v>
      </c>
      <c r="AI218" s="40">
        <f t="shared" si="100"/>
        <v>1.2598425196850505E-2</v>
      </c>
      <c r="AJ218" s="3">
        <f t="shared" si="101"/>
        <v>4.8126232741617536E-2</v>
      </c>
      <c r="AK218" s="3">
        <f t="shared" si="102"/>
        <v>0.78231258401574977</v>
      </c>
    </row>
    <row r="219" spans="1:37" s="3" customFormat="1" x14ac:dyDescent="0.25">
      <c r="A219" s="9">
        <v>44843</v>
      </c>
      <c r="B219" s="1" t="s">
        <v>82</v>
      </c>
      <c r="C219" s="1" t="s">
        <v>50</v>
      </c>
      <c r="D219">
        <v>17</v>
      </c>
      <c r="E219" s="1">
        <v>21</v>
      </c>
      <c r="F219">
        <f t="shared" si="78"/>
        <v>0</v>
      </c>
      <c r="G219">
        <f t="shared" si="79"/>
        <v>1</v>
      </c>
      <c r="H219" s="4">
        <v>2.25</v>
      </c>
      <c r="I219" s="4">
        <v>1.68</v>
      </c>
      <c r="J219" s="4">
        <v>1.95</v>
      </c>
      <c r="K219" s="4">
        <v>1.86</v>
      </c>
      <c r="L219" s="18">
        <f t="shared" si="80"/>
        <v>40</v>
      </c>
      <c r="M219" s="18">
        <f t="shared" si="81"/>
        <v>55</v>
      </c>
      <c r="N219" s="18">
        <f t="shared" si="82"/>
        <v>50</v>
      </c>
      <c r="O219" s="18">
        <f t="shared" si="83"/>
        <v>50</v>
      </c>
      <c r="P219" s="4">
        <f t="shared" si="84"/>
        <v>202210</v>
      </c>
      <c r="Q219" s="23">
        <f t="shared" si="85"/>
        <v>1.3392857142857144</v>
      </c>
      <c r="R219" s="23">
        <f t="shared" si="86"/>
        <v>-2.2705882352941176</v>
      </c>
      <c r="S219" s="22">
        <f t="shared" si="87"/>
        <v>-0.93130252100840316</v>
      </c>
      <c r="T219" s="5">
        <f t="shared" si="88"/>
        <v>0.74666666666666659</v>
      </c>
      <c r="U219" s="5"/>
      <c r="V219" s="5"/>
      <c r="W219" s="5">
        <f t="shared" si="89"/>
        <v>-1</v>
      </c>
      <c r="X219" s="4">
        <f t="shared" si="90"/>
        <v>-1</v>
      </c>
      <c r="Y219" s="4">
        <f t="shared" si="91"/>
        <v>0</v>
      </c>
      <c r="Z219" s="30">
        <f t="shared" si="92"/>
        <v>2022</v>
      </c>
      <c r="AA219" s="4">
        <f t="shared" si="93"/>
        <v>0.67999999999999994</v>
      </c>
      <c r="AB219" s="4">
        <f t="shared" si="94"/>
        <v>0.8600000000000001</v>
      </c>
      <c r="AC219" s="4">
        <f t="shared" si="95"/>
        <v>0.18000000000000016</v>
      </c>
      <c r="AD219" s="4"/>
      <c r="AE219" s="4">
        <f t="shared" si="96"/>
        <v>-6.8376068376068466E-2</v>
      </c>
      <c r="AF219" s="31">
        <f t="shared" si="97"/>
        <v>-0.32000000000000006</v>
      </c>
      <c r="AG219" s="31">
        <f t="shared" si="98"/>
        <v>-0.1399999999999999</v>
      </c>
      <c r="AH219" s="3">
        <f t="shared" si="99"/>
        <v>1</v>
      </c>
      <c r="AI219" s="40">
        <f t="shared" si="100"/>
        <v>1.7921146953405076E-2</v>
      </c>
      <c r="AJ219" s="3">
        <f t="shared" si="101"/>
        <v>3.8167938931297662E-2</v>
      </c>
      <c r="AK219" s="3">
        <f t="shared" si="102"/>
        <v>0.72495170907869322</v>
      </c>
    </row>
    <row r="220" spans="1:37" s="3" customFormat="1" x14ac:dyDescent="0.25">
      <c r="A220" s="9">
        <v>44843</v>
      </c>
      <c r="B220" s="1" t="s">
        <v>62</v>
      </c>
      <c r="C220" s="1" t="s">
        <v>34</v>
      </c>
      <c r="D220">
        <v>22</v>
      </c>
      <c r="E220" s="1">
        <v>27</v>
      </c>
      <c r="F220">
        <f t="shared" si="78"/>
        <v>0</v>
      </c>
      <c r="G220">
        <f t="shared" si="79"/>
        <v>1</v>
      </c>
      <c r="H220" s="4">
        <v>1.27</v>
      </c>
      <c r="I220" s="4">
        <v>3.8</v>
      </c>
      <c r="J220" s="4">
        <v>1.23</v>
      </c>
      <c r="K220" s="4">
        <v>4.25</v>
      </c>
      <c r="L220" s="18">
        <f t="shared" si="80"/>
        <v>70</v>
      </c>
      <c r="M220" s="18">
        <f t="shared" si="81"/>
        <v>25</v>
      </c>
      <c r="N220" s="18">
        <f t="shared" si="82"/>
        <v>80</v>
      </c>
      <c r="O220" s="18">
        <f t="shared" si="83"/>
        <v>20</v>
      </c>
      <c r="P220" s="4">
        <f t="shared" si="84"/>
        <v>202210</v>
      </c>
      <c r="Q220" s="23">
        <f t="shared" si="85"/>
        <v>0.33421052631578951</v>
      </c>
      <c r="R220" s="23">
        <f t="shared" si="86"/>
        <v>-4.06084656084656</v>
      </c>
      <c r="S220" s="22">
        <f t="shared" si="87"/>
        <v>-3.7266360345307703</v>
      </c>
      <c r="T220" s="5">
        <f t="shared" si="88"/>
        <v>2.9921259842519685</v>
      </c>
      <c r="U220" s="5"/>
      <c r="V220" s="5"/>
      <c r="W220" s="5">
        <f t="shared" si="89"/>
        <v>-1</v>
      </c>
      <c r="X220" s="4">
        <f t="shared" si="90"/>
        <v>-1</v>
      </c>
      <c r="Y220" s="4">
        <f t="shared" si="91"/>
        <v>0</v>
      </c>
      <c r="Z220" s="30">
        <f t="shared" si="92"/>
        <v>2022</v>
      </c>
      <c r="AA220" s="4">
        <f t="shared" si="93"/>
        <v>2.8</v>
      </c>
      <c r="AB220" s="4">
        <f t="shared" si="94"/>
        <v>3.25</v>
      </c>
      <c r="AC220" s="4">
        <f t="shared" si="95"/>
        <v>0.45000000000000018</v>
      </c>
      <c r="AD220" s="4"/>
      <c r="AE220" s="4">
        <f t="shared" si="96"/>
        <v>-2.5606555278151255E-2</v>
      </c>
      <c r="AF220" s="31">
        <f t="shared" si="97"/>
        <v>1.7999999999999998</v>
      </c>
      <c r="AG220" s="31">
        <f t="shared" si="98"/>
        <v>2.25</v>
      </c>
      <c r="AH220" s="3">
        <f t="shared" si="99"/>
        <v>0</v>
      </c>
      <c r="AI220" s="40" t="b">
        <f t="shared" si="100"/>
        <v>0</v>
      </c>
      <c r="AJ220" s="3">
        <f t="shared" si="101"/>
        <v>4.8126232741617536E-2</v>
      </c>
      <c r="AK220" s="3">
        <f t="shared" si="102"/>
        <v>0.78231258401574977</v>
      </c>
    </row>
    <row r="221" spans="1:37" s="3" customFormat="1" x14ac:dyDescent="0.25">
      <c r="A221" s="9">
        <v>44840</v>
      </c>
      <c r="B221" s="1" t="s">
        <v>35</v>
      </c>
      <c r="C221" s="1" t="s">
        <v>36</v>
      </c>
      <c r="D221">
        <v>9</v>
      </c>
      <c r="E221" s="1">
        <v>12</v>
      </c>
      <c r="F221">
        <f t="shared" si="78"/>
        <v>0</v>
      </c>
      <c r="G221">
        <f t="shared" si="79"/>
        <v>1</v>
      </c>
      <c r="H221" s="4">
        <v>1.58</v>
      </c>
      <c r="I221" s="4">
        <v>2.5</v>
      </c>
      <c r="J221" s="4">
        <v>1.57</v>
      </c>
      <c r="K221" s="4">
        <v>2.5499999999999998</v>
      </c>
      <c r="L221" s="18">
        <f t="shared" si="80"/>
        <v>60</v>
      </c>
      <c r="M221" s="18">
        <f t="shared" si="81"/>
        <v>40</v>
      </c>
      <c r="N221" s="18">
        <f t="shared" si="82"/>
        <v>60</v>
      </c>
      <c r="O221" s="18">
        <f t="shared" si="83"/>
        <v>35</v>
      </c>
      <c r="P221" s="4">
        <f t="shared" si="84"/>
        <v>202210</v>
      </c>
      <c r="Q221" s="23">
        <f t="shared" si="85"/>
        <v>0.63200000000000001</v>
      </c>
      <c r="R221" s="23">
        <f t="shared" si="86"/>
        <v>-2.3908045977011492</v>
      </c>
      <c r="S221" s="22">
        <f t="shared" si="87"/>
        <v>-1.7588045977011491</v>
      </c>
      <c r="T221" s="5">
        <f t="shared" si="88"/>
        <v>1.5822784810126582</v>
      </c>
      <c r="U221" s="5"/>
      <c r="V221" s="5"/>
      <c r="W221" s="5">
        <f t="shared" si="89"/>
        <v>-1</v>
      </c>
      <c r="X221" s="4">
        <f t="shared" si="90"/>
        <v>-1</v>
      </c>
      <c r="Y221" s="4">
        <f t="shared" si="91"/>
        <v>0</v>
      </c>
      <c r="Z221" s="30">
        <f t="shared" si="92"/>
        <v>2022</v>
      </c>
      <c r="AA221" s="4">
        <f t="shared" si="93"/>
        <v>1.5</v>
      </c>
      <c r="AB221" s="4">
        <f t="shared" si="94"/>
        <v>1.5499999999999998</v>
      </c>
      <c r="AC221" s="4">
        <f t="shared" si="95"/>
        <v>4.9999999999999822E-2</v>
      </c>
      <c r="AD221" s="4"/>
      <c r="AE221" s="4">
        <f t="shared" si="96"/>
        <v>-4.0312827541724161E-3</v>
      </c>
      <c r="AF221" s="31">
        <f t="shared" si="97"/>
        <v>0.5</v>
      </c>
      <c r="AG221" s="31">
        <f t="shared" si="98"/>
        <v>0.54999999999999982</v>
      </c>
      <c r="AH221" s="3">
        <f t="shared" si="99"/>
        <v>0</v>
      </c>
      <c r="AI221" s="40" t="b">
        <f t="shared" si="100"/>
        <v>0</v>
      </c>
      <c r="AJ221" s="3">
        <f t="shared" si="101"/>
        <v>3.1862745098039214E-2</v>
      </c>
      <c r="AK221" s="3">
        <f t="shared" si="102"/>
        <v>0.73850344496074349</v>
      </c>
    </row>
    <row r="222" spans="1:37" s="3" customFormat="1" x14ac:dyDescent="0.25">
      <c r="A222" s="9">
        <v>44837</v>
      </c>
      <c r="B222" s="1" t="s">
        <v>38</v>
      </c>
      <c r="C222" s="1" t="s">
        <v>73</v>
      </c>
      <c r="D222">
        <v>24</v>
      </c>
      <c r="E222" s="1">
        <v>9</v>
      </c>
      <c r="F222">
        <f t="shared" si="78"/>
        <v>1</v>
      </c>
      <c r="G222">
        <f t="shared" si="79"/>
        <v>0</v>
      </c>
      <c r="H222" s="4">
        <v>1.86</v>
      </c>
      <c r="I222" s="4">
        <v>1.95</v>
      </c>
      <c r="J222" s="4">
        <v>1.8</v>
      </c>
      <c r="K222" s="4">
        <v>2.0499999999999998</v>
      </c>
      <c r="L222" s="18">
        <f t="shared" si="80"/>
        <v>50</v>
      </c>
      <c r="M222" s="18">
        <f t="shared" si="81"/>
        <v>50</v>
      </c>
      <c r="N222" s="18">
        <f t="shared" si="82"/>
        <v>55</v>
      </c>
      <c r="O222" s="18">
        <f t="shared" si="83"/>
        <v>45</v>
      </c>
      <c r="P222" s="4">
        <f t="shared" si="84"/>
        <v>202210</v>
      </c>
      <c r="Q222" s="23">
        <f t="shared" si="85"/>
        <v>1.86</v>
      </c>
      <c r="R222" s="23">
        <f t="shared" si="86"/>
        <v>-2.215422276621787</v>
      </c>
      <c r="S222" s="22">
        <f t="shared" si="87"/>
        <v>-0.35542227662178694</v>
      </c>
      <c r="T222" s="5">
        <f t="shared" si="88"/>
        <v>1.0483870967741935</v>
      </c>
      <c r="U222" s="5"/>
      <c r="V222" s="5"/>
      <c r="W222" s="5">
        <f t="shared" si="89"/>
        <v>0.8600000000000001</v>
      </c>
      <c r="X222" s="4">
        <f t="shared" si="90"/>
        <v>0.8</v>
      </c>
      <c r="Y222" s="4">
        <f t="shared" si="91"/>
        <v>-6.0000000000000053E-2</v>
      </c>
      <c r="Z222" s="30">
        <f t="shared" si="92"/>
        <v>2022</v>
      </c>
      <c r="AA222" s="4">
        <f t="shared" si="93"/>
        <v>-1</v>
      </c>
      <c r="AB222" s="4">
        <f t="shared" si="94"/>
        <v>-1</v>
      </c>
      <c r="AC222" s="4">
        <f t="shared" si="95"/>
        <v>0</v>
      </c>
      <c r="AD222" s="4"/>
      <c r="AE222" s="4">
        <f t="shared" si="96"/>
        <v>-1.7921146953405076E-2</v>
      </c>
      <c r="AF222" s="31">
        <f t="shared" si="97"/>
        <v>-0.1399999999999999</v>
      </c>
      <c r="AG222" s="31">
        <f t="shared" si="98"/>
        <v>-0.19999999999999996</v>
      </c>
      <c r="AH222" s="3">
        <f t="shared" si="99"/>
        <v>0</v>
      </c>
      <c r="AI222" s="40" t="b">
        <f t="shared" si="100"/>
        <v>0</v>
      </c>
      <c r="AJ222" s="3">
        <f t="shared" si="101"/>
        <v>4.8031496062992063E-2</v>
      </c>
      <c r="AK222" s="3">
        <f t="shared" si="102"/>
        <v>0.71037912285010663</v>
      </c>
    </row>
    <row r="223" spans="1:37" s="3" customFormat="1" x14ac:dyDescent="0.25">
      <c r="A223" s="9">
        <v>44836</v>
      </c>
      <c r="B223" s="1" t="s">
        <v>39</v>
      </c>
      <c r="C223" s="1" t="s">
        <v>49</v>
      </c>
      <c r="D223">
        <v>31</v>
      </c>
      <c r="E223" s="1">
        <v>41</v>
      </c>
      <c r="F223">
        <f t="shared" si="78"/>
        <v>0</v>
      </c>
      <c r="G223">
        <f t="shared" si="79"/>
        <v>1</v>
      </c>
      <c r="H223" s="4">
        <v>2.0499999999999998</v>
      </c>
      <c r="I223" s="4">
        <v>1.8</v>
      </c>
      <c r="J223" s="4">
        <v>1.76</v>
      </c>
      <c r="K223" s="4">
        <v>2.1</v>
      </c>
      <c r="L223" s="18">
        <f t="shared" si="80"/>
        <v>40</v>
      </c>
      <c r="M223" s="18">
        <f t="shared" si="81"/>
        <v>55</v>
      </c>
      <c r="N223" s="18">
        <f t="shared" si="82"/>
        <v>55</v>
      </c>
      <c r="O223" s="18">
        <f t="shared" si="83"/>
        <v>45</v>
      </c>
      <c r="P223" s="4">
        <f t="shared" si="84"/>
        <v>202210</v>
      </c>
      <c r="Q223" s="23">
        <f t="shared" si="85"/>
        <v>1.1388888888888888</v>
      </c>
      <c r="R223" s="23">
        <f t="shared" si="86"/>
        <v>-2.2023809523809526</v>
      </c>
      <c r="S223" s="22">
        <f t="shared" si="87"/>
        <v>-1.0634920634920637</v>
      </c>
      <c r="T223" s="5">
        <f t="shared" si="88"/>
        <v>0.87804878048780499</v>
      </c>
      <c r="U223" s="5"/>
      <c r="V223" s="5"/>
      <c r="W223" s="5">
        <f t="shared" si="89"/>
        <v>-1</v>
      </c>
      <c r="X223" s="4">
        <f t="shared" si="90"/>
        <v>-1</v>
      </c>
      <c r="Y223" s="4">
        <f t="shared" si="91"/>
        <v>0</v>
      </c>
      <c r="Z223" s="30">
        <f t="shared" si="92"/>
        <v>2022</v>
      </c>
      <c r="AA223" s="4">
        <f t="shared" si="93"/>
        <v>0.8</v>
      </c>
      <c r="AB223" s="4">
        <f t="shared" si="94"/>
        <v>1.1000000000000001</v>
      </c>
      <c r="AC223" s="4">
        <f t="shared" si="95"/>
        <v>0.30000000000000004</v>
      </c>
      <c r="AD223" s="4"/>
      <c r="AE223" s="4">
        <f t="shared" si="96"/>
        <v>-8.03769401330377E-2</v>
      </c>
      <c r="AF223" s="31">
        <f t="shared" si="97"/>
        <v>-0.19999999999999996</v>
      </c>
      <c r="AG223" s="31">
        <f t="shared" si="98"/>
        <v>0.10000000000000009</v>
      </c>
      <c r="AH223" s="3">
        <f t="shared" si="99"/>
        <v>1</v>
      </c>
      <c r="AI223" s="40">
        <f t="shared" si="100"/>
        <v>3.6004645760743248E-2</v>
      </c>
      <c r="AJ223" s="3">
        <f t="shared" si="101"/>
        <v>4.1558441558441461E-2</v>
      </c>
      <c r="AK223" s="3">
        <f t="shared" si="102"/>
        <v>0.7172464949581745</v>
      </c>
    </row>
    <row r="224" spans="1:37" s="3" customFormat="1" x14ac:dyDescent="0.25">
      <c r="A224" s="9">
        <v>44836</v>
      </c>
      <c r="B224" s="1" t="s">
        <v>62</v>
      </c>
      <c r="C224" s="1" t="s">
        <v>52</v>
      </c>
      <c r="D224">
        <v>27</v>
      </c>
      <c r="E224" s="1">
        <v>24</v>
      </c>
      <c r="F224">
        <f t="shared" si="78"/>
        <v>1</v>
      </c>
      <c r="G224">
        <f t="shared" si="79"/>
        <v>0</v>
      </c>
      <c r="H224" s="4">
        <v>1.35</v>
      </c>
      <c r="I224" s="4">
        <v>3.3</v>
      </c>
      <c r="J224" s="4">
        <v>1.22</v>
      </c>
      <c r="K224" s="4">
        <v>4.5</v>
      </c>
      <c r="L224" s="18">
        <f t="shared" si="80"/>
        <v>70</v>
      </c>
      <c r="M224" s="18">
        <f t="shared" si="81"/>
        <v>30</v>
      </c>
      <c r="N224" s="18">
        <f t="shared" si="82"/>
        <v>80</v>
      </c>
      <c r="O224" s="18">
        <f t="shared" si="83"/>
        <v>20</v>
      </c>
      <c r="P224" s="4">
        <f t="shared" si="84"/>
        <v>202210</v>
      </c>
      <c r="Q224" s="23">
        <f t="shared" si="85"/>
        <v>1.35</v>
      </c>
      <c r="R224" s="23">
        <f t="shared" si="86"/>
        <v>-3.2919254658385086</v>
      </c>
      <c r="S224" s="22">
        <f t="shared" si="87"/>
        <v>-1.9419254658385086</v>
      </c>
      <c r="T224" s="5">
        <f t="shared" si="88"/>
        <v>2.4444444444444442</v>
      </c>
      <c r="U224" s="5"/>
      <c r="V224" s="5"/>
      <c r="W224" s="5">
        <f t="shared" si="89"/>
        <v>0.35000000000000009</v>
      </c>
      <c r="X224" s="4">
        <f t="shared" si="90"/>
        <v>0.21999999999999997</v>
      </c>
      <c r="Y224" s="4">
        <f t="shared" si="91"/>
        <v>-0.13000000000000012</v>
      </c>
      <c r="Z224" s="30">
        <f t="shared" si="92"/>
        <v>2022</v>
      </c>
      <c r="AA224" s="4">
        <f t="shared" si="93"/>
        <v>-1</v>
      </c>
      <c r="AB224" s="4">
        <f t="shared" si="94"/>
        <v>-1</v>
      </c>
      <c r="AC224" s="4">
        <f t="shared" si="95"/>
        <v>0</v>
      </c>
      <c r="AD224" s="4"/>
      <c r="AE224" s="4">
        <f t="shared" si="96"/>
        <v>-7.8931390406800306E-2</v>
      </c>
      <c r="AF224" s="31">
        <f t="shared" si="97"/>
        <v>-0.64999999999999991</v>
      </c>
      <c r="AG224" s="31">
        <f t="shared" si="98"/>
        <v>-0.78</v>
      </c>
      <c r="AH224" s="3">
        <f t="shared" si="99"/>
        <v>1</v>
      </c>
      <c r="AI224" s="40">
        <f t="shared" si="100"/>
        <v>3.703703703703709E-2</v>
      </c>
      <c r="AJ224" s="3">
        <f t="shared" si="101"/>
        <v>4.1935483870967794E-2</v>
      </c>
      <c r="AK224" s="3">
        <f t="shared" si="102"/>
        <v>0.76570795874948516</v>
      </c>
    </row>
    <row r="225" spans="1:37" s="3" customFormat="1" x14ac:dyDescent="0.25">
      <c r="A225" s="9">
        <v>44836</v>
      </c>
      <c r="B225" s="1" t="s">
        <v>80</v>
      </c>
      <c r="C225" s="1" t="s">
        <v>35</v>
      </c>
      <c r="D225">
        <v>32</v>
      </c>
      <c r="E225" s="1">
        <v>23</v>
      </c>
      <c r="F225">
        <f t="shared" si="78"/>
        <v>1</v>
      </c>
      <c r="G225">
        <f t="shared" si="79"/>
        <v>0</v>
      </c>
      <c r="H225" s="4">
        <v>1.8</v>
      </c>
      <c r="I225" s="4">
        <v>2.0499999999999998</v>
      </c>
      <c r="J225" s="4">
        <v>1.66</v>
      </c>
      <c r="K225" s="4">
        <v>2.2999999999999998</v>
      </c>
      <c r="L225" s="18">
        <f t="shared" si="80"/>
        <v>50</v>
      </c>
      <c r="M225" s="18">
        <f t="shared" si="81"/>
        <v>45</v>
      </c>
      <c r="N225" s="18">
        <f t="shared" si="82"/>
        <v>60</v>
      </c>
      <c r="O225" s="18">
        <f t="shared" si="83"/>
        <v>40</v>
      </c>
      <c r="P225" s="4">
        <f t="shared" si="84"/>
        <v>202210</v>
      </c>
      <c r="Q225" s="23">
        <f t="shared" si="85"/>
        <v>1.8</v>
      </c>
      <c r="R225" s="23">
        <f t="shared" si="86"/>
        <v>-2.2023809523809526</v>
      </c>
      <c r="S225" s="22">
        <f t="shared" si="87"/>
        <v>-0.40238095238095251</v>
      </c>
      <c r="T225" s="5">
        <f t="shared" si="88"/>
        <v>1.1388888888888888</v>
      </c>
      <c r="U225" s="5"/>
      <c r="V225" s="5"/>
      <c r="W225" s="5">
        <f t="shared" si="89"/>
        <v>0.8</v>
      </c>
      <c r="X225" s="4">
        <f t="shared" si="90"/>
        <v>0.65999999999999992</v>
      </c>
      <c r="Y225" s="4">
        <f t="shared" si="91"/>
        <v>-0.14000000000000012</v>
      </c>
      <c r="Z225" s="30">
        <f t="shared" si="92"/>
        <v>2022</v>
      </c>
      <c r="AA225" s="4">
        <f t="shared" si="93"/>
        <v>-1</v>
      </c>
      <c r="AB225" s="4">
        <f t="shared" si="94"/>
        <v>-1</v>
      </c>
      <c r="AC225" s="4">
        <f t="shared" si="95"/>
        <v>0</v>
      </c>
      <c r="AD225" s="4"/>
      <c r="AE225" s="4">
        <f t="shared" si="96"/>
        <v>-4.6854082998661339E-2</v>
      </c>
      <c r="AF225" s="31">
        <f t="shared" si="97"/>
        <v>-0.19999999999999996</v>
      </c>
      <c r="AG225" s="31">
        <f t="shared" si="98"/>
        <v>-0.34000000000000008</v>
      </c>
      <c r="AH225" s="3">
        <f t="shared" si="99"/>
        <v>1</v>
      </c>
      <c r="AI225" s="40" t="b">
        <f t="shared" si="100"/>
        <v>0</v>
      </c>
      <c r="AJ225" s="3">
        <f t="shared" si="101"/>
        <v>4.1558441558441461E-2</v>
      </c>
      <c r="AK225" s="3">
        <f t="shared" si="102"/>
        <v>0.7172464949581745</v>
      </c>
    </row>
    <row r="226" spans="1:37" s="3" customFormat="1" x14ac:dyDescent="0.25">
      <c r="A226" s="9">
        <v>44836</v>
      </c>
      <c r="B226" s="1" t="s">
        <v>40</v>
      </c>
      <c r="C226" s="1" t="s">
        <v>63</v>
      </c>
      <c r="D226">
        <v>16</v>
      </c>
      <c r="E226" s="1">
        <v>26</v>
      </c>
      <c r="F226">
        <f t="shared" si="78"/>
        <v>0</v>
      </c>
      <c r="G226">
        <f t="shared" si="79"/>
        <v>1</v>
      </c>
      <c r="H226" s="4">
        <v>2.25</v>
      </c>
      <c r="I226" s="4">
        <v>1.68</v>
      </c>
      <c r="J226" s="4">
        <v>1.86</v>
      </c>
      <c r="K226" s="4">
        <v>1.95</v>
      </c>
      <c r="L226" s="18">
        <f t="shared" si="80"/>
        <v>40</v>
      </c>
      <c r="M226" s="18">
        <f t="shared" si="81"/>
        <v>55</v>
      </c>
      <c r="N226" s="18">
        <f t="shared" si="82"/>
        <v>50</v>
      </c>
      <c r="O226" s="18">
        <f t="shared" si="83"/>
        <v>50</v>
      </c>
      <c r="P226" s="4">
        <f t="shared" si="84"/>
        <v>202210</v>
      </c>
      <c r="Q226" s="23">
        <f t="shared" si="85"/>
        <v>1.3392857142857144</v>
      </c>
      <c r="R226" s="23">
        <f t="shared" si="86"/>
        <v>-2.2705882352941176</v>
      </c>
      <c r="S226" s="22">
        <f t="shared" si="87"/>
        <v>-0.93130252100840316</v>
      </c>
      <c r="T226" s="5">
        <f t="shared" si="88"/>
        <v>0.74666666666666659</v>
      </c>
      <c r="U226" s="5"/>
      <c r="V226" s="5"/>
      <c r="W226" s="5">
        <f t="shared" si="89"/>
        <v>-1</v>
      </c>
      <c r="X226" s="4">
        <f t="shared" si="90"/>
        <v>-1</v>
      </c>
      <c r="Y226" s="4">
        <f t="shared" si="91"/>
        <v>0</v>
      </c>
      <c r="Z226" s="30">
        <f t="shared" si="92"/>
        <v>2022</v>
      </c>
      <c r="AA226" s="4">
        <f t="shared" si="93"/>
        <v>0.67999999999999994</v>
      </c>
      <c r="AB226" s="4">
        <f t="shared" si="94"/>
        <v>0.95</v>
      </c>
      <c r="AC226" s="4">
        <f t="shared" si="95"/>
        <v>0.27</v>
      </c>
      <c r="AD226" s="4"/>
      <c r="AE226" s="4">
        <f t="shared" si="96"/>
        <v>-9.3189964157706084E-2</v>
      </c>
      <c r="AF226" s="31">
        <f t="shared" si="97"/>
        <v>-0.32000000000000006</v>
      </c>
      <c r="AG226" s="31">
        <f t="shared" si="98"/>
        <v>-5.0000000000000044E-2</v>
      </c>
      <c r="AH226" s="3">
        <f t="shared" si="99"/>
        <v>1</v>
      </c>
      <c r="AI226" s="40">
        <f t="shared" si="100"/>
        <v>4.2735042735042694E-2</v>
      </c>
      <c r="AJ226" s="3">
        <f t="shared" si="101"/>
        <v>3.8167938931297662E-2</v>
      </c>
      <c r="AK226" s="3">
        <f t="shared" si="102"/>
        <v>0.72495170907869322</v>
      </c>
    </row>
    <row r="227" spans="1:37" s="3" customFormat="1" x14ac:dyDescent="0.25">
      <c r="A227" s="9">
        <v>44836</v>
      </c>
      <c r="B227" s="1" t="s">
        <v>41</v>
      </c>
      <c r="C227" s="1" t="s">
        <v>58</v>
      </c>
      <c r="D227">
        <v>23</v>
      </c>
      <c r="E227" s="1">
        <v>20</v>
      </c>
      <c r="F227">
        <f t="shared" si="78"/>
        <v>1</v>
      </c>
      <c r="G227">
        <f t="shared" si="79"/>
        <v>0</v>
      </c>
      <c r="H227" s="4">
        <v>2.4500000000000002</v>
      </c>
      <c r="I227" s="4">
        <v>1.6</v>
      </c>
      <c r="J227" s="4">
        <v>2</v>
      </c>
      <c r="K227" s="4">
        <v>1.83</v>
      </c>
      <c r="L227" s="18">
        <f t="shared" si="80"/>
        <v>40</v>
      </c>
      <c r="M227" s="18">
        <f t="shared" si="81"/>
        <v>60</v>
      </c>
      <c r="N227" s="18">
        <f t="shared" si="82"/>
        <v>50</v>
      </c>
      <c r="O227" s="18">
        <f t="shared" si="83"/>
        <v>50</v>
      </c>
      <c r="P227" s="4">
        <f t="shared" si="84"/>
        <v>202210</v>
      </c>
      <c r="Q227" s="23">
        <f t="shared" si="85"/>
        <v>2.4500000000000002</v>
      </c>
      <c r="R227" s="23">
        <f t="shared" si="86"/>
        <v>-2.3563218390804597</v>
      </c>
      <c r="S227" s="22">
        <f t="shared" si="87"/>
        <v>9.367816091954051E-2</v>
      </c>
      <c r="T227" s="5">
        <f t="shared" si="88"/>
        <v>0.65306122448979587</v>
      </c>
      <c r="U227" s="5"/>
      <c r="V227" s="5"/>
      <c r="W227" s="5">
        <f t="shared" si="89"/>
        <v>1.4500000000000002</v>
      </c>
      <c r="X227" s="4">
        <f t="shared" si="90"/>
        <v>1</v>
      </c>
      <c r="Y227" s="4">
        <f t="shared" si="91"/>
        <v>-0.45000000000000018</v>
      </c>
      <c r="Z227" s="30">
        <f t="shared" si="92"/>
        <v>2022</v>
      </c>
      <c r="AA227" s="4">
        <f t="shared" si="93"/>
        <v>-1</v>
      </c>
      <c r="AB227" s="4">
        <f t="shared" si="94"/>
        <v>-1</v>
      </c>
      <c r="AC227" s="4">
        <f t="shared" si="95"/>
        <v>0</v>
      </c>
      <c r="AD227" s="4"/>
      <c r="AE227" s="4">
        <f t="shared" si="96"/>
        <v>-9.1836734693877597E-2</v>
      </c>
      <c r="AF227" s="31">
        <f t="shared" si="97"/>
        <v>0.45000000000000018</v>
      </c>
      <c r="AG227" s="31">
        <f t="shared" si="98"/>
        <v>0</v>
      </c>
      <c r="AH227" s="3">
        <f t="shared" si="99"/>
        <v>1</v>
      </c>
      <c r="AI227" s="40">
        <f t="shared" si="100"/>
        <v>4.5388647262183612E-2</v>
      </c>
      <c r="AJ227" s="3">
        <f t="shared" si="101"/>
        <v>3.2098765432098886E-2</v>
      </c>
      <c r="AK227" s="3">
        <f t="shared" si="102"/>
        <v>0.73643794252394845</v>
      </c>
    </row>
    <row r="228" spans="1:37" s="3" customFormat="1" x14ac:dyDescent="0.25">
      <c r="A228" s="9">
        <v>44836</v>
      </c>
      <c r="B228" s="1" t="s">
        <v>43</v>
      </c>
      <c r="C228" s="1" t="s">
        <v>46</v>
      </c>
      <c r="D228">
        <v>20</v>
      </c>
      <c r="E228" s="1">
        <v>23</v>
      </c>
      <c r="F228">
        <f t="shared" si="78"/>
        <v>0</v>
      </c>
      <c r="G228">
        <f t="shared" si="79"/>
        <v>1</v>
      </c>
      <c r="H228" s="4">
        <v>2.6</v>
      </c>
      <c r="I228" s="4">
        <v>1.55</v>
      </c>
      <c r="J228" s="4">
        <v>2.5</v>
      </c>
      <c r="K228" s="4">
        <v>1.58</v>
      </c>
      <c r="L228" s="18">
        <f t="shared" si="80"/>
        <v>30</v>
      </c>
      <c r="M228" s="18">
        <f t="shared" si="81"/>
        <v>60</v>
      </c>
      <c r="N228" s="18">
        <f t="shared" si="82"/>
        <v>40</v>
      </c>
      <c r="O228" s="18">
        <f t="shared" si="83"/>
        <v>60</v>
      </c>
      <c r="P228" s="4">
        <f t="shared" si="84"/>
        <v>202210</v>
      </c>
      <c r="Q228" s="23">
        <f t="shared" si="85"/>
        <v>1.6774193548387097</v>
      </c>
      <c r="R228" s="23">
        <f t="shared" si="86"/>
        <v>-2.4431818181818183</v>
      </c>
      <c r="S228" s="22">
        <f t="shared" si="87"/>
        <v>-0.7657624633431086</v>
      </c>
      <c r="T228" s="5">
        <f t="shared" si="88"/>
        <v>0.59615384615384615</v>
      </c>
      <c r="U228" s="5"/>
      <c r="V228" s="5"/>
      <c r="W228" s="5">
        <f t="shared" si="89"/>
        <v>-1</v>
      </c>
      <c r="X228" s="4">
        <f t="shared" si="90"/>
        <v>-1</v>
      </c>
      <c r="Y228" s="4">
        <f t="shared" si="91"/>
        <v>0</v>
      </c>
      <c r="Z228" s="30">
        <f t="shared" si="92"/>
        <v>2022</v>
      </c>
      <c r="AA228" s="4">
        <f t="shared" si="93"/>
        <v>0.55000000000000004</v>
      </c>
      <c r="AB228" s="4">
        <f t="shared" si="94"/>
        <v>0.58000000000000007</v>
      </c>
      <c r="AC228" s="4">
        <f t="shared" si="95"/>
        <v>3.0000000000000027E-2</v>
      </c>
      <c r="AD228" s="4"/>
      <c r="AE228" s="4">
        <f t="shared" si="96"/>
        <v>-1.5384615384615441E-2</v>
      </c>
      <c r="AF228" s="31">
        <f t="shared" si="97"/>
        <v>-0.44999999999999996</v>
      </c>
      <c r="AG228" s="31">
        <f t="shared" si="98"/>
        <v>-0.41999999999999993</v>
      </c>
      <c r="AH228" s="3">
        <f t="shared" si="99"/>
        <v>0</v>
      </c>
      <c r="AI228" s="40" t="b">
        <f t="shared" si="100"/>
        <v>0</v>
      </c>
      <c r="AJ228" s="3">
        <f t="shared" si="101"/>
        <v>2.8915662650602414E-2</v>
      </c>
      <c r="AK228" s="3">
        <f t="shared" si="102"/>
        <v>0.74447228909727914</v>
      </c>
    </row>
    <row r="229" spans="1:37" s="3" customFormat="1" x14ac:dyDescent="0.25">
      <c r="A229" s="9">
        <v>44836</v>
      </c>
      <c r="B229" s="1" t="s">
        <v>37</v>
      </c>
      <c r="C229" s="1" t="s">
        <v>82</v>
      </c>
      <c r="D229">
        <v>25</v>
      </c>
      <c r="E229" s="1">
        <v>10</v>
      </c>
      <c r="F229">
        <f t="shared" si="78"/>
        <v>1</v>
      </c>
      <c r="G229">
        <f t="shared" si="79"/>
        <v>0</v>
      </c>
      <c r="H229" s="4">
        <v>1.66</v>
      </c>
      <c r="I229" s="4">
        <v>2.2999999999999998</v>
      </c>
      <c r="J229" s="4">
        <v>1.62</v>
      </c>
      <c r="K229" s="4">
        <v>2.4</v>
      </c>
      <c r="L229" s="18">
        <f t="shared" si="80"/>
        <v>60</v>
      </c>
      <c r="M229" s="18">
        <f t="shared" si="81"/>
        <v>40</v>
      </c>
      <c r="N229" s="18">
        <f t="shared" si="82"/>
        <v>60</v>
      </c>
      <c r="O229" s="18">
        <f t="shared" si="83"/>
        <v>40</v>
      </c>
      <c r="P229" s="4">
        <f t="shared" si="84"/>
        <v>202210</v>
      </c>
      <c r="Q229" s="23">
        <f t="shared" si="85"/>
        <v>1.66</v>
      </c>
      <c r="R229" s="23">
        <f t="shared" si="86"/>
        <v>-2.2843822843822847</v>
      </c>
      <c r="S229" s="22">
        <f t="shared" si="87"/>
        <v>-0.62438228438228482</v>
      </c>
      <c r="T229" s="5">
        <f t="shared" si="88"/>
        <v>1.3855421686746987</v>
      </c>
      <c r="U229" s="5"/>
      <c r="V229" s="5"/>
      <c r="W229" s="5">
        <f t="shared" si="89"/>
        <v>0.65999999999999992</v>
      </c>
      <c r="X229" s="4">
        <f t="shared" si="90"/>
        <v>0.62000000000000011</v>
      </c>
      <c r="Y229" s="4">
        <f t="shared" si="91"/>
        <v>-3.9999999999999813E-2</v>
      </c>
      <c r="Z229" s="30">
        <f t="shared" si="92"/>
        <v>2022</v>
      </c>
      <c r="AA229" s="4">
        <f t="shared" si="93"/>
        <v>-1</v>
      </c>
      <c r="AB229" s="4">
        <f t="shared" si="94"/>
        <v>-1</v>
      </c>
      <c r="AC229" s="4">
        <f t="shared" si="95"/>
        <v>0</v>
      </c>
      <c r="AD229" s="4"/>
      <c r="AE229" s="4">
        <f t="shared" si="96"/>
        <v>-1.4874312063066997E-2</v>
      </c>
      <c r="AF229" s="31">
        <f t="shared" si="97"/>
        <v>-0.34000000000000008</v>
      </c>
      <c r="AG229" s="31">
        <f t="shared" si="98"/>
        <v>-0.37999999999999989</v>
      </c>
      <c r="AH229" s="3">
        <f t="shared" si="99"/>
        <v>0</v>
      </c>
      <c r="AI229" s="40" t="b">
        <f t="shared" si="100"/>
        <v>0</v>
      </c>
      <c r="AJ229" s="3">
        <f t="shared" si="101"/>
        <v>3.5858585858585923E-2</v>
      </c>
      <c r="AK229" s="3">
        <f t="shared" si="102"/>
        <v>0.72834147531433491</v>
      </c>
    </row>
    <row r="230" spans="1:37" s="3" customFormat="1" x14ac:dyDescent="0.25">
      <c r="A230" s="9">
        <v>44836</v>
      </c>
      <c r="B230" s="1" t="s">
        <v>33</v>
      </c>
      <c r="C230" s="1" t="s">
        <v>61</v>
      </c>
      <c r="D230">
        <v>45</v>
      </c>
      <c r="E230" s="1">
        <v>48</v>
      </c>
      <c r="F230">
        <f t="shared" si="78"/>
        <v>0</v>
      </c>
      <c r="G230">
        <f t="shared" si="79"/>
        <v>1</v>
      </c>
      <c r="H230" s="4">
        <v>1.44</v>
      </c>
      <c r="I230" s="4">
        <v>2.85</v>
      </c>
      <c r="J230" s="4">
        <v>1.55</v>
      </c>
      <c r="K230" s="4">
        <v>2.6</v>
      </c>
      <c r="L230" s="18">
        <f t="shared" si="80"/>
        <v>60</v>
      </c>
      <c r="M230" s="18">
        <f t="shared" si="81"/>
        <v>35</v>
      </c>
      <c r="N230" s="18">
        <f t="shared" si="82"/>
        <v>60</v>
      </c>
      <c r="O230" s="18">
        <f t="shared" si="83"/>
        <v>35</v>
      </c>
      <c r="P230" s="4">
        <f t="shared" si="84"/>
        <v>202210</v>
      </c>
      <c r="Q230" s="23">
        <f t="shared" si="85"/>
        <v>0.50526315789473686</v>
      </c>
      <c r="R230" s="23">
        <f t="shared" si="86"/>
        <v>-2.8132678132678133</v>
      </c>
      <c r="S230" s="22">
        <f t="shared" si="87"/>
        <v>-2.3080046553730762</v>
      </c>
      <c r="T230" s="5">
        <f t="shared" si="88"/>
        <v>1.9791666666666667</v>
      </c>
      <c r="U230" s="5"/>
      <c r="V230" s="5"/>
      <c r="W230" s="5">
        <f t="shared" si="89"/>
        <v>-1</v>
      </c>
      <c r="X230" s="4">
        <f t="shared" si="90"/>
        <v>-1</v>
      </c>
      <c r="Y230" s="4">
        <f t="shared" si="91"/>
        <v>0</v>
      </c>
      <c r="Z230" s="30">
        <f t="shared" si="92"/>
        <v>2022</v>
      </c>
      <c r="AA230" s="4">
        <f t="shared" si="93"/>
        <v>1.85</v>
      </c>
      <c r="AB230" s="4">
        <f t="shared" si="94"/>
        <v>1.6</v>
      </c>
      <c r="AC230" s="4">
        <f t="shared" si="95"/>
        <v>-0.25</v>
      </c>
      <c r="AD230" s="4"/>
      <c r="AE230" s="4">
        <f t="shared" si="96"/>
        <v>4.9283154121863793E-2</v>
      </c>
      <c r="AF230" s="31">
        <f t="shared" si="97"/>
        <v>0.85000000000000009</v>
      </c>
      <c r="AG230" s="31">
        <f t="shared" si="98"/>
        <v>0.60000000000000009</v>
      </c>
      <c r="AH230" s="3">
        <f t="shared" si="99"/>
        <v>1</v>
      </c>
      <c r="AI230" s="40" t="b">
        <f t="shared" si="100"/>
        <v>0</v>
      </c>
      <c r="AJ230" s="3">
        <f t="shared" si="101"/>
        <v>4.3356643356643354E-2</v>
      </c>
      <c r="AK230" s="3">
        <f t="shared" si="102"/>
        <v>0.74529199867765583</v>
      </c>
    </row>
    <row r="231" spans="1:37" s="3" customFormat="1" x14ac:dyDescent="0.25">
      <c r="A231" s="9">
        <v>44836</v>
      </c>
      <c r="B231" s="1" t="s">
        <v>47</v>
      </c>
      <c r="C231" s="1" t="s">
        <v>74</v>
      </c>
      <c r="D231">
        <v>24</v>
      </c>
      <c r="E231" s="1">
        <v>34</v>
      </c>
      <c r="F231">
        <f t="shared" si="78"/>
        <v>0</v>
      </c>
      <c r="G231">
        <f t="shared" si="79"/>
        <v>1</v>
      </c>
      <c r="H231" s="4">
        <v>3.6</v>
      </c>
      <c r="I231" s="4">
        <v>1.31</v>
      </c>
      <c r="J231" s="4">
        <v>3.05</v>
      </c>
      <c r="K231" s="4">
        <v>1.4</v>
      </c>
      <c r="L231" s="18">
        <f t="shared" si="80"/>
        <v>20</v>
      </c>
      <c r="M231" s="18">
        <f t="shared" si="81"/>
        <v>75</v>
      </c>
      <c r="N231" s="18">
        <f t="shared" si="82"/>
        <v>30</v>
      </c>
      <c r="O231" s="18">
        <f t="shared" si="83"/>
        <v>70</v>
      </c>
      <c r="P231" s="4">
        <f t="shared" si="84"/>
        <v>202210</v>
      </c>
      <c r="Q231" s="23">
        <f t="shared" si="85"/>
        <v>2.7480916030534353</v>
      </c>
      <c r="R231" s="23">
        <f t="shared" si="86"/>
        <v>-3.6104218362282872</v>
      </c>
      <c r="S231" s="22">
        <f t="shared" si="87"/>
        <v>-0.86233023317485191</v>
      </c>
      <c r="T231" s="5">
        <f t="shared" si="88"/>
        <v>0.36388888888888887</v>
      </c>
      <c r="U231" s="5"/>
      <c r="V231" s="5"/>
      <c r="W231" s="5">
        <f t="shared" si="89"/>
        <v>-1</v>
      </c>
      <c r="X231" s="4">
        <f t="shared" si="90"/>
        <v>-1</v>
      </c>
      <c r="Y231" s="4">
        <f t="shared" si="91"/>
        <v>0</v>
      </c>
      <c r="Z231" s="30">
        <f t="shared" si="92"/>
        <v>2022</v>
      </c>
      <c r="AA231" s="4">
        <f t="shared" si="93"/>
        <v>0.31000000000000005</v>
      </c>
      <c r="AB231" s="4">
        <f t="shared" si="94"/>
        <v>0.39999999999999991</v>
      </c>
      <c r="AC231" s="4">
        <f t="shared" si="95"/>
        <v>8.9999999999999858E-2</v>
      </c>
      <c r="AD231" s="4"/>
      <c r="AE231" s="4">
        <f t="shared" si="96"/>
        <v>-5.0091074681238634E-2</v>
      </c>
      <c r="AF231" s="31">
        <f t="shared" si="97"/>
        <v>-0.69</v>
      </c>
      <c r="AG231" s="31">
        <f t="shared" si="98"/>
        <v>-0.60000000000000009</v>
      </c>
      <c r="AH231" s="3">
        <f t="shared" si="99"/>
        <v>1</v>
      </c>
      <c r="AI231" s="40" t="b">
        <f t="shared" si="100"/>
        <v>0</v>
      </c>
      <c r="AJ231" s="3">
        <f t="shared" si="101"/>
        <v>3.9511201629327863E-2</v>
      </c>
      <c r="AK231" s="3">
        <f t="shared" si="102"/>
        <v>0.7792331305335598</v>
      </c>
    </row>
    <row r="232" spans="1:37" s="3" customFormat="1" x14ac:dyDescent="0.25">
      <c r="A232" s="9">
        <v>44836</v>
      </c>
      <c r="B232" s="1" t="s">
        <v>36</v>
      </c>
      <c r="C232" s="1" t="s">
        <v>50</v>
      </c>
      <c r="D232">
        <v>17</v>
      </c>
      <c r="E232" s="1">
        <v>24</v>
      </c>
      <c r="F232">
        <f t="shared" si="78"/>
        <v>0</v>
      </c>
      <c r="G232">
        <f t="shared" si="79"/>
        <v>1</v>
      </c>
      <c r="H232" s="4">
        <v>1.54</v>
      </c>
      <c r="I232" s="4">
        <v>2.65</v>
      </c>
      <c r="J232" s="4">
        <v>1.52</v>
      </c>
      <c r="K232" s="4">
        <v>2.67</v>
      </c>
      <c r="L232" s="18">
        <f t="shared" si="80"/>
        <v>60</v>
      </c>
      <c r="M232" s="18">
        <f t="shared" si="81"/>
        <v>35</v>
      </c>
      <c r="N232" s="18">
        <f t="shared" si="82"/>
        <v>65</v>
      </c>
      <c r="O232" s="18">
        <f t="shared" si="83"/>
        <v>35</v>
      </c>
      <c r="P232" s="4">
        <f t="shared" si="84"/>
        <v>202210</v>
      </c>
      <c r="Q232" s="23">
        <f t="shared" si="85"/>
        <v>0.5811320754716981</v>
      </c>
      <c r="R232" s="23">
        <f t="shared" si="86"/>
        <v>-2.4579124579124576</v>
      </c>
      <c r="S232" s="22">
        <f t="shared" si="87"/>
        <v>-1.8767803824407596</v>
      </c>
      <c r="T232" s="5">
        <f t="shared" si="88"/>
        <v>1.7207792207792207</v>
      </c>
      <c r="U232" s="5"/>
      <c r="V232" s="5"/>
      <c r="W232" s="5">
        <f t="shared" si="89"/>
        <v>-1</v>
      </c>
      <c r="X232" s="4">
        <f t="shared" si="90"/>
        <v>-1</v>
      </c>
      <c r="Y232" s="4">
        <f t="shared" si="91"/>
        <v>0</v>
      </c>
      <c r="Z232" s="30">
        <f t="shared" si="92"/>
        <v>2022</v>
      </c>
      <c r="AA232" s="4">
        <f t="shared" si="93"/>
        <v>1.65</v>
      </c>
      <c r="AB232" s="4">
        <f t="shared" si="94"/>
        <v>1.67</v>
      </c>
      <c r="AC232" s="4">
        <f t="shared" si="95"/>
        <v>2.0000000000000018E-2</v>
      </c>
      <c r="AD232" s="4"/>
      <c r="AE232" s="4">
        <f t="shared" si="96"/>
        <v>-8.544087491455965E-3</v>
      </c>
      <c r="AF232" s="31">
        <f t="shared" si="97"/>
        <v>0.64999999999999991</v>
      </c>
      <c r="AG232" s="31">
        <f t="shared" si="98"/>
        <v>0.66999999999999993</v>
      </c>
      <c r="AH232" s="3">
        <f t="shared" si="99"/>
        <v>0</v>
      </c>
      <c r="AI232" s="40" t="b">
        <f t="shared" si="100"/>
        <v>0</v>
      </c>
      <c r="AJ232" s="3">
        <f t="shared" si="101"/>
        <v>2.6014319809069208E-2</v>
      </c>
      <c r="AK232" s="3">
        <f t="shared" si="102"/>
        <v>0.74841726539654818</v>
      </c>
    </row>
    <row r="233" spans="1:37" s="3" customFormat="1" x14ac:dyDescent="0.25">
      <c r="A233" s="9">
        <v>44836</v>
      </c>
      <c r="B233" s="1" t="s">
        <v>34</v>
      </c>
      <c r="C233" s="1" t="s">
        <v>45</v>
      </c>
      <c r="D233">
        <v>20</v>
      </c>
      <c r="E233" s="1">
        <v>12</v>
      </c>
      <c r="F233">
        <f t="shared" si="78"/>
        <v>1</v>
      </c>
      <c r="G233">
        <f t="shared" si="79"/>
        <v>0</v>
      </c>
      <c r="H233" s="4">
        <v>1.6</v>
      </c>
      <c r="I233" s="4">
        <v>2.4500000000000002</v>
      </c>
      <c r="J233" s="4">
        <v>1.66</v>
      </c>
      <c r="K233" s="4">
        <v>2.2999999999999998</v>
      </c>
      <c r="L233" s="18">
        <f t="shared" si="80"/>
        <v>60</v>
      </c>
      <c r="M233" s="18">
        <f t="shared" si="81"/>
        <v>40</v>
      </c>
      <c r="N233" s="18">
        <f t="shared" si="82"/>
        <v>60</v>
      </c>
      <c r="O233" s="18">
        <f t="shared" si="83"/>
        <v>40</v>
      </c>
      <c r="P233" s="4">
        <f t="shared" si="84"/>
        <v>202210</v>
      </c>
      <c r="Q233" s="23">
        <f t="shared" si="85"/>
        <v>1.6</v>
      </c>
      <c r="R233" s="23">
        <f t="shared" si="86"/>
        <v>-2.3563218390804597</v>
      </c>
      <c r="S233" s="22">
        <f t="shared" si="87"/>
        <v>-0.75632183908045958</v>
      </c>
      <c r="T233" s="5">
        <f t="shared" si="88"/>
        <v>1.53125</v>
      </c>
      <c r="U233" s="5"/>
      <c r="V233" s="5"/>
      <c r="W233" s="5">
        <f t="shared" si="89"/>
        <v>0.60000000000000009</v>
      </c>
      <c r="X233" s="4">
        <f t="shared" si="90"/>
        <v>0.65999999999999992</v>
      </c>
      <c r="Y233" s="4">
        <f t="shared" si="91"/>
        <v>5.9999999999999831E-2</v>
      </c>
      <c r="Z233" s="30">
        <f t="shared" si="92"/>
        <v>2022</v>
      </c>
      <c r="AA233" s="4">
        <f t="shared" si="93"/>
        <v>-1</v>
      </c>
      <c r="AB233" s="4">
        <f t="shared" si="94"/>
        <v>-1</v>
      </c>
      <c r="AC233" s="4">
        <f t="shared" si="95"/>
        <v>0</v>
      </c>
      <c r="AD233" s="4"/>
      <c r="AE233" s="4">
        <f t="shared" si="96"/>
        <v>2.259036144578308E-2</v>
      </c>
      <c r="AF233" s="31">
        <f t="shared" si="97"/>
        <v>-0.39999999999999991</v>
      </c>
      <c r="AG233" s="31">
        <f t="shared" si="98"/>
        <v>-0.34000000000000008</v>
      </c>
      <c r="AH233" s="3">
        <f t="shared" si="99"/>
        <v>0</v>
      </c>
      <c r="AI233" s="40" t="b">
        <f t="shared" si="100"/>
        <v>0</v>
      </c>
      <c r="AJ233" s="3">
        <f t="shared" si="101"/>
        <v>3.2098765432098886E-2</v>
      </c>
      <c r="AK233" s="3">
        <f t="shared" si="102"/>
        <v>0.73643794252394845</v>
      </c>
    </row>
    <row r="234" spans="1:37" s="3" customFormat="1" x14ac:dyDescent="0.25">
      <c r="A234" s="9">
        <v>44836</v>
      </c>
      <c r="B234" s="1" t="s">
        <v>55</v>
      </c>
      <c r="C234" s="1" t="s">
        <v>56</v>
      </c>
      <c r="D234">
        <v>29</v>
      </c>
      <c r="E234" s="1">
        <v>21</v>
      </c>
      <c r="F234">
        <f t="shared" si="78"/>
        <v>1</v>
      </c>
      <c r="G234">
        <f t="shared" si="79"/>
        <v>0</v>
      </c>
      <c r="H234" s="4">
        <v>1.31</v>
      </c>
      <c r="I234" s="4">
        <v>3.6</v>
      </c>
      <c r="J234" s="4">
        <v>1.34</v>
      </c>
      <c r="K234" s="4">
        <v>3.35</v>
      </c>
      <c r="L234" s="18">
        <f t="shared" si="80"/>
        <v>70</v>
      </c>
      <c r="M234" s="18">
        <f t="shared" si="81"/>
        <v>25</v>
      </c>
      <c r="N234" s="18">
        <f t="shared" si="82"/>
        <v>70</v>
      </c>
      <c r="O234" s="18">
        <f t="shared" si="83"/>
        <v>25</v>
      </c>
      <c r="P234" s="4">
        <f t="shared" si="84"/>
        <v>202210</v>
      </c>
      <c r="Q234" s="23">
        <f t="shared" si="85"/>
        <v>1.31</v>
      </c>
      <c r="R234" s="23">
        <f t="shared" si="86"/>
        <v>-3.6104218362282872</v>
      </c>
      <c r="S234" s="22">
        <f t="shared" si="87"/>
        <v>-2.3004218362282871</v>
      </c>
      <c r="T234" s="5">
        <f t="shared" si="88"/>
        <v>2.7480916030534353</v>
      </c>
      <c r="U234" s="5"/>
      <c r="V234" s="5"/>
      <c r="W234" s="5">
        <f t="shared" si="89"/>
        <v>0.31000000000000005</v>
      </c>
      <c r="X234" s="4">
        <f t="shared" si="90"/>
        <v>0.34000000000000008</v>
      </c>
      <c r="Y234" s="4">
        <f t="shared" si="91"/>
        <v>3.0000000000000027E-2</v>
      </c>
      <c r="Z234" s="30">
        <f t="shared" si="92"/>
        <v>2022</v>
      </c>
      <c r="AA234" s="4">
        <f t="shared" si="93"/>
        <v>-1</v>
      </c>
      <c r="AB234" s="4">
        <f t="shared" si="94"/>
        <v>-1</v>
      </c>
      <c r="AC234" s="4">
        <f t="shared" si="95"/>
        <v>0</v>
      </c>
      <c r="AD234" s="4"/>
      <c r="AE234" s="4">
        <f t="shared" si="96"/>
        <v>1.7090121909536293E-2</v>
      </c>
      <c r="AF234" s="31">
        <f t="shared" si="97"/>
        <v>-0.69</v>
      </c>
      <c r="AG234" s="31">
        <f t="shared" si="98"/>
        <v>-0.65999999999999992</v>
      </c>
      <c r="AH234" s="3">
        <f t="shared" si="99"/>
        <v>0</v>
      </c>
      <c r="AI234" s="40" t="b">
        <f t="shared" si="100"/>
        <v>0</v>
      </c>
      <c r="AJ234" s="3">
        <f t="shared" si="101"/>
        <v>3.9511201629327863E-2</v>
      </c>
      <c r="AK234" s="3">
        <f t="shared" si="102"/>
        <v>0.7792331305335598</v>
      </c>
    </row>
    <row r="235" spans="1:37" s="3" customFormat="1" x14ac:dyDescent="0.25">
      <c r="A235" s="9">
        <v>44836</v>
      </c>
      <c r="B235" s="1" t="s">
        <v>57</v>
      </c>
      <c r="C235" s="1" t="s">
        <v>53</v>
      </c>
      <c r="D235">
        <v>20</v>
      </c>
      <c r="E235" s="1">
        <v>24</v>
      </c>
      <c r="F235">
        <f t="shared" si="78"/>
        <v>0</v>
      </c>
      <c r="G235">
        <f t="shared" si="79"/>
        <v>1</v>
      </c>
      <c r="H235" s="4">
        <v>1.58</v>
      </c>
      <c r="I235" s="4">
        <v>2.5</v>
      </c>
      <c r="J235" s="4">
        <v>1.62</v>
      </c>
      <c r="K235" s="4">
        <v>2.4</v>
      </c>
      <c r="L235" s="18">
        <f t="shared" si="80"/>
        <v>60</v>
      </c>
      <c r="M235" s="18">
        <f t="shared" si="81"/>
        <v>40</v>
      </c>
      <c r="N235" s="18">
        <f t="shared" si="82"/>
        <v>60</v>
      </c>
      <c r="O235" s="18">
        <f t="shared" si="83"/>
        <v>40</v>
      </c>
      <c r="P235" s="4">
        <f t="shared" si="84"/>
        <v>202210</v>
      </c>
      <c r="Q235" s="23">
        <f t="shared" si="85"/>
        <v>0.63200000000000001</v>
      </c>
      <c r="R235" s="23">
        <f t="shared" si="86"/>
        <v>-2.3908045977011492</v>
      </c>
      <c r="S235" s="22">
        <f t="shared" si="87"/>
        <v>-1.7588045977011491</v>
      </c>
      <c r="T235" s="5">
        <f t="shared" si="88"/>
        <v>1.5822784810126582</v>
      </c>
      <c r="U235" s="5"/>
      <c r="V235" s="5"/>
      <c r="W235" s="5">
        <f t="shared" si="89"/>
        <v>-1</v>
      </c>
      <c r="X235" s="4">
        <f t="shared" si="90"/>
        <v>-1</v>
      </c>
      <c r="Y235" s="4">
        <f t="shared" si="91"/>
        <v>0</v>
      </c>
      <c r="Z235" s="30">
        <f t="shared" si="92"/>
        <v>2022</v>
      </c>
      <c r="AA235" s="4">
        <f t="shared" si="93"/>
        <v>1.5</v>
      </c>
      <c r="AB235" s="4">
        <f t="shared" si="94"/>
        <v>1.4</v>
      </c>
      <c r="AC235" s="4">
        <f t="shared" si="95"/>
        <v>-0.10000000000000009</v>
      </c>
      <c r="AD235" s="4"/>
      <c r="AE235" s="4">
        <f t="shared" si="96"/>
        <v>1.5627441787779306E-2</v>
      </c>
      <c r="AF235" s="31">
        <f t="shared" si="97"/>
        <v>0.5</v>
      </c>
      <c r="AG235" s="31">
        <f t="shared" si="98"/>
        <v>0.39999999999999991</v>
      </c>
      <c r="AH235" s="3">
        <f t="shared" si="99"/>
        <v>0</v>
      </c>
      <c r="AI235" s="40" t="b">
        <f t="shared" si="100"/>
        <v>0</v>
      </c>
      <c r="AJ235" s="3">
        <f t="shared" si="101"/>
        <v>3.1862745098039214E-2</v>
      </c>
      <c r="AK235" s="3">
        <f t="shared" si="102"/>
        <v>0.73850344496074349</v>
      </c>
    </row>
    <row r="236" spans="1:37" s="3" customFormat="1" x14ac:dyDescent="0.25">
      <c r="A236" s="9">
        <v>44836</v>
      </c>
      <c r="B236" s="1" t="s">
        <v>42</v>
      </c>
      <c r="C236" s="1" t="s">
        <v>60</v>
      </c>
      <c r="D236">
        <v>25</v>
      </c>
      <c r="E236" s="1">
        <v>28</v>
      </c>
      <c r="F236">
        <f t="shared" si="78"/>
        <v>0</v>
      </c>
      <c r="G236">
        <f t="shared" si="79"/>
        <v>1</v>
      </c>
      <c r="H236" s="4">
        <v>1.95</v>
      </c>
      <c r="I236" s="4">
        <v>1.86</v>
      </c>
      <c r="J236" s="4">
        <v>2.75</v>
      </c>
      <c r="K236" s="4">
        <v>1.47</v>
      </c>
      <c r="L236" s="18">
        <f t="shared" si="80"/>
        <v>50</v>
      </c>
      <c r="M236" s="18">
        <f t="shared" si="81"/>
        <v>50</v>
      </c>
      <c r="N236" s="18">
        <f t="shared" si="82"/>
        <v>35</v>
      </c>
      <c r="O236" s="18">
        <f t="shared" si="83"/>
        <v>65</v>
      </c>
      <c r="P236" s="4">
        <f t="shared" si="84"/>
        <v>202210</v>
      </c>
      <c r="Q236" s="23">
        <f t="shared" si="85"/>
        <v>1.0483870967741935</v>
      </c>
      <c r="R236" s="23">
        <f t="shared" si="86"/>
        <v>-2.215422276621787</v>
      </c>
      <c r="S236" s="22">
        <f t="shared" si="87"/>
        <v>-1.1670351798475935</v>
      </c>
      <c r="T236" s="5">
        <f t="shared" si="88"/>
        <v>0.9538461538461539</v>
      </c>
      <c r="U236" s="5"/>
      <c r="V236" s="5"/>
      <c r="W236" s="5">
        <f t="shared" si="89"/>
        <v>-1</v>
      </c>
      <c r="X236" s="4">
        <f t="shared" si="90"/>
        <v>-1</v>
      </c>
      <c r="Y236" s="4">
        <f t="shared" si="91"/>
        <v>0</v>
      </c>
      <c r="Z236" s="30">
        <f t="shared" si="92"/>
        <v>2022</v>
      </c>
      <c r="AA236" s="4">
        <f t="shared" si="93"/>
        <v>0.8600000000000001</v>
      </c>
      <c r="AB236" s="4">
        <f t="shared" si="94"/>
        <v>0.47</v>
      </c>
      <c r="AC236" s="4">
        <f t="shared" si="95"/>
        <v>-0.39000000000000012</v>
      </c>
      <c r="AD236" s="4"/>
      <c r="AE236" s="4">
        <f t="shared" si="96"/>
        <v>0.14918414918414924</v>
      </c>
      <c r="AF236" s="31">
        <f t="shared" si="97"/>
        <v>-0.1399999999999999</v>
      </c>
      <c r="AG236" s="31">
        <f t="shared" si="98"/>
        <v>-0.53</v>
      </c>
      <c r="AH236" s="3">
        <f t="shared" si="99"/>
        <v>1</v>
      </c>
      <c r="AI236" s="40">
        <f t="shared" si="100"/>
        <v>9.8729227761485849E-2</v>
      </c>
      <c r="AJ236" s="3">
        <f t="shared" si="101"/>
        <v>4.8031496062992063E-2</v>
      </c>
      <c r="AK236" s="3">
        <f t="shared" si="102"/>
        <v>0.71037912285010663</v>
      </c>
    </row>
    <row r="237" spans="1:37" s="3" customFormat="1" x14ac:dyDescent="0.25">
      <c r="A237" s="9">
        <v>44833</v>
      </c>
      <c r="B237" s="1" t="s">
        <v>44</v>
      </c>
      <c r="C237" s="1" t="s">
        <v>51</v>
      </c>
      <c r="D237">
        <v>27</v>
      </c>
      <c r="E237" s="1">
        <v>15</v>
      </c>
      <c r="F237">
        <f t="shared" si="78"/>
        <v>1</v>
      </c>
      <c r="G237">
        <f t="shared" si="79"/>
        <v>0</v>
      </c>
      <c r="H237" s="4">
        <v>1.8</v>
      </c>
      <c r="I237" s="4">
        <v>2.0499999999999998</v>
      </c>
      <c r="J237" s="4">
        <v>1.5</v>
      </c>
      <c r="K237" s="4">
        <v>2.7</v>
      </c>
      <c r="L237" s="18">
        <f t="shared" si="80"/>
        <v>50</v>
      </c>
      <c r="M237" s="18">
        <f t="shared" si="81"/>
        <v>45</v>
      </c>
      <c r="N237" s="18">
        <f t="shared" si="82"/>
        <v>65</v>
      </c>
      <c r="O237" s="18">
        <f t="shared" si="83"/>
        <v>35</v>
      </c>
      <c r="P237" s="4">
        <f t="shared" si="84"/>
        <v>202209</v>
      </c>
      <c r="Q237" s="23">
        <f t="shared" si="85"/>
        <v>1.8</v>
      </c>
      <c r="R237" s="23">
        <f t="shared" si="86"/>
        <v>-2.2023809523809526</v>
      </c>
      <c r="S237" s="22">
        <f t="shared" si="87"/>
        <v>-0.40238095238095251</v>
      </c>
      <c r="T237" s="5">
        <f t="shared" si="88"/>
        <v>1.1388888888888888</v>
      </c>
      <c r="U237" s="5"/>
      <c r="V237" s="5"/>
      <c r="W237" s="5">
        <f t="shared" si="89"/>
        <v>0.8</v>
      </c>
      <c r="X237" s="4">
        <f t="shared" si="90"/>
        <v>0.5</v>
      </c>
      <c r="Y237" s="4">
        <f t="shared" si="91"/>
        <v>-0.30000000000000004</v>
      </c>
      <c r="Z237" s="30">
        <f t="shared" si="92"/>
        <v>2022</v>
      </c>
      <c r="AA237" s="4">
        <f t="shared" si="93"/>
        <v>-1</v>
      </c>
      <c r="AB237" s="4">
        <f t="shared" si="94"/>
        <v>-1</v>
      </c>
      <c r="AC237" s="4">
        <f t="shared" si="95"/>
        <v>0</v>
      </c>
      <c r="AD237" s="4"/>
      <c r="AE237" s="4">
        <f t="shared" si="96"/>
        <v>-0.11111111111111105</v>
      </c>
      <c r="AF237" s="31">
        <f t="shared" si="97"/>
        <v>-0.19999999999999996</v>
      </c>
      <c r="AG237" s="31">
        <f t="shared" si="98"/>
        <v>-0.5</v>
      </c>
      <c r="AH237" s="3">
        <f t="shared" si="99"/>
        <v>1</v>
      </c>
      <c r="AI237" s="40">
        <f t="shared" si="100"/>
        <v>7.407407407407407E-2</v>
      </c>
      <c r="AJ237" s="3">
        <f t="shared" si="101"/>
        <v>4.1558441558441461E-2</v>
      </c>
      <c r="AK237" s="3">
        <f t="shared" si="102"/>
        <v>0.7172464949581745</v>
      </c>
    </row>
    <row r="238" spans="1:37" s="3" customFormat="1" x14ac:dyDescent="0.25">
      <c r="A238" s="9">
        <v>44830</v>
      </c>
      <c r="B238" s="1" t="s">
        <v>34</v>
      </c>
      <c r="C238" s="1" t="s">
        <v>37</v>
      </c>
      <c r="D238">
        <v>16</v>
      </c>
      <c r="E238" s="1">
        <v>23</v>
      </c>
      <c r="F238">
        <f t="shared" si="78"/>
        <v>0</v>
      </c>
      <c r="G238">
        <f t="shared" si="79"/>
        <v>1</v>
      </c>
      <c r="H238" s="4">
        <v>1.52</v>
      </c>
      <c r="I238" s="4">
        <v>2.67</v>
      </c>
      <c r="J238" s="4">
        <v>1.86</v>
      </c>
      <c r="K238" s="4">
        <v>1.95</v>
      </c>
      <c r="L238" s="18">
        <f t="shared" si="80"/>
        <v>60</v>
      </c>
      <c r="M238" s="18">
        <f t="shared" si="81"/>
        <v>35</v>
      </c>
      <c r="N238" s="18">
        <f t="shared" si="82"/>
        <v>50</v>
      </c>
      <c r="O238" s="18">
        <f t="shared" si="83"/>
        <v>50</v>
      </c>
      <c r="P238" s="4">
        <f t="shared" si="84"/>
        <v>202209</v>
      </c>
      <c r="Q238" s="23">
        <f t="shared" si="85"/>
        <v>0.56928838951310867</v>
      </c>
      <c r="R238" s="23">
        <f t="shared" si="86"/>
        <v>-2.521879318286504</v>
      </c>
      <c r="S238" s="22">
        <f t="shared" si="87"/>
        <v>-1.9525909287733954</v>
      </c>
      <c r="T238" s="5">
        <f t="shared" si="88"/>
        <v>1.756578947368421</v>
      </c>
      <c r="U238" s="5"/>
      <c r="V238" s="5"/>
      <c r="W238" s="5">
        <f t="shared" si="89"/>
        <v>-1</v>
      </c>
      <c r="X238" s="4">
        <f t="shared" si="90"/>
        <v>-1</v>
      </c>
      <c r="Y238" s="4">
        <f t="shared" si="91"/>
        <v>0</v>
      </c>
      <c r="Z238" s="30">
        <f t="shared" si="92"/>
        <v>2022</v>
      </c>
      <c r="AA238" s="4">
        <f t="shared" si="93"/>
        <v>1.67</v>
      </c>
      <c r="AB238" s="4">
        <f t="shared" si="94"/>
        <v>0.95</v>
      </c>
      <c r="AC238" s="4">
        <f t="shared" si="95"/>
        <v>-0.72</v>
      </c>
      <c r="AD238" s="4"/>
      <c r="AE238" s="4">
        <f t="shared" si="96"/>
        <v>0.12026032823995481</v>
      </c>
      <c r="AF238" s="31">
        <f t="shared" si="97"/>
        <v>0.66999999999999993</v>
      </c>
      <c r="AG238" s="31">
        <f t="shared" si="98"/>
        <v>-5.0000000000000044E-2</v>
      </c>
      <c r="AH238" s="3">
        <f t="shared" si="99"/>
        <v>1</v>
      </c>
      <c r="AI238" s="40">
        <f t="shared" si="100"/>
        <v>8.783375619185696E-2</v>
      </c>
      <c r="AJ238" s="3">
        <f t="shared" si="101"/>
        <v>3.1408114558472477E-2</v>
      </c>
      <c r="AK238" s="3">
        <f t="shared" si="102"/>
        <v>0.74560748766802243</v>
      </c>
    </row>
    <row r="239" spans="1:37" s="3" customFormat="1" x14ac:dyDescent="0.25">
      <c r="A239" s="9">
        <v>44829</v>
      </c>
      <c r="B239" s="1" t="s">
        <v>35</v>
      </c>
      <c r="C239" s="1" t="s">
        <v>38</v>
      </c>
      <c r="D239">
        <v>11</v>
      </c>
      <c r="E239" s="1">
        <v>10</v>
      </c>
      <c r="F239">
        <f t="shared" si="78"/>
        <v>1</v>
      </c>
      <c r="G239">
        <f t="shared" si="79"/>
        <v>0</v>
      </c>
      <c r="H239" s="4">
        <v>1.66</v>
      </c>
      <c r="I239" s="4">
        <v>2.2999999999999998</v>
      </c>
      <c r="J239" s="4">
        <v>2</v>
      </c>
      <c r="K239" s="4">
        <v>1.83</v>
      </c>
      <c r="L239" s="18">
        <f t="shared" si="80"/>
        <v>60</v>
      </c>
      <c r="M239" s="18">
        <f t="shared" si="81"/>
        <v>40</v>
      </c>
      <c r="N239" s="18">
        <f t="shared" si="82"/>
        <v>50</v>
      </c>
      <c r="O239" s="18">
        <f t="shared" si="83"/>
        <v>50</v>
      </c>
      <c r="P239" s="4">
        <f t="shared" si="84"/>
        <v>202209</v>
      </c>
      <c r="Q239" s="23">
        <f t="shared" si="85"/>
        <v>1.66</v>
      </c>
      <c r="R239" s="23">
        <f t="shared" si="86"/>
        <v>-2.2843822843822847</v>
      </c>
      <c r="S239" s="22">
        <f t="shared" si="87"/>
        <v>-0.62438228438228482</v>
      </c>
      <c r="T239" s="5">
        <f t="shared" si="88"/>
        <v>1.3855421686746987</v>
      </c>
      <c r="U239" s="5"/>
      <c r="V239" s="5"/>
      <c r="W239" s="5">
        <f t="shared" si="89"/>
        <v>0.65999999999999992</v>
      </c>
      <c r="X239" s="4">
        <f t="shared" si="90"/>
        <v>1</v>
      </c>
      <c r="Y239" s="4">
        <f t="shared" si="91"/>
        <v>0.34000000000000008</v>
      </c>
      <c r="Z239" s="30">
        <f t="shared" si="92"/>
        <v>2022</v>
      </c>
      <c r="AA239" s="4">
        <f t="shared" si="93"/>
        <v>-1</v>
      </c>
      <c r="AB239" s="4">
        <f t="shared" si="94"/>
        <v>-1</v>
      </c>
      <c r="AC239" s="4">
        <f t="shared" si="95"/>
        <v>0</v>
      </c>
      <c r="AD239" s="4"/>
      <c r="AE239" s="4">
        <f t="shared" si="96"/>
        <v>0.10240963855421692</v>
      </c>
      <c r="AF239" s="31">
        <f t="shared" si="97"/>
        <v>-0.34000000000000008</v>
      </c>
      <c r="AG239" s="31">
        <f t="shared" si="98"/>
        <v>0</v>
      </c>
      <c r="AH239" s="3">
        <f t="shared" si="99"/>
        <v>1</v>
      </c>
      <c r="AI239" s="40">
        <f t="shared" si="100"/>
        <v>6.5217391304347783E-2</v>
      </c>
      <c r="AJ239" s="3">
        <f t="shared" si="101"/>
        <v>3.5858585858585923E-2</v>
      </c>
      <c r="AK239" s="3">
        <f t="shared" si="102"/>
        <v>0.72834147531433491</v>
      </c>
    </row>
    <row r="240" spans="1:37" s="3" customFormat="1" x14ac:dyDescent="0.25">
      <c r="A240" s="9">
        <v>44829</v>
      </c>
      <c r="B240" s="1" t="s">
        <v>63</v>
      </c>
      <c r="C240" s="1" t="s">
        <v>73</v>
      </c>
      <c r="D240">
        <v>12</v>
      </c>
      <c r="E240" s="1">
        <v>20</v>
      </c>
      <c r="F240">
        <f t="shared" si="78"/>
        <v>0</v>
      </c>
      <c r="G240">
        <f t="shared" si="79"/>
        <v>1</v>
      </c>
      <c r="H240" s="4">
        <v>2.7</v>
      </c>
      <c r="I240" s="4">
        <v>1.5</v>
      </c>
      <c r="J240" s="4">
        <v>2.5499999999999998</v>
      </c>
      <c r="K240" s="4">
        <v>1.57</v>
      </c>
      <c r="L240" s="18">
        <f t="shared" si="80"/>
        <v>30</v>
      </c>
      <c r="M240" s="18">
        <f t="shared" si="81"/>
        <v>65</v>
      </c>
      <c r="N240" s="18">
        <f t="shared" si="82"/>
        <v>35</v>
      </c>
      <c r="O240" s="18">
        <f t="shared" si="83"/>
        <v>60</v>
      </c>
      <c r="P240" s="4">
        <f t="shared" si="84"/>
        <v>202209</v>
      </c>
      <c r="Q240" s="23">
        <f t="shared" si="85"/>
        <v>1.8</v>
      </c>
      <c r="R240" s="23">
        <f t="shared" si="86"/>
        <v>-2.5882352941176467</v>
      </c>
      <c r="S240" s="22">
        <f t="shared" si="87"/>
        <v>-0.7882352941176467</v>
      </c>
      <c r="T240" s="5">
        <f t="shared" si="88"/>
        <v>0.55555555555555547</v>
      </c>
      <c r="U240" s="5"/>
      <c r="V240" s="5"/>
      <c r="W240" s="5">
        <f t="shared" si="89"/>
        <v>-1</v>
      </c>
      <c r="X240" s="4">
        <f t="shared" si="90"/>
        <v>-1</v>
      </c>
      <c r="Y240" s="4">
        <f t="shared" si="91"/>
        <v>0</v>
      </c>
      <c r="Z240" s="30">
        <f t="shared" si="92"/>
        <v>2022</v>
      </c>
      <c r="AA240" s="4">
        <f t="shared" si="93"/>
        <v>0.5</v>
      </c>
      <c r="AB240" s="4">
        <f t="shared" si="94"/>
        <v>0.57000000000000006</v>
      </c>
      <c r="AC240" s="4">
        <f t="shared" si="95"/>
        <v>7.0000000000000062E-2</v>
      </c>
      <c r="AD240" s="4"/>
      <c r="AE240" s="4">
        <f t="shared" si="96"/>
        <v>-2.1786492374727739E-2</v>
      </c>
      <c r="AF240" s="31">
        <f t="shared" si="97"/>
        <v>-0.5</v>
      </c>
      <c r="AG240" s="31">
        <f t="shared" si="98"/>
        <v>-0.42999999999999994</v>
      </c>
      <c r="AH240" s="3">
        <f t="shared" si="99"/>
        <v>0</v>
      </c>
      <c r="AI240" s="40" t="b">
        <f t="shared" si="100"/>
        <v>0</v>
      </c>
      <c r="AJ240" s="3">
        <f t="shared" si="101"/>
        <v>3.5714285714285587E-2</v>
      </c>
      <c r="AK240" s="3">
        <f t="shared" si="102"/>
        <v>0.74394147233653407</v>
      </c>
    </row>
    <row r="241" spans="1:37" s="3" customFormat="1" x14ac:dyDescent="0.25">
      <c r="A241" s="9">
        <v>44829</v>
      </c>
      <c r="B241" s="1" t="s">
        <v>61</v>
      </c>
      <c r="C241" s="1" t="s">
        <v>41</v>
      </c>
      <c r="D241">
        <v>23</v>
      </c>
      <c r="E241" s="1">
        <v>27</v>
      </c>
      <c r="F241">
        <f t="shared" si="78"/>
        <v>0</v>
      </c>
      <c r="G241">
        <f t="shared" si="79"/>
        <v>1</v>
      </c>
      <c r="H241" s="4">
        <v>1.58</v>
      </c>
      <c r="I241" s="4">
        <v>2.5</v>
      </c>
      <c r="J241" s="4">
        <v>1.86</v>
      </c>
      <c r="K241" s="4">
        <v>1.95</v>
      </c>
      <c r="L241" s="18">
        <f t="shared" si="80"/>
        <v>60</v>
      </c>
      <c r="M241" s="18">
        <f t="shared" si="81"/>
        <v>40</v>
      </c>
      <c r="N241" s="18">
        <f t="shared" si="82"/>
        <v>50</v>
      </c>
      <c r="O241" s="18">
        <f t="shared" si="83"/>
        <v>50</v>
      </c>
      <c r="P241" s="4">
        <f t="shared" si="84"/>
        <v>202209</v>
      </c>
      <c r="Q241" s="23">
        <f t="shared" si="85"/>
        <v>0.63200000000000001</v>
      </c>
      <c r="R241" s="23">
        <f t="shared" si="86"/>
        <v>-2.3908045977011492</v>
      </c>
      <c r="S241" s="22">
        <f t="shared" si="87"/>
        <v>-1.7588045977011491</v>
      </c>
      <c r="T241" s="5">
        <f t="shared" si="88"/>
        <v>1.5822784810126582</v>
      </c>
      <c r="U241" s="5"/>
      <c r="V241" s="5"/>
      <c r="W241" s="5">
        <f t="shared" si="89"/>
        <v>-1</v>
      </c>
      <c r="X241" s="4">
        <f t="shared" si="90"/>
        <v>-1</v>
      </c>
      <c r="Y241" s="4">
        <f t="shared" si="91"/>
        <v>0</v>
      </c>
      <c r="Z241" s="30">
        <f t="shared" si="92"/>
        <v>2022</v>
      </c>
      <c r="AA241" s="4">
        <f t="shared" si="93"/>
        <v>1.5</v>
      </c>
      <c r="AB241" s="4">
        <f t="shared" si="94"/>
        <v>0.95</v>
      </c>
      <c r="AC241" s="4">
        <f t="shared" si="95"/>
        <v>-0.55000000000000004</v>
      </c>
      <c r="AD241" s="4"/>
      <c r="AE241" s="4">
        <f t="shared" si="96"/>
        <v>9.5276983802912718E-2</v>
      </c>
      <c r="AF241" s="31">
        <f t="shared" si="97"/>
        <v>0.5</v>
      </c>
      <c r="AG241" s="31">
        <f t="shared" si="98"/>
        <v>-5.0000000000000044E-2</v>
      </c>
      <c r="AH241" s="3">
        <f t="shared" si="99"/>
        <v>1</v>
      </c>
      <c r="AI241" s="40">
        <f t="shared" si="100"/>
        <v>6.2365591397849474E-2</v>
      </c>
      <c r="AJ241" s="3">
        <f t="shared" si="101"/>
        <v>3.1862745098039214E-2</v>
      </c>
      <c r="AK241" s="3">
        <f t="shared" si="102"/>
        <v>0.73850344496074349</v>
      </c>
    </row>
    <row r="242" spans="1:37" s="3" customFormat="1" x14ac:dyDescent="0.25">
      <c r="A242" s="9">
        <v>44829</v>
      </c>
      <c r="B242" s="1" t="s">
        <v>39</v>
      </c>
      <c r="C242" s="1" t="s">
        <v>62</v>
      </c>
      <c r="D242">
        <v>12</v>
      </c>
      <c r="E242" s="1">
        <v>14</v>
      </c>
      <c r="F242">
        <f t="shared" si="78"/>
        <v>0</v>
      </c>
      <c r="G242">
        <f t="shared" si="79"/>
        <v>1</v>
      </c>
      <c r="H242" s="4">
        <v>1.58</v>
      </c>
      <c r="I242" s="4">
        <v>2.5</v>
      </c>
      <c r="J242" s="4">
        <v>1.8</v>
      </c>
      <c r="K242" s="4">
        <v>2.0499999999999998</v>
      </c>
      <c r="L242" s="18">
        <f t="shared" si="80"/>
        <v>60</v>
      </c>
      <c r="M242" s="18">
        <f t="shared" si="81"/>
        <v>40</v>
      </c>
      <c r="N242" s="18">
        <f t="shared" si="82"/>
        <v>55</v>
      </c>
      <c r="O242" s="18">
        <f t="shared" si="83"/>
        <v>45</v>
      </c>
      <c r="P242" s="4">
        <f t="shared" si="84"/>
        <v>202209</v>
      </c>
      <c r="Q242" s="23">
        <f t="shared" si="85"/>
        <v>0.63200000000000001</v>
      </c>
      <c r="R242" s="23">
        <f t="shared" si="86"/>
        <v>-2.3908045977011492</v>
      </c>
      <c r="S242" s="22">
        <f t="shared" si="87"/>
        <v>-1.7588045977011491</v>
      </c>
      <c r="T242" s="5">
        <f t="shared" si="88"/>
        <v>1.5822784810126582</v>
      </c>
      <c r="U242" s="5"/>
      <c r="V242" s="5"/>
      <c r="W242" s="5">
        <f t="shared" si="89"/>
        <v>-1</v>
      </c>
      <c r="X242" s="4">
        <f t="shared" si="90"/>
        <v>-1</v>
      </c>
      <c r="Y242" s="4">
        <f t="shared" si="91"/>
        <v>0</v>
      </c>
      <c r="Z242" s="30">
        <f t="shared" si="92"/>
        <v>2022</v>
      </c>
      <c r="AA242" s="4">
        <f t="shared" si="93"/>
        <v>1.5</v>
      </c>
      <c r="AB242" s="4">
        <f t="shared" si="94"/>
        <v>1.0499999999999998</v>
      </c>
      <c r="AC242" s="4">
        <f t="shared" si="95"/>
        <v>-0.45000000000000018</v>
      </c>
      <c r="AD242" s="4"/>
      <c r="AE242" s="4">
        <f t="shared" si="96"/>
        <v>7.7355836849507642E-2</v>
      </c>
      <c r="AF242" s="31">
        <f t="shared" si="97"/>
        <v>0.5</v>
      </c>
      <c r="AG242" s="31">
        <f t="shared" si="98"/>
        <v>4.9999999999999822E-2</v>
      </c>
      <c r="AH242" s="3">
        <f t="shared" si="99"/>
        <v>1</v>
      </c>
      <c r="AI242" s="40">
        <f t="shared" si="100"/>
        <v>4.4444444444444398E-2</v>
      </c>
      <c r="AJ242" s="3">
        <f t="shared" si="101"/>
        <v>3.1862745098039214E-2</v>
      </c>
      <c r="AK242" s="3">
        <f t="shared" si="102"/>
        <v>0.73850344496074349</v>
      </c>
    </row>
    <row r="243" spans="1:37" s="3" customFormat="1" x14ac:dyDescent="0.25">
      <c r="A243" s="9">
        <v>44829</v>
      </c>
      <c r="B243" s="1" t="s">
        <v>74</v>
      </c>
      <c r="C243" s="1" t="s">
        <v>56</v>
      </c>
      <c r="D243">
        <v>10</v>
      </c>
      <c r="E243" s="1">
        <v>38</v>
      </c>
      <c r="F243">
        <f t="shared" si="78"/>
        <v>0</v>
      </c>
      <c r="G243">
        <f t="shared" si="79"/>
        <v>1</v>
      </c>
      <c r="H243" s="4">
        <v>1.23</v>
      </c>
      <c r="I243" s="4">
        <v>4.25</v>
      </c>
      <c r="J243" s="4">
        <v>1.37</v>
      </c>
      <c r="K243" s="4">
        <v>3.2</v>
      </c>
      <c r="L243" s="18">
        <f t="shared" si="80"/>
        <v>80</v>
      </c>
      <c r="M243" s="18">
        <f t="shared" si="81"/>
        <v>20</v>
      </c>
      <c r="N243" s="18">
        <f t="shared" si="82"/>
        <v>70</v>
      </c>
      <c r="O243" s="18">
        <f t="shared" si="83"/>
        <v>30</v>
      </c>
      <c r="P243" s="4">
        <f t="shared" si="84"/>
        <v>202209</v>
      </c>
      <c r="Q243" s="23">
        <f t="shared" si="85"/>
        <v>0.28941176470588237</v>
      </c>
      <c r="R243" s="23">
        <f t="shared" si="86"/>
        <v>-4.6555183946488299</v>
      </c>
      <c r="S243" s="22">
        <f t="shared" si="87"/>
        <v>-4.3661066299429478</v>
      </c>
      <c r="T243" s="5">
        <f t="shared" si="88"/>
        <v>3.4552845528455287</v>
      </c>
      <c r="U243" s="5"/>
      <c r="V243" s="5"/>
      <c r="W243" s="5">
        <f t="shared" si="89"/>
        <v>-1</v>
      </c>
      <c r="X243" s="4">
        <f t="shared" si="90"/>
        <v>-1</v>
      </c>
      <c r="Y243" s="4">
        <f t="shared" si="91"/>
        <v>0</v>
      </c>
      <c r="Z243" s="30">
        <f t="shared" si="92"/>
        <v>2022</v>
      </c>
      <c r="AA243" s="4">
        <f t="shared" si="93"/>
        <v>3.25</v>
      </c>
      <c r="AB243" s="4">
        <f t="shared" si="94"/>
        <v>2.2000000000000002</v>
      </c>
      <c r="AC243" s="4">
        <f t="shared" si="95"/>
        <v>-1.0499999999999998</v>
      </c>
      <c r="AD243" s="4"/>
      <c r="AE243" s="4">
        <f t="shared" si="96"/>
        <v>8.3081122782030725E-2</v>
      </c>
      <c r="AF243" s="31">
        <f t="shared" si="97"/>
        <v>2.25</v>
      </c>
      <c r="AG243" s="31">
        <f t="shared" si="98"/>
        <v>1.2000000000000002</v>
      </c>
      <c r="AH243" s="3">
        <f t="shared" si="99"/>
        <v>1</v>
      </c>
      <c r="AI243" s="40">
        <f t="shared" si="100"/>
        <v>3.4778875053671054E-2</v>
      </c>
      <c r="AJ243" s="3">
        <f t="shared" si="101"/>
        <v>4.6076642335766471E-2</v>
      </c>
      <c r="AK243" s="3">
        <f t="shared" si="102"/>
        <v>0.79946394113278629</v>
      </c>
    </row>
    <row r="244" spans="1:37" s="3" customFormat="1" x14ac:dyDescent="0.25">
      <c r="A244" s="9">
        <v>44829</v>
      </c>
      <c r="B244" s="1" t="s">
        <v>40</v>
      </c>
      <c r="C244" s="1" t="s">
        <v>42</v>
      </c>
      <c r="D244">
        <v>22</v>
      </c>
      <c r="E244" s="1">
        <v>14</v>
      </c>
      <c r="F244">
        <f t="shared" si="78"/>
        <v>1</v>
      </c>
      <c r="G244">
        <f t="shared" si="79"/>
        <v>0</v>
      </c>
      <c r="H244" s="4">
        <v>2.2000000000000002</v>
      </c>
      <c r="I244" s="4">
        <v>1.71</v>
      </c>
      <c r="J244" s="4">
        <v>2.1</v>
      </c>
      <c r="K244" s="4">
        <v>1.76</v>
      </c>
      <c r="L244" s="18">
        <f t="shared" si="80"/>
        <v>40</v>
      </c>
      <c r="M244" s="18">
        <f t="shared" si="81"/>
        <v>55</v>
      </c>
      <c r="N244" s="18">
        <f t="shared" si="82"/>
        <v>45</v>
      </c>
      <c r="O244" s="18">
        <f t="shared" si="83"/>
        <v>55</v>
      </c>
      <c r="P244" s="4">
        <f t="shared" si="84"/>
        <v>202209</v>
      </c>
      <c r="Q244" s="23">
        <f t="shared" si="85"/>
        <v>2.2000000000000002</v>
      </c>
      <c r="R244" s="23">
        <f t="shared" si="86"/>
        <v>-2.2417840375586855</v>
      </c>
      <c r="S244" s="22">
        <f t="shared" si="87"/>
        <v>-4.1784037558685316E-2</v>
      </c>
      <c r="T244" s="5">
        <f t="shared" si="88"/>
        <v>0.77727272727272723</v>
      </c>
      <c r="U244" s="5"/>
      <c r="V244" s="5"/>
      <c r="W244" s="5">
        <f t="shared" si="89"/>
        <v>1.2000000000000002</v>
      </c>
      <c r="X244" s="4">
        <f t="shared" si="90"/>
        <v>1.1000000000000001</v>
      </c>
      <c r="Y244" s="4">
        <f t="shared" si="91"/>
        <v>-0.10000000000000009</v>
      </c>
      <c r="Z244" s="30">
        <f t="shared" si="92"/>
        <v>2022</v>
      </c>
      <c r="AA244" s="4">
        <f t="shared" si="93"/>
        <v>-1</v>
      </c>
      <c r="AB244" s="4">
        <f t="shared" si="94"/>
        <v>-1</v>
      </c>
      <c r="AC244" s="4">
        <f t="shared" si="95"/>
        <v>0</v>
      </c>
      <c r="AD244" s="4"/>
      <c r="AE244" s="4">
        <f t="shared" si="96"/>
        <v>-2.1645021645021634E-2</v>
      </c>
      <c r="AF244" s="31">
        <f t="shared" si="97"/>
        <v>0.20000000000000018</v>
      </c>
      <c r="AG244" s="31">
        <f t="shared" si="98"/>
        <v>0.10000000000000009</v>
      </c>
      <c r="AH244" s="3">
        <f t="shared" si="99"/>
        <v>0</v>
      </c>
      <c r="AI244" s="40" t="b">
        <f t="shared" si="100"/>
        <v>0</v>
      </c>
      <c r="AJ244" s="3">
        <f t="shared" si="101"/>
        <v>3.7851662404092101E-2</v>
      </c>
      <c r="AK244" s="3">
        <f t="shared" si="102"/>
        <v>0.72372653477329041</v>
      </c>
    </row>
    <row r="245" spans="1:37" s="3" customFormat="1" x14ac:dyDescent="0.25">
      <c r="A245" s="9">
        <v>44829</v>
      </c>
      <c r="B245" s="1" t="s">
        <v>45</v>
      </c>
      <c r="C245" s="1" t="s">
        <v>47</v>
      </c>
      <c r="D245">
        <v>23</v>
      </c>
      <c r="E245" s="1">
        <v>20</v>
      </c>
      <c r="F245">
        <f t="shared" si="78"/>
        <v>1</v>
      </c>
      <c r="G245">
        <f t="shared" si="79"/>
        <v>0</v>
      </c>
      <c r="H245" s="4">
        <v>1.6</v>
      </c>
      <c r="I245" s="4">
        <v>2.4500000000000002</v>
      </c>
      <c r="J245" s="4">
        <v>1.62</v>
      </c>
      <c r="K245" s="4">
        <v>2.4</v>
      </c>
      <c r="L245" s="18">
        <f t="shared" si="80"/>
        <v>60</v>
      </c>
      <c r="M245" s="18">
        <f t="shared" si="81"/>
        <v>40</v>
      </c>
      <c r="N245" s="18">
        <f t="shared" si="82"/>
        <v>60</v>
      </c>
      <c r="O245" s="18">
        <f t="shared" si="83"/>
        <v>40</v>
      </c>
      <c r="P245" s="4">
        <f t="shared" si="84"/>
        <v>202209</v>
      </c>
      <c r="Q245" s="23">
        <f t="shared" si="85"/>
        <v>1.6</v>
      </c>
      <c r="R245" s="23">
        <f t="shared" si="86"/>
        <v>-2.3563218390804597</v>
      </c>
      <c r="S245" s="22">
        <f t="shared" si="87"/>
        <v>-0.75632183908045958</v>
      </c>
      <c r="T245" s="5">
        <f t="shared" si="88"/>
        <v>1.53125</v>
      </c>
      <c r="U245" s="5"/>
      <c r="V245" s="5"/>
      <c r="W245" s="5">
        <f t="shared" si="89"/>
        <v>0.60000000000000009</v>
      </c>
      <c r="X245" s="4">
        <f t="shared" si="90"/>
        <v>0.62000000000000011</v>
      </c>
      <c r="Y245" s="4">
        <f t="shared" si="91"/>
        <v>2.0000000000000018E-2</v>
      </c>
      <c r="Z245" s="30">
        <f t="shared" si="92"/>
        <v>2022</v>
      </c>
      <c r="AA245" s="4">
        <f t="shared" si="93"/>
        <v>-1</v>
      </c>
      <c r="AB245" s="4">
        <f t="shared" si="94"/>
        <v>-1</v>
      </c>
      <c r="AC245" s="4">
        <f t="shared" si="95"/>
        <v>0</v>
      </c>
      <c r="AD245" s="4"/>
      <c r="AE245" s="4">
        <f t="shared" si="96"/>
        <v>7.7160493827160836E-3</v>
      </c>
      <c r="AF245" s="31">
        <f t="shared" si="97"/>
        <v>-0.39999999999999991</v>
      </c>
      <c r="AG245" s="31">
        <f t="shared" si="98"/>
        <v>-0.37999999999999989</v>
      </c>
      <c r="AH245" s="3">
        <f t="shared" si="99"/>
        <v>0</v>
      </c>
      <c r="AI245" s="40" t="b">
        <f t="shared" si="100"/>
        <v>0</v>
      </c>
      <c r="AJ245" s="3">
        <f t="shared" si="101"/>
        <v>3.2098765432098886E-2</v>
      </c>
      <c r="AK245" s="3">
        <f t="shared" si="102"/>
        <v>0.73643794252394845</v>
      </c>
    </row>
    <row r="246" spans="1:37" s="3" customFormat="1" x14ac:dyDescent="0.25">
      <c r="A246" s="9">
        <v>44829</v>
      </c>
      <c r="B246" s="1" t="s">
        <v>36</v>
      </c>
      <c r="C246" s="1" t="s">
        <v>49</v>
      </c>
      <c r="D246">
        <v>20</v>
      </c>
      <c r="E246" s="1">
        <v>17</v>
      </c>
      <c r="F246">
        <f t="shared" si="78"/>
        <v>1</v>
      </c>
      <c r="G246">
        <f t="shared" si="79"/>
        <v>0</v>
      </c>
      <c r="H246" s="4">
        <v>2.4</v>
      </c>
      <c r="I246" s="4">
        <v>1.62</v>
      </c>
      <c r="J246" s="4">
        <v>2.9</v>
      </c>
      <c r="K246" s="4">
        <v>1.43</v>
      </c>
      <c r="L246" s="18">
        <f t="shared" si="80"/>
        <v>40</v>
      </c>
      <c r="M246" s="18">
        <f t="shared" si="81"/>
        <v>60</v>
      </c>
      <c r="N246" s="18">
        <f t="shared" si="82"/>
        <v>30</v>
      </c>
      <c r="O246" s="18">
        <f t="shared" si="83"/>
        <v>65</v>
      </c>
      <c r="P246" s="4">
        <f t="shared" si="84"/>
        <v>202209</v>
      </c>
      <c r="Q246" s="23">
        <f t="shared" si="85"/>
        <v>2.4</v>
      </c>
      <c r="R246" s="23">
        <f t="shared" si="86"/>
        <v>-2.3271889400921655</v>
      </c>
      <c r="S246" s="22">
        <f t="shared" si="87"/>
        <v>7.281105990783443E-2</v>
      </c>
      <c r="T246" s="5">
        <f t="shared" si="88"/>
        <v>0.67500000000000004</v>
      </c>
      <c r="U246" s="5"/>
      <c r="V246" s="5"/>
      <c r="W246" s="5">
        <f t="shared" si="89"/>
        <v>1.4</v>
      </c>
      <c r="X246" s="4">
        <f t="shared" si="90"/>
        <v>1.9</v>
      </c>
      <c r="Y246" s="4">
        <f t="shared" si="91"/>
        <v>0.5</v>
      </c>
      <c r="Z246" s="30">
        <f t="shared" si="92"/>
        <v>2022</v>
      </c>
      <c r="AA246" s="4">
        <f t="shared" si="93"/>
        <v>-1</v>
      </c>
      <c r="AB246" s="4">
        <f t="shared" si="94"/>
        <v>-1</v>
      </c>
      <c r="AC246" s="4">
        <f t="shared" si="95"/>
        <v>0</v>
      </c>
      <c r="AD246" s="4"/>
      <c r="AE246" s="4">
        <f t="shared" si="96"/>
        <v>7.183908045977011E-2</v>
      </c>
      <c r="AF246" s="31">
        <f t="shared" si="97"/>
        <v>0.39999999999999991</v>
      </c>
      <c r="AG246" s="31">
        <f t="shared" si="98"/>
        <v>0.89999999999999991</v>
      </c>
      <c r="AH246" s="3">
        <f t="shared" si="99"/>
        <v>1</v>
      </c>
      <c r="AI246" s="40">
        <f t="shared" si="100"/>
        <v>3.7888463175819509E-2</v>
      </c>
      <c r="AJ246" s="3">
        <f t="shared" si="101"/>
        <v>3.2835820895522283E-2</v>
      </c>
      <c r="AK246" s="3">
        <f t="shared" si="102"/>
        <v>0.73406619925824312</v>
      </c>
    </row>
    <row r="247" spans="1:37" s="3" customFormat="1" x14ac:dyDescent="0.25">
      <c r="A247" s="9">
        <v>44829</v>
      </c>
      <c r="B247" s="1" t="s">
        <v>51</v>
      </c>
      <c r="C247" s="1" t="s">
        <v>46</v>
      </c>
      <c r="D247">
        <v>21</v>
      </c>
      <c r="E247" s="1">
        <v>19</v>
      </c>
      <c r="F247">
        <f t="shared" si="78"/>
        <v>1</v>
      </c>
      <c r="G247">
        <f t="shared" si="79"/>
        <v>0</v>
      </c>
      <c r="H247" s="4">
        <v>2.7</v>
      </c>
      <c r="I247" s="4">
        <v>1.5</v>
      </c>
      <c r="J247" s="4">
        <v>2.7</v>
      </c>
      <c r="K247" s="4">
        <v>1.5</v>
      </c>
      <c r="L247" s="18">
        <f t="shared" si="80"/>
        <v>30</v>
      </c>
      <c r="M247" s="18">
        <f t="shared" si="81"/>
        <v>65</v>
      </c>
      <c r="N247" s="18">
        <f t="shared" si="82"/>
        <v>35</v>
      </c>
      <c r="O247" s="18">
        <f t="shared" si="83"/>
        <v>65</v>
      </c>
      <c r="P247" s="4">
        <f t="shared" si="84"/>
        <v>202209</v>
      </c>
      <c r="Q247" s="23">
        <f t="shared" si="85"/>
        <v>2.7</v>
      </c>
      <c r="R247" s="23">
        <f t="shared" si="86"/>
        <v>-2.5882352941176467</v>
      </c>
      <c r="S247" s="22">
        <f t="shared" si="87"/>
        <v>0.11176470588235343</v>
      </c>
      <c r="T247" s="5">
        <f t="shared" si="88"/>
        <v>0.55555555555555547</v>
      </c>
      <c r="U247" s="5"/>
      <c r="V247" s="5"/>
      <c r="W247" s="5">
        <f t="shared" si="89"/>
        <v>1.7000000000000002</v>
      </c>
      <c r="X247" s="4">
        <f t="shared" si="90"/>
        <v>1.7000000000000002</v>
      </c>
      <c r="Y247" s="4">
        <f t="shared" si="91"/>
        <v>0</v>
      </c>
      <c r="Z247" s="30">
        <f t="shared" si="92"/>
        <v>2022</v>
      </c>
      <c r="AA247" s="4">
        <f t="shared" si="93"/>
        <v>-1</v>
      </c>
      <c r="AB247" s="4">
        <f t="shared" si="94"/>
        <v>-1</v>
      </c>
      <c r="AC247" s="4">
        <f t="shared" si="95"/>
        <v>0</v>
      </c>
      <c r="AD247" s="4"/>
      <c r="AE247" s="4">
        <f t="shared" si="96"/>
        <v>0</v>
      </c>
      <c r="AF247" s="31">
        <f t="shared" si="97"/>
        <v>0.70000000000000018</v>
      </c>
      <c r="AG247" s="31">
        <f t="shared" si="98"/>
        <v>0.70000000000000018</v>
      </c>
      <c r="AH247" s="3">
        <f t="shared" si="99"/>
        <v>0</v>
      </c>
      <c r="AI247" s="40" t="b">
        <f t="shared" si="100"/>
        <v>0</v>
      </c>
      <c r="AJ247" s="3">
        <f t="shared" si="101"/>
        <v>3.5714285714285587E-2</v>
      </c>
      <c r="AK247" s="3">
        <f t="shared" si="102"/>
        <v>0.74394147233653407</v>
      </c>
    </row>
    <row r="248" spans="1:37" s="3" customFormat="1" x14ac:dyDescent="0.25">
      <c r="A248" s="9">
        <v>44829</v>
      </c>
      <c r="B248" s="1" t="s">
        <v>60</v>
      </c>
      <c r="C248" s="1" t="s">
        <v>33</v>
      </c>
      <c r="D248">
        <v>28</v>
      </c>
      <c r="E248" s="1">
        <v>24</v>
      </c>
      <c r="F248">
        <f t="shared" si="78"/>
        <v>1</v>
      </c>
      <c r="G248">
        <f t="shared" si="79"/>
        <v>0</v>
      </c>
      <c r="H248" s="4">
        <v>1.29</v>
      </c>
      <c r="I248" s="4">
        <v>3.7</v>
      </c>
      <c r="J248" s="4">
        <v>1.37</v>
      </c>
      <c r="K248" s="4">
        <v>3.2</v>
      </c>
      <c r="L248" s="18">
        <f t="shared" si="80"/>
        <v>70</v>
      </c>
      <c r="M248" s="18">
        <f t="shared" si="81"/>
        <v>25</v>
      </c>
      <c r="N248" s="18">
        <f t="shared" si="82"/>
        <v>70</v>
      </c>
      <c r="O248" s="18">
        <f t="shared" si="83"/>
        <v>30</v>
      </c>
      <c r="P248" s="4">
        <f t="shared" si="84"/>
        <v>202209</v>
      </c>
      <c r="Q248" s="23">
        <f t="shared" si="85"/>
        <v>1.29</v>
      </c>
      <c r="R248" s="23">
        <f t="shared" si="86"/>
        <v>-3.8186462324393355</v>
      </c>
      <c r="S248" s="22">
        <f t="shared" si="87"/>
        <v>-2.5286462324393355</v>
      </c>
      <c r="T248" s="5">
        <f t="shared" si="88"/>
        <v>2.8682170542635661</v>
      </c>
      <c r="U248" s="5"/>
      <c r="V248" s="5"/>
      <c r="W248" s="5">
        <f t="shared" si="89"/>
        <v>0.29000000000000004</v>
      </c>
      <c r="X248" s="4">
        <f t="shared" si="90"/>
        <v>0.37000000000000011</v>
      </c>
      <c r="Y248" s="4">
        <f t="shared" si="91"/>
        <v>8.0000000000000071E-2</v>
      </c>
      <c r="Z248" s="30">
        <f t="shared" si="92"/>
        <v>2022</v>
      </c>
      <c r="AA248" s="4">
        <f t="shared" si="93"/>
        <v>-1</v>
      </c>
      <c r="AB248" s="4">
        <f t="shared" si="94"/>
        <v>-1</v>
      </c>
      <c r="AC248" s="4">
        <f t="shared" si="95"/>
        <v>0</v>
      </c>
      <c r="AD248" s="4"/>
      <c r="AE248" s="4">
        <f t="shared" si="96"/>
        <v>4.5266791150342267E-2</v>
      </c>
      <c r="AF248" s="31">
        <f t="shared" si="97"/>
        <v>-0.71</v>
      </c>
      <c r="AG248" s="31">
        <f t="shared" si="98"/>
        <v>-0.62999999999999989</v>
      </c>
      <c r="AH248" s="3">
        <f t="shared" si="99"/>
        <v>0</v>
      </c>
      <c r="AI248" s="40" t="b">
        <f t="shared" si="100"/>
        <v>0</v>
      </c>
      <c r="AJ248" s="3">
        <f t="shared" si="101"/>
        <v>4.3486973947895691E-2</v>
      </c>
      <c r="AK248" s="3">
        <f t="shared" si="102"/>
        <v>0.78096290200714802</v>
      </c>
    </row>
    <row r="249" spans="1:37" s="3" customFormat="1" x14ac:dyDescent="0.25">
      <c r="A249" s="9">
        <v>44829</v>
      </c>
      <c r="B249" s="1" t="s">
        <v>52</v>
      </c>
      <c r="C249" s="1" t="s">
        <v>43</v>
      </c>
      <c r="D249">
        <v>26</v>
      </c>
      <c r="E249" s="1">
        <v>37</v>
      </c>
      <c r="F249">
        <f t="shared" si="78"/>
        <v>0</v>
      </c>
      <c r="G249">
        <f t="shared" si="79"/>
        <v>1</v>
      </c>
      <c r="H249" s="4">
        <v>2.4</v>
      </c>
      <c r="I249" s="4">
        <v>1.62</v>
      </c>
      <c r="J249" s="4">
        <v>2.25</v>
      </c>
      <c r="K249" s="4">
        <v>1.68</v>
      </c>
      <c r="L249" s="18">
        <f t="shared" si="80"/>
        <v>40</v>
      </c>
      <c r="M249" s="18">
        <f t="shared" si="81"/>
        <v>60</v>
      </c>
      <c r="N249" s="18">
        <f t="shared" si="82"/>
        <v>40</v>
      </c>
      <c r="O249" s="18">
        <f t="shared" si="83"/>
        <v>55</v>
      </c>
      <c r="P249" s="4">
        <f t="shared" si="84"/>
        <v>202209</v>
      </c>
      <c r="Q249" s="23">
        <f t="shared" si="85"/>
        <v>1.4814814814814814</v>
      </c>
      <c r="R249" s="23">
        <f t="shared" si="86"/>
        <v>-2.3271889400921655</v>
      </c>
      <c r="S249" s="22">
        <f t="shared" si="87"/>
        <v>-0.84570745861068408</v>
      </c>
      <c r="T249" s="5">
        <f t="shared" si="88"/>
        <v>0.67500000000000004</v>
      </c>
      <c r="U249" s="5"/>
      <c r="V249" s="5"/>
      <c r="W249" s="5">
        <f t="shared" si="89"/>
        <v>-1</v>
      </c>
      <c r="X249" s="4">
        <f t="shared" si="90"/>
        <v>-1</v>
      </c>
      <c r="Y249" s="4">
        <f t="shared" si="91"/>
        <v>0</v>
      </c>
      <c r="Z249" s="30">
        <f t="shared" si="92"/>
        <v>2022</v>
      </c>
      <c r="AA249" s="4">
        <f t="shared" si="93"/>
        <v>0.62000000000000011</v>
      </c>
      <c r="AB249" s="4">
        <f t="shared" si="94"/>
        <v>0.67999999999999994</v>
      </c>
      <c r="AC249" s="4">
        <f t="shared" si="95"/>
        <v>5.9999999999999831E-2</v>
      </c>
      <c r="AD249" s="4"/>
      <c r="AE249" s="4">
        <f t="shared" si="96"/>
        <v>-2.7777777777777735E-2</v>
      </c>
      <c r="AF249" s="31">
        <f t="shared" si="97"/>
        <v>-0.37999999999999989</v>
      </c>
      <c r="AG249" s="31">
        <f t="shared" si="98"/>
        <v>-0.32000000000000006</v>
      </c>
      <c r="AH249" s="3">
        <f t="shared" si="99"/>
        <v>0</v>
      </c>
      <c r="AI249" s="40" t="b">
        <f t="shared" si="100"/>
        <v>0</v>
      </c>
      <c r="AJ249" s="3">
        <f t="shared" si="101"/>
        <v>3.2835820895522283E-2</v>
      </c>
      <c r="AK249" s="3">
        <f t="shared" si="102"/>
        <v>0.73406619925824312</v>
      </c>
    </row>
    <row r="250" spans="1:37" s="3" customFormat="1" x14ac:dyDescent="0.25">
      <c r="A250" s="9">
        <v>44829</v>
      </c>
      <c r="B250" s="1" t="s">
        <v>53</v>
      </c>
      <c r="C250" s="1" t="s">
        <v>44</v>
      </c>
      <c r="D250">
        <v>12</v>
      </c>
      <c r="E250" s="1">
        <v>27</v>
      </c>
      <c r="F250">
        <f t="shared" si="78"/>
        <v>0</v>
      </c>
      <c r="G250">
        <f t="shared" si="79"/>
        <v>1</v>
      </c>
      <c r="H250" s="4">
        <v>3</v>
      </c>
      <c r="I250" s="4">
        <v>1.41</v>
      </c>
      <c r="J250" s="4">
        <v>3.2</v>
      </c>
      <c r="K250" s="4">
        <v>1.37</v>
      </c>
      <c r="L250" s="18">
        <f t="shared" si="80"/>
        <v>30</v>
      </c>
      <c r="M250" s="18">
        <f t="shared" si="81"/>
        <v>70</v>
      </c>
      <c r="N250" s="18">
        <f t="shared" si="82"/>
        <v>30</v>
      </c>
      <c r="O250" s="18">
        <f t="shared" si="83"/>
        <v>70</v>
      </c>
      <c r="P250" s="4">
        <f t="shared" si="84"/>
        <v>202209</v>
      </c>
      <c r="Q250" s="23">
        <f t="shared" si="85"/>
        <v>2.1276595744680851</v>
      </c>
      <c r="R250" s="23">
        <f t="shared" si="86"/>
        <v>-2.9390243902439028</v>
      </c>
      <c r="S250" s="22">
        <f t="shared" si="87"/>
        <v>-0.81136481577581776</v>
      </c>
      <c r="T250" s="5">
        <f t="shared" si="88"/>
        <v>0.47</v>
      </c>
      <c r="U250" s="5"/>
      <c r="V250" s="5"/>
      <c r="W250" s="5">
        <f t="shared" si="89"/>
        <v>-1</v>
      </c>
      <c r="X250" s="4">
        <f t="shared" si="90"/>
        <v>-1</v>
      </c>
      <c r="Y250" s="4">
        <f t="shared" si="91"/>
        <v>0</v>
      </c>
      <c r="Z250" s="30">
        <f t="shared" si="92"/>
        <v>2022</v>
      </c>
      <c r="AA250" s="4">
        <f t="shared" si="93"/>
        <v>0.40999999999999992</v>
      </c>
      <c r="AB250" s="4">
        <f t="shared" si="94"/>
        <v>0.37000000000000011</v>
      </c>
      <c r="AC250" s="4">
        <f t="shared" si="95"/>
        <v>-3.9999999999999813E-2</v>
      </c>
      <c r="AD250" s="4"/>
      <c r="AE250" s="4">
        <f t="shared" si="96"/>
        <v>2.0833333333333315E-2</v>
      </c>
      <c r="AF250" s="31">
        <f t="shared" si="97"/>
        <v>-0.59000000000000008</v>
      </c>
      <c r="AG250" s="31">
        <f t="shared" si="98"/>
        <v>-0.62999999999999989</v>
      </c>
      <c r="AH250" s="3">
        <f t="shared" si="99"/>
        <v>0</v>
      </c>
      <c r="AI250" s="40" t="b">
        <f t="shared" si="100"/>
        <v>0</v>
      </c>
      <c r="AJ250" s="3">
        <f t="shared" si="101"/>
        <v>4.0816326530612401E-2</v>
      </c>
      <c r="AK250" s="3">
        <f t="shared" si="102"/>
        <v>0.75353352447060007</v>
      </c>
    </row>
    <row r="251" spans="1:37" s="3" customFormat="1" x14ac:dyDescent="0.25">
      <c r="A251" s="9">
        <v>44829</v>
      </c>
      <c r="B251" s="1" t="s">
        <v>50</v>
      </c>
      <c r="C251" s="1" t="s">
        <v>80</v>
      </c>
      <c r="D251">
        <v>24</v>
      </c>
      <c r="E251" s="1">
        <v>22</v>
      </c>
      <c r="F251">
        <f t="shared" si="78"/>
        <v>1</v>
      </c>
      <c r="G251">
        <f t="shared" si="79"/>
        <v>0</v>
      </c>
      <c r="H251" s="4">
        <v>1.9</v>
      </c>
      <c r="I251" s="4">
        <v>1.9</v>
      </c>
      <c r="J251" s="4">
        <v>2.1</v>
      </c>
      <c r="K251" s="4">
        <v>1.76</v>
      </c>
      <c r="L251" s="18">
        <f t="shared" si="80"/>
        <v>50</v>
      </c>
      <c r="M251" s="18">
        <f t="shared" si="81"/>
        <v>50</v>
      </c>
      <c r="N251" s="18">
        <f t="shared" si="82"/>
        <v>45</v>
      </c>
      <c r="O251" s="18">
        <f t="shared" si="83"/>
        <v>55</v>
      </c>
      <c r="P251" s="4">
        <f t="shared" si="84"/>
        <v>202209</v>
      </c>
      <c r="Q251" s="23">
        <f t="shared" si="85"/>
        <v>1.9</v>
      </c>
      <c r="R251" s="23">
        <f t="shared" si="86"/>
        <v>-2.2222222222222223</v>
      </c>
      <c r="S251" s="22">
        <f t="shared" si="87"/>
        <v>-0.32222222222222241</v>
      </c>
      <c r="T251" s="5">
        <f t="shared" si="88"/>
        <v>1</v>
      </c>
      <c r="U251" s="5"/>
      <c r="V251" s="5"/>
      <c r="W251" s="5">
        <f t="shared" si="89"/>
        <v>0.89999999999999991</v>
      </c>
      <c r="X251" s="4">
        <f t="shared" si="90"/>
        <v>1.1000000000000001</v>
      </c>
      <c r="Y251" s="4">
        <f t="shared" si="91"/>
        <v>0.20000000000000018</v>
      </c>
      <c r="Z251" s="30">
        <f t="shared" si="92"/>
        <v>2022</v>
      </c>
      <c r="AA251" s="4">
        <f t="shared" si="93"/>
        <v>-1</v>
      </c>
      <c r="AB251" s="4">
        <f t="shared" si="94"/>
        <v>-1</v>
      </c>
      <c r="AC251" s="4">
        <f t="shared" si="95"/>
        <v>0</v>
      </c>
      <c r="AD251" s="4"/>
      <c r="AE251" s="4">
        <f t="shared" si="96"/>
        <v>5.0125313283208017E-2</v>
      </c>
      <c r="AF251" s="31">
        <f t="shared" si="97"/>
        <v>-0.10000000000000009</v>
      </c>
      <c r="AG251" s="31">
        <f t="shared" si="98"/>
        <v>0.10000000000000009</v>
      </c>
      <c r="AH251" s="3">
        <f t="shared" si="99"/>
        <v>0</v>
      </c>
      <c r="AI251" s="40" t="b">
        <f t="shared" si="100"/>
        <v>0</v>
      </c>
      <c r="AJ251" s="3">
        <f t="shared" si="101"/>
        <v>4.9999999999999933E-2</v>
      </c>
      <c r="AK251" s="3">
        <f t="shared" si="102"/>
        <v>0.70841230500072894</v>
      </c>
    </row>
    <row r="252" spans="1:37" s="3" customFormat="1" x14ac:dyDescent="0.25">
      <c r="A252" s="9">
        <v>44829</v>
      </c>
      <c r="B252" s="1" t="s">
        <v>82</v>
      </c>
      <c r="C252" s="1" t="s">
        <v>55</v>
      </c>
      <c r="D252">
        <v>8</v>
      </c>
      <c r="E252" s="1">
        <v>24</v>
      </c>
      <c r="F252">
        <f t="shared" si="78"/>
        <v>0</v>
      </c>
      <c r="G252">
        <f t="shared" si="79"/>
        <v>1</v>
      </c>
      <c r="H252" s="4">
        <v>2.4</v>
      </c>
      <c r="I252" s="4">
        <v>1.62</v>
      </c>
      <c r="J252" s="4">
        <v>3.15</v>
      </c>
      <c r="K252" s="4">
        <v>1.38</v>
      </c>
      <c r="L252" s="18">
        <f t="shared" si="80"/>
        <v>40</v>
      </c>
      <c r="M252" s="18">
        <f t="shared" si="81"/>
        <v>60</v>
      </c>
      <c r="N252" s="18">
        <f t="shared" si="82"/>
        <v>30</v>
      </c>
      <c r="O252" s="18">
        <f t="shared" si="83"/>
        <v>70</v>
      </c>
      <c r="P252" s="4">
        <f t="shared" si="84"/>
        <v>202209</v>
      </c>
      <c r="Q252" s="23">
        <f t="shared" si="85"/>
        <v>1.4814814814814814</v>
      </c>
      <c r="R252" s="23">
        <f t="shared" si="86"/>
        <v>-2.3271889400921655</v>
      </c>
      <c r="S252" s="22">
        <f t="shared" si="87"/>
        <v>-0.84570745861068408</v>
      </c>
      <c r="T252" s="5">
        <f t="shared" si="88"/>
        <v>0.67500000000000004</v>
      </c>
      <c r="U252" s="5"/>
      <c r="V252" s="5"/>
      <c r="W252" s="5">
        <f t="shared" si="89"/>
        <v>-1</v>
      </c>
      <c r="X252" s="4">
        <f t="shared" si="90"/>
        <v>-1</v>
      </c>
      <c r="Y252" s="4">
        <f t="shared" si="91"/>
        <v>0</v>
      </c>
      <c r="Z252" s="30">
        <f t="shared" si="92"/>
        <v>2022</v>
      </c>
      <c r="AA252" s="4">
        <f t="shared" si="93"/>
        <v>0.62000000000000011</v>
      </c>
      <c r="AB252" s="4">
        <f t="shared" si="94"/>
        <v>0.37999999999999989</v>
      </c>
      <c r="AC252" s="4">
        <f t="shared" si="95"/>
        <v>-0.24000000000000021</v>
      </c>
      <c r="AD252" s="4"/>
      <c r="AE252" s="4">
        <f t="shared" si="96"/>
        <v>9.9206349206349242E-2</v>
      </c>
      <c r="AF252" s="31">
        <f t="shared" si="97"/>
        <v>-0.37999999999999989</v>
      </c>
      <c r="AG252" s="31">
        <f t="shared" si="98"/>
        <v>-0.62000000000000011</v>
      </c>
      <c r="AH252" s="3">
        <f t="shared" si="99"/>
        <v>1</v>
      </c>
      <c r="AI252" s="40">
        <f t="shared" si="100"/>
        <v>6.5255731922398641E-2</v>
      </c>
      <c r="AJ252" s="3">
        <f t="shared" si="101"/>
        <v>3.2835820895522283E-2</v>
      </c>
      <c r="AK252" s="3">
        <f t="shared" si="102"/>
        <v>0.73406619925824312</v>
      </c>
    </row>
    <row r="253" spans="1:37" s="3" customFormat="1" x14ac:dyDescent="0.25">
      <c r="A253" s="9">
        <v>44826</v>
      </c>
      <c r="B253" s="1" t="s">
        <v>58</v>
      </c>
      <c r="C253" s="1" t="s">
        <v>57</v>
      </c>
      <c r="D253">
        <v>29</v>
      </c>
      <c r="E253" s="1">
        <v>17</v>
      </c>
      <c r="F253">
        <f t="shared" si="78"/>
        <v>1</v>
      </c>
      <c r="G253">
        <f t="shared" si="79"/>
        <v>0</v>
      </c>
      <c r="H253" s="4">
        <v>1.58</v>
      </c>
      <c r="I253" s="4">
        <v>2.5</v>
      </c>
      <c r="J253" s="4">
        <v>1.45</v>
      </c>
      <c r="K253" s="4">
        <v>2.8</v>
      </c>
      <c r="L253" s="18">
        <f t="shared" si="80"/>
        <v>60</v>
      </c>
      <c r="M253" s="18">
        <f t="shared" si="81"/>
        <v>40</v>
      </c>
      <c r="N253" s="18">
        <f t="shared" si="82"/>
        <v>65</v>
      </c>
      <c r="O253" s="18">
        <f t="shared" si="83"/>
        <v>35</v>
      </c>
      <c r="P253" s="4">
        <f t="shared" si="84"/>
        <v>202209</v>
      </c>
      <c r="Q253" s="23">
        <f t="shared" si="85"/>
        <v>1.58</v>
      </c>
      <c r="R253" s="23">
        <f t="shared" si="86"/>
        <v>-2.3908045977011492</v>
      </c>
      <c r="S253" s="22">
        <f t="shared" si="87"/>
        <v>-0.8108045977011491</v>
      </c>
      <c r="T253" s="5">
        <f t="shared" si="88"/>
        <v>1.5822784810126582</v>
      </c>
      <c r="U253" s="5"/>
      <c r="V253" s="5"/>
      <c r="W253" s="5">
        <f t="shared" si="89"/>
        <v>0.58000000000000007</v>
      </c>
      <c r="X253" s="4">
        <f t="shared" si="90"/>
        <v>0.44999999999999996</v>
      </c>
      <c r="Y253" s="4">
        <f t="shared" si="91"/>
        <v>-0.13000000000000012</v>
      </c>
      <c r="Z253" s="30">
        <f t="shared" si="92"/>
        <v>2022</v>
      </c>
      <c r="AA253" s="4">
        <f t="shared" si="93"/>
        <v>-1</v>
      </c>
      <c r="AB253" s="4">
        <f t="shared" si="94"/>
        <v>-1</v>
      </c>
      <c r="AC253" s="4">
        <f t="shared" si="95"/>
        <v>0</v>
      </c>
      <c r="AD253" s="4"/>
      <c r="AE253" s="4">
        <f t="shared" si="96"/>
        <v>-5.6743780008729927E-2</v>
      </c>
      <c r="AF253" s="31">
        <f t="shared" si="97"/>
        <v>-0.41999999999999993</v>
      </c>
      <c r="AG253" s="31">
        <f t="shared" si="98"/>
        <v>-0.55000000000000004</v>
      </c>
      <c r="AH253" s="3">
        <f t="shared" si="99"/>
        <v>1</v>
      </c>
      <c r="AI253" s="40" t="b">
        <f t="shared" si="100"/>
        <v>0</v>
      </c>
      <c r="AJ253" s="3">
        <f t="shared" si="101"/>
        <v>3.1862745098039214E-2</v>
      </c>
      <c r="AK253" s="3">
        <f t="shared" si="102"/>
        <v>0.73850344496074349</v>
      </c>
    </row>
    <row r="254" spans="1:37" s="3" customFormat="1" x14ac:dyDescent="0.25">
      <c r="A254" s="9">
        <v>44823</v>
      </c>
      <c r="B254" s="1" t="s">
        <v>55</v>
      </c>
      <c r="C254" s="1" t="s">
        <v>60</v>
      </c>
      <c r="D254">
        <v>24</v>
      </c>
      <c r="E254" s="1">
        <v>7</v>
      </c>
      <c r="F254">
        <f t="shared" si="78"/>
        <v>1</v>
      </c>
      <c r="G254">
        <f t="shared" si="79"/>
        <v>0</v>
      </c>
      <c r="H254" s="4">
        <v>1.74</v>
      </c>
      <c r="I254" s="4">
        <v>2.15</v>
      </c>
      <c r="J254" s="4">
        <v>1.68</v>
      </c>
      <c r="K254" s="4">
        <v>2.25</v>
      </c>
      <c r="L254" s="18">
        <f t="shared" si="80"/>
        <v>50</v>
      </c>
      <c r="M254" s="18">
        <f t="shared" si="81"/>
        <v>45</v>
      </c>
      <c r="N254" s="18">
        <f t="shared" si="82"/>
        <v>55</v>
      </c>
      <c r="O254" s="18">
        <f t="shared" si="83"/>
        <v>40</v>
      </c>
      <c r="P254" s="4">
        <f t="shared" si="84"/>
        <v>202209</v>
      </c>
      <c r="Q254" s="23">
        <f t="shared" si="85"/>
        <v>1.74</v>
      </c>
      <c r="R254" s="23">
        <f t="shared" si="86"/>
        <v>-2.2209165687426555</v>
      </c>
      <c r="S254" s="22">
        <f t="shared" si="87"/>
        <v>-0.48091656874265554</v>
      </c>
      <c r="T254" s="5">
        <f t="shared" si="88"/>
        <v>1.235632183908046</v>
      </c>
      <c r="U254" s="5"/>
      <c r="V254" s="5"/>
      <c r="W254" s="5">
        <f t="shared" si="89"/>
        <v>0.74</v>
      </c>
      <c r="X254" s="4">
        <f t="shared" si="90"/>
        <v>0.67999999999999994</v>
      </c>
      <c r="Y254" s="4">
        <f t="shared" si="91"/>
        <v>-6.0000000000000053E-2</v>
      </c>
      <c r="Z254" s="30">
        <f t="shared" si="92"/>
        <v>2022</v>
      </c>
      <c r="AA254" s="4">
        <f t="shared" si="93"/>
        <v>-1</v>
      </c>
      <c r="AB254" s="4">
        <f t="shared" si="94"/>
        <v>-1</v>
      </c>
      <c r="AC254" s="4">
        <f t="shared" si="95"/>
        <v>0</v>
      </c>
      <c r="AD254" s="4"/>
      <c r="AE254" s="4">
        <f t="shared" si="96"/>
        <v>-2.0525451559934349E-2</v>
      </c>
      <c r="AF254" s="31">
        <f t="shared" si="97"/>
        <v>-0.26</v>
      </c>
      <c r="AG254" s="31">
        <f t="shared" si="98"/>
        <v>-0.32000000000000006</v>
      </c>
      <c r="AH254" s="3">
        <f t="shared" si="99"/>
        <v>0</v>
      </c>
      <c r="AI254" s="40" t="b">
        <f t="shared" si="100"/>
        <v>0</v>
      </c>
      <c r="AJ254" s="3">
        <f t="shared" si="101"/>
        <v>3.8303341902313659E-2</v>
      </c>
      <c r="AK254" s="3">
        <f t="shared" si="102"/>
        <v>0.72204519573698789</v>
      </c>
    </row>
    <row r="255" spans="1:37" s="3" customFormat="1" x14ac:dyDescent="0.25">
      <c r="A255" s="9">
        <v>44823</v>
      </c>
      <c r="B255" s="1" t="s">
        <v>46</v>
      </c>
      <c r="C255" s="1" t="s">
        <v>50</v>
      </c>
      <c r="D255">
        <v>41</v>
      </c>
      <c r="E255" s="1">
        <v>7</v>
      </c>
      <c r="F255">
        <f t="shared" si="78"/>
        <v>1</v>
      </c>
      <c r="G255">
        <f t="shared" si="79"/>
        <v>0</v>
      </c>
      <c r="H255" s="4">
        <v>1.28</v>
      </c>
      <c r="I255" s="4">
        <v>3.75</v>
      </c>
      <c r="J255" s="4">
        <v>1.22</v>
      </c>
      <c r="K255" s="4">
        <v>4.5</v>
      </c>
      <c r="L255" s="18">
        <f t="shared" si="80"/>
        <v>70</v>
      </c>
      <c r="M255" s="18">
        <f t="shared" si="81"/>
        <v>25</v>
      </c>
      <c r="N255" s="18">
        <f t="shared" si="82"/>
        <v>80</v>
      </c>
      <c r="O255" s="18">
        <f t="shared" si="83"/>
        <v>20</v>
      </c>
      <c r="P255" s="4">
        <f t="shared" si="84"/>
        <v>202209</v>
      </c>
      <c r="Q255" s="23">
        <f t="shared" si="85"/>
        <v>1.28</v>
      </c>
      <c r="R255" s="23">
        <f t="shared" si="86"/>
        <v>-3.9350649350649349</v>
      </c>
      <c r="S255" s="22">
        <f t="shared" si="87"/>
        <v>-2.6550649350649351</v>
      </c>
      <c r="T255" s="5">
        <f t="shared" si="88"/>
        <v>2.9296875</v>
      </c>
      <c r="U255" s="5"/>
      <c r="V255" s="5"/>
      <c r="W255" s="5">
        <f t="shared" si="89"/>
        <v>0.28000000000000003</v>
      </c>
      <c r="X255" s="4">
        <f t="shared" si="90"/>
        <v>0.21999999999999997</v>
      </c>
      <c r="Y255" s="4">
        <f t="shared" si="91"/>
        <v>-6.0000000000000053E-2</v>
      </c>
      <c r="Z255" s="30">
        <f t="shared" si="92"/>
        <v>2022</v>
      </c>
      <c r="AA255" s="4">
        <f t="shared" si="93"/>
        <v>-1</v>
      </c>
      <c r="AB255" s="4">
        <f t="shared" si="94"/>
        <v>-1</v>
      </c>
      <c r="AC255" s="4">
        <f t="shared" si="95"/>
        <v>0</v>
      </c>
      <c r="AD255" s="4"/>
      <c r="AE255" s="4">
        <f t="shared" si="96"/>
        <v>-3.8422131147541005E-2</v>
      </c>
      <c r="AF255" s="31">
        <f t="shared" si="97"/>
        <v>-0.72</v>
      </c>
      <c r="AG255" s="31">
        <f t="shared" si="98"/>
        <v>-0.78</v>
      </c>
      <c r="AH255" s="3">
        <f t="shared" si="99"/>
        <v>0</v>
      </c>
      <c r="AI255" s="40" t="b">
        <f t="shared" si="100"/>
        <v>0</v>
      </c>
      <c r="AJ255" s="3">
        <f t="shared" si="101"/>
        <v>4.5725646123260466E-2</v>
      </c>
      <c r="AK255" s="3">
        <f t="shared" si="102"/>
        <v>0.78168402777777779</v>
      </c>
    </row>
    <row r="256" spans="1:37" s="3" customFormat="1" x14ac:dyDescent="0.25">
      <c r="A256" s="9">
        <v>44822</v>
      </c>
      <c r="B256" s="1" t="s">
        <v>62</v>
      </c>
      <c r="C256" s="1" t="s">
        <v>45</v>
      </c>
      <c r="D256">
        <v>27</v>
      </c>
      <c r="E256" s="1">
        <v>10</v>
      </c>
      <c r="F256">
        <f t="shared" si="78"/>
        <v>1</v>
      </c>
      <c r="G256">
        <f t="shared" si="79"/>
        <v>0</v>
      </c>
      <c r="H256" s="4">
        <v>1.2</v>
      </c>
      <c r="I256" s="4">
        <v>4.75</v>
      </c>
      <c r="J256" s="4">
        <v>1.2</v>
      </c>
      <c r="K256" s="4">
        <v>4.75</v>
      </c>
      <c r="L256" s="18">
        <f t="shared" si="80"/>
        <v>80</v>
      </c>
      <c r="M256" s="18">
        <f t="shared" si="81"/>
        <v>20</v>
      </c>
      <c r="N256" s="18">
        <f t="shared" si="82"/>
        <v>80</v>
      </c>
      <c r="O256" s="18">
        <f t="shared" si="83"/>
        <v>20</v>
      </c>
      <c r="P256" s="4">
        <f t="shared" si="84"/>
        <v>202209</v>
      </c>
      <c r="Q256" s="23">
        <f t="shared" si="85"/>
        <v>1.2</v>
      </c>
      <c r="R256" s="23">
        <f t="shared" si="86"/>
        <v>-5.2666666666666675</v>
      </c>
      <c r="S256" s="22">
        <f t="shared" si="87"/>
        <v>-4.0666666666666673</v>
      </c>
      <c r="T256" s="5">
        <f t="shared" si="88"/>
        <v>3.9583333333333335</v>
      </c>
      <c r="U256" s="5"/>
      <c r="V256" s="5"/>
      <c r="W256" s="5">
        <f t="shared" si="89"/>
        <v>0.19999999999999996</v>
      </c>
      <c r="X256" s="4">
        <f t="shared" si="90"/>
        <v>0.19999999999999996</v>
      </c>
      <c r="Y256" s="4">
        <f t="shared" si="91"/>
        <v>0</v>
      </c>
      <c r="Z256" s="30">
        <f t="shared" si="92"/>
        <v>2022</v>
      </c>
      <c r="AA256" s="4">
        <f t="shared" si="93"/>
        <v>-1</v>
      </c>
      <c r="AB256" s="4">
        <f t="shared" si="94"/>
        <v>-1</v>
      </c>
      <c r="AC256" s="4">
        <f t="shared" si="95"/>
        <v>0</v>
      </c>
      <c r="AD256" s="4"/>
      <c r="AE256" s="4">
        <f t="shared" si="96"/>
        <v>0</v>
      </c>
      <c r="AF256" s="31">
        <f t="shared" si="97"/>
        <v>-0.8</v>
      </c>
      <c r="AG256" s="31">
        <f t="shared" si="98"/>
        <v>-0.8</v>
      </c>
      <c r="AH256" s="3">
        <f t="shared" si="99"/>
        <v>0</v>
      </c>
      <c r="AI256" s="40" t="b">
        <f t="shared" si="100"/>
        <v>0</v>
      </c>
      <c r="AJ256" s="3">
        <f t="shared" si="101"/>
        <v>4.2016806722689037E-2</v>
      </c>
      <c r="AK256" s="3">
        <f t="shared" si="102"/>
        <v>0.81686672822406892</v>
      </c>
    </row>
    <row r="257" spans="1:37" s="3" customFormat="1" x14ac:dyDescent="0.25">
      <c r="A257" s="9">
        <v>44822</v>
      </c>
      <c r="B257" s="1" t="s">
        <v>37</v>
      </c>
      <c r="C257" s="1" t="s">
        <v>44</v>
      </c>
      <c r="D257">
        <v>20</v>
      </c>
      <c r="E257" s="1">
        <v>17</v>
      </c>
      <c r="F257">
        <f t="shared" si="78"/>
        <v>1</v>
      </c>
      <c r="G257">
        <f t="shared" si="79"/>
        <v>0</v>
      </c>
      <c r="H257" s="4">
        <v>1.8</v>
      </c>
      <c r="I257" s="4">
        <v>2.0499999999999998</v>
      </c>
      <c r="J257" s="4">
        <v>3.75</v>
      </c>
      <c r="K257" s="4">
        <v>1.28</v>
      </c>
      <c r="L257" s="18">
        <f t="shared" si="80"/>
        <v>50</v>
      </c>
      <c r="M257" s="18">
        <f t="shared" si="81"/>
        <v>45</v>
      </c>
      <c r="N257" s="18">
        <f t="shared" si="82"/>
        <v>25</v>
      </c>
      <c r="O257" s="18">
        <f t="shared" si="83"/>
        <v>75</v>
      </c>
      <c r="P257" s="4">
        <f t="shared" si="84"/>
        <v>202209</v>
      </c>
      <c r="Q257" s="23">
        <f t="shared" si="85"/>
        <v>1.8</v>
      </c>
      <c r="R257" s="23">
        <f t="shared" si="86"/>
        <v>-2.2023809523809526</v>
      </c>
      <c r="S257" s="22">
        <f t="shared" si="87"/>
        <v>-0.40238095238095251</v>
      </c>
      <c r="T257" s="5">
        <f t="shared" si="88"/>
        <v>1.1388888888888888</v>
      </c>
      <c r="U257" s="5"/>
      <c r="V257" s="5"/>
      <c r="W257" s="5">
        <f t="shared" si="89"/>
        <v>0.8</v>
      </c>
      <c r="X257" s="4">
        <f t="shared" si="90"/>
        <v>2.75</v>
      </c>
      <c r="Y257" s="4">
        <f t="shared" si="91"/>
        <v>1.95</v>
      </c>
      <c r="Z257" s="30">
        <f t="shared" si="92"/>
        <v>2022</v>
      </c>
      <c r="AA257" s="4">
        <f t="shared" si="93"/>
        <v>-1</v>
      </c>
      <c r="AB257" s="4">
        <f t="shared" si="94"/>
        <v>-1</v>
      </c>
      <c r="AC257" s="4">
        <f t="shared" si="95"/>
        <v>0</v>
      </c>
      <c r="AD257" s="4"/>
      <c r="AE257" s="4">
        <f t="shared" si="96"/>
        <v>0.28888888888888892</v>
      </c>
      <c r="AF257" s="31">
        <f t="shared" si="97"/>
        <v>-0.19999999999999996</v>
      </c>
      <c r="AG257" s="31">
        <f t="shared" si="98"/>
        <v>1.75</v>
      </c>
      <c r="AH257" s="3">
        <f t="shared" si="99"/>
        <v>1</v>
      </c>
      <c r="AI257" s="40">
        <f t="shared" si="100"/>
        <v>0.2455284552845528</v>
      </c>
      <c r="AJ257" s="3">
        <f t="shared" si="101"/>
        <v>4.1558441558441461E-2</v>
      </c>
      <c r="AK257" s="3">
        <f t="shared" si="102"/>
        <v>0.7172464949581745</v>
      </c>
    </row>
    <row r="258" spans="1:37" s="3" customFormat="1" x14ac:dyDescent="0.25">
      <c r="A258" s="9">
        <v>44822</v>
      </c>
      <c r="B258" s="1" t="s">
        <v>35</v>
      </c>
      <c r="C258" s="1" t="s">
        <v>47</v>
      </c>
      <c r="D258">
        <v>16</v>
      </c>
      <c r="E258" s="1">
        <v>9</v>
      </c>
      <c r="F258">
        <f t="shared" si="78"/>
        <v>1</v>
      </c>
      <c r="G258">
        <f t="shared" si="79"/>
        <v>0</v>
      </c>
      <c r="H258" s="4">
        <v>1.1599999999999999</v>
      </c>
      <c r="I258" s="4">
        <v>5.5</v>
      </c>
      <c r="J258" s="4">
        <v>1.2</v>
      </c>
      <c r="K258" s="4">
        <v>4.75</v>
      </c>
      <c r="L258" s="18">
        <f t="shared" si="80"/>
        <v>80</v>
      </c>
      <c r="M258" s="18">
        <f t="shared" si="81"/>
        <v>15</v>
      </c>
      <c r="N258" s="18">
        <f t="shared" si="82"/>
        <v>80</v>
      </c>
      <c r="O258" s="18">
        <f t="shared" si="83"/>
        <v>20</v>
      </c>
      <c r="P258" s="4">
        <f t="shared" si="84"/>
        <v>202209</v>
      </c>
      <c r="Q258" s="23">
        <f t="shared" si="85"/>
        <v>1.1599999999999999</v>
      </c>
      <c r="R258" s="23">
        <f t="shared" si="86"/>
        <v>-6.4722222222222259</v>
      </c>
      <c r="S258" s="22">
        <f t="shared" si="87"/>
        <v>-5.3122222222222257</v>
      </c>
      <c r="T258" s="5">
        <f t="shared" si="88"/>
        <v>4.7413793103448283</v>
      </c>
      <c r="U258" s="5"/>
      <c r="V258" s="5"/>
      <c r="W258" s="5">
        <f t="shared" si="89"/>
        <v>0.15999999999999992</v>
      </c>
      <c r="X258" s="4">
        <f t="shared" si="90"/>
        <v>0.19999999999999996</v>
      </c>
      <c r="Y258" s="4">
        <f t="shared" si="91"/>
        <v>4.0000000000000036E-2</v>
      </c>
      <c r="Z258" s="30">
        <f t="shared" si="92"/>
        <v>2022</v>
      </c>
      <c r="AA258" s="4">
        <f t="shared" si="93"/>
        <v>-1</v>
      </c>
      <c r="AB258" s="4">
        <f t="shared" si="94"/>
        <v>-1</v>
      </c>
      <c r="AC258" s="4">
        <f t="shared" si="95"/>
        <v>0</v>
      </c>
      <c r="AD258" s="4"/>
      <c r="AE258" s="4">
        <f t="shared" si="96"/>
        <v>2.8735632183908066E-2</v>
      </c>
      <c r="AF258" s="31">
        <f t="shared" si="97"/>
        <v>-0.84000000000000008</v>
      </c>
      <c r="AG258" s="31">
        <f t="shared" si="98"/>
        <v>-0.8</v>
      </c>
      <c r="AH258" s="3">
        <f t="shared" si="99"/>
        <v>0</v>
      </c>
      <c r="AI258" s="40" t="b">
        <f t="shared" si="100"/>
        <v>0</v>
      </c>
      <c r="AJ258" s="3">
        <f t="shared" si="101"/>
        <v>4.2042042042042094E-2</v>
      </c>
      <c r="AK258" s="3">
        <f t="shared" si="102"/>
        <v>0.83638132486905592</v>
      </c>
    </row>
    <row r="259" spans="1:37" s="3" customFormat="1" x14ac:dyDescent="0.25">
      <c r="A259" s="9">
        <v>44822</v>
      </c>
      <c r="B259" s="1" t="s">
        <v>80</v>
      </c>
      <c r="C259" s="1" t="s">
        <v>63</v>
      </c>
      <c r="D259">
        <v>23</v>
      </c>
      <c r="E259" s="1">
        <v>29</v>
      </c>
      <c r="F259">
        <f t="shared" ref="F259:F322" si="103">IF(D259&gt;E259,1,0)</f>
        <v>0</v>
      </c>
      <c r="G259">
        <f t="shared" ref="G259:G322" si="104">IF(E259&gt;D259,1,0)</f>
        <v>1</v>
      </c>
      <c r="H259" s="4">
        <v>1.71</v>
      </c>
      <c r="I259" s="4">
        <v>2.2000000000000002</v>
      </c>
      <c r="J259" s="4">
        <v>1.42</v>
      </c>
      <c r="K259" s="4">
        <v>2.95</v>
      </c>
      <c r="L259" s="18">
        <f t="shared" ref="L259:L322" si="105">INT(100/H259/10)*10</f>
        <v>50</v>
      </c>
      <c r="M259" s="18">
        <f t="shared" ref="M259:M322" si="106">INT(100/I259/5)*5</f>
        <v>45</v>
      </c>
      <c r="N259" s="18">
        <f t="shared" ref="N259:N322" si="107">INT(100/J259/5)*5</f>
        <v>70</v>
      </c>
      <c r="O259" s="18">
        <f t="shared" ref="O259:O322" si="108">INT(100/K259/5)*5</f>
        <v>30</v>
      </c>
      <c r="P259" s="4">
        <f t="shared" ref="P259:P322" si="109">YEAR(A259)*100+MONTH(A259)</f>
        <v>202209</v>
      </c>
      <c r="Q259" s="23">
        <f t="shared" ref="Q259:Q322" si="110">IF(F259=1,H259,H259/I259)</f>
        <v>0.77727272727272723</v>
      </c>
      <c r="R259" s="23">
        <f t="shared" ref="R259:R322" si="111">-1/(H259-1)-1/(I259-1)</f>
        <v>-2.2417840375586855</v>
      </c>
      <c r="S259" s="22">
        <f t="shared" ref="S259:S322" si="112">Q259+R259</f>
        <v>-1.4645113102859582</v>
      </c>
      <c r="T259" s="5">
        <f t="shared" ref="T259:T322" si="113">I259/H259</f>
        <v>1.2865497076023393</v>
      </c>
      <c r="U259" s="5"/>
      <c r="V259" s="5"/>
      <c r="W259" s="5">
        <f t="shared" ref="W259:W322" si="114">H259*F259-1</f>
        <v>-1</v>
      </c>
      <c r="X259" s="4">
        <f t="shared" ref="X259:X322" si="115">J259*F259-1</f>
        <v>-1</v>
      </c>
      <c r="Y259" s="4">
        <f t="shared" ref="Y259:Y322" si="116">X259-W259</f>
        <v>0</v>
      </c>
      <c r="Z259" s="30">
        <f t="shared" ref="Z259:Z322" si="117">YEAR(A259)</f>
        <v>2022</v>
      </c>
      <c r="AA259" s="4">
        <f t="shared" ref="AA259:AA322" si="118">I259*G259-1</f>
        <v>1.2000000000000002</v>
      </c>
      <c r="AB259" s="4">
        <f t="shared" ref="AB259:AB322" si="119">G259*K259-1</f>
        <v>1.9500000000000002</v>
      </c>
      <c r="AC259" s="4">
        <f t="shared" ref="AC259:AC322" si="120">AB259-AA259</f>
        <v>0.75</v>
      </c>
      <c r="AD259" s="4"/>
      <c r="AE259" s="4">
        <f t="shared" ref="AE259:AE322" si="121">(1/H259-1/J259)</f>
        <v>-0.11943003047524925</v>
      </c>
      <c r="AF259" s="31">
        <f t="shared" ref="AF259:AF322" si="122">H259*F259+I259*G259-2</f>
        <v>0.20000000000000018</v>
      </c>
      <c r="AG259" s="31">
        <f t="shared" ref="AG259:AG322" si="123">F259*J259+G259*K259-2</f>
        <v>0.95000000000000018</v>
      </c>
      <c r="AH259" s="3">
        <f t="shared" ref="AH259:AH322" si="124">IF(OR((1/H259+1/K259)&lt;1,(1/I259+1/J259)&lt;1),1,0)</f>
        <v>1</v>
      </c>
      <c r="AI259" s="40">
        <f t="shared" ref="AI259:AI322" si="125">IF(MIN(1/H259+1/K259,1/I259+1/J259)&lt;0.99,1-MIN(1/H259+1/K259,1/I259+1/J259))</f>
        <v>7.622162751511552E-2</v>
      </c>
      <c r="AJ259" s="3">
        <f t="shared" ref="AJ259:AJ322" si="126">1-H259*I259/(H259+I259)</f>
        <v>3.7851662404092101E-2</v>
      </c>
      <c r="AK259" s="3">
        <f t="shared" ref="AK259:AK322" si="127">1-(1/H259+1/I259)/H259/I259</f>
        <v>0.72372653477329041</v>
      </c>
    </row>
    <row r="260" spans="1:37" s="3" customFormat="1" x14ac:dyDescent="0.25">
      <c r="A260" s="9">
        <v>44822</v>
      </c>
      <c r="B260" s="1" t="s">
        <v>73</v>
      </c>
      <c r="C260" s="1" t="s">
        <v>41</v>
      </c>
      <c r="D260">
        <v>31</v>
      </c>
      <c r="E260" s="1">
        <v>27</v>
      </c>
      <c r="F260">
        <f t="shared" si="103"/>
        <v>1</v>
      </c>
      <c r="G260">
        <f t="shared" si="104"/>
        <v>0</v>
      </c>
      <c r="H260" s="4">
        <v>1.1100000000000001</v>
      </c>
      <c r="I260" s="4">
        <v>6.75</v>
      </c>
      <c r="J260" s="4">
        <v>1.2</v>
      </c>
      <c r="K260" s="4">
        <v>4.75</v>
      </c>
      <c r="L260" s="18">
        <f t="shared" si="105"/>
        <v>90</v>
      </c>
      <c r="M260" s="18">
        <f t="shared" si="106"/>
        <v>10</v>
      </c>
      <c r="N260" s="18">
        <f t="shared" si="107"/>
        <v>80</v>
      </c>
      <c r="O260" s="18">
        <f t="shared" si="108"/>
        <v>20</v>
      </c>
      <c r="P260" s="4">
        <f t="shared" si="109"/>
        <v>202209</v>
      </c>
      <c r="Q260" s="23">
        <f t="shared" si="110"/>
        <v>1.1100000000000001</v>
      </c>
      <c r="R260" s="23">
        <f t="shared" si="111"/>
        <v>-9.2648221343873445</v>
      </c>
      <c r="S260" s="22">
        <f t="shared" si="112"/>
        <v>-8.154822134387345</v>
      </c>
      <c r="T260" s="5">
        <f t="shared" si="113"/>
        <v>6.0810810810810807</v>
      </c>
      <c r="U260" s="5"/>
      <c r="V260" s="5"/>
      <c r="W260" s="5">
        <f t="shared" si="114"/>
        <v>0.1100000000000001</v>
      </c>
      <c r="X260" s="4">
        <f t="shared" si="115"/>
        <v>0.19999999999999996</v>
      </c>
      <c r="Y260" s="4">
        <f t="shared" si="116"/>
        <v>8.9999999999999858E-2</v>
      </c>
      <c r="Z260" s="30">
        <f t="shared" si="117"/>
        <v>2022</v>
      </c>
      <c r="AA260" s="4">
        <f t="shared" si="118"/>
        <v>-1</v>
      </c>
      <c r="AB260" s="4">
        <f t="shared" si="119"/>
        <v>-1</v>
      </c>
      <c r="AC260" s="4">
        <f t="shared" si="120"/>
        <v>0</v>
      </c>
      <c r="AD260" s="4"/>
      <c r="AE260" s="4">
        <f t="shared" si="121"/>
        <v>6.7567567567567433E-2</v>
      </c>
      <c r="AF260" s="31">
        <f t="shared" si="122"/>
        <v>-0.8899999999999999</v>
      </c>
      <c r="AG260" s="31">
        <f t="shared" si="123"/>
        <v>-0.8</v>
      </c>
      <c r="AH260" s="3">
        <f t="shared" si="124"/>
        <v>1</v>
      </c>
      <c r="AI260" s="40">
        <f t="shared" si="125"/>
        <v>1.851851851851849E-2</v>
      </c>
      <c r="AJ260" s="3">
        <f t="shared" si="126"/>
        <v>4.6755725190839703E-2</v>
      </c>
      <c r="AK260" s="3">
        <f t="shared" si="127"/>
        <v>0.85998678024036712</v>
      </c>
    </row>
    <row r="261" spans="1:37" s="3" customFormat="1" x14ac:dyDescent="0.25">
      <c r="A261" s="9">
        <v>44822</v>
      </c>
      <c r="B261" s="1" t="s">
        <v>38</v>
      </c>
      <c r="C261" s="1" t="s">
        <v>61</v>
      </c>
      <c r="D261">
        <v>27</v>
      </c>
      <c r="E261" s="1">
        <v>7</v>
      </c>
      <c r="F261">
        <f t="shared" si="103"/>
        <v>1</v>
      </c>
      <c r="G261">
        <f t="shared" si="104"/>
        <v>0</v>
      </c>
      <c r="H261" s="4">
        <v>1.25</v>
      </c>
      <c r="I261" s="4">
        <v>4.2</v>
      </c>
      <c r="J261" s="4">
        <v>1.25</v>
      </c>
      <c r="K261" s="4">
        <v>4.0999999999999996</v>
      </c>
      <c r="L261" s="18">
        <f t="shared" si="105"/>
        <v>80</v>
      </c>
      <c r="M261" s="18">
        <f t="shared" si="106"/>
        <v>20</v>
      </c>
      <c r="N261" s="18">
        <f t="shared" si="107"/>
        <v>80</v>
      </c>
      <c r="O261" s="18">
        <f t="shared" si="108"/>
        <v>20</v>
      </c>
      <c r="P261" s="4">
        <f t="shared" si="109"/>
        <v>202209</v>
      </c>
      <c r="Q261" s="23">
        <f t="shared" si="110"/>
        <v>1.25</v>
      </c>
      <c r="R261" s="23">
        <f t="shared" si="111"/>
        <v>-4.3125</v>
      </c>
      <c r="S261" s="22">
        <f t="shared" si="112"/>
        <v>-3.0625</v>
      </c>
      <c r="T261" s="5">
        <f t="shared" si="113"/>
        <v>3.3600000000000003</v>
      </c>
      <c r="U261" s="5"/>
      <c r="V261" s="5"/>
      <c r="W261" s="5">
        <f t="shared" si="114"/>
        <v>0.25</v>
      </c>
      <c r="X261" s="4">
        <f t="shared" si="115"/>
        <v>0.25</v>
      </c>
      <c r="Y261" s="4">
        <f t="shared" si="116"/>
        <v>0</v>
      </c>
      <c r="Z261" s="30">
        <f t="shared" si="117"/>
        <v>2022</v>
      </c>
      <c r="AA261" s="4">
        <f t="shared" si="118"/>
        <v>-1</v>
      </c>
      <c r="AB261" s="4">
        <f t="shared" si="119"/>
        <v>-1</v>
      </c>
      <c r="AC261" s="4">
        <f t="shared" si="120"/>
        <v>0</v>
      </c>
      <c r="AD261" s="4"/>
      <c r="AE261" s="4">
        <f t="shared" si="121"/>
        <v>0</v>
      </c>
      <c r="AF261" s="31">
        <f t="shared" si="122"/>
        <v>-0.75</v>
      </c>
      <c r="AG261" s="31">
        <f t="shared" si="123"/>
        <v>-0.75</v>
      </c>
      <c r="AH261" s="3">
        <f t="shared" si="124"/>
        <v>0</v>
      </c>
      <c r="AI261" s="40" t="b">
        <f t="shared" si="125"/>
        <v>0</v>
      </c>
      <c r="AJ261" s="3">
        <f t="shared" si="126"/>
        <v>3.669724770642202E-2</v>
      </c>
      <c r="AK261" s="3">
        <f t="shared" si="127"/>
        <v>0.8022675736961451</v>
      </c>
    </row>
    <row r="262" spans="1:37" s="3" customFormat="1" x14ac:dyDescent="0.25">
      <c r="A262" s="9">
        <v>44822</v>
      </c>
      <c r="B262" s="1" t="s">
        <v>43</v>
      </c>
      <c r="C262" s="1" t="s">
        <v>51</v>
      </c>
      <c r="D262">
        <v>38</v>
      </c>
      <c r="E262" s="1">
        <v>42</v>
      </c>
      <c r="F262">
        <f t="shared" si="103"/>
        <v>0</v>
      </c>
      <c r="G262">
        <f t="shared" si="104"/>
        <v>1</v>
      </c>
      <c r="H262" s="4">
        <v>1.52</v>
      </c>
      <c r="I262" s="4">
        <v>2.67</v>
      </c>
      <c r="J262" s="4">
        <v>1.57</v>
      </c>
      <c r="K262" s="4">
        <v>2.5499999999999998</v>
      </c>
      <c r="L262" s="18">
        <f t="shared" si="105"/>
        <v>60</v>
      </c>
      <c r="M262" s="18">
        <f t="shared" si="106"/>
        <v>35</v>
      </c>
      <c r="N262" s="18">
        <f t="shared" si="107"/>
        <v>60</v>
      </c>
      <c r="O262" s="18">
        <f t="shared" si="108"/>
        <v>35</v>
      </c>
      <c r="P262" s="4">
        <f t="shared" si="109"/>
        <v>202209</v>
      </c>
      <c r="Q262" s="23">
        <f t="shared" si="110"/>
        <v>0.56928838951310867</v>
      </c>
      <c r="R262" s="23">
        <f t="shared" si="111"/>
        <v>-2.521879318286504</v>
      </c>
      <c r="S262" s="22">
        <f t="shared" si="112"/>
        <v>-1.9525909287733954</v>
      </c>
      <c r="T262" s="5">
        <f t="shared" si="113"/>
        <v>1.756578947368421</v>
      </c>
      <c r="U262" s="5"/>
      <c r="V262" s="5"/>
      <c r="W262" s="5">
        <f t="shared" si="114"/>
        <v>-1</v>
      </c>
      <c r="X262" s="4">
        <f t="shared" si="115"/>
        <v>-1</v>
      </c>
      <c r="Y262" s="4">
        <f t="shared" si="116"/>
        <v>0</v>
      </c>
      <c r="Z262" s="30">
        <f t="shared" si="117"/>
        <v>2022</v>
      </c>
      <c r="AA262" s="4">
        <f t="shared" si="118"/>
        <v>1.67</v>
      </c>
      <c r="AB262" s="4">
        <f t="shared" si="119"/>
        <v>1.5499999999999998</v>
      </c>
      <c r="AC262" s="4">
        <f t="shared" si="120"/>
        <v>-0.12000000000000011</v>
      </c>
      <c r="AD262" s="4"/>
      <c r="AE262" s="4">
        <f t="shared" si="121"/>
        <v>2.0952061682869672E-2</v>
      </c>
      <c r="AF262" s="31">
        <f t="shared" si="122"/>
        <v>0.66999999999999993</v>
      </c>
      <c r="AG262" s="31">
        <f t="shared" si="123"/>
        <v>0.54999999999999982</v>
      </c>
      <c r="AH262" s="3">
        <f t="shared" si="124"/>
        <v>0</v>
      </c>
      <c r="AI262" s="40" t="b">
        <f t="shared" si="125"/>
        <v>0</v>
      </c>
      <c r="AJ262" s="3">
        <f t="shared" si="126"/>
        <v>3.1408114558472477E-2</v>
      </c>
      <c r="AK262" s="3">
        <f t="shared" si="127"/>
        <v>0.74560748766802243</v>
      </c>
    </row>
    <row r="263" spans="1:37" s="3" customFormat="1" x14ac:dyDescent="0.25">
      <c r="A263" s="9">
        <v>44822</v>
      </c>
      <c r="B263" s="1" t="s">
        <v>58</v>
      </c>
      <c r="C263" s="1" t="s">
        <v>53</v>
      </c>
      <c r="D263">
        <v>30</v>
      </c>
      <c r="E263" s="1">
        <v>31</v>
      </c>
      <c r="F263">
        <f t="shared" si="103"/>
        <v>0</v>
      </c>
      <c r="G263">
        <f t="shared" si="104"/>
        <v>1</v>
      </c>
      <c r="H263" s="4">
        <v>1.35</v>
      </c>
      <c r="I263" s="4">
        <v>3.3</v>
      </c>
      <c r="J263" s="4">
        <v>1.36</v>
      </c>
      <c r="K263" s="4">
        <v>3.25</v>
      </c>
      <c r="L263" s="18">
        <f t="shared" si="105"/>
        <v>70</v>
      </c>
      <c r="M263" s="18">
        <f t="shared" si="106"/>
        <v>30</v>
      </c>
      <c r="N263" s="18">
        <f t="shared" si="107"/>
        <v>70</v>
      </c>
      <c r="O263" s="18">
        <f t="shared" si="108"/>
        <v>30</v>
      </c>
      <c r="P263" s="4">
        <f t="shared" si="109"/>
        <v>202209</v>
      </c>
      <c r="Q263" s="23">
        <f t="shared" si="110"/>
        <v>0.40909090909090912</v>
      </c>
      <c r="R263" s="23">
        <f t="shared" si="111"/>
        <v>-3.2919254658385086</v>
      </c>
      <c r="S263" s="22">
        <f t="shared" si="112"/>
        <v>-2.8828345567475995</v>
      </c>
      <c r="T263" s="5">
        <f t="shared" si="113"/>
        <v>2.4444444444444442</v>
      </c>
      <c r="U263" s="5"/>
      <c r="V263" s="5"/>
      <c r="W263" s="5">
        <f t="shared" si="114"/>
        <v>-1</v>
      </c>
      <c r="X263" s="4">
        <f t="shared" si="115"/>
        <v>-1</v>
      </c>
      <c r="Y263" s="4">
        <f t="shared" si="116"/>
        <v>0</v>
      </c>
      <c r="Z263" s="30">
        <f t="shared" si="117"/>
        <v>2022</v>
      </c>
      <c r="AA263" s="4">
        <f t="shared" si="118"/>
        <v>2.2999999999999998</v>
      </c>
      <c r="AB263" s="4">
        <f t="shared" si="119"/>
        <v>2.25</v>
      </c>
      <c r="AC263" s="4">
        <f t="shared" si="120"/>
        <v>-4.9999999999999822E-2</v>
      </c>
      <c r="AD263" s="4"/>
      <c r="AE263" s="4">
        <f t="shared" si="121"/>
        <v>5.4466230936819349E-3</v>
      </c>
      <c r="AF263" s="31">
        <f t="shared" si="122"/>
        <v>1.2999999999999998</v>
      </c>
      <c r="AG263" s="31">
        <f t="shared" si="123"/>
        <v>1.25</v>
      </c>
      <c r="AH263" s="3">
        <f t="shared" si="124"/>
        <v>0</v>
      </c>
      <c r="AI263" s="40" t="b">
        <f t="shared" si="125"/>
        <v>0</v>
      </c>
      <c r="AJ263" s="3">
        <f t="shared" si="126"/>
        <v>4.1935483870967794E-2</v>
      </c>
      <c r="AK263" s="3">
        <f t="shared" si="127"/>
        <v>0.76570795874948516</v>
      </c>
    </row>
    <row r="264" spans="1:37" s="3" customFormat="1" x14ac:dyDescent="0.25">
      <c r="A264" s="9">
        <v>44822</v>
      </c>
      <c r="B264" s="1" t="s">
        <v>33</v>
      </c>
      <c r="C264" s="1" t="s">
        <v>82</v>
      </c>
      <c r="D264">
        <v>36</v>
      </c>
      <c r="E264" s="1">
        <v>27</v>
      </c>
      <c r="F264">
        <f t="shared" si="103"/>
        <v>1</v>
      </c>
      <c r="G264">
        <f t="shared" si="104"/>
        <v>0</v>
      </c>
      <c r="H264" s="4">
        <v>2.0499999999999998</v>
      </c>
      <c r="I264" s="4">
        <v>1.8</v>
      </c>
      <c r="J264" s="4">
        <v>1.86</v>
      </c>
      <c r="K264" s="4">
        <v>1.95</v>
      </c>
      <c r="L264" s="18">
        <f t="shared" si="105"/>
        <v>40</v>
      </c>
      <c r="M264" s="18">
        <f t="shared" si="106"/>
        <v>55</v>
      </c>
      <c r="N264" s="18">
        <f t="shared" si="107"/>
        <v>50</v>
      </c>
      <c r="O264" s="18">
        <f t="shared" si="108"/>
        <v>50</v>
      </c>
      <c r="P264" s="4">
        <f t="shared" si="109"/>
        <v>202209</v>
      </c>
      <c r="Q264" s="23">
        <f t="shared" si="110"/>
        <v>2.0499999999999998</v>
      </c>
      <c r="R264" s="23">
        <f t="shared" si="111"/>
        <v>-2.2023809523809526</v>
      </c>
      <c r="S264" s="22">
        <f t="shared" si="112"/>
        <v>-0.15238095238095273</v>
      </c>
      <c r="T264" s="5">
        <f t="shared" si="113"/>
        <v>0.87804878048780499</v>
      </c>
      <c r="U264" s="5"/>
      <c r="V264" s="5"/>
      <c r="W264" s="5">
        <f t="shared" si="114"/>
        <v>1.0499999999999998</v>
      </c>
      <c r="X264" s="4">
        <f t="shared" si="115"/>
        <v>0.8600000000000001</v>
      </c>
      <c r="Y264" s="4">
        <f t="shared" si="116"/>
        <v>-0.18999999999999972</v>
      </c>
      <c r="Z264" s="30">
        <f t="shared" si="117"/>
        <v>2022</v>
      </c>
      <c r="AA264" s="4">
        <f t="shared" si="118"/>
        <v>-1</v>
      </c>
      <c r="AB264" s="4">
        <f t="shared" si="119"/>
        <v>-1</v>
      </c>
      <c r="AC264" s="4">
        <f t="shared" si="120"/>
        <v>0</v>
      </c>
      <c r="AD264" s="4"/>
      <c r="AE264" s="4">
        <f t="shared" si="121"/>
        <v>-4.9829530553369972E-2</v>
      </c>
      <c r="AF264" s="31">
        <f t="shared" si="122"/>
        <v>4.9999999999999822E-2</v>
      </c>
      <c r="AG264" s="31">
        <f t="shared" si="123"/>
        <v>-0.1399999999999999</v>
      </c>
      <c r="AH264" s="3">
        <f t="shared" si="124"/>
        <v>0</v>
      </c>
      <c r="AI264" s="40" t="b">
        <f t="shared" si="125"/>
        <v>0</v>
      </c>
      <c r="AJ264" s="3">
        <f t="shared" si="126"/>
        <v>4.1558441558441461E-2</v>
      </c>
      <c r="AK264" s="3">
        <f t="shared" si="127"/>
        <v>0.7172464949581745</v>
      </c>
    </row>
    <row r="265" spans="1:37" s="3" customFormat="1" x14ac:dyDescent="0.25">
      <c r="A265" s="9">
        <v>44822</v>
      </c>
      <c r="B265" s="1" t="s">
        <v>56</v>
      </c>
      <c r="C265" s="1" t="s">
        <v>36</v>
      </c>
      <c r="D265">
        <v>24</v>
      </c>
      <c r="E265" s="1">
        <v>0</v>
      </c>
      <c r="F265">
        <f t="shared" si="103"/>
        <v>1</v>
      </c>
      <c r="G265">
        <f t="shared" si="104"/>
        <v>0</v>
      </c>
      <c r="H265" s="4">
        <v>2.7</v>
      </c>
      <c r="I265" s="4">
        <v>1.5</v>
      </c>
      <c r="J265" s="4">
        <v>2.4</v>
      </c>
      <c r="K265" s="4">
        <v>1.62</v>
      </c>
      <c r="L265" s="18">
        <f t="shared" si="105"/>
        <v>30</v>
      </c>
      <c r="M265" s="18">
        <f t="shared" si="106"/>
        <v>65</v>
      </c>
      <c r="N265" s="18">
        <f t="shared" si="107"/>
        <v>40</v>
      </c>
      <c r="O265" s="18">
        <f t="shared" si="108"/>
        <v>60</v>
      </c>
      <c r="P265" s="4">
        <f t="shared" si="109"/>
        <v>202209</v>
      </c>
      <c r="Q265" s="23">
        <f t="shared" si="110"/>
        <v>2.7</v>
      </c>
      <c r="R265" s="23">
        <f t="shared" si="111"/>
        <v>-2.5882352941176467</v>
      </c>
      <c r="S265" s="22">
        <f t="shared" si="112"/>
        <v>0.11176470588235343</v>
      </c>
      <c r="T265" s="5">
        <f t="shared" si="113"/>
        <v>0.55555555555555547</v>
      </c>
      <c r="U265" s="5"/>
      <c r="V265" s="5"/>
      <c r="W265" s="5">
        <f t="shared" si="114"/>
        <v>1.7000000000000002</v>
      </c>
      <c r="X265" s="4">
        <f t="shared" si="115"/>
        <v>1.4</v>
      </c>
      <c r="Y265" s="4">
        <f t="shared" si="116"/>
        <v>-0.30000000000000027</v>
      </c>
      <c r="Z265" s="30">
        <f t="shared" si="117"/>
        <v>2022</v>
      </c>
      <c r="AA265" s="4">
        <f t="shared" si="118"/>
        <v>-1</v>
      </c>
      <c r="AB265" s="4">
        <f t="shared" si="119"/>
        <v>-1</v>
      </c>
      <c r="AC265" s="4">
        <f t="shared" si="120"/>
        <v>0</v>
      </c>
      <c r="AD265" s="4"/>
      <c r="AE265" s="4">
        <f t="shared" si="121"/>
        <v>-4.6296296296296335E-2</v>
      </c>
      <c r="AF265" s="31">
        <f t="shared" si="122"/>
        <v>0.70000000000000018</v>
      </c>
      <c r="AG265" s="31">
        <f t="shared" si="123"/>
        <v>0.39999999999999991</v>
      </c>
      <c r="AH265" s="3">
        <f t="shared" si="124"/>
        <v>1</v>
      </c>
      <c r="AI265" s="40">
        <f t="shared" si="125"/>
        <v>1.2345679012345734E-2</v>
      </c>
      <c r="AJ265" s="3">
        <f t="shared" si="126"/>
        <v>3.5714285714285587E-2</v>
      </c>
      <c r="AK265" s="3">
        <f t="shared" si="127"/>
        <v>0.74394147233653407</v>
      </c>
    </row>
    <row r="266" spans="1:37" s="3" customFormat="1" x14ac:dyDescent="0.25">
      <c r="A266" s="9">
        <v>44822</v>
      </c>
      <c r="B266" s="1" t="s">
        <v>42</v>
      </c>
      <c r="C266" s="1" t="s">
        <v>39</v>
      </c>
      <c r="D266">
        <v>10</v>
      </c>
      <c r="E266" s="1">
        <v>20</v>
      </c>
      <c r="F266">
        <f t="shared" si="103"/>
        <v>0</v>
      </c>
      <c r="G266">
        <f t="shared" si="104"/>
        <v>1</v>
      </c>
      <c r="H266" s="4">
        <v>2.6</v>
      </c>
      <c r="I266" s="4">
        <v>1.55</v>
      </c>
      <c r="J266" s="4">
        <v>2.25</v>
      </c>
      <c r="K266" s="4">
        <v>1.68</v>
      </c>
      <c r="L266" s="18">
        <f t="shared" si="105"/>
        <v>30</v>
      </c>
      <c r="M266" s="18">
        <f t="shared" si="106"/>
        <v>60</v>
      </c>
      <c r="N266" s="18">
        <f t="shared" si="107"/>
        <v>40</v>
      </c>
      <c r="O266" s="18">
        <f t="shared" si="108"/>
        <v>55</v>
      </c>
      <c r="P266" s="4">
        <f t="shared" si="109"/>
        <v>202209</v>
      </c>
      <c r="Q266" s="23">
        <f t="shared" si="110"/>
        <v>1.6774193548387097</v>
      </c>
      <c r="R266" s="23">
        <f t="shared" si="111"/>
        <v>-2.4431818181818183</v>
      </c>
      <c r="S266" s="22">
        <f t="shared" si="112"/>
        <v>-0.7657624633431086</v>
      </c>
      <c r="T266" s="5">
        <f t="shared" si="113"/>
        <v>0.59615384615384615</v>
      </c>
      <c r="U266" s="5"/>
      <c r="V266" s="5"/>
      <c r="W266" s="5">
        <f t="shared" si="114"/>
        <v>-1</v>
      </c>
      <c r="X266" s="4">
        <f t="shared" si="115"/>
        <v>-1</v>
      </c>
      <c r="Y266" s="4">
        <f t="shared" si="116"/>
        <v>0</v>
      </c>
      <c r="Z266" s="30">
        <f t="shared" si="117"/>
        <v>2022</v>
      </c>
      <c r="AA266" s="4">
        <f t="shared" si="118"/>
        <v>0.55000000000000004</v>
      </c>
      <c r="AB266" s="4">
        <f t="shared" si="119"/>
        <v>0.67999999999999994</v>
      </c>
      <c r="AC266" s="4">
        <f t="shared" si="120"/>
        <v>0.12999999999999989</v>
      </c>
      <c r="AD266" s="4"/>
      <c r="AE266" s="4">
        <f t="shared" si="121"/>
        <v>-5.9829059829059839E-2</v>
      </c>
      <c r="AF266" s="31">
        <f t="shared" si="122"/>
        <v>-0.44999999999999996</v>
      </c>
      <c r="AG266" s="31">
        <f t="shared" si="123"/>
        <v>-0.32000000000000006</v>
      </c>
      <c r="AH266" s="3">
        <f t="shared" si="124"/>
        <v>1</v>
      </c>
      <c r="AI266" s="40">
        <f t="shared" si="125"/>
        <v>2.0146520146520186E-2</v>
      </c>
      <c r="AJ266" s="3">
        <f t="shared" si="126"/>
        <v>2.8915662650602414E-2</v>
      </c>
      <c r="AK266" s="3">
        <f t="shared" si="127"/>
        <v>0.74447228909727914</v>
      </c>
    </row>
    <row r="267" spans="1:37" s="3" customFormat="1" x14ac:dyDescent="0.25">
      <c r="A267" s="9">
        <v>44822</v>
      </c>
      <c r="B267" s="1" t="s">
        <v>34</v>
      </c>
      <c r="C267" s="1" t="s">
        <v>40</v>
      </c>
      <c r="D267">
        <v>19</v>
      </c>
      <c r="E267" s="1">
        <v>16</v>
      </c>
      <c r="F267">
        <f t="shared" si="103"/>
        <v>1</v>
      </c>
      <c r="G267">
        <f t="shared" si="104"/>
        <v>0</v>
      </c>
      <c r="H267" s="4">
        <v>1.8</v>
      </c>
      <c r="I267" s="4">
        <v>2.0499999999999998</v>
      </c>
      <c r="J267" s="4">
        <v>1.95</v>
      </c>
      <c r="K267" s="4">
        <v>1.86</v>
      </c>
      <c r="L267" s="18">
        <f t="shared" si="105"/>
        <v>50</v>
      </c>
      <c r="M267" s="18">
        <f t="shared" si="106"/>
        <v>45</v>
      </c>
      <c r="N267" s="18">
        <f t="shared" si="107"/>
        <v>50</v>
      </c>
      <c r="O267" s="18">
        <f t="shared" si="108"/>
        <v>50</v>
      </c>
      <c r="P267" s="4">
        <f t="shared" si="109"/>
        <v>202209</v>
      </c>
      <c r="Q267" s="23">
        <f t="shared" si="110"/>
        <v>1.8</v>
      </c>
      <c r="R267" s="23">
        <f t="shared" si="111"/>
        <v>-2.2023809523809526</v>
      </c>
      <c r="S267" s="22">
        <f t="shared" si="112"/>
        <v>-0.40238095238095251</v>
      </c>
      <c r="T267" s="5">
        <f t="shared" si="113"/>
        <v>1.1388888888888888</v>
      </c>
      <c r="U267" s="5"/>
      <c r="V267" s="5"/>
      <c r="W267" s="5">
        <f t="shared" si="114"/>
        <v>0.8</v>
      </c>
      <c r="X267" s="4">
        <f t="shared" si="115"/>
        <v>0.95</v>
      </c>
      <c r="Y267" s="4">
        <f t="shared" si="116"/>
        <v>0.14999999999999991</v>
      </c>
      <c r="Z267" s="30">
        <f t="shared" si="117"/>
        <v>2022</v>
      </c>
      <c r="AA267" s="4">
        <f t="shared" si="118"/>
        <v>-1</v>
      </c>
      <c r="AB267" s="4">
        <f t="shared" si="119"/>
        <v>-1</v>
      </c>
      <c r="AC267" s="4">
        <f t="shared" si="120"/>
        <v>0</v>
      </c>
      <c r="AD267" s="4"/>
      <c r="AE267" s="4">
        <f t="shared" si="121"/>
        <v>4.2735042735042694E-2</v>
      </c>
      <c r="AF267" s="31">
        <f t="shared" si="122"/>
        <v>-0.19999999999999996</v>
      </c>
      <c r="AG267" s="31">
        <f t="shared" si="123"/>
        <v>-5.0000000000000044E-2</v>
      </c>
      <c r="AH267" s="3">
        <f t="shared" si="124"/>
        <v>0</v>
      </c>
      <c r="AI267" s="40" t="b">
        <f t="shared" si="125"/>
        <v>0</v>
      </c>
      <c r="AJ267" s="3">
        <f t="shared" si="126"/>
        <v>4.1558441558441461E-2</v>
      </c>
      <c r="AK267" s="3">
        <f t="shared" si="127"/>
        <v>0.7172464949581745</v>
      </c>
    </row>
    <row r="268" spans="1:37" s="3" customFormat="1" x14ac:dyDescent="0.25">
      <c r="A268" s="9">
        <v>44822</v>
      </c>
      <c r="B268" s="1" t="s">
        <v>57</v>
      </c>
      <c r="C268" s="1" t="s">
        <v>52</v>
      </c>
      <c r="D268">
        <v>14</v>
      </c>
      <c r="E268" s="1">
        <v>17</v>
      </c>
      <c r="F268">
        <f t="shared" si="103"/>
        <v>0</v>
      </c>
      <c r="G268">
        <f t="shared" si="104"/>
        <v>1</v>
      </c>
      <c r="H268" s="4">
        <v>2</v>
      </c>
      <c r="I268" s="4">
        <v>1.83</v>
      </c>
      <c r="J268" s="4">
        <v>2.35</v>
      </c>
      <c r="K268" s="4">
        <v>1.64</v>
      </c>
      <c r="L268" s="18">
        <f t="shared" si="105"/>
        <v>50</v>
      </c>
      <c r="M268" s="18">
        <f t="shared" si="106"/>
        <v>50</v>
      </c>
      <c r="N268" s="18">
        <f t="shared" si="107"/>
        <v>40</v>
      </c>
      <c r="O268" s="18">
        <f t="shared" si="108"/>
        <v>60</v>
      </c>
      <c r="P268" s="4">
        <f t="shared" si="109"/>
        <v>202209</v>
      </c>
      <c r="Q268" s="23">
        <f t="shared" si="110"/>
        <v>1.0928961748633879</v>
      </c>
      <c r="R268" s="23">
        <f t="shared" si="111"/>
        <v>-2.2048192771084336</v>
      </c>
      <c r="S268" s="22">
        <f t="shared" si="112"/>
        <v>-1.1119231022450458</v>
      </c>
      <c r="T268" s="5">
        <f t="shared" si="113"/>
        <v>0.91500000000000004</v>
      </c>
      <c r="U268" s="5"/>
      <c r="V268" s="5"/>
      <c r="W268" s="5">
        <f t="shared" si="114"/>
        <v>-1</v>
      </c>
      <c r="X268" s="4">
        <f t="shared" si="115"/>
        <v>-1</v>
      </c>
      <c r="Y268" s="4">
        <f t="shared" si="116"/>
        <v>0</v>
      </c>
      <c r="Z268" s="30">
        <f t="shared" si="117"/>
        <v>2022</v>
      </c>
      <c r="AA268" s="4">
        <f t="shared" si="118"/>
        <v>0.83000000000000007</v>
      </c>
      <c r="AB268" s="4">
        <f t="shared" si="119"/>
        <v>0.6399999999999999</v>
      </c>
      <c r="AC268" s="4">
        <f t="shared" si="120"/>
        <v>-0.19000000000000017</v>
      </c>
      <c r="AD268" s="4"/>
      <c r="AE268" s="4">
        <f t="shared" si="121"/>
        <v>7.4468085106382975E-2</v>
      </c>
      <c r="AF268" s="31">
        <f t="shared" si="122"/>
        <v>-0.16999999999999993</v>
      </c>
      <c r="AG268" s="31">
        <f t="shared" si="123"/>
        <v>-0.3600000000000001</v>
      </c>
      <c r="AH268" s="3">
        <f t="shared" si="124"/>
        <v>1</v>
      </c>
      <c r="AI268" s="40">
        <f t="shared" si="125"/>
        <v>2.8019997674689101E-2</v>
      </c>
      <c r="AJ268" s="3">
        <f t="shared" si="126"/>
        <v>4.4386422976501305E-2</v>
      </c>
      <c r="AK268" s="3">
        <f t="shared" si="127"/>
        <v>0.71408522201319835</v>
      </c>
    </row>
    <row r="269" spans="1:37" s="3" customFormat="1" x14ac:dyDescent="0.25">
      <c r="A269" s="9">
        <v>44819</v>
      </c>
      <c r="B269" s="1" t="s">
        <v>49</v>
      </c>
      <c r="C269" s="1" t="s">
        <v>74</v>
      </c>
      <c r="D269">
        <v>27</v>
      </c>
      <c r="E269" s="1">
        <v>24</v>
      </c>
      <c r="F269">
        <f t="shared" si="103"/>
        <v>1</v>
      </c>
      <c r="G269">
        <f t="shared" si="104"/>
        <v>0</v>
      </c>
      <c r="H269" s="4">
        <v>1.62</v>
      </c>
      <c r="I269" s="4">
        <v>2.4</v>
      </c>
      <c r="J269" s="4">
        <v>1.47</v>
      </c>
      <c r="K269" s="4">
        <v>2.75</v>
      </c>
      <c r="L269" s="18">
        <f t="shared" si="105"/>
        <v>60</v>
      </c>
      <c r="M269" s="18">
        <f t="shared" si="106"/>
        <v>40</v>
      </c>
      <c r="N269" s="18">
        <f t="shared" si="107"/>
        <v>65</v>
      </c>
      <c r="O269" s="18">
        <f t="shared" si="108"/>
        <v>35</v>
      </c>
      <c r="P269" s="4">
        <f t="shared" si="109"/>
        <v>202209</v>
      </c>
      <c r="Q269" s="23">
        <f t="shared" si="110"/>
        <v>1.62</v>
      </c>
      <c r="R269" s="23">
        <f t="shared" si="111"/>
        <v>-2.3271889400921655</v>
      </c>
      <c r="S269" s="22">
        <f t="shared" si="112"/>
        <v>-0.70718894009216537</v>
      </c>
      <c r="T269" s="5">
        <f t="shared" si="113"/>
        <v>1.4814814814814814</v>
      </c>
      <c r="U269" s="5"/>
      <c r="V269" s="5"/>
      <c r="W269" s="5">
        <f t="shared" si="114"/>
        <v>0.62000000000000011</v>
      </c>
      <c r="X269" s="4">
        <f t="shared" si="115"/>
        <v>0.47</v>
      </c>
      <c r="Y269" s="4">
        <f t="shared" si="116"/>
        <v>-0.15000000000000013</v>
      </c>
      <c r="Z269" s="30">
        <f t="shared" si="117"/>
        <v>2022</v>
      </c>
      <c r="AA269" s="4">
        <f t="shared" si="118"/>
        <v>-1</v>
      </c>
      <c r="AB269" s="4">
        <f t="shared" si="119"/>
        <v>-1</v>
      </c>
      <c r="AC269" s="4">
        <f t="shared" si="120"/>
        <v>0</v>
      </c>
      <c r="AD269" s="4"/>
      <c r="AE269" s="4">
        <f t="shared" si="121"/>
        <v>-6.2988158226253477E-2</v>
      </c>
      <c r="AF269" s="31">
        <f t="shared" si="122"/>
        <v>-0.37999999999999989</v>
      </c>
      <c r="AG269" s="31">
        <f t="shared" si="123"/>
        <v>-0.53</v>
      </c>
      <c r="AH269" s="3">
        <f t="shared" si="124"/>
        <v>1</v>
      </c>
      <c r="AI269" s="40">
        <f t="shared" si="125"/>
        <v>1.9079685746352437E-2</v>
      </c>
      <c r="AJ269" s="3">
        <f t="shared" si="126"/>
        <v>3.2835820895522283E-2</v>
      </c>
      <c r="AK269" s="3">
        <f t="shared" si="127"/>
        <v>0.73406619925824312</v>
      </c>
    </row>
    <row r="270" spans="1:37" s="3" customFormat="1" x14ac:dyDescent="0.25">
      <c r="A270" s="9">
        <v>44816</v>
      </c>
      <c r="B270" s="1" t="s">
        <v>61</v>
      </c>
      <c r="C270" s="1" t="s">
        <v>35</v>
      </c>
      <c r="D270">
        <v>17</v>
      </c>
      <c r="E270" s="1">
        <v>16</v>
      </c>
      <c r="F270">
        <f t="shared" si="103"/>
        <v>1</v>
      </c>
      <c r="G270">
        <f t="shared" si="104"/>
        <v>0</v>
      </c>
      <c r="H270" s="4">
        <v>2.6</v>
      </c>
      <c r="I270" s="4">
        <v>1.55</v>
      </c>
      <c r="J270" s="4">
        <v>3.25</v>
      </c>
      <c r="K270" s="4">
        <v>1.36</v>
      </c>
      <c r="L270" s="18">
        <f t="shared" si="105"/>
        <v>30</v>
      </c>
      <c r="M270" s="18">
        <f t="shared" si="106"/>
        <v>60</v>
      </c>
      <c r="N270" s="18">
        <f t="shared" si="107"/>
        <v>30</v>
      </c>
      <c r="O270" s="18">
        <f t="shared" si="108"/>
        <v>70</v>
      </c>
      <c r="P270" s="4">
        <f t="shared" si="109"/>
        <v>202209</v>
      </c>
      <c r="Q270" s="23">
        <f t="shared" si="110"/>
        <v>2.6</v>
      </c>
      <c r="R270" s="23">
        <f t="shared" si="111"/>
        <v>-2.4431818181818183</v>
      </c>
      <c r="S270" s="22">
        <f t="shared" si="112"/>
        <v>0.15681818181818175</v>
      </c>
      <c r="T270" s="5">
        <f t="shared" si="113"/>
        <v>0.59615384615384615</v>
      </c>
      <c r="U270" s="5"/>
      <c r="V270" s="5"/>
      <c r="W270" s="5">
        <f t="shared" si="114"/>
        <v>1.6</v>
      </c>
      <c r="X270" s="4">
        <f t="shared" si="115"/>
        <v>2.25</v>
      </c>
      <c r="Y270" s="4">
        <f t="shared" si="116"/>
        <v>0.64999999999999991</v>
      </c>
      <c r="Z270" s="30">
        <f t="shared" si="117"/>
        <v>2022</v>
      </c>
      <c r="AA270" s="4">
        <f t="shared" si="118"/>
        <v>-1</v>
      </c>
      <c r="AB270" s="4">
        <f t="shared" si="119"/>
        <v>-1</v>
      </c>
      <c r="AC270" s="4">
        <f t="shared" si="120"/>
        <v>0</v>
      </c>
      <c r="AD270" s="4"/>
      <c r="AE270" s="4">
        <f t="shared" si="121"/>
        <v>7.6923076923076872E-2</v>
      </c>
      <c r="AF270" s="31">
        <f t="shared" si="122"/>
        <v>0.60000000000000009</v>
      </c>
      <c r="AG270" s="31">
        <f t="shared" si="123"/>
        <v>1.25</v>
      </c>
      <c r="AH270" s="3">
        <f t="shared" si="124"/>
        <v>1</v>
      </c>
      <c r="AI270" s="40">
        <f t="shared" si="125"/>
        <v>4.7146401985111663E-2</v>
      </c>
      <c r="AJ270" s="3">
        <f t="shared" si="126"/>
        <v>2.8915662650602414E-2</v>
      </c>
      <c r="AK270" s="3">
        <f t="shared" si="127"/>
        <v>0.74447228909727914</v>
      </c>
    </row>
    <row r="271" spans="1:37" s="3" customFormat="1" x14ac:dyDescent="0.25">
      <c r="A271" s="9">
        <v>44815</v>
      </c>
      <c r="B271" s="1" t="s">
        <v>37</v>
      </c>
      <c r="C271" s="1" t="s">
        <v>39</v>
      </c>
      <c r="D271">
        <v>3</v>
      </c>
      <c r="E271" s="1">
        <v>19</v>
      </c>
      <c r="F271">
        <f t="shared" si="103"/>
        <v>0</v>
      </c>
      <c r="G271">
        <f t="shared" si="104"/>
        <v>1</v>
      </c>
      <c r="H271" s="4">
        <v>2.15</v>
      </c>
      <c r="I271" s="4">
        <v>1.74</v>
      </c>
      <c r="J271" s="4">
        <v>2.15</v>
      </c>
      <c r="K271" s="4">
        <v>1.74</v>
      </c>
      <c r="L271" s="18">
        <f t="shared" si="105"/>
        <v>40</v>
      </c>
      <c r="M271" s="18">
        <f t="shared" si="106"/>
        <v>55</v>
      </c>
      <c r="N271" s="18">
        <f t="shared" si="107"/>
        <v>45</v>
      </c>
      <c r="O271" s="18">
        <f t="shared" si="108"/>
        <v>55</v>
      </c>
      <c r="P271" s="4">
        <f t="shared" si="109"/>
        <v>202209</v>
      </c>
      <c r="Q271" s="23">
        <f t="shared" si="110"/>
        <v>1.235632183908046</v>
      </c>
      <c r="R271" s="23">
        <f t="shared" si="111"/>
        <v>-2.2209165687426555</v>
      </c>
      <c r="S271" s="22">
        <f t="shared" si="112"/>
        <v>-0.98528438483460956</v>
      </c>
      <c r="T271" s="5">
        <f t="shared" si="113"/>
        <v>0.80930232558139537</v>
      </c>
      <c r="U271" s="5"/>
      <c r="V271" s="5"/>
      <c r="W271" s="5">
        <f t="shared" si="114"/>
        <v>-1</v>
      </c>
      <c r="X271" s="4">
        <f t="shared" si="115"/>
        <v>-1</v>
      </c>
      <c r="Y271" s="4">
        <f t="shared" si="116"/>
        <v>0</v>
      </c>
      <c r="Z271" s="30">
        <f t="shared" si="117"/>
        <v>2022</v>
      </c>
      <c r="AA271" s="4">
        <f t="shared" si="118"/>
        <v>0.74</v>
      </c>
      <c r="AB271" s="4">
        <f t="shared" si="119"/>
        <v>0.74</v>
      </c>
      <c r="AC271" s="4">
        <f t="shared" si="120"/>
        <v>0</v>
      </c>
      <c r="AD271" s="4"/>
      <c r="AE271" s="4">
        <f t="shared" si="121"/>
        <v>0</v>
      </c>
      <c r="AF271" s="31">
        <f t="shared" si="122"/>
        <v>-0.26</v>
      </c>
      <c r="AG271" s="31">
        <f t="shared" si="123"/>
        <v>-0.26</v>
      </c>
      <c r="AH271" s="3">
        <f t="shared" si="124"/>
        <v>0</v>
      </c>
      <c r="AI271" s="40" t="b">
        <f t="shared" si="125"/>
        <v>0</v>
      </c>
      <c r="AJ271" s="3">
        <f t="shared" si="126"/>
        <v>3.8303341902313659E-2</v>
      </c>
      <c r="AK271" s="3">
        <f t="shared" si="127"/>
        <v>0.72204519573698789</v>
      </c>
    </row>
    <row r="272" spans="1:37" s="3" customFormat="1" x14ac:dyDescent="0.25">
      <c r="A272" s="9">
        <v>44815</v>
      </c>
      <c r="B272" s="1" t="s">
        <v>63</v>
      </c>
      <c r="C272" s="1" t="s">
        <v>49</v>
      </c>
      <c r="D272">
        <v>21</v>
      </c>
      <c r="E272" s="1">
        <v>44</v>
      </c>
      <c r="F272">
        <f t="shared" si="103"/>
        <v>0</v>
      </c>
      <c r="G272">
        <f t="shared" si="104"/>
        <v>1</v>
      </c>
      <c r="H272" s="4">
        <v>2.2999999999999998</v>
      </c>
      <c r="I272" s="4">
        <v>1.66</v>
      </c>
      <c r="J272" s="4">
        <v>3.15</v>
      </c>
      <c r="K272" s="4">
        <v>1.38</v>
      </c>
      <c r="L272" s="18">
        <f t="shared" si="105"/>
        <v>40</v>
      </c>
      <c r="M272" s="18">
        <f t="shared" si="106"/>
        <v>60</v>
      </c>
      <c r="N272" s="18">
        <f t="shared" si="107"/>
        <v>30</v>
      </c>
      <c r="O272" s="18">
        <f t="shared" si="108"/>
        <v>70</v>
      </c>
      <c r="P272" s="4">
        <f t="shared" si="109"/>
        <v>202209</v>
      </c>
      <c r="Q272" s="23">
        <f t="shared" si="110"/>
        <v>1.3855421686746987</v>
      </c>
      <c r="R272" s="23">
        <f t="shared" si="111"/>
        <v>-2.2843822843822847</v>
      </c>
      <c r="S272" s="22">
        <f t="shared" si="112"/>
        <v>-0.89884011570758604</v>
      </c>
      <c r="T272" s="5">
        <f t="shared" si="113"/>
        <v>0.72173913043478266</v>
      </c>
      <c r="U272" s="5"/>
      <c r="V272" s="5"/>
      <c r="W272" s="5">
        <f t="shared" si="114"/>
        <v>-1</v>
      </c>
      <c r="X272" s="4">
        <f t="shared" si="115"/>
        <v>-1</v>
      </c>
      <c r="Y272" s="4">
        <f t="shared" si="116"/>
        <v>0</v>
      </c>
      <c r="Z272" s="30">
        <f t="shared" si="117"/>
        <v>2022</v>
      </c>
      <c r="AA272" s="4">
        <f t="shared" si="118"/>
        <v>0.65999999999999992</v>
      </c>
      <c r="AB272" s="4">
        <f t="shared" si="119"/>
        <v>0.37999999999999989</v>
      </c>
      <c r="AC272" s="4">
        <f t="shared" si="120"/>
        <v>-0.28000000000000003</v>
      </c>
      <c r="AD272" s="4"/>
      <c r="AE272" s="4">
        <f t="shared" si="121"/>
        <v>0.11732229123533477</v>
      </c>
      <c r="AF272" s="31">
        <f t="shared" si="122"/>
        <v>-0.34000000000000008</v>
      </c>
      <c r="AG272" s="31">
        <f t="shared" si="123"/>
        <v>-0.62000000000000011</v>
      </c>
      <c r="AH272" s="3">
        <f t="shared" si="124"/>
        <v>1</v>
      </c>
      <c r="AI272" s="40">
        <f t="shared" si="125"/>
        <v>8.0130043985465638E-2</v>
      </c>
      <c r="AJ272" s="3">
        <f t="shared" si="126"/>
        <v>3.5858585858585923E-2</v>
      </c>
      <c r="AK272" s="3">
        <f t="shared" si="127"/>
        <v>0.72834147531433491</v>
      </c>
    </row>
    <row r="273" spans="1:37" s="3" customFormat="1" x14ac:dyDescent="0.25">
      <c r="A273" s="9">
        <v>44815</v>
      </c>
      <c r="B273" s="1" t="s">
        <v>74</v>
      </c>
      <c r="C273" s="1" t="s">
        <v>80</v>
      </c>
      <c r="D273">
        <v>24</v>
      </c>
      <c r="E273" s="1">
        <v>19</v>
      </c>
      <c r="F273">
        <f t="shared" si="103"/>
        <v>1</v>
      </c>
      <c r="G273">
        <f t="shared" si="104"/>
        <v>0</v>
      </c>
      <c r="H273" s="4">
        <v>1.5</v>
      </c>
      <c r="I273" s="4">
        <v>2.7</v>
      </c>
      <c r="J273" s="4">
        <v>1.55</v>
      </c>
      <c r="K273" s="4">
        <v>2.6</v>
      </c>
      <c r="L273" s="18">
        <f t="shared" si="105"/>
        <v>60</v>
      </c>
      <c r="M273" s="18">
        <f t="shared" si="106"/>
        <v>35</v>
      </c>
      <c r="N273" s="18">
        <f t="shared" si="107"/>
        <v>60</v>
      </c>
      <c r="O273" s="18">
        <f t="shared" si="108"/>
        <v>35</v>
      </c>
      <c r="P273" s="4">
        <f t="shared" si="109"/>
        <v>202209</v>
      </c>
      <c r="Q273" s="23">
        <f t="shared" si="110"/>
        <v>1.5</v>
      </c>
      <c r="R273" s="23">
        <f t="shared" si="111"/>
        <v>-2.5882352941176467</v>
      </c>
      <c r="S273" s="22">
        <f t="shared" si="112"/>
        <v>-1.0882352941176467</v>
      </c>
      <c r="T273" s="5">
        <f t="shared" si="113"/>
        <v>1.8</v>
      </c>
      <c r="U273" s="5"/>
      <c r="V273" s="5"/>
      <c r="W273" s="5">
        <f t="shared" si="114"/>
        <v>0.5</v>
      </c>
      <c r="X273" s="4">
        <f t="shared" si="115"/>
        <v>0.55000000000000004</v>
      </c>
      <c r="Y273" s="4">
        <f t="shared" si="116"/>
        <v>5.0000000000000044E-2</v>
      </c>
      <c r="Z273" s="30">
        <f t="shared" si="117"/>
        <v>2022</v>
      </c>
      <c r="AA273" s="4">
        <f t="shared" si="118"/>
        <v>-1</v>
      </c>
      <c r="AB273" s="4">
        <f t="shared" si="119"/>
        <v>-1</v>
      </c>
      <c r="AC273" s="4">
        <f t="shared" si="120"/>
        <v>0</v>
      </c>
      <c r="AD273" s="4"/>
      <c r="AE273" s="4">
        <f t="shared" si="121"/>
        <v>2.1505376344086002E-2</v>
      </c>
      <c r="AF273" s="31">
        <f t="shared" si="122"/>
        <v>-0.5</v>
      </c>
      <c r="AG273" s="31">
        <f t="shared" si="123"/>
        <v>-0.44999999999999996</v>
      </c>
      <c r="AH273" s="3">
        <f t="shared" si="124"/>
        <v>0</v>
      </c>
      <c r="AI273" s="40" t="b">
        <f t="shared" si="125"/>
        <v>0</v>
      </c>
      <c r="AJ273" s="3">
        <f t="shared" si="126"/>
        <v>3.5714285714285587E-2</v>
      </c>
      <c r="AK273" s="3">
        <f t="shared" si="127"/>
        <v>0.74394147233653407</v>
      </c>
    </row>
    <row r="274" spans="1:37" s="3" customFormat="1" x14ac:dyDescent="0.25">
      <c r="A274" s="9">
        <v>44815</v>
      </c>
      <c r="B274" s="1" t="s">
        <v>60</v>
      </c>
      <c r="C274" s="1" t="s">
        <v>62</v>
      </c>
      <c r="D274">
        <v>23</v>
      </c>
      <c r="E274" s="1">
        <v>7</v>
      </c>
      <c r="F274">
        <f t="shared" si="103"/>
        <v>1</v>
      </c>
      <c r="G274">
        <f t="shared" si="104"/>
        <v>0</v>
      </c>
      <c r="H274" s="4">
        <v>2</v>
      </c>
      <c r="I274" s="4">
        <v>1.83</v>
      </c>
      <c r="J274" s="4">
        <v>1.76</v>
      </c>
      <c r="K274" s="4">
        <v>2.1</v>
      </c>
      <c r="L274" s="18">
        <f t="shared" si="105"/>
        <v>50</v>
      </c>
      <c r="M274" s="18">
        <f t="shared" si="106"/>
        <v>50</v>
      </c>
      <c r="N274" s="18">
        <f t="shared" si="107"/>
        <v>55</v>
      </c>
      <c r="O274" s="18">
        <f t="shared" si="108"/>
        <v>45</v>
      </c>
      <c r="P274" s="4">
        <f t="shared" si="109"/>
        <v>202209</v>
      </c>
      <c r="Q274" s="23">
        <f t="shared" si="110"/>
        <v>2</v>
      </c>
      <c r="R274" s="23">
        <f t="shared" si="111"/>
        <v>-2.2048192771084336</v>
      </c>
      <c r="S274" s="22">
        <f t="shared" si="112"/>
        <v>-0.20481927710843362</v>
      </c>
      <c r="T274" s="5">
        <f t="shared" si="113"/>
        <v>0.91500000000000004</v>
      </c>
      <c r="U274" s="5"/>
      <c r="V274" s="5"/>
      <c r="W274" s="5">
        <f t="shared" si="114"/>
        <v>1</v>
      </c>
      <c r="X274" s="4">
        <f t="shared" si="115"/>
        <v>0.76</v>
      </c>
      <c r="Y274" s="4">
        <f t="shared" si="116"/>
        <v>-0.24</v>
      </c>
      <c r="Z274" s="30">
        <f t="shared" si="117"/>
        <v>2022</v>
      </c>
      <c r="AA274" s="4">
        <f t="shared" si="118"/>
        <v>-1</v>
      </c>
      <c r="AB274" s="4">
        <f t="shared" si="119"/>
        <v>-1</v>
      </c>
      <c r="AC274" s="4">
        <f t="shared" si="120"/>
        <v>0</v>
      </c>
      <c r="AD274" s="4"/>
      <c r="AE274" s="4">
        <f t="shared" si="121"/>
        <v>-6.8181818181818232E-2</v>
      </c>
      <c r="AF274" s="31">
        <f t="shared" si="122"/>
        <v>0</v>
      </c>
      <c r="AG274" s="31">
        <f t="shared" si="123"/>
        <v>-0.24</v>
      </c>
      <c r="AH274" s="3">
        <f t="shared" si="124"/>
        <v>1</v>
      </c>
      <c r="AI274" s="40">
        <f t="shared" si="125"/>
        <v>2.3809523809523836E-2</v>
      </c>
      <c r="AJ274" s="3">
        <f t="shared" si="126"/>
        <v>4.4386422976501305E-2</v>
      </c>
      <c r="AK274" s="3">
        <f t="shared" si="127"/>
        <v>0.71408522201319835</v>
      </c>
    </row>
    <row r="275" spans="1:37" s="3" customFormat="1" x14ac:dyDescent="0.25">
      <c r="A275" s="9">
        <v>44815</v>
      </c>
      <c r="B275" s="1" t="s">
        <v>50</v>
      </c>
      <c r="C275" s="1" t="s">
        <v>34</v>
      </c>
      <c r="D275">
        <v>20</v>
      </c>
      <c r="E275" s="1">
        <v>21</v>
      </c>
      <c r="F275">
        <f t="shared" si="103"/>
        <v>0</v>
      </c>
      <c r="G275">
        <f t="shared" si="104"/>
        <v>1</v>
      </c>
      <c r="H275" s="4">
        <v>1.34</v>
      </c>
      <c r="I275" s="4">
        <v>3.35</v>
      </c>
      <c r="J275" s="4">
        <v>1.4</v>
      </c>
      <c r="K275" s="4">
        <v>3.1</v>
      </c>
      <c r="L275" s="18">
        <f t="shared" si="105"/>
        <v>70</v>
      </c>
      <c r="M275" s="18">
        <f t="shared" si="106"/>
        <v>25</v>
      </c>
      <c r="N275" s="18">
        <f t="shared" si="107"/>
        <v>70</v>
      </c>
      <c r="O275" s="18">
        <f t="shared" si="108"/>
        <v>30</v>
      </c>
      <c r="P275" s="4">
        <f t="shared" si="109"/>
        <v>202209</v>
      </c>
      <c r="Q275" s="23">
        <f t="shared" si="110"/>
        <v>0.4</v>
      </c>
      <c r="R275" s="23">
        <f t="shared" si="111"/>
        <v>-3.3667083854818518</v>
      </c>
      <c r="S275" s="22">
        <f t="shared" si="112"/>
        <v>-2.9667083854818519</v>
      </c>
      <c r="T275" s="5">
        <f t="shared" si="113"/>
        <v>2.5</v>
      </c>
      <c r="U275" s="5"/>
      <c r="V275" s="5"/>
      <c r="W275" s="5">
        <f t="shared" si="114"/>
        <v>-1</v>
      </c>
      <c r="X275" s="4">
        <f t="shared" si="115"/>
        <v>-1</v>
      </c>
      <c r="Y275" s="4">
        <f t="shared" si="116"/>
        <v>0</v>
      </c>
      <c r="Z275" s="30">
        <f t="shared" si="117"/>
        <v>2022</v>
      </c>
      <c r="AA275" s="4">
        <f t="shared" si="118"/>
        <v>2.35</v>
      </c>
      <c r="AB275" s="4">
        <f t="shared" si="119"/>
        <v>2.1</v>
      </c>
      <c r="AC275" s="4">
        <f t="shared" si="120"/>
        <v>-0.25</v>
      </c>
      <c r="AD275" s="4"/>
      <c r="AE275" s="4">
        <f t="shared" si="121"/>
        <v>3.1982942430703543E-2</v>
      </c>
      <c r="AF275" s="31">
        <f t="shared" si="122"/>
        <v>1.35</v>
      </c>
      <c r="AG275" s="31">
        <f t="shared" si="123"/>
        <v>1.1000000000000001</v>
      </c>
      <c r="AH275" s="3">
        <f t="shared" si="124"/>
        <v>0</v>
      </c>
      <c r="AI275" s="40" t="b">
        <f t="shared" si="125"/>
        <v>0</v>
      </c>
      <c r="AJ275" s="3">
        <f t="shared" si="126"/>
        <v>4.2857142857142816E-2</v>
      </c>
      <c r="AK275" s="3">
        <f t="shared" si="127"/>
        <v>0.76725860561305748</v>
      </c>
    </row>
    <row r="276" spans="1:37" s="3" customFormat="1" x14ac:dyDescent="0.25">
      <c r="A276" s="9">
        <v>44815</v>
      </c>
      <c r="B276" s="1" t="s">
        <v>41</v>
      </c>
      <c r="C276" s="1" t="s">
        <v>42</v>
      </c>
      <c r="D276">
        <v>26</v>
      </c>
      <c r="E276" s="1">
        <v>27</v>
      </c>
      <c r="F276">
        <f t="shared" si="103"/>
        <v>0</v>
      </c>
      <c r="G276">
        <f t="shared" si="104"/>
        <v>1</v>
      </c>
      <c r="H276" s="4">
        <v>2.5499999999999998</v>
      </c>
      <c r="I276" s="4">
        <v>1.57</v>
      </c>
      <c r="J276" s="4">
        <v>2.9</v>
      </c>
      <c r="K276" s="4">
        <v>1.43</v>
      </c>
      <c r="L276" s="18">
        <f t="shared" si="105"/>
        <v>30</v>
      </c>
      <c r="M276" s="18">
        <f t="shared" si="106"/>
        <v>60</v>
      </c>
      <c r="N276" s="18">
        <f t="shared" si="107"/>
        <v>30</v>
      </c>
      <c r="O276" s="18">
        <f t="shared" si="108"/>
        <v>65</v>
      </c>
      <c r="P276" s="4">
        <f t="shared" si="109"/>
        <v>202209</v>
      </c>
      <c r="Q276" s="23">
        <f t="shared" si="110"/>
        <v>1.6242038216560508</v>
      </c>
      <c r="R276" s="23">
        <f t="shared" si="111"/>
        <v>-2.3995472552348613</v>
      </c>
      <c r="S276" s="22">
        <f t="shared" si="112"/>
        <v>-0.77534343357881053</v>
      </c>
      <c r="T276" s="5">
        <f t="shared" si="113"/>
        <v>0.61568627450980395</v>
      </c>
      <c r="U276" s="5"/>
      <c r="V276" s="5"/>
      <c r="W276" s="5">
        <f t="shared" si="114"/>
        <v>-1</v>
      </c>
      <c r="X276" s="4">
        <f t="shared" si="115"/>
        <v>-1</v>
      </c>
      <c r="Y276" s="4">
        <f t="shared" si="116"/>
        <v>0</v>
      </c>
      <c r="Z276" s="30">
        <f t="shared" si="117"/>
        <v>2022</v>
      </c>
      <c r="AA276" s="4">
        <f t="shared" si="118"/>
        <v>0.57000000000000006</v>
      </c>
      <c r="AB276" s="4">
        <f t="shared" si="119"/>
        <v>0.42999999999999994</v>
      </c>
      <c r="AC276" s="4">
        <f t="shared" si="120"/>
        <v>-0.14000000000000012</v>
      </c>
      <c r="AD276" s="4"/>
      <c r="AE276" s="4">
        <f t="shared" si="121"/>
        <v>4.7329276538201515E-2</v>
      </c>
      <c r="AF276" s="31">
        <f t="shared" si="122"/>
        <v>-0.42999999999999994</v>
      </c>
      <c r="AG276" s="31">
        <f t="shared" si="123"/>
        <v>-0.57000000000000006</v>
      </c>
      <c r="AH276" s="3">
        <f t="shared" si="124"/>
        <v>1</v>
      </c>
      <c r="AI276" s="40">
        <f t="shared" si="125"/>
        <v>1.8229738633867787E-2</v>
      </c>
      <c r="AJ276" s="3">
        <f t="shared" si="126"/>
        <v>2.8276699029126329E-2</v>
      </c>
      <c r="AK276" s="3">
        <f t="shared" si="127"/>
        <v>0.74295003424395301</v>
      </c>
    </row>
    <row r="277" spans="1:37" s="3" customFormat="1" x14ac:dyDescent="0.25">
      <c r="A277" s="9">
        <v>44815</v>
      </c>
      <c r="B277" s="1" t="s">
        <v>40</v>
      </c>
      <c r="C277" s="1" t="s">
        <v>58</v>
      </c>
      <c r="D277">
        <v>24</v>
      </c>
      <c r="E277" s="1">
        <v>26</v>
      </c>
      <c r="F277">
        <f t="shared" si="103"/>
        <v>0</v>
      </c>
      <c r="G277">
        <f t="shared" si="104"/>
        <v>1</v>
      </c>
      <c r="H277" s="4">
        <v>2.75</v>
      </c>
      <c r="I277" s="4">
        <v>1.47</v>
      </c>
      <c r="J277" s="4">
        <v>1.86</v>
      </c>
      <c r="K277" s="4">
        <v>1.95</v>
      </c>
      <c r="L277" s="18">
        <f t="shared" si="105"/>
        <v>30</v>
      </c>
      <c r="M277" s="18">
        <f t="shared" si="106"/>
        <v>65</v>
      </c>
      <c r="N277" s="18">
        <f t="shared" si="107"/>
        <v>50</v>
      </c>
      <c r="O277" s="18">
        <f t="shared" si="108"/>
        <v>50</v>
      </c>
      <c r="P277" s="4">
        <f t="shared" si="109"/>
        <v>202209</v>
      </c>
      <c r="Q277" s="23">
        <f t="shared" si="110"/>
        <v>1.870748299319728</v>
      </c>
      <c r="R277" s="23">
        <f t="shared" si="111"/>
        <v>-2.6990881458966562</v>
      </c>
      <c r="S277" s="22">
        <f t="shared" si="112"/>
        <v>-0.82833984657692827</v>
      </c>
      <c r="T277" s="5">
        <f t="shared" si="113"/>
        <v>0.53454545454545455</v>
      </c>
      <c r="U277" s="5"/>
      <c r="V277" s="5"/>
      <c r="W277" s="5">
        <f t="shared" si="114"/>
        <v>-1</v>
      </c>
      <c r="X277" s="4">
        <f t="shared" si="115"/>
        <v>-1</v>
      </c>
      <c r="Y277" s="4">
        <f t="shared" si="116"/>
        <v>0</v>
      </c>
      <c r="Z277" s="30">
        <f t="shared" si="117"/>
        <v>2022</v>
      </c>
      <c r="AA277" s="4">
        <f t="shared" si="118"/>
        <v>0.47</v>
      </c>
      <c r="AB277" s="4">
        <f t="shared" si="119"/>
        <v>0.95</v>
      </c>
      <c r="AC277" s="4">
        <f t="shared" si="120"/>
        <v>0.48</v>
      </c>
      <c r="AD277" s="4"/>
      <c r="AE277" s="4">
        <f t="shared" si="121"/>
        <v>-0.17399804496578686</v>
      </c>
      <c r="AF277" s="31">
        <f t="shared" si="122"/>
        <v>-0.53</v>
      </c>
      <c r="AG277" s="31">
        <f t="shared" si="123"/>
        <v>-5.0000000000000044E-2</v>
      </c>
      <c r="AH277" s="3">
        <f t="shared" si="124"/>
        <v>1</v>
      </c>
      <c r="AI277" s="40">
        <f t="shared" si="125"/>
        <v>0.12354312354312347</v>
      </c>
      <c r="AJ277" s="3">
        <f t="shared" si="126"/>
        <v>4.206161137440767E-2</v>
      </c>
      <c r="AK277" s="3">
        <f t="shared" si="127"/>
        <v>0.74176661163144075</v>
      </c>
    </row>
    <row r="278" spans="1:37" s="3" customFormat="1" x14ac:dyDescent="0.25">
      <c r="A278" s="9">
        <v>44815</v>
      </c>
      <c r="B278" s="1" t="s">
        <v>45</v>
      </c>
      <c r="C278" s="1" t="s">
        <v>38</v>
      </c>
      <c r="D278">
        <v>19</v>
      </c>
      <c r="E278" s="1">
        <v>10</v>
      </c>
      <c r="F278">
        <f t="shared" si="103"/>
        <v>1</v>
      </c>
      <c r="G278">
        <f t="shared" si="104"/>
        <v>0</v>
      </c>
      <c r="H278" s="4">
        <v>3.35</v>
      </c>
      <c r="I278" s="4">
        <v>1.34</v>
      </c>
      <c r="J278" s="4">
        <v>3.3</v>
      </c>
      <c r="K278" s="4">
        <v>1.35</v>
      </c>
      <c r="L278" s="18">
        <f t="shared" si="105"/>
        <v>20</v>
      </c>
      <c r="M278" s="18">
        <f t="shared" si="106"/>
        <v>70</v>
      </c>
      <c r="N278" s="18">
        <f t="shared" si="107"/>
        <v>30</v>
      </c>
      <c r="O278" s="18">
        <f t="shared" si="108"/>
        <v>70</v>
      </c>
      <c r="P278" s="4">
        <f t="shared" si="109"/>
        <v>202209</v>
      </c>
      <c r="Q278" s="23">
        <f t="shared" si="110"/>
        <v>3.35</v>
      </c>
      <c r="R278" s="23">
        <f t="shared" si="111"/>
        <v>-3.3667083854818518</v>
      </c>
      <c r="S278" s="22">
        <f t="shared" si="112"/>
        <v>-1.6708385481851717E-2</v>
      </c>
      <c r="T278" s="5">
        <f t="shared" si="113"/>
        <v>0.4</v>
      </c>
      <c r="U278" s="5"/>
      <c r="V278" s="5"/>
      <c r="W278" s="5">
        <f t="shared" si="114"/>
        <v>2.35</v>
      </c>
      <c r="X278" s="4">
        <f t="shared" si="115"/>
        <v>2.2999999999999998</v>
      </c>
      <c r="Y278" s="4">
        <f t="shared" si="116"/>
        <v>-5.0000000000000266E-2</v>
      </c>
      <c r="Z278" s="30">
        <f t="shared" si="117"/>
        <v>2022</v>
      </c>
      <c r="AA278" s="4">
        <f t="shared" si="118"/>
        <v>-1</v>
      </c>
      <c r="AB278" s="4">
        <f t="shared" si="119"/>
        <v>-1</v>
      </c>
      <c r="AC278" s="4">
        <f t="shared" si="120"/>
        <v>0</v>
      </c>
      <c r="AD278" s="4"/>
      <c r="AE278" s="4">
        <f t="shared" si="121"/>
        <v>-4.522840343735901E-3</v>
      </c>
      <c r="AF278" s="31">
        <f t="shared" si="122"/>
        <v>1.35</v>
      </c>
      <c r="AG278" s="31">
        <f t="shared" si="123"/>
        <v>1.2999999999999998</v>
      </c>
      <c r="AH278" s="3">
        <f t="shared" si="124"/>
        <v>0</v>
      </c>
      <c r="AI278" s="40" t="b">
        <f t="shared" si="125"/>
        <v>0</v>
      </c>
      <c r="AJ278" s="3">
        <f t="shared" si="126"/>
        <v>4.2857142857142816E-2</v>
      </c>
      <c r="AK278" s="3">
        <f t="shared" si="127"/>
        <v>0.76725860561305748</v>
      </c>
    </row>
    <row r="279" spans="1:37" s="3" customFormat="1" x14ac:dyDescent="0.25">
      <c r="A279" s="9">
        <v>44815</v>
      </c>
      <c r="B279" s="1" t="s">
        <v>44</v>
      </c>
      <c r="C279" s="1" t="s">
        <v>57</v>
      </c>
      <c r="D279">
        <v>20</v>
      </c>
      <c r="E279" s="1">
        <v>23</v>
      </c>
      <c r="F279">
        <f t="shared" si="103"/>
        <v>0</v>
      </c>
      <c r="G279">
        <f t="shared" si="104"/>
        <v>1</v>
      </c>
      <c r="H279" s="4">
        <v>1.37</v>
      </c>
      <c r="I279" s="4">
        <v>3.2</v>
      </c>
      <c r="J279" s="4">
        <v>1.3</v>
      </c>
      <c r="K279" s="4">
        <v>3.65</v>
      </c>
      <c r="L279" s="18">
        <f t="shared" si="105"/>
        <v>70</v>
      </c>
      <c r="M279" s="18">
        <f t="shared" si="106"/>
        <v>30</v>
      </c>
      <c r="N279" s="18">
        <f t="shared" si="107"/>
        <v>75</v>
      </c>
      <c r="O279" s="18">
        <f t="shared" si="108"/>
        <v>25</v>
      </c>
      <c r="P279" s="4">
        <f t="shared" si="109"/>
        <v>202209</v>
      </c>
      <c r="Q279" s="23">
        <f t="shared" si="110"/>
        <v>0.42812500000000003</v>
      </c>
      <c r="R279" s="23">
        <f t="shared" si="111"/>
        <v>-3.1572481572481563</v>
      </c>
      <c r="S279" s="22">
        <f t="shared" si="112"/>
        <v>-2.7291231572481562</v>
      </c>
      <c r="T279" s="5">
        <f t="shared" si="113"/>
        <v>2.335766423357664</v>
      </c>
      <c r="U279" s="5"/>
      <c r="V279" s="5"/>
      <c r="W279" s="5">
        <f t="shared" si="114"/>
        <v>-1</v>
      </c>
      <c r="X279" s="4">
        <f t="shared" si="115"/>
        <v>-1</v>
      </c>
      <c r="Y279" s="4">
        <f t="shared" si="116"/>
        <v>0</v>
      </c>
      <c r="Z279" s="30">
        <f t="shared" si="117"/>
        <v>2022</v>
      </c>
      <c r="AA279" s="4">
        <f t="shared" si="118"/>
        <v>2.2000000000000002</v>
      </c>
      <c r="AB279" s="4">
        <f t="shared" si="119"/>
        <v>2.65</v>
      </c>
      <c r="AC279" s="4">
        <f t="shared" si="120"/>
        <v>0.44999999999999973</v>
      </c>
      <c r="AD279" s="4"/>
      <c r="AE279" s="4">
        <f t="shared" si="121"/>
        <v>-3.9303761931499093E-2</v>
      </c>
      <c r="AF279" s="31">
        <f t="shared" si="122"/>
        <v>1.2000000000000002</v>
      </c>
      <c r="AG279" s="31">
        <f t="shared" si="123"/>
        <v>1.65</v>
      </c>
      <c r="AH279" s="3">
        <f t="shared" si="124"/>
        <v>0</v>
      </c>
      <c r="AI279" s="40" t="b">
        <f t="shared" si="125"/>
        <v>0</v>
      </c>
      <c r="AJ279" s="3">
        <f t="shared" si="126"/>
        <v>4.0700218818380707E-2</v>
      </c>
      <c r="AK279" s="3">
        <f t="shared" si="127"/>
        <v>0.76222011694815928</v>
      </c>
    </row>
    <row r="280" spans="1:37" s="3" customFormat="1" x14ac:dyDescent="0.25">
      <c r="A280" s="9">
        <v>44815</v>
      </c>
      <c r="B280" s="1" t="s">
        <v>33</v>
      </c>
      <c r="C280" s="1" t="s">
        <v>55</v>
      </c>
      <c r="D280">
        <v>35</v>
      </c>
      <c r="E280" s="1">
        <v>38</v>
      </c>
      <c r="F280">
        <f t="shared" si="103"/>
        <v>0</v>
      </c>
      <c r="G280">
        <f t="shared" si="104"/>
        <v>1</v>
      </c>
      <c r="H280" s="4">
        <v>2.7</v>
      </c>
      <c r="I280" s="4">
        <v>1.5</v>
      </c>
      <c r="J280" s="4">
        <v>2.95</v>
      </c>
      <c r="K280" s="4">
        <v>1.42</v>
      </c>
      <c r="L280" s="18">
        <f t="shared" si="105"/>
        <v>30</v>
      </c>
      <c r="M280" s="18">
        <f t="shared" si="106"/>
        <v>65</v>
      </c>
      <c r="N280" s="18">
        <f t="shared" si="107"/>
        <v>30</v>
      </c>
      <c r="O280" s="18">
        <f t="shared" si="108"/>
        <v>70</v>
      </c>
      <c r="P280" s="4">
        <f t="shared" si="109"/>
        <v>202209</v>
      </c>
      <c r="Q280" s="23">
        <f t="shared" si="110"/>
        <v>1.8</v>
      </c>
      <c r="R280" s="23">
        <f t="shared" si="111"/>
        <v>-2.5882352941176467</v>
      </c>
      <c r="S280" s="22">
        <f t="shared" si="112"/>
        <v>-0.7882352941176467</v>
      </c>
      <c r="T280" s="5">
        <f t="shared" si="113"/>
        <v>0.55555555555555547</v>
      </c>
      <c r="U280" s="5"/>
      <c r="V280" s="5"/>
      <c r="W280" s="5">
        <f t="shared" si="114"/>
        <v>-1</v>
      </c>
      <c r="X280" s="4">
        <f t="shared" si="115"/>
        <v>-1</v>
      </c>
      <c r="Y280" s="4">
        <f t="shared" si="116"/>
        <v>0</v>
      </c>
      <c r="Z280" s="30">
        <f t="shared" si="117"/>
        <v>2022</v>
      </c>
      <c r="AA280" s="4">
        <f t="shared" si="118"/>
        <v>0.5</v>
      </c>
      <c r="AB280" s="4">
        <f t="shared" si="119"/>
        <v>0.41999999999999993</v>
      </c>
      <c r="AC280" s="4">
        <f t="shared" si="120"/>
        <v>-8.0000000000000071E-2</v>
      </c>
      <c r="AD280" s="4"/>
      <c r="AE280" s="4">
        <f t="shared" si="121"/>
        <v>3.1387319522912738E-2</v>
      </c>
      <c r="AF280" s="31">
        <f t="shared" si="122"/>
        <v>-0.5</v>
      </c>
      <c r="AG280" s="31">
        <f t="shared" si="123"/>
        <v>-0.58000000000000007</v>
      </c>
      <c r="AH280" s="3">
        <f t="shared" si="124"/>
        <v>0</v>
      </c>
      <c r="AI280" s="40" t="b">
        <f t="shared" si="125"/>
        <v>0</v>
      </c>
      <c r="AJ280" s="3">
        <f t="shared" si="126"/>
        <v>3.5714285714285587E-2</v>
      </c>
      <c r="AK280" s="3">
        <f t="shared" si="127"/>
        <v>0.74394147233653407</v>
      </c>
    </row>
    <row r="281" spans="1:37" s="3" customFormat="1" x14ac:dyDescent="0.25">
      <c r="A281" s="9">
        <v>44815</v>
      </c>
      <c r="B281" s="1" t="s">
        <v>47</v>
      </c>
      <c r="C281" s="1" t="s">
        <v>36</v>
      </c>
      <c r="D281">
        <v>20</v>
      </c>
      <c r="E281" s="1">
        <v>20</v>
      </c>
      <c r="F281">
        <f t="shared" si="103"/>
        <v>0</v>
      </c>
      <c r="G281">
        <f t="shared" si="104"/>
        <v>0</v>
      </c>
      <c r="H281" s="4">
        <v>4</v>
      </c>
      <c r="I281" s="4">
        <v>1.26</v>
      </c>
      <c r="J281" s="4">
        <v>3.75</v>
      </c>
      <c r="K281" s="4">
        <v>1.28</v>
      </c>
      <c r="L281" s="18">
        <f t="shared" si="105"/>
        <v>20</v>
      </c>
      <c r="M281" s="18">
        <f t="shared" si="106"/>
        <v>75</v>
      </c>
      <c r="N281" s="18">
        <f t="shared" si="107"/>
        <v>25</v>
      </c>
      <c r="O281" s="18">
        <f t="shared" si="108"/>
        <v>75</v>
      </c>
      <c r="P281" s="4">
        <f t="shared" si="109"/>
        <v>202209</v>
      </c>
      <c r="Q281" s="23">
        <f t="shared" si="110"/>
        <v>3.1746031746031744</v>
      </c>
      <c r="R281" s="23">
        <f t="shared" si="111"/>
        <v>-4.1794871794871788</v>
      </c>
      <c r="S281" s="22">
        <f t="shared" si="112"/>
        <v>-1.0048840048840044</v>
      </c>
      <c r="T281" s="5">
        <f t="shared" si="113"/>
        <v>0.315</v>
      </c>
      <c r="U281" s="5"/>
      <c r="V281" s="5"/>
      <c r="W281" s="5">
        <f t="shared" si="114"/>
        <v>-1</v>
      </c>
      <c r="X281" s="4">
        <f t="shared" si="115"/>
        <v>-1</v>
      </c>
      <c r="Y281" s="4">
        <f t="shared" si="116"/>
        <v>0</v>
      </c>
      <c r="Z281" s="30">
        <f t="shared" si="117"/>
        <v>2022</v>
      </c>
      <c r="AA281" s="4">
        <f t="shared" si="118"/>
        <v>-1</v>
      </c>
      <c r="AB281" s="4">
        <f t="shared" si="119"/>
        <v>-1</v>
      </c>
      <c r="AC281" s="4">
        <f t="shared" si="120"/>
        <v>0</v>
      </c>
      <c r="AD281" s="4"/>
      <c r="AE281" s="4">
        <f t="shared" si="121"/>
        <v>-1.6666666666666663E-2</v>
      </c>
      <c r="AF281" s="31">
        <f t="shared" si="122"/>
        <v>-2</v>
      </c>
      <c r="AG281" s="31">
        <f t="shared" si="123"/>
        <v>-2</v>
      </c>
      <c r="AH281" s="3">
        <f t="shared" si="124"/>
        <v>0</v>
      </c>
      <c r="AI281" s="40" t="b">
        <f t="shared" si="125"/>
        <v>0</v>
      </c>
      <c r="AJ281" s="3">
        <f t="shared" si="126"/>
        <v>4.1825095057034134E-2</v>
      </c>
      <c r="AK281" s="3">
        <f t="shared" si="127"/>
        <v>0.79292642983119177</v>
      </c>
    </row>
    <row r="282" spans="1:37" s="3" customFormat="1" x14ac:dyDescent="0.25">
      <c r="A282" s="9">
        <v>44815</v>
      </c>
      <c r="B282" s="1" t="s">
        <v>51</v>
      </c>
      <c r="C282" s="1" t="s">
        <v>52</v>
      </c>
      <c r="D282">
        <v>20</v>
      </c>
      <c r="E282" s="1">
        <v>7</v>
      </c>
      <c r="F282">
        <f t="shared" si="103"/>
        <v>1</v>
      </c>
      <c r="G282">
        <f t="shared" si="104"/>
        <v>0</v>
      </c>
      <c r="H282" s="4">
        <v>1.62</v>
      </c>
      <c r="I282" s="4">
        <v>2.4</v>
      </c>
      <c r="J282" s="4">
        <v>1.58</v>
      </c>
      <c r="K282" s="4">
        <v>2.5</v>
      </c>
      <c r="L282" s="18">
        <f t="shared" si="105"/>
        <v>60</v>
      </c>
      <c r="M282" s="18">
        <f t="shared" si="106"/>
        <v>40</v>
      </c>
      <c r="N282" s="18">
        <f t="shared" si="107"/>
        <v>60</v>
      </c>
      <c r="O282" s="18">
        <f t="shared" si="108"/>
        <v>40</v>
      </c>
      <c r="P282" s="4">
        <f t="shared" si="109"/>
        <v>202209</v>
      </c>
      <c r="Q282" s="23">
        <f t="shared" si="110"/>
        <v>1.62</v>
      </c>
      <c r="R282" s="23">
        <f t="shared" si="111"/>
        <v>-2.3271889400921655</v>
      </c>
      <c r="S282" s="22">
        <f t="shared" si="112"/>
        <v>-0.70718894009216537</v>
      </c>
      <c r="T282" s="5">
        <f t="shared" si="113"/>
        <v>1.4814814814814814</v>
      </c>
      <c r="U282" s="5"/>
      <c r="V282" s="5"/>
      <c r="W282" s="5">
        <f t="shared" si="114"/>
        <v>0.62000000000000011</v>
      </c>
      <c r="X282" s="4">
        <f t="shared" si="115"/>
        <v>0.58000000000000007</v>
      </c>
      <c r="Y282" s="4">
        <f t="shared" si="116"/>
        <v>-4.0000000000000036E-2</v>
      </c>
      <c r="Z282" s="30">
        <f t="shared" si="117"/>
        <v>2022</v>
      </c>
      <c r="AA282" s="4">
        <f t="shared" si="118"/>
        <v>-1</v>
      </c>
      <c r="AB282" s="4">
        <f t="shared" si="119"/>
        <v>-1</v>
      </c>
      <c r="AC282" s="4">
        <f t="shared" si="120"/>
        <v>0</v>
      </c>
      <c r="AD282" s="4"/>
      <c r="AE282" s="4">
        <f t="shared" si="121"/>
        <v>-1.5627441787779306E-2</v>
      </c>
      <c r="AF282" s="31">
        <f t="shared" si="122"/>
        <v>-0.37999999999999989</v>
      </c>
      <c r="AG282" s="31">
        <f t="shared" si="123"/>
        <v>-0.41999999999999993</v>
      </c>
      <c r="AH282" s="3">
        <f t="shared" si="124"/>
        <v>0</v>
      </c>
      <c r="AI282" s="40" t="b">
        <f t="shared" si="125"/>
        <v>0</v>
      </c>
      <c r="AJ282" s="3">
        <f t="shared" si="126"/>
        <v>3.2835820895522283E-2</v>
      </c>
      <c r="AK282" s="3">
        <f t="shared" si="127"/>
        <v>0.73406619925824312</v>
      </c>
    </row>
    <row r="283" spans="1:37" s="3" customFormat="1" x14ac:dyDescent="0.25">
      <c r="A283" s="9">
        <v>44815</v>
      </c>
      <c r="B283" s="1" t="s">
        <v>53</v>
      </c>
      <c r="C283" s="1" t="s">
        <v>43</v>
      </c>
      <c r="D283">
        <v>9</v>
      </c>
      <c r="E283" s="1">
        <v>24</v>
      </c>
      <c r="F283">
        <f t="shared" si="103"/>
        <v>0</v>
      </c>
      <c r="G283">
        <f t="shared" si="104"/>
        <v>1</v>
      </c>
      <c r="H283" s="4">
        <v>2.75</v>
      </c>
      <c r="I283" s="4">
        <v>1.47</v>
      </c>
      <c r="J283" s="4">
        <v>3.4</v>
      </c>
      <c r="K283" s="4">
        <v>1.33</v>
      </c>
      <c r="L283" s="18">
        <f t="shared" si="105"/>
        <v>30</v>
      </c>
      <c r="M283" s="18">
        <f t="shared" si="106"/>
        <v>65</v>
      </c>
      <c r="N283" s="18">
        <f t="shared" si="107"/>
        <v>25</v>
      </c>
      <c r="O283" s="18">
        <f t="shared" si="108"/>
        <v>75</v>
      </c>
      <c r="P283" s="4">
        <f t="shared" si="109"/>
        <v>202209</v>
      </c>
      <c r="Q283" s="23">
        <f t="shared" si="110"/>
        <v>1.870748299319728</v>
      </c>
      <c r="R283" s="23">
        <f t="shared" si="111"/>
        <v>-2.6990881458966562</v>
      </c>
      <c r="S283" s="22">
        <f t="shared" si="112"/>
        <v>-0.82833984657692827</v>
      </c>
      <c r="T283" s="5">
        <f t="shared" si="113"/>
        <v>0.53454545454545455</v>
      </c>
      <c r="U283" s="5"/>
      <c r="V283" s="5"/>
      <c r="W283" s="5">
        <f t="shared" si="114"/>
        <v>-1</v>
      </c>
      <c r="X283" s="4">
        <f t="shared" si="115"/>
        <v>-1</v>
      </c>
      <c r="Y283" s="4">
        <f t="shared" si="116"/>
        <v>0</v>
      </c>
      <c r="Z283" s="30">
        <f t="shared" si="117"/>
        <v>2022</v>
      </c>
      <c r="AA283" s="4">
        <f t="shared" si="118"/>
        <v>0.47</v>
      </c>
      <c r="AB283" s="4">
        <f t="shared" si="119"/>
        <v>0.33000000000000007</v>
      </c>
      <c r="AC283" s="4">
        <f t="shared" si="120"/>
        <v>-0.1399999999999999</v>
      </c>
      <c r="AD283" s="4"/>
      <c r="AE283" s="4">
        <f t="shared" si="121"/>
        <v>6.9518716577540107E-2</v>
      </c>
      <c r="AF283" s="31">
        <f t="shared" si="122"/>
        <v>-0.53</v>
      </c>
      <c r="AG283" s="31">
        <f t="shared" si="123"/>
        <v>-0.66999999999999993</v>
      </c>
      <c r="AH283" s="3">
        <f t="shared" si="124"/>
        <v>1</v>
      </c>
      <c r="AI283" s="40">
        <f t="shared" si="125"/>
        <v>2.5610244097639123E-2</v>
      </c>
      <c r="AJ283" s="3">
        <f t="shared" si="126"/>
        <v>4.206161137440767E-2</v>
      </c>
      <c r="AK283" s="3">
        <f t="shared" si="127"/>
        <v>0.74176661163144075</v>
      </c>
    </row>
    <row r="284" spans="1:37" s="3" customFormat="1" x14ac:dyDescent="0.25">
      <c r="A284" s="9">
        <v>44815</v>
      </c>
      <c r="B284" s="1" t="s">
        <v>82</v>
      </c>
      <c r="C284" s="1" t="s">
        <v>56</v>
      </c>
      <c r="D284">
        <v>28</v>
      </c>
      <c r="E284" s="1">
        <v>22</v>
      </c>
      <c r="F284">
        <f t="shared" si="103"/>
        <v>1</v>
      </c>
      <c r="G284">
        <f t="shared" si="104"/>
        <v>0</v>
      </c>
      <c r="H284" s="4">
        <v>1.5</v>
      </c>
      <c r="I284" s="4">
        <v>2.7</v>
      </c>
      <c r="J284" s="4">
        <v>1.64</v>
      </c>
      <c r="K284" s="4">
        <v>2.35</v>
      </c>
      <c r="L284" s="18">
        <f t="shared" si="105"/>
        <v>60</v>
      </c>
      <c r="M284" s="18">
        <f t="shared" si="106"/>
        <v>35</v>
      </c>
      <c r="N284" s="18">
        <f t="shared" si="107"/>
        <v>60</v>
      </c>
      <c r="O284" s="18">
        <f t="shared" si="108"/>
        <v>40</v>
      </c>
      <c r="P284" s="4">
        <f t="shared" si="109"/>
        <v>202209</v>
      </c>
      <c r="Q284" s="23">
        <f t="shared" si="110"/>
        <v>1.5</v>
      </c>
      <c r="R284" s="23">
        <f t="shared" si="111"/>
        <v>-2.5882352941176467</v>
      </c>
      <c r="S284" s="22">
        <f t="shared" si="112"/>
        <v>-1.0882352941176467</v>
      </c>
      <c r="T284" s="5">
        <f t="shared" si="113"/>
        <v>1.8</v>
      </c>
      <c r="U284" s="5"/>
      <c r="V284" s="5"/>
      <c r="W284" s="5">
        <f t="shared" si="114"/>
        <v>0.5</v>
      </c>
      <c r="X284" s="4">
        <f t="shared" si="115"/>
        <v>0.6399999999999999</v>
      </c>
      <c r="Y284" s="4">
        <f t="shared" si="116"/>
        <v>0.1399999999999999</v>
      </c>
      <c r="Z284" s="30">
        <f t="shared" si="117"/>
        <v>2022</v>
      </c>
      <c r="AA284" s="4">
        <f t="shared" si="118"/>
        <v>-1</v>
      </c>
      <c r="AB284" s="4">
        <f t="shared" si="119"/>
        <v>-1</v>
      </c>
      <c r="AC284" s="4">
        <f t="shared" si="120"/>
        <v>0</v>
      </c>
      <c r="AD284" s="4"/>
      <c r="AE284" s="4">
        <f t="shared" si="121"/>
        <v>5.6910569105691033E-2</v>
      </c>
      <c r="AF284" s="31">
        <f t="shared" si="122"/>
        <v>-0.5</v>
      </c>
      <c r="AG284" s="31">
        <f t="shared" si="123"/>
        <v>-0.3600000000000001</v>
      </c>
      <c r="AH284" s="3">
        <f t="shared" si="124"/>
        <v>1</v>
      </c>
      <c r="AI284" s="40">
        <f t="shared" si="125"/>
        <v>1.9873532068654054E-2</v>
      </c>
      <c r="AJ284" s="3">
        <f t="shared" si="126"/>
        <v>3.5714285714285587E-2</v>
      </c>
      <c r="AK284" s="3">
        <f t="shared" si="127"/>
        <v>0.74394147233653407</v>
      </c>
    </row>
    <row r="285" spans="1:37" s="3" customFormat="1" x14ac:dyDescent="0.25">
      <c r="A285" s="9">
        <v>44812</v>
      </c>
      <c r="B285" s="1" t="s">
        <v>73</v>
      </c>
      <c r="C285" s="1" t="s">
        <v>46</v>
      </c>
      <c r="D285">
        <v>10</v>
      </c>
      <c r="E285" s="1">
        <v>31</v>
      </c>
      <c r="F285">
        <f t="shared" si="103"/>
        <v>0</v>
      </c>
      <c r="G285">
        <f t="shared" si="104"/>
        <v>1</v>
      </c>
      <c r="H285" s="4">
        <v>1.86</v>
      </c>
      <c r="I285" s="4">
        <v>1.95</v>
      </c>
      <c r="J285" s="4">
        <v>2.1</v>
      </c>
      <c r="K285" s="4">
        <v>1.76</v>
      </c>
      <c r="L285" s="18">
        <f t="shared" si="105"/>
        <v>50</v>
      </c>
      <c r="M285" s="18">
        <f t="shared" si="106"/>
        <v>50</v>
      </c>
      <c r="N285" s="18">
        <f t="shared" si="107"/>
        <v>45</v>
      </c>
      <c r="O285" s="18">
        <f t="shared" si="108"/>
        <v>55</v>
      </c>
      <c r="P285" s="4">
        <f t="shared" si="109"/>
        <v>202209</v>
      </c>
      <c r="Q285" s="23">
        <f t="shared" si="110"/>
        <v>0.9538461538461539</v>
      </c>
      <c r="R285" s="23">
        <f t="shared" si="111"/>
        <v>-2.215422276621787</v>
      </c>
      <c r="S285" s="22">
        <f t="shared" si="112"/>
        <v>-1.261576122775633</v>
      </c>
      <c r="T285" s="5">
        <f t="shared" si="113"/>
        <v>1.0483870967741935</v>
      </c>
      <c r="U285" s="5"/>
      <c r="V285" s="5"/>
      <c r="W285" s="5">
        <f t="shared" si="114"/>
        <v>-1</v>
      </c>
      <c r="X285" s="4">
        <f t="shared" si="115"/>
        <v>-1</v>
      </c>
      <c r="Y285" s="4">
        <f t="shared" si="116"/>
        <v>0</v>
      </c>
      <c r="Z285" s="30">
        <f t="shared" si="117"/>
        <v>2022</v>
      </c>
      <c r="AA285" s="4">
        <f t="shared" si="118"/>
        <v>0.95</v>
      </c>
      <c r="AB285" s="4">
        <f t="shared" si="119"/>
        <v>0.76</v>
      </c>
      <c r="AC285" s="4">
        <f t="shared" si="120"/>
        <v>-0.18999999999999995</v>
      </c>
      <c r="AD285" s="4"/>
      <c r="AE285" s="4">
        <f t="shared" si="121"/>
        <v>6.144393241167434E-2</v>
      </c>
      <c r="AF285" s="31">
        <f t="shared" si="122"/>
        <v>-5.0000000000000044E-2</v>
      </c>
      <c r="AG285" s="31">
        <f t="shared" si="123"/>
        <v>-0.24</v>
      </c>
      <c r="AH285" s="3">
        <f t="shared" si="124"/>
        <v>1</v>
      </c>
      <c r="AI285" s="40">
        <f t="shared" si="125"/>
        <v>1.098901098901095E-2</v>
      </c>
      <c r="AJ285" s="3">
        <f t="shared" si="126"/>
        <v>4.8031496062992063E-2</v>
      </c>
      <c r="AK285" s="3">
        <f t="shared" si="127"/>
        <v>0.71037912285010663</v>
      </c>
    </row>
    <row r="286" spans="1:37" s="3" customFormat="1" x14ac:dyDescent="0.25">
      <c r="A286" s="9">
        <v>44605</v>
      </c>
      <c r="B286" s="1" t="s">
        <v>44</v>
      </c>
      <c r="C286" s="1" t="s">
        <v>73</v>
      </c>
      <c r="D286">
        <v>20</v>
      </c>
      <c r="E286" s="1">
        <v>23</v>
      </c>
      <c r="F286">
        <f t="shared" si="103"/>
        <v>0</v>
      </c>
      <c r="G286">
        <f t="shared" si="104"/>
        <v>1</v>
      </c>
      <c r="H286" s="4">
        <v>2.65</v>
      </c>
      <c r="I286" s="4">
        <v>1.54</v>
      </c>
      <c r="J286" s="4">
        <v>2.8</v>
      </c>
      <c r="K286" s="4">
        <v>1.45</v>
      </c>
      <c r="L286" s="18">
        <f t="shared" si="105"/>
        <v>30</v>
      </c>
      <c r="M286" s="18">
        <f t="shared" si="106"/>
        <v>60</v>
      </c>
      <c r="N286" s="18">
        <f t="shared" si="107"/>
        <v>35</v>
      </c>
      <c r="O286" s="18">
        <f t="shared" si="108"/>
        <v>65</v>
      </c>
      <c r="P286" s="4">
        <f t="shared" si="109"/>
        <v>202202</v>
      </c>
      <c r="Q286" s="23">
        <f t="shared" si="110"/>
        <v>1.7207792207792207</v>
      </c>
      <c r="R286" s="23">
        <f t="shared" si="111"/>
        <v>-2.4579124579124576</v>
      </c>
      <c r="S286" s="22">
        <f t="shared" si="112"/>
        <v>-0.73713323713323686</v>
      </c>
      <c r="T286" s="5">
        <f t="shared" si="113"/>
        <v>0.5811320754716981</v>
      </c>
      <c r="U286" s="5"/>
      <c r="V286" s="5"/>
      <c r="W286" s="5">
        <f t="shared" si="114"/>
        <v>-1</v>
      </c>
      <c r="X286" s="4">
        <f t="shared" si="115"/>
        <v>-1</v>
      </c>
      <c r="Y286" s="4">
        <f t="shared" si="116"/>
        <v>0</v>
      </c>
      <c r="Z286" s="30">
        <f t="shared" si="117"/>
        <v>2022</v>
      </c>
      <c r="AA286" s="4">
        <f t="shared" si="118"/>
        <v>0.54</v>
      </c>
      <c r="AB286" s="4">
        <f t="shared" si="119"/>
        <v>0.44999999999999996</v>
      </c>
      <c r="AC286" s="4">
        <f t="shared" si="120"/>
        <v>-9.000000000000008E-2</v>
      </c>
      <c r="AD286" s="4"/>
      <c r="AE286" s="4">
        <f t="shared" si="121"/>
        <v>2.0215633423180612E-2</v>
      </c>
      <c r="AF286" s="31">
        <f t="shared" si="122"/>
        <v>-0.45999999999999996</v>
      </c>
      <c r="AG286" s="31">
        <f t="shared" si="123"/>
        <v>-0.55000000000000004</v>
      </c>
      <c r="AH286" s="3">
        <f t="shared" si="124"/>
        <v>0</v>
      </c>
      <c r="AI286" s="40" t="b">
        <f t="shared" si="125"/>
        <v>0</v>
      </c>
      <c r="AJ286" s="3">
        <f t="shared" si="126"/>
        <v>2.6014319809069208E-2</v>
      </c>
      <c r="AK286" s="3">
        <f t="shared" si="127"/>
        <v>0.74841726539654818</v>
      </c>
    </row>
    <row r="287" spans="1:37" s="3" customFormat="1" x14ac:dyDescent="0.25">
      <c r="A287" s="9">
        <v>44591</v>
      </c>
      <c r="B287" s="1" t="s">
        <v>73</v>
      </c>
      <c r="C287" s="1" t="s">
        <v>38</v>
      </c>
      <c r="D287">
        <v>20</v>
      </c>
      <c r="E287" s="1">
        <v>17</v>
      </c>
      <c r="F287">
        <f t="shared" si="103"/>
        <v>1</v>
      </c>
      <c r="G287">
        <f t="shared" si="104"/>
        <v>0</v>
      </c>
      <c r="H287" s="4">
        <v>1.58</v>
      </c>
      <c r="I287" s="4">
        <v>2.5</v>
      </c>
      <c r="J287" s="4">
        <v>1.57</v>
      </c>
      <c r="K287" s="4">
        <v>2.5499999999999998</v>
      </c>
      <c r="L287" s="18">
        <f t="shared" si="105"/>
        <v>60</v>
      </c>
      <c r="M287" s="18">
        <f t="shared" si="106"/>
        <v>40</v>
      </c>
      <c r="N287" s="18">
        <f t="shared" si="107"/>
        <v>60</v>
      </c>
      <c r="O287" s="18">
        <f t="shared" si="108"/>
        <v>35</v>
      </c>
      <c r="P287" s="4">
        <f t="shared" si="109"/>
        <v>202201</v>
      </c>
      <c r="Q287" s="23">
        <f t="shared" si="110"/>
        <v>1.58</v>
      </c>
      <c r="R287" s="23">
        <f t="shared" si="111"/>
        <v>-2.3908045977011492</v>
      </c>
      <c r="S287" s="22">
        <f t="shared" si="112"/>
        <v>-0.8108045977011491</v>
      </c>
      <c r="T287" s="5">
        <f t="shared" si="113"/>
        <v>1.5822784810126582</v>
      </c>
      <c r="U287" s="5"/>
      <c r="V287" s="5"/>
      <c r="W287" s="5">
        <f t="shared" si="114"/>
        <v>0.58000000000000007</v>
      </c>
      <c r="X287" s="4">
        <f t="shared" si="115"/>
        <v>0.57000000000000006</v>
      </c>
      <c r="Y287" s="4">
        <f t="shared" si="116"/>
        <v>-1.0000000000000009E-2</v>
      </c>
      <c r="Z287" s="30">
        <f t="shared" si="117"/>
        <v>2022</v>
      </c>
      <c r="AA287" s="4">
        <f t="shared" si="118"/>
        <v>-1</v>
      </c>
      <c r="AB287" s="4">
        <f t="shared" si="119"/>
        <v>-1</v>
      </c>
      <c r="AC287" s="4">
        <f t="shared" si="120"/>
        <v>0</v>
      </c>
      <c r="AD287" s="4"/>
      <c r="AE287" s="4">
        <f t="shared" si="121"/>
        <v>-4.0312827541724161E-3</v>
      </c>
      <c r="AF287" s="31">
        <f t="shared" si="122"/>
        <v>-0.41999999999999993</v>
      </c>
      <c r="AG287" s="31">
        <f t="shared" si="123"/>
        <v>-0.42999999999999994</v>
      </c>
      <c r="AH287" s="3">
        <f t="shared" si="124"/>
        <v>0</v>
      </c>
      <c r="AI287" s="40" t="b">
        <f t="shared" si="125"/>
        <v>0</v>
      </c>
      <c r="AJ287" s="3">
        <f t="shared" si="126"/>
        <v>3.1862745098039214E-2</v>
      </c>
      <c r="AK287" s="3">
        <f t="shared" si="127"/>
        <v>0.73850344496074349</v>
      </c>
    </row>
    <row r="288" spans="1:37" s="3" customFormat="1" x14ac:dyDescent="0.25">
      <c r="A288" s="9">
        <v>44591</v>
      </c>
      <c r="B288" s="1" t="s">
        <v>49</v>
      </c>
      <c r="C288" s="1" t="s">
        <v>44</v>
      </c>
      <c r="D288">
        <v>24</v>
      </c>
      <c r="E288" s="1">
        <v>27</v>
      </c>
      <c r="F288">
        <f t="shared" si="103"/>
        <v>0</v>
      </c>
      <c r="G288">
        <f t="shared" si="104"/>
        <v>1</v>
      </c>
      <c r="H288" s="4">
        <v>1.31</v>
      </c>
      <c r="I288" s="4">
        <v>3.6</v>
      </c>
      <c r="J288" s="4">
        <v>1.29</v>
      </c>
      <c r="K288" s="4">
        <v>3.7</v>
      </c>
      <c r="L288" s="18">
        <f t="shared" si="105"/>
        <v>70</v>
      </c>
      <c r="M288" s="18">
        <f t="shared" si="106"/>
        <v>25</v>
      </c>
      <c r="N288" s="18">
        <f t="shared" si="107"/>
        <v>75</v>
      </c>
      <c r="O288" s="18">
        <f t="shared" si="108"/>
        <v>25</v>
      </c>
      <c r="P288" s="4">
        <f t="shared" si="109"/>
        <v>202201</v>
      </c>
      <c r="Q288" s="23">
        <f t="shared" si="110"/>
        <v>0.36388888888888887</v>
      </c>
      <c r="R288" s="23">
        <f t="shared" si="111"/>
        <v>-3.6104218362282872</v>
      </c>
      <c r="S288" s="22">
        <f t="shared" si="112"/>
        <v>-3.2465329473393982</v>
      </c>
      <c r="T288" s="5">
        <f t="shared" si="113"/>
        <v>2.7480916030534353</v>
      </c>
      <c r="U288" s="5"/>
      <c r="V288" s="5"/>
      <c r="W288" s="5">
        <f t="shared" si="114"/>
        <v>-1</v>
      </c>
      <c r="X288" s="4">
        <f t="shared" si="115"/>
        <v>-1</v>
      </c>
      <c r="Y288" s="4">
        <f t="shared" si="116"/>
        <v>0</v>
      </c>
      <c r="Z288" s="30">
        <f t="shared" si="117"/>
        <v>2022</v>
      </c>
      <c r="AA288" s="4">
        <f t="shared" si="118"/>
        <v>2.6</v>
      </c>
      <c r="AB288" s="4">
        <f t="shared" si="119"/>
        <v>2.7</v>
      </c>
      <c r="AC288" s="4">
        <f t="shared" si="120"/>
        <v>0.10000000000000009</v>
      </c>
      <c r="AD288" s="4"/>
      <c r="AE288" s="4">
        <f t="shared" si="121"/>
        <v>-1.1835019823658199E-2</v>
      </c>
      <c r="AF288" s="31">
        <f t="shared" si="122"/>
        <v>1.6</v>
      </c>
      <c r="AG288" s="31">
        <f t="shared" si="123"/>
        <v>1.7000000000000002</v>
      </c>
      <c r="AH288" s="3">
        <f t="shared" si="124"/>
        <v>0</v>
      </c>
      <c r="AI288" s="40" t="b">
        <f t="shared" si="125"/>
        <v>0</v>
      </c>
      <c r="AJ288" s="3">
        <f t="shared" si="126"/>
        <v>3.9511201629327863E-2</v>
      </c>
      <c r="AK288" s="3">
        <f t="shared" si="127"/>
        <v>0.7792331305335598</v>
      </c>
    </row>
    <row r="289" spans="1:37" s="3" customFormat="1" x14ac:dyDescent="0.25">
      <c r="A289" s="9">
        <v>44584</v>
      </c>
      <c r="B289" s="1" t="s">
        <v>49</v>
      </c>
      <c r="C289" s="1" t="s">
        <v>46</v>
      </c>
      <c r="D289">
        <v>42</v>
      </c>
      <c r="E289" s="1">
        <v>36</v>
      </c>
      <c r="F289">
        <f t="shared" si="103"/>
        <v>1</v>
      </c>
      <c r="G289">
        <f t="shared" si="104"/>
        <v>0</v>
      </c>
      <c r="H289" s="4">
        <v>1.76</v>
      </c>
      <c r="I289" s="4">
        <v>2.1</v>
      </c>
      <c r="J289" s="4">
        <v>1.74</v>
      </c>
      <c r="K289" s="4">
        <v>2.15</v>
      </c>
      <c r="L289" s="18">
        <f t="shared" si="105"/>
        <v>50</v>
      </c>
      <c r="M289" s="18">
        <f t="shared" si="106"/>
        <v>45</v>
      </c>
      <c r="N289" s="18">
        <f t="shared" si="107"/>
        <v>55</v>
      </c>
      <c r="O289" s="18">
        <f t="shared" si="108"/>
        <v>45</v>
      </c>
      <c r="P289" s="4">
        <f t="shared" si="109"/>
        <v>202201</v>
      </c>
      <c r="Q289" s="23">
        <f t="shared" si="110"/>
        <v>1.76</v>
      </c>
      <c r="R289" s="23">
        <f t="shared" si="111"/>
        <v>-2.2248803827751198</v>
      </c>
      <c r="S289" s="22">
        <f t="shared" si="112"/>
        <v>-0.46488038277511978</v>
      </c>
      <c r="T289" s="5">
        <f t="shared" si="113"/>
        <v>1.1931818181818181</v>
      </c>
      <c r="U289" s="5"/>
      <c r="V289" s="5"/>
      <c r="W289" s="5">
        <f t="shared" si="114"/>
        <v>0.76</v>
      </c>
      <c r="X289" s="4">
        <f t="shared" si="115"/>
        <v>0.74</v>
      </c>
      <c r="Y289" s="4">
        <f t="shared" si="116"/>
        <v>-2.0000000000000018E-2</v>
      </c>
      <c r="Z289" s="30">
        <f t="shared" si="117"/>
        <v>2022</v>
      </c>
      <c r="AA289" s="4">
        <f t="shared" si="118"/>
        <v>-1</v>
      </c>
      <c r="AB289" s="4">
        <f t="shared" si="119"/>
        <v>-1</v>
      </c>
      <c r="AC289" s="4">
        <f t="shared" si="120"/>
        <v>0</v>
      </c>
      <c r="AD289" s="4"/>
      <c r="AE289" s="4">
        <f t="shared" si="121"/>
        <v>-6.5308254963426515E-3</v>
      </c>
      <c r="AF289" s="31">
        <f t="shared" si="122"/>
        <v>-0.24</v>
      </c>
      <c r="AG289" s="31">
        <f t="shared" si="123"/>
        <v>-0.26</v>
      </c>
      <c r="AH289" s="3">
        <f t="shared" si="124"/>
        <v>0</v>
      </c>
      <c r="AI289" s="40" t="b">
        <f t="shared" si="125"/>
        <v>0</v>
      </c>
      <c r="AJ289" s="3">
        <f t="shared" si="126"/>
        <v>4.2487046632124437E-2</v>
      </c>
      <c r="AK289" s="3">
        <f t="shared" si="127"/>
        <v>0.71743173853563458</v>
      </c>
    </row>
    <row r="290" spans="1:37" s="3" customFormat="1" x14ac:dyDescent="0.25">
      <c r="A290" s="9">
        <v>44584</v>
      </c>
      <c r="B290" s="1" t="s">
        <v>39</v>
      </c>
      <c r="C290" s="1" t="s">
        <v>73</v>
      </c>
      <c r="D290">
        <v>27</v>
      </c>
      <c r="E290" s="1">
        <v>30</v>
      </c>
      <c r="F290">
        <f t="shared" si="103"/>
        <v>0</v>
      </c>
      <c r="G290">
        <f t="shared" si="104"/>
        <v>1</v>
      </c>
      <c r="H290" s="4">
        <v>1.66</v>
      </c>
      <c r="I290" s="4">
        <v>2.2999999999999998</v>
      </c>
      <c r="J290" s="4">
        <v>1.66</v>
      </c>
      <c r="K290" s="4">
        <v>2.2999999999999998</v>
      </c>
      <c r="L290" s="18">
        <f t="shared" si="105"/>
        <v>60</v>
      </c>
      <c r="M290" s="18">
        <f t="shared" si="106"/>
        <v>40</v>
      </c>
      <c r="N290" s="18">
        <f t="shared" si="107"/>
        <v>60</v>
      </c>
      <c r="O290" s="18">
        <f t="shared" si="108"/>
        <v>40</v>
      </c>
      <c r="P290" s="4">
        <f t="shared" si="109"/>
        <v>202201</v>
      </c>
      <c r="Q290" s="23">
        <f t="shared" si="110"/>
        <v>0.72173913043478266</v>
      </c>
      <c r="R290" s="23">
        <f t="shared" si="111"/>
        <v>-2.2843822843822847</v>
      </c>
      <c r="S290" s="22">
        <f t="shared" si="112"/>
        <v>-1.5626431539475021</v>
      </c>
      <c r="T290" s="5">
        <f t="shared" si="113"/>
        <v>1.3855421686746987</v>
      </c>
      <c r="U290" s="5"/>
      <c r="V290" s="5"/>
      <c r="W290" s="5">
        <f t="shared" si="114"/>
        <v>-1</v>
      </c>
      <c r="X290" s="4">
        <f t="shared" si="115"/>
        <v>-1</v>
      </c>
      <c r="Y290" s="4">
        <f t="shared" si="116"/>
        <v>0</v>
      </c>
      <c r="Z290" s="30">
        <f t="shared" si="117"/>
        <v>2022</v>
      </c>
      <c r="AA290" s="4">
        <f t="shared" si="118"/>
        <v>1.2999999999999998</v>
      </c>
      <c r="AB290" s="4">
        <f t="shared" si="119"/>
        <v>1.2999999999999998</v>
      </c>
      <c r="AC290" s="4">
        <f t="shared" si="120"/>
        <v>0</v>
      </c>
      <c r="AD290" s="4"/>
      <c r="AE290" s="4">
        <f t="shared" si="121"/>
        <v>0</v>
      </c>
      <c r="AF290" s="31">
        <f t="shared" si="122"/>
        <v>0.29999999999999982</v>
      </c>
      <c r="AG290" s="31">
        <f t="shared" si="123"/>
        <v>0.29999999999999982</v>
      </c>
      <c r="AH290" s="3">
        <f t="shared" si="124"/>
        <v>0</v>
      </c>
      <c r="AI290" s="40" t="b">
        <f t="shared" si="125"/>
        <v>0</v>
      </c>
      <c r="AJ290" s="3">
        <f t="shared" si="126"/>
        <v>3.5858585858585923E-2</v>
      </c>
      <c r="AK290" s="3">
        <f t="shared" si="127"/>
        <v>0.72834147531433491</v>
      </c>
    </row>
    <row r="291" spans="1:37" s="3" customFormat="1" x14ac:dyDescent="0.25">
      <c r="A291" s="9">
        <v>44583</v>
      </c>
      <c r="B291" s="1" t="s">
        <v>62</v>
      </c>
      <c r="C291" s="1" t="s">
        <v>38</v>
      </c>
      <c r="D291">
        <v>10</v>
      </c>
      <c r="E291" s="1">
        <v>13</v>
      </c>
      <c r="F291">
        <f t="shared" si="103"/>
        <v>0</v>
      </c>
      <c r="G291">
        <f t="shared" si="104"/>
        <v>1</v>
      </c>
      <c r="H291" s="4">
        <v>1.44</v>
      </c>
      <c r="I291" s="4">
        <v>2.85</v>
      </c>
      <c r="J291" s="4">
        <v>1.38</v>
      </c>
      <c r="K291" s="4">
        <v>3.15</v>
      </c>
      <c r="L291" s="18">
        <f t="shared" si="105"/>
        <v>60</v>
      </c>
      <c r="M291" s="18">
        <f t="shared" si="106"/>
        <v>35</v>
      </c>
      <c r="N291" s="18">
        <f t="shared" si="107"/>
        <v>70</v>
      </c>
      <c r="O291" s="18">
        <f t="shared" si="108"/>
        <v>30</v>
      </c>
      <c r="P291" s="4">
        <f t="shared" si="109"/>
        <v>202201</v>
      </c>
      <c r="Q291" s="23">
        <f t="shared" si="110"/>
        <v>0.50526315789473686</v>
      </c>
      <c r="R291" s="23">
        <f t="shared" si="111"/>
        <v>-2.8132678132678133</v>
      </c>
      <c r="S291" s="22">
        <f t="shared" si="112"/>
        <v>-2.3080046553730762</v>
      </c>
      <c r="T291" s="5">
        <f t="shared" si="113"/>
        <v>1.9791666666666667</v>
      </c>
      <c r="U291" s="5"/>
      <c r="V291" s="5"/>
      <c r="W291" s="5">
        <f t="shared" si="114"/>
        <v>-1</v>
      </c>
      <c r="X291" s="4">
        <f t="shared" si="115"/>
        <v>-1</v>
      </c>
      <c r="Y291" s="4">
        <f t="shared" si="116"/>
        <v>0</v>
      </c>
      <c r="Z291" s="30">
        <f t="shared" si="117"/>
        <v>2022</v>
      </c>
      <c r="AA291" s="4">
        <f t="shared" si="118"/>
        <v>1.85</v>
      </c>
      <c r="AB291" s="4">
        <f t="shared" si="119"/>
        <v>2.15</v>
      </c>
      <c r="AC291" s="4">
        <f t="shared" si="120"/>
        <v>0.29999999999999982</v>
      </c>
      <c r="AD291" s="4"/>
      <c r="AE291" s="4">
        <f t="shared" si="121"/>
        <v>-3.0193236714975979E-2</v>
      </c>
      <c r="AF291" s="31">
        <f t="shared" si="122"/>
        <v>0.85000000000000009</v>
      </c>
      <c r="AG291" s="31">
        <f t="shared" si="123"/>
        <v>1.1499999999999999</v>
      </c>
      <c r="AH291" s="3">
        <f t="shared" si="124"/>
        <v>0</v>
      </c>
      <c r="AI291" s="40" t="b">
        <f t="shared" si="125"/>
        <v>0</v>
      </c>
      <c r="AJ291" s="3">
        <f t="shared" si="126"/>
        <v>4.3356643356643354E-2</v>
      </c>
      <c r="AK291" s="3">
        <f t="shared" si="127"/>
        <v>0.74529199867765583</v>
      </c>
    </row>
    <row r="292" spans="1:37" s="3" customFormat="1" x14ac:dyDescent="0.25">
      <c r="A292" s="9">
        <v>44583</v>
      </c>
      <c r="B292" s="1" t="s">
        <v>50</v>
      </c>
      <c r="C292" s="1" t="s">
        <v>44</v>
      </c>
      <c r="D292">
        <v>16</v>
      </c>
      <c r="E292" s="1">
        <v>19</v>
      </c>
      <c r="F292">
        <f t="shared" si="103"/>
        <v>0</v>
      </c>
      <c r="G292">
        <f t="shared" si="104"/>
        <v>1</v>
      </c>
      <c r="H292" s="4">
        <v>1.57</v>
      </c>
      <c r="I292" s="4">
        <v>2.5499999999999998</v>
      </c>
      <c r="J292" s="4">
        <v>1.47</v>
      </c>
      <c r="K292" s="4">
        <v>2.75</v>
      </c>
      <c r="L292" s="18">
        <f t="shared" si="105"/>
        <v>60</v>
      </c>
      <c r="M292" s="18">
        <f t="shared" si="106"/>
        <v>35</v>
      </c>
      <c r="N292" s="18">
        <f t="shared" si="107"/>
        <v>65</v>
      </c>
      <c r="O292" s="18">
        <f t="shared" si="108"/>
        <v>35</v>
      </c>
      <c r="P292" s="4">
        <f t="shared" si="109"/>
        <v>202201</v>
      </c>
      <c r="Q292" s="23">
        <f t="shared" si="110"/>
        <v>0.61568627450980395</v>
      </c>
      <c r="R292" s="23">
        <f t="shared" si="111"/>
        <v>-2.3995472552348613</v>
      </c>
      <c r="S292" s="22">
        <f t="shared" si="112"/>
        <v>-1.7838609807250574</v>
      </c>
      <c r="T292" s="5">
        <f t="shared" si="113"/>
        <v>1.6242038216560508</v>
      </c>
      <c r="U292" s="5"/>
      <c r="V292" s="5"/>
      <c r="W292" s="5">
        <f t="shared" si="114"/>
        <v>-1</v>
      </c>
      <c r="X292" s="4">
        <f t="shared" si="115"/>
        <v>-1</v>
      </c>
      <c r="Y292" s="4">
        <f t="shared" si="116"/>
        <v>0</v>
      </c>
      <c r="Z292" s="30">
        <f t="shared" si="117"/>
        <v>2022</v>
      </c>
      <c r="AA292" s="4">
        <f t="shared" si="118"/>
        <v>1.5499999999999998</v>
      </c>
      <c r="AB292" s="4">
        <f t="shared" si="119"/>
        <v>1.75</v>
      </c>
      <c r="AC292" s="4">
        <f t="shared" si="120"/>
        <v>0.20000000000000018</v>
      </c>
      <c r="AD292" s="4"/>
      <c r="AE292" s="4">
        <f t="shared" si="121"/>
        <v>-4.3329433684301755E-2</v>
      </c>
      <c r="AF292" s="31">
        <f t="shared" si="122"/>
        <v>0.54999999999999982</v>
      </c>
      <c r="AG292" s="31">
        <f t="shared" si="123"/>
        <v>0.75</v>
      </c>
      <c r="AH292" s="3">
        <f t="shared" si="124"/>
        <v>0</v>
      </c>
      <c r="AI292" s="40" t="b">
        <f t="shared" si="125"/>
        <v>0</v>
      </c>
      <c r="AJ292" s="3">
        <f t="shared" si="126"/>
        <v>2.8276699029126329E-2</v>
      </c>
      <c r="AK292" s="3">
        <f t="shared" si="127"/>
        <v>0.74295003424395301</v>
      </c>
    </row>
    <row r="293" spans="1:37" s="3" customFormat="1" x14ac:dyDescent="0.25">
      <c r="A293" s="9">
        <v>44578</v>
      </c>
      <c r="B293" s="1" t="s">
        <v>73</v>
      </c>
      <c r="C293" s="1" t="s">
        <v>63</v>
      </c>
      <c r="D293">
        <v>34</v>
      </c>
      <c r="E293" s="1">
        <v>11</v>
      </c>
      <c r="F293">
        <f t="shared" si="103"/>
        <v>1</v>
      </c>
      <c r="G293">
        <f t="shared" si="104"/>
        <v>0</v>
      </c>
      <c r="H293" s="4">
        <v>1.5</v>
      </c>
      <c r="I293" s="4">
        <v>2.7</v>
      </c>
      <c r="J293" s="4">
        <v>1.58</v>
      </c>
      <c r="K293" s="4">
        <v>2.5</v>
      </c>
      <c r="L293" s="18">
        <f t="shared" si="105"/>
        <v>60</v>
      </c>
      <c r="M293" s="18">
        <f t="shared" si="106"/>
        <v>35</v>
      </c>
      <c r="N293" s="18">
        <f t="shared" si="107"/>
        <v>60</v>
      </c>
      <c r="O293" s="18">
        <f t="shared" si="108"/>
        <v>40</v>
      </c>
      <c r="P293" s="4">
        <f t="shared" si="109"/>
        <v>202201</v>
      </c>
      <c r="Q293" s="23">
        <f t="shared" si="110"/>
        <v>1.5</v>
      </c>
      <c r="R293" s="23">
        <f t="shared" si="111"/>
        <v>-2.5882352941176467</v>
      </c>
      <c r="S293" s="22">
        <f t="shared" si="112"/>
        <v>-1.0882352941176467</v>
      </c>
      <c r="T293" s="5">
        <f t="shared" si="113"/>
        <v>1.8</v>
      </c>
      <c r="U293" s="5"/>
      <c r="V293" s="5"/>
      <c r="W293" s="5">
        <f t="shared" si="114"/>
        <v>0.5</v>
      </c>
      <c r="X293" s="4">
        <f t="shared" si="115"/>
        <v>0.58000000000000007</v>
      </c>
      <c r="Y293" s="4">
        <f t="shared" si="116"/>
        <v>8.0000000000000071E-2</v>
      </c>
      <c r="Z293" s="30">
        <f t="shared" si="117"/>
        <v>2022</v>
      </c>
      <c r="AA293" s="4">
        <f t="shared" si="118"/>
        <v>-1</v>
      </c>
      <c r="AB293" s="4">
        <f t="shared" si="119"/>
        <v>-1</v>
      </c>
      <c r="AC293" s="4">
        <f t="shared" si="120"/>
        <v>0</v>
      </c>
      <c r="AD293" s="4"/>
      <c r="AE293" s="4">
        <f t="shared" si="121"/>
        <v>3.3755274261603407E-2</v>
      </c>
      <c r="AF293" s="31">
        <f t="shared" si="122"/>
        <v>-0.5</v>
      </c>
      <c r="AG293" s="31">
        <f t="shared" si="123"/>
        <v>-0.41999999999999993</v>
      </c>
      <c r="AH293" s="3">
        <f t="shared" si="124"/>
        <v>0</v>
      </c>
      <c r="AI293" s="40" t="b">
        <f t="shared" si="125"/>
        <v>0</v>
      </c>
      <c r="AJ293" s="3">
        <f t="shared" si="126"/>
        <v>3.5714285714285587E-2</v>
      </c>
      <c r="AK293" s="3">
        <f t="shared" si="127"/>
        <v>0.74394147233653407</v>
      </c>
    </row>
    <row r="294" spans="1:37" s="3" customFormat="1" x14ac:dyDescent="0.25">
      <c r="A294" s="9">
        <v>44577</v>
      </c>
      <c r="B294" s="1" t="s">
        <v>49</v>
      </c>
      <c r="C294" s="1" t="s">
        <v>57</v>
      </c>
      <c r="D294">
        <v>42</v>
      </c>
      <c r="E294" s="1">
        <v>21</v>
      </c>
      <c r="F294">
        <f t="shared" si="103"/>
        <v>1</v>
      </c>
      <c r="G294">
        <f t="shared" si="104"/>
        <v>0</v>
      </c>
      <c r="H294" s="4">
        <v>1.1399999999999999</v>
      </c>
      <c r="I294" s="4">
        <v>6</v>
      </c>
      <c r="J294" s="4">
        <v>1.1200000000000001</v>
      </c>
      <c r="K294" s="4">
        <v>6.5</v>
      </c>
      <c r="L294" s="18">
        <f t="shared" si="105"/>
        <v>80</v>
      </c>
      <c r="M294" s="18">
        <f t="shared" si="106"/>
        <v>15</v>
      </c>
      <c r="N294" s="18">
        <f t="shared" si="107"/>
        <v>85</v>
      </c>
      <c r="O294" s="18">
        <f t="shared" si="108"/>
        <v>15</v>
      </c>
      <c r="P294" s="4">
        <f t="shared" si="109"/>
        <v>202201</v>
      </c>
      <c r="Q294" s="23">
        <f t="shared" si="110"/>
        <v>1.1399999999999999</v>
      </c>
      <c r="R294" s="23">
        <f t="shared" si="111"/>
        <v>-7.3428571428571479</v>
      </c>
      <c r="S294" s="22">
        <f t="shared" si="112"/>
        <v>-6.2028571428571482</v>
      </c>
      <c r="T294" s="5">
        <f t="shared" si="113"/>
        <v>5.2631578947368425</v>
      </c>
      <c r="U294" s="5"/>
      <c r="V294" s="5"/>
      <c r="W294" s="5">
        <f t="shared" si="114"/>
        <v>0.1399999999999999</v>
      </c>
      <c r="X294" s="4">
        <f t="shared" si="115"/>
        <v>0.12000000000000011</v>
      </c>
      <c r="Y294" s="4">
        <f t="shared" si="116"/>
        <v>-1.9999999999999796E-2</v>
      </c>
      <c r="Z294" s="30">
        <f t="shared" si="117"/>
        <v>2022</v>
      </c>
      <c r="AA294" s="4">
        <f t="shared" si="118"/>
        <v>-1</v>
      </c>
      <c r="AB294" s="4">
        <f t="shared" si="119"/>
        <v>-1</v>
      </c>
      <c r="AC294" s="4">
        <f t="shared" si="120"/>
        <v>0</v>
      </c>
      <c r="AD294" s="4"/>
      <c r="AE294" s="4">
        <f t="shared" si="121"/>
        <v>-1.566416040100238E-2</v>
      </c>
      <c r="AF294" s="31">
        <f t="shared" si="122"/>
        <v>-0.8600000000000001</v>
      </c>
      <c r="AG294" s="31">
        <f t="shared" si="123"/>
        <v>-0.87999999999999989</v>
      </c>
      <c r="AH294" s="3">
        <f t="shared" si="124"/>
        <v>0</v>
      </c>
      <c r="AI294" s="40" t="b">
        <f t="shared" si="125"/>
        <v>0</v>
      </c>
      <c r="AJ294" s="3">
        <f t="shared" si="126"/>
        <v>4.2016806722689037E-2</v>
      </c>
      <c r="AK294" s="3">
        <f t="shared" si="127"/>
        <v>0.84738894018672406</v>
      </c>
    </row>
    <row r="295" spans="1:37" s="3" customFormat="1" x14ac:dyDescent="0.25">
      <c r="A295" s="9">
        <v>44577</v>
      </c>
      <c r="B295" s="1" t="s">
        <v>37</v>
      </c>
      <c r="C295" s="1" t="s">
        <v>38</v>
      </c>
      <c r="D295">
        <v>17</v>
      </c>
      <c r="E295" s="1">
        <v>23</v>
      </c>
      <c r="F295">
        <f t="shared" si="103"/>
        <v>0</v>
      </c>
      <c r="G295">
        <f t="shared" si="104"/>
        <v>1</v>
      </c>
      <c r="H295" s="4">
        <v>1.62</v>
      </c>
      <c r="I295" s="4">
        <v>2.4</v>
      </c>
      <c r="J295" s="4">
        <v>1.54</v>
      </c>
      <c r="K295" s="4">
        <v>2.65</v>
      </c>
      <c r="L295" s="18">
        <f t="shared" si="105"/>
        <v>60</v>
      </c>
      <c r="M295" s="18">
        <f t="shared" si="106"/>
        <v>40</v>
      </c>
      <c r="N295" s="18">
        <f t="shared" si="107"/>
        <v>60</v>
      </c>
      <c r="O295" s="18">
        <f t="shared" si="108"/>
        <v>35</v>
      </c>
      <c r="P295" s="4">
        <f t="shared" si="109"/>
        <v>202201</v>
      </c>
      <c r="Q295" s="23">
        <f t="shared" si="110"/>
        <v>0.67500000000000004</v>
      </c>
      <c r="R295" s="23">
        <f t="shared" si="111"/>
        <v>-2.3271889400921655</v>
      </c>
      <c r="S295" s="22">
        <f t="shared" si="112"/>
        <v>-1.6521889400921654</v>
      </c>
      <c r="T295" s="5">
        <f t="shared" si="113"/>
        <v>1.4814814814814814</v>
      </c>
      <c r="U295" s="5"/>
      <c r="V295" s="5"/>
      <c r="W295" s="5">
        <f t="shared" si="114"/>
        <v>-1</v>
      </c>
      <c r="X295" s="4">
        <f t="shared" si="115"/>
        <v>-1</v>
      </c>
      <c r="Y295" s="4">
        <f t="shared" si="116"/>
        <v>0</v>
      </c>
      <c r="Z295" s="30">
        <f t="shared" si="117"/>
        <v>2022</v>
      </c>
      <c r="AA295" s="4">
        <f t="shared" si="118"/>
        <v>1.4</v>
      </c>
      <c r="AB295" s="4">
        <f t="shared" si="119"/>
        <v>1.65</v>
      </c>
      <c r="AC295" s="4">
        <f t="shared" si="120"/>
        <v>0.25</v>
      </c>
      <c r="AD295" s="4"/>
      <c r="AE295" s="4">
        <f t="shared" si="121"/>
        <v>-3.2066698733365429E-2</v>
      </c>
      <c r="AF295" s="31">
        <f t="shared" si="122"/>
        <v>0.39999999999999991</v>
      </c>
      <c r="AG295" s="31">
        <f t="shared" si="123"/>
        <v>0.64999999999999991</v>
      </c>
      <c r="AH295" s="3">
        <f t="shared" si="124"/>
        <v>1</v>
      </c>
      <c r="AI295" s="40" t="b">
        <f t="shared" si="125"/>
        <v>0</v>
      </c>
      <c r="AJ295" s="3">
        <f t="shared" si="126"/>
        <v>3.2835820895522283E-2</v>
      </c>
      <c r="AK295" s="3">
        <f t="shared" si="127"/>
        <v>0.73406619925824312</v>
      </c>
    </row>
    <row r="296" spans="1:37" s="3" customFormat="1" x14ac:dyDescent="0.25">
      <c r="A296" s="9">
        <v>44577</v>
      </c>
      <c r="B296" s="1" t="s">
        <v>39</v>
      </c>
      <c r="C296" s="1" t="s">
        <v>55</v>
      </c>
      <c r="D296">
        <v>31</v>
      </c>
      <c r="E296" s="1">
        <v>15</v>
      </c>
      <c r="F296">
        <f t="shared" si="103"/>
        <v>1</v>
      </c>
      <c r="G296">
        <f t="shared" si="104"/>
        <v>0</v>
      </c>
      <c r="H296" s="4">
        <v>1.25</v>
      </c>
      <c r="I296" s="4">
        <v>4.2</v>
      </c>
      <c r="J296" s="4">
        <v>1.27</v>
      </c>
      <c r="K296" s="4">
        <v>3.8</v>
      </c>
      <c r="L296" s="18">
        <f t="shared" si="105"/>
        <v>80</v>
      </c>
      <c r="M296" s="18">
        <f t="shared" si="106"/>
        <v>20</v>
      </c>
      <c r="N296" s="18">
        <f t="shared" si="107"/>
        <v>75</v>
      </c>
      <c r="O296" s="18">
        <f t="shared" si="108"/>
        <v>25</v>
      </c>
      <c r="P296" s="4">
        <f t="shared" si="109"/>
        <v>202201</v>
      </c>
      <c r="Q296" s="23">
        <f t="shared" si="110"/>
        <v>1.25</v>
      </c>
      <c r="R296" s="23">
        <f t="shared" si="111"/>
        <v>-4.3125</v>
      </c>
      <c r="S296" s="22">
        <f t="shared" si="112"/>
        <v>-3.0625</v>
      </c>
      <c r="T296" s="5">
        <f t="shared" si="113"/>
        <v>3.3600000000000003</v>
      </c>
      <c r="U296" s="5"/>
      <c r="V296" s="5"/>
      <c r="W296" s="5">
        <f t="shared" si="114"/>
        <v>0.25</v>
      </c>
      <c r="X296" s="4">
        <f t="shared" si="115"/>
        <v>0.27</v>
      </c>
      <c r="Y296" s="4">
        <f t="shared" si="116"/>
        <v>2.0000000000000018E-2</v>
      </c>
      <c r="Z296" s="30">
        <f t="shared" si="117"/>
        <v>2022</v>
      </c>
      <c r="AA296" s="4">
        <f t="shared" si="118"/>
        <v>-1</v>
      </c>
      <c r="AB296" s="4">
        <f t="shared" si="119"/>
        <v>-1</v>
      </c>
      <c r="AC296" s="4">
        <f t="shared" si="120"/>
        <v>0</v>
      </c>
      <c r="AD296" s="4"/>
      <c r="AE296" s="4">
        <f t="shared" si="121"/>
        <v>1.2598425196850505E-2</v>
      </c>
      <c r="AF296" s="31">
        <f t="shared" si="122"/>
        <v>-0.75</v>
      </c>
      <c r="AG296" s="31">
        <f t="shared" si="123"/>
        <v>-0.73</v>
      </c>
      <c r="AH296" s="3">
        <f t="shared" si="124"/>
        <v>0</v>
      </c>
      <c r="AI296" s="40" t="b">
        <f t="shared" si="125"/>
        <v>0</v>
      </c>
      <c r="AJ296" s="3">
        <f t="shared" si="126"/>
        <v>3.669724770642202E-2</v>
      </c>
      <c r="AK296" s="3">
        <f t="shared" si="127"/>
        <v>0.8022675736961451</v>
      </c>
    </row>
    <row r="297" spans="1:37" s="3" customFormat="1" x14ac:dyDescent="0.25">
      <c r="A297" s="9">
        <v>44576</v>
      </c>
      <c r="B297" s="1" t="s">
        <v>46</v>
      </c>
      <c r="C297" s="1" t="s">
        <v>52</v>
      </c>
      <c r="D297">
        <v>47</v>
      </c>
      <c r="E297" s="1">
        <v>17</v>
      </c>
      <c r="F297">
        <f t="shared" si="103"/>
        <v>1</v>
      </c>
      <c r="G297">
        <f t="shared" si="104"/>
        <v>0</v>
      </c>
      <c r="H297" s="4">
        <v>1.47</v>
      </c>
      <c r="I297" s="4">
        <v>2.75</v>
      </c>
      <c r="J297" s="4">
        <v>1.45</v>
      </c>
      <c r="K297" s="4">
        <v>2.8</v>
      </c>
      <c r="L297" s="18">
        <f t="shared" si="105"/>
        <v>60</v>
      </c>
      <c r="M297" s="18">
        <f t="shared" si="106"/>
        <v>35</v>
      </c>
      <c r="N297" s="18">
        <f t="shared" si="107"/>
        <v>65</v>
      </c>
      <c r="O297" s="18">
        <f t="shared" si="108"/>
        <v>35</v>
      </c>
      <c r="P297" s="4">
        <f t="shared" si="109"/>
        <v>202201</v>
      </c>
      <c r="Q297" s="23">
        <f t="shared" si="110"/>
        <v>1.47</v>
      </c>
      <c r="R297" s="23">
        <f t="shared" si="111"/>
        <v>-2.6990881458966562</v>
      </c>
      <c r="S297" s="22">
        <f t="shared" si="112"/>
        <v>-1.2290881458966563</v>
      </c>
      <c r="T297" s="5">
        <f t="shared" si="113"/>
        <v>1.870748299319728</v>
      </c>
      <c r="U297" s="5"/>
      <c r="V297" s="5"/>
      <c r="W297" s="5">
        <f t="shared" si="114"/>
        <v>0.47</v>
      </c>
      <c r="X297" s="4">
        <f t="shared" si="115"/>
        <v>0.44999999999999996</v>
      </c>
      <c r="Y297" s="4">
        <f t="shared" si="116"/>
        <v>-2.0000000000000018E-2</v>
      </c>
      <c r="Z297" s="30">
        <f t="shared" si="117"/>
        <v>2022</v>
      </c>
      <c r="AA297" s="4">
        <f t="shared" si="118"/>
        <v>-1</v>
      </c>
      <c r="AB297" s="4">
        <f t="shared" si="119"/>
        <v>-1</v>
      </c>
      <c r="AC297" s="4">
        <f t="shared" si="120"/>
        <v>0</v>
      </c>
      <c r="AD297" s="4"/>
      <c r="AE297" s="4">
        <f t="shared" si="121"/>
        <v>-9.3830635702557563E-3</v>
      </c>
      <c r="AF297" s="31">
        <f t="shared" si="122"/>
        <v>-0.53</v>
      </c>
      <c r="AG297" s="31">
        <f t="shared" si="123"/>
        <v>-0.55000000000000004</v>
      </c>
      <c r="AH297" s="3">
        <f t="shared" si="124"/>
        <v>0</v>
      </c>
      <c r="AI297" s="40" t="b">
        <f t="shared" si="125"/>
        <v>0</v>
      </c>
      <c r="AJ297" s="3">
        <f t="shared" si="126"/>
        <v>4.206161137440767E-2</v>
      </c>
      <c r="AK297" s="3">
        <f t="shared" si="127"/>
        <v>0.74176661163144075</v>
      </c>
    </row>
    <row r="298" spans="1:37" s="3" customFormat="1" x14ac:dyDescent="0.25">
      <c r="A298" s="9">
        <v>44576</v>
      </c>
      <c r="B298" s="1" t="s">
        <v>44</v>
      </c>
      <c r="C298" s="1" t="s">
        <v>80</v>
      </c>
      <c r="D298">
        <v>26</v>
      </c>
      <c r="E298" s="1">
        <v>19</v>
      </c>
      <c r="F298">
        <f t="shared" si="103"/>
        <v>1</v>
      </c>
      <c r="G298">
        <f t="shared" si="104"/>
        <v>0</v>
      </c>
      <c r="H298" s="4">
        <v>1.37</v>
      </c>
      <c r="I298" s="4">
        <v>3.2</v>
      </c>
      <c r="J298" s="4">
        <v>1.38</v>
      </c>
      <c r="K298" s="4">
        <v>3.15</v>
      </c>
      <c r="L298" s="18">
        <f t="shared" si="105"/>
        <v>70</v>
      </c>
      <c r="M298" s="18">
        <f t="shared" si="106"/>
        <v>30</v>
      </c>
      <c r="N298" s="18">
        <f t="shared" si="107"/>
        <v>70</v>
      </c>
      <c r="O298" s="18">
        <f t="shared" si="108"/>
        <v>30</v>
      </c>
      <c r="P298" s="4">
        <f t="shared" si="109"/>
        <v>202201</v>
      </c>
      <c r="Q298" s="23">
        <f t="shared" si="110"/>
        <v>1.37</v>
      </c>
      <c r="R298" s="23">
        <f t="shared" si="111"/>
        <v>-3.1572481572481563</v>
      </c>
      <c r="S298" s="22">
        <f t="shared" si="112"/>
        <v>-1.7872481572481562</v>
      </c>
      <c r="T298" s="5">
        <f t="shared" si="113"/>
        <v>2.335766423357664</v>
      </c>
      <c r="U298" s="5"/>
      <c r="V298" s="5"/>
      <c r="W298" s="5">
        <f t="shared" si="114"/>
        <v>0.37000000000000011</v>
      </c>
      <c r="X298" s="4">
        <f t="shared" si="115"/>
        <v>0.37999999999999989</v>
      </c>
      <c r="Y298" s="4">
        <f t="shared" si="116"/>
        <v>9.9999999999997868E-3</v>
      </c>
      <c r="Z298" s="30">
        <f t="shared" si="117"/>
        <v>2022</v>
      </c>
      <c r="AA298" s="4">
        <f t="shared" si="118"/>
        <v>-1</v>
      </c>
      <c r="AB298" s="4">
        <f t="shared" si="119"/>
        <v>-1</v>
      </c>
      <c r="AC298" s="4">
        <f t="shared" si="120"/>
        <v>0</v>
      </c>
      <c r="AD298" s="4"/>
      <c r="AE298" s="4">
        <f t="shared" si="121"/>
        <v>5.2893261398496705E-3</v>
      </c>
      <c r="AF298" s="31">
        <f t="shared" si="122"/>
        <v>-0.62999999999999989</v>
      </c>
      <c r="AG298" s="31">
        <f t="shared" si="123"/>
        <v>-0.62000000000000011</v>
      </c>
      <c r="AH298" s="3">
        <f t="shared" si="124"/>
        <v>0</v>
      </c>
      <c r="AI298" s="40" t="b">
        <f t="shared" si="125"/>
        <v>0</v>
      </c>
      <c r="AJ298" s="3">
        <f t="shared" si="126"/>
        <v>4.0700218818380707E-2</v>
      </c>
      <c r="AK298" s="3">
        <f t="shared" si="127"/>
        <v>0.76222011694815928</v>
      </c>
    </row>
    <row r="299" spans="1:37" s="3" customFormat="1" x14ac:dyDescent="0.25">
      <c r="A299" s="9">
        <v>44570</v>
      </c>
      <c r="B299" s="1" t="s">
        <v>80</v>
      </c>
      <c r="C299" s="1" t="s">
        <v>74</v>
      </c>
      <c r="D299">
        <v>35</v>
      </c>
      <c r="E299" s="1">
        <v>32</v>
      </c>
      <c r="F299">
        <f t="shared" si="103"/>
        <v>1</v>
      </c>
      <c r="G299">
        <f t="shared" si="104"/>
        <v>0</v>
      </c>
      <c r="H299" s="4">
        <v>2.2999999999999998</v>
      </c>
      <c r="I299" s="4">
        <v>1.66</v>
      </c>
      <c r="J299" s="4">
        <v>2.5</v>
      </c>
      <c r="K299" s="4">
        <v>1.58</v>
      </c>
      <c r="L299" s="18">
        <f t="shared" si="105"/>
        <v>40</v>
      </c>
      <c r="M299" s="18">
        <f t="shared" si="106"/>
        <v>60</v>
      </c>
      <c r="N299" s="18">
        <f t="shared" si="107"/>
        <v>40</v>
      </c>
      <c r="O299" s="18">
        <f t="shared" si="108"/>
        <v>60</v>
      </c>
      <c r="P299" s="4">
        <f t="shared" si="109"/>
        <v>202201</v>
      </c>
      <c r="Q299" s="23">
        <f t="shared" si="110"/>
        <v>2.2999999999999998</v>
      </c>
      <c r="R299" s="23">
        <f t="shared" si="111"/>
        <v>-2.2843822843822847</v>
      </c>
      <c r="S299" s="22">
        <f t="shared" si="112"/>
        <v>1.5617715617715078E-2</v>
      </c>
      <c r="T299" s="5">
        <f t="shared" si="113"/>
        <v>0.72173913043478266</v>
      </c>
      <c r="U299" s="5"/>
      <c r="V299" s="5"/>
      <c r="W299" s="5">
        <f t="shared" si="114"/>
        <v>1.2999999999999998</v>
      </c>
      <c r="X299" s="4">
        <f t="shared" si="115"/>
        <v>1.5</v>
      </c>
      <c r="Y299" s="4">
        <f t="shared" si="116"/>
        <v>0.20000000000000018</v>
      </c>
      <c r="Z299" s="30">
        <f t="shared" si="117"/>
        <v>2022</v>
      </c>
      <c r="AA299" s="4">
        <f t="shared" si="118"/>
        <v>-1</v>
      </c>
      <c r="AB299" s="4">
        <f t="shared" si="119"/>
        <v>-1</v>
      </c>
      <c r="AC299" s="4">
        <f t="shared" si="120"/>
        <v>0</v>
      </c>
      <c r="AD299" s="4"/>
      <c r="AE299" s="4">
        <f t="shared" si="121"/>
        <v>3.4782608695652195E-2</v>
      </c>
      <c r="AF299" s="31">
        <f t="shared" si="122"/>
        <v>0.29999999999999982</v>
      </c>
      <c r="AG299" s="31">
        <f t="shared" si="123"/>
        <v>0.5</v>
      </c>
      <c r="AH299" s="3">
        <f t="shared" si="124"/>
        <v>0</v>
      </c>
      <c r="AI299" s="40" t="b">
        <f t="shared" si="125"/>
        <v>0</v>
      </c>
      <c r="AJ299" s="3">
        <f t="shared" si="126"/>
        <v>3.5858585858585923E-2</v>
      </c>
      <c r="AK299" s="3">
        <f t="shared" si="127"/>
        <v>0.72834147531433491</v>
      </c>
    </row>
    <row r="300" spans="1:37" s="3" customFormat="1" x14ac:dyDescent="0.25">
      <c r="A300" s="9">
        <v>44570</v>
      </c>
      <c r="B300" s="1" t="s">
        <v>63</v>
      </c>
      <c r="C300" s="1" t="s">
        <v>61</v>
      </c>
      <c r="D300">
        <v>30</v>
      </c>
      <c r="E300" s="1">
        <v>38</v>
      </c>
      <c r="F300">
        <f t="shared" si="103"/>
        <v>0</v>
      </c>
      <c r="G300">
        <f t="shared" si="104"/>
        <v>1</v>
      </c>
      <c r="H300" s="4">
        <v>1.35</v>
      </c>
      <c r="I300" s="4">
        <v>3.3</v>
      </c>
      <c r="J300" s="4">
        <v>1.43</v>
      </c>
      <c r="K300" s="4">
        <v>2.9</v>
      </c>
      <c r="L300" s="18">
        <f t="shared" si="105"/>
        <v>70</v>
      </c>
      <c r="M300" s="18">
        <f t="shared" si="106"/>
        <v>30</v>
      </c>
      <c r="N300" s="18">
        <f t="shared" si="107"/>
        <v>65</v>
      </c>
      <c r="O300" s="18">
        <f t="shared" si="108"/>
        <v>30</v>
      </c>
      <c r="P300" s="4">
        <f t="shared" si="109"/>
        <v>202201</v>
      </c>
      <c r="Q300" s="23">
        <f t="shared" si="110"/>
        <v>0.40909090909090912</v>
      </c>
      <c r="R300" s="23">
        <f t="shared" si="111"/>
        <v>-3.2919254658385086</v>
      </c>
      <c r="S300" s="22">
        <f t="shared" si="112"/>
        <v>-2.8828345567475995</v>
      </c>
      <c r="T300" s="5">
        <f t="shared" si="113"/>
        <v>2.4444444444444442</v>
      </c>
      <c r="U300" s="5"/>
      <c r="V300" s="5"/>
      <c r="W300" s="5">
        <f t="shared" si="114"/>
        <v>-1</v>
      </c>
      <c r="X300" s="4">
        <f t="shared" si="115"/>
        <v>-1</v>
      </c>
      <c r="Y300" s="4">
        <f t="shared" si="116"/>
        <v>0</v>
      </c>
      <c r="Z300" s="30">
        <f t="shared" si="117"/>
        <v>2022</v>
      </c>
      <c r="AA300" s="4">
        <f t="shared" si="118"/>
        <v>2.2999999999999998</v>
      </c>
      <c r="AB300" s="4">
        <f t="shared" si="119"/>
        <v>1.9</v>
      </c>
      <c r="AC300" s="4">
        <f t="shared" si="120"/>
        <v>-0.39999999999999991</v>
      </c>
      <c r="AD300" s="4"/>
      <c r="AE300" s="4">
        <f t="shared" si="121"/>
        <v>4.144004144004132E-2</v>
      </c>
      <c r="AF300" s="31">
        <f t="shared" si="122"/>
        <v>1.2999999999999998</v>
      </c>
      <c r="AG300" s="31">
        <f t="shared" si="123"/>
        <v>0.89999999999999991</v>
      </c>
      <c r="AH300" s="3">
        <f t="shared" si="124"/>
        <v>0</v>
      </c>
      <c r="AI300" s="40" t="b">
        <f t="shared" si="125"/>
        <v>0</v>
      </c>
      <c r="AJ300" s="3">
        <f t="shared" si="126"/>
        <v>4.1935483870967794E-2</v>
      </c>
      <c r="AK300" s="3">
        <f t="shared" si="127"/>
        <v>0.76570795874948516</v>
      </c>
    </row>
    <row r="301" spans="1:37" s="3" customFormat="1" x14ac:dyDescent="0.25">
      <c r="A301" s="9">
        <v>44570</v>
      </c>
      <c r="B301" s="1" t="s">
        <v>73</v>
      </c>
      <c r="C301" s="1" t="s">
        <v>38</v>
      </c>
      <c r="D301">
        <v>24</v>
      </c>
      <c r="E301" s="1">
        <v>27</v>
      </c>
      <c r="F301">
        <f t="shared" si="103"/>
        <v>0</v>
      </c>
      <c r="G301">
        <f t="shared" si="104"/>
        <v>1</v>
      </c>
      <c r="H301" s="4">
        <v>1.4</v>
      </c>
      <c r="I301" s="4">
        <v>3.1</v>
      </c>
      <c r="J301" s="4">
        <v>1.58</v>
      </c>
      <c r="K301" s="4">
        <v>2.5</v>
      </c>
      <c r="L301" s="18">
        <f t="shared" si="105"/>
        <v>70</v>
      </c>
      <c r="M301" s="18">
        <f t="shared" si="106"/>
        <v>30</v>
      </c>
      <c r="N301" s="18">
        <f t="shared" si="107"/>
        <v>60</v>
      </c>
      <c r="O301" s="18">
        <f t="shared" si="108"/>
        <v>40</v>
      </c>
      <c r="P301" s="4">
        <f t="shared" si="109"/>
        <v>202201</v>
      </c>
      <c r="Q301" s="23">
        <f t="shared" si="110"/>
        <v>0.45161290322580638</v>
      </c>
      <c r="R301" s="23">
        <f t="shared" si="111"/>
        <v>-2.9761904761904767</v>
      </c>
      <c r="S301" s="22">
        <f t="shared" si="112"/>
        <v>-2.5245775729646702</v>
      </c>
      <c r="T301" s="5">
        <f t="shared" si="113"/>
        <v>2.2142857142857144</v>
      </c>
      <c r="U301" s="5"/>
      <c r="V301" s="5"/>
      <c r="W301" s="5">
        <f t="shared" si="114"/>
        <v>-1</v>
      </c>
      <c r="X301" s="4">
        <f t="shared" si="115"/>
        <v>-1</v>
      </c>
      <c r="Y301" s="4">
        <f t="shared" si="116"/>
        <v>0</v>
      </c>
      <c r="Z301" s="30">
        <f t="shared" si="117"/>
        <v>2022</v>
      </c>
      <c r="AA301" s="4">
        <f t="shared" si="118"/>
        <v>2.1</v>
      </c>
      <c r="AB301" s="4">
        <f t="shared" si="119"/>
        <v>1.5</v>
      </c>
      <c r="AC301" s="4">
        <f t="shared" si="120"/>
        <v>-0.60000000000000009</v>
      </c>
      <c r="AD301" s="4"/>
      <c r="AE301" s="4">
        <f t="shared" si="121"/>
        <v>8.1374321880651079E-2</v>
      </c>
      <c r="AF301" s="31">
        <f t="shared" si="122"/>
        <v>1.1000000000000001</v>
      </c>
      <c r="AG301" s="31">
        <f t="shared" si="123"/>
        <v>0.5</v>
      </c>
      <c r="AH301" s="3">
        <f t="shared" si="124"/>
        <v>1</v>
      </c>
      <c r="AI301" s="40">
        <f t="shared" si="125"/>
        <v>4.4507962433646409E-2</v>
      </c>
      <c r="AJ301" s="3">
        <f t="shared" si="126"/>
        <v>3.5555555555555562E-2</v>
      </c>
      <c r="AK301" s="3">
        <f t="shared" si="127"/>
        <v>0.76109070058824779</v>
      </c>
    </row>
    <row r="302" spans="1:37" s="3" customFormat="1" x14ac:dyDescent="0.25">
      <c r="A302" s="9">
        <v>44570</v>
      </c>
      <c r="B302" s="1" t="s">
        <v>41</v>
      </c>
      <c r="C302" s="1" t="s">
        <v>42</v>
      </c>
      <c r="D302">
        <v>20</v>
      </c>
      <c r="E302" s="1">
        <v>30</v>
      </c>
      <c r="F302">
        <f t="shared" si="103"/>
        <v>0</v>
      </c>
      <c r="G302">
        <f t="shared" si="104"/>
        <v>1</v>
      </c>
      <c r="H302" s="4">
        <v>2.75</v>
      </c>
      <c r="I302" s="4">
        <v>1.47</v>
      </c>
      <c r="J302" s="4">
        <v>2.75</v>
      </c>
      <c r="K302" s="4">
        <v>1.47</v>
      </c>
      <c r="L302" s="18">
        <f t="shared" si="105"/>
        <v>30</v>
      </c>
      <c r="M302" s="18">
        <f t="shared" si="106"/>
        <v>65</v>
      </c>
      <c r="N302" s="18">
        <f t="shared" si="107"/>
        <v>35</v>
      </c>
      <c r="O302" s="18">
        <f t="shared" si="108"/>
        <v>65</v>
      </c>
      <c r="P302" s="4">
        <f t="shared" si="109"/>
        <v>202201</v>
      </c>
      <c r="Q302" s="23">
        <f t="shared" si="110"/>
        <v>1.870748299319728</v>
      </c>
      <c r="R302" s="23">
        <f t="shared" si="111"/>
        <v>-2.6990881458966562</v>
      </c>
      <c r="S302" s="22">
        <f t="shared" si="112"/>
        <v>-0.82833984657692827</v>
      </c>
      <c r="T302" s="5">
        <f t="shared" si="113"/>
        <v>0.53454545454545455</v>
      </c>
      <c r="U302" s="5"/>
      <c r="V302" s="5"/>
      <c r="W302" s="5">
        <f t="shared" si="114"/>
        <v>-1</v>
      </c>
      <c r="X302" s="4">
        <f t="shared" si="115"/>
        <v>-1</v>
      </c>
      <c r="Y302" s="4">
        <f t="shared" si="116"/>
        <v>0</v>
      </c>
      <c r="Z302" s="30">
        <f t="shared" si="117"/>
        <v>2022</v>
      </c>
      <c r="AA302" s="4">
        <f t="shared" si="118"/>
        <v>0.47</v>
      </c>
      <c r="AB302" s="4">
        <f t="shared" si="119"/>
        <v>0.47</v>
      </c>
      <c r="AC302" s="4">
        <f t="shared" si="120"/>
        <v>0</v>
      </c>
      <c r="AD302" s="4"/>
      <c r="AE302" s="4">
        <f t="shared" si="121"/>
        <v>0</v>
      </c>
      <c r="AF302" s="31">
        <f t="shared" si="122"/>
        <v>-0.53</v>
      </c>
      <c r="AG302" s="31">
        <f t="shared" si="123"/>
        <v>-0.53</v>
      </c>
      <c r="AH302" s="3">
        <f t="shared" si="124"/>
        <v>0</v>
      </c>
      <c r="AI302" s="40" t="b">
        <f t="shared" si="125"/>
        <v>0</v>
      </c>
      <c r="AJ302" s="3">
        <f t="shared" si="126"/>
        <v>4.206161137440767E-2</v>
      </c>
      <c r="AK302" s="3">
        <f t="shared" si="127"/>
        <v>0.74176661163144075</v>
      </c>
    </row>
    <row r="303" spans="1:37" s="3" customFormat="1" x14ac:dyDescent="0.25">
      <c r="A303" s="9">
        <v>44570</v>
      </c>
      <c r="B303" s="1" t="s">
        <v>43</v>
      </c>
      <c r="C303" s="1" t="s">
        <v>57</v>
      </c>
      <c r="D303">
        <v>13</v>
      </c>
      <c r="E303" s="1">
        <v>16</v>
      </c>
      <c r="F303">
        <f t="shared" si="103"/>
        <v>0</v>
      </c>
      <c r="G303">
        <f t="shared" si="104"/>
        <v>1</v>
      </c>
      <c r="H303" s="4">
        <v>1.47</v>
      </c>
      <c r="I303" s="4">
        <v>2.75</v>
      </c>
      <c r="J303" s="4">
        <v>1.62</v>
      </c>
      <c r="K303" s="4">
        <v>2.4</v>
      </c>
      <c r="L303" s="18">
        <f t="shared" si="105"/>
        <v>60</v>
      </c>
      <c r="M303" s="18">
        <f t="shared" si="106"/>
        <v>35</v>
      </c>
      <c r="N303" s="18">
        <f t="shared" si="107"/>
        <v>60</v>
      </c>
      <c r="O303" s="18">
        <f t="shared" si="108"/>
        <v>40</v>
      </c>
      <c r="P303" s="4">
        <f t="shared" si="109"/>
        <v>202201</v>
      </c>
      <c r="Q303" s="23">
        <f t="shared" si="110"/>
        <v>0.53454545454545455</v>
      </c>
      <c r="R303" s="23">
        <f t="shared" si="111"/>
        <v>-2.6990881458966562</v>
      </c>
      <c r="S303" s="22">
        <f t="shared" si="112"/>
        <v>-2.1645426913512016</v>
      </c>
      <c r="T303" s="5">
        <f t="shared" si="113"/>
        <v>1.870748299319728</v>
      </c>
      <c r="U303" s="5"/>
      <c r="V303" s="5"/>
      <c r="W303" s="5">
        <f t="shared" si="114"/>
        <v>-1</v>
      </c>
      <c r="X303" s="4">
        <f t="shared" si="115"/>
        <v>-1</v>
      </c>
      <c r="Y303" s="4">
        <f t="shared" si="116"/>
        <v>0</v>
      </c>
      <c r="Z303" s="30">
        <f t="shared" si="117"/>
        <v>2022</v>
      </c>
      <c r="AA303" s="4">
        <f t="shared" si="118"/>
        <v>1.75</v>
      </c>
      <c r="AB303" s="4">
        <f t="shared" si="119"/>
        <v>1.4</v>
      </c>
      <c r="AC303" s="4">
        <f t="shared" si="120"/>
        <v>-0.35000000000000009</v>
      </c>
      <c r="AD303" s="4"/>
      <c r="AE303" s="4">
        <f t="shared" si="121"/>
        <v>6.2988158226253477E-2</v>
      </c>
      <c r="AF303" s="31">
        <f t="shared" si="122"/>
        <v>0.75</v>
      </c>
      <c r="AG303" s="31">
        <f t="shared" si="123"/>
        <v>0.39999999999999991</v>
      </c>
      <c r="AH303" s="3">
        <f t="shared" si="124"/>
        <v>1</v>
      </c>
      <c r="AI303" s="40">
        <f t="shared" si="125"/>
        <v>1.9079685746352437E-2</v>
      </c>
      <c r="AJ303" s="3">
        <f t="shared" si="126"/>
        <v>4.206161137440767E-2</v>
      </c>
      <c r="AK303" s="3">
        <f t="shared" si="127"/>
        <v>0.74176661163144075</v>
      </c>
    </row>
    <row r="304" spans="1:37" s="3" customFormat="1" x14ac:dyDescent="0.25">
      <c r="A304" s="9">
        <v>44570</v>
      </c>
      <c r="B304" s="1" t="s">
        <v>46</v>
      </c>
      <c r="C304" s="1" t="s">
        <v>53</v>
      </c>
      <c r="D304">
        <v>27</v>
      </c>
      <c r="E304" s="1">
        <v>10</v>
      </c>
      <c r="F304">
        <f t="shared" si="103"/>
        <v>1</v>
      </c>
      <c r="G304">
        <f t="shared" si="104"/>
        <v>0</v>
      </c>
      <c r="H304" s="4">
        <v>1.07</v>
      </c>
      <c r="I304" s="4">
        <v>9</v>
      </c>
      <c r="J304" s="4">
        <v>1.07</v>
      </c>
      <c r="K304" s="4">
        <v>9</v>
      </c>
      <c r="L304" s="18">
        <f t="shared" si="105"/>
        <v>90</v>
      </c>
      <c r="M304" s="18">
        <f t="shared" si="106"/>
        <v>10</v>
      </c>
      <c r="N304" s="18">
        <f t="shared" si="107"/>
        <v>90</v>
      </c>
      <c r="O304" s="18">
        <f t="shared" si="108"/>
        <v>10</v>
      </c>
      <c r="P304" s="4">
        <f t="shared" si="109"/>
        <v>202201</v>
      </c>
      <c r="Q304" s="23">
        <f t="shared" si="110"/>
        <v>1.07</v>
      </c>
      <c r="R304" s="23">
        <f t="shared" si="111"/>
        <v>-14.410714285714272</v>
      </c>
      <c r="S304" s="22">
        <f t="shared" si="112"/>
        <v>-13.340714285714272</v>
      </c>
      <c r="T304" s="5">
        <f t="shared" si="113"/>
        <v>8.4112149532710276</v>
      </c>
      <c r="U304" s="5"/>
      <c r="V304" s="5"/>
      <c r="W304" s="5">
        <f t="shared" si="114"/>
        <v>7.0000000000000062E-2</v>
      </c>
      <c r="X304" s="4">
        <f t="shared" si="115"/>
        <v>7.0000000000000062E-2</v>
      </c>
      <c r="Y304" s="4">
        <f t="shared" si="116"/>
        <v>0</v>
      </c>
      <c r="Z304" s="30">
        <f t="shared" si="117"/>
        <v>2022</v>
      </c>
      <c r="AA304" s="4">
        <f t="shared" si="118"/>
        <v>-1</v>
      </c>
      <c r="AB304" s="4">
        <f t="shared" si="119"/>
        <v>-1</v>
      </c>
      <c r="AC304" s="4">
        <f t="shared" si="120"/>
        <v>0</v>
      </c>
      <c r="AD304" s="4"/>
      <c r="AE304" s="4">
        <f t="shared" si="121"/>
        <v>0</v>
      </c>
      <c r="AF304" s="31">
        <f t="shared" si="122"/>
        <v>-0.92999999999999994</v>
      </c>
      <c r="AG304" s="31">
        <f t="shared" si="123"/>
        <v>-0.92999999999999994</v>
      </c>
      <c r="AH304" s="3">
        <f t="shared" si="124"/>
        <v>0</v>
      </c>
      <c r="AI304" s="40" t="b">
        <f t="shared" si="125"/>
        <v>0</v>
      </c>
      <c r="AJ304" s="3">
        <f t="shared" si="126"/>
        <v>4.3694141012909582E-2</v>
      </c>
      <c r="AK304" s="3">
        <f t="shared" si="127"/>
        <v>0.89141323464554023</v>
      </c>
    </row>
    <row r="305" spans="1:37" s="3" customFormat="1" x14ac:dyDescent="0.25">
      <c r="A305" s="9">
        <v>44570</v>
      </c>
      <c r="B305" s="1" t="s">
        <v>58</v>
      </c>
      <c r="C305" s="1" t="s">
        <v>44</v>
      </c>
      <c r="D305">
        <v>21</v>
      </c>
      <c r="E305" s="1">
        <v>16</v>
      </c>
      <c r="F305">
        <f t="shared" si="103"/>
        <v>1</v>
      </c>
      <c r="G305">
        <f t="shared" si="104"/>
        <v>0</v>
      </c>
      <c r="H305" s="4">
        <v>1.66</v>
      </c>
      <c r="I305" s="4">
        <v>2.2999999999999998</v>
      </c>
      <c r="J305" s="4">
        <v>1.37</v>
      </c>
      <c r="K305" s="4">
        <v>3.2</v>
      </c>
      <c r="L305" s="18">
        <f t="shared" si="105"/>
        <v>60</v>
      </c>
      <c r="M305" s="18">
        <f t="shared" si="106"/>
        <v>40</v>
      </c>
      <c r="N305" s="18">
        <f t="shared" si="107"/>
        <v>70</v>
      </c>
      <c r="O305" s="18">
        <f t="shared" si="108"/>
        <v>30</v>
      </c>
      <c r="P305" s="4">
        <f t="shared" si="109"/>
        <v>202201</v>
      </c>
      <c r="Q305" s="23">
        <f t="shared" si="110"/>
        <v>1.66</v>
      </c>
      <c r="R305" s="23">
        <f t="shared" si="111"/>
        <v>-2.2843822843822847</v>
      </c>
      <c r="S305" s="22">
        <f t="shared" si="112"/>
        <v>-0.62438228438228482</v>
      </c>
      <c r="T305" s="5">
        <f t="shared" si="113"/>
        <v>1.3855421686746987</v>
      </c>
      <c r="U305" s="5"/>
      <c r="V305" s="5"/>
      <c r="W305" s="5">
        <f t="shared" si="114"/>
        <v>0.65999999999999992</v>
      </c>
      <c r="X305" s="4">
        <f t="shared" si="115"/>
        <v>0.37000000000000011</v>
      </c>
      <c r="Y305" s="4">
        <f t="shared" si="116"/>
        <v>-0.28999999999999981</v>
      </c>
      <c r="Z305" s="30">
        <f t="shared" si="117"/>
        <v>2022</v>
      </c>
      <c r="AA305" s="4">
        <f t="shared" si="118"/>
        <v>-1</v>
      </c>
      <c r="AB305" s="4">
        <f t="shared" si="119"/>
        <v>-1</v>
      </c>
      <c r="AC305" s="4">
        <f t="shared" si="120"/>
        <v>0</v>
      </c>
      <c r="AD305" s="4"/>
      <c r="AE305" s="4">
        <f t="shared" si="121"/>
        <v>-0.12751736874505315</v>
      </c>
      <c r="AF305" s="31">
        <f t="shared" si="122"/>
        <v>-0.34000000000000008</v>
      </c>
      <c r="AG305" s="31">
        <f t="shared" si="123"/>
        <v>-0.62999999999999989</v>
      </c>
      <c r="AH305" s="3">
        <f t="shared" si="124"/>
        <v>1</v>
      </c>
      <c r="AI305" s="40">
        <f t="shared" si="125"/>
        <v>8.509036144578308E-2</v>
      </c>
      <c r="AJ305" s="3">
        <f t="shared" si="126"/>
        <v>3.5858585858585923E-2</v>
      </c>
      <c r="AK305" s="3">
        <f t="shared" si="127"/>
        <v>0.72834147531433491</v>
      </c>
    </row>
    <row r="306" spans="1:37" s="3" customFormat="1" x14ac:dyDescent="0.25">
      <c r="A306" s="9">
        <v>44570</v>
      </c>
      <c r="B306" s="1" t="s">
        <v>33</v>
      </c>
      <c r="C306" s="1" t="s">
        <v>62</v>
      </c>
      <c r="D306">
        <v>37</v>
      </c>
      <c r="E306" s="1">
        <v>30</v>
      </c>
      <c r="F306">
        <f t="shared" si="103"/>
        <v>1</v>
      </c>
      <c r="G306">
        <f t="shared" si="104"/>
        <v>0</v>
      </c>
      <c r="H306" s="4">
        <v>2.25</v>
      </c>
      <c r="I306" s="4">
        <v>1.68</v>
      </c>
      <c r="J306" s="4">
        <v>2.7</v>
      </c>
      <c r="K306" s="4">
        <v>1.5</v>
      </c>
      <c r="L306" s="18">
        <f t="shared" si="105"/>
        <v>40</v>
      </c>
      <c r="M306" s="18">
        <f t="shared" si="106"/>
        <v>55</v>
      </c>
      <c r="N306" s="18">
        <f t="shared" si="107"/>
        <v>35</v>
      </c>
      <c r="O306" s="18">
        <f t="shared" si="108"/>
        <v>65</v>
      </c>
      <c r="P306" s="4">
        <f t="shared" si="109"/>
        <v>202201</v>
      </c>
      <c r="Q306" s="23">
        <f t="shared" si="110"/>
        <v>2.25</v>
      </c>
      <c r="R306" s="23">
        <f t="shared" si="111"/>
        <v>-2.2705882352941176</v>
      </c>
      <c r="S306" s="22">
        <f t="shared" si="112"/>
        <v>-2.0588235294117574E-2</v>
      </c>
      <c r="T306" s="5">
        <f t="shared" si="113"/>
        <v>0.74666666666666659</v>
      </c>
      <c r="U306" s="5"/>
      <c r="V306" s="5"/>
      <c r="W306" s="5">
        <f t="shared" si="114"/>
        <v>1.25</v>
      </c>
      <c r="X306" s="4">
        <f t="shared" si="115"/>
        <v>1.7000000000000002</v>
      </c>
      <c r="Y306" s="4">
        <f t="shared" si="116"/>
        <v>0.45000000000000018</v>
      </c>
      <c r="Z306" s="30">
        <f t="shared" si="117"/>
        <v>2022</v>
      </c>
      <c r="AA306" s="4">
        <f t="shared" si="118"/>
        <v>-1</v>
      </c>
      <c r="AB306" s="4">
        <f t="shared" si="119"/>
        <v>-1</v>
      </c>
      <c r="AC306" s="4">
        <f t="shared" si="120"/>
        <v>0</v>
      </c>
      <c r="AD306" s="4"/>
      <c r="AE306" s="4">
        <f t="shared" si="121"/>
        <v>7.407407407407407E-2</v>
      </c>
      <c r="AF306" s="31">
        <f t="shared" si="122"/>
        <v>0.25</v>
      </c>
      <c r="AG306" s="31">
        <f t="shared" si="123"/>
        <v>0.70000000000000018</v>
      </c>
      <c r="AH306" s="3">
        <f t="shared" si="124"/>
        <v>1</v>
      </c>
      <c r="AI306" s="40">
        <f t="shared" si="125"/>
        <v>3.4391534391534417E-2</v>
      </c>
      <c r="AJ306" s="3">
        <f t="shared" si="126"/>
        <v>3.8167938931297662E-2</v>
      </c>
      <c r="AK306" s="3">
        <f t="shared" si="127"/>
        <v>0.72495170907869322</v>
      </c>
    </row>
    <row r="307" spans="1:37" s="3" customFormat="1" x14ac:dyDescent="0.25">
      <c r="A307" s="9">
        <v>44570</v>
      </c>
      <c r="B307" s="1" t="s">
        <v>47</v>
      </c>
      <c r="C307" s="1" t="s">
        <v>50</v>
      </c>
      <c r="D307">
        <v>25</v>
      </c>
      <c r="E307" s="1">
        <v>28</v>
      </c>
      <c r="F307">
        <f t="shared" si="103"/>
        <v>0</v>
      </c>
      <c r="G307">
        <f t="shared" si="104"/>
        <v>1</v>
      </c>
      <c r="H307" s="4">
        <v>5</v>
      </c>
      <c r="I307" s="4">
        <v>1.19</v>
      </c>
      <c r="J307" s="4">
        <v>5.5</v>
      </c>
      <c r="K307" s="4">
        <v>1.1599999999999999</v>
      </c>
      <c r="L307" s="18">
        <f t="shared" si="105"/>
        <v>20</v>
      </c>
      <c r="M307" s="18">
        <f t="shared" si="106"/>
        <v>80</v>
      </c>
      <c r="N307" s="18">
        <f t="shared" si="107"/>
        <v>15</v>
      </c>
      <c r="O307" s="18">
        <f t="shared" si="108"/>
        <v>85</v>
      </c>
      <c r="P307" s="4">
        <f t="shared" si="109"/>
        <v>202201</v>
      </c>
      <c r="Q307" s="23">
        <f t="shared" si="110"/>
        <v>4.2016806722689077</v>
      </c>
      <c r="R307" s="23">
        <f t="shared" si="111"/>
        <v>-5.5131578947368434</v>
      </c>
      <c r="S307" s="22">
        <f t="shared" si="112"/>
        <v>-1.3114772224679356</v>
      </c>
      <c r="T307" s="5">
        <f t="shared" si="113"/>
        <v>0.23799999999999999</v>
      </c>
      <c r="U307" s="5"/>
      <c r="V307" s="5"/>
      <c r="W307" s="5">
        <f t="shared" si="114"/>
        <v>-1</v>
      </c>
      <c r="X307" s="4">
        <f t="shared" si="115"/>
        <v>-1</v>
      </c>
      <c r="Y307" s="4">
        <f t="shared" si="116"/>
        <v>0</v>
      </c>
      <c r="Z307" s="30">
        <f t="shared" si="117"/>
        <v>2022</v>
      </c>
      <c r="AA307" s="4">
        <f t="shared" si="118"/>
        <v>0.18999999999999995</v>
      </c>
      <c r="AB307" s="4">
        <f t="shared" si="119"/>
        <v>0.15999999999999992</v>
      </c>
      <c r="AC307" s="4">
        <f t="shared" si="120"/>
        <v>-3.0000000000000027E-2</v>
      </c>
      <c r="AD307" s="4"/>
      <c r="AE307" s="4">
        <f t="shared" si="121"/>
        <v>1.8181818181818188E-2</v>
      </c>
      <c r="AF307" s="31">
        <f t="shared" si="122"/>
        <v>-0.81</v>
      </c>
      <c r="AG307" s="31">
        <f t="shared" si="123"/>
        <v>-0.84000000000000008</v>
      </c>
      <c r="AH307" s="3">
        <f t="shared" si="124"/>
        <v>0</v>
      </c>
      <c r="AI307" s="40" t="b">
        <f t="shared" si="125"/>
        <v>0</v>
      </c>
      <c r="AJ307" s="3">
        <f t="shared" si="126"/>
        <v>3.8772213247172949E-2</v>
      </c>
      <c r="AK307" s="3">
        <f t="shared" si="127"/>
        <v>0.82515359084810391</v>
      </c>
    </row>
    <row r="308" spans="1:37" s="3" customFormat="1" x14ac:dyDescent="0.25">
      <c r="A308" s="9">
        <v>44570</v>
      </c>
      <c r="B308" s="1" t="s">
        <v>56</v>
      </c>
      <c r="C308" s="1" t="s">
        <v>36</v>
      </c>
      <c r="D308">
        <v>26</v>
      </c>
      <c r="E308" s="1">
        <v>11</v>
      </c>
      <c r="F308">
        <f t="shared" si="103"/>
        <v>1</v>
      </c>
      <c r="G308">
        <f t="shared" si="104"/>
        <v>0</v>
      </c>
      <c r="H308" s="4">
        <v>8</v>
      </c>
      <c r="I308" s="4">
        <v>1.0900000000000001</v>
      </c>
      <c r="J308" s="4">
        <v>7.5</v>
      </c>
      <c r="K308" s="4">
        <v>1.1000000000000001</v>
      </c>
      <c r="L308" s="18">
        <f t="shared" si="105"/>
        <v>10</v>
      </c>
      <c r="M308" s="18">
        <f t="shared" si="106"/>
        <v>90</v>
      </c>
      <c r="N308" s="18">
        <f t="shared" si="107"/>
        <v>10</v>
      </c>
      <c r="O308" s="18">
        <f t="shared" si="108"/>
        <v>90</v>
      </c>
      <c r="P308" s="4">
        <f t="shared" si="109"/>
        <v>202201</v>
      </c>
      <c r="Q308" s="23">
        <f t="shared" si="110"/>
        <v>8</v>
      </c>
      <c r="R308" s="23">
        <f t="shared" si="111"/>
        <v>-11.253968253968244</v>
      </c>
      <c r="S308" s="22">
        <f t="shared" si="112"/>
        <v>-3.2539682539682442</v>
      </c>
      <c r="T308" s="5">
        <f t="shared" si="113"/>
        <v>0.13625000000000001</v>
      </c>
      <c r="U308" s="5"/>
      <c r="V308" s="5"/>
      <c r="W308" s="5">
        <f t="shared" si="114"/>
        <v>7</v>
      </c>
      <c r="X308" s="4">
        <f t="shared" si="115"/>
        <v>6.5</v>
      </c>
      <c r="Y308" s="4">
        <f t="shared" si="116"/>
        <v>-0.5</v>
      </c>
      <c r="Z308" s="30">
        <f t="shared" si="117"/>
        <v>2022</v>
      </c>
      <c r="AA308" s="4">
        <f t="shared" si="118"/>
        <v>-1</v>
      </c>
      <c r="AB308" s="4">
        <f t="shared" si="119"/>
        <v>-1</v>
      </c>
      <c r="AC308" s="4">
        <f t="shared" si="120"/>
        <v>0</v>
      </c>
      <c r="AD308" s="4"/>
      <c r="AE308" s="4">
        <f t="shared" si="121"/>
        <v>-8.3333333333333315E-3</v>
      </c>
      <c r="AF308" s="31">
        <f t="shared" si="122"/>
        <v>6</v>
      </c>
      <c r="AG308" s="31">
        <f t="shared" si="123"/>
        <v>5.5</v>
      </c>
      <c r="AH308" s="3">
        <f t="shared" si="124"/>
        <v>0</v>
      </c>
      <c r="AI308" s="40" t="b">
        <f t="shared" si="125"/>
        <v>0</v>
      </c>
      <c r="AJ308" s="3">
        <f t="shared" si="126"/>
        <v>4.0704070407040605E-2</v>
      </c>
      <c r="AK308" s="3">
        <f t="shared" si="127"/>
        <v>0.88045513845635892</v>
      </c>
    </row>
    <row r="309" spans="1:37" s="3" customFormat="1" x14ac:dyDescent="0.25">
      <c r="A309" s="9">
        <v>44570</v>
      </c>
      <c r="B309" s="1" t="s">
        <v>51</v>
      </c>
      <c r="C309" s="1" t="s">
        <v>52</v>
      </c>
      <c r="D309">
        <v>33</v>
      </c>
      <c r="E309" s="1">
        <v>24</v>
      </c>
      <c r="F309">
        <f t="shared" si="103"/>
        <v>1</v>
      </c>
      <c r="G309">
        <f t="shared" si="104"/>
        <v>0</v>
      </c>
      <c r="H309" s="4">
        <v>3.05</v>
      </c>
      <c r="I309" s="4">
        <v>1.4</v>
      </c>
      <c r="J309" s="4">
        <v>3.2</v>
      </c>
      <c r="K309" s="4">
        <v>1.37</v>
      </c>
      <c r="L309" s="18">
        <f t="shared" si="105"/>
        <v>30</v>
      </c>
      <c r="M309" s="18">
        <f t="shared" si="106"/>
        <v>70</v>
      </c>
      <c r="N309" s="18">
        <f t="shared" si="107"/>
        <v>30</v>
      </c>
      <c r="O309" s="18">
        <f t="shared" si="108"/>
        <v>70</v>
      </c>
      <c r="P309" s="4">
        <f t="shared" si="109"/>
        <v>202201</v>
      </c>
      <c r="Q309" s="23">
        <f t="shared" si="110"/>
        <v>3.05</v>
      </c>
      <c r="R309" s="23">
        <f t="shared" si="111"/>
        <v>-2.9878048780487809</v>
      </c>
      <c r="S309" s="22">
        <f t="shared" si="112"/>
        <v>6.2195121951218901E-2</v>
      </c>
      <c r="T309" s="5">
        <f t="shared" si="113"/>
        <v>0.45901639344262296</v>
      </c>
      <c r="U309" s="5"/>
      <c r="V309" s="5"/>
      <c r="W309" s="5">
        <f t="shared" si="114"/>
        <v>2.0499999999999998</v>
      </c>
      <c r="X309" s="4">
        <f t="shared" si="115"/>
        <v>2.2000000000000002</v>
      </c>
      <c r="Y309" s="4">
        <f t="shared" si="116"/>
        <v>0.15000000000000036</v>
      </c>
      <c r="Z309" s="30">
        <f t="shared" si="117"/>
        <v>2022</v>
      </c>
      <c r="AA309" s="4">
        <f t="shared" si="118"/>
        <v>-1</v>
      </c>
      <c r="AB309" s="4">
        <f t="shared" si="119"/>
        <v>-1</v>
      </c>
      <c r="AC309" s="4">
        <f t="shared" si="120"/>
        <v>0</v>
      </c>
      <c r="AD309" s="4"/>
      <c r="AE309" s="4">
        <f t="shared" si="121"/>
        <v>1.5368852459016424E-2</v>
      </c>
      <c r="AF309" s="31">
        <f t="shared" si="122"/>
        <v>1.0499999999999998</v>
      </c>
      <c r="AG309" s="31">
        <f t="shared" si="123"/>
        <v>1.2000000000000002</v>
      </c>
      <c r="AH309" s="3">
        <f t="shared" si="124"/>
        <v>0</v>
      </c>
      <c r="AI309" s="40" t="b">
        <f t="shared" si="125"/>
        <v>0</v>
      </c>
      <c r="AJ309" s="3">
        <f t="shared" si="126"/>
        <v>4.0449438202247112E-2</v>
      </c>
      <c r="AK309" s="3">
        <f t="shared" si="127"/>
        <v>0.75593569865462973</v>
      </c>
    </row>
    <row r="310" spans="1:37" s="3" customFormat="1" x14ac:dyDescent="0.25">
      <c r="A310" s="9">
        <v>44570</v>
      </c>
      <c r="B310" s="1" t="s">
        <v>60</v>
      </c>
      <c r="C310" s="1" t="s">
        <v>45</v>
      </c>
      <c r="D310">
        <v>31</v>
      </c>
      <c r="E310" s="1">
        <v>17</v>
      </c>
      <c r="F310">
        <f t="shared" si="103"/>
        <v>1</v>
      </c>
      <c r="G310">
        <f t="shared" si="104"/>
        <v>0</v>
      </c>
      <c r="H310" s="4">
        <v>1.54</v>
      </c>
      <c r="I310" s="4">
        <v>2.65</v>
      </c>
      <c r="J310" s="4">
        <v>1.54</v>
      </c>
      <c r="K310" s="4">
        <v>2.65</v>
      </c>
      <c r="L310" s="18">
        <f t="shared" si="105"/>
        <v>60</v>
      </c>
      <c r="M310" s="18">
        <f t="shared" si="106"/>
        <v>35</v>
      </c>
      <c r="N310" s="18">
        <f t="shared" si="107"/>
        <v>60</v>
      </c>
      <c r="O310" s="18">
        <f t="shared" si="108"/>
        <v>35</v>
      </c>
      <c r="P310" s="4">
        <f t="shared" si="109"/>
        <v>202201</v>
      </c>
      <c r="Q310" s="23">
        <f t="shared" si="110"/>
        <v>1.54</v>
      </c>
      <c r="R310" s="23">
        <f t="shared" si="111"/>
        <v>-2.4579124579124576</v>
      </c>
      <c r="S310" s="22">
        <f t="shared" si="112"/>
        <v>-0.91791245791245757</v>
      </c>
      <c r="T310" s="5">
        <f t="shared" si="113"/>
        <v>1.7207792207792207</v>
      </c>
      <c r="U310" s="5"/>
      <c r="V310" s="5"/>
      <c r="W310" s="5">
        <f t="shared" si="114"/>
        <v>0.54</v>
      </c>
      <c r="X310" s="4">
        <f t="shared" si="115"/>
        <v>0.54</v>
      </c>
      <c r="Y310" s="4">
        <f t="shared" si="116"/>
        <v>0</v>
      </c>
      <c r="Z310" s="30">
        <f t="shared" si="117"/>
        <v>2022</v>
      </c>
      <c r="AA310" s="4">
        <f t="shared" si="118"/>
        <v>-1</v>
      </c>
      <c r="AB310" s="4">
        <f t="shared" si="119"/>
        <v>-1</v>
      </c>
      <c r="AC310" s="4">
        <f t="shared" si="120"/>
        <v>0</v>
      </c>
      <c r="AD310" s="4"/>
      <c r="AE310" s="4">
        <f t="shared" si="121"/>
        <v>0</v>
      </c>
      <c r="AF310" s="31">
        <f t="shared" si="122"/>
        <v>-0.45999999999999996</v>
      </c>
      <c r="AG310" s="31">
        <f t="shared" si="123"/>
        <v>-0.45999999999999996</v>
      </c>
      <c r="AH310" s="3">
        <f t="shared" si="124"/>
        <v>0</v>
      </c>
      <c r="AI310" s="40" t="b">
        <f t="shared" si="125"/>
        <v>0</v>
      </c>
      <c r="AJ310" s="3">
        <f t="shared" si="126"/>
        <v>2.6014319809069208E-2</v>
      </c>
      <c r="AK310" s="3">
        <f t="shared" si="127"/>
        <v>0.74841726539654818</v>
      </c>
    </row>
    <row r="311" spans="1:37" s="3" customFormat="1" x14ac:dyDescent="0.25">
      <c r="A311" s="9">
        <v>44570</v>
      </c>
      <c r="B311" s="1" t="s">
        <v>34</v>
      </c>
      <c r="C311" s="1" t="s">
        <v>81</v>
      </c>
      <c r="D311">
        <v>7</v>
      </c>
      <c r="E311" s="1">
        <v>22</v>
      </c>
      <c r="F311">
        <f t="shared" si="103"/>
        <v>0</v>
      </c>
      <c r="G311">
        <f t="shared" si="104"/>
        <v>1</v>
      </c>
      <c r="H311" s="4">
        <v>3.45</v>
      </c>
      <c r="I311" s="4">
        <v>1.32</v>
      </c>
      <c r="J311" s="4">
        <v>3.15</v>
      </c>
      <c r="K311" s="4">
        <v>1.38</v>
      </c>
      <c r="L311" s="18">
        <f t="shared" si="105"/>
        <v>20</v>
      </c>
      <c r="M311" s="18">
        <f t="shared" si="106"/>
        <v>75</v>
      </c>
      <c r="N311" s="18">
        <f t="shared" si="107"/>
        <v>30</v>
      </c>
      <c r="O311" s="18">
        <f t="shared" si="108"/>
        <v>70</v>
      </c>
      <c r="P311" s="4">
        <f t="shared" si="109"/>
        <v>202201</v>
      </c>
      <c r="Q311" s="23">
        <f t="shared" si="110"/>
        <v>2.6136363636363638</v>
      </c>
      <c r="R311" s="23">
        <f t="shared" si="111"/>
        <v>-3.533163265306122</v>
      </c>
      <c r="S311" s="22">
        <f t="shared" si="112"/>
        <v>-0.91952690166975826</v>
      </c>
      <c r="T311" s="5">
        <f t="shared" si="113"/>
        <v>0.38260869565217392</v>
      </c>
      <c r="U311" s="5"/>
      <c r="V311" s="5"/>
      <c r="W311" s="5">
        <f t="shared" si="114"/>
        <v>-1</v>
      </c>
      <c r="X311" s="4">
        <f t="shared" si="115"/>
        <v>-1</v>
      </c>
      <c r="Y311" s="4">
        <f t="shared" si="116"/>
        <v>0</v>
      </c>
      <c r="Z311" s="30">
        <f t="shared" si="117"/>
        <v>2022</v>
      </c>
      <c r="AA311" s="4">
        <f t="shared" si="118"/>
        <v>0.32000000000000006</v>
      </c>
      <c r="AB311" s="4">
        <f t="shared" si="119"/>
        <v>0.37999999999999989</v>
      </c>
      <c r="AC311" s="4">
        <f t="shared" si="120"/>
        <v>5.9999999999999831E-2</v>
      </c>
      <c r="AD311" s="4"/>
      <c r="AE311" s="4">
        <f t="shared" si="121"/>
        <v>-2.7605244996549316E-2</v>
      </c>
      <c r="AF311" s="31">
        <f t="shared" si="122"/>
        <v>-0.67999999999999994</v>
      </c>
      <c r="AG311" s="31">
        <f t="shared" si="123"/>
        <v>-0.62000000000000011</v>
      </c>
      <c r="AH311" s="3">
        <f t="shared" si="124"/>
        <v>0</v>
      </c>
      <c r="AI311" s="40" t="b">
        <f t="shared" si="125"/>
        <v>0</v>
      </c>
      <c r="AJ311" s="3">
        <f t="shared" si="126"/>
        <v>4.5283018867924518E-2</v>
      </c>
      <c r="AK311" s="3">
        <f t="shared" si="127"/>
        <v>0.76999762186220344</v>
      </c>
    </row>
    <row r="312" spans="1:37" s="3" customFormat="1" x14ac:dyDescent="0.25">
      <c r="A312" s="9">
        <v>44570</v>
      </c>
      <c r="B312" s="1" t="s">
        <v>39</v>
      </c>
      <c r="C312" s="1" t="s">
        <v>40</v>
      </c>
      <c r="D312">
        <v>41</v>
      </c>
      <c r="E312" s="1">
        <v>17</v>
      </c>
      <c r="F312">
        <f t="shared" si="103"/>
        <v>1</v>
      </c>
      <c r="G312">
        <f t="shared" si="104"/>
        <v>0</v>
      </c>
      <c r="H312" s="4">
        <v>1.25</v>
      </c>
      <c r="I312" s="4">
        <v>4.2</v>
      </c>
      <c r="J312" s="4">
        <v>1.19</v>
      </c>
      <c r="K312" s="4">
        <v>5</v>
      </c>
      <c r="L312" s="18">
        <f t="shared" si="105"/>
        <v>80</v>
      </c>
      <c r="M312" s="18">
        <f t="shared" si="106"/>
        <v>20</v>
      </c>
      <c r="N312" s="18">
        <f t="shared" si="107"/>
        <v>80</v>
      </c>
      <c r="O312" s="18">
        <f t="shared" si="108"/>
        <v>20</v>
      </c>
      <c r="P312" s="4">
        <f t="shared" si="109"/>
        <v>202201</v>
      </c>
      <c r="Q312" s="23">
        <f t="shared" si="110"/>
        <v>1.25</v>
      </c>
      <c r="R312" s="23">
        <f t="shared" si="111"/>
        <v>-4.3125</v>
      </c>
      <c r="S312" s="22">
        <f t="shared" si="112"/>
        <v>-3.0625</v>
      </c>
      <c r="T312" s="5">
        <f t="shared" si="113"/>
        <v>3.3600000000000003</v>
      </c>
      <c r="U312" s="5"/>
      <c r="V312" s="5"/>
      <c r="W312" s="5">
        <f t="shared" si="114"/>
        <v>0.25</v>
      </c>
      <c r="X312" s="4">
        <f t="shared" si="115"/>
        <v>0.18999999999999995</v>
      </c>
      <c r="Y312" s="4">
        <f t="shared" si="116"/>
        <v>-6.0000000000000053E-2</v>
      </c>
      <c r="Z312" s="30">
        <f t="shared" si="117"/>
        <v>2022</v>
      </c>
      <c r="AA312" s="4">
        <f t="shared" si="118"/>
        <v>-1</v>
      </c>
      <c r="AB312" s="4">
        <f t="shared" si="119"/>
        <v>-1</v>
      </c>
      <c r="AC312" s="4">
        <f t="shared" si="120"/>
        <v>0</v>
      </c>
      <c r="AD312" s="4"/>
      <c r="AE312" s="4">
        <f t="shared" si="121"/>
        <v>-4.033613445378148E-2</v>
      </c>
      <c r="AF312" s="31">
        <f t="shared" si="122"/>
        <v>-0.75</v>
      </c>
      <c r="AG312" s="31">
        <f t="shared" si="123"/>
        <v>-0.81</v>
      </c>
      <c r="AH312" s="3">
        <f t="shared" si="124"/>
        <v>0</v>
      </c>
      <c r="AI312" s="40" t="b">
        <f t="shared" si="125"/>
        <v>0</v>
      </c>
      <c r="AJ312" s="3">
        <f t="shared" si="126"/>
        <v>3.669724770642202E-2</v>
      </c>
      <c r="AK312" s="3">
        <f t="shared" si="127"/>
        <v>0.8022675736961451</v>
      </c>
    </row>
    <row r="313" spans="1:37" s="3" customFormat="1" x14ac:dyDescent="0.25">
      <c r="A313" s="9">
        <v>44569</v>
      </c>
      <c r="B313" s="1" t="s">
        <v>55</v>
      </c>
      <c r="C313" s="1" t="s">
        <v>37</v>
      </c>
      <c r="D313">
        <v>26</v>
      </c>
      <c r="E313" s="1">
        <v>51</v>
      </c>
      <c r="F313">
        <f t="shared" si="103"/>
        <v>0</v>
      </c>
      <c r="G313">
        <f t="shared" si="104"/>
        <v>1</v>
      </c>
      <c r="H313" s="4">
        <v>2.2000000000000002</v>
      </c>
      <c r="I313" s="4">
        <v>1.71</v>
      </c>
      <c r="J313" s="4">
        <v>3.25</v>
      </c>
      <c r="K313" s="4">
        <v>1.36</v>
      </c>
      <c r="L313" s="18">
        <f t="shared" si="105"/>
        <v>40</v>
      </c>
      <c r="M313" s="18">
        <f t="shared" si="106"/>
        <v>55</v>
      </c>
      <c r="N313" s="18">
        <f t="shared" si="107"/>
        <v>30</v>
      </c>
      <c r="O313" s="18">
        <f t="shared" si="108"/>
        <v>70</v>
      </c>
      <c r="P313" s="4">
        <f t="shared" si="109"/>
        <v>202201</v>
      </c>
      <c r="Q313" s="23">
        <f t="shared" si="110"/>
        <v>1.2865497076023393</v>
      </c>
      <c r="R313" s="23">
        <f t="shared" si="111"/>
        <v>-2.2417840375586855</v>
      </c>
      <c r="S313" s="22">
        <f t="shared" si="112"/>
        <v>-0.95523432995634616</v>
      </c>
      <c r="T313" s="5">
        <f t="shared" si="113"/>
        <v>0.77727272727272723</v>
      </c>
      <c r="U313" s="5"/>
      <c r="V313" s="5"/>
      <c r="W313" s="5">
        <f t="shared" si="114"/>
        <v>-1</v>
      </c>
      <c r="X313" s="4">
        <f t="shared" si="115"/>
        <v>-1</v>
      </c>
      <c r="Y313" s="4">
        <f t="shared" si="116"/>
        <v>0</v>
      </c>
      <c r="Z313" s="30">
        <f t="shared" si="117"/>
        <v>2022</v>
      </c>
      <c r="AA313" s="4">
        <f t="shared" si="118"/>
        <v>0.71</v>
      </c>
      <c r="AB313" s="4">
        <f t="shared" si="119"/>
        <v>0.3600000000000001</v>
      </c>
      <c r="AC313" s="4">
        <f t="shared" si="120"/>
        <v>-0.34999999999999987</v>
      </c>
      <c r="AD313" s="4"/>
      <c r="AE313" s="4">
        <f t="shared" si="121"/>
        <v>0.14685314685314682</v>
      </c>
      <c r="AF313" s="31">
        <f t="shared" si="122"/>
        <v>-0.29000000000000004</v>
      </c>
      <c r="AG313" s="31">
        <f t="shared" si="123"/>
        <v>-0.6399999999999999</v>
      </c>
      <c r="AH313" s="3">
        <f t="shared" si="124"/>
        <v>1</v>
      </c>
      <c r="AI313" s="40">
        <f t="shared" si="125"/>
        <v>0.10751237067026542</v>
      </c>
      <c r="AJ313" s="3">
        <f t="shared" si="126"/>
        <v>3.7851662404092101E-2</v>
      </c>
      <c r="AK313" s="3">
        <f t="shared" si="127"/>
        <v>0.72372653477329041</v>
      </c>
    </row>
    <row r="314" spans="1:37" s="3" customFormat="1" x14ac:dyDescent="0.25">
      <c r="A314" s="9">
        <v>44569</v>
      </c>
      <c r="B314" s="1" t="s">
        <v>35</v>
      </c>
      <c r="C314" s="1" t="s">
        <v>49</v>
      </c>
      <c r="D314">
        <v>24</v>
      </c>
      <c r="E314" s="1">
        <v>28</v>
      </c>
      <c r="F314">
        <f t="shared" si="103"/>
        <v>0</v>
      </c>
      <c r="G314">
        <f t="shared" si="104"/>
        <v>1</v>
      </c>
      <c r="H314" s="4">
        <v>4.5</v>
      </c>
      <c r="I314" s="4">
        <v>1.22</v>
      </c>
      <c r="J314" s="4">
        <v>5.5</v>
      </c>
      <c r="K314" s="4">
        <v>1.1599999999999999</v>
      </c>
      <c r="L314" s="18">
        <f t="shared" si="105"/>
        <v>20</v>
      </c>
      <c r="M314" s="18">
        <f t="shared" si="106"/>
        <v>80</v>
      </c>
      <c r="N314" s="18">
        <f t="shared" si="107"/>
        <v>15</v>
      </c>
      <c r="O314" s="18">
        <f t="shared" si="108"/>
        <v>85</v>
      </c>
      <c r="P314" s="4">
        <f t="shared" si="109"/>
        <v>202201</v>
      </c>
      <c r="Q314" s="23">
        <f t="shared" si="110"/>
        <v>3.6885245901639343</v>
      </c>
      <c r="R314" s="23">
        <f t="shared" si="111"/>
        <v>-4.8311688311688314</v>
      </c>
      <c r="S314" s="22">
        <f t="shared" si="112"/>
        <v>-1.1426442410048971</v>
      </c>
      <c r="T314" s="5">
        <f t="shared" si="113"/>
        <v>0.27111111111111108</v>
      </c>
      <c r="U314" s="5"/>
      <c r="V314" s="5"/>
      <c r="W314" s="5">
        <f t="shared" si="114"/>
        <v>-1</v>
      </c>
      <c r="X314" s="4">
        <f t="shared" si="115"/>
        <v>-1</v>
      </c>
      <c r="Y314" s="4">
        <f t="shared" si="116"/>
        <v>0</v>
      </c>
      <c r="Z314" s="30">
        <f t="shared" si="117"/>
        <v>2022</v>
      </c>
      <c r="AA314" s="4">
        <f t="shared" si="118"/>
        <v>0.21999999999999997</v>
      </c>
      <c r="AB314" s="4">
        <f t="shared" si="119"/>
        <v>0.15999999999999992</v>
      </c>
      <c r="AC314" s="4">
        <f t="shared" si="120"/>
        <v>-6.0000000000000053E-2</v>
      </c>
      <c r="AD314" s="4"/>
      <c r="AE314" s="4">
        <f t="shared" si="121"/>
        <v>4.0404040404040387E-2</v>
      </c>
      <c r="AF314" s="31">
        <f t="shared" si="122"/>
        <v>-0.78</v>
      </c>
      <c r="AG314" s="31">
        <f t="shared" si="123"/>
        <v>-0.84000000000000008</v>
      </c>
      <c r="AH314" s="3">
        <f t="shared" si="124"/>
        <v>0</v>
      </c>
      <c r="AI314" s="40" t="b">
        <f t="shared" si="125"/>
        <v>0</v>
      </c>
      <c r="AJ314" s="3">
        <f t="shared" si="126"/>
        <v>4.0209790209790097E-2</v>
      </c>
      <c r="AK314" s="3">
        <f t="shared" si="127"/>
        <v>0.8102196077650704</v>
      </c>
    </row>
    <row r="315" spans="1:37" s="3" customFormat="1" x14ac:dyDescent="0.25">
      <c r="A315" s="9">
        <v>44564</v>
      </c>
      <c r="B315" s="1" t="s">
        <v>57</v>
      </c>
      <c r="C315" s="1" t="s">
        <v>58</v>
      </c>
      <c r="D315">
        <v>26</v>
      </c>
      <c r="E315" s="1">
        <v>14</v>
      </c>
      <c r="F315">
        <f t="shared" si="103"/>
        <v>1</v>
      </c>
      <c r="G315">
        <f t="shared" si="104"/>
        <v>0</v>
      </c>
      <c r="H315" s="4">
        <v>2.4</v>
      </c>
      <c r="I315" s="4">
        <v>1.62</v>
      </c>
      <c r="J315" s="4">
        <v>1.86</v>
      </c>
      <c r="K315" s="4">
        <v>1.95</v>
      </c>
      <c r="L315" s="18">
        <f t="shared" si="105"/>
        <v>40</v>
      </c>
      <c r="M315" s="18">
        <f t="shared" si="106"/>
        <v>60</v>
      </c>
      <c r="N315" s="18">
        <f t="shared" si="107"/>
        <v>50</v>
      </c>
      <c r="O315" s="18">
        <f t="shared" si="108"/>
        <v>50</v>
      </c>
      <c r="P315" s="4">
        <f t="shared" si="109"/>
        <v>202201</v>
      </c>
      <c r="Q315" s="23">
        <f t="shared" si="110"/>
        <v>2.4</v>
      </c>
      <c r="R315" s="23">
        <f t="shared" si="111"/>
        <v>-2.3271889400921655</v>
      </c>
      <c r="S315" s="22">
        <f t="shared" si="112"/>
        <v>7.281105990783443E-2</v>
      </c>
      <c r="T315" s="5">
        <f t="shared" si="113"/>
        <v>0.67500000000000004</v>
      </c>
      <c r="U315" s="5"/>
      <c r="V315" s="5"/>
      <c r="W315" s="5">
        <f t="shared" si="114"/>
        <v>1.4</v>
      </c>
      <c r="X315" s="4">
        <f t="shared" si="115"/>
        <v>0.8600000000000001</v>
      </c>
      <c r="Y315" s="4">
        <f t="shared" si="116"/>
        <v>-0.53999999999999981</v>
      </c>
      <c r="Z315" s="30">
        <f t="shared" si="117"/>
        <v>2022</v>
      </c>
      <c r="AA315" s="4">
        <f t="shared" si="118"/>
        <v>-1</v>
      </c>
      <c r="AB315" s="4">
        <f t="shared" si="119"/>
        <v>-1</v>
      </c>
      <c r="AC315" s="4">
        <f t="shared" si="120"/>
        <v>0</v>
      </c>
      <c r="AD315" s="4"/>
      <c r="AE315" s="4">
        <f t="shared" si="121"/>
        <v>-0.12096774193548382</v>
      </c>
      <c r="AF315" s="31">
        <f t="shared" si="122"/>
        <v>0.39999999999999991</v>
      </c>
      <c r="AG315" s="31">
        <f t="shared" si="123"/>
        <v>-0.1399999999999999</v>
      </c>
      <c r="AH315" s="3">
        <f t="shared" si="124"/>
        <v>1</v>
      </c>
      <c r="AI315" s="40">
        <f t="shared" si="125"/>
        <v>7.0512820512820484E-2</v>
      </c>
      <c r="AJ315" s="3">
        <f t="shared" si="126"/>
        <v>3.2835820895522283E-2</v>
      </c>
      <c r="AK315" s="3">
        <f t="shared" si="127"/>
        <v>0.73406619925824312</v>
      </c>
    </row>
    <row r="316" spans="1:37" s="3" customFormat="1" x14ac:dyDescent="0.25">
      <c r="A316" s="9">
        <v>44563</v>
      </c>
      <c r="B316" s="1" t="s">
        <v>62</v>
      </c>
      <c r="C316" s="1" t="s">
        <v>60</v>
      </c>
      <c r="D316">
        <v>37</v>
      </c>
      <c r="E316" s="1">
        <v>10</v>
      </c>
      <c r="F316">
        <f t="shared" si="103"/>
        <v>1</v>
      </c>
      <c r="G316">
        <f t="shared" si="104"/>
        <v>0</v>
      </c>
      <c r="H316" s="4">
        <v>1.34</v>
      </c>
      <c r="I316" s="4">
        <v>3.35</v>
      </c>
      <c r="J316" s="4">
        <v>1.1299999999999999</v>
      </c>
      <c r="K316" s="4">
        <v>6.25</v>
      </c>
      <c r="L316" s="18">
        <f t="shared" si="105"/>
        <v>70</v>
      </c>
      <c r="M316" s="18">
        <f t="shared" si="106"/>
        <v>25</v>
      </c>
      <c r="N316" s="18">
        <f t="shared" si="107"/>
        <v>85</v>
      </c>
      <c r="O316" s="18">
        <f t="shared" si="108"/>
        <v>15</v>
      </c>
      <c r="P316" s="4">
        <f t="shared" si="109"/>
        <v>202201</v>
      </c>
      <c r="Q316" s="23">
        <f t="shared" si="110"/>
        <v>1.34</v>
      </c>
      <c r="R316" s="23">
        <f t="shared" si="111"/>
        <v>-3.3667083854818518</v>
      </c>
      <c r="S316" s="22">
        <f t="shared" si="112"/>
        <v>-2.0267083854818519</v>
      </c>
      <c r="T316" s="5">
        <f t="shared" si="113"/>
        <v>2.5</v>
      </c>
      <c r="U316" s="5"/>
      <c r="V316" s="5"/>
      <c r="W316" s="5">
        <f t="shared" si="114"/>
        <v>0.34000000000000008</v>
      </c>
      <c r="X316" s="4">
        <f t="shared" si="115"/>
        <v>0.12999999999999989</v>
      </c>
      <c r="Y316" s="4">
        <f t="shared" si="116"/>
        <v>-0.21000000000000019</v>
      </c>
      <c r="Z316" s="30">
        <f t="shared" si="117"/>
        <v>2022</v>
      </c>
      <c r="AA316" s="4">
        <f t="shared" si="118"/>
        <v>-1</v>
      </c>
      <c r="AB316" s="4">
        <f t="shared" si="119"/>
        <v>-1</v>
      </c>
      <c r="AC316" s="4">
        <f t="shared" si="120"/>
        <v>0</v>
      </c>
      <c r="AD316" s="4"/>
      <c r="AE316" s="4">
        <f t="shared" si="121"/>
        <v>-0.13868709549597158</v>
      </c>
      <c r="AF316" s="31">
        <f t="shared" si="122"/>
        <v>-0.65999999999999992</v>
      </c>
      <c r="AG316" s="31">
        <f t="shared" si="123"/>
        <v>-0.87000000000000011</v>
      </c>
      <c r="AH316" s="3">
        <f t="shared" si="124"/>
        <v>1</v>
      </c>
      <c r="AI316" s="40">
        <f t="shared" si="125"/>
        <v>9.3731343283582125E-2</v>
      </c>
      <c r="AJ316" s="3">
        <f t="shared" si="126"/>
        <v>4.2857142857142816E-2</v>
      </c>
      <c r="AK316" s="3">
        <f t="shared" si="127"/>
        <v>0.76725860561305748</v>
      </c>
    </row>
    <row r="317" spans="1:37" s="3" customFormat="1" x14ac:dyDescent="0.25">
      <c r="A317" s="9">
        <v>44563</v>
      </c>
      <c r="B317" s="1" t="s">
        <v>43</v>
      </c>
      <c r="C317" s="1" t="s">
        <v>73</v>
      </c>
      <c r="D317">
        <v>19</v>
      </c>
      <c r="E317" s="1">
        <v>20</v>
      </c>
      <c r="F317">
        <f t="shared" si="103"/>
        <v>0</v>
      </c>
      <c r="G317">
        <f t="shared" si="104"/>
        <v>1</v>
      </c>
      <c r="H317" s="4">
        <v>2.4</v>
      </c>
      <c r="I317" s="4">
        <v>1.62</v>
      </c>
      <c r="J317" s="4">
        <v>3.6</v>
      </c>
      <c r="K317" s="4">
        <v>1.31</v>
      </c>
      <c r="L317" s="18">
        <f t="shared" si="105"/>
        <v>40</v>
      </c>
      <c r="M317" s="18">
        <f t="shared" si="106"/>
        <v>60</v>
      </c>
      <c r="N317" s="18">
        <f t="shared" si="107"/>
        <v>25</v>
      </c>
      <c r="O317" s="18">
        <f t="shared" si="108"/>
        <v>75</v>
      </c>
      <c r="P317" s="4">
        <f t="shared" si="109"/>
        <v>202201</v>
      </c>
      <c r="Q317" s="23">
        <f t="shared" si="110"/>
        <v>1.4814814814814814</v>
      </c>
      <c r="R317" s="23">
        <f t="shared" si="111"/>
        <v>-2.3271889400921655</v>
      </c>
      <c r="S317" s="22">
        <f t="shared" si="112"/>
        <v>-0.84570745861068408</v>
      </c>
      <c r="T317" s="5">
        <f t="shared" si="113"/>
        <v>0.67500000000000004</v>
      </c>
      <c r="U317" s="5"/>
      <c r="V317" s="5"/>
      <c r="W317" s="5">
        <f t="shared" si="114"/>
        <v>-1</v>
      </c>
      <c r="X317" s="4">
        <f t="shared" si="115"/>
        <v>-1</v>
      </c>
      <c r="Y317" s="4">
        <f t="shared" si="116"/>
        <v>0</v>
      </c>
      <c r="Z317" s="30">
        <f t="shared" si="117"/>
        <v>2022</v>
      </c>
      <c r="AA317" s="4">
        <f t="shared" si="118"/>
        <v>0.62000000000000011</v>
      </c>
      <c r="AB317" s="4">
        <f t="shared" si="119"/>
        <v>0.31000000000000005</v>
      </c>
      <c r="AC317" s="4">
        <f t="shared" si="120"/>
        <v>-0.31000000000000005</v>
      </c>
      <c r="AD317" s="4"/>
      <c r="AE317" s="4">
        <f t="shared" si="121"/>
        <v>0.1388888888888889</v>
      </c>
      <c r="AF317" s="31">
        <f t="shared" si="122"/>
        <v>-0.37999999999999989</v>
      </c>
      <c r="AG317" s="31">
        <f t="shared" si="123"/>
        <v>-0.69</v>
      </c>
      <c r="AH317" s="3">
        <f t="shared" si="124"/>
        <v>1</v>
      </c>
      <c r="AI317" s="40">
        <f t="shared" si="125"/>
        <v>0.10493827160493829</v>
      </c>
      <c r="AJ317" s="3">
        <f t="shared" si="126"/>
        <v>3.2835820895522283E-2</v>
      </c>
      <c r="AK317" s="3">
        <f t="shared" si="127"/>
        <v>0.73406619925824312</v>
      </c>
    </row>
    <row r="318" spans="1:37" s="3" customFormat="1" x14ac:dyDescent="0.25">
      <c r="A318" s="9">
        <v>44563</v>
      </c>
      <c r="B318" s="1" t="s">
        <v>37</v>
      </c>
      <c r="C318" s="1" t="s">
        <v>63</v>
      </c>
      <c r="D318">
        <v>22</v>
      </c>
      <c r="E318" s="1">
        <v>25</v>
      </c>
      <c r="F318">
        <f t="shared" si="103"/>
        <v>0</v>
      </c>
      <c r="G318">
        <f t="shared" si="104"/>
        <v>1</v>
      </c>
      <c r="H318" s="4">
        <v>1.43</v>
      </c>
      <c r="I318" s="4">
        <v>2.9</v>
      </c>
      <c r="J318" s="4">
        <v>1.37</v>
      </c>
      <c r="K318" s="4">
        <v>3.2</v>
      </c>
      <c r="L318" s="18">
        <f t="shared" si="105"/>
        <v>60</v>
      </c>
      <c r="M318" s="18">
        <f t="shared" si="106"/>
        <v>30</v>
      </c>
      <c r="N318" s="18">
        <f t="shared" si="107"/>
        <v>70</v>
      </c>
      <c r="O318" s="18">
        <f t="shared" si="108"/>
        <v>30</v>
      </c>
      <c r="P318" s="4">
        <f t="shared" si="109"/>
        <v>202201</v>
      </c>
      <c r="Q318" s="23">
        <f t="shared" si="110"/>
        <v>0.49310344827586206</v>
      </c>
      <c r="R318" s="23">
        <f t="shared" si="111"/>
        <v>-2.8518971848225214</v>
      </c>
      <c r="S318" s="22">
        <f t="shared" si="112"/>
        <v>-2.3587937365466596</v>
      </c>
      <c r="T318" s="5">
        <f t="shared" si="113"/>
        <v>2.0279720279720279</v>
      </c>
      <c r="U318" s="5"/>
      <c r="V318" s="5"/>
      <c r="W318" s="5">
        <f t="shared" si="114"/>
        <v>-1</v>
      </c>
      <c r="X318" s="4">
        <f t="shared" si="115"/>
        <v>-1</v>
      </c>
      <c r="Y318" s="4">
        <f t="shared" si="116"/>
        <v>0</v>
      </c>
      <c r="Z318" s="30">
        <f t="shared" si="117"/>
        <v>2022</v>
      </c>
      <c r="AA318" s="4">
        <f t="shared" si="118"/>
        <v>1.9</v>
      </c>
      <c r="AB318" s="4">
        <f t="shared" si="119"/>
        <v>2.2000000000000002</v>
      </c>
      <c r="AC318" s="4">
        <f t="shared" si="120"/>
        <v>0.30000000000000027</v>
      </c>
      <c r="AD318" s="4"/>
      <c r="AE318" s="4">
        <f t="shared" si="121"/>
        <v>-3.062630799857069E-2</v>
      </c>
      <c r="AF318" s="31">
        <f t="shared" si="122"/>
        <v>0.89999999999999991</v>
      </c>
      <c r="AG318" s="31">
        <f t="shared" si="123"/>
        <v>1.2000000000000002</v>
      </c>
      <c r="AH318" s="3">
        <f t="shared" si="124"/>
        <v>0</v>
      </c>
      <c r="AI318" s="40" t="b">
        <f t="shared" si="125"/>
        <v>0</v>
      </c>
      <c r="AJ318" s="3">
        <f t="shared" si="126"/>
        <v>4.2263279445727608E-2</v>
      </c>
      <c r="AK318" s="3">
        <f t="shared" si="127"/>
        <v>0.74822081371893034</v>
      </c>
    </row>
    <row r="319" spans="1:37" s="3" customFormat="1" x14ac:dyDescent="0.25">
      <c r="A319" s="9">
        <v>44563</v>
      </c>
      <c r="B319" s="1" t="s">
        <v>61</v>
      </c>
      <c r="C319" s="1" t="s">
        <v>33</v>
      </c>
      <c r="D319">
        <v>51</v>
      </c>
      <c r="E319" s="1">
        <v>29</v>
      </c>
      <c r="F319">
        <f t="shared" si="103"/>
        <v>1</v>
      </c>
      <c r="G319">
        <f t="shared" si="104"/>
        <v>0</v>
      </c>
      <c r="H319" s="4">
        <v>1.26</v>
      </c>
      <c r="I319" s="4">
        <v>4</v>
      </c>
      <c r="J319" s="4">
        <v>1.26</v>
      </c>
      <c r="K319" s="4">
        <v>4</v>
      </c>
      <c r="L319" s="18">
        <f t="shared" si="105"/>
        <v>70</v>
      </c>
      <c r="M319" s="18">
        <f t="shared" si="106"/>
        <v>25</v>
      </c>
      <c r="N319" s="18">
        <f t="shared" si="107"/>
        <v>75</v>
      </c>
      <c r="O319" s="18">
        <f t="shared" si="108"/>
        <v>25</v>
      </c>
      <c r="P319" s="4">
        <f t="shared" si="109"/>
        <v>202201</v>
      </c>
      <c r="Q319" s="23">
        <f t="shared" si="110"/>
        <v>1.26</v>
      </c>
      <c r="R319" s="23">
        <f t="shared" si="111"/>
        <v>-4.1794871794871788</v>
      </c>
      <c r="S319" s="22">
        <f t="shared" si="112"/>
        <v>-2.9194871794871791</v>
      </c>
      <c r="T319" s="5">
        <f t="shared" si="113"/>
        <v>3.1746031746031744</v>
      </c>
      <c r="U319" s="5"/>
      <c r="V319" s="5"/>
      <c r="W319" s="5">
        <f t="shared" si="114"/>
        <v>0.26</v>
      </c>
      <c r="X319" s="4">
        <f t="shared" si="115"/>
        <v>0.26</v>
      </c>
      <c r="Y319" s="4">
        <f t="shared" si="116"/>
        <v>0</v>
      </c>
      <c r="Z319" s="30">
        <f t="shared" si="117"/>
        <v>2022</v>
      </c>
      <c r="AA319" s="4">
        <f t="shared" si="118"/>
        <v>-1</v>
      </c>
      <c r="AB319" s="4">
        <f t="shared" si="119"/>
        <v>-1</v>
      </c>
      <c r="AC319" s="4">
        <f t="shared" si="120"/>
        <v>0</v>
      </c>
      <c r="AD319" s="4"/>
      <c r="AE319" s="4">
        <f t="shared" si="121"/>
        <v>0</v>
      </c>
      <c r="AF319" s="31">
        <f t="shared" si="122"/>
        <v>-0.74</v>
      </c>
      <c r="AG319" s="31">
        <f t="shared" si="123"/>
        <v>-0.74</v>
      </c>
      <c r="AH319" s="3">
        <f t="shared" si="124"/>
        <v>0</v>
      </c>
      <c r="AI319" s="40" t="b">
        <f t="shared" si="125"/>
        <v>0</v>
      </c>
      <c r="AJ319" s="3">
        <f t="shared" si="126"/>
        <v>4.1825095057034134E-2</v>
      </c>
      <c r="AK319" s="3">
        <f t="shared" si="127"/>
        <v>0.79292642983119177</v>
      </c>
    </row>
    <row r="320" spans="1:37" s="3" customFormat="1" x14ac:dyDescent="0.25">
      <c r="A320" s="9">
        <v>44563</v>
      </c>
      <c r="B320" s="1" t="s">
        <v>74</v>
      </c>
      <c r="C320" s="1" t="s">
        <v>35</v>
      </c>
      <c r="D320">
        <v>34</v>
      </c>
      <c r="E320" s="1">
        <v>13</v>
      </c>
      <c r="F320">
        <f t="shared" si="103"/>
        <v>1</v>
      </c>
      <c r="G320">
        <f t="shared" si="104"/>
        <v>0</v>
      </c>
      <c r="H320" s="4">
        <v>1.38</v>
      </c>
      <c r="I320" s="4">
        <v>3.15</v>
      </c>
      <c r="J320" s="4">
        <v>1.27</v>
      </c>
      <c r="K320" s="4">
        <v>3.8</v>
      </c>
      <c r="L320" s="18">
        <f t="shared" si="105"/>
        <v>70</v>
      </c>
      <c r="M320" s="18">
        <f t="shared" si="106"/>
        <v>30</v>
      </c>
      <c r="N320" s="18">
        <f t="shared" si="107"/>
        <v>75</v>
      </c>
      <c r="O320" s="18">
        <f t="shared" si="108"/>
        <v>25</v>
      </c>
      <c r="P320" s="4">
        <f t="shared" si="109"/>
        <v>202201</v>
      </c>
      <c r="Q320" s="23">
        <f t="shared" si="110"/>
        <v>1.38</v>
      </c>
      <c r="R320" s="23">
        <f t="shared" si="111"/>
        <v>-3.0966952264381891</v>
      </c>
      <c r="S320" s="22">
        <f t="shared" si="112"/>
        <v>-1.7166952264381892</v>
      </c>
      <c r="T320" s="5">
        <f t="shared" si="113"/>
        <v>2.2826086956521738</v>
      </c>
      <c r="U320" s="5"/>
      <c r="V320" s="5"/>
      <c r="W320" s="5">
        <f t="shared" si="114"/>
        <v>0.37999999999999989</v>
      </c>
      <c r="X320" s="4">
        <f t="shared" si="115"/>
        <v>0.27</v>
      </c>
      <c r="Y320" s="4">
        <f t="shared" si="116"/>
        <v>-0.10999999999999988</v>
      </c>
      <c r="Z320" s="30">
        <f t="shared" si="117"/>
        <v>2022</v>
      </c>
      <c r="AA320" s="4">
        <f t="shared" si="118"/>
        <v>-1</v>
      </c>
      <c r="AB320" s="4">
        <f t="shared" si="119"/>
        <v>-1</v>
      </c>
      <c r="AC320" s="4">
        <f t="shared" si="120"/>
        <v>0</v>
      </c>
      <c r="AD320" s="4"/>
      <c r="AE320" s="4">
        <f t="shared" si="121"/>
        <v>-6.2763893643729141E-2</v>
      </c>
      <c r="AF320" s="31">
        <f t="shared" si="122"/>
        <v>-0.62000000000000011</v>
      </c>
      <c r="AG320" s="31">
        <f t="shared" si="123"/>
        <v>-0.73</v>
      </c>
      <c r="AH320" s="3">
        <f t="shared" si="124"/>
        <v>1</v>
      </c>
      <c r="AI320" s="40">
        <f t="shared" si="125"/>
        <v>1.2204424103737566E-2</v>
      </c>
      <c r="AJ320" s="3">
        <f t="shared" si="126"/>
        <v>4.039735099337749E-2</v>
      </c>
      <c r="AK320" s="3">
        <f t="shared" si="127"/>
        <v>0.76027191198073663</v>
      </c>
    </row>
    <row r="321" spans="1:37" s="3" customFormat="1" x14ac:dyDescent="0.25">
      <c r="A321" s="9">
        <v>44563</v>
      </c>
      <c r="B321" s="1" t="s">
        <v>38</v>
      </c>
      <c r="C321" s="1" t="s">
        <v>47</v>
      </c>
      <c r="D321">
        <v>23</v>
      </c>
      <c r="E321" s="1">
        <v>7</v>
      </c>
      <c r="F321">
        <f t="shared" si="103"/>
        <v>1</v>
      </c>
      <c r="G321">
        <f t="shared" si="104"/>
        <v>0</v>
      </c>
      <c r="H321" s="4">
        <v>1.08</v>
      </c>
      <c r="I321" s="4">
        <v>8.5</v>
      </c>
      <c r="J321" s="4">
        <v>1.1299999999999999</v>
      </c>
      <c r="K321" s="4">
        <v>6.25</v>
      </c>
      <c r="L321" s="18">
        <f t="shared" si="105"/>
        <v>90</v>
      </c>
      <c r="M321" s="18">
        <f t="shared" si="106"/>
        <v>10</v>
      </c>
      <c r="N321" s="18">
        <f t="shared" si="107"/>
        <v>85</v>
      </c>
      <c r="O321" s="18">
        <f t="shared" si="108"/>
        <v>15</v>
      </c>
      <c r="P321" s="4">
        <f t="shared" si="109"/>
        <v>202201</v>
      </c>
      <c r="Q321" s="23">
        <f t="shared" si="110"/>
        <v>1.08</v>
      </c>
      <c r="R321" s="23">
        <f t="shared" si="111"/>
        <v>-12.633333333333322</v>
      </c>
      <c r="S321" s="22">
        <f t="shared" si="112"/>
        <v>-11.553333333333322</v>
      </c>
      <c r="T321" s="5">
        <f t="shared" si="113"/>
        <v>7.8703703703703702</v>
      </c>
      <c r="U321" s="5"/>
      <c r="V321" s="5"/>
      <c r="W321" s="5">
        <f t="shared" si="114"/>
        <v>8.0000000000000071E-2</v>
      </c>
      <c r="X321" s="4">
        <f t="shared" si="115"/>
        <v>0.12999999999999989</v>
      </c>
      <c r="Y321" s="4">
        <f t="shared" si="116"/>
        <v>4.9999999999999822E-2</v>
      </c>
      <c r="Z321" s="30">
        <f t="shared" si="117"/>
        <v>2022</v>
      </c>
      <c r="AA321" s="4">
        <f t="shared" si="118"/>
        <v>-1</v>
      </c>
      <c r="AB321" s="4">
        <f t="shared" si="119"/>
        <v>-1</v>
      </c>
      <c r="AC321" s="4">
        <f t="shared" si="120"/>
        <v>0</v>
      </c>
      <c r="AD321" s="4"/>
      <c r="AE321" s="4">
        <f t="shared" si="121"/>
        <v>4.0970173713536395E-2</v>
      </c>
      <c r="AF321" s="31">
        <f t="shared" si="122"/>
        <v>-0.91999999999999993</v>
      </c>
      <c r="AG321" s="31">
        <f t="shared" si="123"/>
        <v>-0.87000000000000011</v>
      </c>
      <c r="AH321" s="3">
        <f t="shared" si="124"/>
        <v>0</v>
      </c>
      <c r="AI321" s="40" t="b">
        <f t="shared" si="125"/>
        <v>0</v>
      </c>
      <c r="AJ321" s="3">
        <f t="shared" si="126"/>
        <v>4.1753653444676408E-2</v>
      </c>
      <c r="AK321" s="3">
        <f t="shared" si="127"/>
        <v>0.88632102562642101</v>
      </c>
    </row>
    <row r="322" spans="1:37" s="3" customFormat="1" x14ac:dyDescent="0.25">
      <c r="A322" s="9">
        <v>44563</v>
      </c>
      <c r="B322" s="1" t="s">
        <v>46</v>
      </c>
      <c r="C322" s="1" t="s">
        <v>41</v>
      </c>
      <c r="D322">
        <v>29</v>
      </c>
      <c r="E322" s="1">
        <v>15</v>
      </c>
      <c r="F322">
        <f t="shared" si="103"/>
        <v>1</v>
      </c>
      <c r="G322">
        <f t="shared" si="104"/>
        <v>0</v>
      </c>
      <c r="H322" s="4">
        <v>1.1100000000000001</v>
      </c>
      <c r="I322" s="4">
        <v>7</v>
      </c>
      <c r="J322" s="4">
        <v>1.0900000000000001</v>
      </c>
      <c r="K322" s="4">
        <v>8</v>
      </c>
      <c r="L322" s="18">
        <f t="shared" si="105"/>
        <v>90</v>
      </c>
      <c r="M322" s="18">
        <f t="shared" si="106"/>
        <v>10</v>
      </c>
      <c r="N322" s="18">
        <f t="shared" si="107"/>
        <v>90</v>
      </c>
      <c r="O322" s="18">
        <f t="shared" si="108"/>
        <v>10</v>
      </c>
      <c r="P322" s="4">
        <f t="shared" si="109"/>
        <v>202201</v>
      </c>
      <c r="Q322" s="23">
        <f t="shared" si="110"/>
        <v>1.1100000000000001</v>
      </c>
      <c r="R322" s="23">
        <f t="shared" si="111"/>
        <v>-9.2575757575757489</v>
      </c>
      <c r="S322" s="22">
        <f t="shared" si="112"/>
        <v>-8.1475757575757495</v>
      </c>
      <c r="T322" s="5">
        <f t="shared" si="113"/>
        <v>6.3063063063063058</v>
      </c>
      <c r="U322" s="5"/>
      <c r="V322" s="5"/>
      <c r="W322" s="5">
        <f t="shared" si="114"/>
        <v>0.1100000000000001</v>
      </c>
      <c r="X322" s="4">
        <f t="shared" si="115"/>
        <v>9.000000000000008E-2</v>
      </c>
      <c r="Y322" s="4">
        <f t="shared" si="116"/>
        <v>-2.0000000000000018E-2</v>
      </c>
      <c r="Z322" s="30">
        <f t="shared" si="117"/>
        <v>2022</v>
      </c>
      <c r="AA322" s="4">
        <f t="shared" si="118"/>
        <v>-1</v>
      </c>
      <c r="AB322" s="4">
        <f t="shared" si="119"/>
        <v>-1</v>
      </c>
      <c r="AC322" s="4">
        <f t="shared" si="120"/>
        <v>0</v>
      </c>
      <c r="AD322" s="4"/>
      <c r="AE322" s="4">
        <f t="shared" si="121"/>
        <v>-1.6530291759649596E-2</v>
      </c>
      <c r="AF322" s="31">
        <f t="shared" si="122"/>
        <v>-0.8899999999999999</v>
      </c>
      <c r="AG322" s="31">
        <f t="shared" si="123"/>
        <v>-0.90999999999999992</v>
      </c>
      <c r="AH322" s="3">
        <f t="shared" si="124"/>
        <v>0</v>
      </c>
      <c r="AI322" s="40" t="b">
        <f t="shared" si="125"/>
        <v>0</v>
      </c>
      <c r="AJ322" s="3">
        <f t="shared" si="126"/>
        <v>4.1923551171393236E-2</v>
      </c>
      <c r="AK322" s="3">
        <f t="shared" si="127"/>
        <v>0.86566820543654521</v>
      </c>
    </row>
    <row r="323" spans="1:37" s="3" customFormat="1" x14ac:dyDescent="0.25">
      <c r="A323" s="9">
        <v>44563</v>
      </c>
      <c r="B323" s="1" t="s">
        <v>45</v>
      </c>
      <c r="C323" s="1" t="s">
        <v>34</v>
      </c>
      <c r="D323">
        <v>29</v>
      </c>
      <c r="E323" s="1">
        <v>3</v>
      </c>
      <c r="F323">
        <f t="shared" ref="F323:F386" si="128">IF(D323&gt;E323,1,0)</f>
        <v>1</v>
      </c>
      <c r="G323">
        <f t="shared" ref="G323:G386" si="129">IF(E323&gt;D323,1,0)</f>
        <v>0</v>
      </c>
      <c r="H323" s="4">
        <v>1.37</v>
      </c>
      <c r="I323" s="4">
        <v>3.2</v>
      </c>
      <c r="J323" s="4">
        <v>1.34</v>
      </c>
      <c r="K323" s="4">
        <v>3.35</v>
      </c>
      <c r="L323" s="18">
        <f t="shared" ref="L323:L386" si="130">INT(100/H323/10)*10</f>
        <v>70</v>
      </c>
      <c r="M323" s="18">
        <f t="shared" ref="M323:M386" si="131">INT(100/I323/5)*5</f>
        <v>30</v>
      </c>
      <c r="N323" s="18">
        <f t="shared" ref="N323:N386" si="132">INT(100/J323/5)*5</f>
        <v>70</v>
      </c>
      <c r="O323" s="18">
        <f t="shared" ref="O323:O386" si="133">INT(100/K323/5)*5</f>
        <v>25</v>
      </c>
      <c r="P323" s="4">
        <f t="shared" ref="P323:P386" si="134">YEAR(A323)*100+MONTH(A323)</f>
        <v>202201</v>
      </c>
      <c r="Q323" s="23">
        <f t="shared" ref="Q323:Q386" si="135">IF(F323=1,H323,H323/I323)</f>
        <v>1.37</v>
      </c>
      <c r="R323" s="23">
        <f t="shared" ref="R323:R386" si="136">-1/(H323-1)-1/(I323-1)</f>
        <v>-3.1572481572481563</v>
      </c>
      <c r="S323" s="22">
        <f t="shared" ref="S323:S386" si="137">Q323+R323</f>
        <v>-1.7872481572481562</v>
      </c>
      <c r="T323" s="5">
        <f t="shared" ref="T323:T386" si="138">I323/H323</f>
        <v>2.335766423357664</v>
      </c>
      <c r="U323" s="5"/>
      <c r="V323" s="5"/>
      <c r="W323" s="5">
        <f t="shared" ref="W323:W386" si="139">H323*F323-1</f>
        <v>0.37000000000000011</v>
      </c>
      <c r="X323" s="4">
        <f t="shared" ref="X323:X386" si="140">J323*F323-1</f>
        <v>0.34000000000000008</v>
      </c>
      <c r="Y323" s="4">
        <f t="shared" ref="Y323:Y386" si="141">X323-W323</f>
        <v>-3.0000000000000027E-2</v>
      </c>
      <c r="Z323" s="30">
        <f t="shared" ref="Z323:Z386" si="142">YEAR(A323)</f>
        <v>2022</v>
      </c>
      <c r="AA323" s="4">
        <f t="shared" ref="AA323:AA386" si="143">I323*G323-1</f>
        <v>-1</v>
      </c>
      <c r="AB323" s="4">
        <f t="shared" ref="AB323:AB386" si="144">G323*K323-1</f>
        <v>-1</v>
      </c>
      <c r="AC323" s="4">
        <f t="shared" ref="AC323:AC386" si="145">AB323-AA323</f>
        <v>0</v>
      </c>
      <c r="AD323" s="4"/>
      <c r="AE323" s="4">
        <f t="shared" ref="AE323:AE386" si="146">(1/H323-1/J323)</f>
        <v>-1.6341649417147774E-2</v>
      </c>
      <c r="AF323" s="31">
        <f t="shared" ref="AF323:AF386" si="147">H323*F323+I323*G323-2</f>
        <v>-0.62999999999999989</v>
      </c>
      <c r="AG323" s="31">
        <f t="shared" ref="AG323:AG386" si="148">F323*J323+G323*K323-2</f>
        <v>-0.65999999999999992</v>
      </c>
      <c r="AH323" s="3">
        <f t="shared" ref="AH323:AH386" si="149">IF(OR((1/H323+1/K323)&lt;1,(1/I323+1/J323)&lt;1),1,0)</f>
        <v>0</v>
      </c>
      <c r="AI323" s="40" t="b">
        <f t="shared" ref="AI323:AI386" si="150">IF(MIN(1/H323+1/K323,1/I323+1/J323)&lt;0.99,1-MIN(1/H323+1/K323,1/I323+1/J323))</f>
        <v>0</v>
      </c>
      <c r="AJ323" s="3">
        <f t="shared" ref="AJ323:AJ386" si="151">1-H323*I323/(H323+I323)</f>
        <v>4.0700218818380707E-2</v>
      </c>
      <c r="AK323" s="3">
        <f t="shared" ref="AK323:AK386" si="152">1-(1/H323+1/I323)/H323/I323</f>
        <v>0.76222011694815928</v>
      </c>
    </row>
    <row r="324" spans="1:37" s="3" customFormat="1" x14ac:dyDescent="0.25">
      <c r="A324" s="9">
        <v>44563</v>
      </c>
      <c r="B324" s="1" t="s">
        <v>44</v>
      </c>
      <c r="C324" s="1" t="s">
        <v>49</v>
      </c>
      <c r="D324">
        <v>34</v>
      </c>
      <c r="E324" s="1">
        <v>31</v>
      </c>
      <c r="F324">
        <f t="shared" si="128"/>
        <v>1</v>
      </c>
      <c r="G324">
        <f t="shared" si="129"/>
        <v>0</v>
      </c>
      <c r="H324" s="4">
        <v>2.8</v>
      </c>
      <c r="I324" s="4">
        <v>1.45</v>
      </c>
      <c r="J324" s="4">
        <v>2.65</v>
      </c>
      <c r="K324" s="4">
        <v>1.54</v>
      </c>
      <c r="L324" s="18">
        <f t="shared" si="130"/>
        <v>30</v>
      </c>
      <c r="M324" s="18">
        <f t="shared" si="131"/>
        <v>65</v>
      </c>
      <c r="N324" s="18">
        <f t="shared" si="132"/>
        <v>35</v>
      </c>
      <c r="O324" s="18">
        <f t="shared" si="133"/>
        <v>60</v>
      </c>
      <c r="P324" s="4">
        <f t="shared" si="134"/>
        <v>202201</v>
      </c>
      <c r="Q324" s="23">
        <f t="shared" si="135"/>
        <v>2.8</v>
      </c>
      <c r="R324" s="23">
        <f t="shared" si="136"/>
        <v>-2.7777777777777777</v>
      </c>
      <c r="S324" s="22">
        <f t="shared" si="137"/>
        <v>2.2222222222222143E-2</v>
      </c>
      <c r="T324" s="5">
        <f t="shared" si="138"/>
        <v>0.5178571428571429</v>
      </c>
      <c r="U324" s="5"/>
      <c r="V324" s="5"/>
      <c r="W324" s="5">
        <f t="shared" si="139"/>
        <v>1.7999999999999998</v>
      </c>
      <c r="X324" s="4">
        <f t="shared" si="140"/>
        <v>1.65</v>
      </c>
      <c r="Y324" s="4">
        <f t="shared" si="141"/>
        <v>-0.14999999999999991</v>
      </c>
      <c r="Z324" s="30">
        <f t="shared" si="142"/>
        <v>2022</v>
      </c>
      <c r="AA324" s="4">
        <f t="shared" si="143"/>
        <v>-1</v>
      </c>
      <c r="AB324" s="4">
        <f t="shared" si="144"/>
        <v>-1</v>
      </c>
      <c r="AC324" s="4">
        <f t="shared" si="145"/>
        <v>0</v>
      </c>
      <c r="AD324" s="4"/>
      <c r="AE324" s="4">
        <f t="shared" si="146"/>
        <v>-2.0215633423180612E-2</v>
      </c>
      <c r="AF324" s="31">
        <f t="shared" si="147"/>
        <v>0.79999999999999982</v>
      </c>
      <c r="AG324" s="31">
        <f t="shared" si="148"/>
        <v>0.64999999999999991</v>
      </c>
      <c r="AH324" s="3">
        <f t="shared" si="149"/>
        <v>0</v>
      </c>
      <c r="AI324" s="40" t="b">
        <f t="shared" si="150"/>
        <v>0</v>
      </c>
      <c r="AJ324" s="3">
        <f t="shared" si="151"/>
        <v>4.4705882352941262E-2</v>
      </c>
      <c r="AK324" s="3">
        <f t="shared" si="152"/>
        <v>0.74216797301560333</v>
      </c>
    </row>
    <row r="325" spans="1:37" s="3" customFormat="1" x14ac:dyDescent="0.25">
      <c r="A325" s="9">
        <v>44563</v>
      </c>
      <c r="B325" s="1" t="s">
        <v>36</v>
      </c>
      <c r="C325" s="1" t="s">
        <v>80</v>
      </c>
      <c r="D325">
        <v>20</v>
      </c>
      <c r="E325" s="1">
        <v>23</v>
      </c>
      <c r="F325">
        <f t="shared" si="128"/>
        <v>0</v>
      </c>
      <c r="G325">
        <f t="shared" si="129"/>
        <v>1</v>
      </c>
      <c r="H325" s="4">
        <v>1.27</v>
      </c>
      <c r="I325" s="4">
        <v>3.9</v>
      </c>
      <c r="J325" s="4">
        <v>1.25</v>
      </c>
      <c r="K325" s="4">
        <v>4.2</v>
      </c>
      <c r="L325" s="18">
        <f t="shared" si="130"/>
        <v>70</v>
      </c>
      <c r="M325" s="18">
        <f t="shared" si="131"/>
        <v>25</v>
      </c>
      <c r="N325" s="18">
        <f t="shared" si="132"/>
        <v>80</v>
      </c>
      <c r="O325" s="18">
        <f t="shared" si="133"/>
        <v>20</v>
      </c>
      <c r="P325" s="4">
        <f t="shared" si="134"/>
        <v>202201</v>
      </c>
      <c r="Q325" s="23">
        <f t="shared" si="135"/>
        <v>0.32564102564102565</v>
      </c>
      <c r="R325" s="23">
        <f t="shared" si="136"/>
        <v>-4.0485312899106001</v>
      </c>
      <c r="S325" s="22">
        <f t="shared" si="137"/>
        <v>-3.7228902642695743</v>
      </c>
      <c r="T325" s="5">
        <f t="shared" si="138"/>
        <v>3.0708661417322833</v>
      </c>
      <c r="U325" s="5"/>
      <c r="V325" s="5"/>
      <c r="W325" s="5">
        <f t="shared" si="139"/>
        <v>-1</v>
      </c>
      <c r="X325" s="4">
        <f t="shared" si="140"/>
        <v>-1</v>
      </c>
      <c r="Y325" s="4">
        <f t="shared" si="141"/>
        <v>0</v>
      </c>
      <c r="Z325" s="30">
        <f t="shared" si="142"/>
        <v>2022</v>
      </c>
      <c r="AA325" s="4">
        <f t="shared" si="143"/>
        <v>2.9</v>
      </c>
      <c r="AB325" s="4">
        <f t="shared" si="144"/>
        <v>3.2</v>
      </c>
      <c r="AC325" s="4">
        <f t="shared" si="145"/>
        <v>0.30000000000000027</v>
      </c>
      <c r="AD325" s="4"/>
      <c r="AE325" s="4">
        <f t="shared" si="146"/>
        <v>-1.2598425196850505E-2</v>
      </c>
      <c r="AF325" s="31">
        <f t="shared" si="147"/>
        <v>1.9</v>
      </c>
      <c r="AG325" s="31">
        <f t="shared" si="148"/>
        <v>2.2000000000000002</v>
      </c>
      <c r="AH325" s="3">
        <f t="shared" si="149"/>
        <v>0</v>
      </c>
      <c r="AI325" s="40" t="b">
        <f t="shared" si="150"/>
        <v>0</v>
      </c>
      <c r="AJ325" s="3">
        <f t="shared" si="151"/>
        <v>4.1972920696324856E-2</v>
      </c>
      <c r="AK325" s="3">
        <f t="shared" si="152"/>
        <v>0.78925664623189862</v>
      </c>
    </row>
    <row r="326" spans="1:37" s="3" customFormat="1" x14ac:dyDescent="0.25">
      <c r="A326" s="9">
        <v>44563</v>
      </c>
      <c r="B326" s="1" t="s">
        <v>52</v>
      </c>
      <c r="C326" s="1" t="s">
        <v>56</v>
      </c>
      <c r="D326">
        <v>50</v>
      </c>
      <c r="E326" s="1">
        <v>10</v>
      </c>
      <c r="F326">
        <f t="shared" si="128"/>
        <v>1</v>
      </c>
      <c r="G326">
        <f t="shared" si="129"/>
        <v>0</v>
      </c>
      <c r="H326" s="4">
        <v>1.0900000000000001</v>
      </c>
      <c r="I326" s="4">
        <v>8</v>
      </c>
      <c r="J326" s="4">
        <v>1.07</v>
      </c>
      <c r="K326" s="4">
        <v>9</v>
      </c>
      <c r="L326" s="18">
        <f t="shared" si="130"/>
        <v>90</v>
      </c>
      <c r="M326" s="18">
        <f t="shared" si="131"/>
        <v>10</v>
      </c>
      <c r="N326" s="18">
        <f t="shared" si="132"/>
        <v>90</v>
      </c>
      <c r="O326" s="18">
        <f t="shared" si="133"/>
        <v>10</v>
      </c>
      <c r="P326" s="4">
        <f t="shared" si="134"/>
        <v>202201</v>
      </c>
      <c r="Q326" s="23">
        <f t="shared" si="135"/>
        <v>1.0900000000000001</v>
      </c>
      <c r="R326" s="23">
        <f t="shared" si="136"/>
        <v>-11.253968253968244</v>
      </c>
      <c r="S326" s="22">
        <f t="shared" si="137"/>
        <v>-10.163968253968244</v>
      </c>
      <c r="T326" s="5">
        <f t="shared" si="138"/>
        <v>7.3394495412844032</v>
      </c>
      <c r="U326" s="5"/>
      <c r="V326" s="5"/>
      <c r="W326" s="5">
        <f t="shared" si="139"/>
        <v>9.000000000000008E-2</v>
      </c>
      <c r="X326" s="4">
        <f t="shared" si="140"/>
        <v>7.0000000000000062E-2</v>
      </c>
      <c r="Y326" s="4">
        <f t="shared" si="141"/>
        <v>-2.0000000000000018E-2</v>
      </c>
      <c r="Z326" s="30">
        <f t="shared" si="142"/>
        <v>2022</v>
      </c>
      <c r="AA326" s="4">
        <f t="shared" si="143"/>
        <v>-1</v>
      </c>
      <c r="AB326" s="4">
        <f t="shared" si="144"/>
        <v>-1</v>
      </c>
      <c r="AC326" s="4">
        <f t="shared" si="145"/>
        <v>0</v>
      </c>
      <c r="AD326" s="4"/>
      <c r="AE326" s="4">
        <f t="shared" si="146"/>
        <v>-1.7148246591786043E-2</v>
      </c>
      <c r="AF326" s="31">
        <f t="shared" si="147"/>
        <v>-0.90999999999999992</v>
      </c>
      <c r="AG326" s="31">
        <f t="shared" si="148"/>
        <v>-0.92999999999999994</v>
      </c>
      <c r="AH326" s="3">
        <f t="shared" si="149"/>
        <v>0</v>
      </c>
      <c r="AI326" s="40" t="b">
        <f t="shared" si="150"/>
        <v>0</v>
      </c>
      <c r="AJ326" s="3">
        <f t="shared" si="151"/>
        <v>4.0704070407040605E-2</v>
      </c>
      <c r="AK326" s="3">
        <f t="shared" si="152"/>
        <v>0.88045513845635892</v>
      </c>
    </row>
    <row r="327" spans="1:37" s="3" customFormat="1" x14ac:dyDescent="0.25">
      <c r="A327" s="9">
        <v>44563</v>
      </c>
      <c r="B327" s="1" t="s">
        <v>42</v>
      </c>
      <c r="C327" s="1" t="s">
        <v>40</v>
      </c>
      <c r="D327">
        <v>18</v>
      </c>
      <c r="E327" s="1">
        <v>10</v>
      </c>
      <c r="F327">
        <f t="shared" si="128"/>
        <v>1</v>
      </c>
      <c r="G327">
        <f t="shared" si="129"/>
        <v>0</v>
      </c>
      <c r="H327" s="4">
        <v>1.34</v>
      </c>
      <c r="I327" s="4">
        <v>3.35</v>
      </c>
      <c r="J327" s="4">
        <v>1.33</v>
      </c>
      <c r="K327" s="4">
        <v>3.4</v>
      </c>
      <c r="L327" s="18">
        <f t="shared" si="130"/>
        <v>70</v>
      </c>
      <c r="M327" s="18">
        <f t="shared" si="131"/>
        <v>25</v>
      </c>
      <c r="N327" s="18">
        <f t="shared" si="132"/>
        <v>75</v>
      </c>
      <c r="O327" s="18">
        <f t="shared" si="133"/>
        <v>25</v>
      </c>
      <c r="P327" s="4">
        <f t="shared" si="134"/>
        <v>202201</v>
      </c>
      <c r="Q327" s="23">
        <f t="shared" si="135"/>
        <v>1.34</v>
      </c>
      <c r="R327" s="23">
        <f t="shared" si="136"/>
        <v>-3.3667083854818518</v>
      </c>
      <c r="S327" s="22">
        <f t="shared" si="137"/>
        <v>-2.0267083854818519</v>
      </c>
      <c r="T327" s="5">
        <f t="shared" si="138"/>
        <v>2.5</v>
      </c>
      <c r="U327" s="5"/>
      <c r="V327" s="5"/>
      <c r="W327" s="5">
        <f t="shared" si="139"/>
        <v>0.34000000000000008</v>
      </c>
      <c r="X327" s="4">
        <f t="shared" si="140"/>
        <v>0.33000000000000007</v>
      </c>
      <c r="Y327" s="4">
        <f t="shared" si="141"/>
        <v>-1.0000000000000009E-2</v>
      </c>
      <c r="Z327" s="30">
        <f t="shared" si="142"/>
        <v>2022</v>
      </c>
      <c r="AA327" s="4">
        <f t="shared" si="143"/>
        <v>-1</v>
      </c>
      <c r="AB327" s="4">
        <f t="shared" si="144"/>
        <v>-1</v>
      </c>
      <c r="AC327" s="4">
        <f t="shared" si="145"/>
        <v>0</v>
      </c>
      <c r="AD327" s="4"/>
      <c r="AE327" s="4">
        <f t="shared" si="146"/>
        <v>-5.6110425317024148E-3</v>
      </c>
      <c r="AF327" s="31">
        <f t="shared" si="147"/>
        <v>-0.65999999999999992</v>
      </c>
      <c r="AG327" s="31">
        <f t="shared" si="148"/>
        <v>-0.66999999999999993</v>
      </c>
      <c r="AH327" s="3">
        <f t="shared" si="149"/>
        <v>0</v>
      </c>
      <c r="AI327" s="40" t="b">
        <f t="shared" si="150"/>
        <v>0</v>
      </c>
      <c r="AJ327" s="3">
        <f t="shared" si="151"/>
        <v>4.2857142857142816E-2</v>
      </c>
      <c r="AK327" s="3">
        <f t="shared" si="152"/>
        <v>0.76725860561305748</v>
      </c>
    </row>
    <row r="328" spans="1:37" s="3" customFormat="1" x14ac:dyDescent="0.25">
      <c r="A328" s="9">
        <v>44563</v>
      </c>
      <c r="B328" s="1" t="s">
        <v>53</v>
      </c>
      <c r="C328" s="1" t="s">
        <v>39</v>
      </c>
      <c r="D328">
        <v>24</v>
      </c>
      <c r="E328" s="1">
        <v>28</v>
      </c>
      <c r="F328">
        <f t="shared" si="128"/>
        <v>0</v>
      </c>
      <c r="G328">
        <f t="shared" si="129"/>
        <v>1</v>
      </c>
      <c r="H328" s="4">
        <v>6.5</v>
      </c>
      <c r="I328" s="4">
        <v>1.1200000000000001</v>
      </c>
      <c r="J328" s="4">
        <v>6.75</v>
      </c>
      <c r="K328" s="4">
        <v>1.1100000000000001</v>
      </c>
      <c r="L328" s="18">
        <f t="shared" si="130"/>
        <v>10</v>
      </c>
      <c r="M328" s="18">
        <f t="shared" si="131"/>
        <v>85</v>
      </c>
      <c r="N328" s="18">
        <f t="shared" si="132"/>
        <v>10</v>
      </c>
      <c r="O328" s="18">
        <f t="shared" si="133"/>
        <v>90</v>
      </c>
      <c r="P328" s="4">
        <f t="shared" si="134"/>
        <v>202201</v>
      </c>
      <c r="Q328" s="23">
        <f t="shared" si="135"/>
        <v>5.8035714285714279</v>
      </c>
      <c r="R328" s="23">
        <f t="shared" si="136"/>
        <v>-8.5151515151515067</v>
      </c>
      <c r="S328" s="22">
        <f t="shared" si="137"/>
        <v>-2.7115800865800788</v>
      </c>
      <c r="T328" s="5">
        <f t="shared" si="138"/>
        <v>0.17230769230769233</v>
      </c>
      <c r="U328" s="5"/>
      <c r="V328" s="5"/>
      <c r="W328" s="5">
        <f t="shared" si="139"/>
        <v>-1</v>
      </c>
      <c r="X328" s="4">
        <f t="shared" si="140"/>
        <v>-1</v>
      </c>
      <c r="Y328" s="4">
        <f t="shared" si="141"/>
        <v>0</v>
      </c>
      <c r="Z328" s="30">
        <f t="shared" si="142"/>
        <v>2022</v>
      </c>
      <c r="AA328" s="4">
        <f t="shared" si="143"/>
        <v>0.12000000000000011</v>
      </c>
      <c r="AB328" s="4">
        <f t="shared" si="144"/>
        <v>0.1100000000000001</v>
      </c>
      <c r="AC328" s="4">
        <f t="shared" si="145"/>
        <v>-1.0000000000000009E-2</v>
      </c>
      <c r="AD328" s="4"/>
      <c r="AE328" s="4">
        <f t="shared" si="146"/>
        <v>5.6980056980057148E-3</v>
      </c>
      <c r="AF328" s="31">
        <f t="shared" si="147"/>
        <v>-0.87999999999999989</v>
      </c>
      <c r="AG328" s="31">
        <f t="shared" si="148"/>
        <v>-0.8899999999999999</v>
      </c>
      <c r="AH328" s="3">
        <f t="shared" si="149"/>
        <v>0</v>
      </c>
      <c r="AI328" s="40" t="b">
        <f t="shared" si="150"/>
        <v>0</v>
      </c>
      <c r="AJ328" s="3">
        <f t="shared" si="151"/>
        <v>4.4619422572178324E-2</v>
      </c>
      <c r="AK328" s="3">
        <f t="shared" si="152"/>
        <v>0.85622207462866806</v>
      </c>
    </row>
    <row r="329" spans="1:37" s="3" customFormat="1" x14ac:dyDescent="0.25">
      <c r="A329" s="9">
        <v>44563</v>
      </c>
      <c r="B329" s="1" t="s">
        <v>50</v>
      </c>
      <c r="C329" s="1" t="s">
        <v>51</v>
      </c>
      <c r="D329">
        <v>34</v>
      </c>
      <c r="E329" s="1">
        <v>3</v>
      </c>
      <c r="F329">
        <f t="shared" si="128"/>
        <v>1</v>
      </c>
      <c r="G329">
        <f t="shared" si="129"/>
        <v>0</v>
      </c>
      <c r="H329" s="4">
        <v>1.55</v>
      </c>
      <c r="I329" s="4">
        <v>2.6</v>
      </c>
      <c r="J329" s="4">
        <v>1.58</v>
      </c>
      <c r="K329" s="4">
        <v>2.5</v>
      </c>
      <c r="L329" s="18">
        <f t="shared" si="130"/>
        <v>60</v>
      </c>
      <c r="M329" s="18">
        <f t="shared" si="131"/>
        <v>35</v>
      </c>
      <c r="N329" s="18">
        <f t="shared" si="132"/>
        <v>60</v>
      </c>
      <c r="O329" s="18">
        <f t="shared" si="133"/>
        <v>40</v>
      </c>
      <c r="P329" s="4">
        <f t="shared" si="134"/>
        <v>202201</v>
      </c>
      <c r="Q329" s="23">
        <f t="shared" si="135"/>
        <v>1.55</v>
      </c>
      <c r="R329" s="23">
        <f t="shared" si="136"/>
        <v>-2.4431818181818183</v>
      </c>
      <c r="S329" s="22">
        <f t="shared" si="137"/>
        <v>-0.8931818181818183</v>
      </c>
      <c r="T329" s="5">
        <f t="shared" si="138"/>
        <v>1.6774193548387097</v>
      </c>
      <c r="U329" s="5"/>
      <c r="V329" s="5"/>
      <c r="W329" s="5">
        <f t="shared" si="139"/>
        <v>0.55000000000000004</v>
      </c>
      <c r="X329" s="4">
        <f t="shared" si="140"/>
        <v>0.58000000000000007</v>
      </c>
      <c r="Y329" s="4">
        <f t="shared" si="141"/>
        <v>3.0000000000000027E-2</v>
      </c>
      <c r="Z329" s="30">
        <f t="shared" si="142"/>
        <v>2022</v>
      </c>
      <c r="AA329" s="4">
        <f t="shared" si="143"/>
        <v>-1</v>
      </c>
      <c r="AB329" s="4">
        <f t="shared" si="144"/>
        <v>-1</v>
      </c>
      <c r="AC329" s="4">
        <f t="shared" si="145"/>
        <v>0</v>
      </c>
      <c r="AD329" s="4"/>
      <c r="AE329" s="4">
        <f t="shared" si="146"/>
        <v>1.2249897917517405E-2</v>
      </c>
      <c r="AF329" s="31">
        <f t="shared" si="147"/>
        <v>-0.44999999999999996</v>
      </c>
      <c r="AG329" s="31">
        <f t="shared" si="148"/>
        <v>-0.41999999999999993</v>
      </c>
      <c r="AH329" s="3">
        <f t="shared" si="149"/>
        <v>0</v>
      </c>
      <c r="AI329" s="40" t="b">
        <f t="shared" si="150"/>
        <v>0</v>
      </c>
      <c r="AJ329" s="3">
        <f t="shared" si="151"/>
        <v>2.8915662650602414E-2</v>
      </c>
      <c r="AK329" s="3">
        <f t="shared" si="152"/>
        <v>0.74447228909727914</v>
      </c>
    </row>
    <row r="330" spans="1:37" s="3" customFormat="1" x14ac:dyDescent="0.25">
      <c r="A330" s="9">
        <v>44563</v>
      </c>
      <c r="B330" s="1" t="s">
        <v>81</v>
      </c>
      <c r="C330" s="1" t="s">
        <v>55</v>
      </c>
      <c r="D330">
        <v>16</v>
      </c>
      <c r="E330" s="1">
        <v>20</v>
      </c>
      <c r="F330">
        <f t="shared" si="128"/>
        <v>0</v>
      </c>
      <c r="G330">
        <f t="shared" si="129"/>
        <v>1</v>
      </c>
      <c r="H330" s="4">
        <v>2.4</v>
      </c>
      <c r="I330" s="4">
        <v>1.62</v>
      </c>
      <c r="J330" s="4">
        <v>3.15</v>
      </c>
      <c r="K330" s="4">
        <v>1.38</v>
      </c>
      <c r="L330" s="18">
        <f t="shared" si="130"/>
        <v>40</v>
      </c>
      <c r="M330" s="18">
        <f t="shared" si="131"/>
        <v>60</v>
      </c>
      <c r="N330" s="18">
        <f t="shared" si="132"/>
        <v>30</v>
      </c>
      <c r="O330" s="18">
        <f t="shared" si="133"/>
        <v>70</v>
      </c>
      <c r="P330" s="4">
        <f t="shared" si="134"/>
        <v>202201</v>
      </c>
      <c r="Q330" s="23">
        <f t="shared" si="135"/>
        <v>1.4814814814814814</v>
      </c>
      <c r="R330" s="23">
        <f t="shared" si="136"/>
        <v>-2.3271889400921655</v>
      </c>
      <c r="S330" s="22">
        <f t="shared" si="137"/>
        <v>-0.84570745861068408</v>
      </c>
      <c r="T330" s="5">
        <f t="shared" si="138"/>
        <v>0.67500000000000004</v>
      </c>
      <c r="U330" s="5"/>
      <c r="V330" s="5"/>
      <c r="W330" s="5">
        <f t="shared" si="139"/>
        <v>-1</v>
      </c>
      <c r="X330" s="4">
        <f t="shared" si="140"/>
        <v>-1</v>
      </c>
      <c r="Y330" s="4">
        <f t="shared" si="141"/>
        <v>0</v>
      </c>
      <c r="Z330" s="30">
        <f t="shared" si="142"/>
        <v>2022</v>
      </c>
      <c r="AA330" s="4">
        <f t="shared" si="143"/>
        <v>0.62000000000000011</v>
      </c>
      <c r="AB330" s="4">
        <f t="shared" si="144"/>
        <v>0.37999999999999989</v>
      </c>
      <c r="AC330" s="4">
        <f t="shared" si="145"/>
        <v>-0.24000000000000021</v>
      </c>
      <c r="AD330" s="4"/>
      <c r="AE330" s="4">
        <f t="shared" si="146"/>
        <v>9.9206349206349242E-2</v>
      </c>
      <c r="AF330" s="31">
        <f t="shared" si="147"/>
        <v>-0.37999999999999989</v>
      </c>
      <c r="AG330" s="31">
        <f t="shared" si="148"/>
        <v>-0.62000000000000011</v>
      </c>
      <c r="AH330" s="3">
        <f t="shared" si="149"/>
        <v>1</v>
      </c>
      <c r="AI330" s="40">
        <f t="shared" si="150"/>
        <v>6.5255731922398641E-2</v>
      </c>
      <c r="AJ330" s="3">
        <f t="shared" si="151"/>
        <v>3.2835820895522283E-2</v>
      </c>
      <c r="AK330" s="3">
        <f t="shared" si="152"/>
        <v>0.73406619925824312</v>
      </c>
    </row>
    <row r="331" spans="1:37" s="3" customFormat="1" x14ac:dyDescent="0.25">
      <c r="A331" s="9">
        <v>44557</v>
      </c>
      <c r="B331" s="1" t="s">
        <v>42</v>
      </c>
      <c r="C331" s="1" t="s">
        <v>51</v>
      </c>
      <c r="D331">
        <v>3</v>
      </c>
      <c r="E331" s="1">
        <v>20</v>
      </c>
      <c r="F331">
        <f t="shared" si="128"/>
        <v>0</v>
      </c>
      <c r="G331">
        <f t="shared" si="129"/>
        <v>1</v>
      </c>
      <c r="H331" s="4">
        <v>1.62</v>
      </c>
      <c r="I331" s="4">
        <v>2.4</v>
      </c>
      <c r="J331" s="4">
        <v>2.5</v>
      </c>
      <c r="K331" s="4">
        <v>1.58</v>
      </c>
      <c r="L331" s="18">
        <f t="shared" si="130"/>
        <v>60</v>
      </c>
      <c r="M331" s="18">
        <f t="shared" si="131"/>
        <v>40</v>
      </c>
      <c r="N331" s="18">
        <f t="shared" si="132"/>
        <v>40</v>
      </c>
      <c r="O331" s="18">
        <f t="shared" si="133"/>
        <v>60</v>
      </c>
      <c r="P331" s="4">
        <f t="shared" si="134"/>
        <v>202112</v>
      </c>
      <c r="Q331" s="23">
        <f t="shared" si="135"/>
        <v>0.67500000000000004</v>
      </c>
      <c r="R331" s="23">
        <f t="shared" si="136"/>
        <v>-2.3271889400921655</v>
      </c>
      <c r="S331" s="22">
        <f t="shared" si="137"/>
        <v>-1.6521889400921654</v>
      </c>
      <c r="T331" s="5">
        <f t="shared" si="138"/>
        <v>1.4814814814814814</v>
      </c>
      <c r="U331" s="5"/>
      <c r="V331" s="5"/>
      <c r="W331" s="5">
        <f t="shared" si="139"/>
        <v>-1</v>
      </c>
      <c r="X331" s="4">
        <f t="shared" si="140"/>
        <v>-1</v>
      </c>
      <c r="Y331" s="4">
        <f t="shared" si="141"/>
        <v>0</v>
      </c>
      <c r="Z331" s="30">
        <f t="shared" si="142"/>
        <v>2021</v>
      </c>
      <c r="AA331" s="4">
        <f t="shared" si="143"/>
        <v>1.4</v>
      </c>
      <c r="AB331" s="4">
        <f t="shared" si="144"/>
        <v>0.58000000000000007</v>
      </c>
      <c r="AC331" s="4">
        <f t="shared" si="145"/>
        <v>-0.81999999999999984</v>
      </c>
      <c r="AD331" s="4"/>
      <c r="AE331" s="4">
        <f t="shared" si="146"/>
        <v>0.21728395061728389</v>
      </c>
      <c r="AF331" s="31">
        <f t="shared" si="147"/>
        <v>0.39999999999999991</v>
      </c>
      <c r="AG331" s="31">
        <f t="shared" si="148"/>
        <v>-0.41999999999999993</v>
      </c>
      <c r="AH331" s="3">
        <f t="shared" si="149"/>
        <v>1</v>
      </c>
      <c r="AI331" s="40">
        <f t="shared" si="150"/>
        <v>0.18333333333333335</v>
      </c>
      <c r="AJ331" s="3">
        <f t="shared" si="151"/>
        <v>3.2835820895522283E-2</v>
      </c>
      <c r="AK331" s="3">
        <f t="shared" si="152"/>
        <v>0.73406619925824312</v>
      </c>
    </row>
    <row r="332" spans="1:37" s="3" customFormat="1" x14ac:dyDescent="0.25">
      <c r="A332" s="9">
        <v>44556</v>
      </c>
      <c r="B332" s="1" t="s">
        <v>37</v>
      </c>
      <c r="C332" s="1" t="s">
        <v>81</v>
      </c>
      <c r="D332">
        <v>56</v>
      </c>
      <c r="E332" s="1">
        <v>14</v>
      </c>
      <c r="F332">
        <f t="shared" si="128"/>
        <v>1</v>
      </c>
      <c r="G332">
        <f t="shared" si="129"/>
        <v>0</v>
      </c>
      <c r="H332" s="4">
        <v>1.2</v>
      </c>
      <c r="I332" s="4">
        <v>4.75</v>
      </c>
      <c r="J332" s="4">
        <v>1.2</v>
      </c>
      <c r="K332" s="4">
        <v>4.75</v>
      </c>
      <c r="L332" s="18">
        <f t="shared" si="130"/>
        <v>80</v>
      </c>
      <c r="M332" s="18">
        <f t="shared" si="131"/>
        <v>20</v>
      </c>
      <c r="N332" s="18">
        <f t="shared" si="132"/>
        <v>80</v>
      </c>
      <c r="O332" s="18">
        <f t="shared" si="133"/>
        <v>20</v>
      </c>
      <c r="P332" s="4">
        <f t="shared" si="134"/>
        <v>202112</v>
      </c>
      <c r="Q332" s="23">
        <f t="shared" si="135"/>
        <v>1.2</v>
      </c>
      <c r="R332" s="23">
        <f t="shared" si="136"/>
        <v>-5.2666666666666675</v>
      </c>
      <c r="S332" s="22">
        <f t="shared" si="137"/>
        <v>-4.0666666666666673</v>
      </c>
      <c r="T332" s="5">
        <f t="shared" si="138"/>
        <v>3.9583333333333335</v>
      </c>
      <c r="U332" s="5"/>
      <c r="V332" s="5"/>
      <c r="W332" s="5">
        <f t="shared" si="139"/>
        <v>0.19999999999999996</v>
      </c>
      <c r="X332" s="4">
        <f t="shared" si="140"/>
        <v>0.19999999999999996</v>
      </c>
      <c r="Y332" s="4">
        <f t="shared" si="141"/>
        <v>0</v>
      </c>
      <c r="Z332" s="30">
        <f t="shared" si="142"/>
        <v>2021</v>
      </c>
      <c r="AA332" s="4">
        <f t="shared" si="143"/>
        <v>-1</v>
      </c>
      <c r="AB332" s="4">
        <f t="shared" si="144"/>
        <v>-1</v>
      </c>
      <c r="AC332" s="4">
        <f t="shared" si="145"/>
        <v>0</v>
      </c>
      <c r="AD332" s="4"/>
      <c r="AE332" s="4">
        <f t="shared" si="146"/>
        <v>0</v>
      </c>
      <c r="AF332" s="31">
        <f t="shared" si="147"/>
        <v>-0.8</v>
      </c>
      <c r="AG332" s="31">
        <f t="shared" si="148"/>
        <v>-0.8</v>
      </c>
      <c r="AH332" s="3">
        <f t="shared" si="149"/>
        <v>0</v>
      </c>
      <c r="AI332" s="40" t="b">
        <f t="shared" si="150"/>
        <v>0</v>
      </c>
      <c r="AJ332" s="3">
        <f t="shared" si="151"/>
        <v>4.2016806722689037E-2</v>
      </c>
      <c r="AK332" s="3">
        <f t="shared" si="152"/>
        <v>0.81686672822406892</v>
      </c>
    </row>
    <row r="333" spans="1:37" s="3" customFormat="1" x14ac:dyDescent="0.25">
      <c r="A333" s="9">
        <v>44556</v>
      </c>
      <c r="B333" s="1" t="s">
        <v>49</v>
      </c>
      <c r="C333" s="1" t="s">
        <v>57</v>
      </c>
      <c r="D333">
        <v>36</v>
      </c>
      <c r="E333" s="1">
        <v>10</v>
      </c>
      <c r="F333">
        <f t="shared" si="128"/>
        <v>1</v>
      </c>
      <c r="G333">
        <f t="shared" si="129"/>
        <v>0</v>
      </c>
      <c r="H333" s="4">
        <v>1.22</v>
      </c>
      <c r="I333" s="4">
        <v>4.5</v>
      </c>
      <c r="J333" s="4">
        <v>1.22</v>
      </c>
      <c r="K333" s="4">
        <v>4.5</v>
      </c>
      <c r="L333" s="18">
        <f t="shared" si="130"/>
        <v>80</v>
      </c>
      <c r="M333" s="18">
        <f t="shared" si="131"/>
        <v>20</v>
      </c>
      <c r="N333" s="18">
        <f t="shared" si="132"/>
        <v>80</v>
      </c>
      <c r="O333" s="18">
        <f t="shared" si="133"/>
        <v>20</v>
      </c>
      <c r="P333" s="4">
        <f t="shared" si="134"/>
        <v>202112</v>
      </c>
      <c r="Q333" s="23">
        <f t="shared" si="135"/>
        <v>1.22</v>
      </c>
      <c r="R333" s="23">
        <f t="shared" si="136"/>
        <v>-4.8311688311688314</v>
      </c>
      <c r="S333" s="22">
        <f t="shared" si="137"/>
        <v>-3.6111688311688317</v>
      </c>
      <c r="T333" s="5">
        <f t="shared" si="138"/>
        <v>3.6885245901639343</v>
      </c>
      <c r="U333" s="5"/>
      <c r="V333" s="5"/>
      <c r="W333" s="5">
        <f t="shared" si="139"/>
        <v>0.21999999999999997</v>
      </c>
      <c r="X333" s="4">
        <f t="shared" si="140"/>
        <v>0.21999999999999997</v>
      </c>
      <c r="Y333" s="4">
        <f t="shared" si="141"/>
        <v>0</v>
      </c>
      <c r="Z333" s="30">
        <f t="shared" si="142"/>
        <v>2021</v>
      </c>
      <c r="AA333" s="4">
        <f t="shared" si="143"/>
        <v>-1</v>
      </c>
      <c r="AB333" s="4">
        <f t="shared" si="144"/>
        <v>-1</v>
      </c>
      <c r="AC333" s="4">
        <f t="shared" si="145"/>
        <v>0</v>
      </c>
      <c r="AD333" s="4"/>
      <c r="AE333" s="4">
        <f t="shared" si="146"/>
        <v>0</v>
      </c>
      <c r="AF333" s="31">
        <f t="shared" si="147"/>
        <v>-0.78</v>
      </c>
      <c r="AG333" s="31">
        <f t="shared" si="148"/>
        <v>-0.78</v>
      </c>
      <c r="AH333" s="3">
        <f t="shared" si="149"/>
        <v>0</v>
      </c>
      <c r="AI333" s="40" t="b">
        <f t="shared" si="150"/>
        <v>0</v>
      </c>
      <c r="AJ333" s="3">
        <f t="shared" si="151"/>
        <v>4.0209790209790097E-2</v>
      </c>
      <c r="AK333" s="3">
        <f t="shared" si="152"/>
        <v>0.8102196077650704</v>
      </c>
    </row>
    <row r="334" spans="1:37" s="3" customFormat="1" x14ac:dyDescent="0.25">
      <c r="A334" s="9">
        <v>44556</v>
      </c>
      <c r="B334" s="1" t="s">
        <v>80</v>
      </c>
      <c r="C334" s="1" t="s">
        <v>35</v>
      </c>
      <c r="D334">
        <v>17</v>
      </c>
      <c r="E334" s="1">
        <v>13</v>
      </c>
      <c r="F334">
        <f t="shared" si="128"/>
        <v>1</v>
      </c>
      <c r="G334">
        <f t="shared" si="129"/>
        <v>0</v>
      </c>
      <c r="H334" s="4">
        <v>1.9</v>
      </c>
      <c r="I334" s="4">
        <v>1.9</v>
      </c>
      <c r="J334" s="4">
        <v>1.9</v>
      </c>
      <c r="K334" s="4">
        <v>1.9</v>
      </c>
      <c r="L334" s="18">
        <f t="shared" si="130"/>
        <v>50</v>
      </c>
      <c r="M334" s="18">
        <f t="shared" si="131"/>
        <v>50</v>
      </c>
      <c r="N334" s="18">
        <f t="shared" si="132"/>
        <v>50</v>
      </c>
      <c r="O334" s="18">
        <f t="shared" si="133"/>
        <v>50</v>
      </c>
      <c r="P334" s="4">
        <f t="shared" si="134"/>
        <v>202112</v>
      </c>
      <c r="Q334" s="23">
        <f t="shared" si="135"/>
        <v>1.9</v>
      </c>
      <c r="R334" s="23">
        <f t="shared" si="136"/>
        <v>-2.2222222222222223</v>
      </c>
      <c r="S334" s="22">
        <f t="shared" si="137"/>
        <v>-0.32222222222222241</v>
      </c>
      <c r="T334" s="5">
        <f t="shared" si="138"/>
        <v>1</v>
      </c>
      <c r="U334" s="5"/>
      <c r="V334" s="5"/>
      <c r="W334" s="5">
        <f t="shared" si="139"/>
        <v>0.89999999999999991</v>
      </c>
      <c r="X334" s="4">
        <f t="shared" si="140"/>
        <v>0.89999999999999991</v>
      </c>
      <c r="Y334" s="4">
        <f t="shared" si="141"/>
        <v>0</v>
      </c>
      <c r="Z334" s="30">
        <f t="shared" si="142"/>
        <v>2021</v>
      </c>
      <c r="AA334" s="4">
        <f t="shared" si="143"/>
        <v>-1</v>
      </c>
      <c r="AB334" s="4">
        <f t="shared" si="144"/>
        <v>-1</v>
      </c>
      <c r="AC334" s="4">
        <f t="shared" si="145"/>
        <v>0</v>
      </c>
      <c r="AD334" s="4"/>
      <c r="AE334" s="4">
        <f t="shared" si="146"/>
        <v>0</v>
      </c>
      <c r="AF334" s="31">
        <f t="shared" si="147"/>
        <v>-0.10000000000000009</v>
      </c>
      <c r="AG334" s="31">
        <f t="shared" si="148"/>
        <v>-0.10000000000000009</v>
      </c>
      <c r="AH334" s="3">
        <f t="shared" si="149"/>
        <v>0</v>
      </c>
      <c r="AI334" s="40" t="b">
        <f t="shared" si="150"/>
        <v>0</v>
      </c>
      <c r="AJ334" s="3">
        <f t="shared" si="151"/>
        <v>4.9999999999999933E-2</v>
      </c>
      <c r="AK334" s="3">
        <f t="shared" si="152"/>
        <v>0.70841230500072894</v>
      </c>
    </row>
    <row r="335" spans="1:37" s="3" customFormat="1" x14ac:dyDescent="0.25">
      <c r="A335" s="9">
        <v>44556</v>
      </c>
      <c r="B335" s="1" t="s">
        <v>61</v>
      </c>
      <c r="C335" s="1" t="s">
        <v>45</v>
      </c>
      <c r="D335">
        <v>24</v>
      </c>
      <c r="E335" s="1">
        <v>25</v>
      </c>
      <c r="F335">
        <f t="shared" si="128"/>
        <v>0</v>
      </c>
      <c r="G335">
        <f t="shared" si="129"/>
        <v>1</v>
      </c>
      <c r="H335" s="4">
        <v>1.32</v>
      </c>
      <c r="I335" s="4">
        <v>3.5</v>
      </c>
      <c r="J335" s="4">
        <v>1.31</v>
      </c>
      <c r="K335" s="4">
        <v>3.6</v>
      </c>
      <c r="L335" s="18">
        <f t="shared" si="130"/>
        <v>70</v>
      </c>
      <c r="M335" s="18">
        <f t="shared" si="131"/>
        <v>25</v>
      </c>
      <c r="N335" s="18">
        <f t="shared" si="132"/>
        <v>75</v>
      </c>
      <c r="O335" s="18">
        <f t="shared" si="133"/>
        <v>25</v>
      </c>
      <c r="P335" s="4">
        <f t="shared" si="134"/>
        <v>202112</v>
      </c>
      <c r="Q335" s="23">
        <f t="shared" si="135"/>
        <v>0.37714285714285717</v>
      </c>
      <c r="R335" s="23">
        <f t="shared" si="136"/>
        <v>-3.5249999999999995</v>
      </c>
      <c r="S335" s="22">
        <f t="shared" si="137"/>
        <v>-3.1478571428571422</v>
      </c>
      <c r="T335" s="5">
        <f t="shared" si="138"/>
        <v>2.6515151515151514</v>
      </c>
      <c r="U335" s="5"/>
      <c r="V335" s="5"/>
      <c r="W335" s="5">
        <f t="shared" si="139"/>
        <v>-1</v>
      </c>
      <c r="X335" s="4">
        <f t="shared" si="140"/>
        <v>-1</v>
      </c>
      <c r="Y335" s="4">
        <f t="shared" si="141"/>
        <v>0</v>
      </c>
      <c r="Z335" s="30">
        <f t="shared" si="142"/>
        <v>2021</v>
      </c>
      <c r="AA335" s="4">
        <f t="shared" si="143"/>
        <v>2.5</v>
      </c>
      <c r="AB335" s="4">
        <f t="shared" si="144"/>
        <v>2.6</v>
      </c>
      <c r="AC335" s="4">
        <f t="shared" si="145"/>
        <v>0.10000000000000009</v>
      </c>
      <c r="AD335" s="4"/>
      <c r="AE335" s="4">
        <f t="shared" si="146"/>
        <v>-5.7830210501965684E-3</v>
      </c>
      <c r="AF335" s="31">
        <f t="shared" si="147"/>
        <v>1.5</v>
      </c>
      <c r="AG335" s="31">
        <f t="shared" si="148"/>
        <v>1.6</v>
      </c>
      <c r="AH335" s="3">
        <f t="shared" si="149"/>
        <v>0</v>
      </c>
      <c r="AI335" s="40" t="b">
        <f t="shared" si="150"/>
        <v>0</v>
      </c>
      <c r="AJ335" s="3">
        <f t="shared" si="151"/>
        <v>4.1493775933610033E-2</v>
      </c>
      <c r="AK335" s="3">
        <f t="shared" si="152"/>
        <v>0.77417964430951436</v>
      </c>
    </row>
    <row r="336" spans="1:37" s="3" customFormat="1" x14ac:dyDescent="0.25">
      <c r="A336" s="9">
        <v>44556</v>
      </c>
      <c r="B336" s="1" t="s">
        <v>41</v>
      </c>
      <c r="C336" s="1" t="s">
        <v>33</v>
      </c>
      <c r="D336">
        <v>20</v>
      </c>
      <c r="E336" s="1">
        <v>16</v>
      </c>
      <c r="F336">
        <f t="shared" si="128"/>
        <v>1</v>
      </c>
      <c r="G336">
        <f t="shared" si="129"/>
        <v>0</v>
      </c>
      <c r="H336" s="4">
        <v>1.47</v>
      </c>
      <c r="I336" s="4">
        <v>2.75</v>
      </c>
      <c r="J336" s="4">
        <v>1.26</v>
      </c>
      <c r="K336" s="4">
        <v>4</v>
      </c>
      <c r="L336" s="18">
        <f t="shared" si="130"/>
        <v>60</v>
      </c>
      <c r="M336" s="18">
        <f t="shared" si="131"/>
        <v>35</v>
      </c>
      <c r="N336" s="18">
        <f t="shared" si="132"/>
        <v>75</v>
      </c>
      <c r="O336" s="18">
        <f t="shared" si="133"/>
        <v>25</v>
      </c>
      <c r="P336" s="4">
        <f t="shared" si="134"/>
        <v>202112</v>
      </c>
      <c r="Q336" s="23">
        <f t="shared" si="135"/>
        <v>1.47</v>
      </c>
      <c r="R336" s="23">
        <f t="shared" si="136"/>
        <v>-2.6990881458966562</v>
      </c>
      <c r="S336" s="22">
        <f t="shared" si="137"/>
        <v>-1.2290881458966563</v>
      </c>
      <c r="T336" s="5">
        <f t="shared" si="138"/>
        <v>1.870748299319728</v>
      </c>
      <c r="U336" s="5"/>
      <c r="V336" s="5"/>
      <c r="W336" s="5">
        <f t="shared" si="139"/>
        <v>0.47</v>
      </c>
      <c r="X336" s="4">
        <f t="shared" si="140"/>
        <v>0.26</v>
      </c>
      <c r="Y336" s="4">
        <f t="shared" si="141"/>
        <v>-0.20999999999999996</v>
      </c>
      <c r="Z336" s="30">
        <f t="shared" si="142"/>
        <v>2021</v>
      </c>
      <c r="AA336" s="4">
        <f t="shared" si="143"/>
        <v>-1</v>
      </c>
      <c r="AB336" s="4">
        <f t="shared" si="144"/>
        <v>-1</v>
      </c>
      <c r="AC336" s="4">
        <f t="shared" si="145"/>
        <v>0</v>
      </c>
      <c r="AD336" s="4"/>
      <c r="AE336" s="4">
        <f t="shared" si="146"/>
        <v>-0.11337868480725621</v>
      </c>
      <c r="AF336" s="31">
        <f t="shared" si="147"/>
        <v>-0.53</v>
      </c>
      <c r="AG336" s="31">
        <f t="shared" si="148"/>
        <v>-0.74</v>
      </c>
      <c r="AH336" s="3">
        <f t="shared" si="149"/>
        <v>1</v>
      </c>
      <c r="AI336" s="40">
        <f t="shared" si="150"/>
        <v>6.9727891156462607E-2</v>
      </c>
      <c r="AJ336" s="3">
        <f t="shared" si="151"/>
        <v>4.206161137440767E-2</v>
      </c>
      <c r="AK336" s="3">
        <f t="shared" si="152"/>
        <v>0.74176661163144075</v>
      </c>
    </row>
    <row r="337" spans="1:37" s="3" customFormat="1" x14ac:dyDescent="0.25">
      <c r="A337" s="9">
        <v>44556</v>
      </c>
      <c r="B337" s="1" t="s">
        <v>40</v>
      </c>
      <c r="C337" s="1" t="s">
        <v>39</v>
      </c>
      <c r="D337">
        <v>6</v>
      </c>
      <c r="E337" s="1">
        <v>32</v>
      </c>
      <c r="F337">
        <f t="shared" si="128"/>
        <v>0</v>
      </c>
      <c r="G337">
        <f t="shared" si="129"/>
        <v>1</v>
      </c>
      <c r="H337" s="4">
        <v>6</v>
      </c>
      <c r="I337" s="4">
        <v>1.1399999999999999</v>
      </c>
      <c r="J337" s="4">
        <v>5</v>
      </c>
      <c r="K337" s="4">
        <v>1.19</v>
      </c>
      <c r="L337" s="18">
        <f t="shared" si="130"/>
        <v>10</v>
      </c>
      <c r="M337" s="18">
        <f t="shared" si="131"/>
        <v>85</v>
      </c>
      <c r="N337" s="18">
        <f t="shared" si="132"/>
        <v>20</v>
      </c>
      <c r="O337" s="18">
        <f t="shared" si="133"/>
        <v>80</v>
      </c>
      <c r="P337" s="4">
        <f t="shared" si="134"/>
        <v>202112</v>
      </c>
      <c r="Q337" s="23">
        <f t="shared" si="135"/>
        <v>5.2631578947368425</v>
      </c>
      <c r="R337" s="23">
        <f t="shared" si="136"/>
        <v>-7.3428571428571479</v>
      </c>
      <c r="S337" s="22">
        <f t="shared" si="137"/>
        <v>-2.0796992481203054</v>
      </c>
      <c r="T337" s="5">
        <f t="shared" si="138"/>
        <v>0.18999999999999997</v>
      </c>
      <c r="U337" s="5"/>
      <c r="V337" s="5"/>
      <c r="W337" s="5">
        <f t="shared" si="139"/>
        <v>-1</v>
      </c>
      <c r="X337" s="4">
        <f t="shared" si="140"/>
        <v>-1</v>
      </c>
      <c r="Y337" s="4">
        <f t="shared" si="141"/>
        <v>0</v>
      </c>
      <c r="Z337" s="30">
        <f t="shared" si="142"/>
        <v>2021</v>
      </c>
      <c r="AA337" s="4">
        <f t="shared" si="143"/>
        <v>0.1399999999999999</v>
      </c>
      <c r="AB337" s="4">
        <f t="shared" si="144"/>
        <v>0.18999999999999995</v>
      </c>
      <c r="AC337" s="4">
        <f t="shared" si="145"/>
        <v>5.0000000000000044E-2</v>
      </c>
      <c r="AD337" s="4"/>
      <c r="AE337" s="4">
        <f t="shared" si="146"/>
        <v>-3.3333333333333354E-2</v>
      </c>
      <c r="AF337" s="31">
        <f t="shared" si="147"/>
        <v>-0.8600000000000001</v>
      </c>
      <c r="AG337" s="31">
        <f t="shared" si="148"/>
        <v>-0.81</v>
      </c>
      <c r="AH337" s="3">
        <f t="shared" si="149"/>
        <v>0</v>
      </c>
      <c r="AI337" s="40" t="b">
        <f t="shared" si="150"/>
        <v>0</v>
      </c>
      <c r="AJ337" s="3">
        <f t="shared" si="151"/>
        <v>4.2016806722689037E-2</v>
      </c>
      <c r="AK337" s="3">
        <f t="shared" si="152"/>
        <v>0.84738894018672406</v>
      </c>
    </row>
    <row r="338" spans="1:37" s="3" customFormat="1" x14ac:dyDescent="0.25">
      <c r="A338" s="9">
        <v>44556</v>
      </c>
      <c r="B338" s="1" t="s">
        <v>44</v>
      </c>
      <c r="C338" s="1" t="s">
        <v>43</v>
      </c>
      <c r="D338">
        <v>41</v>
      </c>
      <c r="E338" s="1">
        <v>21</v>
      </c>
      <c r="F338">
        <f t="shared" si="128"/>
        <v>1</v>
      </c>
      <c r="G338">
        <f t="shared" si="129"/>
        <v>0</v>
      </c>
      <c r="H338" s="4">
        <v>1.71</v>
      </c>
      <c r="I338" s="4">
        <v>2.2000000000000002</v>
      </c>
      <c r="J338" s="4">
        <v>1.27</v>
      </c>
      <c r="K338" s="4">
        <v>3.9</v>
      </c>
      <c r="L338" s="18">
        <f t="shared" si="130"/>
        <v>50</v>
      </c>
      <c r="M338" s="18">
        <f t="shared" si="131"/>
        <v>45</v>
      </c>
      <c r="N338" s="18">
        <f t="shared" si="132"/>
        <v>75</v>
      </c>
      <c r="O338" s="18">
        <f t="shared" si="133"/>
        <v>25</v>
      </c>
      <c r="P338" s="4">
        <f t="shared" si="134"/>
        <v>202112</v>
      </c>
      <c r="Q338" s="23">
        <f t="shared" si="135"/>
        <v>1.71</v>
      </c>
      <c r="R338" s="23">
        <f t="shared" si="136"/>
        <v>-2.2417840375586855</v>
      </c>
      <c r="S338" s="22">
        <f t="shared" si="137"/>
        <v>-0.53178403755868553</v>
      </c>
      <c r="T338" s="5">
        <f t="shared" si="138"/>
        <v>1.2865497076023393</v>
      </c>
      <c r="U338" s="5"/>
      <c r="V338" s="5"/>
      <c r="W338" s="5">
        <f t="shared" si="139"/>
        <v>0.71</v>
      </c>
      <c r="X338" s="4">
        <f t="shared" si="140"/>
        <v>0.27</v>
      </c>
      <c r="Y338" s="4">
        <f t="shared" si="141"/>
        <v>-0.43999999999999995</v>
      </c>
      <c r="Z338" s="30">
        <f t="shared" si="142"/>
        <v>2021</v>
      </c>
      <c r="AA338" s="4">
        <f t="shared" si="143"/>
        <v>-1</v>
      </c>
      <c r="AB338" s="4">
        <f t="shared" si="144"/>
        <v>-1</v>
      </c>
      <c r="AC338" s="4">
        <f t="shared" si="145"/>
        <v>0</v>
      </c>
      <c r="AD338" s="4"/>
      <c r="AE338" s="4">
        <f t="shared" si="146"/>
        <v>-0.20260625316572267</v>
      </c>
      <c r="AF338" s="31">
        <f t="shared" si="147"/>
        <v>-0.29000000000000004</v>
      </c>
      <c r="AG338" s="31">
        <f t="shared" si="148"/>
        <v>-0.73</v>
      </c>
      <c r="AH338" s="3">
        <f t="shared" si="149"/>
        <v>1</v>
      </c>
      <c r="AI338" s="40">
        <f t="shared" si="150"/>
        <v>0.15879442195231674</v>
      </c>
      <c r="AJ338" s="3">
        <f t="shared" si="151"/>
        <v>3.7851662404092101E-2</v>
      </c>
      <c r="AK338" s="3">
        <f t="shared" si="152"/>
        <v>0.72372653477329041</v>
      </c>
    </row>
    <row r="339" spans="1:37" s="3" customFormat="1" x14ac:dyDescent="0.25">
      <c r="A339" s="9">
        <v>44556</v>
      </c>
      <c r="B339" s="1" t="s">
        <v>47</v>
      </c>
      <c r="C339" s="1" t="s">
        <v>74</v>
      </c>
      <c r="D339">
        <v>41</v>
      </c>
      <c r="E339" s="1">
        <v>29</v>
      </c>
      <c r="F339">
        <f t="shared" si="128"/>
        <v>1</v>
      </c>
      <c r="G339">
        <f t="shared" si="129"/>
        <v>0</v>
      </c>
      <c r="H339" s="4">
        <v>5</v>
      </c>
      <c r="I339" s="4">
        <v>1.19</v>
      </c>
      <c r="J339" s="4">
        <v>6</v>
      </c>
      <c r="K339" s="4">
        <v>1.1399999999999999</v>
      </c>
      <c r="L339" s="18">
        <f t="shared" si="130"/>
        <v>20</v>
      </c>
      <c r="M339" s="18">
        <f t="shared" si="131"/>
        <v>80</v>
      </c>
      <c r="N339" s="18">
        <f t="shared" si="132"/>
        <v>15</v>
      </c>
      <c r="O339" s="18">
        <f t="shared" si="133"/>
        <v>85</v>
      </c>
      <c r="P339" s="4">
        <f t="shared" si="134"/>
        <v>202112</v>
      </c>
      <c r="Q339" s="23">
        <f t="shared" si="135"/>
        <v>5</v>
      </c>
      <c r="R339" s="23">
        <f t="shared" si="136"/>
        <v>-5.5131578947368434</v>
      </c>
      <c r="S339" s="22">
        <f t="shared" si="137"/>
        <v>-0.51315789473684337</v>
      </c>
      <c r="T339" s="5">
        <f t="shared" si="138"/>
        <v>0.23799999999999999</v>
      </c>
      <c r="U339" s="5"/>
      <c r="V339" s="5"/>
      <c r="W339" s="5">
        <f t="shared" si="139"/>
        <v>4</v>
      </c>
      <c r="X339" s="4">
        <f t="shared" si="140"/>
        <v>5</v>
      </c>
      <c r="Y339" s="4">
        <f t="shared" si="141"/>
        <v>1</v>
      </c>
      <c r="Z339" s="30">
        <f t="shared" si="142"/>
        <v>2021</v>
      </c>
      <c r="AA339" s="4">
        <f t="shared" si="143"/>
        <v>-1</v>
      </c>
      <c r="AB339" s="4">
        <f t="shared" si="144"/>
        <v>-1</v>
      </c>
      <c r="AC339" s="4">
        <f t="shared" si="145"/>
        <v>0</v>
      </c>
      <c r="AD339" s="4"/>
      <c r="AE339" s="4">
        <f t="shared" si="146"/>
        <v>3.3333333333333354E-2</v>
      </c>
      <c r="AF339" s="31">
        <f t="shared" si="147"/>
        <v>3</v>
      </c>
      <c r="AG339" s="31">
        <f t="shared" si="148"/>
        <v>4</v>
      </c>
      <c r="AH339" s="3">
        <f t="shared" si="149"/>
        <v>0</v>
      </c>
      <c r="AI339" s="40" t="b">
        <f t="shared" si="150"/>
        <v>0</v>
      </c>
      <c r="AJ339" s="3">
        <f t="shared" si="151"/>
        <v>3.8772213247172949E-2</v>
      </c>
      <c r="AK339" s="3">
        <f t="shared" si="152"/>
        <v>0.82515359084810391</v>
      </c>
    </row>
    <row r="340" spans="1:37" s="3" customFormat="1" x14ac:dyDescent="0.25">
      <c r="A340" s="9">
        <v>44556</v>
      </c>
      <c r="B340" s="1" t="s">
        <v>60</v>
      </c>
      <c r="C340" s="1" t="s">
        <v>73</v>
      </c>
      <c r="D340">
        <v>23</v>
      </c>
      <c r="E340" s="1">
        <v>30</v>
      </c>
      <c r="F340">
        <f t="shared" si="128"/>
        <v>0</v>
      </c>
      <c r="G340">
        <f t="shared" si="129"/>
        <v>1</v>
      </c>
      <c r="H340" s="4">
        <v>2.4</v>
      </c>
      <c r="I340" s="4">
        <v>1.62</v>
      </c>
      <c r="J340" s="4">
        <v>2.5499999999999998</v>
      </c>
      <c r="K340" s="4">
        <v>1.57</v>
      </c>
      <c r="L340" s="18">
        <f t="shared" si="130"/>
        <v>40</v>
      </c>
      <c r="M340" s="18">
        <f t="shared" si="131"/>
        <v>60</v>
      </c>
      <c r="N340" s="18">
        <f t="shared" si="132"/>
        <v>35</v>
      </c>
      <c r="O340" s="18">
        <f t="shared" si="133"/>
        <v>60</v>
      </c>
      <c r="P340" s="4">
        <f t="shared" si="134"/>
        <v>202112</v>
      </c>
      <c r="Q340" s="23">
        <f t="shared" si="135"/>
        <v>1.4814814814814814</v>
      </c>
      <c r="R340" s="23">
        <f t="shared" si="136"/>
        <v>-2.3271889400921655</v>
      </c>
      <c r="S340" s="22">
        <f t="shared" si="137"/>
        <v>-0.84570745861068408</v>
      </c>
      <c r="T340" s="5">
        <f t="shared" si="138"/>
        <v>0.67500000000000004</v>
      </c>
      <c r="U340" s="5"/>
      <c r="V340" s="5"/>
      <c r="W340" s="5">
        <f t="shared" si="139"/>
        <v>-1</v>
      </c>
      <c r="X340" s="4">
        <f t="shared" si="140"/>
        <v>-1</v>
      </c>
      <c r="Y340" s="4">
        <f t="shared" si="141"/>
        <v>0</v>
      </c>
      <c r="Z340" s="30">
        <f t="shared" si="142"/>
        <v>2021</v>
      </c>
      <c r="AA340" s="4">
        <f t="shared" si="143"/>
        <v>0.62000000000000011</v>
      </c>
      <c r="AB340" s="4">
        <f t="shared" si="144"/>
        <v>0.57000000000000006</v>
      </c>
      <c r="AC340" s="4">
        <f t="shared" si="145"/>
        <v>-5.0000000000000044E-2</v>
      </c>
      <c r="AD340" s="4"/>
      <c r="AE340" s="4">
        <f t="shared" si="146"/>
        <v>2.4509803921568596E-2</v>
      </c>
      <c r="AF340" s="31">
        <f t="shared" si="147"/>
        <v>-0.37999999999999989</v>
      </c>
      <c r="AG340" s="31">
        <f t="shared" si="148"/>
        <v>-0.42999999999999994</v>
      </c>
      <c r="AH340" s="3">
        <f t="shared" si="149"/>
        <v>0</v>
      </c>
      <c r="AI340" s="40" t="b">
        <f t="shared" si="150"/>
        <v>0</v>
      </c>
      <c r="AJ340" s="3">
        <f t="shared" si="151"/>
        <v>3.2835820895522283E-2</v>
      </c>
      <c r="AK340" s="3">
        <f t="shared" si="152"/>
        <v>0.73406619925824312</v>
      </c>
    </row>
    <row r="341" spans="1:37" s="3" customFormat="1" x14ac:dyDescent="0.25">
      <c r="A341" s="9">
        <v>44556</v>
      </c>
      <c r="B341" s="1" t="s">
        <v>52</v>
      </c>
      <c r="C341" s="1" t="s">
        <v>46</v>
      </c>
      <c r="D341">
        <v>21</v>
      </c>
      <c r="E341" s="1">
        <v>33</v>
      </c>
      <c r="F341">
        <f t="shared" si="128"/>
        <v>0</v>
      </c>
      <c r="G341">
        <f t="shared" si="129"/>
        <v>1</v>
      </c>
      <c r="H341" s="4">
        <v>1.8</v>
      </c>
      <c r="I341" s="4">
        <v>2.0499999999999998</v>
      </c>
      <c r="J341" s="4">
        <v>1.9</v>
      </c>
      <c r="K341" s="4">
        <v>1.9</v>
      </c>
      <c r="L341" s="18">
        <f t="shared" si="130"/>
        <v>50</v>
      </c>
      <c r="M341" s="18">
        <f t="shared" si="131"/>
        <v>45</v>
      </c>
      <c r="N341" s="18">
        <f t="shared" si="132"/>
        <v>50</v>
      </c>
      <c r="O341" s="18">
        <f t="shared" si="133"/>
        <v>50</v>
      </c>
      <c r="P341" s="4">
        <f t="shared" si="134"/>
        <v>202112</v>
      </c>
      <c r="Q341" s="23">
        <f t="shared" si="135"/>
        <v>0.87804878048780499</v>
      </c>
      <c r="R341" s="23">
        <f t="shared" si="136"/>
        <v>-2.2023809523809526</v>
      </c>
      <c r="S341" s="22">
        <f t="shared" si="137"/>
        <v>-1.3243321718931476</v>
      </c>
      <c r="T341" s="5">
        <f t="shared" si="138"/>
        <v>1.1388888888888888</v>
      </c>
      <c r="U341" s="5"/>
      <c r="V341" s="5"/>
      <c r="W341" s="5">
        <f t="shared" si="139"/>
        <v>-1</v>
      </c>
      <c r="X341" s="4">
        <f t="shared" si="140"/>
        <v>-1</v>
      </c>
      <c r="Y341" s="4">
        <f t="shared" si="141"/>
        <v>0</v>
      </c>
      <c r="Z341" s="30">
        <f t="shared" si="142"/>
        <v>2021</v>
      </c>
      <c r="AA341" s="4">
        <f t="shared" si="143"/>
        <v>1.0499999999999998</v>
      </c>
      <c r="AB341" s="4">
        <f t="shared" si="144"/>
        <v>0.89999999999999991</v>
      </c>
      <c r="AC341" s="4">
        <f t="shared" si="145"/>
        <v>-0.14999999999999991</v>
      </c>
      <c r="AD341" s="4"/>
      <c r="AE341" s="4">
        <f t="shared" si="146"/>
        <v>2.9239766081871399E-2</v>
      </c>
      <c r="AF341" s="31">
        <f t="shared" si="147"/>
        <v>4.9999999999999822E-2</v>
      </c>
      <c r="AG341" s="31">
        <f t="shared" si="148"/>
        <v>-0.10000000000000009</v>
      </c>
      <c r="AH341" s="3">
        <f t="shared" si="149"/>
        <v>0</v>
      </c>
      <c r="AI341" s="40" t="b">
        <f t="shared" si="150"/>
        <v>0</v>
      </c>
      <c r="AJ341" s="3">
        <f t="shared" si="151"/>
        <v>4.1558441558441461E-2</v>
      </c>
      <c r="AK341" s="3">
        <f t="shared" si="152"/>
        <v>0.7172464949581745</v>
      </c>
    </row>
    <row r="342" spans="1:37" s="3" customFormat="1" x14ac:dyDescent="0.25">
      <c r="A342" s="9">
        <v>44556</v>
      </c>
      <c r="B342" s="1" t="s">
        <v>53</v>
      </c>
      <c r="C342" s="1" t="s">
        <v>56</v>
      </c>
      <c r="D342">
        <v>26</v>
      </c>
      <c r="E342" s="1">
        <v>21</v>
      </c>
      <c r="F342">
        <f t="shared" si="128"/>
        <v>1</v>
      </c>
      <c r="G342">
        <f t="shared" si="129"/>
        <v>0</v>
      </c>
      <c r="H342" s="4">
        <v>1.76</v>
      </c>
      <c r="I342" s="4">
        <v>2.1</v>
      </c>
      <c r="J342" s="4">
        <v>1.74</v>
      </c>
      <c r="K342" s="4">
        <v>2.15</v>
      </c>
      <c r="L342" s="18">
        <f t="shared" si="130"/>
        <v>50</v>
      </c>
      <c r="M342" s="18">
        <f t="shared" si="131"/>
        <v>45</v>
      </c>
      <c r="N342" s="18">
        <f t="shared" si="132"/>
        <v>55</v>
      </c>
      <c r="O342" s="18">
        <f t="shared" si="133"/>
        <v>45</v>
      </c>
      <c r="P342" s="4">
        <f t="shared" si="134"/>
        <v>202112</v>
      </c>
      <c r="Q342" s="23">
        <f t="shared" si="135"/>
        <v>1.76</v>
      </c>
      <c r="R342" s="23">
        <f t="shared" si="136"/>
        <v>-2.2248803827751198</v>
      </c>
      <c r="S342" s="22">
        <f t="shared" si="137"/>
        <v>-0.46488038277511978</v>
      </c>
      <c r="T342" s="5">
        <f t="shared" si="138"/>
        <v>1.1931818181818181</v>
      </c>
      <c r="U342" s="5"/>
      <c r="V342" s="5"/>
      <c r="W342" s="5">
        <f t="shared" si="139"/>
        <v>0.76</v>
      </c>
      <c r="X342" s="4">
        <f t="shared" si="140"/>
        <v>0.74</v>
      </c>
      <c r="Y342" s="4">
        <f t="shared" si="141"/>
        <v>-2.0000000000000018E-2</v>
      </c>
      <c r="Z342" s="30">
        <f t="shared" si="142"/>
        <v>2021</v>
      </c>
      <c r="AA342" s="4">
        <f t="shared" si="143"/>
        <v>-1</v>
      </c>
      <c r="AB342" s="4">
        <f t="shared" si="144"/>
        <v>-1</v>
      </c>
      <c r="AC342" s="4">
        <f t="shared" si="145"/>
        <v>0</v>
      </c>
      <c r="AD342" s="4"/>
      <c r="AE342" s="4">
        <f t="shared" si="146"/>
        <v>-6.5308254963426515E-3</v>
      </c>
      <c r="AF342" s="31">
        <f t="shared" si="147"/>
        <v>-0.24</v>
      </c>
      <c r="AG342" s="31">
        <f t="shared" si="148"/>
        <v>-0.26</v>
      </c>
      <c r="AH342" s="3">
        <f t="shared" si="149"/>
        <v>0</v>
      </c>
      <c r="AI342" s="40" t="b">
        <f t="shared" si="150"/>
        <v>0</v>
      </c>
      <c r="AJ342" s="3">
        <f t="shared" si="151"/>
        <v>4.2487046632124437E-2</v>
      </c>
      <c r="AK342" s="3">
        <f t="shared" si="152"/>
        <v>0.71743173853563458</v>
      </c>
    </row>
    <row r="343" spans="1:37" s="3" customFormat="1" x14ac:dyDescent="0.25">
      <c r="A343" s="9">
        <v>44556</v>
      </c>
      <c r="B343" s="1" t="s">
        <v>55</v>
      </c>
      <c r="C343" s="1" t="s">
        <v>34</v>
      </c>
      <c r="D343">
        <v>34</v>
      </c>
      <c r="E343" s="1">
        <v>10</v>
      </c>
      <c r="F343">
        <f t="shared" si="128"/>
        <v>1</v>
      </c>
      <c r="G343">
        <f t="shared" si="129"/>
        <v>0</v>
      </c>
      <c r="H343" s="4">
        <v>1.2</v>
      </c>
      <c r="I343" s="4">
        <v>4.75</v>
      </c>
      <c r="J343" s="4">
        <v>1.18</v>
      </c>
      <c r="K343" s="4">
        <v>5.25</v>
      </c>
      <c r="L343" s="18">
        <f t="shared" si="130"/>
        <v>80</v>
      </c>
      <c r="M343" s="18">
        <f t="shared" si="131"/>
        <v>20</v>
      </c>
      <c r="N343" s="18">
        <f t="shared" si="132"/>
        <v>80</v>
      </c>
      <c r="O343" s="18">
        <f t="shared" si="133"/>
        <v>15</v>
      </c>
      <c r="P343" s="4">
        <f t="shared" si="134"/>
        <v>202112</v>
      </c>
      <c r="Q343" s="23">
        <f t="shared" si="135"/>
        <v>1.2</v>
      </c>
      <c r="R343" s="23">
        <f t="shared" si="136"/>
        <v>-5.2666666666666675</v>
      </c>
      <c r="S343" s="22">
        <f t="shared" si="137"/>
        <v>-4.0666666666666673</v>
      </c>
      <c r="T343" s="5">
        <f t="shared" si="138"/>
        <v>3.9583333333333335</v>
      </c>
      <c r="U343" s="5"/>
      <c r="V343" s="5"/>
      <c r="W343" s="5">
        <f t="shared" si="139"/>
        <v>0.19999999999999996</v>
      </c>
      <c r="X343" s="4">
        <f t="shared" si="140"/>
        <v>0.17999999999999994</v>
      </c>
      <c r="Y343" s="4">
        <f t="shared" si="141"/>
        <v>-2.0000000000000018E-2</v>
      </c>
      <c r="Z343" s="30">
        <f t="shared" si="142"/>
        <v>2021</v>
      </c>
      <c r="AA343" s="4">
        <f t="shared" si="143"/>
        <v>-1</v>
      </c>
      <c r="AB343" s="4">
        <f t="shared" si="144"/>
        <v>-1</v>
      </c>
      <c r="AC343" s="4">
        <f t="shared" si="145"/>
        <v>0</v>
      </c>
      <c r="AD343" s="4"/>
      <c r="AE343" s="4">
        <f t="shared" si="146"/>
        <v>-1.4124293785310771E-2</v>
      </c>
      <c r="AF343" s="31">
        <f t="shared" si="147"/>
        <v>-0.8</v>
      </c>
      <c r="AG343" s="31">
        <f t="shared" si="148"/>
        <v>-0.82000000000000006</v>
      </c>
      <c r="AH343" s="3">
        <f t="shared" si="149"/>
        <v>0</v>
      </c>
      <c r="AI343" s="40" t="b">
        <f t="shared" si="150"/>
        <v>0</v>
      </c>
      <c r="AJ343" s="3">
        <f t="shared" si="151"/>
        <v>4.2016806722689037E-2</v>
      </c>
      <c r="AK343" s="3">
        <f t="shared" si="152"/>
        <v>0.81686672822406892</v>
      </c>
    </row>
    <row r="344" spans="1:37" s="3" customFormat="1" x14ac:dyDescent="0.25">
      <c r="A344" s="9">
        <v>44555</v>
      </c>
      <c r="B344" s="1" t="s">
        <v>63</v>
      </c>
      <c r="C344" s="1" t="s">
        <v>36</v>
      </c>
      <c r="D344">
        <v>16</v>
      </c>
      <c r="E344" s="1">
        <v>22</v>
      </c>
      <c r="F344">
        <f t="shared" si="128"/>
        <v>0</v>
      </c>
      <c r="G344">
        <f t="shared" si="129"/>
        <v>1</v>
      </c>
      <c r="H344" s="4">
        <v>1.8</v>
      </c>
      <c r="I344" s="4">
        <v>2.0499999999999998</v>
      </c>
      <c r="J344" s="4">
        <v>1.6</v>
      </c>
      <c r="K344" s="4">
        <v>2.4500000000000002</v>
      </c>
      <c r="L344" s="18">
        <f t="shared" si="130"/>
        <v>50</v>
      </c>
      <c r="M344" s="18">
        <f t="shared" si="131"/>
        <v>45</v>
      </c>
      <c r="N344" s="18">
        <f t="shared" si="132"/>
        <v>60</v>
      </c>
      <c r="O344" s="18">
        <f t="shared" si="133"/>
        <v>40</v>
      </c>
      <c r="P344" s="4">
        <f t="shared" si="134"/>
        <v>202112</v>
      </c>
      <c r="Q344" s="23">
        <f t="shared" si="135"/>
        <v>0.87804878048780499</v>
      </c>
      <c r="R344" s="23">
        <f t="shared" si="136"/>
        <v>-2.2023809523809526</v>
      </c>
      <c r="S344" s="22">
        <f t="shared" si="137"/>
        <v>-1.3243321718931476</v>
      </c>
      <c r="T344" s="5">
        <f t="shared" si="138"/>
        <v>1.1388888888888888</v>
      </c>
      <c r="U344" s="5"/>
      <c r="V344" s="5"/>
      <c r="W344" s="5">
        <f t="shared" si="139"/>
        <v>-1</v>
      </c>
      <c r="X344" s="4">
        <f t="shared" si="140"/>
        <v>-1</v>
      </c>
      <c r="Y344" s="4">
        <f t="shared" si="141"/>
        <v>0</v>
      </c>
      <c r="Z344" s="30">
        <f t="shared" si="142"/>
        <v>2021</v>
      </c>
      <c r="AA344" s="4">
        <f t="shared" si="143"/>
        <v>1.0499999999999998</v>
      </c>
      <c r="AB344" s="4">
        <f t="shared" si="144"/>
        <v>1.4500000000000002</v>
      </c>
      <c r="AC344" s="4">
        <f t="shared" si="145"/>
        <v>0.40000000000000036</v>
      </c>
      <c r="AD344" s="4"/>
      <c r="AE344" s="4">
        <f t="shared" si="146"/>
        <v>-6.944444444444442E-2</v>
      </c>
      <c r="AF344" s="31">
        <f t="shared" si="147"/>
        <v>4.9999999999999822E-2</v>
      </c>
      <c r="AG344" s="31">
        <f t="shared" si="148"/>
        <v>0.45000000000000018</v>
      </c>
      <c r="AH344" s="3">
        <f t="shared" si="149"/>
        <v>1</v>
      </c>
      <c r="AI344" s="40">
        <f t="shared" si="150"/>
        <v>3.6281179138321962E-2</v>
      </c>
      <c r="AJ344" s="3">
        <f t="shared" si="151"/>
        <v>4.1558441558441461E-2</v>
      </c>
      <c r="AK344" s="3">
        <f t="shared" si="152"/>
        <v>0.7172464949581745</v>
      </c>
    </row>
    <row r="345" spans="1:37" s="3" customFormat="1" x14ac:dyDescent="0.25">
      <c r="A345" s="9">
        <v>44555</v>
      </c>
      <c r="B345" s="1" t="s">
        <v>62</v>
      </c>
      <c r="C345" s="1" t="s">
        <v>58</v>
      </c>
      <c r="D345">
        <v>24</v>
      </c>
      <c r="E345" s="1">
        <v>22</v>
      </c>
      <c r="F345">
        <f t="shared" si="128"/>
        <v>1</v>
      </c>
      <c r="G345">
        <f t="shared" si="129"/>
        <v>0</v>
      </c>
      <c r="H345" s="4">
        <v>1.29</v>
      </c>
      <c r="I345" s="4">
        <v>3.7</v>
      </c>
      <c r="J345" s="4">
        <v>1.23</v>
      </c>
      <c r="K345" s="4">
        <v>4.25</v>
      </c>
      <c r="L345" s="18">
        <f t="shared" si="130"/>
        <v>70</v>
      </c>
      <c r="M345" s="18">
        <f t="shared" si="131"/>
        <v>25</v>
      </c>
      <c r="N345" s="18">
        <f t="shared" si="132"/>
        <v>80</v>
      </c>
      <c r="O345" s="18">
        <f t="shared" si="133"/>
        <v>20</v>
      </c>
      <c r="P345" s="4">
        <f t="shared" si="134"/>
        <v>202112</v>
      </c>
      <c r="Q345" s="23">
        <f t="shared" si="135"/>
        <v>1.29</v>
      </c>
      <c r="R345" s="23">
        <f t="shared" si="136"/>
        <v>-3.8186462324393355</v>
      </c>
      <c r="S345" s="22">
        <f t="shared" si="137"/>
        <v>-2.5286462324393355</v>
      </c>
      <c r="T345" s="5">
        <f t="shared" si="138"/>
        <v>2.8682170542635661</v>
      </c>
      <c r="U345" s="5"/>
      <c r="V345" s="5"/>
      <c r="W345" s="5">
        <f t="shared" si="139"/>
        <v>0.29000000000000004</v>
      </c>
      <c r="X345" s="4">
        <f t="shared" si="140"/>
        <v>0.22999999999999998</v>
      </c>
      <c r="Y345" s="4">
        <f t="shared" si="141"/>
        <v>-6.0000000000000053E-2</v>
      </c>
      <c r="Z345" s="30">
        <f t="shared" si="142"/>
        <v>2021</v>
      </c>
      <c r="AA345" s="4">
        <f t="shared" si="143"/>
        <v>-1</v>
      </c>
      <c r="AB345" s="4">
        <f t="shared" si="144"/>
        <v>-1</v>
      </c>
      <c r="AC345" s="4">
        <f t="shared" si="145"/>
        <v>0</v>
      </c>
      <c r="AD345" s="4"/>
      <c r="AE345" s="4">
        <f t="shared" si="146"/>
        <v>-3.7814331631688458E-2</v>
      </c>
      <c r="AF345" s="31">
        <f t="shared" si="147"/>
        <v>-0.71</v>
      </c>
      <c r="AG345" s="31">
        <f t="shared" si="148"/>
        <v>-0.77</v>
      </c>
      <c r="AH345" s="3">
        <f t="shared" si="149"/>
        <v>0</v>
      </c>
      <c r="AI345" s="40" t="b">
        <f t="shared" si="150"/>
        <v>0</v>
      </c>
      <c r="AJ345" s="3">
        <f t="shared" si="151"/>
        <v>4.3486973947895691E-2</v>
      </c>
      <c r="AK345" s="3">
        <f t="shared" si="152"/>
        <v>0.78096290200714802</v>
      </c>
    </row>
    <row r="346" spans="1:37" s="3" customFormat="1" x14ac:dyDescent="0.25">
      <c r="A346" s="9">
        <v>44553</v>
      </c>
      <c r="B346" s="1" t="s">
        <v>50</v>
      </c>
      <c r="C346" s="1" t="s">
        <v>38</v>
      </c>
      <c r="D346">
        <v>20</v>
      </c>
      <c r="E346" s="1">
        <v>17</v>
      </c>
      <c r="F346">
        <f t="shared" si="128"/>
        <v>1</v>
      </c>
      <c r="G346">
        <f t="shared" si="129"/>
        <v>0</v>
      </c>
      <c r="H346" s="4">
        <v>2.5</v>
      </c>
      <c r="I346" s="4">
        <v>1.58</v>
      </c>
      <c r="J346" s="4">
        <v>2.5</v>
      </c>
      <c r="K346" s="4">
        <v>1.58</v>
      </c>
      <c r="L346" s="18">
        <f t="shared" si="130"/>
        <v>40</v>
      </c>
      <c r="M346" s="18">
        <f t="shared" si="131"/>
        <v>60</v>
      </c>
      <c r="N346" s="18">
        <f t="shared" si="132"/>
        <v>40</v>
      </c>
      <c r="O346" s="18">
        <f t="shared" si="133"/>
        <v>60</v>
      </c>
      <c r="P346" s="4">
        <f t="shared" si="134"/>
        <v>202112</v>
      </c>
      <c r="Q346" s="23">
        <f t="shared" si="135"/>
        <v>2.5</v>
      </c>
      <c r="R346" s="23">
        <f t="shared" si="136"/>
        <v>-2.3908045977011492</v>
      </c>
      <c r="S346" s="22">
        <f t="shared" si="137"/>
        <v>0.10919540229885083</v>
      </c>
      <c r="T346" s="5">
        <f t="shared" si="138"/>
        <v>0.63200000000000001</v>
      </c>
      <c r="U346" s="5"/>
      <c r="V346" s="5"/>
      <c r="W346" s="5">
        <f t="shared" si="139"/>
        <v>1.5</v>
      </c>
      <c r="X346" s="4">
        <f t="shared" si="140"/>
        <v>1.5</v>
      </c>
      <c r="Y346" s="4">
        <f t="shared" si="141"/>
        <v>0</v>
      </c>
      <c r="Z346" s="30">
        <f t="shared" si="142"/>
        <v>2021</v>
      </c>
      <c r="AA346" s="4">
        <f t="shared" si="143"/>
        <v>-1</v>
      </c>
      <c r="AB346" s="4">
        <f t="shared" si="144"/>
        <v>-1</v>
      </c>
      <c r="AC346" s="4">
        <f t="shared" si="145"/>
        <v>0</v>
      </c>
      <c r="AD346" s="4"/>
      <c r="AE346" s="4">
        <f t="shared" si="146"/>
        <v>0</v>
      </c>
      <c r="AF346" s="31">
        <f t="shared" si="147"/>
        <v>0.5</v>
      </c>
      <c r="AG346" s="31">
        <f t="shared" si="148"/>
        <v>0.5</v>
      </c>
      <c r="AH346" s="3">
        <f t="shared" si="149"/>
        <v>0</v>
      </c>
      <c r="AI346" s="40" t="b">
        <f t="shared" si="150"/>
        <v>0</v>
      </c>
      <c r="AJ346" s="3">
        <f t="shared" si="151"/>
        <v>3.1862745098039214E-2</v>
      </c>
      <c r="AK346" s="3">
        <f t="shared" si="152"/>
        <v>0.73850344496074349</v>
      </c>
    </row>
    <row r="347" spans="1:37" s="3" customFormat="1" x14ac:dyDescent="0.25">
      <c r="A347" s="9">
        <v>44551</v>
      </c>
      <c r="B347" s="1" t="s">
        <v>73</v>
      </c>
      <c r="C347" s="1" t="s">
        <v>61</v>
      </c>
      <c r="D347">
        <v>20</v>
      </c>
      <c r="E347" s="1">
        <v>10</v>
      </c>
      <c r="F347">
        <f t="shared" si="128"/>
        <v>1</v>
      </c>
      <c r="G347">
        <f t="shared" si="129"/>
        <v>0</v>
      </c>
      <c r="H347" s="4">
        <v>1.3</v>
      </c>
      <c r="I347" s="4">
        <v>3.65</v>
      </c>
      <c r="J347" s="4">
        <v>1.27</v>
      </c>
      <c r="K347" s="4">
        <v>3.8</v>
      </c>
      <c r="L347" s="18">
        <f t="shared" si="130"/>
        <v>70</v>
      </c>
      <c r="M347" s="18">
        <f t="shared" si="131"/>
        <v>25</v>
      </c>
      <c r="N347" s="18">
        <f t="shared" si="132"/>
        <v>75</v>
      </c>
      <c r="O347" s="18">
        <f t="shared" si="133"/>
        <v>25</v>
      </c>
      <c r="P347" s="4">
        <f t="shared" si="134"/>
        <v>202112</v>
      </c>
      <c r="Q347" s="23">
        <f t="shared" si="135"/>
        <v>1.3</v>
      </c>
      <c r="R347" s="23">
        <f t="shared" si="136"/>
        <v>-3.7106918238993707</v>
      </c>
      <c r="S347" s="22">
        <f t="shared" si="137"/>
        <v>-2.4106918238993709</v>
      </c>
      <c r="T347" s="5">
        <f t="shared" si="138"/>
        <v>2.8076923076923075</v>
      </c>
      <c r="U347" s="5"/>
      <c r="V347" s="5"/>
      <c r="W347" s="5">
        <f t="shared" si="139"/>
        <v>0.30000000000000004</v>
      </c>
      <c r="X347" s="4">
        <f t="shared" si="140"/>
        <v>0.27</v>
      </c>
      <c r="Y347" s="4">
        <f t="shared" si="141"/>
        <v>-3.0000000000000027E-2</v>
      </c>
      <c r="Z347" s="30">
        <f t="shared" si="142"/>
        <v>2021</v>
      </c>
      <c r="AA347" s="4">
        <f t="shared" si="143"/>
        <v>-1</v>
      </c>
      <c r="AB347" s="4">
        <f t="shared" si="144"/>
        <v>-1</v>
      </c>
      <c r="AC347" s="4">
        <f t="shared" si="145"/>
        <v>0</v>
      </c>
      <c r="AD347" s="4"/>
      <c r="AE347" s="4">
        <f t="shared" si="146"/>
        <v>-1.8170805572380377E-2</v>
      </c>
      <c r="AF347" s="31">
        <f t="shared" si="147"/>
        <v>-0.7</v>
      </c>
      <c r="AG347" s="31">
        <f t="shared" si="148"/>
        <v>-0.73</v>
      </c>
      <c r="AH347" s="3">
        <f t="shared" si="149"/>
        <v>0</v>
      </c>
      <c r="AI347" s="40" t="b">
        <f t="shared" si="150"/>
        <v>0</v>
      </c>
      <c r="AJ347" s="3">
        <f t="shared" si="151"/>
        <v>4.1414141414141459E-2</v>
      </c>
      <c r="AK347" s="3">
        <f t="shared" si="152"/>
        <v>0.7801468130726037</v>
      </c>
    </row>
    <row r="348" spans="1:37" s="3" customFormat="1" x14ac:dyDescent="0.25">
      <c r="A348" s="9">
        <v>44551</v>
      </c>
      <c r="B348" s="1" t="s">
        <v>55</v>
      </c>
      <c r="C348" s="1" t="s">
        <v>81</v>
      </c>
      <c r="D348">
        <v>27</v>
      </c>
      <c r="E348" s="1">
        <v>17</v>
      </c>
      <c r="F348">
        <f t="shared" si="128"/>
        <v>1</v>
      </c>
      <c r="G348">
        <f t="shared" si="129"/>
        <v>0</v>
      </c>
      <c r="H348" s="4">
        <v>1.5</v>
      </c>
      <c r="I348" s="4">
        <v>2.7</v>
      </c>
      <c r="J348" s="4">
        <v>1.2</v>
      </c>
      <c r="K348" s="4">
        <v>4.75</v>
      </c>
      <c r="L348" s="18">
        <f t="shared" si="130"/>
        <v>60</v>
      </c>
      <c r="M348" s="18">
        <f t="shared" si="131"/>
        <v>35</v>
      </c>
      <c r="N348" s="18">
        <f t="shared" si="132"/>
        <v>80</v>
      </c>
      <c r="O348" s="18">
        <f t="shared" si="133"/>
        <v>20</v>
      </c>
      <c r="P348" s="4">
        <f t="shared" si="134"/>
        <v>202112</v>
      </c>
      <c r="Q348" s="23">
        <f t="shared" si="135"/>
        <v>1.5</v>
      </c>
      <c r="R348" s="23">
        <f t="shared" si="136"/>
        <v>-2.5882352941176467</v>
      </c>
      <c r="S348" s="22">
        <f t="shared" si="137"/>
        <v>-1.0882352941176467</v>
      </c>
      <c r="T348" s="5">
        <f t="shared" si="138"/>
        <v>1.8</v>
      </c>
      <c r="U348" s="5"/>
      <c r="V348" s="5"/>
      <c r="W348" s="5">
        <f t="shared" si="139"/>
        <v>0.5</v>
      </c>
      <c r="X348" s="4">
        <f t="shared" si="140"/>
        <v>0.19999999999999996</v>
      </c>
      <c r="Y348" s="4">
        <f t="shared" si="141"/>
        <v>-0.30000000000000004</v>
      </c>
      <c r="Z348" s="30">
        <f t="shared" si="142"/>
        <v>2021</v>
      </c>
      <c r="AA348" s="4">
        <f t="shared" si="143"/>
        <v>-1</v>
      </c>
      <c r="AB348" s="4">
        <f t="shared" si="144"/>
        <v>-1</v>
      </c>
      <c r="AC348" s="4">
        <f t="shared" si="145"/>
        <v>0</v>
      </c>
      <c r="AD348" s="4"/>
      <c r="AE348" s="4">
        <f t="shared" si="146"/>
        <v>-0.16666666666666674</v>
      </c>
      <c r="AF348" s="31">
        <f t="shared" si="147"/>
        <v>-0.5</v>
      </c>
      <c r="AG348" s="31">
        <f t="shared" si="148"/>
        <v>-0.8</v>
      </c>
      <c r="AH348" s="3">
        <f t="shared" si="149"/>
        <v>1</v>
      </c>
      <c r="AI348" s="40">
        <f t="shared" si="150"/>
        <v>0.1228070175438597</v>
      </c>
      <c r="AJ348" s="3">
        <f t="shared" si="151"/>
        <v>3.5714285714285587E-2</v>
      </c>
      <c r="AK348" s="3">
        <f t="shared" si="152"/>
        <v>0.74394147233653407</v>
      </c>
    </row>
    <row r="349" spans="1:37" s="3" customFormat="1" x14ac:dyDescent="0.25">
      <c r="A349" s="9">
        <v>44550</v>
      </c>
      <c r="B349" s="1" t="s">
        <v>45</v>
      </c>
      <c r="C349" s="1" t="s">
        <v>60</v>
      </c>
      <c r="D349">
        <v>9</v>
      </c>
      <c r="E349" s="1">
        <v>17</v>
      </c>
      <c r="F349">
        <f t="shared" si="128"/>
        <v>0</v>
      </c>
      <c r="G349">
        <f t="shared" si="129"/>
        <v>1</v>
      </c>
      <c r="H349" s="4">
        <v>2.7</v>
      </c>
      <c r="I349" s="4">
        <v>1.5</v>
      </c>
      <c r="J349" s="4">
        <v>3.5</v>
      </c>
      <c r="K349" s="4">
        <v>1.32</v>
      </c>
      <c r="L349" s="18">
        <f t="shared" si="130"/>
        <v>30</v>
      </c>
      <c r="M349" s="18">
        <f t="shared" si="131"/>
        <v>65</v>
      </c>
      <c r="N349" s="18">
        <f t="shared" si="132"/>
        <v>25</v>
      </c>
      <c r="O349" s="18">
        <f t="shared" si="133"/>
        <v>75</v>
      </c>
      <c r="P349" s="4">
        <f t="shared" si="134"/>
        <v>202112</v>
      </c>
      <c r="Q349" s="23">
        <f t="shared" si="135"/>
        <v>1.8</v>
      </c>
      <c r="R349" s="23">
        <f t="shared" si="136"/>
        <v>-2.5882352941176467</v>
      </c>
      <c r="S349" s="22">
        <f t="shared" si="137"/>
        <v>-0.7882352941176467</v>
      </c>
      <c r="T349" s="5">
        <f t="shared" si="138"/>
        <v>0.55555555555555547</v>
      </c>
      <c r="U349" s="5"/>
      <c r="V349" s="5"/>
      <c r="W349" s="5">
        <f t="shared" si="139"/>
        <v>-1</v>
      </c>
      <c r="X349" s="4">
        <f t="shared" si="140"/>
        <v>-1</v>
      </c>
      <c r="Y349" s="4">
        <f t="shared" si="141"/>
        <v>0</v>
      </c>
      <c r="Z349" s="30">
        <f t="shared" si="142"/>
        <v>2021</v>
      </c>
      <c r="AA349" s="4">
        <f t="shared" si="143"/>
        <v>0.5</v>
      </c>
      <c r="AB349" s="4">
        <f t="shared" si="144"/>
        <v>0.32000000000000006</v>
      </c>
      <c r="AC349" s="4">
        <f t="shared" si="145"/>
        <v>-0.17999999999999994</v>
      </c>
      <c r="AD349" s="4"/>
      <c r="AE349" s="4">
        <f t="shared" si="146"/>
        <v>8.4656084656084651E-2</v>
      </c>
      <c r="AF349" s="31">
        <f t="shared" si="147"/>
        <v>-0.5</v>
      </c>
      <c r="AG349" s="31">
        <f t="shared" si="148"/>
        <v>-0.67999999999999994</v>
      </c>
      <c r="AH349" s="3">
        <f t="shared" si="149"/>
        <v>1</v>
      </c>
      <c r="AI349" s="40">
        <f t="shared" si="150"/>
        <v>4.7619047619047672E-2</v>
      </c>
      <c r="AJ349" s="3">
        <f t="shared" si="151"/>
        <v>3.5714285714285587E-2</v>
      </c>
      <c r="AK349" s="3">
        <f t="shared" si="152"/>
        <v>0.74394147233653407</v>
      </c>
    </row>
    <row r="350" spans="1:37" s="3" customFormat="1" x14ac:dyDescent="0.25">
      <c r="A350" s="9">
        <v>44550</v>
      </c>
      <c r="B350" s="1" t="s">
        <v>58</v>
      </c>
      <c r="C350" s="1" t="s">
        <v>80</v>
      </c>
      <c r="D350">
        <v>14</v>
      </c>
      <c r="E350" s="1">
        <v>16</v>
      </c>
      <c r="F350">
        <f t="shared" si="128"/>
        <v>0</v>
      </c>
      <c r="G350">
        <f t="shared" si="129"/>
        <v>1</v>
      </c>
      <c r="H350" s="4">
        <v>1.37</v>
      </c>
      <c r="I350" s="4">
        <v>3.2</v>
      </c>
      <c r="J350" s="4">
        <v>2</v>
      </c>
      <c r="K350" s="4">
        <v>1.83</v>
      </c>
      <c r="L350" s="18">
        <f t="shared" si="130"/>
        <v>70</v>
      </c>
      <c r="M350" s="18">
        <f t="shared" si="131"/>
        <v>30</v>
      </c>
      <c r="N350" s="18">
        <f t="shared" si="132"/>
        <v>50</v>
      </c>
      <c r="O350" s="18">
        <f t="shared" si="133"/>
        <v>50</v>
      </c>
      <c r="P350" s="4">
        <f t="shared" si="134"/>
        <v>202112</v>
      </c>
      <c r="Q350" s="23">
        <f t="shared" si="135"/>
        <v>0.42812500000000003</v>
      </c>
      <c r="R350" s="23">
        <f t="shared" si="136"/>
        <v>-3.1572481572481563</v>
      </c>
      <c r="S350" s="22">
        <f t="shared" si="137"/>
        <v>-2.7291231572481562</v>
      </c>
      <c r="T350" s="5">
        <f t="shared" si="138"/>
        <v>2.335766423357664</v>
      </c>
      <c r="U350" s="5"/>
      <c r="V350" s="5"/>
      <c r="W350" s="5">
        <f t="shared" si="139"/>
        <v>-1</v>
      </c>
      <c r="X350" s="4">
        <f t="shared" si="140"/>
        <v>-1</v>
      </c>
      <c r="Y350" s="4">
        <f t="shared" si="141"/>
        <v>0</v>
      </c>
      <c r="Z350" s="30">
        <f t="shared" si="142"/>
        <v>2021</v>
      </c>
      <c r="AA350" s="4">
        <f t="shared" si="143"/>
        <v>2.2000000000000002</v>
      </c>
      <c r="AB350" s="4">
        <f t="shared" si="144"/>
        <v>0.83000000000000007</v>
      </c>
      <c r="AC350" s="4">
        <f t="shared" si="145"/>
        <v>-1.37</v>
      </c>
      <c r="AD350" s="4"/>
      <c r="AE350" s="4">
        <f t="shared" si="146"/>
        <v>0.22992700729927007</v>
      </c>
      <c r="AF350" s="31">
        <f t="shared" si="147"/>
        <v>1.2000000000000002</v>
      </c>
      <c r="AG350" s="31">
        <f t="shared" si="148"/>
        <v>-0.16999999999999993</v>
      </c>
      <c r="AH350" s="3">
        <f t="shared" si="149"/>
        <v>1</v>
      </c>
      <c r="AI350" s="40">
        <f t="shared" si="150"/>
        <v>0.1875</v>
      </c>
      <c r="AJ350" s="3">
        <f t="shared" si="151"/>
        <v>4.0700218818380707E-2</v>
      </c>
      <c r="AK350" s="3">
        <f t="shared" si="152"/>
        <v>0.76222011694815928</v>
      </c>
    </row>
    <row r="351" spans="1:37" s="3" customFormat="1" x14ac:dyDescent="0.25">
      <c r="A351" s="9">
        <v>44549</v>
      </c>
      <c r="B351" s="1" t="s">
        <v>39</v>
      </c>
      <c r="C351" s="1" t="s">
        <v>42</v>
      </c>
      <c r="D351">
        <v>0</v>
      </c>
      <c r="E351" s="1">
        <v>9</v>
      </c>
      <c r="F351">
        <f t="shared" si="128"/>
        <v>0</v>
      </c>
      <c r="G351">
        <f t="shared" si="129"/>
        <v>1</v>
      </c>
      <c r="H351" s="4">
        <v>1.19</v>
      </c>
      <c r="I351" s="4">
        <v>5</v>
      </c>
      <c r="J351" s="4">
        <v>1.1599999999999999</v>
      </c>
      <c r="K351" s="4">
        <v>5.5</v>
      </c>
      <c r="L351" s="18">
        <f t="shared" si="130"/>
        <v>80</v>
      </c>
      <c r="M351" s="18">
        <f t="shared" si="131"/>
        <v>20</v>
      </c>
      <c r="N351" s="18">
        <f t="shared" si="132"/>
        <v>85</v>
      </c>
      <c r="O351" s="18">
        <f t="shared" si="133"/>
        <v>15</v>
      </c>
      <c r="P351" s="4">
        <f t="shared" si="134"/>
        <v>202112</v>
      </c>
      <c r="Q351" s="23">
        <f t="shared" si="135"/>
        <v>0.23799999999999999</v>
      </c>
      <c r="R351" s="23">
        <f t="shared" si="136"/>
        <v>-5.5131578947368434</v>
      </c>
      <c r="S351" s="22">
        <f t="shared" si="137"/>
        <v>-5.2751578947368429</v>
      </c>
      <c r="T351" s="5">
        <f t="shared" si="138"/>
        <v>4.2016806722689077</v>
      </c>
      <c r="U351" s="5"/>
      <c r="V351" s="5"/>
      <c r="W351" s="5">
        <f t="shared" si="139"/>
        <v>-1</v>
      </c>
      <c r="X351" s="4">
        <f t="shared" si="140"/>
        <v>-1</v>
      </c>
      <c r="Y351" s="4">
        <f t="shared" si="141"/>
        <v>0</v>
      </c>
      <c r="Z351" s="30">
        <f t="shared" si="142"/>
        <v>2021</v>
      </c>
      <c r="AA351" s="4">
        <f t="shared" si="143"/>
        <v>4</v>
      </c>
      <c r="AB351" s="4">
        <f t="shared" si="144"/>
        <v>4.5</v>
      </c>
      <c r="AC351" s="4">
        <f t="shared" si="145"/>
        <v>0.5</v>
      </c>
      <c r="AD351" s="4"/>
      <c r="AE351" s="4">
        <f t="shared" si="146"/>
        <v>-2.1732831063459912E-2</v>
      </c>
      <c r="AF351" s="31">
        <f t="shared" si="147"/>
        <v>3</v>
      </c>
      <c r="AG351" s="31">
        <f t="shared" si="148"/>
        <v>3.5</v>
      </c>
      <c r="AH351" s="3">
        <f t="shared" si="149"/>
        <v>0</v>
      </c>
      <c r="AI351" s="40" t="b">
        <f t="shared" si="150"/>
        <v>0</v>
      </c>
      <c r="AJ351" s="3">
        <f t="shared" si="151"/>
        <v>3.8772213247172949E-2</v>
      </c>
      <c r="AK351" s="3">
        <f t="shared" si="152"/>
        <v>0.82515359084810391</v>
      </c>
    </row>
    <row r="352" spans="1:37" s="3" customFormat="1" x14ac:dyDescent="0.25">
      <c r="A352" s="9">
        <v>44549</v>
      </c>
      <c r="B352" s="1" t="s">
        <v>43</v>
      </c>
      <c r="C352" s="1" t="s">
        <v>62</v>
      </c>
      <c r="D352">
        <v>30</v>
      </c>
      <c r="E352" s="1">
        <v>31</v>
      </c>
      <c r="F352">
        <f t="shared" si="128"/>
        <v>0</v>
      </c>
      <c r="G352">
        <f t="shared" si="129"/>
        <v>1</v>
      </c>
      <c r="H352" s="4">
        <v>3.3</v>
      </c>
      <c r="I352" s="4">
        <v>1.35</v>
      </c>
      <c r="J352" s="4">
        <v>4.2</v>
      </c>
      <c r="K352" s="4">
        <v>1.25</v>
      </c>
      <c r="L352" s="18">
        <f t="shared" si="130"/>
        <v>30</v>
      </c>
      <c r="M352" s="18">
        <f t="shared" si="131"/>
        <v>70</v>
      </c>
      <c r="N352" s="18">
        <f t="shared" si="132"/>
        <v>20</v>
      </c>
      <c r="O352" s="18">
        <f t="shared" si="133"/>
        <v>80</v>
      </c>
      <c r="P352" s="4">
        <f t="shared" si="134"/>
        <v>202112</v>
      </c>
      <c r="Q352" s="23">
        <f t="shared" si="135"/>
        <v>2.4444444444444442</v>
      </c>
      <c r="R352" s="23">
        <f t="shared" si="136"/>
        <v>-3.2919254658385086</v>
      </c>
      <c r="S352" s="22">
        <f t="shared" si="137"/>
        <v>-0.84748102139406445</v>
      </c>
      <c r="T352" s="5">
        <f t="shared" si="138"/>
        <v>0.40909090909090912</v>
      </c>
      <c r="U352" s="5"/>
      <c r="V352" s="5"/>
      <c r="W352" s="5">
        <f t="shared" si="139"/>
        <v>-1</v>
      </c>
      <c r="X352" s="4">
        <f t="shared" si="140"/>
        <v>-1</v>
      </c>
      <c r="Y352" s="4">
        <f t="shared" si="141"/>
        <v>0</v>
      </c>
      <c r="Z352" s="30">
        <f t="shared" si="142"/>
        <v>2021</v>
      </c>
      <c r="AA352" s="4">
        <f t="shared" si="143"/>
        <v>0.35000000000000009</v>
      </c>
      <c r="AB352" s="4">
        <f t="shared" si="144"/>
        <v>0.25</v>
      </c>
      <c r="AC352" s="4">
        <f t="shared" si="145"/>
        <v>-0.10000000000000009</v>
      </c>
      <c r="AD352" s="4"/>
      <c r="AE352" s="4">
        <f t="shared" si="146"/>
        <v>6.4935064935064957E-2</v>
      </c>
      <c r="AF352" s="31">
        <f t="shared" si="147"/>
        <v>-0.64999999999999991</v>
      </c>
      <c r="AG352" s="31">
        <f t="shared" si="148"/>
        <v>-0.75</v>
      </c>
      <c r="AH352" s="3">
        <f t="shared" si="149"/>
        <v>1</v>
      </c>
      <c r="AI352" s="40">
        <f t="shared" si="150"/>
        <v>2.1164021164021163E-2</v>
      </c>
      <c r="AJ352" s="3">
        <f t="shared" si="151"/>
        <v>4.1935483870967794E-2</v>
      </c>
      <c r="AK352" s="3">
        <f t="shared" si="152"/>
        <v>0.76570795874948516</v>
      </c>
    </row>
    <row r="353" spans="1:37" s="3" customFormat="1" x14ac:dyDescent="0.25">
      <c r="A353" s="9">
        <v>44549</v>
      </c>
      <c r="B353" s="1" t="s">
        <v>35</v>
      </c>
      <c r="C353" s="1" t="s">
        <v>44</v>
      </c>
      <c r="D353">
        <v>10</v>
      </c>
      <c r="E353" s="1">
        <v>15</v>
      </c>
      <c r="F353">
        <f t="shared" si="128"/>
        <v>0</v>
      </c>
      <c r="G353">
        <f t="shared" si="129"/>
        <v>1</v>
      </c>
      <c r="H353" s="4">
        <v>1.83</v>
      </c>
      <c r="I353" s="4">
        <v>2</v>
      </c>
      <c r="J353" s="4">
        <v>1.64</v>
      </c>
      <c r="K353" s="4">
        <v>2.35</v>
      </c>
      <c r="L353" s="18">
        <f t="shared" si="130"/>
        <v>50</v>
      </c>
      <c r="M353" s="18">
        <f t="shared" si="131"/>
        <v>50</v>
      </c>
      <c r="N353" s="18">
        <f t="shared" si="132"/>
        <v>60</v>
      </c>
      <c r="O353" s="18">
        <f t="shared" si="133"/>
        <v>40</v>
      </c>
      <c r="P353" s="4">
        <f t="shared" si="134"/>
        <v>202112</v>
      </c>
      <c r="Q353" s="23">
        <f t="shared" si="135"/>
        <v>0.91500000000000004</v>
      </c>
      <c r="R353" s="23">
        <f t="shared" si="136"/>
        <v>-2.2048192771084336</v>
      </c>
      <c r="S353" s="22">
        <f t="shared" si="137"/>
        <v>-1.2898192771084336</v>
      </c>
      <c r="T353" s="5">
        <f t="shared" si="138"/>
        <v>1.0928961748633879</v>
      </c>
      <c r="U353" s="5"/>
      <c r="V353" s="5"/>
      <c r="W353" s="5">
        <f t="shared" si="139"/>
        <v>-1</v>
      </c>
      <c r="X353" s="4">
        <f t="shared" si="140"/>
        <v>-1</v>
      </c>
      <c r="Y353" s="4">
        <f t="shared" si="141"/>
        <v>0</v>
      </c>
      <c r="Z353" s="30">
        <f t="shared" si="142"/>
        <v>2021</v>
      </c>
      <c r="AA353" s="4">
        <f t="shared" si="143"/>
        <v>1</v>
      </c>
      <c r="AB353" s="4">
        <f t="shared" si="144"/>
        <v>1.35</v>
      </c>
      <c r="AC353" s="4">
        <f t="shared" si="145"/>
        <v>0.35000000000000009</v>
      </c>
      <c r="AD353" s="4"/>
      <c r="AE353" s="4">
        <f t="shared" si="146"/>
        <v>-6.3308010129281667E-2</v>
      </c>
      <c r="AF353" s="31">
        <f t="shared" si="147"/>
        <v>0</v>
      </c>
      <c r="AG353" s="31">
        <f t="shared" si="148"/>
        <v>0.35000000000000009</v>
      </c>
      <c r="AH353" s="3">
        <f t="shared" si="149"/>
        <v>1</v>
      </c>
      <c r="AI353" s="40">
        <f t="shared" si="150"/>
        <v>2.8019997674689101E-2</v>
      </c>
      <c r="AJ353" s="3">
        <f t="shared" si="151"/>
        <v>4.4386422976501305E-2</v>
      </c>
      <c r="AK353" s="3">
        <f t="shared" si="152"/>
        <v>0.71408522201319835</v>
      </c>
    </row>
    <row r="354" spans="1:37" s="3" customFormat="1" x14ac:dyDescent="0.25">
      <c r="A354" s="9">
        <v>44549</v>
      </c>
      <c r="B354" s="1" t="s">
        <v>38</v>
      </c>
      <c r="C354" s="1" t="s">
        <v>41</v>
      </c>
      <c r="D354">
        <v>31</v>
      </c>
      <c r="E354" s="1">
        <v>13</v>
      </c>
      <c r="F354">
        <f t="shared" si="128"/>
        <v>1</v>
      </c>
      <c r="G354">
        <f t="shared" si="129"/>
        <v>0</v>
      </c>
      <c r="H354" s="4">
        <v>1.25</v>
      </c>
      <c r="I354" s="4">
        <v>4.0999999999999996</v>
      </c>
      <c r="J354" s="4">
        <v>1.25</v>
      </c>
      <c r="K354" s="4">
        <v>4.0999999999999996</v>
      </c>
      <c r="L354" s="18">
        <f t="shared" si="130"/>
        <v>80</v>
      </c>
      <c r="M354" s="18">
        <f t="shared" si="131"/>
        <v>20</v>
      </c>
      <c r="N354" s="18">
        <f t="shared" si="132"/>
        <v>80</v>
      </c>
      <c r="O354" s="18">
        <f t="shared" si="133"/>
        <v>20</v>
      </c>
      <c r="P354" s="4">
        <f t="shared" si="134"/>
        <v>202112</v>
      </c>
      <c r="Q354" s="23">
        <f t="shared" si="135"/>
        <v>1.25</v>
      </c>
      <c r="R354" s="23">
        <f t="shared" si="136"/>
        <v>-4.32258064516129</v>
      </c>
      <c r="S354" s="22">
        <f t="shared" si="137"/>
        <v>-3.07258064516129</v>
      </c>
      <c r="T354" s="5">
        <f t="shared" si="138"/>
        <v>3.28</v>
      </c>
      <c r="U354" s="5"/>
      <c r="V354" s="5"/>
      <c r="W354" s="5">
        <f t="shared" si="139"/>
        <v>0.25</v>
      </c>
      <c r="X354" s="4">
        <f t="shared" si="140"/>
        <v>0.25</v>
      </c>
      <c r="Y354" s="4">
        <f t="shared" si="141"/>
        <v>0</v>
      </c>
      <c r="Z354" s="30">
        <f t="shared" si="142"/>
        <v>2021</v>
      </c>
      <c r="AA354" s="4">
        <f t="shared" si="143"/>
        <v>-1</v>
      </c>
      <c r="AB354" s="4">
        <f t="shared" si="144"/>
        <v>-1</v>
      </c>
      <c r="AC354" s="4">
        <f t="shared" si="145"/>
        <v>0</v>
      </c>
      <c r="AD354" s="4"/>
      <c r="AE354" s="4">
        <f t="shared" si="146"/>
        <v>0</v>
      </c>
      <c r="AF354" s="31">
        <f t="shared" si="147"/>
        <v>-0.75</v>
      </c>
      <c r="AG354" s="31">
        <f t="shared" si="148"/>
        <v>-0.75</v>
      </c>
      <c r="AH354" s="3">
        <f t="shared" si="149"/>
        <v>0</v>
      </c>
      <c r="AI354" s="40" t="b">
        <f t="shared" si="150"/>
        <v>0</v>
      </c>
      <c r="AJ354" s="3">
        <f t="shared" si="151"/>
        <v>4.2056074766355089E-2</v>
      </c>
      <c r="AK354" s="3">
        <f t="shared" si="152"/>
        <v>0.79631171921475308</v>
      </c>
    </row>
    <row r="355" spans="1:37" s="3" customFormat="1" x14ac:dyDescent="0.25">
      <c r="A355" s="9">
        <v>44549</v>
      </c>
      <c r="B355" s="1" t="s">
        <v>46</v>
      </c>
      <c r="C355" s="1" t="s">
        <v>40</v>
      </c>
      <c r="D355">
        <v>31</v>
      </c>
      <c r="E355" s="1">
        <v>14</v>
      </c>
      <c r="F355">
        <f t="shared" si="128"/>
        <v>1</v>
      </c>
      <c r="G355">
        <f t="shared" si="129"/>
        <v>0</v>
      </c>
      <c r="H355" s="4">
        <v>1.1599999999999999</v>
      </c>
      <c r="I355" s="4">
        <v>5.5</v>
      </c>
      <c r="J355" s="4">
        <v>1.1100000000000001</v>
      </c>
      <c r="K355" s="4">
        <v>6.75</v>
      </c>
      <c r="L355" s="18">
        <f t="shared" si="130"/>
        <v>80</v>
      </c>
      <c r="M355" s="18">
        <f t="shared" si="131"/>
        <v>15</v>
      </c>
      <c r="N355" s="18">
        <f t="shared" si="132"/>
        <v>90</v>
      </c>
      <c r="O355" s="18">
        <f t="shared" si="133"/>
        <v>10</v>
      </c>
      <c r="P355" s="4">
        <f t="shared" si="134"/>
        <v>202112</v>
      </c>
      <c r="Q355" s="23">
        <f t="shared" si="135"/>
        <v>1.1599999999999999</v>
      </c>
      <c r="R355" s="23">
        <f t="shared" si="136"/>
        <v>-6.4722222222222259</v>
      </c>
      <c r="S355" s="22">
        <f t="shared" si="137"/>
        <v>-5.3122222222222257</v>
      </c>
      <c r="T355" s="5">
        <f t="shared" si="138"/>
        <v>4.7413793103448283</v>
      </c>
      <c r="U355" s="5"/>
      <c r="V355" s="5"/>
      <c r="W355" s="5">
        <f t="shared" si="139"/>
        <v>0.15999999999999992</v>
      </c>
      <c r="X355" s="4">
        <f t="shared" si="140"/>
        <v>0.1100000000000001</v>
      </c>
      <c r="Y355" s="4">
        <f t="shared" si="141"/>
        <v>-4.9999999999999822E-2</v>
      </c>
      <c r="Z355" s="30">
        <f t="shared" si="142"/>
        <v>2021</v>
      </c>
      <c r="AA355" s="4">
        <f t="shared" si="143"/>
        <v>-1</v>
      </c>
      <c r="AB355" s="4">
        <f t="shared" si="144"/>
        <v>-1</v>
      </c>
      <c r="AC355" s="4">
        <f t="shared" si="145"/>
        <v>0</v>
      </c>
      <c r="AD355" s="4"/>
      <c r="AE355" s="4">
        <f t="shared" si="146"/>
        <v>-3.8831935383659366E-2</v>
      </c>
      <c r="AF355" s="31">
        <f t="shared" si="147"/>
        <v>-0.84000000000000008</v>
      </c>
      <c r="AG355" s="31">
        <f t="shared" si="148"/>
        <v>-0.8899999999999999</v>
      </c>
      <c r="AH355" s="3">
        <f t="shared" si="149"/>
        <v>0</v>
      </c>
      <c r="AI355" s="40" t="b">
        <f t="shared" si="150"/>
        <v>0</v>
      </c>
      <c r="AJ355" s="3">
        <f t="shared" si="151"/>
        <v>4.2042042042042094E-2</v>
      </c>
      <c r="AK355" s="3">
        <f t="shared" si="152"/>
        <v>0.83638132486905592</v>
      </c>
    </row>
    <row r="356" spans="1:37" s="3" customFormat="1" x14ac:dyDescent="0.25">
      <c r="A356" s="9">
        <v>44549</v>
      </c>
      <c r="B356" s="1" t="s">
        <v>33</v>
      </c>
      <c r="C356" s="1" t="s">
        <v>63</v>
      </c>
      <c r="D356">
        <v>30</v>
      </c>
      <c r="E356" s="1">
        <v>12</v>
      </c>
      <c r="F356">
        <f t="shared" si="128"/>
        <v>1</v>
      </c>
      <c r="G356">
        <f t="shared" si="129"/>
        <v>0</v>
      </c>
      <c r="H356" s="4">
        <v>7</v>
      </c>
      <c r="I356" s="4">
        <v>1.1100000000000001</v>
      </c>
      <c r="J356" s="4">
        <v>6</v>
      </c>
      <c r="K356" s="4">
        <v>1.1399999999999999</v>
      </c>
      <c r="L356" s="18">
        <f t="shared" si="130"/>
        <v>10</v>
      </c>
      <c r="M356" s="18">
        <f t="shared" si="131"/>
        <v>90</v>
      </c>
      <c r="N356" s="18">
        <f t="shared" si="132"/>
        <v>15</v>
      </c>
      <c r="O356" s="18">
        <f t="shared" si="133"/>
        <v>85</v>
      </c>
      <c r="P356" s="4">
        <f t="shared" si="134"/>
        <v>202112</v>
      </c>
      <c r="Q356" s="23">
        <f t="shared" si="135"/>
        <v>7</v>
      </c>
      <c r="R356" s="23">
        <f t="shared" si="136"/>
        <v>-9.2575757575757489</v>
      </c>
      <c r="S356" s="22">
        <f t="shared" si="137"/>
        <v>-2.2575757575757489</v>
      </c>
      <c r="T356" s="5">
        <f t="shared" si="138"/>
        <v>0.15857142857142859</v>
      </c>
      <c r="U356" s="5"/>
      <c r="V356" s="5"/>
      <c r="W356" s="5">
        <f t="shared" si="139"/>
        <v>6</v>
      </c>
      <c r="X356" s="4">
        <f t="shared" si="140"/>
        <v>5</v>
      </c>
      <c r="Y356" s="4">
        <f t="shared" si="141"/>
        <v>-1</v>
      </c>
      <c r="Z356" s="30">
        <f t="shared" si="142"/>
        <v>2021</v>
      </c>
      <c r="AA356" s="4">
        <f t="shared" si="143"/>
        <v>-1</v>
      </c>
      <c r="AB356" s="4">
        <f t="shared" si="144"/>
        <v>-1</v>
      </c>
      <c r="AC356" s="4">
        <f t="shared" si="145"/>
        <v>0</v>
      </c>
      <c r="AD356" s="4"/>
      <c r="AE356" s="4">
        <f t="shared" si="146"/>
        <v>-2.3809523809523808E-2</v>
      </c>
      <c r="AF356" s="31">
        <f t="shared" si="147"/>
        <v>5</v>
      </c>
      <c r="AG356" s="31">
        <f t="shared" si="148"/>
        <v>4</v>
      </c>
      <c r="AH356" s="3">
        <f t="shared" si="149"/>
        <v>0</v>
      </c>
      <c r="AI356" s="40" t="b">
        <f t="shared" si="150"/>
        <v>0</v>
      </c>
      <c r="AJ356" s="3">
        <f t="shared" si="151"/>
        <v>4.1923551171393236E-2</v>
      </c>
      <c r="AK356" s="3">
        <f t="shared" si="152"/>
        <v>0.86566820543654521</v>
      </c>
    </row>
    <row r="357" spans="1:37" s="3" customFormat="1" x14ac:dyDescent="0.25">
      <c r="A357" s="9">
        <v>44549</v>
      </c>
      <c r="B357" s="1" t="s">
        <v>56</v>
      </c>
      <c r="C357" s="1" t="s">
        <v>47</v>
      </c>
      <c r="D357">
        <v>16</v>
      </c>
      <c r="E357" s="1">
        <v>30</v>
      </c>
      <c r="F357">
        <f t="shared" si="128"/>
        <v>0</v>
      </c>
      <c r="G357">
        <f t="shared" si="129"/>
        <v>1</v>
      </c>
      <c r="H357" s="4">
        <v>1.62</v>
      </c>
      <c r="I357" s="4">
        <v>2.4</v>
      </c>
      <c r="J357" s="4">
        <v>1.37</v>
      </c>
      <c r="K357" s="4">
        <v>3.2</v>
      </c>
      <c r="L357" s="18">
        <f t="shared" si="130"/>
        <v>60</v>
      </c>
      <c r="M357" s="18">
        <f t="shared" si="131"/>
        <v>40</v>
      </c>
      <c r="N357" s="18">
        <f t="shared" si="132"/>
        <v>70</v>
      </c>
      <c r="O357" s="18">
        <f t="shared" si="133"/>
        <v>30</v>
      </c>
      <c r="P357" s="4">
        <f t="shared" si="134"/>
        <v>202112</v>
      </c>
      <c r="Q357" s="23">
        <f t="shared" si="135"/>
        <v>0.67500000000000004</v>
      </c>
      <c r="R357" s="23">
        <f t="shared" si="136"/>
        <v>-2.3271889400921655</v>
      </c>
      <c r="S357" s="22">
        <f t="shared" si="137"/>
        <v>-1.6521889400921654</v>
      </c>
      <c r="T357" s="5">
        <f t="shared" si="138"/>
        <v>1.4814814814814814</v>
      </c>
      <c r="U357" s="5"/>
      <c r="V357" s="5"/>
      <c r="W357" s="5">
        <f t="shared" si="139"/>
        <v>-1</v>
      </c>
      <c r="X357" s="4">
        <f t="shared" si="140"/>
        <v>-1</v>
      </c>
      <c r="Y357" s="4">
        <f t="shared" si="141"/>
        <v>0</v>
      </c>
      <c r="Z357" s="30">
        <f t="shared" si="142"/>
        <v>2021</v>
      </c>
      <c r="AA357" s="4">
        <f t="shared" si="143"/>
        <v>1.4</v>
      </c>
      <c r="AB357" s="4">
        <f t="shared" si="144"/>
        <v>2.2000000000000002</v>
      </c>
      <c r="AC357" s="4">
        <f t="shared" si="145"/>
        <v>0.80000000000000027</v>
      </c>
      <c r="AD357" s="4"/>
      <c r="AE357" s="4">
        <f t="shared" si="146"/>
        <v>-0.11264305668198615</v>
      </c>
      <c r="AF357" s="31">
        <f t="shared" si="147"/>
        <v>0.39999999999999991</v>
      </c>
      <c r="AG357" s="31">
        <f t="shared" si="148"/>
        <v>1.2000000000000002</v>
      </c>
      <c r="AH357" s="3">
        <f t="shared" si="149"/>
        <v>1</v>
      </c>
      <c r="AI357" s="40">
        <f t="shared" si="150"/>
        <v>7.0216049382716084E-2</v>
      </c>
      <c r="AJ357" s="3">
        <f t="shared" si="151"/>
        <v>3.2835820895522283E-2</v>
      </c>
      <c r="AK357" s="3">
        <f t="shared" si="152"/>
        <v>0.73406619925824312</v>
      </c>
    </row>
    <row r="358" spans="1:37" s="3" customFormat="1" x14ac:dyDescent="0.25">
      <c r="A358" s="9">
        <v>44549</v>
      </c>
      <c r="B358" s="1" t="s">
        <v>51</v>
      </c>
      <c r="C358" s="1" t="s">
        <v>53</v>
      </c>
      <c r="D358">
        <v>31</v>
      </c>
      <c r="E358" s="1">
        <v>24</v>
      </c>
      <c r="F358">
        <f t="shared" si="128"/>
        <v>1</v>
      </c>
      <c r="G358">
        <f t="shared" si="129"/>
        <v>0</v>
      </c>
      <c r="H358" s="4">
        <v>1.25</v>
      </c>
      <c r="I358" s="4">
        <v>4.0999999999999996</v>
      </c>
      <c r="J358" s="4">
        <v>1.22</v>
      </c>
      <c r="K358" s="4">
        <v>4.5</v>
      </c>
      <c r="L358" s="18">
        <f t="shared" si="130"/>
        <v>80</v>
      </c>
      <c r="M358" s="18">
        <f t="shared" si="131"/>
        <v>20</v>
      </c>
      <c r="N358" s="18">
        <f t="shared" si="132"/>
        <v>80</v>
      </c>
      <c r="O358" s="18">
        <f t="shared" si="133"/>
        <v>20</v>
      </c>
      <c r="P358" s="4">
        <f t="shared" si="134"/>
        <v>202112</v>
      </c>
      <c r="Q358" s="23">
        <f t="shared" si="135"/>
        <v>1.25</v>
      </c>
      <c r="R358" s="23">
        <f t="shared" si="136"/>
        <v>-4.32258064516129</v>
      </c>
      <c r="S358" s="22">
        <f t="shared" si="137"/>
        <v>-3.07258064516129</v>
      </c>
      <c r="T358" s="5">
        <f t="shared" si="138"/>
        <v>3.28</v>
      </c>
      <c r="U358" s="5"/>
      <c r="V358" s="5"/>
      <c r="W358" s="5">
        <f t="shared" si="139"/>
        <v>0.25</v>
      </c>
      <c r="X358" s="4">
        <f t="shared" si="140"/>
        <v>0.21999999999999997</v>
      </c>
      <c r="Y358" s="4">
        <f t="shared" si="141"/>
        <v>-3.0000000000000027E-2</v>
      </c>
      <c r="Z358" s="30">
        <f t="shared" si="142"/>
        <v>2021</v>
      </c>
      <c r="AA358" s="4">
        <f t="shared" si="143"/>
        <v>-1</v>
      </c>
      <c r="AB358" s="4">
        <f t="shared" si="144"/>
        <v>-1</v>
      </c>
      <c r="AC358" s="4">
        <f t="shared" si="145"/>
        <v>0</v>
      </c>
      <c r="AD358" s="4"/>
      <c r="AE358" s="4">
        <f t="shared" si="146"/>
        <v>-1.9672131147540961E-2</v>
      </c>
      <c r="AF358" s="31">
        <f t="shared" si="147"/>
        <v>-0.75</v>
      </c>
      <c r="AG358" s="31">
        <f t="shared" si="148"/>
        <v>-0.78</v>
      </c>
      <c r="AH358" s="3">
        <f t="shared" si="149"/>
        <v>0</v>
      </c>
      <c r="AI358" s="40" t="b">
        <f t="shared" si="150"/>
        <v>0</v>
      </c>
      <c r="AJ358" s="3">
        <f t="shared" si="151"/>
        <v>4.2056074766355089E-2</v>
      </c>
      <c r="AK358" s="3">
        <f t="shared" si="152"/>
        <v>0.79631171921475308</v>
      </c>
    </row>
    <row r="359" spans="1:37" s="3" customFormat="1" x14ac:dyDescent="0.25">
      <c r="A359" s="9">
        <v>44549</v>
      </c>
      <c r="B359" s="1" t="s">
        <v>34</v>
      </c>
      <c r="C359" s="1" t="s">
        <v>37</v>
      </c>
      <c r="D359">
        <v>6</v>
      </c>
      <c r="E359" s="1">
        <v>21</v>
      </c>
      <c r="F359">
        <f t="shared" si="128"/>
        <v>0</v>
      </c>
      <c r="G359">
        <f t="shared" si="129"/>
        <v>1</v>
      </c>
      <c r="H359" s="4">
        <v>5</v>
      </c>
      <c r="I359" s="4">
        <v>1.19</v>
      </c>
      <c r="J359" s="4">
        <v>5.25</v>
      </c>
      <c r="K359" s="4">
        <v>1.18</v>
      </c>
      <c r="L359" s="18">
        <f t="shared" si="130"/>
        <v>20</v>
      </c>
      <c r="M359" s="18">
        <f t="shared" si="131"/>
        <v>80</v>
      </c>
      <c r="N359" s="18">
        <f t="shared" si="132"/>
        <v>15</v>
      </c>
      <c r="O359" s="18">
        <f t="shared" si="133"/>
        <v>80</v>
      </c>
      <c r="P359" s="4">
        <f t="shared" si="134"/>
        <v>202112</v>
      </c>
      <c r="Q359" s="23">
        <f t="shared" si="135"/>
        <v>4.2016806722689077</v>
      </c>
      <c r="R359" s="23">
        <f t="shared" si="136"/>
        <v>-5.5131578947368434</v>
      </c>
      <c r="S359" s="22">
        <f t="shared" si="137"/>
        <v>-1.3114772224679356</v>
      </c>
      <c r="T359" s="5">
        <f t="shared" si="138"/>
        <v>0.23799999999999999</v>
      </c>
      <c r="U359" s="5"/>
      <c r="V359" s="5"/>
      <c r="W359" s="5">
        <f t="shared" si="139"/>
        <v>-1</v>
      </c>
      <c r="X359" s="4">
        <f t="shared" si="140"/>
        <v>-1</v>
      </c>
      <c r="Y359" s="4">
        <f t="shared" si="141"/>
        <v>0</v>
      </c>
      <c r="Z359" s="30">
        <f t="shared" si="142"/>
        <v>2021</v>
      </c>
      <c r="AA359" s="4">
        <f t="shared" si="143"/>
        <v>0.18999999999999995</v>
      </c>
      <c r="AB359" s="4">
        <f t="shared" si="144"/>
        <v>0.17999999999999994</v>
      </c>
      <c r="AC359" s="4">
        <f t="shared" si="145"/>
        <v>-1.0000000000000009E-2</v>
      </c>
      <c r="AD359" s="4"/>
      <c r="AE359" s="4">
        <f t="shared" si="146"/>
        <v>9.5238095238095455E-3</v>
      </c>
      <c r="AF359" s="31">
        <f t="shared" si="147"/>
        <v>-0.81</v>
      </c>
      <c r="AG359" s="31">
        <f t="shared" si="148"/>
        <v>-0.82000000000000006</v>
      </c>
      <c r="AH359" s="3">
        <f t="shared" si="149"/>
        <v>0</v>
      </c>
      <c r="AI359" s="40" t="b">
        <f t="shared" si="150"/>
        <v>0</v>
      </c>
      <c r="AJ359" s="3">
        <f t="shared" si="151"/>
        <v>3.8772213247172949E-2</v>
      </c>
      <c r="AK359" s="3">
        <f t="shared" si="152"/>
        <v>0.82515359084810391</v>
      </c>
    </row>
    <row r="360" spans="1:37" s="3" customFormat="1" x14ac:dyDescent="0.25">
      <c r="A360" s="9">
        <v>44549</v>
      </c>
      <c r="B360" s="1" t="s">
        <v>57</v>
      </c>
      <c r="C360" s="1" t="s">
        <v>50</v>
      </c>
      <c r="D360">
        <v>19</v>
      </c>
      <c r="E360" s="1">
        <v>13</v>
      </c>
      <c r="F360">
        <f t="shared" si="128"/>
        <v>1</v>
      </c>
      <c r="G360">
        <f t="shared" si="129"/>
        <v>0</v>
      </c>
      <c r="H360" s="4">
        <v>2.15</v>
      </c>
      <c r="I360" s="4">
        <v>1.74</v>
      </c>
      <c r="J360" s="4">
        <v>1.8</v>
      </c>
      <c r="K360" s="4">
        <v>2.0499999999999998</v>
      </c>
      <c r="L360" s="18">
        <f t="shared" si="130"/>
        <v>40</v>
      </c>
      <c r="M360" s="18">
        <f t="shared" si="131"/>
        <v>55</v>
      </c>
      <c r="N360" s="18">
        <f t="shared" si="132"/>
        <v>55</v>
      </c>
      <c r="O360" s="18">
        <f t="shared" si="133"/>
        <v>45</v>
      </c>
      <c r="P360" s="4">
        <f t="shared" si="134"/>
        <v>202112</v>
      </c>
      <c r="Q360" s="23">
        <f t="shared" si="135"/>
        <v>2.15</v>
      </c>
      <c r="R360" s="23">
        <f t="shared" si="136"/>
        <v>-2.2209165687426555</v>
      </c>
      <c r="S360" s="22">
        <f t="shared" si="137"/>
        <v>-7.0916568742655617E-2</v>
      </c>
      <c r="T360" s="5">
        <f t="shared" si="138"/>
        <v>0.80930232558139537</v>
      </c>
      <c r="U360" s="5"/>
      <c r="V360" s="5"/>
      <c r="W360" s="5">
        <f t="shared" si="139"/>
        <v>1.1499999999999999</v>
      </c>
      <c r="X360" s="4">
        <f t="shared" si="140"/>
        <v>0.8</v>
      </c>
      <c r="Y360" s="4">
        <f t="shared" si="141"/>
        <v>-0.34999999999999987</v>
      </c>
      <c r="Z360" s="30">
        <f t="shared" si="142"/>
        <v>2021</v>
      </c>
      <c r="AA360" s="4">
        <f t="shared" si="143"/>
        <v>-1</v>
      </c>
      <c r="AB360" s="4">
        <f t="shared" si="144"/>
        <v>-1</v>
      </c>
      <c r="AC360" s="4">
        <f t="shared" si="145"/>
        <v>0</v>
      </c>
      <c r="AD360" s="4"/>
      <c r="AE360" s="4">
        <f t="shared" si="146"/>
        <v>-9.0439276485788145E-2</v>
      </c>
      <c r="AF360" s="31">
        <f t="shared" si="147"/>
        <v>0.14999999999999991</v>
      </c>
      <c r="AG360" s="31">
        <f t="shared" si="148"/>
        <v>-0.19999999999999996</v>
      </c>
      <c r="AH360" s="3">
        <f t="shared" si="149"/>
        <v>1</v>
      </c>
      <c r="AI360" s="40">
        <f t="shared" si="150"/>
        <v>4.7078842881452032E-2</v>
      </c>
      <c r="AJ360" s="3">
        <f t="shared" si="151"/>
        <v>3.8303341902313659E-2</v>
      </c>
      <c r="AK360" s="3">
        <f t="shared" si="152"/>
        <v>0.72204519573698789</v>
      </c>
    </row>
    <row r="361" spans="1:37" s="3" customFormat="1" x14ac:dyDescent="0.25">
      <c r="A361" s="9">
        <v>44548</v>
      </c>
      <c r="B361" s="1" t="s">
        <v>36</v>
      </c>
      <c r="C361" s="1" t="s">
        <v>52</v>
      </c>
      <c r="D361">
        <v>27</v>
      </c>
      <c r="E361" s="1">
        <v>17</v>
      </c>
      <c r="F361">
        <f t="shared" si="128"/>
        <v>1</v>
      </c>
      <c r="G361">
        <f t="shared" si="129"/>
        <v>0</v>
      </c>
      <c r="H361" s="4">
        <v>1.83</v>
      </c>
      <c r="I361" s="4">
        <v>2</v>
      </c>
      <c r="J361" s="4">
        <v>1.8</v>
      </c>
      <c r="K361" s="4">
        <v>2.0499999999999998</v>
      </c>
      <c r="L361" s="18">
        <f t="shared" si="130"/>
        <v>50</v>
      </c>
      <c r="M361" s="18">
        <f t="shared" si="131"/>
        <v>50</v>
      </c>
      <c r="N361" s="18">
        <f t="shared" si="132"/>
        <v>55</v>
      </c>
      <c r="O361" s="18">
        <f t="shared" si="133"/>
        <v>45</v>
      </c>
      <c r="P361" s="4">
        <f t="shared" si="134"/>
        <v>202112</v>
      </c>
      <c r="Q361" s="23">
        <f t="shared" si="135"/>
        <v>1.83</v>
      </c>
      <c r="R361" s="23">
        <f t="shared" si="136"/>
        <v>-2.2048192771084336</v>
      </c>
      <c r="S361" s="22">
        <f t="shared" si="137"/>
        <v>-0.37481927710843355</v>
      </c>
      <c r="T361" s="5">
        <f t="shared" si="138"/>
        <v>1.0928961748633879</v>
      </c>
      <c r="U361" s="5"/>
      <c r="V361" s="5"/>
      <c r="W361" s="5">
        <f t="shared" si="139"/>
        <v>0.83000000000000007</v>
      </c>
      <c r="X361" s="4">
        <f t="shared" si="140"/>
        <v>0.8</v>
      </c>
      <c r="Y361" s="4">
        <f t="shared" si="141"/>
        <v>-3.0000000000000027E-2</v>
      </c>
      <c r="Z361" s="30">
        <f t="shared" si="142"/>
        <v>2021</v>
      </c>
      <c r="AA361" s="4">
        <f t="shared" si="143"/>
        <v>-1</v>
      </c>
      <c r="AB361" s="4">
        <f t="shared" si="144"/>
        <v>-1</v>
      </c>
      <c r="AC361" s="4">
        <f t="shared" si="145"/>
        <v>0</v>
      </c>
      <c r="AD361" s="4"/>
      <c r="AE361" s="4">
        <f t="shared" si="146"/>
        <v>-9.1074681238616506E-3</v>
      </c>
      <c r="AF361" s="31">
        <f t="shared" si="147"/>
        <v>-0.16999999999999993</v>
      </c>
      <c r="AG361" s="31">
        <f t="shared" si="148"/>
        <v>-0.19999999999999996</v>
      </c>
      <c r="AH361" s="3">
        <f t="shared" si="149"/>
        <v>0</v>
      </c>
      <c r="AI361" s="40" t="b">
        <f t="shared" si="150"/>
        <v>0</v>
      </c>
      <c r="AJ361" s="3">
        <f t="shared" si="151"/>
        <v>4.4386422976501305E-2</v>
      </c>
      <c r="AK361" s="3">
        <f t="shared" si="152"/>
        <v>0.71408522201319835</v>
      </c>
    </row>
    <row r="362" spans="1:37" s="3" customFormat="1" x14ac:dyDescent="0.25">
      <c r="A362" s="9">
        <v>44546</v>
      </c>
      <c r="B362" s="1" t="s">
        <v>74</v>
      </c>
      <c r="C362" s="1" t="s">
        <v>49</v>
      </c>
      <c r="D362">
        <v>28</v>
      </c>
      <c r="E362" s="1">
        <v>34</v>
      </c>
      <c r="F362">
        <f t="shared" si="128"/>
        <v>0</v>
      </c>
      <c r="G362">
        <f t="shared" si="129"/>
        <v>1</v>
      </c>
      <c r="H362" s="4">
        <v>2.5</v>
      </c>
      <c r="I362" s="4">
        <v>1.58</v>
      </c>
      <c r="J362" s="4">
        <v>2.5</v>
      </c>
      <c r="K362" s="4">
        <v>1.58</v>
      </c>
      <c r="L362" s="18">
        <f t="shared" si="130"/>
        <v>40</v>
      </c>
      <c r="M362" s="18">
        <f t="shared" si="131"/>
        <v>60</v>
      </c>
      <c r="N362" s="18">
        <f t="shared" si="132"/>
        <v>40</v>
      </c>
      <c r="O362" s="18">
        <f t="shared" si="133"/>
        <v>60</v>
      </c>
      <c r="P362" s="4">
        <f t="shared" si="134"/>
        <v>202112</v>
      </c>
      <c r="Q362" s="23">
        <f t="shared" si="135"/>
        <v>1.5822784810126582</v>
      </c>
      <c r="R362" s="23">
        <f t="shared" si="136"/>
        <v>-2.3908045977011492</v>
      </c>
      <c r="S362" s="22">
        <f t="shared" si="137"/>
        <v>-0.80852611668849095</v>
      </c>
      <c r="T362" s="5">
        <f t="shared" si="138"/>
        <v>0.63200000000000001</v>
      </c>
      <c r="U362" s="5"/>
      <c r="V362" s="5"/>
      <c r="W362" s="5">
        <f t="shared" si="139"/>
        <v>-1</v>
      </c>
      <c r="X362" s="4">
        <f t="shared" si="140"/>
        <v>-1</v>
      </c>
      <c r="Y362" s="4">
        <f t="shared" si="141"/>
        <v>0</v>
      </c>
      <c r="Z362" s="30">
        <f t="shared" si="142"/>
        <v>2021</v>
      </c>
      <c r="AA362" s="4">
        <f t="shared" si="143"/>
        <v>0.58000000000000007</v>
      </c>
      <c r="AB362" s="4">
        <f t="shared" si="144"/>
        <v>0.58000000000000007</v>
      </c>
      <c r="AC362" s="4">
        <f t="shared" si="145"/>
        <v>0</v>
      </c>
      <c r="AD362" s="4"/>
      <c r="AE362" s="4">
        <f t="shared" si="146"/>
        <v>0</v>
      </c>
      <c r="AF362" s="31">
        <f t="shared" si="147"/>
        <v>-0.41999999999999993</v>
      </c>
      <c r="AG362" s="31">
        <f t="shared" si="148"/>
        <v>-0.41999999999999993</v>
      </c>
      <c r="AH362" s="3">
        <f t="shared" si="149"/>
        <v>0</v>
      </c>
      <c r="AI362" s="40" t="b">
        <f t="shared" si="150"/>
        <v>0</v>
      </c>
      <c r="AJ362" s="3">
        <f t="shared" si="151"/>
        <v>3.1862745098039214E-2</v>
      </c>
      <c r="AK362" s="3">
        <f t="shared" si="152"/>
        <v>0.73850344496074349</v>
      </c>
    </row>
    <row r="363" spans="1:37" s="3" customFormat="1" x14ac:dyDescent="0.25">
      <c r="A363" s="9">
        <v>44543</v>
      </c>
      <c r="B363" s="1" t="s">
        <v>63</v>
      </c>
      <c r="C363" s="1" t="s">
        <v>73</v>
      </c>
      <c r="D363">
        <v>23</v>
      </c>
      <c r="E363" s="1">
        <v>30</v>
      </c>
      <c r="F363">
        <f t="shared" si="128"/>
        <v>0</v>
      </c>
      <c r="G363">
        <f t="shared" si="129"/>
        <v>1</v>
      </c>
      <c r="H363" s="4">
        <v>1.66</v>
      </c>
      <c r="I363" s="4">
        <v>2.2999999999999998</v>
      </c>
      <c r="J363" s="4">
        <v>1.6</v>
      </c>
      <c r="K363" s="4">
        <v>2.4500000000000002</v>
      </c>
      <c r="L363" s="18">
        <f t="shared" si="130"/>
        <v>60</v>
      </c>
      <c r="M363" s="18">
        <f t="shared" si="131"/>
        <v>40</v>
      </c>
      <c r="N363" s="18">
        <f t="shared" si="132"/>
        <v>60</v>
      </c>
      <c r="O363" s="18">
        <f t="shared" si="133"/>
        <v>40</v>
      </c>
      <c r="P363" s="4">
        <f t="shared" si="134"/>
        <v>202112</v>
      </c>
      <c r="Q363" s="23">
        <f t="shared" si="135"/>
        <v>0.72173913043478266</v>
      </c>
      <c r="R363" s="23">
        <f t="shared" si="136"/>
        <v>-2.2843822843822847</v>
      </c>
      <c r="S363" s="22">
        <f t="shared" si="137"/>
        <v>-1.5626431539475021</v>
      </c>
      <c r="T363" s="5">
        <f t="shared" si="138"/>
        <v>1.3855421686746987</v>
      </c>
      <c r="U363" s="5"/>
      <c r="V363" s="5"/>
      <c r="W363" s="5">
        <f t="shared" si="139"/>
        <v>-1</v>
      </c>
      <c r="X363" s="4">
        <f t="shared" si="140"/>
        <v>-1</v>
      </c>
      <c r="Y363" s="4">
        <f t="shared" si="141"/>
        <v>0</v>
      </c>
      <c r="Z363" s="30">
        <f t="shared" si="142"/>
        <v>2021</v>
      </c>
      <c r="AA363" s="4">
        <f t="shared" si="143"/>
        <v>1.2999999999999998</v>
      </c>
      <c r="AB363" s="4">
        <f t="shared" si="144"/>
        <v>1.4500000000000002</v>
      </c>
      <c r="AC363" s="4">
        <f t="shared" si="145"/>
        <v>0.15000000000000036</v>
      </c>
      <c r="AD363" s="4"/>
      <c r="AE363" s="4">
        <f t="shared" si="146"/>
        <v>-2.259036144578308E-2</v>
      </c>
      <c r="AF363" s="31">
        <f t="shared" si="147"/>
        <v>0.29999999999999982</v>
      </c>
      <c r="AG363" s="31">
        <f t="shared" si="148"/>
        <v>0.45000000000000018</v>
      </c>
      <c r="AH363" s="3">
        <f t="shared" si="149"/>
        <v>0</v>
      </c>
      <c r="AI363" s="40" t="b">
        <f t="shared" si="150"/>
        <v>0</v>
      </c>
      <c r="AJ363" s="3">
        <f t="shared" si="151"/>
        <v>3.5858585858585923E-2</v>
      </c>
      <c r="AK363" s="3">
        <f t="shared" si="152"/>
        <v>0.72834147531433491</v>
      </c>
    </row>
    <row r="364" spans="1:37" s="3" customFormat="1" x14ac:dyDescent="0.25">
      <c r="A364" s="9">
        <v>44542</v>
      </c>
      <c r="B364" s="1" t="s">
        <v>62</v>
      </c>
      <c r="C364" s="1" t="s">
        <v>45</v>
      </c>
      <c r="D364">
        <v>45</v>
      </c>
      <c r="E364" s="1">
        <v>30</v>
      </c>
      <c r="F364">
        <f t="shared" si="128"/>
        <v>1</v>
      </c>
      <c r="G364">
        <f t="shared" si="129"/>
        <v>0</v>
      </c>
      <c r="H364" s="4">
        <v>1.1299999999999999</v>
      </c>
      <c r="I364" s="4">
        <v>6.25</v>
      </c>
      <c r="J364" s="4">
        <v>1.1399999999999999</v>
      </c>
      <c r="K364" s="4">
        <v>6</v>
      </c>
      <c r="L364" s="18">
        <f t="shared" si="130"/>
        <v>80</v>
      </c>
      <c r="M364" s="18">
        <f t="shared" si="131"/>
        <v>15</v>
      </c>
      <c r="N364" s="18">
        <f t="shared" si="132"/>
        <v>85</v>
      </c>
      <c r="O364" s="18">
        <f t="shared" si="133"/>
        <v>15</v>
      </c>
      <c r="P364" s="4">
        <f t="shared" si="134"/>
        <v>202112</v>
      </c>
      <c r="Q364" s="23">
        <f t="shared" si="135"/>
        <v>1.1299999999999999</v>
      </c>
      <c r="R364" s="23">
        <f t="shared" si="136"/>
        <v>-7.8827838827838894</v>
      </c>
      <c r="S364" s="22">
        <f t="shared" si="137"/>
        <v>-6.7527838827838895</v>
      </c>
      <c r="T364" s="5">
        <f t="shared" si="138"/>
        <v>5.5309734513274345</v>
      </c>
      <c r="U364" s="5"/>
      <c r="V364" s="5"/>
      <c r="W364" s="5">
        <f t="shared" si="139"/>
        <v>0.12999999999999989</v>
      </c>
      <c r="X364" s="4">
        <f t="shared" si="140"/>
        <v>0.1399999999999999</v>
      </c>
      <c r="Y364" s="4">
        <f t="shared" si="141"/>
        <v>1.0000000000000009E-2</v>
      </c>
      <c r="Z364" s="30">
        <f t="shared" si="142"/>
        <v>2021</v>
      </c>
      <c r="AA364" s="4">
        <f t="shared" si="143"/>
        <v>-1</v>
      </c>
      <c r="AB364" s="4">
        <f t="shared" si="144"/>
        <v>-1</v>
      </c>
      <c r="AC364" s="4">
        <f t="shared" si="145"/>
        <v>0</v>
      </c>
      <c r="AD364" s="4"/>
      <c r="AE364" s="4">
        <f t="shared" si="146"/>
        <v>7.7627697562490106E-3</v>
      </c>
      <c r="AF364" s="31">
        <f t="shared" si="147"/>
        <v>-0.87000000000000011</v>
      </c>
      <c r="AG364" s="31">
        <f t="shared" si="148"/>
        <v>-0.8600000000000001</v>
      </c>
      <c r="AH364" s="3">
        <f t="shared" si="149"/>
        <v>0</v>
      </c>
      <c r="AI364" s="40" t="b">
        <f t="shared" si="150"/>
        <v>0</v>
      </c>
      <c r="AJ364" s="3">
        <f t="shared" si="151"/>
        <v>4.3021680216802305E-2</v>
      </c>
      <c r="AK364" s="3">
        <f t="shared" si="152"/>
        <v>0.85204166340355547</v>
      </c>
    </row>
    <row r="365" spans="1:37" s="3" customFormat="1" x14ac:dyDescent="0.25">
      <c r="A365" s="9">
        <v>44542</v>
      </c>
      <c r="B365" s="1" t="s">
        <v>44</v>
      </c>
      <c r="C365" s="1" t="s">
        <v>38</v>
      </c>
      <c r="D365">
        <v>23</v>
      </c>
      <c r="E365" s="1">
        <v>26</v>
      </c>
      <c r="F365">
        <f t="shared" si="128"/>
        <v>0</v>
      </c>
      <c r="G365">
        <f t="shared" si="129"/>
        <v>1</v>
      </c>
      <c r="H365" s="4">
        <v>1.86</v>
      </c>
      <c r="I365" s="4">
        <v>1.95</v>
      </c>
      <c r="J365" s="4">
        <v>2.15</v>
      </c>
      <c r="K365" s="4">
        <v>1.74</v>
      </c>
      <c r="L365" s="18">
        <f t="shared" si="130"/>
        <v>50</v>
      </c>
      <c r="M365" s="18">
        <f t="shared" si="131"/>
        <v>50</v>
      </c>
      <c r="N365" s="18">
        <f t="shared" si="132"/>
        <v>45</v>
      </c>
      <c r="O365" s="18">
        <f t="shared" si="133"/>
        <v>55</v>
      </c>
      <c r="P365" s="4">
        <f t="shared" si="134"/>
        <v>202112</v>
      </c>
      <c r="Q365" s="23">
        <f t="shared" si="135"/>
        <v>0.9538461538461539</v>
      </c>
      <c r="R365" s="23">
        <f t="shared" si="136"/>
        <v>-2.215422276621787</v>
      </c>
      <c r="S365" s="22">
        <f t="shared" si="137"/>
        <v>-1.261576122775633</v>
      </c>
      <c r="T365" s="5">
        <f t="shared" si="138"/>
        <v>1.0483870967741935</v>
      </c>
      <c r="U365" s="5"/>
      <c r="V365" s="5"/>
      <c r="W365" s="5">
        <f t="shared" si="139"/>
        <v>-1</v>
      </c>
      <c r="X365" s="4">
        <f t="shared" si="140"/>
        <v>-1</v>
      </c>
      <c r="Y365" s="4">
        <f t="shared" si="141"/>
        <v>0</v>
      </c>
      <c r="Z365" s="30">
        <f t="shared" si="142"/>
        <v>2021</v>
      </c>
      <c r="AA365" s="4">
        <f t="shared" si="143"/>
        <v>0.95</v>
      </c>
      <c r="AB365" s="4">
        <f t="shared" si="144"/>
        <v>0.74</v>
      </c>
      <c r="AC365" s="4">
        <f t="shared" si="145"/>
        <v>-0.20999999999999996</v>
      </c>
      <c r="AD365" s="4"/>
      <c r="AE365" s="4">
        <f t="shared" si="146"/>
        <v>7.2518129532383069E-2</v>
      </c>
      <c r="AF365" s="31">
        <f t="shared" si="147"/>
        <v>-5.0000000000000044E-2</v>
      </c>
      <c r="AG365" s="31">
        <f t="shared" si="148"/>
        <v>-0.26</v>
      </c>
      <c r="AH365" s="3">
        <f t="shared" si="149"/>
        <v>1</v>
      </c>
      <c r="AI365" s="40">
        <f t="shared" si="150"/>
        <v>2.2063208109719623E-2</v>
      </c>
      <c r="AJ365" s="3">
        <f t="shared" si="151"/>
        <v>4.8031496062992063E-2</v>
      </c>
      <c r="AK365" s="3">
        <f t="shared" si="152"/>
        <v>0.71037912285010663</v>
      </c>
    </row>
    <row r="366" spans="1:37" s="3" customFormat="1" x14ac:dyDescent="0.25">
      <c r="A366" s="9">
        <v>44542</v>
      </c>
      <c r="B366" s="1" t="s">
        <v>39</v>
      </c>
      <c r="C366" s="1" t="s">
        <v>46</v>
      </c>
      <c r="D366">
        <v>33</v>
      </c>
      <c r="E366" s="1">
        <v>27</v>
      </c>
      <c r="F366">
        <f t="shared" si="128"/>
        <v>1</v>
      </c>
      <c r="G366">
        <f t="shared" si="129"/>
        <v>0</v>
      </c>
      <c r="H366" s="4">
        <v>1.58</v>
      </c>
      <c r="I366" s="4">
        <v>2.5</v>
      </c>
      <c r="J366" s="4">
        <v>1.57</v>
      </c>
      <c r="K366" s="4">
        <v>2.5499999999999998</v>
      </c>
      <c r="L366" s="18">
        <f t="shared" si="130"/>
        <v>60</v>
      </c>
      <c r="M366" s="18">
        <f t="shared" si="131"/>
        <v>40</v>
      </c>
      <c r="N366" s="18">
        <f t="shared" si="132"/>
        <v>60</v>
      </c>
      <c r="O366" s="18">
        <f t="shared" si="133"/>
        <v>35</v>
      </c>
      <c r="P366" s="4">
        <f t="shared" si="134"/>
        <v>202112</v>
      </c>
      <c r="Q366" s="23">
        <f t="shared" si="135"/>
        <v>1.58</v>
      </c>
      <c r="R366" s="23">
        <f t="shared" si="136"/>
        <v>-2.3908045977011492</v>
      </c>
      <c r="S366" s="22">
        <f t="shared" si="137"/>
        <v>-0.8108045977011491</v>
      </c>
      <c r="T366" s="5">
        <f t="shared" si="138"/>
        <v>1.5822784810126582</v>
      </c>
      <c r="U366" s="5"/>
      <c r="V366" s="5"/>
      <c r="W366" s="5">
        <f t="shared" si="139"/>
        <v>0.58000000000000007</v>
      </c>
      <c r="X366" s="4">
        <f t="shared" si="140"/>
        <v>0.57000000000000006</v>
      </c>
      <c r="Y366" s="4">
        <f t="shared" si="141"/>
        <v>-1.0000000000000009E-2</v>
      </c>
      <c r="Z366" s="30">
        <f t="shared" si="142"/>
        <v>2021</v>
      </c>
      <c r="AA366" s="4">
        <f t="shared" si="143"/>
        <v>-1</v>
      </c>
      <c r="AB366" s="4">
        <f t="shared" si="144"/>
        <v>-1</v>
      </c>
      <c r="AC366" s="4">
        <f t="shared" si="145"/>
        <v>0</v>
      </c>
      <c r="AD366" s="4"/>
      <c r="AE366" s="4">
        <f t="shared" si="146"/>
        <v>-4.0312827541724161E-3</v>
      </c>
      <c r="AF366" s="31">
        <f t="shared" si="147"/>
        <v>-0.41999999999999993</v>
      </c>
      <c r="AG366" s="31">
        <f t="shared" si="148"/>
        <v>-0.42999999999999994</v>
      </c>
      <c r="AH366" s="3">
        <f t="shared" si="149"/>
        <v>0</v>
      </c>
      <c r="AI366" s="40" t="b">
        <f t="shared" si="150"/>
        <v>0</v>
      </c>
      <c r="AJ366" s="3">
        <f t="shared" si="151"/>
        <v>3.1862745098039214E-2</v>
      </c>
      <c r="AK366" s="3">
        <f t="shared" si="152"/>
        <v>0.73850344496074349</v>
      </c>
    </row>
    <row r="367" spans="1:37" s="3" customFormat="1" x14ac:dyDescent="0.25">
      <c r="A367" s="9">
        <v>44542</v>
      </c>
      <c r="B367" s="1" t="s">
        <v>35</v>
      </c>
      <c r="C367" s="1" t="s">
        <v>33</v>
      </c>
      <c r="D367">
        <v>38</v>
      </c>
      <c r="E367" s="1">
        <v>10</v>
      </c>
      <c r="F367">
        <f t="shared" si="128"/>
        <v>1</v>
      </c>
      <c r="G367">
        <f t="shared" si="129"/>
        <v>0</v>
      </c>
      <c r="H367" s="4">
        <v>1.26</v>
      </c>
      <c r="I367" s="4">
        <v>4</v>
      </c>
      <c r="J367" s="4">
        <v>1.1499999999999999</v>
      </c>
      <c r="K367" s="4">
        <v>5.75</v>
      </c>
      <c r="L367" s="18">
        <f t="shared" si="130"/>
        <v>70</v>
      </c>
      <c r="M367" s="18">
        <f t="shared" si="131"/>
        <v>25</v>
      </c>
      <c r="N367" s="18">
        <f t="shared" si="132"/>
        <v>85</v>
      </c>
      <c r="O367" s="18">
        <f t="shared" si="133"/>
        <v>15</v>
      </c>
      <c r="P367" s="4">
        <f t="shared" si="134"/>
        <v>202112</v>
      </c>
      <c r="Q367" s="23">
        <f t="shared" si="135"/>
        <v>1.26</v>
      </c>
      <c r="R367" s="23">
        <f t="shared" si="136"/>
        <v>-4.1794871794871788</v>
      </c>
      <c r="S367" s="22">
        <f t="shared" si="137"/>
        <v>-2.9194871794871791</v>
      </c>
      <c r="T367" s="5">
        <f t="shared" si="138"/>
        <v>3.1746031746031744</v>
      </c>
      <c r="U367" s="5"/>
      <c r="V367" s="5"/>
      <c r="W367" s="5">
        <f t="shared" si="139"/>
        <v>0.26</v>
      </c>
      <c r="X367" s="4">
        <f t="shared" si="140"/>
        <v>0.14999999999999991</v>
      </c>
      <c r="Y367" s="4">
        <f t="shared" si="141"/>
        <v>-0.1100000000000001</v>
      </c>
      <c r="Z367" s="30">
        <f t="shared" si="142"/>
        <v>2021</v>
      </c>
      <c r="AA367" s="4">
        <f t="shared" si="143"/>
        <v>-1</v>
      </c>
      <c r="AB367" s="4">
        <f t="shared" si="144"/>
        <v>-1</v>
      </c>
      <c r="AC367" s="4">
        <f t="shared" si="145"/>
        <v>0</v>
      </c>
      <c r="AD367" s="4"/>
      <c r="AE367" s="4">
        <f t="shared" si="146"/>
        <v>-7.5914423740510828E-2</v>
      </c>
      <c r="AF367" s="31">
        <f t="shared" si="147"/>
        <v>-0.74</v>
      </c>
      <c r="AG367" s="31">
        <f t="shared" si="148"/>
        <v>-0.85000000000000009</v>
      </c>
      <c r="AH367" s="3">
        <f t="shared" si="149"/>
        <v>1</v>
      </c>
      <c r="AI367" s="40">
        <f t="shared" si="150"/>
        <v>3.2436162870945529E-2</v>
      </c>
      <c r="AJ367" s="3">
        <f t="shared" si="151"/>
        <v>4.1825095057034134E-2</v>
      </c>
      <c r="AK367" s="3">
        <f t="shared" si="152"/>
        <v>0.79292642983119177</v>
      </c>
    </row>
    <row r="368" spans="1:37" s="3" customFormat="1" x14ac:dyDescent="0.25">
      <c r="A368" s="9">
        <v>44542</v>
      </c>
      <c r="B368" s="1" t="s">
        <v>74</v>
      </c>
      <c r="C368" s="1" t="s">
        <v>34</v>
      </c>
      <c r="D368">
        <v>37</v>
      </c>
      <c r="E368" s="1">
        <v>21</v>
      </c>
      <c r="F368">
        <f t="shared" si="128"/>
        <v>1</v>
      </c>
      <c r="G368">
        <f t="shared" si="129"/>
        <v>0</v>
      </c>
      <c r="H368" s="4">
        <v>1.18</v>
      </c>
      <c r="I368" s="4">
        <v>5.25</v>
      </c>
      <c r="J368" s="4">
        <v>1.23</v>
      </c>
      <c r="K368" s="4">
        <v>4.25</v>
      </c>
      <c r="L368" s="18">
        <f t="shared" si="130"/>
        <v>80</v>
      </c>
      <c r="M368" s="18">
        <f t="shared" si="131"/>
        <v>15</v>
      </c>
      <c r="N368" s="18">
        <f t="shared" si="132"/>
        <v>80</v>
      </c>
      <c r="O368" s="18">
        <f t="shared" si="133"/>
        <v>20</v>
      </c>
      <c r="P368" s="4">
        <f t="shared" si="134"/>
        <v>202112</v>
      </c>
      <c r="Q368" s="23">
        <f t="shared" si="135"/>
        <v>1.18</v>
      </c>
      <c r="R368" s="23">
        <f t="shared" si="136"/>
        <v>-5.790849673202616</v>
      </c>
      <c r="S368" s="22">
        <f t="shared" si="137"/>
        <v>-4.6108496732026163</v>
      </c>
      <c r="T368" s="5">
        <f t="shared" si="138"/>
        <v>4.4491525423728815</v>
      </c>
      <c r="U368" s="5"/>
      <c r="V368" s="5"/>
      <c r="W368" s="5">
        <f t="shared" si="139"/>
        <v>0.17999999999999994</v>
      </c>
      <c r="X368" s="4">
        <f t="shared" si="140"/>
        <v>0.22999999999999998</v>
      </c>
      <c r="Y368" s="4">
        <f t="shared" si="141"/>
        <v>5.0000000000000044E-2</v>
      </c>
      <c r="Z368" s="30">
        <f t="shared" si="142"/>
        <v>2021</v>
      </c>
      <c r="AA368" s="4">
        <f t="shared" si="143"/>
        <v>-1</v>
      </c>
      <c r="AB368" s="4">
        <f t="shared" si="144"/>
        <v>-1</v>
      </c>
      <c r="AC368" s="4">
        <f t="shared" si="145"/>
        <v>0</v>
      </c>
      <c r="AD368" s="4"/>
      <c r="AE368" s="4">
        <f t="shared" si="146"/>
        <v>3.4449497037343346E-2</v>
      </c>
      <c r="AF368" s="31">
        <f t="shared" si="147"/>
        <v>-0.82000000000000006</v>
      </c>
      <c r="AG368" s="31">
        <f t="shared" si="148"/>
        <v>-0.77</v>
      </c>
      <c r="AH368" s="3">
        <f t="shared" si="149"/>
        <v>0</v>
      </c>
      <c r="AI368" s="40" t="b">
        <f t="shared" si="150"/>
        <v>0</v>
      </c>
      <c r="AJ368" s="3">
        <f t="shared" si="151"/>
        <v>3.6547433903577065E-2</v>
      </c>
      <c r="AK368" s="3">
        <f t="shared" si="152"/>
        <v>0.8324562037780735</v>
      </c>
    </row>
    <row r="369" spans="1:37" s="3" customFormat="1" x14ac:dyDescent="0.25">
      <c r="A369" s="9">
        <v>44542</v>
      </c>
      <c r="B369" s="1" t="s">
        <v>40</v>
      </c>
      <c r="C369" s="1" t="s">
        <v>41</v>
      </c>
      <c r="D369">
        <v>21</v>
      </c>
      <c r="E369" s="1">
        <v>29</v>
      </c>
      <c r="F369">
        <f t="shared" si="128"/>
        <v>0</v>
      </c>
      <c r="G369">
        <f t="shared" si="129"/>
        <v>1</v>
      </c>
      <c r="H369" s="4">
        <v>1.66</v>
      </c>
      <c r="I369" s="4">
        <v>2.2999999999999998</v>
      </c>
      <c r="J369" s="4">
        <v>1.68</v>
      </c>
      <c r="K369" s="4">
        <v>2.25</v>
      </c>
      <c r="L369" s="18">
        <f t="shared" si="130"/>
        <v>60</v>
      </c>
      <c r="M369" s="18">
        <f t="shared" si="131"/>
        <v>40</v>
      </c>
      <c r="N369" s="18">
        <f t="shared" si="132"/>
        <v>55</v>
      </c>
      <c r="O369" s="18">
        <f t="shared" si="133"/>
        <v>40</v>
      </c>
      <c r="P369" s="4">
        <f t="shared" si="134"/>
        <v>202112</v>
      </c>
      <c r="Q369" s="23">
        <f t="shared" si="135"/>
        <v>0.72173913043478266</v>
      </c>
      <c r="R369" s="23">
        <f t="shared" si="136"/>
        <v>-2.2843822843822847</v>
      </c>
      <c r="S369" s="22">
        <f t="shared" si="137"/>
        <v>-1.5626431539475021</v>
      </c>
      <c r="T369" s="5">
        <f t="shared" si="138"/>
        <v>1.3855421686746987</v>
      </c>
      <c r="U369" s="5"/>
      <c r="V369" s="5"/>
      <c r="W369" s="5">
        <f t="shared" si="139"/>
        <v>-1</v>
      </c>
      <c r="X369" s="4">
        <f t="shared" si="140"/>
        <v>-1</v>
      </c>
      <c r="Y369" s="4">
        <f t="shared" si="141"/>
        <v>0</v>
      </c>
      <c r="Z369" s="30">
        <f t="shared" si="142"/>
        <v>2021</v>
      </c>
      <c r="AA369" s="4">
        <f t="shared" si="143"/>
        <v>1.2999999999999998</v>
      </c>
      <c r="AB369" s="4">
        <f t="shared" si="144"/>
        <v>1.25</v>
      </c>
      <c r="AC369" s="4">
        <f t="shared" si="145"/>
        <v>-4.9999999999999822E-2</v>
      </c>
      <c r="AD369" s="4"/>
      <c r="AE369" s="4">
        <f t="shared" si="146"/>
        <v>7.1715433161216868E-3</v>
      </c>
      <c r="AF369" s="31">
        <f t="shared" si="147"/>
        <v>0.29999999999999982</v>
      </c>
      <c r="AG369" s="31">
        <f t="shared" si="148"/>
        <v>0.25</v>
      </c>
      <c r="AH369" s="3">
        <f t="shared" si="149"/>
        <v>0</v>
      </c>
      <c r="AI369" s="40" t="b">
        <f t="shared" si="150"/>
        <v>0</v>
      </c>
      <c r="AJ369" s="3">
        <f t="shared" si="151"/>
        <v>3.5858585858585923E-2</v>
      </c>
      <c r="AK369" s="3">
        <f t="shared" si="152"/>
        <v>0.72834147531433491</v>
      </c>
    </row>
    <row r="370" spans="1:37" s="3" customFormat="1" x14ac:dyDescent="0.25">
      <c r="A370" s="9">
        <v>44542</v>
      </c>
      <c r="B370" s="1" t="s">
        <v>58</v>
      </c>
      <c r="C370" s="1" t="s">
        <v>43</v>
      </c>
      <c r="D370">
        <v>24</v>
      </c>
      <c r="E370" s="1">
        <v>22</v>
      </c>
      <c r="F370">
        <f t="shared" si="128"/>
        <v>1</v>
      </c>
      <c r="G370">
        <f t="shared" si="129"/>
        <v>0</v>
      </c>
      <c r="H370" s="4">
        <v>1.83</v>
      </c>
      <c r="I370" s="4">
        <v>2</v>
      </c>
      <c r="J370" s="4">
        <v>1.64</v>
      </c>
      <c r="K370" s="4">
        <v>2.35</v>
      </c>
      <c r="L370" s="18">
        <f t="shared" si="130"/>
        <v>50</v>
      </c>
      <c r="M370" s="18">
        <f t="shared" si="131"/>
        <v>50</v>
      </c>
      <c r="N370" s="18">
        <f t="shared" si="132"/>
        <v>60</v>
      </c>
      <c r="O370" s="18">
        <f t="shared" si="133"/>
        <v>40</v>
      </c>
      <c r="P370" s="4">
        <f t="shared" si="134"/>
        <v>202112</v>
      </c>
      <c r="Q370" s="23">
        <f t="shared" si="135"/>
        <v>1.83</v>
      </c>
      <c r="R370" s="23">
        <f t="shared" si="136"/>
        <v>-2.2048192771084336</v>
      </c>
      <c r="S370" s="22">
        <f t="shared" si="137"/>
        <v>-0.37481927710843355</v>
      </c>
      <c r="T370" s="5">
        <f t="shared" si="138"/>
        <v>1.0928961748633879</v>
      </c>
      <c r="U370" s="5"/>
      <c r="V370" s="5"/>
      <c r="W370" s="5">
        <f t="shared" si="139"/>
        <v>0.83000000000000007</v>
      </c>
      <c r="X370" s="4">
        <f t="shared" si="140"/>
        <v>0.6399999999999999</v>
      </c>
      <c r="Y370" s="4">
        <f t="shared" si="141"/>
        <v>-0.19000000000000017</v>
      </c>
      <c r="Z370" s="30">
        <f t="shared" si="142"/>
        <v>2021</v>
      </c>
      <c r="AA370" s="4">
        <f t="shared" si="143"/>
        <v>-1</v>
      </c>
      <c r="AB370" s="4">
        <f t="shared" si="144"/>
        <v>-1</v>
      </c>
      <c r="AC370" s="4">
        <f t="shared" si="145"/>
        <v>0</v>
      </c>
      <c r="AD370" s="4"/>
      <c r="AE370" s="4">
        <f t="shared" si="146"/>
        <v>-6.3308010129281667E-2</v>
      </c>
      <c r="AF370" s="31">
        <f t="shared" si="147"/>
        <v>-0.16999999999999993</v>
      </c>
      <c r="AG370" s="31">
        <f t="shared" si="148"/>
        <v>-0.3600000000000001</v>
      </c>
      <c r="AH370" s="3">
        <f t="shared" si="149"/>
        <v>1</v>
      </c>
      <c r="AI370" s="40">
        <f t="shared" si="150"/>
        <v>2.8019997674689101E-2</v>
      </c>
      <c r="AJ370" s="3">
        <f t="shared" si="151"/>
        <v>4.4386422976501305E-2</v>
      </c>
      <c r="AK370" s="3">
        <f t="shared" si="152"/>
        <v>0.71408522201319835</v>
      </c>
    </row>
    <row r="371" spans="1:37" s="3" customFormat="1" x14ac:dyDescent="0.25">
      <c r="A371" s="9">
        <v>44542</v>
      </c>
      <c r="B371" s="1" t="s">
        <v>47</v>
      </c>
      <c r="C371" s="1" t="s">
        <v>61</v>
      </c>
      <c r="D371">
        <v>13</v>
      </c>
      <c r="E371" s="1">
        <v>33</v>
      </c>
      <c r="F371">
        <f t="shared" si="128"/>
        <v>0</v>
      </c>
      <c r="G371">
        <f t="shared" si="129"/>
        <v>1</v>
      </c>
      <c r="H371" s="4">
        <v>3.9</v>
      </c>
      <c r="I371" s="4">
        <v>1.27</v>
      </c>
      <c r="J371" s="4">
        <v>4.5</v>
      </c>
      <c r="K371" s="4">
        <v>1.22</v>
      </c>
      <c r="L371" s="18">
        <f t="shared" si="130"/>
        <v>20</v>
      </c>
      <c r="M371" s="18">
        <f t="shared" si="131"/>
        <v>75</v>
      </c>
      <c r="N371" s="18">
        <f t="shared" si="132"/>
        <v>20</v>
      </c>
      <c r="O371" s="18">
        <f t="shared" si="133"/>
        <v>80</v>
      </c>
      <c r="P371" s="4">
        <f t="shared" si="134"/>
        <v>202112</v>
      </c>
      <c r="Q371" s="23">
        <f t="shared" si="135"/>
        <v>3.0708661417322833</v>
      </c>
      <c r="R371" s="23">
        <f t="shared" si="136"/>
        <v>-4.0485312899106001</v>
      </c>
      <c r="S371" s="22">
        <f t="shared" si="137"/>
        <v>-0.97766514817831673</v>
      </c>
      <c r="T371" s="5">
        <f t="shared" si="138"/>
        <v>0.32564102564102565</v>
      </c>
      <c r="U371" s="5"/>
      <c r="V371" s="5"/>
      <c r="W371" s="5">
        <f t="shared" si="139"/>
        <v>-1</v>
      </c>
      <c r="X371" s="4">
        <f t="shared" si="140"/>
        <v>-1</v>
      </c>
      <c r="Y371" s="4">
        <f t="shared" si="141"/>
        <v>0</v>
      </c>
      <c r="Z371" s="30">
        <f t="shared" si="142"/>
        <v>2021</v>
      </c>
      <c r="AA371" s="4">
        <f t="shared" si="143"/>
        <v>0.27</v>
      </c>
      <c r="AB371" s="4">
        <f t="shared" si="144"/>
        <v>0.21999999999999997</v>
      </c>
      <c r="AC371" s="4">
        <f t="shared" si="145"/>
        <v>-5.0000000000000044E-2</v>
      </c>
      <c r="AD371" s="4"/>
      <c r="AE371" s="4">
        <f t="shared" si="146"/>
        <v>3.4188034188034233E-2</v>
      </c>
      <c r="AF371" s="31">
        <f t="shared" si="147"/>
        <v>-0.73</v>
      </c>
      <c r="AG371" s="31">
        <f t="shared" si="148"/>
        <v>-0.78</v>
      </c>
      <c r="AH371" s="3">
        <f t="shared" si="149"/>
        <v>0</v>
      </c>
      <c r="AI371" s="40" t="b">
        <f t="shared" si="150"/>
        <v>0</v>
      </c>
      <c r="AJ371" s="3">
        <f t="shared" si="151"/>
        <v>4.1972920696324856E-2</v>
      </c>
      <c r="AK371" s="3">
        <f t="shared" si="152"/>
        <v>0.78925664623189862</v>
      </c>
    </row>
    <row r="372" spans="1:37" s="3" customFormat="1" x14ac:dyDescent="0.25">
      <c r="A372" s="9">
        <v>44542</v>
      </c>
      <c r="B372" s="1" t="s">
        <v>49</v>
      </c>
      <c r="C372" s="1" t="s">
        <v>80</v>
      </c>
      <c r="D372">
        <v>48</v>
      </c>
      <c r="E372" s="1">
        <v>9</v>
      </c>
      <c r="F372">
        <f t="shared" si="128"/>
        <v>1</v>
      </c>
      <c r="G372">
        <f t="shared" si="129"/>
        <v>0</v>
      </c>
      <c r="H372" s="4">
        <v>1.22</v>
      </c>
      <c r="I372" s="4">
        <v>4.5</v>
      </c>
      <c r="J372" s="4">
        <v>1.22</v>
      </c>
      <c r="K372" s="4">
        <v>4.5</v>
      </c>
      <c r="L372" s="18">
        <f t="shared" si="130"/>
        <v>80</v>
      </c>
      <c r="M372" s="18">
        <f t="shared" si="131"/>
        <v>20</v>
      </c>
      <c r="N372" s="18">
        <f t="shared" si="132"/>
        <v>80</v>
      </c>
      <c r="O372" s="18">
        <f t="shared" si="133"/>
        <v>20</v>
      </c>
      <c r="P372" s="4">
        <f t="shared" si="134"/>
        <v>202112</v>
      </c>
      <c r="Q372" s="23">
        <f t="shared" si="135"/>
        <v>1.22</v>
      </c>
      <c r="R372" s="23">
        <f t="shared" si="136"/>
        <v>-4.8311688311688314</v>
      </c>
      <c r="S372" s="22">
        <f t="shared" si="137"/>
        <v>-3.6111688311688317</v>
      </c>
      <c r="T372" s="5">
        <f t="shared" si="138"/>
        <v>3.6885245901639343</v>
      </c>
      <c r="U372" s="5"/>
      <c r="V372" s="5"/>
      <c r="W372" s="5">
        <f t="shared" si="139"/>
        <v>0.21999999999999997</v>
      </c>
      <c r="X372" s="4">
        <f t="shared" si="140"/>
        <v>0.21999999999999997</v>
      </c>
      <c r="Y372" s="4">
        <f t="shared" si="141"/>
        <v>0</v>
      </c>
      <c r="Z372" s="30">
        <f t="shared" si="142"/>
        <v>2021</v>
      </c>
      <c r="AA372" s="4">
        <f t="shared" si="143"/>
        <v>-1</v>
      </c>
      <c r="AB372" s="4">
        <f t="shared" si="144"/>
        <v>-1</v>
      </c>
      <c r="AC372" s="4">
        <f t="shared" si="145"/>
        <v>0</v>
      </c>
      <c r="AD372" s="4"/>
      <c r="AE372" s="4">
        <f t="shared" si="146"/>
        <v>0</v>
      </c>
      <c r="AF372" s="31">
        <f t="shared" si="147"/>
        <v>-0.78</v>
      </c>
      <c r="AG372" s="31">
        <f t="shared" si="148"/>
        <v>-0.78</v>
      </c>
      <c r="AH372" s="3">
        <f t="shared" si="149"/>
        <v>0</v>
      </c>
      <c r="AI372" s="40" t="b">
        <f t="shared" si="150"/>
        <v>0</v>
      </c>
      <c r="AJ372" s="3">
        <f t="shared" si="151"/>
        <v>4.0209790209790097E-2</v>
      </c>
      <c r="AK372" s="3">
        <f t="shared" si="152"/>
        <v>0.8102196077650704</v>
      </c>
    </row>
    <row r="373" spans="1:37" s="3" customFormat="1" x14ac:dyDescent="0.25">
      <c r="A373" s="9">
        <v>44542</v>
      </c>
      <c r="B373" s="1" t="s">
        <v>53</v>
      </c>
      <c r="C373" s="1" t="s">
        <v>42</v>
      </c>
      <c r="D373">
        <v>9</v>
      </c>
      <c r="E373" s="1">
        <v>30</v>
      </c>
      <c r="F373">
        <f t="shared" si="128"/>
        <v>0</v>
      </c>
      <c r="G373">
        <f t="shared" si="129"/>
        <v>1</v>
      </c>
      <c r="H373" s="4">
        <v>3.15</v>
      </c>
      <c r="I373" s="4">
        <v>1.38</v>
      </c>
      <c r="J373" s="4">
        <v>2.75</v>
      </c>
      <c r="K373" s="4">
        <v>1.47</v>
      </c>
      <c r="L373" s="18">
        <f t="shared" si="130"/>
        <v>30</v>
      </c>
      <c r="M373" s="18">
        <f t="shared" si="131"/>
        <v>70</v>
      </c>
      <c r="N373" s="18">
        <f t="shared" si="132"/>
        <v>35</v>
      </c>
      <c r="O373" s="18">
        <f t="shared" si="133"/>
        <v>65</v>
      </c>
      <c r="P373" s="4">
        <f t="shared" si="134"/>
        <v>202112</v>
      </c>
      <c r="Q373" s="23">
        <f t="shared" si="135"/>
        <v>2.2826086956521738</v>
      </c>
      <c r="R373" s="23">
        <f t="shared" si="136"/>
        <v>-3.0966952264381891</v>
      </c>
      <c r="S373" s="22">
        <f t="shared" si="137"/>
        <v>-0.81408653078601523</v>
      </c>
      <c r="T373" s="5">
        <f t="shared" si="138"/>
        <v>0.43809523809523809</v>
      </c>
      <c r="U373" s="5"/>
      <c r="V373" s="5"/>
      <c r="W373" s="5">
        <f t="shared" si="139"/>
        <v>-1</v>
      </c>
      <c r="X373" s="4">
        <f t="shared" si="140"/>
        <v>-1</v>
      </c>
      <c r="Y373" s="4">
        <f t="shared" si="141"/>
        <v>0</v>
      </c>
      <c r="Z373" s="30">
        <f t="shared" si="142"/>
        <v>2021</v>
      </c>
      <c r="AA373" s="4">
        <f t="shared" si="143"/>
        <v>0.37999999999999989</v>
      </c>
      <c r="AB373" s="4">
        <f t="shared" si="144"/>
        <v>0.47</v>
      </c>
      <c r="AC373" s="4">
        <f t="shared" si="145"/>
        <v>9.000000000000008E-2</v>
      </c>
      <c r="AD373" s="4"/>
      <c r="AE373" s="4">
        <f t="shared" si="146"/>
        <v>-4.6176046176046204E-2</v>
      </c>
      <c r="AF373" s="31">
        <f t="shared" si="147"/>
        <v>-0.62000000000000011</v>
      </c>
      <c r="AG373" s="31">
        <f t="shared" si="148"/>
        <v>-0.53</v>
      </c>
      <c r="AH373" s="3">
        <f t="shared" si="149"/>
        <v>1</v>
      </c>
      <c r="AI373" s="40" t="b">
        <f t="shared" si="150"/>
        <v>0</v>
      </c>
      <c r="AJ373" s="3">
        <f t="shared" si="151"/>
        <v>4.039735099337749E-2</v>
      </c>
      <c r="AK373" s="3">
        <f t="shared" si="152"/>
        <v>0.76027191198073663</v>
      </c>
    </row>
    <row r="374" spans="1:37" s="3" customFormat="1" x14ac:dyDescent="0.25">
      <c r="A374" s="9">
        <v>44542</v>
      </c>
      <c r="B374" s="1" t="s">
        <v>50</v>
      </c>
      <c r="C374" s="1" t="s">
        <v>56</v>
      </c>
      <c r="D374">
        <v>20</v>
      </c>
      <c r="E374" s="1">
        <v>0</v>
      </c>
      <c r="F374">
        <f t="shared" si="128"/>
        <v>1</v>
      </c>
      <c r="G374">
        <f t="shared" si="129"/>
        <v>0</v>
      </c>
      <c r="H374" s="4">
        <v>1.18</v>
      </c>
      <c r="I374" s="4">
        <v>5.25</v>
      </c>
      <c r="J374" s="4">
        <v>1.22</v>
      </c>
      <c r="K374" s="4">
        <v>4.5</v>
      </c>
      <c r="L374" s="18">
        <f t="shared" si="130"/>
        <v>80</v>
      </c>
      <c r="M374" s="18">
        <f t="shared" si="131"/>
        <v>15</v>
      </c>
      <c r="N374" s="18">
        <f t="shared" si="132"/>
        <v>80</v>
      </c>
      <c r="O374" s="18">
        <f t="shared" si="133"/>
        <v>20</v>
      </c>
      <c r="P374" s="4">
        <f t="shared" si="134"/>
        <v>202112</v>
      </c>
      <c r="Q374" s="23">
        <f t="shared" si="135"/>
        <v>1.18</v>
      </c>
      <c r="R374" s="23">
        <f t="shared" si="136"/>
        <v>-5.790849673202616</v>
      </c>
      <c r="S374" s="22">
        <f t="shared" si="137"/>
        <v>-4.6108496732026163</v>
      </c>
      <c r="T374" s="5">
        <f t="shared" si="138"/>
        <v>4.4491525423728815</v>
      </c>
      <c r="U374" s="5"/>
      <c r="V374" s="5"/>
      <c r="W374" s="5">
        <f t="shared" si="139"/>
        <v>0.17999999999999994</v>
      </c>
      <c r="X374" s="4">
        <f t="shared" si="140"/>
        <v>0.21999999999999997</v>
      </c>
      <c r="Y374" s="4">
        <f t="shared" si="141"/>
        <v>4.0000000000000036E-2</v>
      </c>
      <c r="Z374" s="30">
        <f t="shared" si="142"/>
        <v>2021</v>
      </c>
      <c r="AA374" s="4">
        <f t="shared" si="143"/>
        <v>-1</v>
      </c>
      <c r="AB374" s="4">
        <f t="shared" si="144"/>
        <v>-1</v>
      </c>
      <c r="AC374" s="4">
        <f t="shared" si="145"/>
        <v>0</v>
      </c>
      <c r="AD374" s="4"/>
      <c r="AE374" s="4">
        <f t="shared" si="146"/>
        <v>2.7785495971103136E-2</v>
      </c>
      <c r="AF374" s="31">
        <f t="shared" si="147"/>
        <v>-0.82000000000000006</v>
      </c>
      <c r="AG374" s="31">
        <f t="shared" si="148"/>
        <v>-0.78</v>
      </c>
      <c r="AH374" s="3">
        <f t="shared" si="149"/>
        <v>0</v>
      </c>
      <c r="AI374" s="40" t="b">
        <f t="shared" si="150"/>
        <v>0</v>
      </c>
      <c r="AJ374" s="3">
        <f t="shared" si="151"/>
        <v>3.6547433903577065E-2</v>
      </c>
      <c r="AK374" s="3">
        <f t="shared" si="152"/>
        <v>0.8324562037780735</v>
      </c>
    </row>
    <row r="375" spans="1:37" s="3" customFormat="1" x14ac:dyDescent="0.25">
      <c r="A375" s="9">
        <v>44542</v>
      </c>
      <c r="B375" s="1" t="s">
        <v>81</v>
      </c>
      <c r="C375" s="1" t="s">
        <v>37</v>
      </c>
      <c r="D375">
        <v>20</v>
      </c>
      <c r="E375" s="1">
        <v>27</v>
      </c>
      <c r="F375">
        <f t="shared" si="128"/>
        <v>0</v>
      </c>
      <c r="G375">
        <f t="shared" si="129"/>
        <v>1</v>
      </c>
      <c r="H375" s="4">
        <v>2.75</v>
      </c>
      <c r="I375" s="4">
        <v>1.47</v>
      </c>
      <c r="J375" s="4">
        <v>3.3</v>
      </c>
      <c r="K375" s="4">
        <v>1.35</v>
      </c>
      <c r="L375" s="18">
        <f t="shared" si="130"/>
        <v>30</v>
      </c>
      <c r="M375" s="18">
        <f t="shared" si="131"/>
        <v>65</v>
      </c>
      <c r="N375" s="18">
        <f t="shared" si="132"/>
        <v>30</v>
      </c>
      <c r="O375" s="18">
        <f t="shared" si="133"/>
        <v>70</v>
      </c>
      <c r="P375" s="4">
        <f t="shared" si="134"/>
        <v>202112</v>
      </c>
      <c r="Q375" s="23">
        <f t="shared" si="135"/>
        <v>1.870748299319728</v>
      </c>
      <c r="R375" s="23">
        <f t="shared" si="136"/>
        <v>-2.6990881458966562</v>
      </c>
      <c r="S375" s="22">
        <f t="shared" si="137"/>
        <v>-0.82833984657692827</v>
      </c>
      <c r="T375" s="5">
        <f t="shared" si="138"/>
        <v>0.53454545454545455</v>
      </c>
      <c r="U375" s="5"/>
      <c r="V375" s="5"/>
      <c r="W375" s="5">
        <f t="shared" si="139"/>
        <v>-1</v>
      </c>
      <c r="X375" s="4">
        <f t="shared" si="140"/>
        <v>-1</v>
      </c>
      <c r="Y375" s="4">
        <f t="shared" si="141"/>
        <v>0</v>
      </c>
      <c r="Z375" s="30">
        <f t="shared" si="142"/>
        <v>2021</v>
      </c>
      <c r="AA375" s="4">
        <f t="shared" si="143"/>
        <v>0.47</v>
      </c>
      <c r="AB375" s="4">
        <f t="shared" si="144"/>
        <v>0.35000000000000009</v>
      </c>
      <c r="AC375" s="4">
        <f t="shared" si="145"/>
        <v>-0.11999999999999988</v>
      </c>
      <c r="AD375" s="4"/>
      <c r="AE375" s="4">
        <f t="shared" si="146"/>
        <v>6.0606060606060608E-2</v>
      </c>
      <c r="AF375" s="31">
        <f t="shared" si="147"/>
        <v>-0.53</v>
      </c>
      <c r="AG375" s="31">
        <f t="shared" si="148"/>
        <v>-0.64999999999999991</v>
      </c>
      <c r="AH375" s="3">
        <f t="shared" si="149"/>
        <v>1</v>
      </c>
      <c r="AI375" s="40">
        <f t="shared" si="150"/>
        <v>1.6697588126159513E-2</v>
      </c>
      <c r="AJ375" s="3">
        <f t="shared" si="151"/>
        <v>4.206161137440767E-2</v>
      </c>
      <c r="AK375" s="3">
        <f t="shared" si="152"/>
        <v>0.74176661163144075</v>
      </c>
    </row>
    <row r="376" spans="1:37" s="3" customFormat="1" x14ac:dyDescent="0.25">
      <c r="A376" s="9">
        <v>44539</v>
      </c>
      <c r="B376" s="1" t="s">
        <v>60</v>
      </c>
      <c r="C376" s="1" t="s">
        <v>57</v>
      </c>
      <c r="D376">
        <v>36</v>
      </c>
      <c r="E376" s="1">
        <v>28</v>
      </c>
      <c r="F376">
        <f t="shared" si="128"/>
        <v>1</v>
      </c>
      <c r="G376">
        <f t="shared" si="129"/>
        <v>0</v>
      </c>
      <c r="H376" s="4">
        <v>1.55</v>
      </c>
      <c r="I376" s="4">
        <v>2.6</v>
      </c>
      <c r="J376" s="4">
        <v>1.57</v>
      </c>
      <c r="K376" s="4">
        <v>2.5499999999999998</v>
      </c>
      <c r="L376" s="18">
        <f t="shared" si="130"/>
        <v>60</v>
      </c>
      <c r="M376" s="18">
        <f t="shared" si="131"/>
        <v>35</v>
      </c>
      <c r="N376" s="18">
        <f t="shared" si="132"/>
        <v>60</v>
      </c>
      <c r="O376" s="18">
        <f t="shared" si="133"/>
        <v>35</v>
      </c>
      <c r="P376" s="4">
        <f t="shared" si="134"/>
        <v>202112</v>
      </c>
      <c r="Q376" s="23">
        <f t="shared" si="135"/>
        <v>1.55</v>
      </c>
      <c r="R376" s="23">
        <f t="shared" si="136"/>
        <v>-2.4431818181818183</v>
      </c>
      <c r="S376" s="22">
        <f t="shared" si="137"/>
        <v>-0.8931818181818183</v>
      </c>
      <c r="T376" s="5">
        <f t="shared" si="138"/>
        <v>1.6774193548387097</v>
      </c>
      <c r="U376" s="5"/>
      <c r="V376" s="5"/>
      <c r="W376" s="5">
        <f t="shared" si="139"/>
        <v>0.55000000000000004</v>
      </c>
      <c r="X376" s="4">
        <f t="shared" si="140"/>
        <v>0.57000000000000006</v>
      </c>
      <c r="Y376" s="4">
        <f t="shared" si="141"/>
        <v>2.0000000000000018E-2</v>
      </c>
      <c r="Z376" s="30">
        <f t="shared" si="142"/>
        <v>2021</v>
      </c>
      <c r="AA376" s="4">
        <f t="shared" si="143"/>
        <v>-1</v>
      </c>
      <c r="AB376" s="4">
        <f t="shared" si="144"/>
        <v>-1</v>
      </c>
      <c r="AC376" s="4">
        <f t="shared" si="145"/>
        <v>0</v>
      </c>
      <c r="AD376" s="4"/>
      <c r="AE376" s="4">
        <f t="shared" si="146"/>
        <v>8.2186151633449889E-3</v>
      </c>
      <c r="AF376" s="31">
        <f t="shared" si="147"/>
        <v>-0.44999999999999996</v>
      </c>
      <c r="AG376" s="31">
        <f t="shared" si="148"/>
        <v>-0.42999999999999994</v>
      </c>
      <c r="AH376" s="3">
        <f t="shared" si="149"/>
        <v>0</v>
      </c>
      <c r="AI376" s="40" t="b">
        <f t="shared" si="150"/>
        <v>0</v>
      </c>
      <c r="AJ376" s="3">
        <f t="shared" si="151"/>
        <v>2.8915662650602414E-2</v>
      </c>
      <c r="AK376" s="3">
        <f t="shared" si="152"/>
        <v>0.74447228909727914</v>
      </c>
    </row>
    <row r="377" spans="1:37" s="3" customFormat="1" x14ac:dyDescent="0.25">
      <c r="A377" s="9">
        <v>44536</v>
      </c>
      <c r="B377" s="1" t="s">
        <v>46</v>
      </c>
      <c r="C377" s="1" t="s">
        <v>52</v>
      </c>
      <c r="D377">
        <v>10</v>
      </c>
      <c r="E377" s="1">
        <v>14</v>
      </c>
      <c r="F377">
        <f t="shared" si="128"/>
        <v>0</v>
      </c>
      <c r="G377">
        <f t="shared" si="129"/>
        <v>1</v>
      </c>
      <c r="H377" s="4">
        <v>1.62</v>
      </c>
      <c r="I377" s="4">
        <v>2.4</v>
      </c>
      <c r="J377" s="4">
        <v>1.66</v>
      </c>
      <c r="K377" s="4">
        <v>2.2999999999999998</v>
      </c>
      <c r="L377" s="18">
        <f t="shared" si="130"/>
        <v>60</v>
      </c>
      <c r="M377" s="18">
        <f t="shared" si="131"/>
        <v>40</v>
      </c>
      <c r="N377" s="18">
        <f t="shared" si="132"/>
        <v>60</v>
      </c>
      <c r="O377" s="18">
        <f t="shared" si="133"/>
        <v>40</v>
      </c>
      <c r="P377" s="4">
        <f t="shared" si="134"/>
        <v>202112</v>
      </c>
      <c r="Q377" s="23">
        <f t="shared" si="135"/>
        <v>0.67500000000000004</v>
      </c>
      <c r="R377" s="23">
        <f t="shared" si="136"/>
        <v>-2.3271889400921655</v>
      </c>
      <c r="S377" s="22">
        <f t="shared" si="137"/>
        <v>-1.6521889400921654</v>
      </c>
      <c r="T377" s="5">
        <f t="shared" si="138"/>
        <v>1.4814814814814814</v>
      </c>
      <c r="U377" s="5"/>
      <c r="V377" s="5"/>
      <c r="W377" s="5">
        <f t="shared" si="139"/>
        <v>-1</v>
      </c>
      <c r="X377" s="4">
        <f t="shared" si="140"/>
        <v>-1</v>
      </c>
      <c r="Y377" s="4">
        <f t="shared" si="141"/>
        <v>0</v>
      </c>
      <c r="Z377" s="30">
        <f t="shared" si="142"/>
        <v>2021</v>
      </c>
      <c r="AA377" s="4">
        <f t="shared" si="143"/>
        <v>1.4</v>
      </c>
      <c r="AB377" s="4">
        <f t="shared" si="144"/>
        <v>1.2999999999999998</v>
      </c>
      <c r="AC377" s="4">
        <f t="shared" si="145"/>
        <v>-0.10000000000000009</v>
      </c>
      <c r="AD377" s="4"/>
      <c r="AE377" s="4">
        <f t="shared" si="146"/>
        <v>1.4874312063066997E-2</v>
      </c>
      <c r="AF377" s="31">
        <f t="shared" si="147"/>
        <v>0.39999999999999991</v>
      </c>
      <c r="AG377" s="31">
        <f t="shared" si="148"/>
        <v>0.29999999999999982</v>
      </c>
      <c r="AH377" s="3">
        <f t="shared" si="149"/>
        <v>0</v>
      </c>
      <c r="AI377" s="40" t="b">
        <f t="shared" si="150"/>
        <v>0</v>
      </c>
      <c r="AJ377" s="3">
        <f t="shared" si="151"/>
        <v>3.2835820895522283E-2</v>
      </c>
      <c r="AK377" s="3">
        <f t="shared" si="152"/>
        <v>0.73406619925824312</v>
      </c>
    </row>
    <row r="378" spans="1:37" s="3" customFormat="1" x14ac:dyDescent="0.25">
      <c r="A378" s="9">
        <v>44535</v>
      </c>
      <c r="B378" s="1" t="s">
        <v>49</v>
      </c>
      <c r="C378" s="1" t="s">
        <v>35</v>
      </c>
      <c r="D378">
        <v>22</v>
      </c>
      <c r="E378" s="1">
        <v>9</v>
      </c>
      <c r="F378">
        <f t="shared" si="128"/>
        <v>1</v>
      </c>
      <c r="G378">
        <f t="shared" si="129"/>
        <v>0</v>
      </c>
      <c r="H378" s="4">
        <v>1.22</v>
      </c>
      <c r="I378" s="4">
        <v>4.5</v>
      </c>
      <c r="J378" s="4">
        <v>1.23</v>
      </c>
      <c r="K378" s="4">
        <v>4.25</v>
      </c>
      <c r="L378" s="18">
        <f t="shared" si="130"/>
        <v>80</v>
      </c>
      <c r="M378" s="18">
        <f t="shared" si="131"/>
        <v>20</v>
      </c>
      <c r="N378" s="18">
        <f t="shared" si="132"/>
        <v>80</v>
      </c>
      <c r="O378" s="18">
        <f t="shared" si="133"/>
        <v>20</v>
      </c>
      <c r="P378" s="4">
        <f t="shared" si="134"/>
        <v>202112</v>
      </c>
      <c r="Q378" s="23">
        <f t="shared" si="135"/>
        <v>1.22</v>
      </c>
      <c r="R378" s="23">
        <f t="shared" si="136"/>
        <v>-4.8311688311688314</v>
      </c>
      <c r="S378" s="22">
        <f t="shared" si="137"/>
        <v>-3.6111688311688317</v>
      </c>
      <c r="T378" s="5">
        <f t="shared" si="138"/>
        <v>3.6885245901639343</v>
      </c>
      <c r="U378" s="5"/>
      <c r="V378" s="5"/>
      <c r="W378" s="5">
        <f t="shared" si="139"/>
        <v>0.21999999999999997</v>
      </c>
      <c r="X378" s="4">
        <f t="shared" si="140"/>
        <v>0.22999999999999998</v>
      </c>
      <c r="Y378" s="4">
        <f t="shared" si="141"/>
        <v>1.0000000000000009E-2</v>
      </c>
      <c r="Z378" s="30">
        <f t="shared" si="142"/>
        <v>2021</v>
      </c>
      <c r="AA378" s="4">
        <f t="shared" si="143"/>
        <v>-1</v>
      </c>
      <c r="AB378" s="4">
        <f t="shared" si="144"/>
        <v>-1</v>
      </c>
      <c r="AC378" s="4">
        <f t="shared" si="145"/>
        <v>0</v>
      </c>
      <c r="AD378" s="4"/>
      <c r="AE378" s="4">
        <f t="shared" si="146"/>
        <v>6.6640010662402105E-3</v>
      </c>
      <c r="AF378" s="31">
        <f t="shared" si="147"/>
        <v>-0.78</v>
      </c>
      <c r="AG378" s="31">
        <f t="shared" si="148"/>
        <v>-0.77</v>
      </c>
      <c r="AH378" s="3">
        <f t="shared" si="149"/>
        <v>0</v>
      </c>
      <c r="AI378" s="40" t="b">
        <f t="shared" si="150"/>
        <v>0</v>
      </c>
      <c r="AJ378" s="3">
        <f t="shared" si="151"/>
        <v>4.0209790209790097E-2</v>
      </c>
      <c r="AK378" s="3">
        <f t="shared" si="152"/>
        <v>0.8102196077650704</v>
      </c>
    </row>
    <row r="379" spans="1:37" s="3" customFormat="1" x14ac:dyDescent="0.25">
      <c r="A379" s="9">
        <v>44535</v>
      </c>
      <c r="B379" s="1" t="s">
        <v>73</v>
      </c>
      <c r="C379" s="1" t="s">
        <v>56</v>
      </c>
      <c r="D379">
        <v>37</v>
      </c>
      <c r="E379" s="1">
        <v>7</v>
      </c>
      <c r="F379">
        <f t="shared" si="128"/>
        <v>1</v>
      </c>
      <c r="G379">
        <f t="shared" si="129"/>
        <v>0</v>
      </c>
      <c r="H379" s="4">
        <v>1.1399999999999999</v>
      </c>
      <c r="I379" s="4">
        <v>6</v>
      </c>
      <c r="J379" s="4">
        <v>1.1200000000000001</v>
      </c>
      <c r="K379" s="4">
        <v>6.5</v>
      </c>
      <c r="L379" s="18">
        <f t="shared" si="130"/>
        <v>80</v>
      </c>
      <c r="M379" s="18">
        <f t="shared" si="131"/>
        <v>15</v>
      </c>
      <c r="N379" s="18">
        <f t="shared" si="132"/>
        <v>85</v>
      </c>
      <c r="O379" s="18">
        <f t="shared" si="133"/>
        <v>15</v>
      </c>
      <c r="P379" s="4">
        <f t="shared" si="134"/>
        <v>202112</v>
      </c>
      <c r="Q379" s="23">
        <f t="shared" si="135"/>
        <v>1.1399999999999999</v>
      </c>
      <c r="R379" s="23">
        <f t="shared" si="136"/>
        <v>-7.3428571428571479</v>
      </c>
      <c r="S379" s="22">
        <f t="shared" si="137"/>
        <v>-6.2028571428571482</v>
      </c>
      <c r="T379" s="5">
        <f t="shared" si="138"/>
        <v>5.2631578947368425</v>
      </c>
      <c r="U379" s="5"/>
      <c r="V379" s="5"/>
      <c r="W379" s="5">
        <f t="shared" si="139"/>
        <v>0.1399999999999999</v>
      </c>
      <c r="X379" s="4">
        <f t="shared" si="140"/>
        <v>0.12000000000000011</v>
      </c>
      <c r="Y379" s="4">
        <f t="shared" si="141"/>
        <v>-1.9999999999999796E-2</v>
      </c>
      <c r="Z379" s="30">
        <f t="shared" si="142"/>
        <v>2021</v>
      </c>
      <c r="AA379" s="4">
        <f t="shared" si="143"/>
        <v>-1</v>
      </c>
      <c r="AB379" s="4">
        <f t="shared" si="144"/>
        <v>-1</v>
      </c>
      <c r="AC379" s="4">
        <f t="shared" si="145"/>
        <v>0</v>
      </c>
      <c r="AD379" s="4"/>
      <c r="AE379" s="4">
        <f t="shared" si="146"/>
        <v>-1.566416040100238E-2</v>
      </c>
      <c r="AF379" s="31">
        <f t="shared" si="147"/>
        <v>-0.8600000000000001</v>
      </c>
      <c r="AG379" s="31">
        <f t="shared" si="148"/>
        <v>-0.87999999999999989</v>
      </c>
      <c r="AH379" s="3">
        <f t="shared" si="149"/>
        <v>0</v>
      </c>
      <c r="AI379" s="40" t="b">
        <f t="shared" si="150"/>
        <v>0</v>
      </c>
      <c r="AJ379" s="3">
        <f t="shared" si="151"/>
        <v>4.2016806722689037E-2</v>
      </c>
      <c r="AK379" s="3">
        <f t="shared" si="152"/>
        <v>0.84738894018672406</v>
      </c>
    </row>
    <row r="380" spans="1:37" s="3" customFormat="1" x14ac:dyDescent="0.25">
      <c r="A380" s="9">
        <v>44535</v>
      </c>
      <c r="B380" s="1" t="s">
        <v>57</v>
      </c>
      <c r="C380" s="1" t="s">
        <v>43</v>
      </c>
      <c r="D380">
        <v>20</v>
      </c>
      <c r="E380" s="1">
        <v>19</v>
      </c>
      <c r="F380">
        <f t="shared" si="128"/>
        <v>1</v>
      </c>
      <c r="G380">
        <f t="shared" si="129"/>
        <v>0</v>
      </c>
      <c r="H380" s="4">
        <v>2.4</v>
      </c>
      <c r="I380" s="4">
        <v>1.62</v>
      </c>
      <c r="J380" s="4">
        <v>2.7</v>
      </c>
      <c r="K380" s="4">
        <v>1.5</v>
      </c>
      <c r="L380" s="18">
        <f t="shared" si="130"/>
        <v>40</v>
      </c>
      <c r="M380" s="18">
        <f t="shared" si="131"/>
        <v>60</v>
      </c>
      <c r="N380" s="18">
        <f t="shared" si="132"/>
        <v>35</v>
      </c>
      <c r="O380" s="18">
        <f t="shared" si="133"/>
        <v>65</v>
      </c>
      <c r="P380" s="4">
        <f t="shared" si="134"/>
        <v>202112</v>
      </c>
      <c r="Q380" s="23">
        <f t="shared" si="135"/>
        <v>2.4</v>
      </c>
      <c r="R380" s="23">
        <f t="shared" si="136"/>
        <v>-2.3271889400921655</v>
      </c>
      <c r="S380" s="22">
        <f t="shared" si="137"/>
        <v>7.281105990783443E-2</v>
      </c>
      <c r="T380" s="5">
        <f t="shared" si="138"/>
        <v>0.67500000000000004</v>
      </c>
      <c r="U380" s="5"/>
      <c r="V380" s="5"/>
      <c r="W380" s="5">
        <f t="shared" si="139"/>
        <v>1.4</v>
      </c>
      <c r="X380" s="4">
        <f t="shared" si="140"/>
        <v>1.7000000000000002</v>
      </c>
      <c r="Y380" s="4">
        <f t="shared" si="141"/>
        <v>0.30000000000000027</v>
      </c>
      <c r="Z380" s="30">
        <f t="shared" si="142"/>
        <v>2021</v>
      </c>
      <c r="AA380" s="4">
        <f t="shared" si="143"/>
        <v>-1</v>
      </c>
      <c r="AB380" s="4">
        <f t="shared" si="144"/>
        <v>-1</v>
      </c>
      <c r="AC380" s="4">
        <f t="shared" si="145"/>
        <v>0</v>
      </c>
      <c r="AD380" s="4"/>
      <c r="AE380" s="4">
        <f t="shared" si="146"/>
        <v>4.6296296296296335E-2</v>
      </c>
      <c r="AF380" s="31">
        <f t="shared" si="147"/>
        <v>0.39999999999999991</v>
      </c>
      <c r="AG380" s="31">
        <f t="shared" si="148"/>
        <v>0.70000000000000018</v>
      </c>
      <c r="AH380" s="3">
        <f t="shared" si="149"/>
        <v>1</v>
      </c>
      <c r="AI380" s="40">
        <f t="shared" si="150"/>
        <v>1.2345679012345734E-2</v>
      </c>
      <c r="AJ380" s="3">
        <f t="shared" si="151"/>
        <v>3.2835820895522283E-2</v>
      </c>
      <c r="AK380" s="3">
        <f t="shared" si="152"/>
        <v>0.73406619925824312</v>
      </c>
    </row>
    <row r="381" spans="1:37" s="3" customFormat="1" x14ac:dyDescent="0.25">
      <c r="A381" s="9">
        <v>44535</v>
      </c>
      <c r="B381" s="1" t="s">
        <v>61</v>
      </c>
      <c r="C381" s="1" t="s">
        <v>38</v>
      </c>
      <c r="D381">
        <v>30</v>
      </c>
      <c r="E381" s="1">
        <v>23</v>
      </c>
      <c r="F381">
        <f t="shared" si="128"/>
        <v>1</v>
      </c>
      <c r="G381">
        <f t="shared" si="129"/>
        <v>0</v>
      </c>
      <c r="H381" s="4">
        <v>2.25</v>
      </c>
      <c r="I381" s="4">
        <v>1.68</v>
      </c>
      <c r="J381" s="4">
        <v>2.2999999999999998</v>
      </c>
      <c r="K381" s="4">
        <v>1.66</v>
      </c>
      <c r="L381" s="18">
        <f t="shared" si="130"/>
        <v>40</v>
      </c>
      <c r="M381" s="18">
        <f t="shared" si="131"/>
        <v>55</v>
      </c>
      <c r="N381" s="18">
        <f t="shared" si="132"/>
        <v>40</v>
      </c>
      <c r="O381" s="18">
        <f t="shared" si="133"/>
        <v>60</v>
      </c>
      <c r="P381" s="4">
        <f t="shared" si="134"/>
        <v>202112</v>
      </c>
      <c r="Q381" s="23">
        <f t="shared" si="135"/>
        <v>2.25</v>
      </c>
      <c r="R381" s="23">
        <f t="shared" si="136"/>
        <v>-2.2705882352941176</v>
      </c>
      <c r="S381" s="22">
        <f t="shared" si="137"/>
        <v>-2.0588235294117574E-2</v>
      </c>
      <c r="T381" s="5">
        <f t="shared" si="138"/>
        <v>0.74666666666666659</v>
      </c>
      <c r="U381" s="5"/>
      <c r="V381" s="5"/>
      <c r="W381" s="5">
        <f t="shared" si="139"/>
        <v>1.25</v>
      </c>
      <c r="X381" s="4">
        <f t="shared" si="140"/>
        <v>1.2999999999999998</v>
      </c>
      <c r="Y381" s="4">
        <f t="shared" si="141"/>
        <v>4.9999999999999822E-2</v>
      </c>
      <c r="Z381" s="30">
        <f t="shared" si="142"/>
        <v>2021</v>
      </c>
      <c r="AA381" s="4">
        <f t="shared" si="143"/>
        <v>-1</v>
      </c>
      <c r="AB381" s="4">
        <f t="shared" si="144"/>
        <v>-1</v>
      </c>
      <c r="AC381" s="4">
        <f t="shared" si="145"/>
        <v>0</v>
      </c>
      <c r="AD381" s="4"/>
      <c r="AE381" s="4">
        <f t="shared" si="146"/>
        <v>9.6618357487922024E-3</v>
      </c>
      <c r="AF381" s="31">
        <f t="shared" si="147"/>
        <v>0.25</v>
      </c>
      <c r="AG381" s="31">
        <f t="shared" si="148"/>
        <v>0.29999999999999982</v>
      </c>
      <c r="AH381" s="3">
        <f t="shared" si="149"/>
        <v>0</v>
      </c>
      <c r="AI381" s="40" t="b">
        <f t="shared" si="150"/>
        <v>0</v>
      </c>
      <c r="AJ381" s="3">
        <f t="shared" si="151"/>
        <v>3.8167938931297662E-2</v>
      </c>
      <c r="AK381" s="3">
        <f t="shared" si="152"/>
        <v>0.72495170907869322</v>
      </c>
    </row>
    <row r="382" spans="1:37" s="3" customFormat="1" x14ac:dyDescent="0.25">
      <c r="A382" s="9">
        <v>44535</v>
      </c>
      <c r="B382" s="1" t="s">
        <v>80</v>
      </c>
      <c r="C382" s="1" t="s">
        <v>81</v>
      </c>
      <c r="D382">
        <v>15</v>
      </c>
      <c r="E382" s="1">
        <v>17</v>
      </c>
      <c r="F382">
        <f t="shared" si="128"/>
        <v>0</v>
      </c>
      <c r="G382">
        <f t="shared" si="129"/>
        <v>1</v>
      </c>
      <c r="H382" s="4">
        <v>1.74</v>
      </c>
      <c r="I382" s="4">
        <v>2.15</v>
      </c>
      <c r="J382" s="4">
        <v>1.76</v>
      </c>
      <c r="K382" s="4">
        <v>2.1</v>
      </c>
      <c r="L382" s="18">
        <f t="shared" si="130"/>
        <v>50</v>
      </c>
      <c r="M382" s="18">
        <f t="shared" si="131"/>
        <v>45</v>
      </c>
      <c r="N382" s="18">
        <f t="shared" si="132"/>
        <v>55</v>
      </c>
      <c r="O382" s="18">
        <f t="shared" si="133"/>
        <v>45</v>
      </c>
      <c r="P382" s="4">
        <f t="shared" si="134"/>
        <v>202112</v>
      </c>
      <c r="Q382" s="23">
        <f t="shared" si="135"/>
        <v>0.80930232558139537</v>
      </c>
      <c r="R382" s="23">
        <f t="shared" si="136"/>
        <v>-2.2209165687426555</v>
      </c>
      <c r="S382" s="22">
        <f t="shared" si="137"/>
        <v>-1.4116142431612602</v>
      </c>
      <c r="T382" s="5">
        <f t="shared" si="138"/>
        <v>1.235632183908046</v>
      </c>
      <c r="U382" s="5"/>
      <c r="V382" s="5"/>
      <c r="W382" s="5">
        <f t="shared" si="139"/>
        <v>-1</v>
      </c>
      <c r="X382" s="4">
        <f t="shared" si="140"/>
        <v>-1</v>
      </c>
      <c r="Y382" s="4">
        <f t="shared" si="141"/>
        <v>0</v>
      </c>
      <c r="Z382" s="30">
        <f t="shared" si="142"/>
        <v>2021</v>
      </c>
      <c r="AA382" s="4">
        <f t="shared" si="143"/>
        <v>1.1499999999999999</v>
      </c>
      <c r="AB382" s="4">
        <f t="shared" si="144"/>
        <v>1.1000000000000001</v>
      </c>
      <c r="AC382" s="4">
        <f t="shared" si="145"/>
        <v>-4.9999999999999822E-2</v>
      </c>
      <c r="AD382" s="4"/>
      <c r="AE382" s="4">
        <f t="shared" si="146"/>
        <v>6.5308254963426515E-3</v>
      </c>
      <c r="AF382" s="31">
        <f t="shared" si="147"/>
        <v>0.14999999999999991</v>
      </c>
      <c r="AG382" s="31">
        <f t="shared" si="148"/>
        <v>0.10000000000000009</v>
      </c>
      <c r="AH382" s="3">
        <f t="shared" si="149"/>
        <v>0</v>
      </c>
      <c r="AI382" s="40" t="b">
        <f t="shared" si="150"/>
        <v>0</v>
      </c>
      <c r="AJ382" s="3">
        <f t="shared" si="151"/>
        <v>3.8303341902313659E-2</v>
      </c>
      <c r="AK382" s="3">
        <f t="shared" si="152"/>
        <v>0.72204519573698789</v>
      </c>
    </row>
    <row r="383" spans="1:37" s="3" customFormat="1" x14ac:dyDescent="0.25">
      <c r="A383" s="9">
        <v>44535</v>
      </c>
      <c r="B383" s="1" t="s">
        <v>41</v>
      </c>
      <c r="C383" s="1" t="s">
        <v>39</v>
      </c>
      <c r="D383">
        <v>17</v>
      </c>
      <c r="E383" s="1">
        <v>30</v>
      </c>
      <c r="F383">
        <f t="shared" si="128"/>
        <v>0</v>
      </c>
      <c r="G383">
        <f t="shared" si="129"/>
        <v>1</v>
      </c>
      <c r="H383" s="4">
        <v>4.75</v>
      </c>
      <c r="I383" s="4">
        <v>1.2</v>
      </c>
      <c r="J383" s="4">
        <v>4.75</v>
      </c>
      <c r="K383" s="4">
        <v>1.2</v>
      </c>
      <c r="L383" s="18">
        <f t="shared" si="130"/>
        <v>20</v>
      </c>
      <c r="M383" s="18">
        <f t="shared" si="131"/>
        <v>80</v>
      </c>
      <c r="N383" s="18">
        <f t="shared" si="132"/>
        <v>20</v>
      </c>
      <c r="O383" s="18">
        <f t="shared" si="133"/>
        <v>80</v>
      </c>
      <c r="P383" s="4">
        <f t="shared" si="134"/>
        <v>202112</v>
      </c>
      <c r="Q383" s="23">
        <f t="shared" si="135"/>
        <v>3.9583333333333335</v>
      </c>
      <c r="R383" s="23">
        <f t="shared" si="136"/>
        <v>-5.2666666666666675</v>
      </c>
      <c r="S383" s="22">
        <f t="shared" si="137"/>
        <v>-1.308333333333334</v>
      </c>
      <c r="T383" s="5">
        <f t="shared" si="138"/>
        <v>0.25263157894736843</v>
      </c>
      <c r="U383" s="5"/>
      <c r="V383" s="5"/>
      <c r="W383" s="5">
        <f t="shared" si="139"/>
        <v>-1</v>
      </c>
      <c r="X383" s="4">
        <f t="shared" si="140"/>
        <v>-1</v>
      </c>
      <c r="Y383" s="4">
        <f t="shared" si="141"/>
        <v>0</v>
      </c>
      <c r="Z383" s="30">
        <f t="shared" si="142"/>
        <v>2021</v>
      </c>
      <c r="AA383" s="4">
        <f t="shared" si="143"/>
        <v>0.19999999999999996</v>
      </c>
      <c r="AB383" s="4">
        <f t="shared" si="144"/>
        <v>0.19999999999999996</v>
      </c>
      <c r="AC383" s="4">
        <f t="shared" si="145"/>
        <v>0</v>
      </c>
      <c r="AD383" s="4"/>
      <c r="AE383" s="4">
        <f t="shared" si="146"/>
        <v>0</v>
      </c>
      <c r="AF383" s="31">
        <f t="shared" si="147"/>
        <v>-0.8</v>
      </c>
      <c r="AG383" s="31">
        <f t="shared" si="148"/>
        <v>-0.8</v>
      </c>
      <c r="AH383" s="3">
        <f t="shared" si="149"/>
        <v>0</v>
      </c>
      <c r="AI383" s="40" t="b">
        <f t="shared" si="150"/>
        <v>0</v>
      </c>
      <c r="AJ383" s="3">
        <f t="shared" si="151"/>
        <v>4.2016806722689037E-2</v>
      </c>
      <c r="AK383" s="3">
        <f t="shared" si="152"/>
        <v>0.81686672822406892</v>
      </c>
    </row>
    <row r="384" spans="1:37" s="3" customFormat="1" x14ac:dyDescent="0.25">
      <c r="A384" s="9">
        <v>44535</v>
      </c>
      <c r="B384" s="1" t="s">
        <v>45</v>
      </c>
      <c r="C384" s="1" t="s">
        <v>63</v>
      </c>
      <c r="D384">
        <v>22</v>
      </c>
      <c r="E384" s="1">
        <v>33</v>
      </c>
      <c r="F384">
        <f t="shared" si="128"/>
        <v>0</v>
      </c>
      <c r="G384">
        <f t="shared" si="129"/>
        <v>1</v>
      </c>
      <c r="H384" s="4">
        <v>3.65</v>
      </c>
      <c r="I384" s="4">
        <v>1.3</v>
      </c>
      <c r="J384" s="4">
        <v>3.8</v>
      </c>
      <c r="K384" s="4">
        <v>1.27</v>
      </c>
      <c r="L384" s="18">
        <f t="shared" si="130"/>
        <v>20</v>
      </c>
      <c r="M384" s="18">
        <f t="shared" si="131"/>
        <v>75</v>
      </c>
      <c r="N384" s="18">
        <f t="shared" si="132"/>
        <v>25</v>
      </c>
      <c r="O384" s="18">
        <f t="shared" si="133"/>
        <v>75</v>
      </c>
      <c r="P384" s="4">
        <f t="shared" si="134"/>
        <v>202112</v>
      </c>
      <c r="Q384" s="23">
        <f t="shared" si="135"/>
        <v>2.8076923076923075</v>
      </c>
      <c r="R384" s="23">
        <f t="shared" si="136"/>
        <v>-3.7106918238993707</v>
      </c>
      <c r="S384" s="22">
        <f t="shared" si="137"/>
        <v>-0.9029995162070632</v>
      </c>
      <c r="T384" s="5">
        <f t="shared" si="138"/>
        <v>0.35616438356164387</v>
      </c>
      <c r="U384" s="5"/>
      <c r="V384" s="5"/>
      <c r="W384" s="5">
        <f t="shared" si="139"/>
        <v>-1</v>
      </c>
      <c r="X384" s="4">
        <f t="shared" si="140"/>
        <v>-1</v>
      </c>
      <c r="Y384" s="4">
        <f t="shared" si="141"/>
        <v>0</v>
      </c>
      <c r="Z384" s="30">
        <f t="shared" si="142"/>
        <v>2021</v>
      </c>
      <c r="AA384" s="4">
        <f t="shared" si="143"/>
        <v>0.30000000000000004</v>
      </c>
      <c r="AB384" s="4">
        <f t="shared" si="144"/>
        <v>0.27</v>
      </c>
      <c r="AC384" s="4">
        <f t="shared" si="145"/>
        <v>-3.0000000000000027E-2</v>
      </c>
      <c r="AD384" s="4"/>
      <c r="AE384" s="4">
        <f t="shared" si="146"/>
        <v>1.0814708002883922E-2</v>
      </c>
      <c r="AF384" s="31">
        <f t="shared" si="147"/>
        <v>-0.7</v>
      </c>
      <c r="AG384" s="31">
        <f t="shared" si="148"/>
        <v>-0.73</v>
      </c>
      <c r="AH384" s="3">
        <f t="shared" si="149"/>
        <v>0</v>
      </c>
      <c r="AI384" s="40" t="b">
        <f t="shared" si="150"/>
        <v>0</v>
      </c>
      <c r="AJ384" s="3">
        <f t="shared" si="151"/>
        <v>4.1414141414141459E-2</v>
      </c>
      <c r="AK384" s="3">
        <f t="shared" si="152"/>
        <v>0.78014681307260381</v>
      </c>
    </row>
    <row r="385" spans="1:37" s="3" customFormat="1" x14ac:dyDescent="0.25">
      <c r="A385" s="9">
        <v>44535</v>
      </c>
      <c r="B385" s="1" t="s">
        <v>44</v>
      </c>
      <c r="C385" s="1" t="s">
        <v>74</v>
      </c>
      <c r="D385">
        <v>22</v>
      </c>
      <c r="E385" s="1">
        <v>41</v>
      </c>
      <c r="F385">
        <f t="shared" si="128"/>
        <v>0</v>
      </c>
      <c r="G385">
        <f t="shared" si="129"/>
        <v>1</v>
      </c>
      <c r="H385" s="4">
        <v>1.71</v>
      </c>
      <c r="I385" s="4">
        <v>2.2000000000000002</v>
      </c>
      <c r="J385" s="4">
        <v>1.71</v>
      </c>
      <c r="K385" s="4">
        <v>2.2000000000000002</v>
      </c>
      <c r="L385" s="18">
        <f t="shared" si="130"/>
        <v>50</v>
      </c>
      <c r="M385" s="18">
        <f t="shared" si="131"/>
        <v>45</v>
      </c>
      <c r="N385" s="18">
        <f t="shared" si="132"/>
        <v>55</v>
      </c>
      <c r="O385" s="18">
        <f t="shared" si="133"/>
        <v>45</v>
      </c>
      <c r="P385" s="4">
        <f t="shared" si="134"/>
        <v>202112</v>
      </c>
      <c r="Q385" s="23">
        <f t="shared" si="135"/>
        <v>0.77727272727272723</v>
      </c>
      <c r="R385" s="23">
        <f t="shared" si="136"/>
        <v>-2.2417840375586855</v>
      </c>
      <c r="S385" s="22">
        <f t="shared" si="137"/>
        <v>-1.4645113102859582</v>
      </c>
      <c r="T385" s="5">
        <f t="shared" si="138"/>
        <v>1.2865497076023393</v>
      </c>
      <c r="U385" s="5"/>
      <c r="V385" s="5"/>
      <c r="W385" s="5">
        <f t="shared" si="139"/>
        <v>-1</v>
      </c>
      <c r="X385" s="4">
        <f t="shared" si="140"/>
        <v>-1</v>
      </c>
      <c r="Y385" s="4">
        <f t="shared" si="141"/>
        <v>0</v>
      </c>
      <c r="Z385" s="30">
        <f t="shared" si="142"/>
        <v>2021</v>
      </c>
      <c r="AA385" s="4">
        <f t="shared" si="143"/>
        <v>1.2000000000000002</v>
      </c>
      <c r="AB385" s="4">
        <f t="shared" si="144"/>
        <v>1.2000000000000002</v>
      </c>
      <c r="AC385" s="4">
        <f t="shared" si="145"/>
        <v>0</v>
      </c>
      <c r="AD385" s="4"/>
      <c r="AE385" s="4">
        <f t="shared" si="146"/>
        <v>0</v>
      </c>
      <c r="AF385" s="31">
        <f t="shared" si="147"/>
        <v>0.20000000000000018</v>
      </c>
      <c r="AG385" s="31">
        <f t="shared" si="148"/>
        <v>0.20000000000000018</v>
      </c>
      <c r="AH385" s="3">
        <f t="shared" si="149"/>
        <v>0</v>
      </c>
      <c r="AI385" s="40" t="b">
        <f t="shared" si="150"/>
        <v>0</v>
      </c>
      <c r="AJ385" s="3">
        <f t="shared" si="151"/>
        <v>3.7851662404092101E-2</v>
      </c>
      <c r="AK385" s="3">
        <f t="shared" si="152"/>
        <v>0.72372653477329041</v>
      </c>
    </row>
    <row r="386" spans="1:37" s="3" customFormat="1" x14ac:dyDescent="0.25">
      <c r="A386" s="9">
        <v>44535</v>
      </c>
      <c r="B386" s="1" t="s">
        <v>33</v>
      </c>
      <c r="C386" s="1" t="s">
        <v>60</v>
      </c>
      <c r="D386">
        <v>29</v>
      </c>
      <c r="E386" s="1">
        <v>27</v>
      </c>
      <c r="F386">
        <f t="shared" si="128"/>
        <v>1</v>
      </c>
      <c r="G386">
        <f t="shared" si="129"/>
        <v>0</v>
      </c>
      <c r="H386" s="4">
        <v>3.55</v>
      </c>
      <c r="I386" s="4">
        <v>1.31</v>
      </c>
      <c r="J386" s="4">
        <v>3.6</v>
      </c>
      <c r="K386" s="4">
        <v>1.31</v>
      </c>
      <c r="L386" s="18">
        <f t="shared" si="130"/>
        <v>20</v>
      </c>
      <c r="M386" s="18">
        <f t="shared" si="131"/>
        <v>75</v>
      </c>
      <c r="N386" s="18">
        <f t="shared" si="132"/>
        <v>25</v>
      </c>
      <c r="O386" s="18">
        <f t="shared" si="133"/>
        <v>75</v>
      </c>
      <c r="P386" s="4">
        <f t="shared" si="134"/>
        <v>202112</v>
      </c>
      <c r="Q386" s="23">
        <f t="shared" si="135"/>
        <v>3.55</v>
      </c>
      <c r="R386" s="23">
        <f t="shared" si="136"/>
        <v>-3.6179633143580006</v>
      </c>
      <c r="S386" s="22">
        <f t="shared" si="137"/>
        <v>-6.7963314358000737E-2</v>
      </c>
      <c r="T386" s="5">
        <f t="shared" si="138"/>
        <v>0.36901408450704226</v>
      </c>
      <c r="U386" s="5"/>
      <c r="V386" s="5"/>
      <c r="W386" s="5">
        <f t="shared" si="139"/>
        <v>2.5499999999999998</v>
      </c>
      <c r="X386" s="4">
        <f t="shared" si="140"/>
        <v>2.6</v>
      </c>
      <c r="Y386" s="4">
        <f t="shared" si="141"/>
        <v>5.0000000000000266E-2</v>
      </c>
      <c r="Z386" s="30">
        <f t="shared" si="142"/>
        <v>2021</v>
      </c>
      <c r="AA386" s="4">
        <f t="shared" si="143"/>
        <v>-1</v>
      </c>
      <c r="AB386" s="4">
        <f t="shared" si="144"/>
        <v>-1</v>
      </c>
      <c r="AC386" s="4">
        <f t="shared" si="145"/>
        <v>0</v>
      </c>
      <c r="AD386" s="4"/>
      <c r="AE386" s="4">
        <f t="shared" si="146"/>
        <v>3.9123630672926457E-3</v>
      </c>
      <c r="AF386" s="31">
        <f t="shared" si="147"/>
        <v>1.5499999999999998</v>
      </c>
      <c r="AG386" s="31">
        <f t="shared" si="148"/>
        <v>1.6</v>
      </c>
      <c r="AH386" s="3">
        <f t="shared" si="149"/>
        <v>0</v>
      </c>
      <c r="AI386" s="40" t="b">
        <f t="shared" si="150"/>
        <v>0</v>
      </c>
      <c r="AJ386" s="3">
        <f t="shared" si="151"/>
        <v>4.3106995884773514E-2</v>
      </c>
      <c r="AK386" s="3">
        <f t="shared" si="152"/>
        <v>0.77528246006428891</v>
      </c>
    </row>
    <row r="387" spans="1:37" s="3" customFormat="1" x14ac:dyDescent="0.25">
      <c r="A387" s="9">
        <v>44535</v>
      </c>
      <c r="B387" s="1" t="s">
        <v>47</v>
      </c>
      <c r="C387" s="1" t="s">
        <v>36</v>
      </c>
      <c r="D387">
        <v>0</v>
      </c>
      <c r="E387" s="1">
        <v>31</v>
      </c>
      <c r="F387">
        <f t="shared" ref="F387:F450" si="153">IF(D387&gt;E387,1,0)</f>
        <v>0</v>
      </c>
      <c r="G387">
        <f t="shared" ref="G387:G450" si="154">IF(E387&gt;D387,1,0)</f>
        <v>1</v>
      </c>
      <c r="H387" s="4">
        <v>4</v>
      </c>
      <c r="I387" s="4">
        <v>1.26</v>
      </c>
      <c r="J387" s="4">
        <v>4.5</v>
      </c>
      <c r="K387" s="4">
        <v>1.22</v>
      </c>
      <c r="L387" s="18">
        <f t="shared" ref="L387:L450" si="155">INT(100/H387/10)*10</f>
        <v>20</v>
      </c>
      <c r="M387" s="18">
        <f t="shared" ref="M387:M450" si="156">INT(100/I387/5)*5</f>
        <v>75</v>
      </c>
      <c r="N387" s="18">
        <f t="shared" ref="N387:N450" si="157">INT(100/J387/5)*5</f>
        <v>20</v>
      </c>
      <c r="O387" s="18">
        <f t="shared" ref="O387:O450" si="158">INT(100/K387/5)*5</f>
        <v>80</v>
      </c>
      <c r="P387" s="4">
        <f t="shared" ref="P387:P450" si="159">YEAR(A387)*100+MONTH(A387)</f>
        <v>202112</v>
      </c>
      <c r="Q387" s="23">
        <f t="shared" ref="Q387:Q450" si="160">IF(F387=1,H387,H387/I387)</f>
        <v>3.1746031746031744</v>
      </c>
      <c r="R387" s="23">
        <f t="shared" ref="R387:R450" si="161">-1/(H387-1)-1/(I387-1)</f>
        <v>-4.1794871794871788</v>
      </c>
      <c r="S387" s="22">
        <f t="shared" ref="S387:S450" si="162">Q387+R387</f>
        <v>-1.0048840048840044</v>
      </c>
      <c r="T387" s="5">
        <f t="shared" ref="T387:T450" si="163">I387/H387</f>
        <v>0.315</v>
      </c>
      <c r="U387" s="5"/>
      <c r="V387" s="5"/>
      <c r="W387" s="5">
        <f t="shared" ref="W387:W450" si="164">H387*F387-1</f>
        <v>-1</v>
      </c>
      <c r="X387" s="4">
        <f t="shared" ref="X387:X450" si="165">J387*F387-1</f>
        <v>-1</v>
      </c>
      <c r="Y387" s="4">
        <f t="shared" ref="Y387:Y450" si="166">X387-W387</f>
        <v>0</v>
      </c>
      <c r="Z387" s="30">
        <f t="shared" ref="Z387:Z450" si="167">YEAR(A387)</f>
        <v>2021</v>
      </c>
      <c r="AA387" s="4">
        <f t="shared" ref="AA387:AA450" si="168">I387*G387-1</f>
        <v>0.26</v>
      </c>
      <c r="AB387" s="4">
        <f t="shared" ref="AB387:AB450" si="169">G387*K387-1</f>
        <v>0.21999999999999997</v>
      </c>
      <c r="AC387" s="4">
        <f t="shared" ref="AC387:AC450" si="170">AB387-AA387</f>
        <v>-4.0000000000000036E-2</v>
      </c>
      <c r="AD387" s="4"/>
      <c r="AE387" s="4">
        <f t="shared" ref="AE387:AE450" si="171">(1/H387-1/J387)</f>
        <v>2.777777777777779E-2</v>
      </c>
      <c r="AF387" s="31">
        <f t="shared" ref="AF387:AF450" si="172">H387*F387+I387*G387-2</f>
        <v>-0.74</v>
      </c>
      <c r="AG387" s="31">
        <f t="shared" ref="AG387:AG450" si="173">F387*J387+G387*K387-2</f>
        <v>-0.78</v>
      </c>
      <c r="AH387" s="3">
        <f t="shared" ref="AH387:AH450" si="174">IF(OR((1/H387+1/K387)&lt;1,(1/I387+1/J387)&lt;1),1,0)</f>
        <v>0</v>
      </c>
      <c r="AI387" s="40" t="b">
        <f t="shared" ref="AI387:AI450" si="175">IF(MIN(1/H387+1/K387,1/I387+1/J387)&lt;0.99,1-MIN(1/H387+1/K387,1/I387+1/J387))</f>
        <v>0</v>
      </c>
      <c r="AJ387" s="3">
        <f t="shared" ref="AJ387:AJ450" si="176">1-H387*I387/(H387+I387)</f>
        <v>4.1825095057034134E-2</v>
      </c>
      <c r="AK387" s="3">
        <f t="shared" ref="AK387:AK450" si="177">1-(1/H387+1/I387)/H387/I387</f>
        <v>0.79292642983119177</v>
      </c>
    </row>
    <row r="388" spans="1:37" s="3" customFormat="1" x14ac:dyDescent="0.25">
      <c r="A388" s="9">
        <v>44535</v>
      </c>
      <c r="B388" s="1" t="s">
        <v>51</v>
      </c>
      <c r="C388" s="1" t="s">
        <v>34</v>
      </c>
      <c r="D388">
        <v>20</v>
      </c>
      <c r="E388" s="1">
        <v>9</v>
      </c>
      <c r="F388">
        <f t="shared" si="153"/>
        <v>1</v>
      </c>
      <c r="G388">
        <f t="shared" si="154"/>
        <v>0</v>
      </c>
      <c r="H388" s="4">
        <v>1.68</v>
      </c>
      <c r="I388" s="4">
        <v>2.25</v>
      </c>
      <c r="J388" s="4">
        <v>1.34</v>
      </c>
      <c r="K388" s="4">
        <v>3.35</v>
      </c>
      <c r="L388" s="18">
        <f t="shared" si="155"/>
        <v>50</v>
      </c>
      <c r="M388" s="18">
        <f t="shared" si="156"/>
        <v>40</v>
      </c>
      <c r="N388" s="18">
        <f t="shared" si="157"/>
        <v>70</v>
      </c>
      <c r="O388" s="18">
        <f t="shared" si="158"/>
        <v>25</v>
      </c>
      <c r="P388" s="4">
        <f t="shared" si="159"/>
        <v>202112</v>
      </c>
      <c r="Q388" s="23">
        <f t="shared" si="160"/>
        <v>1.68</v>
      </c>
      <c r="R388" s="23">
        <f t="shared" si="161"/>
        <v>-2.2705882352941176</v>
      </c>
      <c r="S388" s="22">
        <f t="shared" si="162"/>
        <v>-0.59058823529411764</v>
      </c>
      <c r="T388" s="5">
        <f t="shared" si="163"/>
        <v>1.3392857142857144</v>
      </c>
      <c r="U388" s="5"/>
      <c r="V388" s="5"/>
      <c r="W388" s="5">
        <f t="shared" si="164"/>
        <v>0.67999999999999994</v>
      </c>
      <c r="X388" s="4">
        <f t="shared" si="165"/>
        <v>0.34000000000000008</v>
      </c>
      <c r="Y388" s="4">
        <f t="shared" si="166"/>
        <v>-0.33999999999999986</v>
      </c>
      <c r="Z388" s="30">
        <f t="shared" si="167"/>
        <v>2021</v>
      </c>
      <c r="AA388" s="4">
        <f t="shared" si="168"/>
        <v>-1</v>
      </c>
      <c r="AB388" s="4">
        <f t="shared" si="169"/>
        <v>-1</v>
      </c>
      <c r="AC388" s="4">
        <f t="shared" si="170"/>
        <v>0</v>
      </c>
      <c r="AD388" s="4"/>
      <c r="AE388" s="4">
        <f t="shared" si="171"/>
        <v>-0.15103056147832261</v>
      </c>
      <c r="AF388" s="31">
        <f t="shared" si="172"/>
        <v>-0.32000000000000006</v>
      </c>
      <c r="AG388" s="31">
        <f t="shared" si="173"/>
        <v>-0.65999999999999992</v>
      </c>
      <c r="AH388" s="3">
        <f t="shared" si="174"/>
        <v>1</v>
      </c>
      <c r="AI388" s="40">
        <f t="shared" si="175"/>
        <v>0.10625444207533763</v>
      </c>
      <c r="AJ388" s="3">
        <f t="shared" si="176"/>
        <v>3.8167938931297662E-2</v>
      </c>
      <c r="AK388" s="3">
        <f t="shared" si="177"/>
        <v>0.72495170907869322</v>
      </c>
    </row>
    <row r="389" spans="1:37" s="3" customFormat="1" x14ac:dyDescent="0.25">
      <c r="A389" s="9">
        <v>44535</v>
      </c>
      <c r="B389" s="1" t="s">
        <v>53</v>
      </c>
      <c r="C389" s="1" t="s">
        <v>55</v>
      </c>
      <c r="D389">
        <v>18</v>
      </c>
      <c r="E389" s="1">
        <v>33</v>
      </c>
      <c r="F389">
        <f t="shared" si="153"/>
        <v>0</v>
      </c>
      <c r="G389">
        <f t="shared" si="154"/>
        <v>1</v>
      </c>
      <c r="H389" s="4">
        <v>3.6</v>
      </c>
      <c r="I389" s="4">
        <v>1.31</v>
      </c>
      <c r="J389" s="4">
        <v>2.8</v>
      </c>
      <c r="K389" s="4">
        <v>1.45</v>
      </c>
      <c r="L389" s="18">
        <f t="shared" si="155"/>
        <v>20</v>
      </c>
      <c r="M389" s="18">
        <f t="shared" si="156"/>
        <v>75</v>
      </c>
      <c r="N389" s="18">
        <f t="shared" si="157"/>
        <v>35</v>
      </c>
      <c r="O389" s="18">
        <f t="shared" si="158"/>
        <v>65</v>
      </c>
      <c r="P389" s="4">
        <f t="shared" si="159"/>
        <v>202112</v>
      </c>
      <c r="Q389" s="23">
        <f t="shared" si="160"/>
        <v>2.7480916030534353</v>
      </c>
      <c r="R389" s="23">
        <f t="shared" si="161"/>
        <v>-3.6104218362282872</v>
      </c>
      <c r="S389" s="22">
        <f t="shared" si="162"/>
        <v>-0.86233023317485191</v>
      </c>
      <c r="T389" s="5">
        <f t="shared" si="163"/>
        <v>0.36388888888888887</v>
      </c>
      <c r="U389" s="5"/>
      <c r="V389" s="5"/>
      <c r="W389" s="5">
        <f t="shared" si="164"/>
        <v>-1</v>
      </c>
      <c r="X389" s="4">
        <f t="shared" si="165"/>
        <v>-1</v>
      </c>
      <c r="Y389" s="4">
        <f t="shared" si="166"/>
        <v>0</v>
      </c>
      <c r="Z389" s="30">
        <f t="shared" si="167"/>
        <v>2021</v>
      </c>
      <c r="AA389" s="4">
        <f t="shared" si="168"/>
        <v>0.31000000000000005</v>
      </c>
      <c r="AB389" s="4">
        <f t="shared" si="169"/>
        <v>0.44999999999999996</v>
      </c>
      <c r="AC389" s="4">
        <f t="shared" si="170"/>
        <v>0.1399999999999999</v>
      </c>
      <c r="AD389" s="4"/>
      <c r="AE389" s="4">
        <f t="shared" si="171"/>
        <v>-7.9365079365079361E-2</v>
      </c>
      <c r="AF389" s="31">
        <f t="shared" si="172"/>
        <v>-0.69</v>
      </c>
      <c r="AG389" s="31">
        <f t="shared" si="173"/>
        <v>-0.55000000000000004</v>
      </c>
      <c r="AH389" s="3">
        <f t="shared" si="174"/>
        <v>1</v>
      </c>
      <c r="AI389" s="40">
        <f t="shared" si="175"/>
        <v>3.256704980842906E-2</v>
      </c>
      <c r="AJ389" s="3">
        <f t="shared" si="176"/>
        <v>3.9511201629327863E-2</v>
      </c>
      <c r="AK389" s="3">
        <f t="shared" si="177"/>
        <v>0.7792331305335598</v>
      </c>
    </row>
    <row r="390" spans="1:37" s="3" customFormat="1" x14ac:dyDescent="0.25">
      <c r="A390" s="9">
        <v>44532</v>
      </c>
      <c r="B390" s="1" t="s">
        <v>42</v>
      </c>
      <c r="C390" s="1" t="s">
        <v>37</v>
      </c>
      <c r="D390">
        <v>17</v>
      </c>
      <c r="E390" s="1">
        <v>27</v>
      </c>
      <c r="F390">
        <f t="shared" si="153"/>
        <v>0</v>
      </c>
      <c r="G390">
        <f t="shared" si="154"/>
        <v>1</v>
      </c>
      <c r="H390" s="4">
        <v>2.95</v>
      </c>
      <c r="I390" s="4">
        <v>1.42</v>
      </c>
      <c r="J390" s="4">
        <v>3.25</v>
      </c>
      <c r="K390" s="4">
        <v>1.36</v>
      </c>
      <c r="L390" s="18">
        <f t="shared" si="155"/>
        <v>30</v>
      </c>
      <c r="M390" s="18">
        <f t="shared" si="156"/>
        <v>70</v>
      </c>
      <c r="N390" s="18">
        <f t="shared" si="157"/>
        <v>30</v>
      </c>
      <c r="O390" s="18">
        <f t="shared" si="158"/>
        <v>70</v>
      </c>
      <c r="P390" s="4">
        <f t="shared" si="159"/>
        <v>202112</v>
      </c>
      <c r="Q390" s="23">
        <f t="shared" si="160"/>
        <v>2.0774647887323945</v>
      </c>
      <c r="R390" s="23">
        <f t="shared" si="161"/>
        <v>-2.8937728937728942</v>
      </c>
      <c r="S390" s="22">
        <f t="shared" si="162"/>
        <v>-0.81630810504049967</v>
      </c>
      <c r="T390" s="5">
        <f t="shared" si="163"/>
        <v>0.48135593220338979</v>
      </c>
      <c r="U390" s="5"/>
      <c r="V390" s="5"/>
      <c r="W390" s="5">
        <f t="shared" si="164"/>
        <v>-1</v>
      </c>
      <c r="X390" s="4">
        <f t="shared" si="165"/>
        <v>-1</v>
      </c>
      <c r="Y390" s="4">
        <f t="shared" si="166"/>
        <v>0</v>
      </c>
      <c r="Z390" s="30">
        <f t="shared" si="167"/>
        <v>2021</v>
      </c>
      <c r="AA390" s="4">
        <f t="shared" si="168"/>
        <v>0.41999999999999993</v>
      </c>
      <c r="AB390" s="4">
        <f t="shared" si="169"/>
        <v>0.3600000000000001</v>
      </c>
      <c r="AC390" s="4">
        <f t="shared" si="170"/>
        <v>-5.9999999999999831E-2</v>
      </c>
      <c r="AD390" s="4"/>
      <c r="AE390" s="4">
        <f t="shared" si="171"/>
        <v>3.1290743155149903E-2</v>
      </c>
      <c r="AF390" s="31">
        <f t="shared" si="172"/>
        <v>-0.58000000000000007</v>
      </c>
      <c r="AG390" s="31">
        <f t="shared" si="173"/>
        <v>-0.6399999999999999</v>
      </c>
      <c r="AH390" s="3">
        <f t="shared" si="174"/>
        <v>0</v>
      </c>
      <c r="AI390" s="40" t="b">
        <f t="shared" si="175"/>
        <v>0</v>
      </c>
      <c r="AJ390" s="3">
        <f t="shared" si="176"/>
        <v>4.1418764302059485E-2</v>
      </c>
      <c r="AK390" s="3">
        <f t="shared" si="177"/>
        <v>0.75096481189779574</v>
      </c>
    </row>
    <row r="391" spans="1:37" s="3" customFormat="1" x14ac:dyDescent="0.25">
      <c r="A391" s="9">
        <v>44529</v>
      </c>
      <c r="B391" s="1" t="s">
        <v>81</v>
      </c>
      <c r="C391" s="1" t="s">
        <v>61</v>
      </c>
      <c r="D391">
        <v>17</v>
      </c>
      <c r="E391" s="1">
        <v>15</v>
      </c>
      <c r="F391">
        <f t="shared" si="153"/>
        <v>1</v>
      </c>
      <c r="G391">
        <f t="shared" si="154"/>
        <v>0</v>
      </c>
      <c r="H391" s="4">
        <v>2.15</v>
      </c>
      <c r="I391" s="4">
        <v>1.74</v>
      </c>
      <c r="J391" s="4">
        <v>2.1</v>
      </c>
      <c r="K391" s="4">
        <v>1.76</v>
      </c>
      <c r="L391" s="18">
        <f t="shared" si="155"/>
        <v>40</v>
      </c>
      <c r="M391" s="18">
        <f t="shared" si="156"/>
        <v>55</v>
      </c>
      <c r="N391" s="18">
        <f t="shared" si="157"/>
        <v>45</v>
      </c>
      <c r="O391" s="18">
        <f t="shared" si="158"/>
        <v>55</v>
      </c>
      <c r="P391" s="4">
        <f t="shared" si="159"/>
        <v>202111</v>
      </c>
      <c r="Q391" s="23">
        <f t="shared" si="160"/>
        <v>2.15</v>
      </c>
      <c r="R391" s="23">
        <f t="shared" si="161"/>
        <v>-2.2209165687426555</v>
      </c>
      <c r="S391" s="22">
        <f t="shared" si="162"/>
        <v>-7.0916568742655617E-2</v>
      </c>
      <c r="T391" s="5">
        <f t="shared" si="163"/>
        <v>0.80930232558139537</v>
      </c>
      <c r="U391" s="5"/>
      <c r="V391" s="5"/>
      <c r="W391" s="5">
        <f t="shared" si="164"/>
        <v>1.1499999999999999</v>
      </c>
      <c r="X391" s="4">
        <f t="shared" si="165"/>
        <v>1.1000000000000001</v>
      </c>
      <c r="Y391" s="4">
        <f t="shared" si="166"/>
        <v>-4.9999999999999822E-2</v>
      </c>
      <c r="Z391" s="30">
        <f t="shared" si="167"/>
        <v>2021</v>
      </c>
      <c r="AA391" s="4">
        <f t="shared" si="168"/>
        <v>-1</v>
      </c>
      <c r="AB391" s="4">
        <f t="shared" si="169"/>
        <v>-1</v>
      </c>
      <c r="AC391" s="4">
        <f t="shared" si="170"/>
        <v>0</v>
      </c>
      <c r="AD391" s="4"/>
      <c r="AE391" s="4">
        <f t="shared" si="171"/>
        <v>-1.1074197120708729E-2</v>
      </c>
      <c r="AF391" s="31">
        <f t="shared" si="172"/>
        <v>0.14999999999999991</v>
      </c>
      <c r="AG391" s="31">
        <f t="shared" si="173"/>
        <v>0.10000000000000009</v>
      </c>
      <c r="AH391" s="3">
        <f t="shared" si="174"/>
        <v>0</v>
      </c>
      <c r="AI391" s="40" t="b">
        <f t="shared" si="175"/>
        <v>0</v>
      </c>
      <c r="AJ391" s="3">
        <f t="shared" si="176"/>
        <v>3.8303341902313659E-2</v>
      </c>
      <c r="AK391" s="3">
        <f t="shared" si="177"/>
        <v>0.72204519573698789</v>
      </c>
    </row>
    <row r="392" spans="1:37" s="3" customFormat="1" x14ac:dyDescent="0.25">
      <c r="A392" s="9">
        <v>44528</v>
      </c>
      <c r="B392" s="1" t="s">
        <v>43</v>
      </c>
      <c r="C392" s="1" t="s">
        <v>58</v>
      </c>
      <c r="D392">
        <v>16</v>
      </c>
      <c r="E392" s="1">
        <v>10</v>
      </c>
      <c r="F392">
        <f t="shared" si="153"/>
        <v>1</v>
      </c>
      <c r="G392">
        <f t="shared" si="154"/>
        <v>0</v>
      </c>
      <c r="H392" s="4">
        <v>1.47</v>
      </c>
      <c r="I392" s="4">
        <v>2.75</v>
      </c>
      <c r="J392" s="4">
        <v>1.64</v>
      </c>
      <c r="K392" s="4">
        <v>2.35</v>
      </c>
      <c r="L392" s="18">
        <f t="shared" si="155"/>
        <v>60</v>
      </c>
      <c r="M392" s="18">
        <f t="shared" si="156"/>
        <v>35</v>
      </c>
      <c r="N392" s="18">
        <f t="shared" si="157"/>
        <v>60</v>
      </c>
      <c r="O392" s="18">
        <f t="shared" si="158"/>
        <v>40</v>
      </c>
      <c r="P392" s="4">
        <f t="shared" si="159"/>
        <v>202111</v>
      </c>
      <c r="Q392" s="23">
        <f t="shared" si="160"/>
        <v>1.47</v>
      </c>
      <c r="R392" s="23">
        <f t="shared" si="161"/>
        <v>-2.6990881458966562</v>
      </c>
      <c r="S392" s="22">
        <f t="shared" si="162"/>
        <v>-1.2290881458966563</v>
      </c>
      <c r="T392" s="5">
        <f t="shared" si="163"/>
        <v>1.870748299319728</v>
      </c>
      <c r="U392" s="5"/>
      <c r="V392" s="5"/>
      <c r="W392" s="5">
        <f t="shared" si="164"/>
        <v>0.47</v>
      </c>
      <c r="X392" s="4">
        <f t="shared" si="165"/>
        <v>0.6399999999999999</v>
      </c>
      <c r="Y392" s="4">
        <f t="shared" si="166"/>
        <v>0.16999999999999993</v>
      </c>
      <c r="Z392" s="30">
        <f t="shared" si="167"/>
        <v>2021</v>
      </c>
      <c r="AA392" s="4">
        <f t="shared" si="168"/>
        <v>-1</v>
      </c>
      <c r="AB392" s="4">
        <f t="shared" si="169"/>
        <v>-1</v>
      </c>
      <c r="AC392" s="4">
        <f t="shared" si="170"/>
        <v>0</v>
      </c>
      <c r="AD392" s="4"/>
      <c r="AE392" s="4">
        <f t="shared" si="171"/>
        <v>7.0516011282561797E-2</v>
      </c>
      <c r="AF392" s="31">
        <f t="shared" si="172"/>
        <v>-0.53</v>
      </c>
      <c r="AG392" s="31">
        <f t="shared" si="173"/>
        <v>-0.3600000000000001</v>
      </c>
      <c r="AH392" s="3">
        <f t="shared" si="174"/>
        <v>1</v>
      </c>
      <c r="AI392" s="40">
        <f t="shared" si="175"/>
        <v>2.6607538802660757E-2</v>
      </c>
      <c r="AJ392" s="3">
        <f t="shared" si="176"/>
        <v>4.206161137440767E-2</v>
      </c>
      <c r="AK392" s="3">
        <f t="shared" si="177"/>
        <v>0.74176661163144075</v>
      </c>
    </row>
    <row r="393" spans="1:37" s="3" customFormat="1" x14ac:dyDescent="0.25">
      <c r="A393" s="9">
        <v>44528</v>
      </c>
      <c r="B393" s="1" t="s">
        <v>62</v>
      </c>
      <c r="C393" s="1" t="s">
        <v>73</v>
      </c>
      <c r="D393">
        <v>36</v>
      </c>
      <c r="E393" s="1">
        <v>28</v>
      </c>
      <c r="F393">
        <f t="shared" si="153"/>
        <v>1</v>
      </c>
      <c r="G393">
        <f t="shared" si="154"/>
        <v>0</v>
      </c>
      <c r="H393" s="4">
        <v>1.8</v>
      </c>
      <c r="I393" s="4">
        <v>2.0499999999999998</v>
      </c>
      <c r="J393" s="4">
        <v>2.1</v>
      </c>
      <c r="K393" s="4">
        <v>1.76</v>
      </c>
      <c r="L393" s="18">
        <f t="shared" si="155"/>
        <v>50</v>
      </c>
      <c r="M393" s="18">
        <f t="shared" si="156"/>
        <v>45</v>
      </c>
      <c r="N393" s="18">
        <f t="shared" si="157"/>
        <v>45</v>
      </c>
      <c r="O393" s="18">
        <f t="shared" si="158"/>
        <v>55</v>
      </c>
      <c r="P393" s="4">
        <f t="shared" si="159"/>
        <v>202111</v>
      </c>
      <c r="Q393" s="23">
        <f t="shared" si="160"/>
        <v>1.8</v>
      </c>
      <c r="R393" s="23">
        <f t="shared" si="161"/>
        <v>-2.2023809523809526</v>
      </c>
      <c r="S393" s="22">
        <f t="shared" si="162"/>
        <v>-0.40238095238095251</v>
      </c>
      <c r="T393" s="5">
        <f t="shared" si="163"/>
        <v>1.1388888888888888</v>
      </c>
      <c r="U393" s="5"/>
      <c r="V393" s="5"/>
      <c r="W393" s="5">
        <f t="shared" si="164"/>
        <v>0.8</v>
      </c>
      <c r="X393" s="4">
        <f t="shared" si="165"/>
        <v>1.1000000000000001</v>
      </c>
      <c r="Y393" s="4">
        <f t="shared" si="166"/>
        <v>0.30000000000000004</v>
      </c>
      <c r="Z393" s="30">
        <f t="shared" si="167"/>
        <v>2021</v>
      </c>
      <c r="AA393" s="4">
        <f t="shared" si="168"/>
        <v>-1</v>
      </c>
      <c r="AB393" s="4">
        <f t="shared" si="169"/>
        <v>-1</v>
      </c>
      <c r="AC393" s="4">
        <f t="shared" si="170"/>
        <v>0</v>
      </c>
      <c r="AD393" s="4"/>
      <c r="AE393" s="4">
        <f t="shared" si="171"/>
        <v>7.9365079365079416E-2</v>
      </c>
      <c r="AF393" s="31">
        <f t="shared" si="172"/>
        <v>-0.19999999999999996</v>
      </c>
      <c r="AG393" s="31">
        <f t="shared" si="173"/>
        <v>0.10000000000000009</v>
      </c>
      <c r="AH393" s="3">
        <f t="shared" si="174"/>
        <v>1</v>
      </c>
      <c r="AI393" s="40">
        <f t="shared" si="175"/>
        <v>3.6004645760743248E-2</v>
      </c>
      <c r="AJ393" s="3">
        <f t="shared" si="176"/>
        <v>4.1558441558441461E-2</v>
      </c>
      <c r="AK393" s="3">
        <f t="shared" si="177"/>
        <v>0.7172464949581745</v>
      </c>
    </row>
    <row r="394" spans="1:37" s="3" customFormat="1" x14ac:dyDescent="0.25">
      <c r="A394" s="9">
        <v>44528</v>
      </c>
      <c r="B394" s="1" t="s">
        <v>38</v>
      </c>
      <c r="C394" s="1" t="s">
        <v>60</v>
      </c>
      <c r="D394">
        <v>34</v>
      </c>
      <c r="E394" s="1">
        <v>26</v>
      </c>
      <c r="F394">
        <f t="shared" si="153"/>
        <v>1</v>
      </c>
      <c r="G394">
        <f t="shared" si="154"/>
        <v>0</v>
      </c>
      <c r="H394" s="4">
        <v>1.71</v>
      </c>
      <c r="I394" s="4">
        <v>2.2000000000000002</v>
      </c>
      <c r="J394" s="4">
        <v>1.5</v>
      </c>
      <c r="K394" s="4">
        <v>2.7</v>
      </c>
      <c r="L394" s="18">
        <f t="shared" si="155"/>
        <v>50</v>
      </c>
      <c r="M394" s="18">
        <f t="shared" si="156"/>
        <v>45</v>
      </c>
      <c r="N394" s="18">
        <f t="shared" si="157"/>
        <v>65</v>
      </c>
      <c r="O394" s="18">
        <f t="shared" si="158"/>
        <v>35</v>
      </c>
      <c r="P394" s="4">
        <f t="shared" si="159"/>
        <v>202111</v>
      </c>
      <c r="Q394" s="23">
        <f t="shared" si="160"/>
        <v>1.71</v>
      </c>
      <c r="R394" s="23">
        <f t="shared" si="161"/>
        <v>-2.2417840375586855</v>
      </c>
      <c r="S394" s="22">
        <f t="shared" si="162"/>
        <v>-0.53178403755868553</v>
      </c>
      <c r="T394" s="5">
        <f t="shared" si="163"/>
        <v>1.2865497076023393</v>
      </c>
      <c r="U394" s="5"/>
      <c r="V394" s="5"/>
      <c r="W394" s="5">
        <f t="shared" si="164"/>
        <v>0.71</v>
      </c>
      <c r="X394" s="4">
        <f t="shared" si="165"/>
        <v>0.5</v>
      </c>
      <c r="Y394" s="4">
        <f t="shared" si="166"/>
        <v>-0.20999999999999996</v>
      </c>
      <c r="Z394" s="30">
        <f t="shared" si="167"/>
        <v>2021</v>
      </c>
      <c r="AA394" s="4">
        <f t="shared" si="168"/>
        <v>-1</v>
      </c>
      <c r="AB394" s="4">
        <f t="shared" si="169"/>
        <v>-1</v>
      </c>
      <c r="AC394" s="4">
        <f t="shared" si="170"/>
        <v>0</v>
      </c>
      <c r="AD394" s="4"/>
      <c r="AE394" s="4">
        <f t="shared" si="171"/>
        <v>-8.1871345029239762E-2</v>
      </c>
      <c r="AF394" s="31">
        <f t="shared" si="172"/>
        <v>-0.29000000000000004</v>
      </c>
      <c r="AG394" s="31">
        <f t="shared" si="173"/>
        <v>-0.5</v>
      </c>
      <c r="AH394" s="3">
        <f t="shared" si="174"/>
        <v>1</v>
      </c>
      <c r="AI394" s="40">
        <f t="shared" si="175"/>
        <v>4.4834307992202782E-2</v>
      </c>
      <c r="AJ394" s="3">
        <f t="shared" si="176"/>
        <v>3.7851662404092101E-2</v>
      </c>
      <c r="AK394" s="3">
        <f t="shared" si="177"/>
        <v>0.72372653477329041</v>
      </c>
    </row>
    <row r="395" spans="1:37" s="3" customFormat="1" x14ac:dyDescent="0.25">
      <c r="A395" s="9">
        <v>44528</v>
      </c>
      <c r="B395" s="1" t="s">
        <v>35</v>
      </c>
      <c r="C395" s="1" t="s">
        <v>74</v>
      </c>
      <c r="D395">
        <v>28</v>
      </c>
      <c r="E395" s="1">
        <v>13</v>
      </c>
      <c r="F395">
        <f t="shared" si="153"/>
        <v>1</v>
      </c>
      <c r="G395">
        <f t="shared" si="154"/>
        <v>0</v>
      </c>
      <c r="H395" s="4">
        <v>2.0499999999999998</v>
      </c>
      <c r="I395" s="4">
        <v>1.8</v>
      </c>
      <c r="J395" s="4">
        <v>2.2999999999999998</v>
      </c>
      <c r="K395" s="4">
        <v>1.66</v>
      </c>
      <c r="L395" s="18">
        <f t="shared" si="155"/>
        <v>40</v>
      </c>
      <c r="M395" s="18">
        <f t="shared" si="156"/>
        <v>55</v>
      </c>
      <c r="N395" s="18">
        <f t="shared" si="157"/>
        <v>40</v>
      </c>
      <c r="O395" s="18">
        <f t="shared" si="158"/>
        <v>60</v>
      </c>
      <c r="P395" s="4">
        <f t="shared" si="159"/>
        <v>202111</v>
      </c>
      <c r="Q395" s="23">
        <f t="shared" si="160"/>
        <v>2.0499999999999998</v>
      </c>
      <c r="R395" s="23">
        <f t="shared" si="161"/>
        <v>-2.2023809523809526</v>
      </c>
      <c r="S395" s="22">
        <f t="shared" si="162"/>
        <v>-0.15238095238095273</v>
      </c>
      <c r="T395" s="5">
        <f t="shared" si="163"/>
        <v>0.87804878048780499</v>
      </c>
      <c r="U395" s="5"/>
      <c r="V395" s="5"/>
      <c r="W395" s="5">
        <f t="shared" si="164"/>
        <v>1.0499999999999998</v>
      </c>
      <c r="X395" s="4">
        <f t="shared" si="165"/>
        <v>1.2999999999999998</v>
      </c>
      <c r="Y395" s="4">
        <f t="shared" si="166"/>
        <v>0.25</v>
      </c>
      <c r="Z395" s="30">
        <f t="shared" si="167"/>
        <v>2021</v>
      </c>
      <c r="AA395" s="4">
        <f t="shared" si="168"/>
        <v>-1</v>
      </c>
      <c r="AB395" s="4">
        <f t="shared" si="169"/>
        <v>-1</v>
      </c>
      <c r="AC395" s="4">
        <f t="shared" si="170"/>
        <v>0</v>
      </c>
      <c r="AD395" s="4"/>
      <c r="AE395" s="4">
        <f t="shared" si="171"/>
        <v>5.3022269353128315E-2</v>
      </c>
      <c r="AF395" s="31">
        <f t="shared" si="172"/>
        <v>4.9999999999999822E-2</v>
      </c>
      <c r="AG395" s="31">
        <f t="shared" si="173"/>
        <v>0.29999999999999982</v>
      </c>
      <c r="AH395" s="3">
        <f t="shared" si="174"/>
        <v>1</v>
      </c>
      <c r="AI395" s="40" t="b">
        <f t="shared" si="175"/>
        <v>0</v>
      </c>
      <c r="AJ395" s="3">
        <f t="shared" si="176"/>
        <v>4.1558441558441461E-2</v>
      </c>
      <c r="AK395" s="3">
        <f t="shared" si="177"/>
        <v>0.7172464949581745</v>
      </c>
    </row>
    <row r="396" spans="1:37" s="3" customFormat="1" x14ac:dyDescent="0.25">
      <c r="A396" s="9">
        <v>44528</v>
      </c>
      <c r="B396" s="1" t="s">
        <v>44</v>
      </c>
      <c r="C396" s="1" t="s">
        <v>57</v>
      </c>
      <c r="D396">
        <v>41</v>
      </c>
      <c r="E396" s="1">
        <v>10</v>
      </c>
      <c r="F396">
        <f t="shared" si="153"/>
        <v>1</v>
      </c>
      <c r="G396">
        <f t="shared" si="154"/>
        <v>0</v>
      </c>
      <c r="H396" s="4">
        <v>1.47</v>
      </c>
      <c r="I396" s="4">
        <v>2.75</v>
      </c>
      <c r="J396" s="4">
        <v>1.55</v>
      </c>
      <c r="K396" s="4">
        <v>2.6</v>
      </c>
      <c r="L396" s="18">
        <f t="shared" si="155"/>
        <v>60</v>
      </c>
      <c r="M396" s="18">
        <f t="shared" si="156"/>
        <v>35</v>
      </c>
      <c r="N396" s="18">
        <f t="shared" si="157"/>
        <v>60</v>
      </c>
      <c r="O396" s="18">
        <f t="shared" si="158"/>
        <v>35</v>
      </c>
      <c r="P396" s="4">
        <f t="shared" si="159"/>
        <v>202111</v>
      </c>
      <c r="Q396" s="23">
        <f t="shared" si="160"/>
        <v>1.47</v>
      </c>
      <c r="R396" s="23">
        <f t="shared" si="161"/>
        <v>-2.6990881458966562</v>
      </c>
      <c r="S396" s="22">
        <f t="shared" si="162"/>
        <v>-1.2290881458966563</v>
      </c>
      <c r="T396" s="5">
        <f t="shared" si="163"/>
        <v>1.870748299319728</v>
      </c>
      <c r="U396" s="5"/>
      <c r="V396" s="5"/>
      <c r="W396" s="5">
        <f t="shared" si="164"/>
        <v>0.47</v>
      </c>
      <c r="X396" s="4">
        <f t="shared" si="165"/>
        <v>0.55000000000000004</v>
      </c>
      <c r="Y396" s="4">
        <f t="shared" si="166"/>
        <v>8.0000000000000071E-2</v>
      </c>
      <c r="Z396" s="30">
        <f t="shared" si="167"/>
        <v>2021</v>
      </c>
      <c r="AA396" s="4">
        <f t="shared" si="168"/>
        <v>-1</v>
      </c>
      <c r="AB396" s="4">
        <f t="shared" si="169"/>
        <v>-1</v>
      </c>
      <c r="AC396" s="4">
        <f t="shared" si="170"/>
        <v>0</v>
      </c>
      <c r="AD396" s="4"/>
      <c r="AE396" s="4">
        <f t="shared" si="171"/>
        <v>3.5110818520956766E-2</v>
      </c>
      <c r="AF396" s="31">
        <f t="shared" si="172"/>
        <v>-0.53</v>
      </c>
      <c r="AG396" s="31">
        <f t="shared" si="173"/>
        <v>-0.44999999999999996</v>
      </c>
      <c r="AH396" s="3">
        <f t="shared" si="174"/>
        <v>0</v>
      </c>
      <c r="AI396" s="40" t="b">
        <f t="shared" si="175"/>
        <v>0</v>
      </c>
      <c r="AJ396" s="3">
        <f t="shared" si="176"/>
        <v>4.206161137440767E-2</v>
      </c>
      <c r="AK396" s="3">
        <f t="shared" si="177"/>
        <v>0.74176661163144075</v>
      </c>
    </row>
    <row r="397" spans="1:37" s="3" customFormat="1" x14ac:dyDescent="0.25">
      <c r="A397" s="9">
        <v>44528</v>
      </c>
      <c r="B397" s="1" t="s">
        <v>47</v>
      </c>
      <c r="C397" s="1" t="s">
        <v>53</v>
      </c>
      <c r="D397">
        <v>14</v>
      </c>
      <c r="E397" s="1">
        <v>21</v>
      </c>
      <c r="F397">
        <f t="shared" si="153"/>
        <v>0</v>
      </c>
      <c r="G397">
        <f t="shared" si="154"/>
        <v>1</v>
      </c>
      <c r="H397" s="4">
        <v>1.62</v>
      </c>
      <c r="I397" s="4">
        <v>2.4</v>
      </c>
      <c r="J397" s="4">
        <v>1.66</v>
      </c>
      <c r="K397" s="4">
        <v>2.2999999999999998</v>
      </c>
      <c r="L397" s="18">
        <f t="shared" si="155"/>
        <v>60</v>
      </c>
      <c r="M397" s="18">
        <f t="shared" si="156"/>
        <v>40</v>
      </c>
      <c r="N397" s="18">
        <f t="shared" si="157"/>
        <v>60</v>
      </c>
      <c r="O397" s="18">
        <f t="shared" si="158"/>
        <v>40</v>
      </c>
      <c r="P397" s="4">
        <f t="shared" si="159"/>
        <v>202111</v>
      </c>
      <c r="Q397" s="23">
        <f t="shared" si="160"/>
        <v>0.67500000000000004</v>
      </c>
      <c r="R397" s="23">
        <f t="shared" si="161"/>
        <v>-2.3271889400921655</v>
      </c>
      <c r="S397" s="22">
        <f t="shared" si="162"/>
        <v>-1.6521889400921654</v>
      </c>
      <c r="T397" s="5">
        <f t="shared" si="163"/>
        <v>1.4814814814814814</v>
      </c>
      <c r="U397" s="5"/>
      <c r="V397" s="5"/>
      <c r="W397" s="5">
        <f t="shared" si="164"/>
        <v>-1</v>
      </c>
      <c r="X397" s="4">
        <f t="shared" si="165"/>
        <v>-1</v>
      </c>
      <c r="Y397" s="4">
        <f t="shared" si="166"/>
        <v>0</v>
      </c>
      <c r="Z397" s="30">
        <f t="shared" si="167"/>
        <v>2021</v>
      </c>
      <c r="AA397" s="4">
        <f t="shared" si="168"/>
        <v>1.4</v>
      </c>
      <c r="AB397" s="4">
        <f t="shared" si="169"/>
        <v>1.2999999999999998</v>
      </c>
      <c r="AC397" s="4">
        <f t="shared" si="170"/>
        <v>-0.10000000000000009</v>
      </c>
      <c r="AD397" s="4"/>
      <c r="AE397" s="4">
        <f t="shared" si="171"/>
        <v>1.4874312063066997E-2</v>
      </c>
      <c r="AF397" s="31">
        <f t="shared" si="172"/>
        <v>0.39999999999999991</v>
      </c>
      <c r="AG397" s="31">
        <f t="shared" si="173"/>
        <v>0.29999999999999982</v>
      </c>
      <c r="AH397" s="3">
        <f t="shared" si="174"/>
        <v>0</v>
      </c>
      <c r="AI397" s="40" t="b">
        <f t="shared" si="175"/>
        <v>0</v>
      </c>
      <c r="AJ397" s="3">
        <f t="shared" si="176"/>
        <v>3.2835820895522283E-2</v>
      </c>
      <c r="AK397" s="3">
        <f t="shared" si="177"/>
        <v>0.73406619925824312</v>
      </c>
    </row>
    <row r="398" spans="1:37" s="3" customFormat="1" x14ac:dyDescent="0.25">
      <c r="A398" s="9">
        <v>44528</v>
      </c>
      <c r="B398" s="1" t="s">
        <v>36</v>
      </c>
      <c r="C398" s="1" t="s">
        <v>39</v>
      </c>
      <c r="D398">
        <v>31</v>
      </c>
      <c r="E398" s="1">
        <v>38</v>
      </c>
      <c r="F398">
        <f t="shared" si="153"/>
        <v>0</v>
      </c>
      <c r="G398">
        <f t="shared" si="154"/>
        <v>1</v>
      </c>
      <c r="H398" s="4">
        <v>2.2000000000000002</v>
      </c>
      <c r="I398" s="4">
        <v>1.71</v>
      </c>
      <c r="J398" s="4">
        <v>2.2999999999999998</v>
      </c>
      <c r="K398" s="4">
        <v>1.66</v>
      </c>
      <c r="L398" s="18">
        <f t="shared" si="155"/>
        <v>40</v>
      </c>
      <c r="M398" s="18">
        <f t="shared" si="156"/>
        <v>55</v>
      </c>
      <c r="N398" s="18">
        <f t="shared" si="157"/>
        <v>40</v>
      </c>
      <c r="O398" s="18">
        <f t="shared" si="158"/>
        <v>60</v>
      </c>
      <c r="P398" s="4">
        <f t="shared" si="159"/>
        <v>202111</v>
      </c>
      <c r="Q398" s="23">
        <f t="shared" si="160"/>
        <v>1.2865497076023393</v>
      </c>
      <c r="R398" s="23">
        <f t="shared" si="161"/>
        <v>-2.2417840375586855</v>
      </c>
      <c r="S398" s="22">
        <f t="shared" si="162"/>
        <v>-0.95523432995634616</v>
      </c>
      <c r="T398" s="5">
        <f t="shared" si="163"/>
        <v>0.77727272727272723</v>
      </c>
      <c r="U398" s="5"/>
      <c r="V398" s="5"/>
      <c r="W398" s="5">
        <f t="shared" si="164"/>
        <v>-1</v>
      </c>
      <c r="X398" s="4">
        <f t="shared" si="165"/>
        <v>-1</v>
      </c>
      <c r="Y398" s="4">
        <f t="shared" si="166"/>
        <v>0</v>
      </c>
      <c r="Z398" s="30">
        <f t="shared" si="167"/>
        <v>2021</v>
      </c>
      <c r="AA398" s="4">
        <f t="shared" si="168"/>
        <v>0.71</v>
      </c>
      <c r="AB398" s="4">
        <f t="shared" si="169"/>
        <v>0.65999999999999992</v>
      </c>
      <c r="AC398" s="4">
        <f t="shared" si="170"/>
        <v>-5.0000000000000044E-2</v>
      </c>
      <c r="AD398" s="4"/>
      <c r="AE398" s="4">
        <f t="shared" si="171"/>
        <v>1.9762845849802313E-2</v>
      </c>
      <c r="AF398" s="31">
        <f t="shared" si="172"/>
        <v>-0.29000000000000004</v>
      </c>
      <c r="AG398" s="31">
        <f t="shared" si="173"/>
        <v>-0.34000000000000008</v>
      </c>
      <c r="AH398" s="3">
        <f t="shared" si="174"/>
        <v>0</v>
      </c>
      <c r="AI398" s="40" t="b">
        <f t="shared" si="175"/>
        <v>0</v>
      </c>
      <c r="AJ398" s="3">
        <f t="shared" si="176"/>
        <v>3.7851662404092101E-2</v>
      </c>
      <c r="AK398" s="3">
        <f t="shared" si="177"/>
        <v>0.72372653477329041</v>
      </c>
    </row>
    <row r="399" spans="1:37" s="3" customFormat="1" x14ac:dyDescent="0.25">
      <c r="A399" s="9">
        <v>44528</v>
      </c>
      <c r="B399" s="1" t="s">
        <v>56</v>
      </c>
      <c r="C399" s="1" t="s">
        <v>41</v>
      </c>
      <c r="D399">
        <v>14</v>
      </c>
      <c r="E399" s="1">
        <v>21</v>
      </c>
      <c r="F399">
        <f t="shared" si="153"/>
        <v>0</v>
      </c>
      <c r="G399">
        <f t="shared" si="154"/>
        <v>1</v>
      </c>
      <c r="H399" s="4">
        <v>1.95</v>
      </c>
      <c r="I399" s="4">
        <v>1.86</v>
      </c>
      <c r="J399" s="4">
        <v>2.0499999999999998</v>
      </c>
      <c r="K399" s="4">
        <v>1.8</v>
      </c>
      <c r="L399" s="18">
        <f t="shared" si="155"/>
        <v>50</v>
      </c>
      <c r="M399" s="18">
        <f t="shared" si="156"/>
        <v>50</v>
      </c>
      <c r="N399" s="18">
        <f t="shared" si="157"/>
        <v>45</v>
      </c>
      <c r="O399" s="18">
        <f t="shared" si="158"/>
        <v>55</v>
      </c>
      <c r="P399" s="4">
        <f t="shared" si="159"/>
        <v>202111</v>
      </c>
      <c r="Q399" s="23">
        <f t="shared" si="160"/>
        <v>1.0483870967741935</v>
      </c>
      <c r="R399" s="23">
        <f t="shared" si="161"/>
        <v>-2.215422276621787</v>
      </c>
      <c r="S399" s="22">
        <f t="shared" si="162"/>
        <v>-1.1670351798475935</v>
      </c>
      <c r="T399" s="5">
        <f t="shared" si="163"/>
        <v>0.9538461538461539</v>
      </c>
      <c r="U399" s="5"/>
      <c r="V399" s="5"/>
      <c r="W399" s="5">
        <f t="shared" si="164"/>
        <v>-1</v>
      </c>
      <c r="X399" s="4">
        <f t="shared" si="165"/>
        <v>-1</v>
      </c>
      <c r="Y399" s="4">
        <f t="shared" si="166"/>
        <v>0</v>
      </c>
      <c r="Z399" s="30">
        <f t="shared" si="167"/>
        <v>2021</v>
      </c>
      <c r="AA399" s="4">
        <f t="shared" si="168"/>
        <v>0.8600000000000001</v>
      </c>
      <c r="AB399" s="4">
        <f t="shared" si="169"/>
        <v>0.8</v>
      </c>
      <c r="AC399" s="4">
        <f t="shared" si="170"/>
        <v>-6.0000000000000053E-2</v>
      </c>
      <c r="AD399" s="4"/>
      <c r="AE399" s="4">
        <f t="shared" si="171"/>
        <v>2.5015634771732354E-2</v>
      </c>
      <c r="AF399" s="31">
        <f t="shared" si="172"/>
        <v>-0.1399999999999999</v>
      </c>
      <c r="AG399" s="31">
        <f t="shared" si="173"/>
        <v>-0.19999999999999996</v>
      </c>
      <c r="AH399" s="3">
        <f t="shared" si="174"/>
        <v>0</v>
      </c>
      <c r="AI399" s="40" t="b">
        <f t="shared" si="175"/>
        <v>0</v>
      </c>
      <c r="AJ399" s="3">
        <f t="shared" si="176"/>
        <v>4.8031496062992063E-2</v>
      </c>
      <c r="AK399" s="3">
        <f t="shared" si="177"/>
        <v>0.71037912285010663</v>
      </c>
    </row>
    <row r="400" spans="1:37" s="3" customFormat="1" x14ac:dyDescent="0.25">
      <c r="A400" s="9">
        <v>44528</v>
      </c>
      <c r="B400" s="1" t="s">
        <v>51</v>
      </c>
      <c r="C400" s="1" t="s">
        <v>40</v>
      </c>
      <c r="D400">
        <v>33</v>
      </c>
      <c r="E400" s="1">
        <v>10</v>
      </c>
      <c r="F400">
        <f t="shared" si="153"/>
        <v>1</v>
      </c>
      <c r="G400">
        <f t="shared" si="154"/>
        <v>0</v>
      </c>
      <c r="H400" s="4">
        <v>1.9</v>
      </c>
      <c r="I400" s="4">
        <v>1.9</v>
      </c>
      <c r="J400" s="4">
        <v>2</v>
      </c>
      <c r="K400" s="4">
        <v>1.83</v>
      </c>
      <c r="L400" s="18">
        <f t="shared" si="155"/>
        <v>50</v>
      </c>
      <c r="M400" s="18">
        <f t="shared" si="156"/>
        <v>50</v>
      </c>
      <c r="N400" s="18">
        <f t="shared" si="157"/>
        <v>50</v>
      </c>
      <c r="O400" s="18">
        <f t="shared" si="158"/>
        <v>50</v>
      </c>
      <c r="P400" s="4">
        <f t="shared" si="159"/>
        <v>202111</v>
      </c>
      <c r="Q400" s="23">
        <f t="shared" si="160"/>
        <v>1.9</v>
      </c>
      <c r="R400" s="23">
        <f t="shared" si="161"/>
        <v>-2.2222222222222223</v>
      </c>
      <c r="S400" s="22">
        <f t="shared" si="162"/>
        <v>-0.32222222222222241</v>
      </c>
      <c r="T400" s="5">
        <f t="shared" si="163"/>
        <v>1</v>
      </c>
      <c r="U400" s="5"/>
      <c r="V400" s="5"/>
      <c r="W400" s="5">
        <f t="shared" si="164"/>
        <v>0.89999999999999991</v>
      </c>
      <c r="X400" s="4">
        <f t="shared" si="165"/>
        <v>1</v>
      </c>
      <c r="Y400" s="4">
        <f t="shared" si="166"/>
        <v>0.10000000000000009</v>
      </c>
      <c r="Z400" s="30">
        <f t="shared" si="167"/>
        <v>2021</v>
      </c>
      <c r="AA400" s="4">
        <f t="shared" si="168"/>
        <v>-1</v>
      </c>
      <c r="AB400" s="4">
        <f t="shared" si="169"/>
        <v>-1</v>
      </c>
      <c r="AC400" s="4">
        <f t="shared" si="170"/>
        <v>0</v>
      </c>
      <c r="AD400" s="4"/>
      <c r="AE400" s="4">
        <f t="shared" si="171"/>
        <v>2.6315789473684181E-2</v>
      </c>
      <c r="AF400" s="31">
        <f t="shared" si="172"/>
        <v>-0.10000000000000009</v>
      </c>
      <c r="AG400" s="31">
        <f t="shared" si="173"/>
        <v>0</v>
      </c>
      <c r="AH400" s="3">
        <f t="shared" si="174"/>
        <v>0</v>
      </c>
      <c r="AI400" s="40" t="b">
        <f t="shared" si="175"/>
        <v>0</v>
      </c>
      <c r="AJ400" s="3">
        <f t="shared" si="176"/>
        <v>4.9999999999999933E-2</v>
      </c>
      <c r="AK400" s="3">
        <f t="shared" si="177"/>
        <v>0.70841230500072894</v>
      </c>
    </row>
    <row r="401" spans="1:37" s="3" customFormat="1" x14ac:dyDescent="0.25">
      <c r="A401" s="9">
        <v>44528</v>
      </c>
      <c r="B401" s="1" t="s">
        <v>52</v>
      </c>
      <c r="C401" s="1" t="s">
        <v>50</v>
      </c>
      <c r="D401">
        <v>36</v>
      </c>
      <c r="E401" s="1">
        <v>13</v>
      </c>
      <c r="F401">
        <f t="shared" si="153"/>
        <v>1</v>
      </c>
      <c r="G401">
        <f t="shared" si="154"/>
        <v>0</v>
      </c>
      <c r="H401" s="4">
        <v>1.4</v>
      </c>
      <c r="I401" s="4">
        <v>3.1</v>
      </c>
      <c r="J401" s="4">
        <v>1.33</v>
      </c>
      <c r="K401" s="4">
        <v>3.4</v>
      </c>
      <c r="L401" s="18">
        <f t="shared" si="155"/>
        <v>70</v>
      </c>
      <c r="M401" s="18">
        <f t="shared" si="156"/>
        <v>30</v>
      </c>
      <c r="N401" s="18">
        <f t="shared" si="157"/>
        <v>75</v>
      </c>
      <c r="O401" s="18">
        <f t="shared" si="158"/>
        <v>25</v>
      </c>
      <c r="P401" s="4">
        <f t="shared" si="159"/>
        <v>202111</v>
      </c>
      <c r="Q401" s="23">
        <f t="shared" si="160"/>
        <v>1.4</v>
      </c>
      <c r="R401" s="23">
        <f t="shared" si="161"/>
        <v>-2.9761904761904767</v>
      </c>
      <c r="S401" s="22">
        <f t="shared" si="162"/>
        <v>-1.5761904761904768</v>
      </c>
      <c r="T401" s="5">
        <f t="shared" si="163"/>
        <v>2.2142857142857144</v>
      </c>
      <c r="U401" s="5"/>
      <c r="V401" s="5"/>
      <c r="W401" s="5">
        <f t="shared" si="164"/>
        <v>0.39999999999999991</v>
      </c>
      <c r="X401" s="4">
        <f t="shared" si="165"/>
        <v>0.33000000000000007</v>
      </c>
      <c r="Y401" s="4">
        <f t="shared" si="166"/>
        <v>-6.999999999999984E-2</v>
      </c>
      <c r="Z401" s="30">
        <f t="shared" si="167"/>
        <v>2021</v>
      </c>
      <c r="AA401" s="4">
        <f t="shared" si="168"/>
        <v>-1</v>
      </c>
      <c r="AB401" s="4">
        <f t="shared" si="169"/>
        <v>-1</v>
      </c>
      <c r="AC401" s="4">
        <f t="shared" si="170"/>
        <v>0</v>
      </c>
      <c r="AD401" s="4"/>
      <c r="AE401" s="4">
        <f t="shared" si="171"/>
        <v>-3.7593984962405957E-2</v>
      </c>
      <c r="AF401" s="31">
        <f t="shared" si="172"/>
        <v>-0.60000000000000009</v>
      </c>
      <c r="AG401" s="31">
        <f t="shared" si="173"/>
        <v>-0.66999999999999993</v>
      </c>
      <c r="AH401" s="3">
        <f t="shared" si="174"/>
        <v>0</v>
      </c>
      <c r="AI401" s="40" t="b">
        <f t="shared" si="175"/>
        <v>0</v>
      </c>
      <c r="AJ401" s="3">
        <f t="shared" si="176"/>
        <v>3.5555555555555562E-2</v>
      </c>
      <c r="AK401" s="3">
        <f t="shared" si="177"/>
        <v>0.76109070058824779</v>
      </c>
    </row>
    <row r="402" spans="1:37" s="3" customFormat="1" x14ac:dyDescent="0.25">
      <c r="A402" s="9">
        <v>44528</v>
      </c>
      <c r="B402" s="1" t="s">
        <v>34</v>
      </c>
      <c r="C402" s="1" t="s">
        <v>55</v>
      </c>
      <c r="D402">
        <v>13</v>
      </c>
      <c r="E402" s="1">
        <v>7</v>
      </c>
      <c r="F402">
        <f t="shared" si="153"/>
        <v>1</v>
      </c>
      <c r="G402">
        <f t="shared" si="154"/>
        <v>0</v>
      </c>
      <c r="H402" s="4">
        <v>2.5499999999999998</v>
      </c>
      <c r="I402" s="4">
        <v>1.57</v>
      </c>
      <c r="J402" s="4">
        <v>2.7</v>
      </c>
      <c r="K402" s="4">
        <v>1.5</v>
      </c>
      <c r="L402" s="18">
        <f t="shared" si="155"/>
        <v>30</v>
      </c>
      <c r="M402" s="18">
        <f t="shared" si="156"/>
        <v>60</v>
      </c>
      <c r="N402" s="18">
        <f t="shared" si="157"/>
        <v>35</v>
      </c>
      <c r="O402" s="18">
        <f t="shared" si="158"/>
        <v>65</v>
      </c>
      <c r="P402" s="4">
        <f t="shared" si="159"/>
        <v>202111</v>
      </c>
      <c r="Q402" s="23">
        <f t="shared" si="160"/>
        <v>2.5499999999999998</v>
      </c>
      <c r="R402" s="23">
        <f t="shared" si="161"/>
        <v>-2.3995472552348613</v>
      </c>
      <c r="S402" s="22">
        <f t="shared" si="162"/>
        <v>0.15045274476513848</v>
      </c>
      <c r="T402" s="5">
        <f t="shared" si="163"/>
        <v>0.61568627450980395</v>
      </c>
      <c r="U402" s="5"/>
      <c r="V402" s="5"/>
      <c r="W402" s="5">
        <f t="shared" si="164"/>
        <v>1.5499999999999998</v>
      </c>
      <c r="X402" s="4">
        <f t="shared" si="165"/>
        <v>1.7000000000000002</v>
      </c>
      <c r="Y402" s="4">
        <f t="shared" si="166"/>
        <v>0.15000000000000036</v>
      </c>
      <c r="Z402" s="30">
        <f t="shared" si="167"/>
        <v>2021</v>
      </c>
      <c r="AA402" s="4">
        <f t="shared" si="168"/>
        <v>-1</v>
      </c>
      <c r="AB402" s="4">
        <f t="shared" si="169"/>
        <v>-1</v>
      </c>
      <c r="AC402" s="4">
        <f t="shared" si="170"/>
        <v>0</v>
      </c>
      <c r="AD402" s="4"/>
      <c r="AE402" s="4">
        <f t="shared" si="171"/>
        <v>2.1786492374727739E-2</v>
      </c>
      <c r="AF402" s="31">
        <f t="shared" si="172"/>
        <v>0.54999999999999982</v>
      </c>
      <c r="AG402" s="31">
        <f t="shared" si="173"/>
        <v>0.70000000000000018</v>
      </c>
      <c r="AH402" s="3">
        <f t="shared" si="174"/>
        <v>0</v>
      </c>
      <c r="AI402" s="40" t="b">
        <f t="shared" si="175"/>
        <v>0</v>
      </c>
      <c r="AJ402" s="3">
        <f t="shared" si="176"/>
        <v>2.8276699029126329E-2</v>
      </c>
      <c r="AK402" s="3">
        <f t="shared" si="177"/>
        <v>0.74295003424395301</v>
      </c>
    </row>
    <row r="403" spans="1:37" s="3" customFormat="1" x14ac:dyDescent="0.25">
      <c r="A403" s="9">
        <v>44525</v>
      </c>
      <c r="B403" s="1" t="s">
        <v>42</v>
      </c>
      <c r="C403" s="1" t="s">
        <v>46</v>
      </c>
      <c r="D403">
        <v>6</v>
      </c>
      <c r="E403" s="1">
        <v>31</v>
      </c>
      <c r="F403">
        <f t="shared" si="153"/>
        <v>0</v>
      </c>
      <c r="G403">
        <f t="shared" si="154"/>
        <v>1</v>
      </c>
      <c r="H403" s="4">
        <v>2.8</v>
      </c>
      <c r="I403" s="4">
        <v>1.45</v>
      </c>
      <c r="J403" s="4">
        <v>3.4</v>
      </c>
      <c r="K403" s="4">
        <v>1.33</v>
      </c>
      <c r="L403" s="18">
        <f t="shared" si="155"/>
        <v>30</v>
      </c>
      <c r="M403" s="18">
        <f t="shared" si="156"/>
        <v>65</v>
      </c>
      <c r="N403" s="18">
        <f t="shared" si="157"/>
        <v>25</v>
      </c>
      <c r="O403" s="18">
        <f t="shared" si="158"/>
        <v>75</v>
      </c>
      <c r="P403" s="4">
        <f t="shared" si="159"/>
        <v>202111</v>
      </c>
      <c r="Q403" s="23">
        <f t="shared" si="160"/>
        <v>1.9310344827586206</v>
      </c>
      <c r="R403" s="23">
        <f t="shared" si="161"/>
        <v>-2.7777777777777777</v>
      </c>
      <c r="S403" s="22">
        <f t="shared" si="162"/>
        <v>-0.84674329501915713</v>
      </c>
      <c r="T403" s="5">
        <f t="shared" si="163"/>
        <v>0.5178571428571429</v>
      </c>
      <c r="U403" s="5"/>
      <c r="V403" s="5"/>
      <c r="W403" s="5">
        <f t="shared" si="164"/>
        <v>-1</v>
      </c>
      <c r="X403" s="4">
        <f t="shared" si="165"/>
        <v>-1</v>
      </c>
      <c r="Y403" s="4">
        <f t="shared" si="166"/>
        <v>0</v>
      </c>
      <c r="Z403" s="30">
        <f t="shared" si="167"/>
        <v>2021</v>
      </c>
      <c r="AA403" s="4">
        <f t="shared" si="168"/>
        <v>0.44999999999999996</v>
      </c>
      <c r="AB403" s="4">
        <f t="shared" si="169"/>
        <v>0.33000000000000007</v>
      </c>
      <c r="AC403" s="4">
        <f t="shared" si="170"/>
        <v>-0.11999999999999988</v>
      </c>
      <c r="AD403" s="4"/>
      <c r="AE403" s="4">
        <f t="shared" si="171"/>
        <v>6.3025210084033612E-2</v>
      </c>
      <c r="AF403" s="31">
        <f t="shared" si="172"/>
        <v>-0.55000000000000004</v>
      </c>
      <c r="AG403" s="31">
        <f t="shared" si="173"/>
        <v>-0.66999999999999993</v>
      </c>
      <c r="AH403" s="3">
        <f t="shared" si="174"/>
        <v>1</v>
      </c>
      <c r="AI403" s="40">
        <f t="shared" si="175"/>
        <v>1.6227180527383256E-2</v>
      </c>
      <c r="AJ403" s="3">
        <f t="shared" si="176"/>
        <v>4.4705882352941262E-2</v>
      </c>
      <c r="AK403" s="3">
        <f t="shared" si="177"/>
        <v>0.74216797301560333</v>
      </c>
    </row>
    <row r="404" spans="1:37" s="3" customFormat="1" x14ac:dyDescent="0.25">
      <c r="A404" s="9">
        <v>44525</v>
      </c>
      <c r="B404" s="1" t="s">
        <v>37</v>
      </c>
      <c r="C404" s="1" t="s">
        <v>80</v>
      </c>
      <c r="D404">
        <v>33</v>
      </c>
      <c r="E404" s="1">
        <v>36</v>
      </c>
      <c r="F404">
        <f t="shared" si="153"/>
        <v>0</v>
      </c>
      <c r="G404">
        <f t="shared" si="154"/>
        <v>1</v>
      </c>
      <c r="H404" s="4">
        <v>1.31</v>
      </c>
      <c r="I404" s="4">
        <v>3.6</v>
      </c>
      <c r="J404" s="4">
        <v>1.31</v>
      </c>
      <c r="K404" s="4">
        <v>3.6</v>
      </c>
      <c r="L404" s="18">
        <f t="shared" si="155"/>
        <v>70</v>
      </c>
      <c r="M404" s="18">
        <f t="shared" si="156"/>
        <v>25</v>
      </c>
      <c r="N404" s="18">
        <f t="shared" si="157"/>
        <v>75</v>
      </c>
      <c r="O404" s="18">
        <f t="shared" si="158"/>
        <v>25</v>
      </c>
      <c r="P404" s="4">
        <f t="shared" si="159"/>
        <v>202111</v>
      </c>
      <c r="Q404" s="23">
        <f t="shared" si="160"/>
        <v>0.36388888888888887</v>
      </c>
      <c r="R404" s="23">
        <f t="shared" si="161"/>
        <v>-3.6104218362282872</v>
      </c>
      <c r="S404" s="22">
        <f t="shared" si="162"/>
        <v>-3.2465329473393982</v>
      </c>
      <c r="T404" s="5">
        <f t="shared" si="163"/>
        <v>2.7480916030534353</v>
      </c>
      <c r="U404" s="5"/>
      <c r="V404" s="5"/>
      <c r="W404" s="5">
        <f t="shared" si="164"/>
        <v>-1</v>
      </c>
      <c r="X404" s="4">
        <f t="shared" si="165"/>
        <v>-1</v>
      </c>
      <c r="Y404" s="4">
        <f t="shared" si="166"/>
        <v>0</v>
      </c>
      <c r="Z404" s="30">
        <f t="shared" si="167"/>
        <v>2021</v>
      </c>
      <c r="AA404" s="4">
        <f t="shared" si="168"/>
        <v>2.6</v>
      </c>
      <c r="AB404" s="4">
        <f t="shared" si="169"/>
        <v>2.6</v>
      </c>
      <c r="AC404" s="4">
        <f t="shared" si="170"/>
        <v>0</v>
      </c>
      <c r="AD404" s="4"/>
      <c r="AE404" s="4">
        <f t="shared" si="171"/>
        <v>0</v>
      </c>
      <c r="AF404" s="31">
        <f t="shared" si="172"/>
        <v>1.6</v>
      </c>
      <c r="AG404" s="31">
        <f t="shared" si="173"/>
        <v>1.6</v>
      </c>
      <c r="AH404" s="3">
        <f t="shared" si="174"/>
        <v>0</v>
      </c>
      <c r="AI404" s="40" t="b">
        <f t="shared" si="175"/>
        <v>0</v>
      </c>
      <c r="AJ404" s="3">
        <f t="shared" si="176"/>
        <v>3.9511201629327863E-2</v>
      </c>
      <c r="AK404" s="3">
        <f t="shared" si="177"/>
        <v>0.7792331305335598</v>
      </c>
    </row>
    <row r="405" spans="1:37" s="3" customFormat="1" x14ac:dyDescent="0.25">
      <c r="A405" s="9">
        <v>44525</v>
      </c>
      <c r="B405" s="1" t="s">
        <v>33</v>
      </c>
      <c r="C405" s="1" t="s">
        <v>45</v>
      </c>
      <c r="D405">
        <v>14</v>
      </c>
      <c r="E405" s="1">
        <v>16</v>
      </c>
      <c r="F405">
        <f t="shared" si="153"/>
        <v>0</v>
      </c>
      <c r="G405">
        <f t="shared" si="154"/>
        <v>1</v>
      </c>
      <c r="H405" s="4">
        <v>2.5499999999999998</v>
      </c>
      <c r="I405" s="4">
        <v>1.57</v>
      </c>
      <c r="J405" s="4">
        <v>2.15</v>
      </c>
      <c r="K405" s="4">
        <v>1.74</v>
      </c>
      <c r="L405" s="18">
        <f t="shared" si="155"/>
        <v>30</v>
      </c>
      <c r="M405" s="18">
        <f t="shared" si="156"/>
        <v>60</v>
      </c>
      <c r="N405" s="18">
        <f t="shared" si="157"/>
        <v>45</v>
      </c>
      <c r="O405" s="18">
        <f t="shared" si="158"/>
        <v>55</v>
      </c>
      <c r="P405" s="4">
        <f t="shared" si="159"/>
        <v>202111</v>
      </c>
      <c r="Q405" s="23">
        <f t="shared" si="160"/>
        <v>1.6242038216560508</v>
      </c>
      <c r="R405" s="23">
        <f t="shared" si="161"/>
        <v>-2.3995472552348613</v>
      </c>
      <c r="S405" s="22">
        <f t="shared" si="162"/>
        <v>-0.77534343357881053</v>
      </c>
      <c r="T405" s="5">
        <f t="shared" si="163"/>
        <v>0.61568627450980395</v>
      </c>
      <c r="U405" s="5"/>
      <c r="V405" s="5"/>
      <c r="W405" s="5">
        <f t="shared" si="164"/>
        <v>-1</v>
      </c>
      <c r="X405" s="4">
        <f t="shared" si="165"/>
        <v>-1</v>
      </c>
      <c r="Y405" s="4">
        <f t="shared" si="166"/>
        <v>0</v>
      </c>
      <c r="Z405" s="30">
        <f t="shared" si="167"/>
        <v>2021</v>
      </c>
      <c r="AA405" s="4">
        <f t="shared" si="168"/>
        <v>0.57000000000000006</v>
      </c>
      <c r="AB405" s="4">
        <f t="shared" si="169"/>
        <v>0.74</v>
      </c>
      <c r="AC405" s="4">
        <f t="shared" si="170"/>
        <v>0.16999999999999993</v>
      </c>
      <c r="AD405" s="4"/>
      <c r="AE405" s="4">
        <f t="shared" si="171"/>
        <v>-7.2959416324669346E-2</v>
      </c>
      <c r="AF405" s="31">
        <f t="shared" si="172"/>
        <v>-0.42999999999999994</v>
      </c>
      <c r="AG405" s="31">
        <f t="shared" si="173"/>
        <v>-0.26</v>
      </c>
      <c r="AH405" s="3">
        <f t="shared" si="174"/>
        <v>1</v>
      </c>
      <c r="AI405" s="40">
        <f t="shared" si="175"/>
        <v>3.3130493576741027E-2</v>
      </c>
      <c r="AJ405" s="3">
        <f t="shared" si="176"/>
        <v>2.8276699029126329E-2</v>
      </c>
      <c r="AK405" s="3">
        <f t="shared" si="177"/>
        <v>0.74295003424395301</v>
      </c>
    </row>
    <row r="406" spans="1:37" s="3" customFormat="1" x14ac:dyDescent="0.25">
      <c r="A406" s="9">
        <v>44522</v>
      </c>
      <c r="B406" s="1" t="s">
        <v>39</v>
      </c>
      <c r="C406" s="1" t="s">
        <v>34</v>
      </c>
      <c r="D406">
        <v>30</v>
      </c>
      <c r="E406" s="1">
        <v>10</v>
      </c>
      <c r="F406">
        <f t="shared" si="153"/>
        <v>1</v>
      </c>
      <c r="G406">
        <f t="shared" si="154"/>
        <v>0</v>
      </c>
      <c r="H406" s="4">
        <v>1.1599999999999999</v>
      </c>
      <c r="I406" s="4">
        <v>5.5</v>
      </c>
      <c r="J406" s="4">
        <v>1.18</v>
      </c>
      <c r="K406" s="4">
        <v>5.25</v>
      </c>
      <c r="L406" s="18">
        <f t="shared" si="155"/>
        <v>80</v>
      </c>
      <c r="M406" s="18">
        <f t="shared" si="156"/>
        <v>15</v>
      </c>
      <c r="N406" s="18">
        <f t="shared" si="157"/>
        <v>80</v>
      </c>
      <c r="O406" s="18">
        <f t="shared" si="158"/>
        <v>15</v>
      </c>
      <c r="P406" s="4">
        <f t="shared" si="159"/>
        <v>202111</v>
      </c>
      <c r="Q406" s="23">
        <f t="shared" si="160"/>
        <v>1.1599999999999999</v>
      </c>
      <c r="R406" s="23">
        <f t="shared" si="161"/>
        <v>-6.4722222222222259</v>
      </c>
      <c r="S406" s="22">
        <f t="shared" si="162"/>
        <v>-5.3122222222222257</v>
      </c>
      <c r="T406" s="5">
        <f t="shared" si="163"/>
        <v>4.7413793103448283</v>
      </c>
      <c r="U406" s="5"/>
      <c r="V406" s="5"/>
      <c r="W406" s="5">
        <f t="shared" si="164"/>
        <v>0.15999999999999992</v>
      </c>
      <c r="X406" s="4">
        <f t="shared" si="165"/>
        <v>0.17999999999999994</v>
      </c>
      <c r="Y406" s="4">
        <f t="shared" si="166"/>
        <v>2.0000000000000018E-2</v>
      </c>
      <c r="Z406" s="30">
        <f t="shared" si="167"/>
        <v>2021</v>
      </c>
      <c r="AA406" s="4">
        <f t="shared" si="168"/>
        <v>-1</v>
      </c>
      <c r="AB406" s="4">
        <f t="shared" si="169"/>
        <v>-1</v>
      </c>
      <c r="AC406" s="4">
        <f t="shared" si="170"/>
        <v>0</v>
      </c>
      <c r="AD406" s="4"/>
      <c r="AE406" s="4">
        <f t="shared" si="171"/>
        <v>1.4611338398597296E-2</v>
      </c>
      <c r="AF406" s="31">
        <f t="shared" si="172"/>
        <v>-0.84000000000000008</v>
      </c>
      <c r="AG406" s="31">
        <f t="shared" si="173"/>
        <v>-0.82000000000000006</v>
      </c>
      <c r="AH406" s="3">
        <f t="shared" si="174"/>
        <v>0</v>
      </c>
      <c r="AI406" s="40" t="b">
        <f t="shared" si="175"/>
        <v>0</v>
      </c>
      <c r="AJ406" s="3">
        <f t="shared" si="176"/>
        <v>4.2042042042042094E-2</v>
      </c>
      <c r="AK406" s="3">
        <f t="shared" si="177"/>
        <v>0.83638132486905592</v>
      </c>
    </row>
    <row r="407" spans="1:37" s="3" customFormat="1" x14ac:dyDescent="0.25">
      <c r="A407" s="9">
        <v>44521</v>
      </c>
      <c r="B407" s="1" t="s">
        <v>74</v>
      </c>
      <c r="C407" s="1" t="s">
        <v>57</v>
      </c>
      <c r="D407">
        <v>41</v>
      </c>
      <c r="E407" s="1">
        <v>37</v>
      </c>
      <c r="F407">
        <f t="shared" si="153"/>
        <v>1</v>
      </c>
      <c r="G407">
        <f t="shared" si="154"/>
        <v>0</v>
      </c>
      <c r="H407" s="4">
        <v>1.54</v>
      </c>
      <c r="I407" s="4">
        <v>2.65</v>
      </c>
      <c r="J407" s="4">
        <v>1.4</v>
      </c>
      <c r="K407" s="4">
        <v>3.05</v>
      </c>
      <c r="L407" s="18">
        <f t="shared" si="155"/>
        <v>60</v>
      </c>
      <c r="M407" s="18">
        <f t="shared" si="156"/>
        <v>35</v>
      </c>
      <c r="N407" s="18">
        <f t="shared" si="157"/>
        <v>70</v>
      </c>
      <c r="O407" s="18">
        <f t="shared" si="158"/>
        <v>30</v>
      </c>
      <c r="P407" s="4">
        <f t="shared" si="159"/>
        <v>202111</v>
      </c>
      <c r="Q407" s="23">
        <f t="shared" si="160"/>
        <v>1.54</v>
      </c>
      <c r="R407" s="23">
        <f t="shared" si="161"/>
        <v>-2.4579124579124576</v>
      </c>
      <c r="S407" s="22">
        <f t="shared" si="162"/>
        <v>-0.91791245791245757</v>
      </c>
      <c r="T407" s="5">
        <f t="shared" si="163"/>
        <v>1.7207792207792207</v>
      </c>
      <c r="U407" s="5"/>
      <c r="V407" s="5"/>
      <c r="W407" s="5">
        <f t="shared" si="164"/>
        <v>0.54</v>
      </c>
      <c r="X407" s="4">
        <f t="shared" si="165"/>
        <v>0.39999999999999991</v>
      </c>
      <c r="Y407" s="4">
        <f t="shared" si="166"/>
        <v>-0.14000000000000012</v>
      </c>
      <c r="Z407" s="30">
        <f t="shared" si="167"/>
        <v>2021</v>
      </c>
      <c r="AA407" s="4">
        <f t="shared" si="168"/>
        <v>-1</v>
      </c>
      <c r="AB407" s="4">
        <f t="shared" si="169"/>
        <v>-1</v>
      </c>
      <c r="AC407" s="4">
        <f t="shared" si="170"/>
        <v>0</v>
      </c>
      <c r="AD407" s="4"/>
      <c r="AE407" s="4">
        <f t="shared" si="171"/>
        <v>-6.4935064935064957E-2</v>
      </c>
      <c r="AF407" s="31">
        <f t="shared" si="172"/>
        <v>-0.45999999999999996</v>
      </c>
      <c r="AG407" s="31">
        <f t="shared" si="173"/>
        <v>-0.60000000000000009</v>
      </c>
      <c r="AH407" s="3">
        <f t="shared" si="174"/>
        <v>1</v>
      </c>
      <c r="AI407" s="40">
        <f t="shared" si="175"/>
        <v>2.2780498190334231E-2</v>
      </c>
      <c r="AJ407" s="3">
        <f t="shared" si="176"/>
        <v>2.6014319809069208E-2</v>
      </c>
      <c r="AK407" s="3">
        <f t="shared" si="177"/>
        <v>0.74841726539654818</v>
      </c>
    </row>
    <row r="408" spans="1:37" s="3" customFormat="1" x14ac:dyDescent="0.25">
      <c r="A408" s="9">
        <v>44521</v>
      </c>
      <c r="B408" s="1" t="s">
        <v>49</v>
      </c>
      <c r="C408" s="1" t="s">
        <v>37</v>
      </c>
      <c r="D408">
        <v>19</v>
      </c>
      <c r="E408" s="1">
        <v>9</v>
      </c>
      <c r="F408">
        <f t="shared" si="153"/>
        <v>1</v>
      </c>
      <c r="G408">
        <f t="shared" si="154"/>
        <v>0</v>
      </c>
      <c r="H408" s="4">
        <v>1.8</v>
      </c>
      <c r="I408" s="4">
        <v>2.0499999999999998</v>
      </c>
      <c r="J408" s="4">
        <v>1.74</v>
      </c>
      <c r="K408" s="4">
        <v>2.15</v>
      </c>
      <c r="L408" s="18">
        <f t="shared" si="155"/>
        <v>50</v>
      </c>
      <c r="M408" s="18">
        <f t="shared" si="156"/>
        <v>45</v>
      </c>
      <c r="N408" s="18">
        <f t="shared" si="157"/>
        <v>55</v>
      </c>
      <c r="O408" s="18">
        <f t="shared" si="158"/>
        <v>45</v>
      </c>
      <c r="P408" s="4">
        <f t="shared" si="159"/>
        <v>202111</v>
      </c>
      <c r="Q408" s="23">
        <f t="shared" si="160"/>
        <v>1.8</v>
      </c>
      <c r="R408" s="23">
        <f t="shared" si="161"/>
        <v>-2.2023809523809526</v>
      </c>
      <c r="S408" s="22">
        <f t="shared" si="162"/>
        <v>-0.40238095238095251</v>
      </c>
      <c r="T408" s="5">
        <f t="shared" si="163"/>
        <v>1.1388888888888888</v>
      </c>
      <c r="U408" s="5"/>
      <c r="V408" s="5"/>
      <c r="W408" s="5">
        <f t="shared" si="164"/>
        <v>0.8</v>
      </c>
      <c r="X408" s="4">
        <f t="shared" si="165"/>
        <v>0.74</v>
      </c>
      <c r="Y408" s="4">
        <f t="shared" si="166"/>
        <v>-6.0000000000000053E-2</v>
      </c>
      <c r="Z408" s="30">
        <f t="shared" si="167"/>
        <v>2021</v>
      </c>
      <c r="AA408" s="4">
        <f t="shared" si="168"/>
        <v>-1</v>
      </c>
      <c r="AB408" s="4">
        <f t="shared" si="169"/>
        <v>-1</v>
      </c>
      <c r="AC408" s="4">
        <f t="shared" si="170"/>
        <v>0</v>
      </c>
      <c r="AD408" s="4"/>
      <c r="AE408" s="4">
        <f t="shared" si="171"/>
        <v>-1.9157088122605304E-2</v>
      </c>
      <c r="AF408" s="31">
        <f t="shared" si="172"/>
        <v>-0.19999999999999996</v>
      </c>
      <c r="AG408" s="31">
        <f t="shared" si="173"/>
        <v>-0.26</v>
      </c>
      <c r="AH408" s="3">
        <f t="shared" si="174"/>
        <v>0</v>
      </c>
      <c r="AI408" s="40" t="b">
        <f t="shared" si="175"/>
        <v>0</v>
      </c>
      <c r="AJ408" s="3">
        <f t="shared" si="176"/>
        <v>4.1558441558441461E-2</v>
      </c>
      <c r="AK408" s="3">
        <f t="shared" si="177"/>
        <v>0.7172464949581745</v>
      </c>
    </row>
    <row r="409" spans="1:37" s="3" customFormat="1" x14ac:dyDescent="0.25">
      <c r="A409" s="9">
        <v>44521</v>
      </c>
      <c r="B409" s="1" t="s">
        <v>61</v>
      </c>
      <c r="C409" s="1" t="s">
        <v>63</v>
      </c>
      <c r="D409">
        <v>13</v>
      </c>
      <c r="E409" s="1">
        <v>23</v>
      </c>
      <c r="F409">
        <f t="shared" si="153"/>
        <v>0</v>
      </c>
      <c r="G409">
        <f t="shared" si="154"/>
        <v>1</v>
      </c>
      <c r="H409" s="4">
        <v>2.1</v>
      </c>
      <c r="I409" s="4">
        <v>1.76</v>
      </c>
      <c r="J409" s="4">
        <v>1.43</v>
      </c>
      <c r="K409" s="4">
        <v>2.9</v>
      </c>
      <c r="L409" s="18">
        <f t="shared" si="155"/>
        <v>40</v>
      </c>
      <c r="M409" s="18">
        <f t="shared" si="156"/>
        <v>55</v>
      </c>
      <c r="N409" s="18">
        <f t="shared" si="157"/>
        <v>65</v>
      </c>
      <c r="O409" s="18">
        <f t="shared" si="158"/>
        <v>30</v>
      </c>
      <c r="P409" s="4">
        <f t="shared" si="159"/>
        <v>202111</v>
      </c>
      <c r="Q409" s="23">
        <f t="shared" si="160"/>
        <v>1.1931818181818181</v>
      </c>
      <c r="R409" s="23">
        <f t="shared" si="161"/>
        <v>-2.2248803827751198</v>
      </c>
      <c r="S409" s="22">
        <f t="shared" si="162"/>
        <v>-1.0316985645933017</v>
      </c>
      <c r="T409" s="5">
        <f t="shared" si="163"/>
        <v>0.83809523809523812</v>
      </c>
      <c r="U409" s="5"/>
      <c r="V409" s="5"/>
      <c r="W409" s="5">
        <f t="shared" si="164"/>
        <v>-1</v>
      </c>
      <c r="X409" s="4">
        <f t="shared" si="165"/>
        <v>-1</v>
      </c>
      <c r="Y409" s="4">
        <f t="shared" si="166"/>
        <v>0</v>
      </c>
      <c r="Z409" s="30">
        <f t="shared" si="167"/>
        <v>2021</v>
      </c>
      <c r="AA409" s="4">
        <f t="shared" si="168"/>
        <v>0.76</v>
      </c>
      <c r="AB409" s="4">
        <f t="shared" si="169"/>
        <v>1.9</v>
      </c>
      <c r="AC409" s="4">
        <f t="shared" si="170"/>
        <v>1.1399999999999999</v>
      </c>
      <c r="AD409" s="4"/>
      <c r="AE409" s="4">
        <f t="shared" si="171"/>
        <v>-0.22311022311022322</v>
      </c>
      <c r="AF409" s="31">
        <f t="shared" si="172"/>
        <v>-0.24</v>
      </c>
      <c r="AG409" s="31">
        <f t="shared" si="173"/>
        <v>0.89999999999999991</v>
      </c>
      <c r="AH409" s="3">
        <f t="shared" si="174"/>
        <v>1</v>
      </c>
      <c r="AI409" s="40">
        <f t="shared" si="175"/>
        <v>0.17898193760262726</v>
      </c>
      <c r="AJ409" s="3">
        <f t="shared" si="176"/>
        <v>4.2487046632124437E-2</v>
      </c>
      <c r="AK409" s="3">
        <f t="shared" si="177"/>
        <v>0.71743173853563458</v>
      </c>
    </row>
    <row r="410" spans="1:37" s="3" customFormat="1" x14ac:dyDescent="0.25">
      <c r="A410" s="9">
        <v>44521</v>
      </c>
      <c r="B410" s="1" t="s">
        <v>80</v>
      </c>
      <c r="C410" s="1" t="s">
        <v>44</v>
      </c>
      <c r="D410">
        <v>13</v>
      </c>
      <c r="E410" s="1">
        <v>32</v>
      </c>
      <c r="F410">
        <f t="shared" si="153"/>
        <v>0</v>
      </c>
      <c r="G410">
        <f t="shared" si="154"/>
        <v>1</v>
      </c>
      <c r="H410" s="4">
        <v>1.95</v>
      </c>
      <c r="I410" s="4">
        <v>1.86</v>
      </c>
      <c r="J410" s="4">
        <v>2.1</v>
      </c>
      <c r="K410" s="4">
        <v>1.76</v>
      </c>
      <c r="L410" s="18">
        <f t="shared" si="155"/>
        <v>50</v>
      </c>
      <c r="M410" s="18">
        <f t="shared" si="156"/>
        <v>50</v>
      </c>
      <c r="N410" s="18">
        <f t="shared" si="157"/>
        <v>45</v>
      </c>
      <c r="O410" s="18">
        <f t="shared" si="158"/>
        <v>55</v>
      </c>
      <c r="P410" s="4">
        <f t="shared" si="159"/>
        <v>202111</v>
      </c>
      <c r="Q410" s="23">
        <f t="shared" si="160"/>
        <v>1.0483870967741935</v>
      </c>
      <c r="R410" s="23">
        <f t="shared" si="161"/>
        <v>-2.215422276621787</v>
      </c>
      <c r="S410" s="22">
        <f t="shared" si="162"/>
        <v>-1.1670351798475935</v>
      </c>
      <c r="T410" s="5">
        <f t="shared" si="163"/>
        <v>0.9538461538461539</v>
      </c>
      <c r="U410" s="5"/>
      <c r="V410" s="5"/>
      <c r="W410" s="5">
        <f t="shared" si="164"/>
        <v>-1</v>
      </c>
      <c r="X410" s="4">
        <f t="shared" si="165"/>
        <v>-1</v>
      </c>
      <c r="Y410" s="4">
        <f t="shared" si="166"/>
        <v>0</v>
      </c>
      <c r="Z410" s="30">
        <f t="shared" si="167"/>
        <v>2021</v>
      </c>
      <c r="AA410" s="4">
        <f t="shared" si="168"/>
        <v>0.8600000000000001</v>
      </c>
      <c r="AB410" s="4">
        <f t="shared" si="169"/>
        <v>0.76</v>
      </c>
      <c r="AC410" s="4">
        <f t="shared" si="170"/>
        <v>-0.10000000000000009</v>
      </c>
      <c r="AD410" s="4"/>
      <c r="AE410" s="4">
        <f t="shared" si="171"/>
        <v>3.6630036630036722E-2</v>
      </c>
      <c r="AF410" s="31">
        <f t="shared" si="172"/>
        <v>-0.1399999999999999</v>
      </c>
      <c r="AG410" s="31">
        <f t="shared" si="173"/>
        <v>-0.24</v>
      </c>
      <c r="AH410" s="3">
        <f t="shared" si="174"/>
        <v>0</v>
      </c>
      <c r="AI410" s="40" t="b">
        <f t="shared" si="175"/>
        <v>0</v>
      </c>
      <c r="AJ410" s="3">
        <f t="shared" si="176"/>
        <v>4.8031496062992063E-2</v>
      </c>
      <c r="AK410" s="3">
        <f t="shared" si="177"/>
        <v>0.71037912285010663</v>
      </c>
    </row>
    <row r="411" spans="1:37" s="3" customFormat="1" x14ac:dyDescent="0.25">
      <c r="A411" s="9">
        <v>44521</v>
      </c>
      <c r="B411" s="1" t="s">
        <v>46</v>
      </c>
      <c r="C411" s="1" t="s">
        <v>36</v>
      </c>
      <c r="D411">
        <v>15</v>
      </c>
      <c r="E411" s="1">
        <v>41</v>
      </c>
      <c r="F411">
        <f t="shared" si="153"/>
        <v>0</v>
      </c>
      <c r="G411">
        <f t="shared" si="154"/>
        <v>1</v>
      </c>
      <c r="H411" s="4">
        <v>1.34</v>
      </c>
      <c r="I411" s="4">
        <v>3.35</v>
      </c>
      <c r="J411" s="4">
        <v>1.33</v>
      </c>
      <c r="K411" s="4">
        <v>3.4</v>
      </c>
      <c r="L411" s="18">
        <f t="shared" si="155"/>
        <v>70</v>
      </c>
      <c r="M411" s="18">
        <f t="shared" si="156"/>
        <v>25</v>
      </c>
      <c r="N411" s="18">
        <f t="shared" si="157"/>
        <v>75</v>
      </c>
      <c r="O411" s="18">
        <f t="shared" si="158"/>
        <v>25</v>
      </c>
      <c r="P411" s="4">
        <f t="shared" si="159"/>
        <v>202111</v>
      </c>
      <c r="Q411" s="23">
        <f t="shared" si="160"/>
        <v>0.4</v>
      </c>
      <c r="R411" s="23">
        <f t="shared" si="161"/>
        <v>-3.3667083854818518</v>
      </c>
      <c r="S411" s="22">
        <f t="shared" si="162"/>
        <v>-2.9667083854818519</v>
      </c>
      <c r="T411" s="5">
        <f t="shared" si="163"/>
        <v>2.5</v>
      </c>
      <c r="U411" s="5"/>
      <c r="V411" s="5"/>
      <c r="W411" s="5">
        <f t="shared" si="164"/>
        <v>-1</v>
      </c>
      <c r="X411" s="4">
        <f t="shared" si="165"/>
        <v>-1</v>
      </c>
      <c r="Y411" s="4">
        <f t="shared" si="166"/>
        <v>0</v>
      </c>
      <c r="Z411" s="30">
        <f t="shared" si="167"/>
        <v>2021</v>
      </c>
      <c r="AA411" s="4">
        <f t="shared" si="168"/>
        <v>2.35</v>
      </c>
      <c r="AB411" s="4">
        <f t="shared" si="169"/>
        <v>2.4</v>
      </c>
      <c r="AC411" s="4">
        <f t="shared" si="170"/>
        <v>4.9999999999999822E-2</v>
      </c>
      <c r="AD411" s="4"/>
      <c r="AE411" s="4">
        <f t="shared" si="171"/>
        <v>-5.6110425317024148E-3</v>
      </c>
      <c r="AF411" s="31">
        <f t="shared" si="172"/>
        <v>1.35</v>
      </c>
      <c r="AG411" s="31">
        <f t="shared" si="173"/>
        <v>1.4</v>
      </c>
      <c r="AH411" s="3">
        <f t="shared" si="174"/>
        <v>0</v>
      </c>
      <c r="AI411" s="40" t="b">
        <f t="shared" si="175"/>
        <v>0</v>
      </c>
      <c r="AJ411" s="3">
        <f t="shared" si="176"/>
        <v>4.2857142857142816E-2</v>
      </c>
      <c r="AK411" s="3">
        <f t="shared" si="177"/>
        <v>0.76725860561305748</v>
      </c>
    </row>
    <row r="412" spans="1:37" s="3" customFormat="1" x14ac:dyDescent="0.25">
      <c r="A412" s="9">
        <v>44521</v>
      </c>
      <c r="B412" s="1" t="s">
        <v>40</v>
      </c>
      <c r="C412" s="1" t="s">
        <v>81</v>
      </c>
      <c r="D412">
        <v>21</v>
      </c>
      <c r="E412" s="1">
        <v>27</v>
      </c>
      <c r="F412">
        <f t="shared" si="153"/>
        <v>0</v>
      </c>
      <c r="G412">
        <f t="shared" si="154"/>
        <v>1</v>
      </c>
      <c r="H412" s="4">
        <v>1.66</v>
      </c>
      <c r="I412" s="4">
        <v>2.2999999999999998</v>
      </c>
      <c r="J412" s="4">
        <v>1.58</v>
      </c>
      <c r="K412" s="4">
        <v>2.5</v>
      </c>
      <c r="L412" s="18">
        <f t="shared" si="155"/>
        <v>60</v>
      </c>
      <c r="M412" s="18">
        <f t="shared" si="156"/>
        <v>40</v>
      </c>
      <c r="N412" s="18">
        <f t="shared" si="157"/>
        <v>60</v>
      </c>
      <c r="O412" s="18">
        <f t="shared" si="158"/>
        <v>40</v>
      </c>
      <c r="P412" s="4">
        <f t="shared" si="159"/>
        <v>202111</v>
      </c>
      <c r="Q412" s="23">
        <f t="shared" si="160"/>
        <v>0.72173913043478266</v>
      </c>
      <c r="R412" s="23">
        <f t="shared" si="161"/>
        <v>-2.2843822843822847</v>
      </c>
      <c r="S412" s="22">
        <f t="shared" si="162"/>
        <v>-1.5626431539475021</v>
      </c>
      <c r="T412" s="5">
        <f t="shared" si="163"/>
        <v>1.3855421686746987</v>
      </c>
      <c r="U412" s="5"/>
      <c r="V412" s="5"/>
      <c r="W412" s="5">
        <f t="shared" si="164"/>
        <v>-1</v>
      </c>
      <c r="X412" s="4">
        <f t="shared" si="165"/>
        <v>-1</v>
      </c>
      <c r="Y412" s="4">
        <f t="shared" si="166"/>
        <v>0</v>
      </c>
      <c r="Z412" s="30">
        <f t="shared" si="167"/>
        <v>2021</v>
      </c>
      <c r="AA412" s="4">
        <f t="shared" si="168"/>
        <v>1.2999999999999998</v>
      </c>
      <c r="AB412" s="4">
        <f t="shared" si="169"/>
        <v>1.5</v>
      </c>
      <c r="AC412" s="4">
        <f t="shared" si="170"/>
        <v>0.20000000000000018</v>
      </c>
      <c r="AD412" s="4"/>
      <c r="AE412" s="4">
        <f t="shared" si="171"/>
        <v>-3.0501753850846303E-2</v>
      </c>
      <c r="AF412" s="31">
        <f t="shared" si="172"/>
        <v>0.29999999999999982</v>
      </c>
      <c r="AG412" s="31">
        <f t="shared" si="173"/>
        <v>0.5</v>
      </c>
      <c r="AH412" s="3">
        <f t="shared" si="174"/>
        <v>0</v>
      </c>
      <c r="AI412" s="40" t="b">
        <f t="shared" si="175"/>
        <v>0</v>
      </c>
      <c r="AJ412" s="3">
        <f t="shared" si="176"/>
        <v>3.5858585858585923E-2</v>
      </c>
      <c r="AK412" s="3">
        <f t="shared" si="177"/>
        <v>0.72834147531433491</v>
      </c>
    </row>
    <row r="413" spans="1:37" s="3" customFormat="1" x14ac:dyDescent="0.25">
      <c r="A413" s="9">
        <v>44521</v>
      </c>
      <c r="B413" s="1" t="s">
        <v>45</v>
      </c>
      <c r="C413" s="1" t="s">
        <v>43</v>
      </c>
      <c r="D413">
        <v>13</v>
      </c>
      <c r="E413" s="1">
        <v>16</v>
      </c>
      <c r="F413">
        <f t="shared" si="153"/>
        <v>0</v>
      </c>
      <c r="G413">
        <f t="shared" si="154"/>
        <v>1</v>
      </c>
      <c r="H413" s="4">
        <v>3.2</v>
      </c>
      <c r="I413" s="4">
        <v>1.37</v>
      </c>
      <c r="J413" s="4">
        <v>2</v>
      </c>
      <c r="K413" s="4">
        <v>1.83</v>
      </c>
      <c r="L413" s="18">
        <f t="shared" si="155"/>
        <v>30</v>
      </c>
      <c r="M413" s="18">
        <f t="shared" si="156"/>
        <v>70</v>
      </c>
      <c r="N413" s="18">
        <f t="shared" si="157"/>
        <v>50</v>
      </c>
      <c r="O413" s="18">
        <f t="shared" si="158"/>
        <v>50</v>
      </c>
      <c r="P413" s="4">
        <f t="shared" si="159"/>
        <v>202111</v>
      </c>
      <c r="Q413" s="23">
        <f t="shared" si="160"/>
        <v>2.335766423357664</v>
      </c>
      <c r="R413" s="23">
        <f t="shared" si="161"/>
        <v>-3.1572481572481563</v>
      </c>
      <c r="S413" s="22">
        <f t="shared" si="162"/>
        <v>-0.82148173389049228</v>
      </c>
      <c r="T413" s="5">
        <f t="shared" si="163"/>
        <v>0.42812500000000003</v>
      </c>
      <c r="U413" s="5"/>
      <c r="V413" s="5"/>
      <c r="W413" s="5">
        <f t="shared" si="164"/>
        <v>-1</v>
      </c>
      <c r="X413" s="4">
        <f t="shared" si="165"/>
        <v>-1</v>
      </c>
      <c r="Y413" s="4">
        <f t="shared" si="166"/>
        <v>0</v>
      </c>
      <c r="Z413" s="30">
        <f t="shared" si="167"/>
        <v>2021</v>
      </c>
      <c r="AA413" s="4">
        <f t="shared" si="168"/>
        <v>0.37000000000000011</v>
      </c>
      <c r="AB413" s="4">
        <f t="shared" si="169"/>
        <v>0.83000000000000007</v>
      </c>
      <c r="AC413" s="4">
        <f t="shared" si="170"/>
        <v>0.45999999999999996</v>
      </c>
      <c r="AD413" s="4"/>
      <c r="AE413" s="4">
        <f t="shared" si="171"/>
        <v>-0.1875</v>
      </c>
      <c r="AF413" s="31">
        <f t="shared" si="172"/>
        <v>-0.62999999999999989</v>
      </c>
      <c r="AG413" s="31">
        <f t="shared" si="173"/>
        <v>-0.16999999999999993</v>
      </c>
      <c r="AH413" s="3">
        <f t="shared" si="174"/>
        <v>1</v>
      </c>
      <c r="AI413" s="40">
        <f t="shared" si="175"/>
        <v>0.14105191256830607</v>
      </c>
      <c r="AJ413" s="3">
        <f t="shared" si="176"/>
        <v>4.0700218818380707E-2</v>
      </c>
      <c r="AK413" s="3">
        <f t="shared" si="177"/>
        <v>0.76222011694815928</v>
      </c>
    </row>
    <row r="414" spans="1:37" s="3" customFormat="1" x14ac:dyDescent="0.25">
      <c r="A414" s="9">
        <v>44521</v>
      </c>
      <c r="B414" s="1" t="s">
        <v>58</v>
      </c>
      <c r="C414" s="1" t="s">
        <v>33</v>
      </c>
      <c r="D414">
        <v>13</v>
      </c>
      <c r="E414" s="1">
        <v>10</v>
      </c>
      <c r="F414">
        <f t="shared" si="153"/>
        <v>1</v>
      </c>
      <c r="G414">
        <f t="shared" si="154"/>
        <v>0</v>
      </c>
      <c r="H414" s="4">
        <v>1.2</v>
      </c>
      <c r="I414" s="4">
        <v>4.75</v>
      </c>
      <c r="J414" s="4">
        <v>1.1399999999999999</v>
      </c>
      <c r="K414" s="4">
        <v>6</v>
      </c>
      <c r="L414" s="18">
        <f t="shared" si="155"/>
        <v>80</v>
      </c>
      <c r="M414" s="18">
        <f t="shared" si="156"/>
        <v>20</v>
      </c>
      <c r="N414" s="18">
        <f t="shared" si="157"/>
        <v>85</v>
      </c>
      <c r="O414" s="18">
        <f t="shared" si="158"/>
        <v>15</v>
      </c>
      <c r="P414" s="4">
        <f t="shared" si="159"/>
        <v>202111</v>
      </c>
      <c r="Q414" s="23">
        <f t="shared" si="160"/>
        <v>1.2</v>
      </c>
      <c r="R414" s="23">
        <f t="shared" si="161"/>
        <v>-5.2666666666666675</v>
      </c>
      <c r="S414" s="22">
        <f t="shared" si="162"/>
        <v>-4.0666666666666673</v>
      </c>
      <c r="T414" s="5">
        <f t="shared" si="163"/>
        <v>3.9583333333333335</v>
      </c>
      <c r="U414" s="5"/>
      <c r="V414" s="5"/>
      <c r="W414" s="5">
        <f t="shared" si="164"/>
        <v>0.19999999999999996</v>
      </c>
      <c r="X414" s="4">
        <f t="shared" si="165"/>
        <v>0.1399999999999999</v>
      </c>
      <c r="Y414" s="4">
        <f t="shared" si="166"/>
        <v>-6.0000000000000053E-2</v>
      </c>
      <c r="Z414" s="30">
        <f t="shared" si="167"/>
        <v>2021</v>
      </c>
      <c r="AA414" s="4">
        <f t="shared" si="168"/>
        <v>-1</v>
      </c>
      <c r="AB414" s="4">
        <f t="shared" si="169"/>
        <v>-1</v>
      </c>
      <c r="AC414" s="4">
        <f t="shared" si="170"/>
        <v>0</v>
      </c>
      <c r="AD414" s="4"/>
      <c r="AE414" s="4">
        <f t="shared" si="171"/>
        <v>-4.3859649122807043E-2</v>
      </c>
      <c r="AF414" s="31">
        <f t="shared" si="172"/>
        <v>-0.8</v>
      </c>
      <c r="AG414" s="31">
        <f t="shared" si="173"/>
        <v>-0.8600000000000001</v>
      </c>
      <c r="AH414" s="3">
        <f t="shared" si="174"/>
        <v>0</v>
      </c>
      <c r="AI414" s="40" t="b">
        <f t="shared" si="175"/>
        <v>0</v>
      </c>
      <c r="AJ414" s="3">
        <f t="shared" si="176"/>
        <v>4.2016806722689037E-2</v>
      </c>
      <c r="AK414" s="3">
        <f t="shared" si="177"/>
        <v>0.81686672822406892</v>
      </c>
    </row>
    <row r="415" spans="1:37" s="3" customFormat="1" x14ac:dyDescent="0.25">
      <c r="A415" s="9">
        <v>44521</v>
      </c>
      <c r="B415" s="1" t="s">
        <v>56</v>
      </c>
      <c r="C415" s="1" t="s">
        <v>38</v>
      </c>
      <c r="D415">
        <v>10</v>
      </c>
      <c r="E415" s="1">
        <v>30</v>
      </c>
      <c r="F415">
        <f t="shared" si="153"/>
        <v>0</v>
      </c>
      <c r="G415">
        <f t="shared" si="154"/>
        <v>1</v>
      </c>
      <c r="H415" s="4">
        <v>2.95</v>
      </c>
      <c r="I415" s="4">
        <v>1.42</v>
      </c>
      <c r="J415" s="4">
        <v>3.3</v>
      </c>
      <c r="K415" s="4">
        <v>1.35</v>
      </c>
      <c r="L415" s="18">
        <f t="shared" si="155"/>
        <v>30</v>
      </c>
      <c r="M415" s="18">
        <f t="shared" si="156"/>
        <v>70</v>
      </c>
      <c r="N415" s="18">
        <f t="shared" si="157"/>
        <v>30</v>
      </c>
      <c r="O415" s="18">
        <f t="shared" si="158"/>
        <v>70</v>
      </c>
      <c r="P415" s="4">
        <f t="shared" si="159"/>
        <v>202111</v>
      </c>
      <c r="Q415" s="23">
        <f t="shared" si="160"/>
        <v>2.0774647887323945</v>
      </c>
      <c r="R415" s="23">
        <f t="shared" si="161"/>
        <v>-2.8937728937728942</v>
      </c>
      <c r="S415" s="22">
        <f t="shared" si="162"/>
        <v>-0.81630810504049967</v>
      </c>
      <c r="T415" s="5">
        <f t="shared" si="163"/>
        <v>0.48135593220338979</v>
      </c>
      <c r="U415" s="5"/>
      <c r="V415" s="5"/>
      <c r="W415" s="5">
        <f t="shared" si="164"/>
        <v>-1</v>
      </c>
      <c r="X415" s="4">
        <f t="shared" si="165"/>
        <v>-1</v>
      </c>
      <c r="Y415" s="4">
        <f t="shared" si="166"/>
        <v>0</v>
      </c>
      <c r="Z415" s="30">
        <f t="shared" si="167"/>
        <v>2021</v>
      </c>
      <c r="AA415" s="4">
        <f t="shared" si="168"/>
        <v>0.41999999999999993</v>
      </c>
      <c r="AB415" s="4">
        <f t="shared" si="169"/>
        <v>0.35000000000000009</v>
      </c>
      <c r="AC415" s="4">
        <f t="shared" si="170"/>
        <v>-6.999999999999984E-2</v>
      </c>
      <c r="AD415" s="4"/>
      <c r="AE415" s="4">
        <f t="shared" si="171"/>
        <v>3.5952747817154573E-2</v>
      </c>
      <c r="AF415" s="31">
        <f t="shared" si="172"/>
        <v>-0.58000000000000007</v>
      </c>
      <c r="AG415" s="31">
        <f t="shared" si="173"/>
        <v>-0.64999999999999991</v>
      </c>
      <c r="AH415" s="3">
        <f t="shared" si="174"/>
        <v>0</v>
      </c>
      <c r="AI415" s="40" t="b">
        <f t="shared" si="175"/>
        <v>0</v>
      </c>
      <c r="AJ415" s="3">
        <f t="shared" si="176"/>
        <v>4.1418764302059485E-2</v>
      </c>
      <c r="AK415" s="3">
        <f t="shared" si="177"/>
        <v>0.75096481189779574</v>
      </c>
    </row>
    <row r="416" spans="1:37" s="3" customFormat="1" x14ac:dyDescent="0.25">
      <c r="A416" s="9">
        <v>44521</v>
      </c>
      <c r="B416" s="1" t="s">
        <v>60</v>
      </c>
      <c r="C416" s="1" t="s">
        <v>62</v>
      </c>
      <c r="D416">
        <v>34</v>
      </c>
      <c r="E416" s="1">
        <v>31</v>
      </c>
      <c r="F416">
        <f t="shared" si="153"/>
        <v>1</v>
      </c>
      <c r="G416">
        <f t="shared" si="154"/>
        <v>0</v>
      </c>
      <c r="H416" s="4">
        <v>2.25</v>
      </c>
      <c r="I416" s="4">
        <v>1.68</v>
      </c>
      <c r="J416" s="4">
        <v>2</v>
      </c>
      <c r="K416" s="4">
        <v>1.83</v>
      </c>
      <c r="L416" s="18">
        <f t="shared" si="155"/>
        <v>40</v>
      </c>
      <c r="M416" s="18">
        <f t="shared" si="156"/>
        <v>55</v>
      </c>
      <c r="N416" s="18">
        <f t="shared" si="157"/>
        <v>50</v>
      </c>
      <c r="O416" s="18">
        <f t="shared" si="158"/>
        <v>50</v>
      </c>
      <c r="P416" s="4">
        <f t="shared" si="159"/>
        <v>202111</v>
      </c>
      <c r="Q416" s="23">
        <f t="shared" si="160"/>
        <v>2.25</v>
      </c>
      <c r="R416" s="23">
        <f t="shared" si="161"/>
        <v>-2.2705882352941176</v>
      </c>
      <c r="S416" s="22">
        <f t="shared" si="162"/>
        <v>-2.0588235294117574E-2</v>
      </c>
      <c r="T416" s="5">
        <f t="shared" si="163"/>
        <v>0.74666666666666659</v>
      </c>
      <c r="U416" s="5"/>
      <c r="V416" s="5"/>
      <c r="W416" s="5">
        <f t="shared" si="164"/>
        <v>1.25</v>
      </c>
      <c r="X416" s="4">
        <f t="shared" si="165"/>
        <v>1</v>
      </c>
      <c r="Y416" s="4">
        <f t="shared" si="166"/>
        <v>-0.25</v>
      </c>
      <c r="Z416" s="30">
        <f t="shared" si="167"/>
        <v>2021</v>
      </c>
      <c r="AA416" s="4">
        <f t="shared" si="168"/>
        <v>-1</v>
      </c>
      <c r="AB416" s="4">
        <f t="shared" si="169"/>
        <v>-1</v>
      </c>
      <c r="AC416" s="4">
        <f t="shared" si="170"/>
        <v>0</v>
      </c>
      <c r="AD416" s="4"/>
      <c r="AE416" s="4">
        <f t="shared" si="171"/>
        <v>-5.555555555555558E-2</v>
      </c>
      <c r="AF416" s="31">
        <f t="shared" si="172"/>
        <v>0.25</v>
      </c>
      <c r="AG416" s="31">
        <f t="shared" si="173"/>
        <v>0</v>
      </c>
      <c r="AH416" s="3">
        <f t="shared" si="174"/>
        <v>1</v>
      </c>
      <c r="AI416" s="40" t="b">
        <f t="shared" si="175"/>
        <v>0</v>
      </c>
      <c r="AJ416" s="3">
        <f t="shared" si="176"/>
        <v>3.8167938931297662E-2</v>
      </c>
      <c r="AK416" s="3">
        <f t="shared" si="177"/>
        <v>0.72495170907869322</v>
      </c>
    </row>
    <row r="417" spans="1:37" s="3" customFormat="1" x14ac:dyDescent="0.25">
      <c r="A417" s="9">
        <v>44521</v>
      </c>
      <c r="B417" s="1" t="s">
        <v>53</v>
      </c>
      <c r="C417" s="1" t="s">
        <v>51</v>
      </c>
      <c r="D417">
        <v>17</v>
      </c>
      <c r="E417" s="1">
        <v>24</v>
      </c>
      <c r="F417">
        <f t="shared" si="153"/>
        <v>0</v>
      </c>
      <c r="G417">
        <f t="shared" si="154"/>
        <v>1</v>
      </c>
      <c r="H417" s="4">
        <v>2.2999999999999998</v>
      </c>
      <c r="I417" s="4">
        <v>1.66</v>
      </c>
      <c r="J417" s="4">
        <v>2.65</v>
      </c>
      <c r="K417" s="4">
        <v>1.54</v>
      </c>
      <c r="L417" s="18">
        <f t="shared" si="155"/>
        <v>40</v>
      </c>
      <c r="M417" s="18">
        <f t="shared" si="156"/>
        <v>60</v>
      </c>
      <c r="N417" s="18">
        <f t="shared" si="157"/>
        <v>35</v>
      </c>
      <c r="O417" s="18">
        <f t="shared" si="158"/>
        <v>60</v>
      </c>
      <c r="P417" s="4">
        <f t="shared" si="159"/>
        <v>202111</v>
      </c>
      <c r="Q417" s="23">
        <f t="shared" si="160"/>
        <v>1.3855421686746987</v>
      </c>
      <c r="R417" s="23">
        <f t="shared" si="161"/>
        <v>-2.2843822843822847</v>
      </c>
      <c r="S417" s="22">
        <f t="shared" si="162"/>
        <v>-0.89884011570758604</v>
      </c>
      <c r="T417" s="5">
        <f t="shared" si="163"/>
        <v>0.72173913043478266</v>
      </c>
      <c r="U417" s="5"/>
      <c r="V417" s="5"/>
      <c r="W417" s="5">
        <f t="shared" si="164"/>
        <v>-1</v>
      </c>
      <c r="X417" s="4">
        <f t="shared" si="165"/>
        <v>-1</v>
      </c>
      <c r="Y417" s="4">
        <f t="shared" si="166"/>
        <v>0</v>
      </c>
      <c r="Z417" s="30">
        <f t="shared" si="167"/>
        <v>2021</v>
      </c>
      <c r="AA417" s="4">
        <f t="shared" si="168"/>
        <v>0.65999999999999992</v>
      </c>
      <c r="AB417" s="4">
        <f t="shared" si="169"/>
        <v>0.54</v>
      </c>
      <c r="AC417" s="4">
        <f t="shared" si="170"/>
        <v>-0.11999999999999988</v>
      </c>
      <c r="AD417" s="4"/>
      <c r="AE417" s="4">
        <f t="shared" si="171"/>
        <v>5.7424118129614454E-2</v>
      </c>
      <c r="AF417" s="31">
        <f t="shared" si="172"/>
        <v>-0.34000000000000008</v>
      </c>
      <c r="AG417" s="31">
        <f t="shared" si="173"/>
        <v>-0.45999999999999996</v>
      </c>
      <c r="AH417" s="3">
        <f t="shared" si="174"/>
        <v>1</v>
      </c>
      <c r="AI417" s="40">
        <f t="shared" si="175"/>
        <v>2.0231870879745317E-2</v>
      </c>
      <c r="AJ417" s="3">
        <f t="shared" si="176"/>
        <v>3.5858585858585923E-2</v>
      </c>
      <c r="AK417" s="3">
        <f t="shared" si="177"/>
        <v>0.72834147531433491</v>
      </c>
    </row>
    <row r="418" spans="1:37" s="3" customFormat="1" x14ac:dyDescent="0.25">
      <c r="A418" s="9">
        <v>44521</v>
      </c>
      <c r="B418" s="1" t="s">
        <v>55</v>
      </c>
      <c r="C418" s="1" t="s">
        <v>42</v>
      </c>
      <c r="D418">
        <v>40</v>
      </c>
      <c r="E418" s="1">
        <v>29</v>
      </c>
      <c r="F418">
        <f t="shared" si="153"/>
        <v>1</v>
      </c>
      <c r="G418">
        <f t="shared" si="154"/>
        <v>0</v>
      </c>
      <c r="H418" s="4">
        <v>1.8</v>
      </c>
      <c r="I418" s="4">
        <v>2.0499999999999998</v>
      </c>
      <c r="J418" s="4">
        <v>1.66</v>
      </c>
      <c r="K418" s="4">
        <v>2.2999999999999998</v>
      </c>
      <c r="L418" s="18">
        <f t="shared" si="155"/>
        <v>50</v>
      </c>
      <c r="M418" s="18">
        <f t="shared" si="156"/>
        <v>45</v>
      </c>
      <c r="N418" s="18">
        <f t="shared" si="157"/>
        <v>60</v>
      </c>
      <c r="O418" s="18">
        <f t="shared" si="158"/>
        <v>40</v>
      </c>
      <c r="P418" s="4">
        <f t="shared" si="159"/>
        <v>202111</v>
      </c>
      <c r="Q418" s="23">
        <f t="shared" si="160"/>
        <v>1.8</v>
      </c>
      <c r="R418" s="23">
        <f t="shared" si="161"/>
        <v>-2.2023809523809526</v>
      </c>
      <c r="S418" s="22">
        <f t="shared" si="162"/>
        <v>-0.40238095238095251</v>
      </c>
      <c r="T418" s="5">
        <f t="shared" si="163"/>
        <v>1.1388888888888888</v>
      </c>
      <c r="U418" s="5"/>
      <c r="V418" s="5"/>
      <c r="W418" s="5">
        <f t="shared" si="164"/>
        <v>0.8</v>
      </c>
      <c r="X418" s="4">
        <f t="shared" si="165"/>
        <v>0.65999999999999992</v>
      </c>
      <c r="Y418" s="4">
        <f t="shared" si="166"/>
        <v>-0.14000000000000012</v>
      </c>
      <c r="Z418" s="30">
        <f t="shared" si="167"/>
        <v>2021</v>
      </c>
      <c r="AA418" s="4">
        <f t="shared" si="168"/>
        <v>-1</v>
      </c>
      <c r="AB418" s="4">
        <f t="shared" si="169"/>
        <v>-1</v>
      </c>
      <c r="AC418" s="4">
        <f t="shared" si="170"/>
        <v>0</v>
      </c>
      <c r="AD418" s="4"/>
      <c r="AE418" s="4">
        <f t="shared" si="171"/>
        <v>-4.6854082998661339E-2</v>
      </c>
      <c r="AF418" s="31">
        <f t="shared" si="172"/>
        <v>-0.19999999999999996</v>
      </c>
      <c r="AG418" s="31">
        <f t="shared" si="173"/>
        <v>-0.34000000000000008</v>
      </c>
      <c r="AH418" s="3">
        <f t="shared" si="174"/>
        <v>1</v>
      </c>
      <c r="AI418" s="40" t="b">
        <f t="shared" si="175"/>
        <v>0</v>
      </c>
      <c r="AJ418" s="3">
        <f t="shared" si="176"/>
        <v>4.1558441558441461E-2</v>
      </c>
      <c r="AK418" s="3">
        <f t="shared" si="177"/>
        <v>0.7172464949581745</v>
      </c>
    </row>
    <row r="419" spans="1:37" s="3" customFormat="1" x14ac:dyDescent="0.25">
      <c r="A419" s="9">
        <v>44521</v>
      </c>
      <c r="B419" s="1" t="s">
        <v>50</v>
      </c>
      <c r="C419" s="1" t="s">
        <v>47</v>
      </c>
      <c r="D419">
        <v>13</v>
      </c>
      <c r="E419" s="1">
        <v>22</v>
      </c>
      <c r="F419">
        <f t="shared" si="153"/>
        <v>0</v>
      </c>
      <c r="G419">
        <f t="shared" si="154"/>
        <v>1</v>
      </c>
      <c r="H419" s="4">
        <v>1.22</v>
      </c>
      <c r="I419" s="4">
        <v>4.5</v>
      </c>
      <c r="J419" s="4">
        <v>1.2</v>
      </c>
      <c r="K419" s="4">
        <v>4.75</v>
      </c>
      <c r="L419" s="18">
        <f t="shared" si="155"/>
        <v>80</v>
      </c>
      <c r="M419" s="18">
        <f t="shared" si="156"/>
        <v>20</v>
      </c>
      <c r="N419" s="18">
        <f t="shared" si="157"/>
        <v>80</v>
      </c>
      <c r="O419" s="18">
        <f t="shared" si="158"/>
        <v>20</v>
      </c>
      <c r="P419" s="4">
        <f t="shared" si="159"/>
        <v>202111</v>
      </c>
      <c r="Q419" s="23">
        <f t="shared" si="160"/>
        <v>0.27111111111111108</v>
      </c>
      <c r="R419" s="23">
        <f t="shared" si="161"/>
        <v>-4.8311688311688314</v>
      </c>
      <c r="S419" s="22">
        <f t="shared" si="162"/>
        <v>-4.5600577200577206</v>
      </c>
      <c r="T419" s="5">
        <f t="shared" si="163"/>
        <v>3.6885245901639343</v>
      </c>
      <c r="U419" s="5"/>
      <c r="V419" s="5"/>
      <c r="W419" s="5">
        <f t="shared" si="164"/>
        <v>-1</v>
      </c>
      <c r="X419" s="4">
        <f t="shared" si="165"/>
        <v>-1</v>
      </c>
      <c r="Y419" s="4">
        <f t="shared" si="166"/>
        <v>0</v>
      </c>
      <c r="Z419" s="30">
        <f t="shared" si="167"/>
        <v>2021</v>
      </c>
      <c r="AA419" s="4">
        <f t="shared" si="168"/>
        <v>3.5</v>
      </c>
      <c r="AB419" s="4">
        <f t="shared" si="169"/>
        <v>3.75</v>
      </c>
      <c r="AC419" s="4">
        <f t="shared" si="170"/>
        <v>0.25</v>
      </c>
      <c r="AD419" s="4"/>
      <c r="AE419" s="4">
        <f t="shared" si="171"/>
        <v>-1.3661202185792365E-2</v>
      </c>
      <c r="AF419" s="31">
        <f t="shared" si="172"/>
        <v>2.5</v>
      </c>
      <c r="AG419" s="31">
        <f t="shared" si="173"/>
        <v>2.75</v>
      </c>
      <c r="AH419" s="3">
        <f t="shared" si="174"/>
        <v>0</v>
      </c>
      <c r="AI419" s="40" t="b">
        <f t="shared" si="175"/>
        <v>0</v>
      </c>
      <c r="AJ419" s="3">
        <f t="shared" si="176"/>
        <v>4.0209790209790097E-2</v>
      </c>
      <c r="AK419" s="3">
        <f t="shared" si="177"/>
        <v>0.8102196077650704</v>
      </c>
    </row>
    <row r="420" spans="1:37" s="3" customFormat="1" x14ac:dyDescent="0.25">
      <c r="A420" s="9">
        <v>44518</v>
      </c>
      <c r="B420" s="1" t="s">
        <v>41</v>
      </c>
      <c r="C420" s="1" t="s">
        <v>52</v>
      </c>
      <c r="D420">
        <v>0</v>
      </c>
      <c r="E420" s="1">
        <v>25</v>
      </c>
      <c r="F420">
        <f t="shared" si="153"/>
        <v>0</v>
      </c>
      <c r="G420">
        <f t="shared" si="154"/>
        <v>1</v>
      </c>
      <c r="H420" s="4">
        <v>3.05</v>
      </c>
      <c r="I420" s="4">
        <v>1.4</v>
      </c>
      <c r="J420" s="4">
        <v>3.8</v>
      </c>
      <c r="K420" s="4">
        <v>1.27</v>
      </c>
      <c r="L420" s="18">
        <f t="shared" si="155"/>
        <v>30</v>
      </c>
      <c r="M420" s="18">
        <f t="shared" si="156"/>
        <v>70</v>
      </c>
      <c r="N420" s="18">
        <f t="shared" si="157"/>
        <v>25</v>
      </c>
      <c r="O420" s="18">
        <f t="shared" si="158"/>
        <v>75</v>
      </c>
      <c r="P420" s="4">
        <f t="shared" si="159"/>
        <v>202111</v>
      </c>
      <c r="Q420" s="23">
        <f t="shared" si="160"/>
        <v>2.1785714285714284</v>
      </c>
      <c r="R420" s="23">
        <f t="shared" si="161"/>
        <v>-2.9878048780487809</v>
      </c>
      <c r="S420" s="22">
        <f t="shared" si="162"/>
        <v>-0.80923344947735254</v>
      </c>
      <c r="T420" s="5">
        <f t="shared" si="163"/>
        <v>0.45901639344262296</v>
      </c>
      <c r="U420" s="5"/>
      <c r="V420" s="5"/>
      <c r="W420" s="5">
        <f t="shared" si="164"/>
        <v>-1</v>
      </c>
      <c r="X420" s="4">
        <f t="shared" si="165"/>
        <v>-1</v>
      </c>
      <c r="Y420" s="4">
        <f t="shared" si="166"/>
        <v>0</v>
      </c>
      <c r="Z420" s="30">
        <f t="shared" si="167"/>
        <v>2021</v>
      </c>
      <c r="AA420" s="4">
        <f t="shared" si="168"/>
        <v>0.39999999999999991</v>
      </c>
      <c r="AB420" s="4">
        <f t="shared" si="169"/>
        <v>0.27</v>
      </c>
      <c r="AC420" s="4">
        <f t="shared" si="170"/>
        <v>-0.12999999999999989</v>
      </c>
      <c r="AD420" s="4"/>
      <c r="AE420" s="4">
        <f t="shared" si="171"/>
        <v>6.4710957722174334E-2</v>
      </c>
      <c r="AF420" s="31">
        <f t="shared" si="172"/>
        <v>-0.60000000000000009</v>
      </c>
      <c r="AG420" s="31">
        <f t="shared" si="173"/>
        <v>-0.73</v>
      </c>
      <c r="AH420" s="3">
        <f t="shared" si="174"/>
        <v>1</v>
      </c>
      <c r="AI420" s="40">
        <f t="shared" si="175"/>
        <v>2.2556390977443552E-2</v>
      </c>
      <c r="AJ420" s="3">
        <f t="shared" si="176"/>
        <v>4.0449438202247112E-2</v>
      </c>
      <c r="AK420" s="3">
        <f t="shared" si="177"/>
        <v>0.75593569865462973</v>
      </c>
    </row>
    <row r="421" spans="1:37" s="3" customFormat="1" x14ac:dyDescent="0.25">
      <c r="A421" s="9">
        <v>44515</v>
      </c>
      <c r="B421" s="1" t="s">
        <v>38</v>
      </c>
      <c r="C421" s="1" t="s">
        <v>73</v>
      </c>
      <c r="D421">
        <v>31</v>
      </c>
      <c r="E421" s="1">
        <v>10</v>
      </c>
      <c r="F421">
        <f t="shared" si="153"/>
        <v>1</v>
      </c>
      <c r="G421">
        <f t="shared" si="154"/>
        <v>0</v>
      </c>
      <c r="H421" s="4">
        <v>2.7</v>
      </c>
      <c r="I421" s="4">
        <v>1.5</v>
      </c>
      <c r="J421" s="4">
        <v>2.6</v>
      </c>
      <c r="K421" s="4">
        <v>1.55</v>
      </c>
      <c r="L421" s="18">
        <f t="shared" si="155"/>
        <v>30</v>
      </c>
      <c r="M421" s="18">
        <f t="shared" si="156"/>
        <v>65</v>
      </c>
      <c r="N421" s="18">
        <f t="shared" si="157"/>
        <v>35</v>
      </c>
      <c r="O421" s="18">
        <f t="shared" si="158"/>
        <v>60</v>
      </c>
      <c r="P421" s="4">
        <f t="shared" si="159"/>
        <v>202111</v>
      </c>
      <c r="Q421" s="23">
        <f t="shared" si="160"/>
        <v>2.7</v>
      </c>
      <c r="R421" s="23">
        <f t="shared" si="161"/>
        <v>-2.5882352941176467</v>
      </c>
      <c r="S421" s="22">
        <f t="shared" si="162"/>
        <v>0.11176470588235343</v>
      </c>
      <c r="T421" s="5">
        <f t="shared" si="163"/>
        <v>0.55555555555555547</v>
      </c>
      <c r="U421" s="5"/>
      <c r="V421" s="5"/>
      <c r="W421" s="5">
        <f t="shared" si="164"/>
        <v>1.7000000000000002</v>
      </c>
      <c r="X421" s="4">
        <f t="shared" si="165"/>
        <v>1.6</v>
      </c>
      <c r="Y421" s="4">
        <f t="shared" si="166"/>
        <v>-0.10000000000000009</v>
      </c>
      <c r="Z421" s="30">
        <f t="shared" si="167"/>
        <v>2021</v>
      </c>
      <c r="AA421" s="4">
        <f t="shared" si="168"/>
        <v>-1</v>
      </c>
      <c r="AB421" s="4">
        <f t="shared" si="169"/>
        <v>-1</v>
      </c>
      <c r="AC421" s="4">
        <f t="shared" si="170"/>
        <v>0</v>
      </c>
      <c r="AD421" s="4"/>
      <c r="AE421" s="4">
        <f t="shared" si="171"/>
        <v>-1.4245014245014231E-2</v>
      </c>
      <c r="AF421" s="31">
        <f t="shared" si="172"/>
        <v>0.70000000000000018</v>
      </c>
      <c r="AG421" s="31">
        <f t="shared" si="173"/>
        <v>0.60000000000000009</v>
      </c>
      <c r="AH421" s="3">
        <f t="shared" si="174"/>
        <v>0</v>
      </c>
      <c r="AI421" s="40" t="b">
        <f t="shared" si="175"/>
        <v>0</v>
      </c>
      <c r="AJ421" s="3">
        <f t="shared" si="176"/>
        <v>3.5714285714285587E-2</v>
      </c>
      <c r="AK421" s="3">
        <f t="shared" si="177"/>
        <v>0.74394147233653407</v>
      </c>
    </row>
    <row r="422" spans="1:37" s="3" customFormat="1" x14ac:dyDescent="0.25">
      <c r="A422" s="9">
        <v>44514</v>
      </c>
      <c r="B422" s="1" t="s">
        <v>80</v>
      </c>
      <c r="C422" s="1" t="s">
        <v>49</v>
      </c>
      <c r="D422">
        <v>14</v>
      </c>
      <c r="E422" s="1">
        <v>41</v>
      </c>
      <c r="F422">
        <f t="shared" si="153"/>
        <v>0</v>
      </c>
      <c r="G422">
        <f t="shared" si="154"/>
        <v>1</v>
      </c>
      <c r="H422" s="4">
        <v>2.2000000000000002</v>
      </c>
      <c r="I422" s="4">
        <v>1.71</v>
      </c>
      <c r="J422" s="4">
        <v>2.2999999999999998</v>
      </c>
      <c r="K422" s="4">
        <v>1.66</v>
      </c>
      <c r="L422" s="18">
        <f t="shared" si="155"/>
        <v>40</v>
      </c>
      <c r="M422" s="18">
        <f t="shared" si="156"/>
        <v>55</v>
      </c>
      <c r="N422" s="18">
        <f t="shared" si="157"/>
        <v>40</v>
      </c>
      <c r="O422" s="18">
        <f t="shared" si="158"/>
        <v>60</v>
      </c>
      <c r="P422" s="4">
        <f t="shared" si="159"/>
        <v>202111</v>
      </c>
      <c r="Q422" s="23">
        <f t="shared" si="160"/>
        <v>1.2865497076023393</v>
      </c>
      <c r="R422" s="23">
        <f t="shared" si="161"/>
        <v>-2.2417840375586855</v>
      </c>
      <c r="S422" s="22">
        <f t="shared" si="162"/>
        <v>-0.95523432995634616</v>
      </c>
      <c r="T422" s="5">
        <f t="shared" si="163"/>
        <v>0.77727272727272723</v>
      </c>
      <c r="U422" s="5"/>
      <c r="V422" s="5"/>
      <c r="W422" s="5">
        <f t="shared" si="164"/>
        <v>-1</v>
      </c>
      <c r="X422" s="4">
        <f t="shared" si="165"/>
        <v>-1</v>
      </c>
      <c r="Y422" s="4">
        <f t="shared" si="166"/>
        <v>0</v>
      </c>
      <c r="Z422" s="30">
        <f t="shared" si="167"/>
        <v>2021</v>
      </c>
      <c r="AA422" s="4">
        <f t="shared" si="168"/>
        <v>0.71</v>
      </c>
      <c r="AB422" s="4">
        <f t="shared" si="169"/>
        <v>0.65999999999999992</v>
      </c>
      <c r="AC422" s="4">
        <f t="shared" si="170"/>
        <v>-5.0000000000000044E-2</v>
      </c>
      <c r="AD422" s="4"/>
      <c r="AE422" s="4">
        <f t="shared" si="171"/>
        <v>1.9762845849802313E-2</v>
      </c>
      <c r="AF422" s="31">
        <f t="shared" si="172"/>
        <v>-0.29000000000000004</v>
      </c>
      <c r="AG422" s="31">
        <f t="shared" si="173"/>
        <v>-0.34000000000000008</v>
      </c>
      <c r="AH422" s="3">
        <f t="shared" si="174"/>
        <v>0</v>
      </c>
      <c r="AI422" s="40" t="b">
        <f t="shared" si="175"/>
        <v>0</v>
      </c>
      <c r="AJ422" s="3">
        <f t="shared" si="176"/>
        <v>3.7851662404092101E-2</v>
      </c>
      <c r="AK422" s="3">
        <f t="shared" si="177"/>
        <v>0.72372653477329041</v>
      </c>
    </row>
    <row r="423" spans="1:37" s="3" customFormat="1" x14ac:dyDescent="0.25">
      <c r="A423" s="9">
        <v>44514</v>
      </c>
      <c r="B423" s="1" t="s">
        <v>35</v>
      </c>
      <c r="C423" s="1" t="s">
        <v>55</v>
      </c>
      <c r="D423">
        <v>13</v>
      </c>
      <c r="E423" s="1">
        <v>30</v>
      </c>
      <c r="F423">
        <f t="shared" si="153"/>
        <v>0</v>
      </c>
      <c r="G423">
        <f t="shared" si="154"/>
        <v>1</v>
      </c>
      <c r="H423" s="4">
        <v>1.74</v>
      </c>
      <c r="I423" s="4">
        <v>2.15</v>
      </c>
      <c r="J423" s="4">
        <v>1.9</v>
      </c>
      <c r="K423" s="4">
        <v>1.9</v>
      </c>
      <c r="L423" s="18">
        <f t="shared" si="155"/>
        <v>50</v>
      </c>
      <c r="M423" s="18">
        <f t="shared" si="156"/>
        <v>45</v>
      </c>
      <c r="N423" s="18">
        <f t="shared" si="157"/>
        <v>50</v>
      </c>
      <c r="O423" s="18">
        <f t="shared" si="158"/>
        <v>50</v>
      </c>
      <c r="P423" s="4">
        <f t="shared" si="159"/>
        <v>202111</v>
      </c>
      <c r="Q423" s="23">
        <f t="shared" si="160"/>
        <v>0.80930232558139537</v>
      </c>
      <c r="R423" s="23">
        <f t="shared" si="161"/>
        <v>-2.2209165687426555</v>
      </c>
      <c r="S423" s="22">
        <f t="shared" si="162"/>
        <v>-1.4116142431612602</v>
      </c>
      <c r="T423" s="5">
        <f t="shared" si="163"/>
        <v>1.235632183908046</v>
      </c>
      <c r="U423" s="5"/>
      <c r="V423" s="5"/>
      <c r="W423" s="5">
        <f t="shared" si="164"/>
        <v>-1</v>
      </c>
      <c r="X423" s="4">
        <f t="shared" si="165"/>
        <v>-1</v>
      </c>
      <c r="Y423" s="4">
        <f t="shared" si="166"/>
        <v>0</v>
      </c>
      <c r="Z423" s="30">
        <f t="shared" si="167"/>
        <v>2021</v>
      </c>
      <c r="AA423" s="4">
        <f t="shared" si="168"/>
        <v>1.1499999999999999</v>
      </c>
      <c r="AB423" s="4">
        <f t="shared" si="169"/>
        <v>0.89999999999999991</v>
      </c>
      <c r="AC423" s="4">
        <f t="shared" si="170"/>
        <v>-0.25</v>
      </c>
      <c r="AD423" s="4"/>
      <c r="AE423" s="4">
        <f t="shared" si="171"/>
        <v>4.8396854204476702E-2</v>
      </c>
      <c r="AF423" s="31">
        <f t="shared" si="172"/>
        <v>0.14999999999999991</v>
      </c>
      <c r="AG423" s="31">
        <f t="shared" si="173"/>
        <v>-0.10000000000000009</v>
      </c>
      <c r="AH423" s="3">
        <f t="shared" si="174"/>
        <v>1</v>
      </c>
      <c r="AI423" s="40" t="b">
        <f t="shared" si="175"/>
        <v>0</v>
      </c>
      <c r="AJ423" s="3">
        <f t="shared" si="176"/>
        <v>3.8303341902313659E-2</v>
      </c>
      <c r="AK423" s="3">
        <f t="shared" si="177"/>
        <v>0.72204519573698789</v>
      </c>
    </row>
    <row r="424" spans="1:37" s="3" customFormat="1" x14ac:dyDescent="0.25">
      <c r="A424" s="9">
        <v>44514</v>
      </c>
      <c r="B424" s="1" t="s">
        <v>62</v>
      </c>
      <c r="C424" s="1" t="s">
        <v>61</v>
      </c>
      <c r="D424">
        <v>17</v>
      </c>
      <c r="E424" s="1">
        <v>0</v>
      </c>
      <c r="F424">
        <f t="shared" si="153"/>
        <v>1</v>
      </c>
      <c r="G424">
        <f t="shared" si="154"/>
        <v>0</v>
      </c>
      <c r="H424" s="4">
        <v>1.4</v>
      </c>
      <c r="I424" s="4">
        <v>3.05</v>
      </c>
      <c r="J424" s="4">
        <v>1.55</v>
      </c>
      <c r="K424" s="4">
        <v>2.6</v>
      </c>
      <c r="L424" s="18">
        <f t="shared" si="155"/>
        <v>70</v>
      </c>
      <c r="M424" s="18">
        <f t="shared" si="156"/>
        <v>30</v>
      </c>
      <c r="N424" s="18">
        <f t="shared" si="157"/>
        <v>60</v>
      </c>
      <c r="O424" s="18">
        <f t="shared" si="158"/>
        <v>35</v>
      </c>
      <c r="P424" s="4">
        <f t="shared" si="159"/>
        <v>202111</v>
      </c>
      <c r="Q424" s="23">
        <f t="shared" si="160"/>
        <v>1.4</v>
      </c>
      <c r="R424" s="23">
        <f t="shared" si="161"/>
        <v>-2.9878048780487809</v>
      </c>
      <c r="S424" s="22">
        <f t="shared" si="162"/>
        <v>-1.587804878048781</v>
      </c>
      <c r="T424" s="5">
        <f t="shared" si="163"/>
        <v>2.1785714285714284</v>
      </c>
      <c r="U424" s="5"/>
      <c r="V424" s="5"/>
      <c r="W424" s="5">
        <f t="shared" si="164"/>
        <v>0.39999999999999991</v>
      </c>
      <c r="X424" s="4">
        <f t="shared" si="165"/>
        <v>0.55000000000000004</v>
      </c>
      <c r="Y424" s="4">
        <f t="shared" si="166"/>
        <v>0.15000000000000013</v>
      </c>
      <c r="Z424" s="30">
        <f t="shared" si="167"/>
        <v>2021</v>
      </c>
      <c r="AA424" s="4">
        <f t="shared" si="168"/>
        <v>-1</v>
      </c>
      <c r="AB424" s="4">
        <f t="shared" si="169"/>
        <v>-1</v>
      </c>
      <c r="AC424" s="4">
        <f t="shared" si="170"/>
        <v>0</v>
      </c>
      <c r="AD424" s="4"/>
      <c r="AE424" s="4">
        <f t="shared" si="171"/>
        <v>6.9124423963133674E-2</v>
      </c>
      <c r="AF424" s="31">
        <f t="shared" si="172"/>
        <v>-0.60000000000000009</v>
      </c>
      <c r="AG424" s="31">
        <f t="shared" si="173"/>
        <v>-0.44999999999999996</v>
      </c>
      <c r="AH424" s="3">
        <f t="shared" si="174"/>
        <v>1</v>
      </c>
      <c r="AI424" s="40">
        <f t="shared" si="175"/>
        <v>2.6969857218402948E-2</v>
      </c>
      <c r="AJ424" s="3">
        <f t="shared" si="176"/>
        <v>4.0449438202247112E-2</v>
      </c>
      <c r="AK424" s="3">
        <f t="shared" si="177"/>
        <v>0.75593569865462973</v>
      </c>
    </row>
    <row r="425" spans="1:37" s="3" customFormat="1" x14ac:dyDescent="0.25">
      <c r="A425" s="9">
        <v>44514</v>
      </c>
      <c r="B425" s="1" t="s">
        <v>63</v>
      </c>
      <c r="C425" s="1" t="s">
        <v>40</v>
      </c>
      <c r="D425">
        <v>10</v>
      </c>
      <c r="E425" s="1">
        <v>34</v>
      </c>
      <c r="F425">
        <f t="shared" si="153"/>
        <v>0</v>
      </c>
      <c r="G425">
        <f t="shared" si="154"/>
        <v>1</v>
      </c>
      <c r="H425" s="4">
        <v>1.2</v>
      </c>
      <c r="I425" s="4">
        <v>4.75</v>
      </c>
      <c r="J425" s="4">
        <v>1.3</v>
      </c>
      <c r="K425" s="4">
        <v>3.65</v>
      </c>
      <c r="L425" s="18">
        <f t="shared" si="155"/>
        <v>80</v>
      </c>
      <c r="M425" s="18">
        <f t="shared" si="156"/>
        <v>20</v>
      </c>
      <c r="N425" s="18">
        <f t="shared" si="157"/>
        <v>75</v>
      </c>
      <c r="O425" s="18">
        <f t="shared" si="158"/>
        <v>25</v>
      </c>
      <c r="P425" s="4">
        <f t="shared" si="159"/>
        <v>202111</v>
      </c>
      <c r="Q425" s="23">
        <f t="shared" si="160"/>
        <v>0.25263157894736843</v>
      </c>
      <c r="R425" s="23">
        <f t="shared" si="161"/>
        <v>-5.2666666666666675</v>
      </c>
      <c r="S425" s="22">
        <f t="shared" si="162"/>
        <v>-5.0140350877192992</v>
      </c>
      <c r="T425" s="5">
        <f t="shared" si="163"/>
        <v>3.9583333333333335</v>
      </c>
      <c r="U425" s="5"/>
      <c r="V425" s="5"/>
      <c r="W425" s="5">
        <f t="shared" si="164"/>
        <v>-1</v>
      </c>
      <c r="X425" s="4">
        <f t="shared" si="165"/>
        <v>-1</v>
      </c>
      <c r="Y425" s="4">
        <f t="shared" si="166"/>
        <v>0</v>
      </c>
      <c r="Z425" s="30">
        <f t="shared" si="167"/>
        <v>2021</v>
      </c>
      <c r="AA425" s="4">
        <f t="shared" si="168"/>
        <v>3.75</v>
      </c>
      <c r="AB425" s="4">
        <f t="shared" si="169"/>
        <v>2.65</v>
      </c>
      <c r="AC425" s="4">
        <f t="shared" si="170"/>
        <v>-1.1000000000000001</v>
      </c>
      <c r="AD425" s="4"/>
      <c r="AE425" s="4">
        <f t="shared" si="171"/>
        <v>6.4102564102564208E-2</v>
      </c>
      <c r="AF425" s="31">
        <f t="shared" si="172"/>
        <v>2.75</v>
      </c>
      <c r="AG425" s="31">
        <f t="shared" si="173"/>
        <v>1.65</v>
      </c>
      <c r="AH425" s="3">
        <f t="shared" si="174"/>
        <v>1</v>
      </c>
      <c r="AI425" s="40">
        <f t="shared" si="175"/>
        <v>2.0242914979757165E-2</v>
      </c>
      <c r="AJ425" s="3">
        <f t="shared" si="176"/>
        <v>4.2016806722689037E-2</v>
      </c>
      <c r="AK425" s="3">
        <f t="shared" si="177"/>
        <v>0.81686672822406892</v>
      </c>
    </row>
    <row r="426" spans="1:37" s="3" customFormat="1" x14ac:dyDescent="0.25">
      <c r="A426" s="9">
        <v>44514</v>
      </c>
      <c r="B426" s="1" t="s">
        <v>74</v>
      </c>
      <c r="C426" s="1" t="s">
        <v>60</v>
      </c>
      <c r="D426">
        <v>20</v>
      </c>
      <c r="E426" s="1">
        <v>27</v>
      </c>
      <c r="F426">
        <f t="shared" si="153"/>
        <v>0</v>
      </c>
      <c r="G426">
        <f t="shared" si="154"/>
        <v>1</v>
      </c>
      <c r="H426" s="4">
        <v>1.71</v>
      </c>
      <c r="I426" s="4">
        <v>2.2000000000000002</v>
      </c>
      <c r="J426" s="4">
        <v>1.57</v>
      </c>
      <c r="K426" s="4">
        <v>2.5499999999999998</v>
      </c>
      <c r="L426" s="18">
        <f t="shared" si="155"/>
        <v>50</v>
      </c>
      <c r="M426" s="18">
        <f t="shared" si="156"/>
        <v>45</v>
      </c>
      <c r="N426" s="18">
        <f t="shared" si="157"/>
        <v>60</v>
      </c>
      <c r="O426" s="18">
        <f t="shared" si="158"/>
        <v>35</v>
      </c>
      <c r="P426" s="4">
        <f t="shared" si="159"/>
        <v>202111</v>
      </c>
      <c r="Q426" s="23">
        <f t="shared" si="160"/>
        <v>0.77727272727272723</v>
      </c>
      <c r="R426" s="23">
        <f t="shared" si="161"/>
        <v>-2.2417840375586855</v>
      </c>
      <c r="S426" s="22">
        <f t="shared" si="162"/>
        <v>-1.4645113102859582</v>
      </c>
      <c r="T426" s="5">
        <f t="shared" si="163"/>
        <v>1.2865497076023393</v>
      </c>
      <c r="U426" s="5"/>
      <c r="V426" s="5"/>
      <c r="W426" s="5">
        <f t="shared" si="164"/>
        <v>-1</v>
      </c>
      <c r="X426" s="4">
        <f t="shared" si="165"/>
        <v>-1</v>
      </c>
      <c r="Y426" s="4">
        <f t="shared" si="166"/>
        <v>0</v>
      </c>
      <c r="Z426" s="30">
        <f t="shared" si="167"/>
        <v>2021</v>
      </c>
      <c r="AA426" s="4">
        <f t="shared" si="168"/>
        <v>1.2000000000000002</v>
      </c>
      <c r="AB426" s="4">
        <f t="shared" si="169"/>
        <v>1.5499999999999998</v>
      </c>
      <c r="AC426" s="4">
        <f t="shared" si="170"/>
        <v>0.34999999999999964</v>
      </c>
      <c r="AD426" s="4"/>
      <c r="AE426" s="4">
        <f t="shared" si="171"/>
        <v>-5.214735352180877E-2</v>
      </c>
      <c r="AF426" s="31">
        <f t="shared" si="172"/>
        <v>0.20000000000000018</v>
      </c>
      <c r="AG426" s="31">
        <f t="shared" si="173"/>
        <v>0.54999999999999982</v>
      </c>
      <c r="AH426" s="3">
        <f t="shared" si="174"/>
        <v>1</v>
      </c>
      <c r="AI426" s="40">
        <f t="shared" si="175"/>
        <v>2.3047815617475043E-2</v>
      </c>
      <c r="AJ426" s="3">
        <f t="shared" si="176"/>
        <v>3.7851662404092101E-2</v>
      </c>
      <c r="AK426" s="3">
        <f t="shared" si="177"/>
        <v>0.72372653477329041</v>
      </c>
    </row>
    <row r="427" spans="1:37" s="3" customFormat="1" x14ac:dyDescent="0.25">
      <c r="A427" s="9">
        <v>44514</v>
      </c>
      <c r="B427" s="1" t="s">
        <v>37</v>
      </c>
      <c r="C427" s="1" t="s">
        <v>41</v>
      </c>
      <c r="D427">
        <v>43</v>
      </c>
      <c r="E427" s="1">
        <v>3</v>
      </c>
      <c r="F427">
        <f t="shared" si="153"/>
        <v>1</v>
      </c>
      <c r="G427">
        <f t="shared" si="154"/>
        <v>0</v>
      </c>
      <c r="H427" s="4">
        <v>1.23</v>
      </c>
      <c r="I427" s="4">
        <v>4.25</v>
      </c>
      <c r="J427" s="4">
        <v>1.26</v>
      </c>
      <c r="K427" s="4">
        <v>4</v>
      </c>
      <c r="L427" s="18">
        <f t="shared" si="155"/>
        <v>80</v>
      </c>
      <c r="M427" s="18">
        <f t="shared" si="156"/>
        <v>20</v>
      </c>
      <c r="N427" s="18">
        <f t="shared" si="157"/>
        <v>75</v>
      </c>
      <c r="O427" s="18">
        <f t="shared" si="158"/>
        <v>25</v>
      </c>
      <c r="P427" s="4">
        <f t="shared" si="159"/>
        <v>202111</v>
      </c>
      <c r="Q427" s="23">
        <f t="shared" si="160"/>
        <v>1.23</v>
      </c>
      <c r="R427" s="23">
        <f t="shared" si="161"/>
        <v>-4.6555183946488299</v>
      </c>
      <c r="S427" s="22">
        <f t="shared" si="162"/>
        <v>-3.4255183946488299</v>
      </c>
      <c r="T427" s="5">
        <f t="shared" si="163"/>
        <v>3.4552845528455287</v>
      </c>
      <c r="U427" s="5"/>
      <c r="V427" s="5"/>
      <c r="W427" s="5">
        <f t="shared" si="164"/>
        <v>0.22999999999999998</v>
      </c>
      <c r="X427" s="4">
        <f t="shared" si="165"/>
        <v>0.26</v>
      </c>
      <c r="Y427" s="4">
        <f t="shared" si="166"/>
        <v>3.0000000000000027E-2</v>
      </c>
      <c r="Z427" s="30">
        <f t="shared" si="167"/>
        <v>2021</v>
      </c>
      <c r="AA427" s="4">
        <f t="shared" si="168"/>
        <v>-1</v>
      </c>
      <c r="AB427" s="4">
        <f t="shared" si="169"/>
        <v>-1</v>
      </c>
      <c r="AC427" s="4">
        <f t="shared" si="170"/>
        <v>0</v>
      </c>
      <c r="AD427" s="4"/>
      <c r="AE427" s="4">
        <f t="shared" si="171"/>
        <v>1.9357336430507188E-2</v>
      </c>
      <c r="AF427" s="31">
        <f t="shared" si="172"/>
        <v>-0.77</v>
      </c>
      <c r="AG427" s="31">
        <f t="shared" si="173"/>
        <v>-0.74</v>
      </c>
      <c r="AH427" s="3">
        <f t="shared" si="174"/>
        <v>0</v>
      </c>
      <c r="AI427" s="40" t="b">
        <f t="shared" si="175"/>
        <v>0</v>
      </c>
      <c r="AJ427" s="3">
        <f t="shared" si="176"/>
        <v>4.6076642335766471E-2</v>
      </c>
      <c r="AK427" s="3">
        <f t="shared" si="177"/>
        <v>0.79946394113278629</v>
      </c>
    </row>
    <row r="428" spans="1:37" s="3" customFormat="1" x14ac:dyDescent="0.25">
      <c r="A428" s="9">
        <v>44514</v>
      </c>
      <c r="B428" s="1" t="s">
        <v>36</v>
      </c>
      <c r="C428" s="1" t="s">
        <v>56</v>
      </c>
      <c r="D428">
        <v>23</v>
      </c>
      <c r="E428" s="1">
        <v>17</v>
      </c>
      <c r="F428">
        <f t="shared" si="153"/>
        <v>1</v>
      </c>
      <c r="G428">
        <f t="shared" si="154"/>
        <v>0</v>
      </c>
      <c r="H428" s="4">
        <v>1.2</v>
      </c>
      <c r="I428" s="4">
        <v>4.75</v>
      </c>
      <c r="J428" s="4">
        <v>1.2</v>
      </c>
      <c r="K428" s="4">
        <v>4.75</v>
      </c>
      <c r="L428" s="18">
        <f t="shared" si="155"/>
        <v>80</v>
      </c>
      <c r="M428" s="18">
        <f t="shared" si="156"/>
        <v>20</v>
      </c>
      <c r="N428" s="18">
        <f t="shared" si="157"/>
        <v>80</v>
      </c>
      <c r="O428" s="18">
        <f t="shared" si="158"/>
        <v>20</v>
      </c>
      <c r="P428" s="4">
        <f t="shared" si="159"/>
        <v>202111</v>
      </c>
      <c r="Q428" s="23">
        <f t="shared" si="160"/>
        <v>1.2</v>
      </c>
      <c r="R428" s="23">
        <f t="shared" si="161"/>
        <v>-5.2666666666666675</v>
      </c>
      <c r="S428" s="22">
        <f t="shared" si="162"/>
        <v>-4.0666666666666673</v>
      </c>
      <c r="T428" s="5">
        <f t="shared" si="163"/>
        <v>3.9583333333333335</v>
      </c>
      <c r="U428" s="5"/>
      <c r="V428" s="5"/>
      <c r="W428" s="5">
        <f t="shared" si="164"/>
        <v>0.19999999999999996</v>
      </c>
      <c r="X428" s="4">
        <f t="shared" si="165"/>
        <v>0.19999999999999996</v>
      </c>
      <c r="Y428" s="4">
        <f t="shared" si="166"/>
        <v>0</v>
      </c>
      <c r="Z428" s="30">
        <f t="shared" si="167"/>
        <v>2021</v>
      </c>
      <c r="AA428" s="4">
        <f t="shared" si="168"/>
        <v>-1</v>
      </c>
      <c r="AB428" s="4">
        <f t="shared" si="169"/>
        <v>-1</v>
      </c>
      <c r="AC428" s="4">
        <f t="shared" si="170"/>
        <v>0</v>
      </c>
      <c r="AD428" s="4"/>
      <c r="AE428" s="4">
        <f t="shared" si="171"/>
        <v>0</v>
      </c>
      <c r="AF428" s="31">
        <f t="shared" si="172"/>
        <v>-0.8</v>
      </c>
      <c r="AG428" s="31">
        <f t="shared" si="173"/>
        <v>-0.8</v>
      </c>
      <c r="AH428" s="3">
        <f t="shared" si="174"/>
        <v>0</v>
      </c>
      <c r="AI428" s="40" t="b">
        <f t="shared" si="175"/>
        <v>0</v>
      </c>
      <c r="AJ428" s="3">
        <f t="shared" si="176"/>
        <v>4.2016806722689037E-2</v>
      </c>
      <c r="AK428" s="3">
        <f t="shared" si="177"/>
        <v>0.81686672822406892</v>
      </c>
    </row>
    <row r="429" spans="1:37" s="3" customFormat="1" x14ac:dyDescent="0.25">
      <c r="A429" s="9">
        <v>44514</v>
      </c>
      <c r="B429" s="1" t="s">
        <v>52</v>
      </c>
      <c r="C429" s="1" t="s">
        <v>58</v>
      </c>
      <c r="D429">
        <v>45</v>
      </c>
      <c r="E429" s="1">
        <v>7</v>
      </c>
      <c r="F429">
        <f t="shared" si="153"/>
        <v>1</v>
      </c>
      <c r="G429">
        <f t="shared" si="154"/>
        <v>0</v>
      </c>
      <c r="H429" s="4">
        <v>1.74</v>
      </c>
      <c r="I429" s="4">
        <v>2.15</v>
      </c>
      <c r="J429" s="4">
        <v>1.71</v>
      </c>
      <c r="K429" s="4">
        <v>2.2000000000000002</v>
      </c>
      <c r="L429" s="18">
        <f t="shared" si="155"/>
        <v>50</v>
      </c>
      <c r="M429" s="18">
        <f t="shared" si="156"/>
        <v>45</v>
      </c>
      <c r="N429" s="18">
        <f t="shared" si="157"/>
        <v>55</v>
      </c>
      <c r="O429" s="18">
        <f t="shared" si="158"/>
        <v>45</v>
      </c>
      <c r="P429" s="4">
        <f t="shared" si="159"/>
        <v>202111</v>
      </c>
      <c r="Q429" s="23">
        <f t="shared" si="160"/>
        <v>1.74</v>
      </c>
      <c r="R429" s="23">
        <f t="shared" si="161"/>
        <v>-2.2209165687426555</v>
      </c>
      <c r="S429" s="22">
        <f t="shared" si="162"/>
        <v>-0.48091656874265554</v>
      </c>
      <c r="T429" s="5">
        <f t="shared" si="163"/>
        <v>1.235632183908046</v>
      </c>
      <c r="U429" s="5"/>
      <c r="V429" s="5"/>
      <c r="W429" s="5">
        <f t="shared" si="164"/>
        <v>0.74</v>
      </c>
      <c r="X429" s="4">
        <f t="shared" si="165"/>
        <v>0.71</v>
      </c>
      <c r="Y429" s="4">
        <f t="shared" si="166"/>
        <v>-3.0000000000000027E-2</v>
      </c>
      <c r="Z429" s="30">
        <f t="shared" si="167"/>
        <v>2021</v>
      </c>
      <c r="AA429" s="4">
        <f t="shared" si="168"/>
        <v>-1</v>
      </c>
      <c r="AB429" s="4">
        <f t="shared" si="169"/>
        <v>-1</v>
      </c>
      <c r="AC429" s="4">
        <f t="shared" si="170"/>
        <v>0</v>
      </c>
      <c r="AD429" s="4"/>
      <c r="AE429" s="4">
        <f t="shared" si="171"/>
        <v>-1.0082677959265984E-2</v>
      </c>
      <c r="AF429" s="31">
        <f t="shared" si="172"/>
        <v>-0.26</v>
      </c>
      <c r="AG429" s="31">
        <f t="shared" si="173"/>
        <v>-0.29000000000000004</v>
      </c>
      <c r="AH429" s="3">
        <f t="shared" si="174"/>
        <v>0</v>
      </c>
      <c r="AI429" s="40" t="b">
        <f t="shared" si="175"/>
        <v>0</v>
      </c>
      <c r="AJ429" s="3">
        <f t="shared" si="176"/>
        <v>3.8303341902313659E-2</v>
      </c>
      <c r="AK429" s="3">
        <f t="shared" si="177"/>
        <v>0.72204519573698789</v>
      </c>
    </row>
    <row r="430" spans="1:37" s="3" customFormat="1" x14ac:dyDescent="0.25">
      <c r="A430" s="9">
        <v>44514</v>
      </c>
      <c r="B430" s="1" t="s">
        <v>53</v>
      </c>
      <c r="C430" s="1" t="s">
        <v>46</v>
      </c>
      <c r="D430">
        <v>17</v>
      </c>
      <c r="E430" s="1">
        <v>45</v>
      </c>
      <c r="F430">
        <f t="shared" si="153"/>
        <v>0</v>
      </c>
      <c r="G430">
        <f t="shared" si="154"/>
        <v>1</v>
      </c>
      <c r="H430" s="4">
        <v>6</v>
      </c>
      <c r="I430" s="4">
        <v>1.1399999999999999</v>
      </c>
      <c r="J430" s="4">
        <v>6.5</v>
      </c>
      <c r="K430" s="4">
        <v>1.1200000000000001</v>
      </c>
      <c r="L430" s="18">
        <f t="shared" si="155"/>
        <v>10</v>
      </c>
      <c r="M430" s="18">
        <f t="shared" si="156"/>
        <v>85</v>
      </c>
      <c r="N430" s="18">
        <f t="shared" si="157"/>
        <v>15</v>
      </c>
      <c r="O430" s="18">
        <f t="shared" si="158"/>
        <v>85</v>
      </c>
      <c r="P430" s="4">
        <f t="shared" si="159"/>
        <v>202111</v>
      </c>
      <c r="Q430" s="23">
        <f t="shared" si="160"/>
        <v>5.2631578947368425</v>
      </c>
      <c r="R430" s="23">
        <f t="shared" si="161"/>
        <v>-7.3428571428571479</v>
      </c>
      <c r="S430" s="22">
        <f t="shared" si="162"/>
        <v>-2.0796992481203054</v>
      </c>
      <c r="T430" s="5">
        <f t="shared" si="163"/>
        <v>0.18999999999999997</v>
      </c>
      <c r="U430" s="5"/>
      <c r="V430" s="5"/>
      <c r="W430" s="5">
        <f t="shared" si="164"/>
        <v>-1</v>
      </c>
      <c r="X430" s="4">
        <f t="shared" si="165"/>
        <v>-1</v>
      </c>
      <c r="Y430" s="4">
        <f t="shared" si="166"/>
        <v>0</v>
      </c>
      <c r="Z430" s="30">
        <f t="shared" si="167"/>
        <v>2021</v>
      </c>
      <c r="AA430" s="4">
        <f t="shared" si="168"/>
        <v>0.1399999999999999</v>
      </c>
      <c r="AB430" s="4">
        <f t="shared" si="169"/>
        <v>0.12000000000000011</v>
      </c>
      <c r="AC430" s="4">
        <f t="shared" si="170"/>
        <v>-1.9999999999999796E-2</v>
      </c>
      <c r="AD430" s="4"/>
      <c r="AE430" s="4">
        <f t="shared" si="171"/>
        <v>1.2820512820512803E-2</v>
      </c>
      <c r="AF430" s="31">
        <f t="shared" si="172"/>
        <v>-0.8600000000000001</v>
      </c>
      <c r="AG430" s="31">
        <f t="shared" si="173"/>
        <v>-0.87999999999999989</v>
      </c>
      <c r="AH430" s="3">
        <f t="shared" si="174"/>
        <v>0</v>
      </c>
      <c r="AI430" s="40" t="b">
        <f t="shared" si="175"/>
        <v>0</v>
      </c>
      <c r="AJ430" s="3">
        <f t="shared" si="176"/>
        <v>4.2016806722689037E-2</v>
      </c>
      <c r="AK430" s="3">
        <f t="shared" si="177"/>
        <v>0.84738894018672406</v>
      </c>
    </row>
    <row r="431" spans="1:37" s="3" customFormat="1" x14ac:dyDescent="0.25">
      <c r="A431" s="9">
        <v>44514</v>
      </c>
      <c r="B431" s="1" t="s">
        <v>57</v>
      </c>
      <c r="C431" s="1" t="s">
        <v>33</v>
      </c>
      <c r="D431">
        <v>16</v>
      </c>
      <c r="E431" s="1">
        <v>16</v>
      </c>
      <c r="F431">
        <f t="shared" si="153"/>
        <v>0</v>
      </c>
      <c r="G431">
        <f t="shared" si="154"/>
        <v>0</v>
      </c>
      <c r="H431" s="4">
        <v>1.22</v>
      </c>
      <c r="I431" s="4">
        <v>4.5</v>
      </c>
      <c r="J431" s="4">
        <v>1.4</v>
      </c>
      <c r="K431" s="4">
        <v>3.1</v>
      </c>
      <c r="L431" s="18">
        <f t="shared" si="155"/>
        <v>80</v>
      </c>
      <c r="M431" s="18">
        <f t="shared" si="156"/>
        <v>20</v>
      </c>
      <c r="N431" s="18">
        <f t="shared" si="157"/>
        <v>70</v>
      </c>
      <c r="O431" s="18">
        <f t="shared" si="158"/>
        <v>30</v>
      </c>
      <c r="P431" s="4">
        <f t="shared" si="159"/>
        <v>202111</v>
      </c>
      <c r="Q431" s="23">
        <f t="shared" si="160"/>
        <v>0.27111111111111108</v>
      </c>
      <c r="R431" s="23">
        <f t="shared" si="161"/>
        <v>-4.8311688311688314</v>
      </c>
      <c r="S431" s="22">
        <f t="shared" si="162"/>
        <v>-4.5600577200577206</v>
      </c>
      <c r="T431" s="5">
        <f t="shared" si="163"/>
        <v>3.6885245901639343</v>
      </c>
      <c r="U431" s="5"/>
      <c r="V431" s="5"/>
      <c r="W431" s="5">
        <f t="shared" si="164"/>
        <v>-1</v>
      </c>
      <c r="X431" s="4">
        <f t="shared" si="165"/>
        <v>-1</v>
      </c>
      <c r="Y431" s="4">
        <f t="shared" si="166"/>
        <v>0</v>
      </c>
      <c r="Z431" s="30">
        <f t="shared" si="167"/>
        <v>2021</v>
      </c>
      <c r="AA431" s="4">
        <f t="shared" si="168"/>
        <v>-1</v>
      </c>
      <c r="AB431" s="4">
        <f t="shared" si="169"/>
        <v>-1</v>
      </c>
      <c r="AC431" s="4">
        <f t="shared" si="170"/>
        <v>0</v>
      </c>
      <c r="AD431" s="4"/>
      <c r="AE431" s="4">
        <f t="shared" si="171"/>
        <v>0.1053864168618267</v>
      </c>
      <c r="AF431" s="31">
        <f t="shared" si="172"/>
        <v>-2</v>
      </c>
      <c r="AG431" s="31">
        <f t="shared" si="173"/>
        <v>-2</v>
      </c>
      <c r="AH431" s="3">
        <f t="shared" si="174"/>
        <v>1</v>
      </c>
      <c r="AI431" s="40">
        <f t="shared" si="175"/>
        <v>6.3492063492063489E-2</v>
      </c>
      <c r="AJ431" s="3">
        <f t="shared" si="176"/>
        <v>4.0209790209790097E-2</v>
      </c>
      <c r="AK431" s="3">
        <f t="shared" si="177"/>
        <v>0.8102196077650704</v>
      </c>
    </row>
    <row r="432" spans="1:37" s="3" customFormat="1" x14ac:dyDescent="0.25">
      <c r="A432" s="9">
        <v>44514</v>
      </c>
      <c r="B432" s="1" t="s">
        <v>50</v>
      </c>
      <c r="C432" s="1" t="s">
        <v>42</v>
      </c>
      <c r="D432">
        <v>23</v>
      </c>
      <c r="E432" s="1">
        <v>21</v>
      </c>
      <c r="F432">
        <f t="shared" si="153"/>
        <v>1</v>
      </c>
      <c r="G432">
        <f t="shared" si="154"/>
        <v>0</v>
      </c>
      <c r="H432" s="4">
        <v>1.71</v>
      </c>
      <c r="I432" s="4">
        <v>2.2000000000000002</v>
      </c>
      <c r="J432" s="4">
        <v>1.64</v>
      </c>
      <c r="K432" s="4">
        <v>2.35</v>
      </c>
      <c r="L432" s="18">
        <f t="shared" si="155"/>
        <v>50</v>
      </c>
      <c r="M432" s="18">
        <f t="shared" si="156"/>
        <v>45</v>
      </c>
      <c r="N432" s="18">
        <f t="shared" si="157"/>
        <v>60</v>
      </c>
      <c r="O432" s="18">
        <f t="shared" si="158"/>
        <v>40</v>
      </c>
      <c r="P432" s="4">
        <f t="shared" si="159"/>
        <v>202111</v>
      </c>
      <c r="Q432" s="23">
        <f t="shared" si="160"/>
        <v>1.71</v>
      </c>
      <c r="R432" s="23">
        <f t="shared" si="161"/>
        <v>-2.2417840375586855</v>
      </c>
      <c r="S432" s="22">
        <f t="shared" si="162"/>
        <v>-0.53178403755868553</v>
      </c>
      <c r="T432" s="5">
        <f t="shared" si="163"/>
        <v>1.2865497076023393</v>
      </c>
      <c r="U432" s="5"/>
      <c r="V432" s="5"/>
      <c r="W432" s="5">
        <f t="shared" si="164"/>
        <v>0.71</v>
      </c>
      <c r="X432" s="4">
        <f t="shared" si="165"/>
        <v>0.6399999999999999</v>
      </c>
      <c r="Y432" s="4">
        <f t="shared" si="166"/>
        <v>-7.0000000000000062E-2</v>
      </c>
      <c r="Z432" s="30">
        <f t="shared" si="167"/>
        <v>2021</v>
      </c>
      <c r="AA432" s="4">
        <f t="shared" si="168"/>
        <v>-1</v>
      </c>
      <c r="AB432" s="4">
        <f t="shared" si="169"/>
        <v>-1</v>
      </c>
      <c r="AC432" s="4">
        <f t="shared" si="170"/>
        <v>0</v>
      </c>
      <c r="AD432" s="4"/>
      <c r="AE432" s="4">
        <f t="shared" si="171"/>
        <v>-2.4960775923548728E-2</v>
      </c>
      <c r="AF432" s="31">
        <f t="shared" si="172"/>
        <v>-0.29000000000000004</v>
      </c>
      <c r="AG432" s="31">
        <f t="shared" si="173"/>
        <v>-0.3600000000000001</v>
      </c>
      <c r="AH432" s="3">
        <f t="shared" si="174"/>
        <v>0</v>
      </c>
      <c r="AI432" s="40" t="b">
        <f t="shared" si="175"/>
        <v>0</v>
      </c>
      <c r="AJ432" s="3">
        <f t="shared" si="176"/>
        <v>3.7851662404092101E-2</v>
      </c>
      <c r="AK432" s="3">
        <f t="shared" si="177"/>
        <v>0.72372653477329041</v>
      </c>
    </row>
    <row r="433" spans="1:37" s="3" customFormat="1" x14ac:dyDescent="0.25">
      <c r="A433" s="9">
        <v>44514</v>
      </c>
      <c r="B433" s="1" t="s">
        <v>81</v>
      </c>
      <c r="C433" s="1" t="s">
        <v>39</v>
      </c>
      <c r="D433">
        <v>29</v>
      </c>
      <c r="E433" s="1">
        <v>19</v>
      </c>
      <c r="F433">
        <f t="shared" si="153"/>
        <v>1</v>
      </c>
      <c r="G433">
        <f t="shared" si="154"/>
        <v>0</v>
      </c>
      <c r="H433" s="4">
        <v>4.5</v>
      </c>
      <c r="I433" s="4">
        <v>1.22</v>
      </c>
      <c r="J433" s="4">
        <v>4.75</v>
      </c>
      <c r="K433" s="4">
        <v>1.2</v>
      </c>
      <c r="L433" s="18">
        <f t="shared" si="155"/>
        <v>20</v>
      </c>
      <c r="M433" s="18">
        <f t="shared" si="156"/>
        <v>80</v>
      </c>
      <c r="N433" s="18">
        <f t="shared" si="157"/>
        <v>20</v>
      </c>
      <c r="O433" s="18">
        <f t="shared" si="158"/>
        <v>80</v>
      </c>
      <c r="P433" s="4">
        <f t="shared" si="159"/>
        <v>202111</v>
      </c>
      <c r="Q433" s="23">
        <f t="shared" si="160"/>
        <v>4.5</v>
      </c>
      <c r="R433" s="23">
        <f t="shared" si="161"/>
        <v>-4.8311688311688314</v>
      </c>
      <c r="S433" s="22">
        <f t="shared" si="162"/>
        <v>-0.33116883116883145</v>
      </c>
      <c r="T433" s="5">
        <f t="shared" si="163"/>
        <v>0.27111111111111108</v>
      </c>
      <c r="U433" s="5"/>
      <c r="V433" s="5"/>
      <c r="W433" s="5">
        <f t="shared" si="164"/>
        <v>3.5</v>
      </c>
      <c r="X433" s="4">
        <f t="shared" si="165"/>
        <v>3.75</v>
      </c>
      <c r="Y433" s="4">
        <f t="shared" si="166"/>
        <v>0.25</v>
      </c>
      <c r="Z433" s="30">
        <f t="shared" si="167"/>
        <v>2021</v>
      </c>
      <c r="AA433" s="4">
        <f t="shared" si="168"/>
        <v>-1</v>
      </c>
      <c r="AB433" s="4">
        <f t="shared" si="169"/>
        <v>-1</v>
      </c>
      <c r="AC433" s="4">
        <f t="shared" si="170"/>
        <v>0</v>
      </c>
      <c r="AD433" s="4"/>
      <c r="AE433" s="4">
        <f t="shared" si="171"/>
        <v>1.1695906432748537E-2</v>
      </c>
      <c r="AF433" s="31">
        <f t="shared" si="172"/>
        <v>2.5</v>
      </c>
      <c r="AG433" s="31">
        <f t="shared" si="173"/>
        <v>2.75</v>
      </c>
      <c r="AH433" s="3">
        <f t="shared" si="174"/>
        <v>0</v>
      </c>
      <c r="AI433" s="40" t="b">
        <f t="shared" si="175"/>
        <v>0</v>
      </c>
      <c r="AJ433" s="3">
        <f t="shared" si="176"/>
        <v>4.0209790209790097E-2</v>
      </c>
      <c r="AK433" s="3">
        <f t="shared" si="177"/>
        <v>0.8102196077650704</v>
      </c>
    </row>
    <row r="434" spans="1:37" s="3" customFormat="1" x14ac:dyDescent="0.25">
      <c r="A434" s="9">
        <v>44511</v>
      </c>
      <c r="B434" s="1" t="s">
        <v>51</v>
      </c>
      <c r="C434" s="1" t="s">
        <v>43</v>
      </c>
      <c r="D434">
        <v>22</v>
      </c>
      <c r="E434" s="1">
        <v>10</v>
      </c>
      <c r="F434">
        <f t="shared" si="153"/>
        <v>1</v>
      </c>
      <c r="G434">
        <f t="shared" si="154"/>
        <v>0</v>
      </c>
      <c r="H434" s="4">
        <v>3.75</v>
      </c>
      <c r="I434" s="4">
        <v>1.28</v>
      </c>
      <c r="J434" s="4">
        <v>4.2</v>
      </c>
      <c r="K434" s="4">
        <v>1.25</v>
      </c>
      <c r="L434" s="18">
        <f t="shared" si="155"/>
        <v>20</v>
      </c>
      <c r="M434" s="18">
        <f t="shared" si="156"/>
        <v>75</v>
      </c>
      <c r="N434" s="18">
        <f t="shared" si="157"/>
        <v>20</v>
      </c>
      <c r="O434" s="18">
        <f t="shared" si="158"/>
        <v>80</v>
      </c>
      <c r="P434" s="4">
        <f t="shared" si="159"/>
        <v>202111</v>
      </c>
      <c r="Q434" s="23">
        <f t="shared" si="160"/>
        <v>3.75</v>
      </c>
      <c r="R434" s="23">
        <f t="shared" si="161"/>
        <v>-3.9350649350649349</v>
      </c>
      <c r="S434" s="22">
        <f t="shared" si="162"/>
        <v>-0.18506493506493493</v>
      </c>
      <c r="T434" s="5">
        <f t="shared" si="163"/>
        <v>0.34133333333333332</v>
      </c>
      <c r="U434" s="5"/>
      <c r="V434" s="5"/>
      <c r="W434" s="5">
        <f t="shared" si="164"/>
        <v>2.75</v>
      </c>
      <c r="X434" s="4">
        <f t="shared" si="165"/>
        <v>3.2</v>
      </c>
      <c r="Y434" s="4">
        <f t="shared" si="166"/>
        <v>0.45000000000000018</v>
      </c>
      <c r="Z434" s="30">
        <f t="shared" si="167"/>
        <v>2021</v>
      </c>
      <c r="AA434" s="4">
        <f t="shared" si="168"/>
        <v>-1</v>
      </c>
      <c r="AB434" s="4">
        <f t="shared" si="169"/>
        <v>-1</v>
      </c>
      <c r="AC434" s="4">
        <f t="shared" si="170"/>
        <v>0</v>
      </c>
      <c r="AD434" s="4"/>
      <c r="AE434" s="4">
        <f t="shared" si="171"/>
        <v>2.8571428571428581E-2</v>
      </c>
      <c r="AF434" s="31">
        <f t="shared" si="172"/>
        <v>1.75</v>
      </c>
      <c r="AG434" s="31">
        <f t="shared" si="173"/>
        <v>2.2000000000000002</v>
      </c>
      <c r="AH434" s="3">
        <f t="shared" si="174"/>
        <v>0</v>
      </c>
      <c r="AI434" s="40" t="b">
        <f t="shared" si="175"/>
        <v>0</v>
      </c>
      <c r="AJ434" s="3">
        <f t="shared" si="176"/>
        <v>4.5725646123260466E-2</v>
      </c>
      <c r="AK434" s="3">
        <f t="shared" si="177"/>
        <v>0.78168402777777779</v>
      </c>
    </row>
    <row r="435" spans="1:37" s="3" customFormat="1" x14ac:dyDescent="0.25">
      <c r="A435" s="9">
        <v>44508</v>
      </c>
      <c r="B435" s="1" t="s">
        <v>57</v>
      </c>
      <c r="C435" s="1" t="s">
        <v>45</v>
      </c>
      <c r="D435">
        <v>29</v>
      </c>
      <c r="E435" s="1">
        <v>27</v>
      </c>
      <c r="F435">
        <f t="shared" si="153"/>
        <v>1</v>
      </c>
      <c r="G435">
        <f t="shared" si="154"/>
        <v>0</v>
      </c>
      <c r="H435" s="4">
        <v>1.37</v>
      </c>
      <c r="I435" s="4">
        <v>3.2</v>
      </c>
      <c r="J435" s="4">
        <v>1.32</v>
      </c>
      <c r="K435" s="4">
        <v>3.5</v>
      </c>
      <c r="L435" s="18">
        <f t="shared" si="155"/>
        <v>70</v>
      </c>
      <c r="M435" s="18">
        <f t="shared" si="156"/>
        <v>30</v>
      </c>
      <c r="N435" s="18">
        <f t="shared" si="157"/>
        <v>75</v>
      </c>
      <c r="O435" s="18">
        <f t="shared" si="158"/>
        <v>25</v>
      </c>
      <c r="P435" s="4">
        <f t="shared" si="159"/>
        <v>202111</v>
      </c>
      <c r="Q435" s="23">
        <f t="shared" si="160"/>
        <v>1.37</v>
      </c>
      <c r="R435" s="23">
        <f t="shared" si="161"/>
        <v>-3.1572481572481563</v>
      </c>
      <c r="S435" s="22">
        <f t="shared" si="162"/>
        <v>-1.7872481572481562</v>
      </c>
      <c r="T435" s="5">
        <f t="shared" si="163"/>
        <v>2.335766423357664</v>
      </c>
      <c r="U435" s="5"/>
      <c r="V435" s="5"/>
      <c r="W435" s="5">
        <f t="shared" si="164"/>
        <v>0.37000000000000011</v>
      </c>
      <c r="X435" s="4">
        <f t="shared" si="165"/>
        <v>0.32000000000000006</v>
      </c>
      <c r="Y435" s="4">
        <f t="shared" si="166"/>
        <v>-5.0000000000000044E-2</v>
      </c>
      <c r="Z435" s="30">
        <f t="shared" si="167"/>
        <v>2021</v>
      </c>
      <c r="AA435" s="4">
        <f t="shared" si="168"/>
        <v>-1</v>
      </c>
      <c r="AB435" s="4">
        <f t="shared" si="169"/>
        <v>-1</v>
      </c>
      <c r="AC435" s="4">
        <f t="shared" si="170"/>
        <v>0</v>
      </c>
      <c r="AD435" s="4"/>
      <c r="AE435" s="4">
        <f t="shared" si="171"/>
        <v>-2.7648750276487499E-2</v>
      </c>
      <c r="AF435" s="31">
        <f t="shared" si="172"/>
        <v>-0.62999999999999989</v>
      </c>
      <c r="AG435" s="31">
        <f t="shared" si="173"/>
        <v>-0.67999999999999994</v>
      </c>
      <c r="AH435" s="3">
        <f t="shared" si="174"/>
        <v>0</v>
      </c>
      <c r="AI435" s="40" t="b">
        <f t="shared" si="175"/>
        <v>0</v>
      </c>
      <c r="AJ435" s="3">
        <f t="shared" si="176"/>
        <v>4.0700218818380707E-2</v>
      </c>
      <c r="AK435" s="3">
        <f t="shared" si="177"/>
        <v>0.76222011694815928</v>
      </c>
    </row>
    <row r="436" spans="1:37" s="3" customFormat="1" x14ac:dyDescent="0.25">
      <c r="A436" s="9">
        <v>44507</v>
      </c>
      <c r="B436" s="1" t="s">
        <v>73</v>
      </c>
      <c r="C436" s="1" t="s">
        <v>50</v>
      </c>
      <c r="D436">
        <v>16</v>
      </c>
      <c r="E436" s="1">
        <v>28</v>
      </c>
      <c r="F436">
        <f t="shared" si="153"/>
        <v>0</v>
      </c>
      <c r="G436">
        <f t="shared" si="154"/>
        <v>1</v>
      </c>
      <c r="H436" s="4">
        <v>1.38</v>
      </c>
      <c r="I436" s="4">
        <v>3.15</v>
      </c>
      <c r="J436" s="4">
        <v>1.27</v>
      </c>
      <c r="K436" s="4">
        <v>3.8</v>
      </c>
      <c r="L436" s="18">
        <f t="shared" si="155"/>
        <v>70</v>
      </c>
      <c r="M436" s="18">
        <f t="shared" si="156"/>
        <v>30</v>
      </c>
      <c r="N436" s="18">
        <f t="shared" si="157"/>
        <v>75</v>
      </c>
      <c r="O436" s="18">
        <f t="shared" si="158"/>
        <v>25</v>
      </c>
      <c r="P436" s="4">
        <f t="shared" si="159"/>
        <v>202111</v>
      </c>
      <c r="Q436" s="23">
        <f t="shared" si="160"/>
        <v>0.43809523809523809</v>
      </c>
      <c r="R436" s="23">
        <f t="shared" si="161"/>
        <v>-3.0966952264381891</v>
      </c>
      <c r="S436" s="22">
        <f t="shared" si="162"/>
        <v>-2.6585999883429512</v>
      </c>
      <c r="T436" s="5">
        <f t="shared" si="163"/>
        <v>2.2826086956521738</v>
      </c>
      <c r="U436" s="5"/>
      <c r="V436" s="5"/>
      <c r="W436" s="5">
        <f t="shared" si="164"/>
        <v>-1</v>
      </c>
      <c r="X436" s="4">
        <f t="shared" si="165"/>
        <v>-1</v>
      </c>
      <c r="Y436" s="4">
        <f t="shared" si="166"/>
        <v>0</v>
      </c>
      <c r="Z436" s="30">
        <f t="shared" si="167"/>
        <v>2021</v>
      </c>
      <c r="AA436" s="4">
        <f t="shared" si="168"/>
        <v>2.15</v>
      </c>
      <c r="AB436" s="4">
        <f t="shared" si="169"/>
        <v>2.8</v>
      </c>
      <c r="AC436" s="4">
        <f t="shared" si="170"/>
        <v>0.64999999999999991</v>
      </c>
      <c r="AD436" s="4"/>
      <c r="AE436" s="4">
        <f t="shared" si="171"/>
        <v>-6.2763893643729141E-2</v>
      </c>
      <c r="AF436" s="31">
        <f t="shared" si="172"/>
        <v>1.1499999999999999</v>
      </c>
      <c r="AG436" s="31">
        <f t="shared" si="173"/>
        <v>1.7999999999999998</v>
      </c>
      <c r="AH436" s="3">
        <f t="shared" si="174"/>
        <v>1</v>
      </c>
      <c r="AI436" s="40">
        <f t="shared" si="175"/>
        <v>1.2204424103737566E-2</v>
      </c>
      <c r="AJ436" s="3">
        <f t="shared" si="176"/>
        <v>4.039735099337749E-2</v>
      </c>
      <c r="AK436" s="3">
        <f t="shared" si="177"/>
        <v>0.76027191198073663</v>
      </c>
    </row>
    <row r="437" spans="1:37" s="3" customFormat="1" x14ac:dyDescent="0.25">
      <c r="A437" s="9">
        <v>44507</v>
      </c>
      <c r="B437" s="1" t="s">
        <v>49</v>
      </c>
      <c r="C437" s="1" t="s">
        <v>62</v>
      </c>
      <c r="D437">
        <v>13</v>
      </c>
      <c r="E437" s="1">
        <v>7</v>
      </c>
      <c r="F437">
        <f t="shared" si="153"/>
        <v>1</v>
      </c>
      <c r="G437">
        <f t="shared" si="154"/>
        <v>0</v>
      </c>
      <c r="H437" s="4">
        <v>1.66</v>
      </c>
      <c r="I437" s="4">
        <v>2.2999999999999998</v>
      </c>
      <c r="J437" s="4">
        <v>1.3</v>
      </c>
      <c r="K437" s="4">
        <v>3.65</v>
      </c>
      <c r="L437" s="18">
        <f t="shared" si="155"/>
        <v>60</v>
      </c>
      <c r="M437" s="18">
        <f t="shared" si="156"/>
        <v>40</v>
      </c>
      <c r="N437" s="18">
        <f t="shared" si="157"/>
        <v>75</v>
      </c>
      <c r="O437" s="18">
        <f t="shared" si="158"/>
        <v>25</v>
      </c>
      <c r="P437" s="4">
        <f t="shared" si="159"/>
        <v>202111</v>
      </c>
      <c r="Q437" s="23">
        <f t="shared" si="160"/>
        <v>1.66</v>
      </c>
      <c r="R437" s="23">
        <f t="shared" si="161"/>
        <v>-2.2843822843822847</v>
      </c>
      <c r="S437" s="22">
        <f t="shared" si="162"/>
        <v>-0.62438228438228482</v>
      </c>
      <c r="T437" s="5">
        <f t="shared" si="163"/>
        <v>1.3855421686746987</v>
      </c>
      <c r="U437" s="5"/>
      <c r="V437" s="5"/>
      <c r="W437" s="5">
        <f t="shared" si="164"/>
        <v>0.65999999999999992</v>
      </c>
      <c r="X437" s="4">
        <f t="shared" si="165"/>
        <v>0.30000000000000004</v>
      </c>
      <c r="Y437" s="4">
        <f t="shared" si="166"/>
        <v>-0.35999999999999988</v>
      </c>
      <c r="Z437" s="30">
        <f t="shared" si="167"/>
        <v>2021</v>
      </c>
      <c r="AA437" s="4">
        <f t="shared" si="168"/>
        <v>-1</v>
      </c>
      <c r="AB437" s="4">
        <f t="shared" si="169"/>
        <v>-1</v>
      </c>
      <c r="AC437" s="4">
        <f t="shared" si="170"/>
        <v>0</v>
      </c>
      <c r="AD437" s="4"/>
      <c r="AE437" s="4">
        <f t="shared" si="171"/>
        <v>-0.16682113067655224</v>
      </c>
      <c r="AF437" s="31">
        <f t="shared" si="172"/>
        <v>-0.34000000000000008</v>
      </c>
      <c r="AG437" s="31">
        <f t="shared" si="173"/>
        <v>-0.7</v>
      </c>
      <c r="AH437" s="3">
        <f t="shared" si="174"/>
        <v>1</v>
      </c>
      <c r="AI437" s="40">
        <f t="shared" si="175"/>
        <v>0.12361775870605707</v>
      </c>
      <c r="AJ437" s="3">
        <f t="shared" si="176"/>
        <v>3.5858585858585923E-2</v>
      </c>
      <c r="AK437" s="3">
        <f t="shared" si="177"/>
        <v>0.72834147531433491</v>
      </c>
    </row>
    <row r="438" spans="1:37" s="3" customFormat="1" x14ac:dyDescent="0.25">
      <c r="A438" s="9">
        <v>44507</v>
      </c>
      <c r="B438" s="1" t="s">
        <v>38</v>
      </c>
      <c r="C438" s="1" t="s">
        <v>63</v>
      </c>
      <c r="D438">
        <v>17</v>
      </c>
      <c r="E438" s="1">
        <v>31</v>
      </c>
      <c r="F438">
        <f t="shared" si="153"/>
        <v>0</v>
      </c>
      <c r="G438">
        <f t="shared" si="154"/>
        <v>1</v>
      </c>
      <c r="H438" s="4">
        <v>2.25</v>
      </c>
      <c r="I438" s="4">
        <v>1.68</v>
      </c>
      <c r="J438" s="4">
        <v>1.41</v>
      </c>
      <c r="K438" s="4">
        <v>3</v>
      </c>
      <c r="L438" s="18">
        <f t="shared" si="155"/>
        <v>40</v>
      </c>
      <c r="M438" s="18">
        <f t="shared" si="156"/>
        <v>55</v>
      </c>
      <c r="N438" s="18">
        <f t="shared" si="157"/>
        <v>70</v>
      </c>
      <c r="O438" s="18">
        <f t="shared" si="158"/>
        <v>30</v>
      </c>
      <c r="P438" s="4">
        <f t="shared" si="159"/>
        <v>202111</v>
      </c>
      <c r="Q438" s="23">
        <f t="shared" si="160"/>
        <v>1.3392857142857144</v>
      </c>
      <c r="R438" s="23">
        <f t="shared" si="161"/>
        <v>-2.2705882352941176</v>
      </c>
      <c r="S438" s="22">
        <f t="shared" si="162"/>
        <v>-0.93130252100840316</v>
      </c>
      <c r="T438" s="5">
        <f t="shared" si="163"/>
        <v>0.74666666666666659</v>
      </c>
      <c r="U438" s="5"/>
      <c r="V438" s="5"/>
      <c r="W438" s="5">
        <f t="shared" si="164"/>
        <v>-1</v>
      </c>
      <c r="X438" s="4">
        <f t="shared" si="165"/>
        <v>-1</v>
      </c>
      <c r="Y438" s="4">
        <f t="shared" si="166"/>
        <v>0</v>
      </c>
      <c r="Z438" s="30">
        <f t="shared" si="167"/>
        <v>2021</v>
      </c>
      <c r="AA438" s="4">
        <f t="shared" si="168"/>
        <v>0.67999999999999994</v>
      </c>
      <c r="AB438" s="4">
        <f t="shared" si="169"/>
        <v>2</v>
      </c>
      <c r="AC438" s="4">
        <f t="shared" si="170"/>
        <v>1.32</v>
      </c>
      <c r="AD438" s="4"/>
      <c r="AE438" s="4">
        <f t="shared" si="171"/>
        <v>-0.26477541371158397</v>
      </c>
      <c r="AF438" s="31">
        <f t="shared" si="172"/>
        <v>-0.32000000000000006</v>
      </c>
      <c r="AG438" s="31">
        <f t="shared" si="173"/>
        <v>1</v>
      </c>
      <c r="AH438" s="3">
        <f t="shared" si="174"/>
        <v>1</v>
      </c>
      <c r="AI438" s="40">
        <f t="shared" si="175"/>
        <v>0.22222222222222232</v>
      </c>
      <c r="AJ438" s="3">
        <f t="shared" si="176"/>
        <v>3.8167938931297662E-2</v>
      </c>
      <c r="AK438" s="3">
        <f t="shared" si="177"/>
        <v>0.72495170907869322</v>
      </c>
    </row>
    <row r="439" spans="1:37" s="3" customFormat="1" x14ac:dyDescent="0.25">
      <c r="A439" s="9">
        <v>44507</v>
      </c>
      <c r="B439" s="1" t="s">
        <v>55</v>
      </c>
      <c r="C439" s="1" t="s">
        <v>74</v>
      </c>
      <c r="D439">
        <v>24</v>
      </c>
      <c r="E439" s="1">
        <v>27</v>
      </c>
      <c r="F439">
        <f t="shared" si="153"/>
        <v>0</v>
      </c>
      <c r="G439">
        <f t="shared" si="154"/>
        <v>1</v>
      </c>
      <c r="H439" s="4">
        <v>2.2999999999999998</v>
      </c>
      <c r="I439" s="4">
        <v>1.66</v>
      </c>
      <c r="J439" s="4">
        <v>1.9</v>
      </c>
      <c r="K439" s="4">
        <v>1.9</v>
      </c>
      <c r="L439" s="18">
        <f t="shared" si="155"/>
        <v>40</v>
      </c>
      <c r="M439" s="18">
        <f t="shared" si="156"/>
        <v>60</v>
      </c>
      <c r="N439" s="18">
        <f t="shared" si="157"/>
        <v>50</v>
      </c>
      <c r="O439" s="18">
        <f t="shared" si="158"/>
        <v>50</v>
      </c>
      <c r="P439" s="4">
        <f t="shared" si="159"/>
        <v>202111</v>
      </c>
      <c r="Q439" s="23">
        <f t="shared" si="160"/>
        <v>1.3855421686746987</v>
      </c>
      <c r="R439" s="23">
        <f t="shared" si="161"/>
        <v>-2.2843822843822847</v>
      </c>
      <c r="S439" s="22">
        <f t="shared" si="162"/>
        <v>-0.89884011570758604</v>
      </c>
      <c r="T439" s="5">
        <f t="shared" si="163"/>
        <v>0.72173913043478266</v>
      </c>
      <c r="U439" s="5"/>
      <c r="V439" s="5"/>
      <c r="W439" s="5">
        <f t="shared" si="164"/>
        <v>-1</v>
      </c>
      <c r="X439" s="4">
        <f t="shared" si="165"/>
        <v>-1</v>
      </c>
      <c r="Y439" s="4">
        <f t="shared" si="166"/>
        <v>0</v>
      </c>
      <c r="Z439" s="30">
        <f t="shared" si="167"/>
        <v>2021</v>
      </c>
      <c r="AA439" s="4">
        <f t="shared" si="168"/>
        <v>0.65999999999999992</v>
      </c>
      <c r="AB439" s="4">
        <f t="shared" si="169"/>
        <v>0.89999999999999991</v>
      </c>
      <c r="AC439" s="4">
        <f t="shared" si="170"/>
        <v>0.24</v>
      </c>
      <c r="AD439" s="4"/>
      <c r="AE439" s="4">
        <f t="shared" si="171"/>
        <v>-9.1533180778031964E-2</v>
      </c>
      <c r="AF439" s="31">
        <f t="shared" si="172"/>
        <v>-0.34000000000000008</v>
      </c>
      <c r="AG439" s="31">
        <f t="shared" si="173"/>
        <v>-0.10000000000000009</v>
      </c>
      <c r="AH439" s="3">
        <f t="shared" si="174"/>
        <v>1</v>
      </c>
      <c r="AI439" s="40">
        <f t="shared" si="175"/>
        <v>3.8901601830663601E-2</v>
      </c>
      <c r="AJ439" s="3">
        <f t="shared" si="176"/>
        <v>3.5858585858585923E-2</v>
      </c>
      <c r="AK439" s="3">
        <f t="shared" si="177"/>
        <v>0.72834147531433491</v>
      </c>
    </row>
    <row r="440" spans="1:37" s="3" customFormat="1" x14ac:dyDescent="0.25">
      <c r="A440" s="9">
        <v>44507</v>
      </c>
      <c r="B440" s="1" t="s">
        <v>43</v>
      </c>
      <c r="C440" s="1" t="s">
        <v>60</v>
      </c>
      <c r="D440">
        <v>34</v>
      </c>
      <c r="E440" s="1">
        <v>31</v>
      </c>
      <c r="F440">
        <f t="shared" si="153"/>
        <v>1</v>
      </c>
      <c r="G440">
        <f t="shared" si="154"/>
        <v>0</v>
      </c>
      <c r="H440" s="4">
        <v>1.38</v>
      </c>
      <c r="I440" s="4">
        <v>3.15</v>
      </c>
      <c r="J440" s="4">
        <v>1.33</v>
      </c>
      <c r="K440" s="4">
        <v>3.4</v>
      </c>
      <c r="L440" s="18">
        <f t="shared" si="155"/>
        <v>70</v>
      </c>
      <c r="M440" s="18">
        <f t="shared" si="156"/>
        <v>30</v>
      </c>
      <c r="N440" s="18">
        <f t="shared" si="157"/>
        <v>75</v>
      </c>
      <c r="O440" s="18">
        <f t="shared" si="158"/>
        <v>25</v>
      </c>
      <c r="P440" s="4">
        <f t="shared" si="159"/>
        <v>202111</v>
      </c>
      <c r="Q440" s="23">
        <f t="shared" si="160"/>
        <v>1.38</v>
      </c>
      <c r="R440" s="23">
        <f t="shared" si="161"/>
        <v>-3.0966952264381891</v>
      </c>
      <c r="S440" s="22">
        <f t="shared" si="162"/>
        <v>-1.7166952264381892</v>
      </c>
      <c r="T440" s="5">
        <f t="shared" si="163"/>
        <v>2.2826086956521738</v>
      </c>
      <c r="U440" s="5"/>
      <c r="V440" s="5"/>
      <c r="W440" s="5">
        <f t="shared" si="164"/>
        <v>0.37999999999999989</v>
      </c>
      <c r="X440" s="4">
        <f t="shared" si="165"/>
        <v>0.33000000000000007</v>
      </c>
      <c r="Y440" s="4">
        <f t="shared" si="166"/>
        <v>-4.9999999999999822E-2</v>
      </c>
      <c r="Z440" s="30">
        <f t="shared" si="167"/>
        <v>2021</v>
      </c>
      <c r="AA440" s="4">
        <f t="shared" si="168"/>
        <v>-1</v>
      </c>
      <c r="AB440" s="4">
        <f t="shared" si="169"/>
        <v>-1</v>
      </c>
      <c r="AC440" s="4">
        <f t="shared" si="170"/>
        <v>0</v>
      </c>
      <c r="AD440" s="4"/>
      <c r="AE440" s="4">
        <f t="shared" si="171"/>
        <v>-2.724201808869986E-2</v>
      </c>
      <c r="AF440" s="31">
        <f t="shared" si="172"/>
        <v>-0.62000000000000011</v>
      </c>
      <c r="AG440" s="31">
        <f t="shared" si="173"/>
        <v>-0.66999999999999993</v>
      </c>
      <c r="AH440" s="3">
        <f t="shared" si="174"/>
        <v>0</v>
      </c>
      <c r="AI440" s="40" t="b">
        <f t="shared" si="175"/>
        <v>0</v>
      </c>
      <c r="AJ440" s="3">
        <f t="shared" si="176"/>
        <v>4.039735099337749E-2</v>
      </c>
      <c r="AK440" s="3">
        <f t="shared" si="177"/>
        <v>0.76027191198073663</v>
      </c>
    </row>
    <row r="441" spans="1:37" s="3" customFormat="1" x14ac:dyDescent="0.25">
      <c r="A441" s="9">
        <v>44507</v>
      </c>
      <c r="B441" s="1" t="s">
        <v>40</v>
      </c>
      <c r="C441" s="1" t="s">
        <v>52</v>
      </c>
      <c r="D441">
        <v>6</v>
      </c>
      <c r="E441" s="1">
        <v>24</v>
      </c>
      <c r="F441">
        <f t="shared" si="153"/>
        <v>0</v>
      </c>
      <c r="G441">
        <f t="shared" si="154"/>
        <v>1</v>
      </c>
      <c r="H441" s="4">
        <v>2.2999999999999998</v>
      </c>
      <c r="I441" s="4">
        <v>1.66</v>
      </c>
      <c r="J441" s="4">
        <v>2.6</v>
      </c>
      <c r="K441" s="4">
        <v>1.55</v>
      </c>
      <c r="L441" s="18">
        <f t="shared" si="155"/>
        <v>40</v>
      </c>
      <c r="M441" s="18">
        <f t="shared" si="156"/>
        <v>60</v>
      </c>
      <c r="N441" s="18">
        <f t="shared" si="157"/>
        <v>35</v>
      </c>
      <c r="O441" s="18">
        <f t="shared" si="158"/>
        <v>60</v>
      </c>
      <c r="P441" s="4">
        <f t="shared" si="159"/>
        <v>202111</v>
      </c>
      <c r="Q441" s="23">
        <f t="shared" si="160"/>
        <v>1.3855421686746987</v>
      </c>
      <c r="R441" s="23">
        <f t="shared" si="161"/>
        <v>-2.2843822843822847</v>
      </c>
      <c r="S441" s="22">
        <f t="shared" si="162"/>
        <v>-0.89884011570758604</v>
      </c>
      <c r="T441" s="5">
        <f t="shared" si="163"/>
        <v>0.72173913043478266</v>
      </c>
      <c r="U441" s="5"/>
      <c r="V441" s="5"/>
      <c r="W441" s="5">
        <f t="shared" si="164"/>
        <v>-1</v>
      </c>
      <c r="X441" s="4">
        <f t="shared" si="165"/>
        <v>-1</v>
      </c>
      <c r="Y441" s="4">
        <f t="shared" si="166"/>
        <v>0</v>
      </c>
      <c r="Z441" s="30">
        <f t="shared" si="167"/>
        <v>2021</v>
      </c>
      <c r="AA441" s="4">
        <f t="shared" si="168"/>
        <v>0.65999999999999992</v>
      </c>
      <c r="AB441" s="4">
        <f t="shared" si="169"/>
        <v>0.55000000000000004</v>
      </c>
      <c r="AC441" s="4">
        <f t="shared" si="170"/>
        <v>-0.10999999999999988</v>
      </c>
      <c r="AD441" s="4"/>
      <c r="AE441" s="4">
        <f t="shared" si="171"/>
        <v>5.0167224080267636E-2</v>
      </c>
      <c r="AF441" s="31">
        <f t="shared" si="172"/>
        <v>-0.34000000000000008</v>
      </c>
      <c r="AG441" s="31">
        <f t="shared" si="173"/>
        <v>-0.44999999999999996</v>
      </c>
      <c r="AH441" s="3">
        <f t="shared" si="174"/>
        <v>1</v>
      </c>
      <c r="AI441" s="40">
        <f t="shared" si="175"/>
        <v>1.2974976830398499E-2</v>
      </c>
      <c r="AJ441" s="3">
        <f t="shared" si="176"/>
        <v>3.5858585858585923E-2</v>
      </c>
      <c r="AK441" s="3">
        <f t="shared" si="177"/>
        <v>0.72834147531433491</v>
      </c>
    </row>
    <row r="442" spans="1:37" s="3" customFormat="1" x14ac:dyDescent="0.25">
      <c r="A442" s="9">
        <v>44507</v>
      </c>
      <c r="B442" s="1" t="s">
        <v>44</v>
      </c>
      <c r="C442" s="1" t="s">
        <v>58</v>
      </c>
      <c r="D442">
        <v>16</v>
      </c>
      <c r="E442" s="1">
        <v>41</v>
      </c>
      <c r="F442">
        <f t="shared" si="153"/>
        <v>0</v>
      </c>
      <c r="G442">
        <f t="shared" si="154"/>
        <v>1</v>
      </c>
      <c r="H442" s="4">
        <v>1.66</v>
      </c>
      <c r="I442" s="4">
        <v>2.2999999999999998</v>
      </c>
      <c r="J442" s="4">
        <v>1.76</v>
      </c>
      <c r="K442" s="4">
        <v>2.1</v>
      </c>
      <c r="L442" s="18">
        <f t="shared" si="155"/>
        <v>60</v>
      </c>
      <c r="M442" s="18">
        <f t="shared" si="156"/>
        <v>40</v>
      </c>
      <c r="N442" s="18">
        <f t="shared" si="157"/>
        <v>55</v>
      </c>
      <c r="O442" s="18">
        <f t="shared" si="158"/>
        <v>45</v>
      </c>
      <c r="P442" s="4">
        <f t="shared" si="159"/>
        <v>202111</v>
      </c>
      <c r="Q442" s="23">
        <f t="shared" si="160"/>
        <v>0.72173913043478266</v>
      </c>
      <c r="R442" s="23">
        <f t="shared" si="161"/>
        <v>-2.2843822843822847</v>
      </c>
      <c r="S442" s="22">
        <f t="shared" si="162"/>
        <v>-1.5626431539475021</v>
      </c>
      <c r="T442" s="5">
        <f t="shared" si="163"/>
        <v>1.3855421686746987</v>
      </c>
      <c r="U442" s="5"/>
      <c r="V442" s="5"/>
      <c r="W442" s="5">
        <f t="shared" si="164"/>
        <v>-1</v>
      </c>
      <c r="X442" s="4">
        <f t="shared" si="165"/>
        <v>-1</v>
      </c>
      <c r="Y442" s="4">
        <f t="shared" si="166"/>
        <v>0</v>
      </c>
      <c r="Z442" s="30">
        <f t="shared" si="167"/>
        <v>2021</v>
      </c>
      <c r="AA442" s="4">
        <f t="shared" si="168"/>
        <v>1.2999999999999998</v>
      </c>
      <c r="AB442" s="4">
        <f t="shared" si="169"/>
        <v>1.1000000000000001</v>
      </c>
      <c r="AC442" s="4">
        <f t="shared" si="170"/>
        <v>-0.19999999999999973</v>
      </c>
      <c r="AD442" s="4"/>
      <c r="AE442" s="4">
        <f t="shared" si="171"/>
        <v>3.4227820372398687E-2</v>
      </c>
      <c r="AF442" s="31">
        <f t="shared" si="172"/>
        <v>0.29999999999999982</v>
      </c>
      <c r="AG442" s="31">
        <f t="shared" si="173"/>
        <v>0.10000000000000009</v>
      </c>
      <c r="AH442" s="3">
        <f t="shared" si="174"/>
        <v>0</v>
      </c>
      <c r="AI442" s="40" t="b">
        <f t="shared" si="175"/>
        <v>0</v>
      </c>
      <c r="AJ442" s="3">
        <f t="shared" si="176"/>
        <v>3.5858585858585923E-2</v>
      </c>
      <c r="AK442" s="3">
        <f t="shared" si="177"/>
        <v>0.72834147531433491</v>
      </c>
    </row>
    <row r="443" spans="1:37" s="3" customFormat="1" x14ac:dyDescent="0.25">
      <c r="A443" s="9">
        <v>44507</v>
      </c>
      <c r="B443" s="1" t="s">
        <v>37</v>
      </c>
      <c r="C443" s="1" t="s">
        <v>35</v>
      </c>
      <c r="D443">
        <v>16</v>
      </c>
      <c r="E443" s="1">
        <v>30</v>
      </c>
      <c r="F443">
        <f t="shared" si="153"/>
        <v>0</v>
      </c>
      <c r="G443">
        <f t="shared" si="154"/>
        <v>1</v>
      </c>
      <c r="H443" s="4">
        <v>1.28</v>
      </c>
      <c r="I443" s="4">
        <v>3.75</v>
      </c>
      <c r="J443" s="4">
        <v>1.2</v>
      </c>
      <c r="K443" s="4">
        <v>4.75</v>
      </c>
      <c r="L443" s="18">
        <f t="shared" si="155"/>
        <v>70</v>
      </c>
      <c r="M443" s="18">
        <f t="shared" si="156"/>
        <v>25</v>
      </c>
      <c r="N443" s="18">
        <f t="shared" si="157"/>
        <v>80</v>
      </c>
      <c r="O443" s="18">
        <f t="shared" si="158"/>
        <v>20</v>
      </c>
      <c r="P443" s="4">
        <f t="shared" si="159"/>
        <v>202111</v>
      </c>
      <c r="Q443" s="23">
        <f t="shared" si="160"/>
        <v>0.34133333333333332</v>
      </c>
      <c r="R443" s="23">
        <f t="shared" si="161"/>
        <v>-3.9350649350649349</v>
      </c>
      <c r="S443" s="22">
        <f t="shared" si="162"/>
        <v>-3.5937316017316014</v>
      </c>
      <c r="T443" s="5">
        <f t="shared" si="163"/>
        <v>2.9296875</v>
      </c>
      <c r="U443" s="5"/>
      <c r="V443" s="5"/>
      <c r="W443" s="5">
        <f t="shared" si="164"/>
        <v>-1</v>
      </c>
      <c r="X443" s="4">
        <f t="shared" si="165"/>
        <v>-1</v>
      </c>
      <c r="Y443" s="4">
        <f t="shared" si="166"/>
        <v>0</v>
      </c>
      <c r="Z443" s="30">
        <f t="shared" si="167"/>
        <v>2021</v>
      </c>
      <c r="AA443" s="4">
        <f t="shared" si="168"/>
        <v>2.75</v>
      </c>
      <c r="AB443" s="4">
        <f t="shared" si="169"/>
        <v>3.75</v>
      </c>
      <c r="AC443" s="4">
        <f t="shared" si="170"/>
        <v>1</v>
      </c>
      <c r="AD443" s="4"/>
      <c r="AE443" s="4">
        <f t="shared" si="171"/>
        <v>-5.208333333333337E-2</v>
      </c>
      <c r="AF443" s="31">
        <f t="shared" si="172"/>
        <v>1.75</v>
      </c>
      <c r="AG443" s="31">
        <f t="shared" si="173"/>
        <v>2.75</v>
      </c>
      <c r="AH443" s="3">
        <f t="shared" si="174"/>
        <v>1</v>
      </c>
      <c r="AI443" s="40" t="b">
        <f t="shared" si="175"/>
        <v>0</v>
      </c>
      <c r="AJ443" s="3">
        <f t="shared" si="176"/>
        <v>4.5725646123260466E-2</v>
      </c>
      <c r="AK443" s="3">
        <f t="shared" si="177"/>
        <v>0.78168402777777779</v>
      </c>
    </row>
    <row r="444" spans="1:37" s="3" customFormat="1" x14ac:dyDescent="0.25">
      <c r="A444" s="9">
        <v>44507</v>
      </c>
      <c r="B444" s="1" t="s">
        <v>56</v>
      </c>
      <c r="C444" s="1" t="s">
        <v>46</v>
      </c>
      <c r="D444">
        <v>9</v>
      </c>
      <c r="E444" s="1">
        <v>6</v>
      </c>
      <c r="F444">
        <f t="shared" si="153"/>
        <v>1</v>
      </c>
      <c r="G444">
        <f t="shared" si="154"/>
        <v>0</v>
      </c>
      <c r="H444" s="4">
        <v>7.5</v>
      </c>
      <c r="I444" s="4">
        <v>1.1000000000000001</v>
      </c>
      <c r="J444" s="4">
        <v>8.5</v>
      </c>
      <c r="K444" s="4">
        <v>1.08</v>
      </c>
      <c r="L444" s="18">
        <f t="shared" si="155"/>
        <v>10</v>
      </c>
      <c r="M444" s="18">
        <f t="shared" si="156"/>
        <v>90</v>
      </c>
      <c r="N444" s="18">
        <f t="shared" si="157"/>
        <v>10</v>
      </c>
      <c r="O444" s="18">
        <f t="shared" si="158"/>
        <v>90</v>
      </c>
      <c r="P444" s="4">
        <f t="shared" si="159"/>
        <v>202111</v>
      </c>
      <c r="Q444" s="23">
        <f t="shared" si="160"/>
        <v>7.5</v>
      </c>
      <c r="R444" s="23">
        <f t="shared" si="161"/>
        <v>-10.153846153846144</v>
      </c>
      <c r="S444" s="22">
        <f t="shared" si="162"/>
        <v>-2.6538461538461444</v>
      </c>
      <c r="T444" s="5">
        <f t="shared" si="163"/>
        <v>0.14666666666666667</v>
      </c>
      <c r="U444" s="5"/>
      <c r="V444" s="5"/>
      <c r="W444" s="5">
        <f t="shared" si="164"/>
        <v>6.5</v>
      </c>
      <c r="X444" s="4">
        <f t="shared" si="165"/>
        <v>7.5</v>
      </c>
      <c r="Y444" s="4">
        <f t="shared" si="166"/>
        <v>1</v>
      </c>
      <c r="Z444" s="30">
        <f t="shared" si="167"/>
        <v>2021</v>
      </c>
      <c r="AA444" s="4">
        <f t="shared" si="168"/>
        <v>-1</v>
      </c>
      <c r="AB444" s="4">
        <f t="shared" si="169"/>
        <v>-1</v>
      </c>
      <c r="AC444" s="4">
        <f t="shared" si="170"/>
        <v>0</v>
      </c>
      <c r="AD444" s="4"/>
      <c r="AE444" s="4">
        <f t="shared" si="171"/>
        <v>1.5686274509803921E-2</v>
      </c>
      <c r="AF444" s="31">
        <f t="shared" si="172"/>
        <v>5.5</v>
      </c>
      <c r="AG444" s="31">
        <f t="shared" si="173"/>
        <v>6.5</v>
      </c>
      <c r="AH444" s="3">
        <f t="shared" si="174"/>
        <v>0</v>
      </c>
      <c r="AI444" s="40" t="b">
        <f t="shared" si="175"/>
        <v>0</v>
      </c>
      <c r="AJ444" s="3">
        <f t="shared" si="176"/>
        <v>4.0697674418604612E-2</v>
      </c>
      <c r="AK444" s="3">
        <f t="shared" si="177"/>
        <v>0.8736455463728191</v>
      </c>
    </row>
    <row r="445" spans="1:37" s="3" customFormat="1" x14ac:dyDescent="0.25">
      <c r="A445" s="9">
        <v>44507</v>
      </c>
      <c r="B445" s="1" t="s">
        <v>51</v>
      </c>
      <c r="C445" s="1" t="s">
        <v>47</v>
      </c>
      <c r="D445">
        <v>17</v>
      </c>
      <c r="E445" s="1">
        <v>9</v>
      </c>
      <c r="F445">
        <f t="shared" si="153"/>
        <v>1</v>
      </c>
      <c r="G445">
        <f t="shared" si="154"/>
        <v>0</v>
      </c>
      <c r="H445" s="4">
        <v>1.31</v>
      </c>
      <c r="I445" s="4">
        <v>3.55</v>
      </c>
      <c r="J445" s="4">
        <v>1.54</v>
      </c>
      <c r="K445" s="4">
        <v>2.65</v>
      </c>
      <c r="L445" s="18">
        <f t="shared" si="155"/>
        <v>70</v>
      </c>
      <c r="M445" s="18">
        <f t="shared" si="156"/>
        <v>25</v>
      </c>
      <c r="N445" s="18">
        <f t="shared" si="157"/>
        <v>60</v>
      </c>
      <c r="O445" s="18">
        <f t="shared" si="158"/>
        <v>35</v>
      </c>
      <c r="P445" s="4">
        <f t="shared" si="159"/>
        <v>202111</v>
      </c>
      <c r="Q445" s="23">
        <f t="shared" si="160"/>
        <v>1.31</v>
      </c>
      <c r="R445" s="23">
        <f t="shared" si="161"/>
        <v>-3.6179633143580006</v>
      </c>
      <c r="S445" s="22">
        <f t="shared" si="162"/>
        <v>-2.3079633143580005</v>
      </c>
      <c r="T445" s="5">
        <f t="shared" si="163"/>
        <v>2.7099236641221371</v>
      </c>
      <c r="U445" s="5"/>
      <c r="V445" s="5"/>
      <c r="W445" s="5">
        <f t="shared" si="164"/>
        <v>0.31000000000000005</v>
      </c>
      <c r="X445" s="4">
        <f t="shared" si="165"/>
        <v>0.54</v>
      </c>
      <c r="Y445" s="4">
        <f t="shared" si="166"/>
        <v>0.22999999999999998</v>
      </c>
      <c r="Z445" s="30">
        <f t="shared" si="167"/>
        <v>2021</v>
      </c>
      <c r="AA445" s="4">
        <f t="shared" si="168"/>
        <v>-1</v>
      </c>
      <c r="AB445" s="4">
        <f t="shared" si="169"/>
        <v>-1</v>
      </c>
      <c r="AC445" s="4">
        <f t="shared" si="170"/>
        <v>0</v>
      </c>
      <c r="AD445" s="4"/>
      <c r="AE445" s="4">
        <f t="shared" si="171"/>
        <v>0.11400812927530479</v>
      </c>
      <c r="AF445" s="31">
        <f t="shared" si="172"/>
        <v>-0.69</v>
      </c>
      <c r="AG445" s="31">
        <f t="shared" si="173"/>
        <v>-0.45999999999999996</v>
      </c>
      <c r="AH445" s="3">
        <f t="shared" si="174"/>
        <v>1</v>
      </c>
      <c r="AI445" s="40">
        <f t="shared" si="175"/>
        <v>6.8959209804280164E-2</v>
      </c>
      <c r="AJ445" s="3">
        <f t="shared" si="176"/>
        <v>4.3106995884773514E-2</v>
      </c>
      <c r="AK445" s="3">
        <f t="shared" si="177"/>
        <v>0.77528246006428891</v>
      </c>
    </row>
    <row r="446" spans="1:37" s="3" customFormat="1" x14ac:dyDescent="0.25">
      <c r="A446" s="9">
        <v>44507</v>
      </c>
      <c r="B446" s="1" t="s">
        <v>42</v>
      </c>
      <c r="C446" s="1" t="s">
        <v>41</v>
      </c>
      <c r="D446">
        <v>25</v>
      </c>
      <c r="E446" s="1">
        <v>27</v>
      </c>
      <c r="F446">
        <f t="shared" si="153"/>
        <v>0</v>
      </c>
      <c r="G446">
        <f t="shared" si="154"/>
        <v>1</v>
      </c>
      <c r="H446" s="4">
        <v>1.44</v>
      </c>
      <c r="I446" s="4">
        <v>2.85</v>
      </c>
      <c r="J446" s="4">
        <v>1.33</v>
      </c>
      <c r="K446" s="4">
        <v>3.4</v>
      </c>
      <c r="L446" s="18">
        <f t="shared" si="155"/>
        <v>60</v>
      </c>
      <c r="M446" s="18">
        <f t="shared" si="156"/>
        <v>35</v>
      </c>
      <c r="N446" s="18">
        <f t="shared" si="157"/>
        <v>75</v>
      </c>
      <c r="O446" s="18">
        <f t="shared" si="158"/>
        <v>25</v>
      </c>
      <c r="P446" s="4">
        <f t="shared" si="159"/>
        <v>202111</v>
      </c>
      <c r="Q446" s="23">
        <f t="shared" si="160"/>
        <v>0.50526315789473686</v>
      </c>
      <c r="R446" s="23">
        <f t="shared" si="161"/>
        <v>-2.8132678132678133</v>
      </c>
      <c r="S446" s="22">
        <f t="shared" si="162"/>
        <v>-2.3080046553730762</v>
      </c>
      <c r="T446" s="5">
        <f t="shared" si="163"/>
        <v>1.9791666666666667</v>
      </c>
      <c r="U446" s="5"/>
      <c r="V446" s="5"/>
      <c r="W446" s="5">
        <f t="shared" si="164"/>
        <v>-1</v>
      </c>
      <c r="X446" s="4">
        <f t="shared" si="165"/>
        <v>-1</v>
      </c>
      <c r="Y446" s="4">
        <f t="shared" si="166"/>
        <v>0</v>
      </c>
      <c r="Z446" s="30">
        <f t="shared" si="167"/>
        <v>2021</v>
      </c>
      <c r="AA446" s="4">
        <f t="shared" si="168"/>
        <v>1.85</v>
      </c>
      <c r="AB446" s="4">
        <f t="shared" si="169"/>
        <v>2.4</v>
      </c>
      <c r="AC446" s="4">
        <f t="shared" si="170"/>
        <v>0.54999999999999982</v>
      </c>
      <c r="AD446" s="4"/>
      <c r="AE446" s="4">
        <f t="shared" si="171"/>
        <v>-5.7435254803675839E-2</v>
      </c>
      <c r="AF446" s="31">
        <f t="shared" si="172"/>
        <v>0.85000000000000009</v>
      </c>
      <c r="AG446" s="31">
        <f t="shared" si="173"/>
        <v>1.4</v>
      </c>
      <c r="AH446" s="3">
        <f t="shared" si="174"/>
        <v>1</v>
      </c>
      <c r="AI446" s="40">
        <f t="shared" si="175"/>
        <v>1.1437908496731986E-2</v>
      </c>
      <c r="AJ446" s="3">
        <f t="shared" si="176"/>
        <v>4.3356643356643354E-2</v>
      </c>
      <c r="AK446" s="3">
        <f t="shared" si="177"/>
        <v>0.74529199867765583</v>
      </c>
    </row>
    <row r="447" spans="1:37" s="3" customFormat="1" x14ac:dyDescent="0.25">
      <c r="A447" s="9">
        <v>44507</v>
      </c>
      <c r="B447" s="1" t="s">
        <v>34</v>
      </c>
      <c r="C447" s="1" t="s">
        <v>80</v>
      </c>
      <c r="D447">
        <v>23</v>
      </c>
      <c r="E447" s="1">
        <v>16</v>
      </c>
      <c r="F447">
        <f t="shared" si="153"/>
        <v>1</v>
      </c>
      <c r="G447">
        <f t="shared" si="154"/>
        <v>0</v>
      </c>
      <c r="H447" s="4">
        <v>2.4</v>
      </c>
      <c r="I447" s="4">
        <v>1.62</v>
      </c>
      <c r="J447" s="4">
        <v>2.35</v>
      </c>
      <c r="K447" s="4">
        <v>1.64</v>
      </c>
      <c r="L447" s="18">
        <f t="shared" si="155"/>
        <v>40</v>
      </c>
      <c r="M447" s="18">
        <f t="shared" si="156"/>
        <v>60</v>
      </c>
      <c r="N447" s="18">
        <f t="shared" si="157"/>
        <v>40</v>
      </c>
      <c r="O447" s="18">
        <f t="shared" si="158"/>
        <v>60</v>
      </c>
      <c r="P447" s="4">
        <f t="shared" si="159"/>
        <v>202111</v>
      </c>
      <c r="Q447" s="23">
        <f t="shared" si="160"/>
        <v>2.4</v>
      </c>
      <c r="R447" s="23">
        <f t="shared" si="161"/>
        <v>-2.3271889400921655</v>
      </c>
      <c r="S447" s="22">
        <f t="shared" si="162"/>
        <v>7.281105990783443E-2</v>
      </c>
      <c r="T447" s="5">
        <f t="shared" si="163"/>
        <v>0.67500000000000004</v>
      </c>
      <c r="U447" s="5"/>
      <c r="V447" s="5"/>
      <c r="W447" s="5">
        <f t="shared" si="164"/>
        <v>1.4</v>
      </c>
      <c r="X447" s="4">
        <f t="shared" si="165"/>
        <v>1.35</v>
      </c>
      <c r="Y447" s="4">
        <f t="shared" si="166"/>
        <v>-4.9999999999999822E-2</v>
      </c>
      <c r="Z447" s="30">
        <f t="shared" si="167"/>
        <v>2021</v>
      </c>
      <c r="AA447" s="4">
        <f t="shared" si="168"/>
        <v>-1</v>
      </c>
      <c r="AB447" s="4">
        <f t="shared" si="169"/>
        <v>-1</v>
      </c>
      <c r="AC447" s="4">
        <f t="shared" si="170"/>
        <v>0</v>
      </c>
      <c r="AD447" s="4"/>
      <c r="AE447" s="4">
        <f t="shared" si="171"/>
        <v>-8.8652482269503396E-3</v>
      </c>
      <c r="AF447" s="31">
        <f t="shared" si="172"/>
        <v>0.39999999999999991</v>
      </c>
      <c r="AG447" s="31">
        <f t="shared" si="173"/>
        <v>0.35000000000000009</v>
      </c>
      <c r="AH447" s="3">
        <f t="shared" si="174"/>
        <v>0</v>
      </c>
      <c r="AI447" s="40" t="b">
        <f t="shared" si="175"/>
        <v>0</v>
      </c>
      <c r="AJ447" s="3">
        <f t="shared" si="176"/>
        <v>3.2835820895522283E-2</v>
      </c>
      <c r="AK447" s="3">
        <f t="shared" si="177"/>
        <v>0.73406619925824312</v>
      </c>
    </row>
    <row r="448" spans="1:37" s="3" customFormat="1" x14ac:dyDescent="0.25">
      <c r="A448" s="9">
        <v>44504</v>
      </c>
      <c r="B448" s="1" t="s">
        <v>36</v>
      </c>
      <c r="C448" s="1" t="s">
        <v>53</v>
      </c>
      <c r="D448">
        <v>45</v>
      </c>
      <c r="E448" s="1">
        <v>30</v>
      </c>
      <c r="F448">
        <f t="shared" si="153"/>
        <v>1</v>
      </c>
      <c r="G448">
        <f t="shared" si="154"/>
        <v>0</v>
      </c>
      <c r="H448" s="4">
        <v>1.19</v>
      </c>
      <c r="I448" s="4">
        <v>5</v>
      </c>
      <c r="J448" s="4">
        <v>1.19</v>
      </c>
      <c r="K448" s="4">
        <v>5</v>
      </c>
      <c r="L448" s="18">
        <f t="shared" si="155"/>
        <v>80</v>
      </c>
      <c r="M448" s="18">
        <f t="shared" si="156"/>
        <v>20</v>
      </c>
      <c r="N448" s="18">
        <f t="shared" si="157"/>
        <v>80</v>
      </c>
      <c r="O448" s="18">
        <f t="shared" si="158"/>
        <v>20</v>
      </c>
      <c r="P448" s="4">
        <f t="shared" si="159"/>
        <v>202111</v>
      </c>
      <c r="Q448" s="23">
        <f t="shared" si="160"/>
        <v>1.19</v>
      </c>
      <c r="R448" s="23">
        <f t="shared" si="161"/>
        <v>-5.5131578947368434</v>
      </c>
      <c r="S448" s="22">
        <f t="shared" si="162"/>
        <v>-4.323157894736843</v>
      </c>
      <c r="T448" s="5">
        <f t="shared" si="163"/>
        <v>4.2016806722689077</v>
      </c>
      <c r="U448" s="5"/>
      <c r="V448" s="5"/>
      <c r="W448" s="5">
        <f t="shared" si="164"/>
        <v>0.18999999999999995</v>
      </c>
      <c r="X448" s="4">
        <f t="shared" si="165"/>
        <v>0.18999999999999995</v>
      </c>
      <c r="Y448" s="4">
        <f t="shared" si="166"/>
        <v>0</v>
      </c>
      <c r="Z448" s="30">
        <f t="shared" si="167"/>
        <v>2021</v>
      </c>
      <c r="AA448" s="4">
        <f t="shared" si="168"/>
        <v>-1</v>
      </c>
      <c r="AB448" s="4">
        <f t="shared" si="169"/>
        <v>-1</v>
      </c>
      <c r="AC448" s="4">
        <f t="shared" si="170"/>
        <v>0</v>
      </c>
      <c r="AD448" s="4"/>
      <c r="AE448" s="4">
        <f t="shared" si="171"/>
        <v>0</v>
      </c>
      <c r="AF448" s="31">
        <f t="shared" si="172"/>
        <v>-0.81</v>
      </c>
      <c r="AG448" s="31">
        <f t="shared" si="173"/>
        <v>-0.81</v>
      </c>
      <c r="AH448" s="3">
        <f t="shared" si="174"/>
        <v>0</v>
      </c>
      <c r="AI448" s="40" t="b">
        <f t="shared" si="175"/>
        <v>0</v>
      </c>
      <c r="AJ448" s="3">
        <f t="shared" si="176"/>
        <v>3.8772213247172949E-2</v>
      </c>
      <c r="AK448" s="3">
        <f t="shared" si="177"/>
        <v>0.82515359084810391</v>
      </c>
    </row>
    <row r="449" spans="1:37" s="3" customFormat="1" x14ac:dyDescent="0.25">
      <c r="A449" s="9">
        <v>44501</v>
      </c>
      <c r="B449" s="1" t="s">
        <v>49</v>
      </c>
      <c r="C449" s="1" t="s">
        <v>34</v>
      </c>
      <c r="D449">
        <v>20</v>
      </c>
      <c r="E449" s="1">
        <v>17</v>
      </c>
      <c r="F449">
        <f t="shared" si="153"/>
        <v>1</v>
      </c>
      <c r="G449">
        <f t="shared" si="154"/>
        <v>0</v>
      </c>
      <c r="H449" s="4">
        <v>1.23</v>
      </c>
      <c r="I449" s="4">
        <v>4.25</v>
      </c>
      <c r="J449" s="4">
        <v>1.19</v>
      </c>
      <c r="K449" s="4">
        <v>5</v>
      </c>
      <c r="L449" s="18">
        <f t="shared" si="155"/>
        <v>80</v>
      </c>
      <c r="M449" s="18">
        <f t="shared" si="156"/>
        <v>20</v>
      </c>
      <c r="N449" s="18">
        <f t="shared" si="157"/>
        <v>80</v>
      </c>
      <c r="O449" s="18">
        <f t="shared" si="158"/>
        <v>20</v>
      </c>
      <c r="P449" s="4">
        <f t="shared" si="159"/>
        <v>202111</v>
      </c>
      <c r="Q449" s="23">
        <f t="shared" si="160"/>
        <v>1.23</v>
      </c>
      <c r="R449" s="23">
        <f t="shared" si="161"/>
        <v>-4.6555183946488299</v>
      </c>
      <c r="S449" s="22">
        <f t="shared" si="162"/>
        <v>-3.4255183946488299</v>
      </c>
      <c r="T449" s="5">
        <f t="shared" si="163"/>
        <v>3.4552845528455287</v>
      </c>
      <c r="U449" s="5"/>
      <c r="V449" s="5"/>
      <c r="W449" s="5">
        <f t="shared" si="164"/>
        <v>0.22999999999999998</v>
      </c>
      <c r="X449" s="4">
        <f t="shared" si="165"/>
        <v>0.18999999999999995</v>
      </c>
      <c r="Y449" s="4">
        <f t="shared" si="166"/>
        <v>-4.0000000000000036E-2</v>
      </c>
      <c r="Z449" s="30">
        <f t="shared" si="167"/>
        <v>2021</v>
      </c>
      <c r="AA449" s="4">
        <f t="shared" si="168"/>
        <v>-1</v>
      </c>
      <c r="AB449" s="4">
        <f t="shared" si="169"/>
        <v>-1</v>
      </c>
      <c r="AC449" s="4">
        <f t="shared" si="170"/>
        <v>0</v>
      </c>
      <c r="AD449" s="4"/>
      <c r="AE449" s="4">
        <f t="shared" si="171"/>
        <v>-2.732800437248073E-2</v>
      </c>
      <c r="AF449" s="31">
        <f t="shared" si="172"/>
        <v>-0.77</v>
      </c>
      <c r="AG449" s="31">
        <f t="shared" si="173"/>
        <v>-0.81</v>
      </c>
      <c r="AH449" s="3">
        <f t="shared" si="174"/>
        <v>0</v>
      </c>
      <c r="AI449" s="40" t="b">
        <f t="shared" si="175"/>
        <v>0</v>
      </c>
      <c r="AJ449" s="3">
        <f t="shared" si="176"/>
        <v>4.6076642335766471E-2</v>
      </c>
      <c r="AK449" s="3">
        <f t="shared" si="177"/>
        <v>0.79946394113278629</v>
      </c>
    </row>
    <row r="450" spans="1:37" s="3" customFormat="1" x14ac:dyDescent="0.25">
      <c r="A450" s="9">
        <v>44500</v>
      </c>
      <c r="B450" s="1" t="s">
        <v>60</v>
      </c>
      <c r="C450" s="1" t="s">
        <v>37</v>
      </c>
      <c r="D450">
        <v>16</v>
      </c>
      <c r="E450" s="1">
        <v>20</v>
      </c>
      <c r="F450">
        <f t="shared" si="153"/>
        <v>0</v>
      </c>
      <c r="G450">
        <f t="shared" si="154"/>
        <v>1</v>
      </c>
      <c r="H450" s="4">
        <v>2.15</v>
      </c>
      <c r="I450" s="4">
        <v>1.74</v>
      </c>
      <c r="J450" s="4">
        <v>1.47</v>
      </c>
      <c r="K450" s="4">
        <v>2.75</v>
      </c>
      <c r="L450" s="18">
        <f t="shared" si="155"/>
        <v>40</v>
      </c>
      <c r="M450" s="18">
        <f t="shared" si="156"/>
        <v>55</v>
      </c>
      <c r="N450" s="18">
        <f t="shared" si="157"/>
        <v>65</v>
      </c>
      <c r="O450" s="18">
        <f t="shared" si="158"/>
        <v>35</v>
      </c>
      <c r="P450" s="4">
        <f t="shared" si="159"/>
        <v>202110</v>
      </c>
      <c r="Q450" s="23">
        <f t="shared" si="160"/>
        <v>1.235632183908046</v>
      </c>
      <c r="R450" s="23">
        <f t="shared" si="161"/>
        <v>-2.2209165687426555</v>
      </c>
      <c r="S450" s="22">
        <f t="shared" si="162"/>
        <v>-0.98528438483460956</v>
      </c>
      <c r="T450" s="5">
        <f t="shared" si="163"/>
        <v>0.80930232558139537</v>
      </c>
      <c r="U450" s="5"/>
      <c r="V450" s="5"/>
      <c r="W450" s="5">
        <f t="shared" si="164"/>
        <v>-1</v>
      </c>
      <c r="X450" s="4">
        <f t="shared" si="165"/>
        <v>-1</v>
      </c>
      <c r="Y450" s="4">
        <f t="shared" si="166"/>
        <v>0</v>
      </c>
      <c r="Z450" s="30">
        <f t="shared" si="167"/>
        <v>2021</v>
      </c>
      <c r="AA450" s="4">
        <f t="shared" si="168"/>
        <v>0.74</v>
      </c>
      <c r="AB450" s="4">
        <f t="shared" si="169"/>
        <v>1.75</v>
      </c>
      <c r="AC450" s="4">
        <f t="shared" si="170"/>
        <v>1.01</v>
      </c>
      <c r="AD450" s="4"/>
      <c r="AE450" s="4">
        <f t="shared" si="171"/>
        <v>-0.21515582977376996</v>
      </c>
      <c r="AF450" s="31">
        <f t="shared" si="172"/>
        <v>-0.26</v>
      </c>
      <c r="AG450" s="31">
        <f t="shared" si="173"/>
        <v>0.75</v>
      </c>
      <c r="AH450" s="3">
        <f t="shared" si="174"/>
        <v>1</v>
      </c>
      <c r="AI450" s="40">
        <f t="shared" si="175"/>
        <v>0.17124735729386886</v>
      </c>
      <c r="AJ450" s="3">
        <f t="shared" si="176"/>
        <v>3.8303341902313659E-2</v>
      </c>
      <c r="AK450" s="3">
        <f t="shared" si="177"/>
        <v>0.72204519573698789</v>
      </c>
    </row>
    <row r="451" spans="1:37" s="3" customFormat="1" x14ac:dyDescent="0.25">
      <c r="A451" s="9">
        <v>44500</v>
      </c>
      <c r="B451" s="1" t="s">
        <v>35</v>
      </c>
      <c r="C451" s="1" t="s">
        <v>81</v>
      </c>
      <c r="D451">
        <v>17</v>
      </c>
      <c r="E451" s="1">
        <v>10</v>
      </c>
      <c r="F451">
        <f t="shared" ref="F451:F514" si="178">IF(D451&gt;E451,1,0)</f>
        <v>1</v>
      </c>
      <c r="G451">
        <f t="shared" ref="G451:G514" si="179">IF(E451&gt;D451,1,0)</f>
        <v>0</v>
      </c>
      <c r="H451" s="4">
        <v>1.58</v>
      </c>
      <c r="I451" s="4">
        <v>2.5</v>
      </c>
      <c r="J451" s="4">
        <v>1.47</v>
      </c>
      <c r="K451" s="4">
        <v>2.75</v>
      </c>
      <c r="L451" s="18">
        <f t="shared" ref="L451:L514" si="180">INT(100/H451/10)*10</f>
        <v>60</v>
      </c>
      <c r="M451" s="18">
        <f t="shared" ref="M451:M514" si="181">INT(100/I451/5)*5</f>
        <v>40</v>
      </c>
      <c r="N451" s="18">
        <f t="shared" ref="N451:N514" si="182">INT(100/J451/5)*5</f>
        <v>65</v>
      </c>
      <c r="O451" s="18">
        <f t="shared" ref="O451:O514" si="183">INT(100/K451/5)*5</f>
        <v>35</v>
      </c>
      <c r="P451" s="4">
        <f t="shared" ref="P451:P514" si="184">YEAR(A451)*100+MONTH(A451)</f>
        <v>202110</v>
      </c>
      <c r="Q451" s="23">
        <f t="shared" ref="Q451:Q514" si="185">IF(F451=1,H451,H451/I451)</f>
        <v>1.58</v>
      </c>
      <c r="R451" s="23">
        <f t="shared" ref="R451:R514" si="186">-1/(H451-1)-1/(I451-1)</f>
        <v>-2.3908045977011492</v>
      </c>
      <c r="S451" s="22">
        <f t="shared" ref="S451:S514" si="187">Q451+R451</f>
        <v>-0.8108045977011491</v>
      </c>
      <c r="T451" s="5">
        <f t="shared" ref="T451:T514" si="188">I451/H451</f>
        <v>1.5822784810126582</v>
      </c>
      <c r="U451" s="5"/>
      <c r="V451" s="5"/>
      <c r="W451" s="5">
        <f t="shared" ref="W451:W514" si="189">H451*F451-1</f>
        <v>0.58000000000000007</v>
      </c>
      <c r="X451" s="4">
        <f t="shared" ref="X451:X514" si="190">J451*F451-1</f>
        <v>0.47</v>
      </c>
      <c r="Y451" s="4">
        <f t="shared" ref="Y451:Y514" si="191">X451-W451</f>
        <v>-0.1100000000000001</v>
      </c>
      <c r="Z451" s="30">
        <f t="shared" ref="Z451:Z514" si="192">YEAR(A451)</f>
        <v>2021</v>
      </c>
      <c r="AA451" s="4">
        <f t="shared" ref="AA451:AA514" si="193">I451*G451-1</f>
        <v>-1</v>
      </c>
      <c r="AB451" s="4">
        <f t="shared" ref="AB451:AB514" si="194">G451*K451-1</f>
        <v>-1</v>
      </c>
      <c r="AC451" s="4">
        <f t="shared" ref="AC451:AC514" si="195">AB451-AA451</f>
        <v>0</v>
      </c>
      <c r="AD451" s="4"/>
      <c r="AE451" s="4">
        <f t="shared" ref="AE451:AE514" si="196">(1/H451-1/J451)</f>
        <v>-4.7360716438474171E-2</v>
      </c>
      <c r="AF451" s="31">
        <f t="shared" ref="AF451:AF514" si="197">H451*F451+I451*G451-2</f>
        <v>-0.41999999999999993</v>
      </c>
      <c r="AG451" s="31">
        <f t="shared" ref="AG451:AG514" si="198">F451*J451+G451*K451-2</f>
        <v>-0.53</v>
      </c>
      <c r="AH451" s="3">
        <f t="shared" ref="AH451:AH514" si="199">IF(OR((1/H451+1/K451)&lt;1,(1/I451+1/J451)&lt;1),1,0)</f>
        <v>1</v>
      </c>
      <c r="AI451" s="40" t="b">
        <f t="shared" ref="AI451:AI514" si="200">IF(MIN(1/H451+1/K451,1/I451+1/J451)&lt;0.99,1-MIN(1/H451+1/K451,1/I451+1/J451))</f>
        <v>0</v>
      </c>
      <c r="AJ451" s="3">
        <f t="shared" ref="AJ451:AJ514" si="201">1-H451*I451/(H451+I451)</f>
        <v>3.1862745098039214E-2</v>
      </c>
      <c r="AK451" s="3">
        <f t="shared" ref="AK451:AK514" si="202">1-(1/H451+1/I451)/H451/I451</f>
        <v>0.73850344496074349</v>
      </c>
    </row>
    <row r="452" spans="1:37" s="3" customFormat="1" x14ac:dyDescent="0.25">
      <c r="A452" s="9">
        <v>44500</v>
      </c>
      <c r="B452" s="1" t="s">
        <v>42</v>
      </c>
      <c r="C452" s="1" t="s">
        <v>39</v>
      </c>
      <c r="D452">
        <v>36</v>
      </c>
      <c r="E452" s="1">
        <v>27</v>
      </c>
      <c r="F452">
        <f t="shared" si="178"/>
        <v>1</v>
      </c>
      <c r="G452">
        <f t="shared" si="179"/>
        <v>0</v>
      </c>
      <c r="H452" s="4">
        <v>2.8</v>
      </c>
      <c r="I452" s="4">
        <v>1.45</v>
      </c>
      <c r="J452" s="4">
        <v>2.7</v>
      </c>
      <c r="K452" s="4">
        <v>1.5</v>
      </c>
      <c r="L452" s="18">
        <f t="shared" si="180"/>
        <v>30</v>
      </c>
      <c r="M452" s="18">
        <f t="shared" si="181"/>
        <v>65</v>
      </c>
      <c r="N452" s="18">
        <f t="shared" si="182"/>
        <v>35</v>
      </c>
      <c r="O452" s="18">
        <f t="shared" si="183"/>
        <v>65</v>
      </c>
      <c r="P452" s="4">
        <f t="shared" si="184"/>
        <v>202110</v>
      </c>
      <c r="Q452" s="23">
        <f t="shared" si="185"/>
        <v>2.8</v>
      </c>
      <c r="R452" s="23">
        <f t="shared" si="186"/>
        <v>-2.7777777777777777</v>
      </c>
      <c r="S452" s="22">
        <f t="shared" si="187"/>
        <v>2.2222222222222143E-2</v>
      </c>
      <c r="T452" s="5">
        <f t="shared" si="188"/>
        <v>0.5178571428571429</v>
      </c>
      <c r="U452" s="5"/>
      <c r="V452" s="5"/>
      <c r="W452" s="5">
        <f t="shared" si="189"/>
        <v>1.7999999999999998</v>
      </c>
      <c r="X452" s="4">
        <f t="shared" si="190"/>
        <v>1.7000000000000002</v>
      </c>
      <c r="Y452" s="4">
        <f t="shared" si="191"/>
        <v>-9.9999999999999645E-2</v>
      </c>
      <c r="Z452" s="30">
        <f t="shared" si="192"/>
        <v>2021</v>
      </c>
      <c r="AA452" s="4">
        <f t="shared" si="193"/>
        <v>-1</v>
      </c>
      <c r="AB452" s="4">
        <f t="shared" si="194"/>
        <v>-1</v>
      </c>
      <c r="AC452" s="4">
        <f t="shared" si="195"/>
        <v>0</v>
      </c>
      <c r="AD452" s="4"/>
      <c r="AE452" s="4">
        <f t="shared" si="196"/>
        <v>-1.3227513227513199E-2</v>
      </c>
      <c r="AF452" s="31">
        <f t="shared" si="197"/>
        <v>0.79999999999999982</v>
      </c>
      <c r="AG452" s="31">
        <f t="shared" si="198"/>
        <v>0.70000000000000018</v>
      </c>
      <c r="AH452" s="3">
        <f t="shared" si="199"/>
        <v>0</v>
      </c>
      <c r="AI452" s="40" t="b">
        <f t="shared" si="200"/>
        <v>0</v>
      </c>
      <c r="AJ452" s="3">
        <f t="shared" si="201"/>
        <v>4.4705882352941262E-2</v>
      </c>
      <c r="AK452" s="3">
        <f t="shared" si="202"/>
        <v>0.74216797301560333</v>
      </c>
    </row>
    <row r="453" spans="1:37" s="3" customFormat="1" x14ac:dyDescent="0.25">
      <c r="A453" s="9">
        <v>44500</v>
      </c>
      <c r="B453" s="1" t="s">
        <v>74</v>
      </c>
      <c r="C453" s="1" t="s">
        <v>52</v>
      </c>
      <c r="D453">
        <v>24</v>
      </c>
      <c r="E453" s="1">
        <v>27</v>
      </c>
      <c r="F453">
        <f t="shared" si="178"/>
        <v>0</v>
      </c>
      <c r="G453">
        <f t="shared" si="179"/>
        <v>1</v>
      </c>
      <c r="H453" s="4">
        <v>1.4</v>
      </c>
      <c r="I453" s="4">
        <v>3.1</v>
      </c>
      <c r="J453" s="4">
        <v>1.52</v>
      </c>
      <c r="K453" s="4">
        <v>2.67</v>
      </c>
      <c r="L453" s="18">
        <f t="shared" si="180"/>
        <v>70</v>
      </c>
      <c r="M453" s="18">
        <f t="shared" si="181"/>
        <v>30</v>
      </c>
      <c r="N453" s="18">
        <f t="shared" si="182"/>
        <v>65</v>
      </c>
      <c r="O453" s="18">
        <f t="shared" si="183"/>
        <v>35</v>
      </c>
      <c r="P453" s="4">
        <f t="shared" si="184"/>
        <v>202110</v>
      </c>
      <c r="Q453" s="23">
        <f t="shared" si="185"/>
        <v>0.45161290322580638</v>
      </c>
      <c r="R453" s="23">
        <f t="shared" si="186"/>
        <v>-2.9761904761904767</v>
      </c>
      <c r="S453" s="22">
        <f t="shared" si="187"/>
        <v>-2.5245775729646702</v>
      </c>
      <c r="T453" s="5">
        <f t="shared" si="188"/>
        <v>2.2142857142857144</v>
      </c>
      <c r="U453" s="5"/>
      <c r="V453" s="5"/>
      <c r="W453" s="5">
        <f t="shared" si="189"/>
        <v>-1</v>
      </c>
      <c r="X453" s="4">
        <f t="shared" si="190"/>
        <v>-1</v>
      </c>
      <c r="Y453" s="4">
        <f t="shared" si="191"/>
        <v>0</v>
      </c>
      <c r="Z453" s="30">
        <f t="shared" si="192"/>
        <v>2021</v>
      </c>
      <c r="AA453" s="4">
        <f t="shared" si="193"/>
        <v>2.1</v>
      </c>
      <c r="AB453" s="4">
        <f t="shared" si="194"/>
        <v>1.67</v>
      </c>
      <c r="AC453" s="4">
        <f t="shared" si="195"/>
        <v>-0.43000000000000016</v>
      </c>
      <c r="AD453" s="4"/>
      <c r="AE453" s="4">
        <f t="shared" si="196"/>
        <v>5.6390977443608992E-2</v>
      </c>
      <c r="AF453" s="31">
        <f t="shared" si="197"/>
        <v>1.1000000000000001</v>
      </c>
      <c r="AG453" s="31">
        <f t="shared" si="198"/>
        <v>0.66999999999999993</v>
      </c>
      <c r="AH453" s="3">
        <f t="shared" si="199"/>
        <v>1</v>
      </c>
      <c r="AI453" s="40">
        <f t="shared" si="200"/>
        <v>1.9524617996604432E-2</v>
      </c>
      <c r="AJ453" s="3">
        <f t="shared" si="201"/>
        <v>3.5555555555555562E-2</v>
      </c>
      <c r="AK453" s="3">
        <f t="shared" si="202"/>
        <v>0.76109070058824779</v>
      </c>
    </row>
    <row r="454" spans="1:37" s="3" customFormat="1" x14ac:dyDescent="0.25">
      <c r="A454" s="9">
        <v>44500</v>
      </c>
      <c r="B454" s="1" t="s">
        <v>61</v>
      </c>
      <c r="C454" s="1" t="s">
        <v>56</v>
      </c>
      <c r="D454">
        <v>31</v>
      </c>
      <c r="E454" s="1">
        <v>7</v>
      </c>
      <c r="F454">
        <f t="shared" si="178"/>
        <v>1</v>
      </c>
      <c r="G454">
        <f t="shared" si="179"/>
        <v>0</v>
      </c>
      <c r="H454" s="4">
        <v>1.54</v>
      </c>
      <c r="I454" s="4">
        <v>2.65</v>
      </c>
      <c r="J454" s="4">
        <v>1.5</v>
      </c>
      <c r="K454" s="4">
        <v>2.7</v>
      </c>
      <c r="L454" s="18">
        <f t="shared" si="180"/>
        <v>60</v>
      </c>
      <c r="M454" s="18">
        <f t="shared" si="181"/>
        <v>35</v>
      </c>
      <c r="N454" s="18">
        <f t="shared" si="182"/>
        <v>65</v>
      </c>
      <c r="O454" s="18">
        <f t="shared" si="183"/>
        <v>35</v>
      </c>
      <c r="P454" s="4">
        <f t="shared" si="184"/>
        <v>202110</v>
      </c>
      <c r="Q454" s="23">
        <f t="shared" si="185"/>
        <v>1.54</v>
      </c>
      <c r="R454" s="23">
        <f t="shared" si="186"/>
        <v>-2.4579124579124576</v>
      </c>
      <c r="S454" s="22">
        <f t="shared" si="187"/>
        <v>-0.91791245791245757</v>
      </c>
      <c r="T454" s="5">
        <f t="shared" si="188"/>
        <v>1.7207792207792207</v>
      </c>
      <c r="U454" s="5"/>
      <c r="V454" s="5"/>
      <c r="W454" s="5">
        <f t="shared" si="189"/>
        <v>0.54</v>
      </c>
      <c r="X454" s="4">
        <f t="shared" si="190"/>
        <v>0.5</v>
      </c>
      <c r="Y454" s="4">
        <f t="shared" si="191"/>
        <v>-4.0000000000000036E-2</v>
      </c>
      <c r="Z454" s="30">
        <f t="shared" si="192"/>
        <v>2021</v>
      </c>
      <c r="AA454" s="4">
        <f t="shared" si="193"/>
        <v>-1</v>
      </c>
      <c r="AB454" s="4">
        <f t="shared" si="194"/>
        <v>-1</v>
      </c>
      <c r="AC454" s="4">
        <f t="shared" si="195"/>
        <v>0</v>
      </c>
      <c r="AD454" s="4"/>
      <c r="AE454" s="4">
        <f t="shared" si="196"/>
        <v>-1.7316017316017285E-2</v>
      </c>
      <c r="AF454" s="31">
        <f t="shared" si="197"/>
        <v>-0.45999999999999996</v>
      </c>
      <c r="AG454" s="31">
        <f t="shared" si="198"/>
        <v>-0.5</v>
      </c>
      <c r="AH454" s="3">
        <f t="shared" si="199"/>
        <v>0</v>
      </c>
      <c r="AI454" s="40" t="b">
        <f t="shared" si="200"/>
        <v>0</v>
      </c>
      <c r="AJ454" s="3">
        <f t="shared" si="201"/>
        <v>2.6014319809069208E-2</v>
      </c>
      <c r="AK454" s="3">
        <f t="shared" si="202"/>
        <v>0.74841726539654818</v>
      </c>
    </row>
    <row r="455" spans="1:37" s="3" customFormat="1" x14ac:dyDescent="0.25">
      <c r="A455" s="9">
        <v>44500</v>
      </c>
      <c r="B455" s="1" t="s">
        <v>41</v>
      </c>
      <c r="C455" s="1" t="s">
        <v>40</v>
      </c>
      <c r="D455">
        <v>13</v>
      </c>
      <c r="E455" s="1">
        <v>19</v>
      </c>
      <c r="F455">
        <f t="shared" si="178"/>
        <v>0</v>
      </c>
      <c r="G455">
        <f t="shared" si="179"/>
        <v>1</v>
      </c>
      <c r="H455" s="4">
        <v>1.68</v>
      </c>
      <c r="I455" s="4">
        <v>2.25</v>
      </c>
      <c r="J455" s="4">
        <v>1.76</v>
      </c>
      <c r="K455" s="4">
        <v>2.1</v>
      </c>
      <c r="L455" s="18">
        <f t="shared" si="180"/>
        <v>50</v>
      </c>
      <c r="M455" s="18">
        <f t="shared" si="181"/>
        <v>40</v>
      </c>
      <c r="N455" s="18">
        <f t="shared" si="182"/>
        <v>55</v>
      </c>
      <c r="O455" s="18">
        <f t="shared" si="183"/>
        <v>45</v>
      </c>
      <c r="P455" s="4">
        <f t="shared" si="184"/>
        <v>202110</v>
      </c>
      <c r="Q455" s="23">
        <f t="shared" si="185"/>
        <v>0.74666666666666659</v>
      </c>
      <c r="R455" s="23">
        <f t="shared" si="186"/>
        <v>-2.2705882352941176</v>
      </c>
      <c r="S455" s="22">
        <f t="shared" si="187"/>
        <v>-1.523921568627451</v>
      </c>
      <c r="T455" s="5">
        <f t="shared" si="188"/>
        <v>1.3392857142857144</v>
      </c>
      <c r="U455" s="5"/>
      <c r="V455" s="5"/>
      <c r="W455" s="5">
        <f t="shared" si="189"/>
        <v>-1</v>
      </c>
      <c r="X455" s="4">
        <f t="shared" si="190"/>
        <v>-1</v>
      </c>
      <c r="Y455" s="4">
        <f t="shared" si="191"/>
        <v>0</v>
      </c>
      <c r="Z455" s="30">
        <f t="shared" si="192"/>
        <v>2021</v>
      </c>
      <c r="AA455" s="4">
        <f t="shared" si="193"/>
        <v>1.25</v>
      </c>
      <c r="AB455" s="4">
        <f t="shared" si="194"/>
        <v>1.1000000000000001</v>
      </c>
      <c r="AC455" s="4">
        <f t="shared" si="195"/>
        <v>-0.14999999999999991</v>
      </c>
      <c r="AD455" s="4"/>
      <c r="AE455" s="4">
        <f t="shared" si="196"/>
        <v>2.7056277056277001E-2</v>
      </c>
      <c r="AF455" s="31">
        <f t="shared" si="197"/>
        <v>0.25</v>
      </c>
      <c r="AG455" s="31">
        <f t="shared" si="198"/>
        <v>0.10000000000000009</v>
      </c>
      <c r="AH455" s="3">
        <f t="shared" si="199"/>
        <v>0</v>
      </c>
      <c r="AI455" s="40" t="b">
        <f t="shared" si="200"/>
        <v>0</v>
      </c>
      <c r="AJ455" s="3">
        <f t="shared" si="201"/>
        <v>3.8167938931297662E-2</v>
      </c>
      <c r="AK455" s="3">
        <f t="shared" si="202"/>
        <v>0.72495170907869322</v>
      </c>
    </row>
    <row r="456" spans="1:37" s="3" customFormat="1" x14ac:dyDescent="0.25">
      <c r="A456" s="9">
        <v>44500</v>
      </c>
      <c r="B456" s="1" t="s">
        <v>46</v>
      </c>
      <c r="C456" s="1" t="s">
        <v>51</v>
      </c>
      <c r="D456">
        <v>26</v>
      </c>
      <c r="E456" s="1">
        <v>11</v>
      </c>
      <c r="F456">
        <f t="shared" si="178"/>
        <v>1</v>
      </c>
      <c r="G456">
        <f t="shared" si="179"/>
        <v>0</v>
      </c>
      <c r="H456" s="4">
        <v>1.1200000000000001</v>
      </c>
      <c r="I456" s="4">
        <v>6.5</v>
      </c>
      <c r="J456" s="4">
        <v>1.08</v>
      </c>
      <c r="K456" s="4">
        <v>8.5</v>
      </c>
      <c r="L456" s="18">
        <f t="shared" si="180"/>
        <v>80</v>
      </c>
      <c r="M456" s="18">
        <f t="shared" si="181"/>
        <v>15</v>
      </c>
      <c r="N456" s="18">
        <f t="shared" si="182"/>
        <v>90</v>
      </c>
      <c r="O456" s="18">
        <f t="shared" si="183"/>
        <v>10</v>
      </c>
      <c r="P456" s="4">
        <f t="shared" si="184"/>
        <v>202110</v>
      </c>
      <c r="Q456" s="23">
        <f t="shared" si="185"/>
        <v>1.1200000000000001</v>
      </c>
      <c r="R456" s="23">
        <f t="shared" si="186"/>
        <v>-8.5151515151515067</v>
      </c>
      <c r="S456" s="22">
        <f t="shared" si="187"/>
        <v>-7.3951515151515066</v>
      </c>
      <c r="T456" s="5">
        <f t="shared" si="188"/>
        <v>5.8035714285714279</v>
      </c>
      <c r="U456" s="5"/>
      <c r="V456" s="5"/>
      <c r="W456" s="5">
        <f t="shared" si="189"/>
        <v>0.12000000000000011</v>
      </c>
      <c r="X456" s="4">
        <f t="shared" si="190"/>
        <v>8.0000000000000071E-2</v>
      </c>
      <c r="Y456" s="4">
        <f t="shared" si="191"/>
        <v>-4.0000000000000036E-2</v>
      </c>
      <c r="Z456" s="30">
        <f t="shared" si="192"/>
        <v>2021</v>
      </c>
      <c r="AA456" s="4">
        <f t="shared" si="193"/>
        <v>-1</v>
      </c>
      <c r="AB456" s="4">
        <f t="shared" si="194"/>
        <v>-1</v>
      </c>
      <c r="AC456" s="4">
        <f t="shared" si="195"/>
        <v>0</v>
      </c>
      <c r="AD456" s="4"/>
      <c r="AE456" s="4">
        <f t="shared" si="196"/>
        <v>-3.3068783068783025E-2</v>
      </c>
      <c r="AF456" s="31">
        <f t="shared" si="197"/>
        <v>-0.87999999999999989</v>
      </c>
      <c r="AG456" s="31">
        <f t="shared" si="198"/>
        <v>-0.91999999999999993</v>
      </c>
      <c r="AH456" s="3">
        <f t="shared" si="199"/>
        <v>0</v>
      </c>
      <c r="AI456" s="40" t="b">
        <f t="shared" si="200"/>
        <v>0</v>
      </c>
      <c r="AJ456" s="3">
        <f t="shared" si="201"/>
        <v>4.4619422572178324E-2</v>
      </c>
      <c r="AK456" s="3">
        <f t="shared" si="202"/>
        <v>0.85622207462866806</v>
      </c>
    </row>
    <row r="457" spans="1:37" s="3" customFormat="1" x14ac:dyDescent="0.25">
      <c r="A457" s="9">
        <v>44500</v>
      </c>
      <c r="B457" s="1" t="s">
        <v>45</v>
      </c>
      <c r="C457" s="1" t="s">
        <v>38</v>
      </c>
      <c r="D457">
        <v>22</v>
      </c>
      <c r="E457" s="1">
        <v>33</v>
      </c>
      <c r="F457">
        <f t="shared" si="178"/>
        <v>0</v>
      </c>
      <c r="G457">
        <f t="shared" si="179"/>
        <v>1</v>
      </c>
      <c r="H457" s="4">
        <v>2.7</v>
      </c>
      <c r="I457" s="4">
        <v>1.5</v>
      </c>
      <c r="J457" s="4">
        <v>2.8</v>
      </c>
      <c r="K457" s="4">
        <v>1.45</v>
      </c>
      <c r="L457" s="18">
        <f t="shared" si="180"/>
        <v>30</v>
      </c>
      <c r="M457" s="18">
        <f t="shared" si="181"/>
        <v>65</v>
      </c>
      <c r="N457" s="18">
        <f t="shared" si="182"/>
        <v>35</v>
      </c>
      <c r="O457" s="18">
        <f t="shared" si="183"/>
        <v>65</v>
      </c>
      <c r="P457" s="4">
        <f t="shared" si="184"/>
        <v>202110</v>
      </c>
      <c r="Q457" s="23">
        <f t="shared" si="185"/>
        <v>1.8</v>
      </c>
      <c r="R457" s="23">
        <f t="shared" si="186"/>
        <v>-2.5882352941176467</v>
      </c>
      <c r="S457" s="22">
        <f t="shared" si="187"/>
        <v>-0.7882352941176467</v>
      </c>
      <c r="T457" s="5">
        <f t="shared" si="188"/>
        <v>0.55555555555555547</v>
      </c>
      <c r="U457" s="5"/>
      <c r="V457" s="5"/>
      <c r="W457" s="5">
        <f t="shared" si="189"/>
        <v>-1</v>
      </c>
      <c r="X457" s="4">
        <f t="shared" si="190"/>
        <v>-1</v>
      </c>
      <c r="Y457" s="4">
        <f t="shared" si="191"/>
        <v>0</v>
      </c>
      <c r="Z457" s="30">
        <f t="shared" si="192"/>
        <v>2021</v>
      </c>
      <c r="AA457" s="4">
        <f t="shared" si="193"/>
        <v>0.5</v>
      </c>
      <c r="AB457" s="4">
        <f t="shared" si="194"/>
        <v>0.44999999999999996</v>
      </c>
      <c r="AC457" s="4">
        <f t="shared" si="195"/>
        <v>-5.0000000000000044E-2</v>
      </c>
      <c r="AD457" s="4"/>
      <c r="AE457" s="4">
        <f t="shared" si="196"/>
        <v>1.3227513227513199E-2</v>
      </c>
      <c r="AF457" s="31">
        <f t="shared" si="197"/>
        <v>-0.5</v>
      </c>
      <c r="AG457" s="31">
        <f t="shared" si="198"/>
        <v>-0.55000000000000004</v>
      </c>
      <c r="AH457" s="3">
        <f t="shared" si="199"/>
        <v>0</v>
      </c>
      <c r="AI457" s="40" t="b">
        <f t="shared" si="200"/>
        <v>0</v>
      </c>
      <c r="AJ457" s="3">
        <f t="shared" si="201"/>
        <v>3.5714285714285587E-2</v>
      </c>
      <c r="AK457" s="3">
        <f t="shared" si="202"/>
        <v>0.74394147233653407</v>
      </c>
    </row>
    <row r="458" spans="1:37" s="3" customFormat="1" x14ac:dyDescent="0.25">
      <c r="A458" s="9">
        <v>44500</v>
      </c>
      <c r="B458" s="1" t="s">
        <v>58</v>
      </c>
      <c r="C458" s="1" t="s">
        <v>57</v>
      </c>
      <c r="D458">
        <v>10</v>
      </c>
      <c r="E458" s="1">
        <v>15</v>
      </c>
      <c r="F458">
        <f t="shared" si="178"/>
        <v>0</v>
      </c>
      <c r="G458">
        <f t="shared" si="179"/>
        <v>1</v>
      </c>
      <c r="H458" s="4">
        <v>1.62</v>
      </c>
      <c r="I458" s="4">
        <v>2.4</v>
      </c>
      <c r="J458" s="4">
        <v>1.44</v>
      </c>
      <c r="K458" s="4">
        <v>2.85</v>
      </c>
      <c r="L458" s="18">
        <f t="shared" si="180"/>
        <v>60</v>
      </c>
      <c r="M458" s="18">
        <f t="shared" si="181"/>
        <v>40</v>
      </c>
      <c r="N458" s="18">
        <f t="shared" si="182"/>
        <v>65</v>
      </c>
      <c r="O458" s="18">
        <f t="shared" si="183"/>
        <v>35</v>
      </c>
      <c r="P458" s="4">
        <f t="shared" si="184"/>
        <v>202110</v>
      </c>
      <c r="Q458" s="23">
        <f t="shared" si="185"/>
        <v>0.67500000000000004</v>
      </c>
      <c r="R458" s="23">
        <f t="shared" si="186"/>
        <v>-2.3271889400921655</v>
      </c>
      <c r="S458" s="22">
        <f t="shared" si="187"/>
        <v>-1.6521889400921654</v>
      </c>
      <c r="T458" s="5">
        <f t="shared" si="188"/>
        <v>1.4814814814814814</v>
      </c>
      <c r="U458" s="5"/>
      <c r="V458" s="5"/>
      <c r="W458" s="5">
        <f t="shared" si="189"/>
        <v>-1</v>
      </c>
      <c r="X458" s="4">
        <f t="shared" si="190"/>
        <v>-1</v>
      </c>
      <c r="Y458" s="4">
        <f t="shared" si="191"/>
        <v>0</v>
      </c>
      <c r="Z458" s="30">
        <f t="shared" si="192"/>
        <v>2021</v>
      </c>
      <c r="AA458" s="4">
        <f t="shared" si="193"/>
        <v>1.4</v>
      </c>
      <c r="AB458" s="4">
        <f t="shared" si="194"/>
        <v>1.85</v>
      </c>
      <c r="AC458" s="4">
        <f t="shared" si="195"/>
        <v>0.45000000000000018</v>
      </c>
      <c r="AD458" s="4"/>
      <c r="AE458" s="4">
        <f t="shared" si="196"/>
        <v>-7.7160493827160503E-2</v>
      </c>
      <c r="AF458" s="31">
        <f t="shared" si="197"/>
        <v>0.39999999999999991</v>
      </c>
      <c r="AG458" s="31">
        <f t="shared" si="198"/>
        <v>0.85000000000000009</v>
      </c>
      <c r="AH458" s="3">
        <f t="shared" si="199"/>
        <v>1</v>
      </c>
      <c r="AI458" s="40">
        <f t="shared" si="200"/>
        <v>3.1838856400259963E-2</v>
      </c>
      <c r="AJ458" s="3">
        <f t="shared" si="201"/>
        <v>3.2835820895522283E-2</v>
      </c>
      <c r="AK458" s="3">
        <f t="shared" si="202"/>
        <v>0.73406619925824312</v>
      </c>
    </row>
    <row r="459" spans="1:37" s="3" customFormat="1" x14ac:dyDescent="0.25">
      <c r="A459" s="9">
        <v>44500</v>
      </c>
      <c r="B459" s="1" t="s">
        <v>33</v>
      </c>
      <c r="C459" s="1" t="s">
        <v>55</v>
      </c>
      <c r="D459">
        <v>6</v>
      </c>
      <c r="E459" s="1">
        <v>44</v>
      </c>
      <c r="F459">
        <f t="shared" si="178"/>
        <v>0</v>
      </c>
      <c r="G459">
        <f t="shared" si="179"/>
        <v>1</v>
      </c>
      <c r="H459" s="4">
        <v>2.5499999999999998</v>
      </c>
      <c r="I459" s="4">
        <v>1.57</v>
      </c>
      <c r="J459" s="4">
        <v>2.4500000000000002</v>
      </c>
      <c r="K459" s="4">
        <v>1.6</v>
      </c>
      <c r="L459" s="18">
        <f t="shared" si="180"/>
        <v>30</v>
      </c>
      <c r="M459" s="18">
        <f t="shared" si="181"/>
        <v>60</v>
      </c>
      <c r="N459" s="18">
        <f t="shared" si="182"/>
        <v>40</v>
      </c>
      <c r="O459" s="18">
        <f t="shared" si="183"/>
        <v>60</v>
      </c>
      <c r="P459" s="4">
        <f t="shared" si="184"/>
        <v>202110</v>
      </c>
      <c r="Q459" s="23">
        <f t="shared" si="185"/>
        <v>1.6242038216560508</v>
      </c>
      <c r="R459" s="23">
        <f t="shared" si="186"/>
        <v>-2.3995472552348613</v>
      </c>
      <c r="S459" s="22">
        <f t="shared" si="187"/>
        <v>-0.77534343357881053</v>
      </c>
      <c r="T459" s="5">
        <f t="shared" si="188"/>
        <v>0.61568627450980395</v>
      </c>
      <c r="U459" s="5"/>
      <c r="V459" s="5"/>
      <c r="W459" s="5">
        <f t="shared" si="189"/>
        <v>-1</v>
      </c>
      <c r="X459" s="4">
        <f t="shared" si="190"/>
        <v>-1</v>
      </c>
      <c r="Y459" s="4">
        <f t="shared" si="191"/>
        <v>0</v>
      </c>
      <c r="Z459" s="30">
        <f t="shared" si="192"/>
        <v>2021</v>
      </c>
      <c r="AA459" s="4">
        <f t="shared" si="193"/>
        <v>0.57000000000000006</v>
      </c>
      <c r="AB459" s="4">
        <f t="shared" si="194"/>
        <v>0.60000000000000009</v>
      </c>
      <c r="AC459" s="4">
        <f t="shared" si="195"/>
        <v>3.0000000000000027E-2</v>
      </c>
      <c r="AD459" s="4"/>
      <c r="AE459" s="4">
        <f t="shared" si="196"/>
        <v>-1.6006402561024313E-2</v>
      </c>
      <c r="AF459" s="31">
        <f t="shared" si="197"/>
        <v>-0.42999999999999994</v>
      </c>
      <c r="AG459" s="31">
        <f t="shared" si="198"/>
        <v>-0.39999999999999991</v>
      </c>
      <c r="AH459" s="3">
        <f t="shared" si="199"/>
        <v>0</v>
      </c>
      <c r="AI459" s="40" t="b">
        <f t="shared" si="200"/>
        <v>0</v>
      </c>
      <c r="AJ459" s="3">
        <f t="shared" si="201"/>
        <v>2.8276699029126329E-2</v>
      </c>
      <c r="AK459" s="3">
        <f t="shared" si="202"/>
        <v>0.74295003424395301</v>
      </c>
    </row>
    <row r="460" spans="1:37" s="3" customFormat="1" x14ac:dyDescent="0.25">
      <c r="A460" s="9">
        <v>44500</v>
      </c>
      <c r="B460" s="1" t="s">
        <v>47</v>
      </c>
      <c r="C460" s="1" t="s">
        <v>73</v>
      </c>
      <c r="D460">
        <v>22</v>
      </c>
      <c r="E460" s="1">
        <v>38</v>
      </c>
      <c r="F460">
        <f t="shared" si="178"/>
        <v>0</v>
      </c>
      <c r="G460">
        <f t="shared" si="179"/>
        <v>1</v>
      </c>
      <c r="H460" s="4">
        <v>7.5</v>
      </c>
      <c r="I460" s="4">
        <v>1.1000000000000001</v>
      </c>
      <c r="J460" s="4">
        <v>9</v>
      </c>
      <c r="K460" s="4">
        <v>1.07</v>
      </c>
      <c r="L460" s="18">
        <f t="shared" si="180"/>
        <v>10</v>
      </c>
      <c r="M460" s="18">
        <f t="shared" si="181"/>
        <v>90</v>
      </c>
      <c r="N460" s="18">
        <f t="shared" si="182"/>
        <v>10</v>
      </c>
      <c r="O460" s="18">
        <f t="shared" si="183"/>
        <v>90</v>
      </c>
      <c r="P460" s="4">
        <f t="shared" si="184"/>
        <v>202110</v>
      </c>
      <c r="Q460" s="23">
        <f t="shared" si="185"/>
        <v>6.8181818181818175</v>
      </c>
      <c r="R460" s="23">
        <f t="shared" si="186"/>
        <v>-10.153846153846144</v>
      </c>
      <c r="S460" s="22">
        <f t="shared" si="187"/>
        <v>-3.335664335664327</v>
      </c>
      <c r="T460" s="5">
        <f t="shared" si="188"/>
        <v>0.14666666666666667</v>
      </c>
      <c r="U460" s="5"/>
      <c r="V460" s="5"/>
      <c r="W460" s="5">
        <f t="shared" si="189"/>
        <v>-1</v>
      </c>
      <c r="X460" s="4">
        <f t="shared" si="190"/>
        <v>-1</v>
      </c>
      <c r="Y460" s="4">
        <f t="shared" si="191"/>
        <v>0</v>
      </c>
      <c r="Z460" s="30">
        <f t="shared" si="192"/>
        <v>2021</v>
      </c>
      <c r="AA460" s="4">
        <f t="shared" si="193"/>
        <v>0.10000000000000009</v>
      </c>
      <c r="AB460" s="4">
        <f t="shared" si="194"/>
        <v>7.0000000000000062E-2</v>
      </c>
      <c r="AC460" s="4">
        <f t="shared" si="195"/>
        <v>-3.0000000000000027E-2</v>
      </c>
      <c r="AD460" s="4"/>
      <c r="AE460" s="4">
        <f t="shared" si="196"/>
        <v>2.2222222222222227E-2</v>
      </c>
      <c r="AF460" s="31">
        <f t="shared" si="197"/>
        <v>-0.89999999999999991</v>
      </c>
      <c r="AG460" s="31">
        <f t="shared" si="198"/>
        <v>-0.92999999999999994</v>
      </c>
      <c r="AH460" s="3">
        <f t="shared" si="199"/>
        <v>0</v>
      </c>
      <c r="AI460" s="40" t="b">
        <f t="shared" si="200"/>
        <v>0</v>
      </c>
      <c r="AJ460" s="3">
        <f t="shared" si="201"/>
        <v>4.0697674418604612E-2</v>
      </c>
      <c r="AK460" s="3">
        <f t="shared" si="202"/>
        <v>0.8736455463728191</v>
      </c>
    </row>
    <row r="461" spans="1:37" s="3" customFormat="1" x14ac:dyDescent="0.25">
      <c r="A461" s="9">
        <v>44500</v>
      </c>
      <c r="B461" s="1" t="s">
        <v>36</v>
      </c>
      <c r="C461" s="1" t="s">
        <v>50</v>
      </c>
      <c r="D461">
        <v>31</v>
      </c>
      <c r="E461" s="1">
        <v>34</v>
      </c>
      <c r="F461">
        <f t="shared" si="178"/>
        <v>0</v>
      </c>
      <c r="G461">
        <f t="shared" si="179"/>
        <v>1</v>
      </c>
      <c r="H461" s="4">
        <v>1.8</v>
      </c>
      <c r="I461" s="4">
        <v>2.0499999999999998</v>
      </c>
      <c r="J461" s="4">
        <v>1.64</v>
      </c>
      <c r="K461" s="4">
        <v>2.35</v>
      </c>
      <c r="L461" s="18">
        <f t="shared" si="180"/>
        <v>50</v>
      </c>
      <c r="M461" s="18">
        <f t="shared" si="181"/>
        <v>45</v>
      </c>
      <c r="N461" s="18">
        <f t="shared" si="182"/>
        <v>60</v>
      </c>
      <c r="O461" s="18">
        <f t="shared" si="183"/>
        <v>40</v>
      </c>
      <c r="P461" s="4">
        <f t="shared" si="184"/>
        <v>202110</v>
      </c>
      <c r="Q461" s="23">
        <f t="shared" si="185"/>
        <v>0.87804878048780499</v>
      </c>
      <c r="R461" s="23">
        <f t="shared" si="186"/>
        <v>-2.2023809523809526</v>
      </c>
      <c r="S461" s="22">
        <f t="shared" si="187"/>
        <v>-1.3243321718931476</v>
      </c>
      <c r="T461" s="5">
        <f t="shared" si="188"/>
        <v>1.1388888888888888</v>
      </c>
      <c r="U461" s="5"/>
      <c r="V461" s="5"/>
      <c r="W461" s="5">
        <f t="shared" si="189"/>
        <v>-1</v>
      </c>
      <c r="X461" s="4">
        <f t="shared" si="190"/>
        <v>-1</v>
      </c>
      <c r="Y461" s="4">
        <f t="shared" si="191"/>
        <v>0</v>
      </c>
      <c r="Z461" s="30">
        <f t="shared" si="192"/>
        <v>2021</v>
      </c>
      <c r="AA461" s="4">
        <f t="shared" si="193"/>
        <v>1.0499999999999998</v>
      </c>
      <c r="AB461" s="4">
        <f t="shared" si="194"/>
        <v>1.35</v>
      </c>
      <c r="AC461" s="4">
        <f t="shared" si="195"/>
        <v>0.30000000000000027</v>
      </c>
      <c r="AD461" s="4"/>
      <c r="AE461" s="4">
        <f t="shared" si="196"/>
        <v>-5.4200542005420016E-2</v>
      </c>
      <c r="AF461" s="31">
        <f t="shared" si="197"/>
        <v>4.9999999999999822E-2</v>
      </c>
      <c r="AG461" s="31">
        <f t="shared" si="198"/>
        <v>0.35000000000000009</v>
      </c>
      <c r="AH461" s="3">
        <f t="shared" si="199"/>
        <v>1</v>
      </c>
      <c r="AI461" s="40">
        <f t="shared" si="200"/>
        <v>1.891252955082745E-2</v>
      </c>
      <c r="AJ461" s="3">
        <f t="shared" si="201"/>
        <v>4.1558441558441461E-2</v>
      </c>
      <c r="AK461" s="3">
        <f t="shared" si="202"/>
        <v>0.7172464949581745</v>
      </c>
    </row>
    <row r="462" spans="1:37" s="3" customFormat="1" x14ac:dyDescent="0.25">
      <c r="A462" s="9">
        <v>44500</v>
      </c>
      <c r="B462" s="1" t="s">
        <v>53</v>
      </c>
      <c r="C462" s="1" t="s">
        <v>44</v>
      </c>
      <c r="D462">
        <v>34</v>
      </c>
      <c r="E462" s="1">
        <v>31</v>
      </c>
      <c r="F462">
        <f t="shared" si="178"/>
        <v>1</v>
      </c>
      <c r="G462">
        <f t="shared" si="179"/>
        <v>0</v>
      </c>
      <c r="H462" s="4">
        <v>4.5</v>
      </c>
      <c r="I462" s="4">
        <v>1.22</v>
      </c>
      <c r="J462" s="4">
        <v>5.25</v>
      </c>
      <c r="K462" s="4">
        <v>1.18</v>
      </c>
      <c r="L462" s="18">
        <f t="shared" si="180"/>
        <v>20</v>
      </c>
      <c r="M462" s="18">
        <f t="shared" si="181"/>
        <v>80</v>
      </c>
      <c r="N462" s="18">
        <f t="shared" si="182"/>
        <v>15</v>
      </c>
      <c r="O462" s="18">
        <f t="shared" si="183"/>
        <v>80</v>
      </c>
      <c r="P462" s="4">
        <f t="shared" si="184"/>
        <v>202110</v>
      </c>
      <c r="Q462" s="23">
        <f t="shared" si="185"/>
        <v>4.5</v>
      </c>
      <c r="R462" s="23">
        <f t="shared" si="186"/>
        <v>-4.8311688311688314</v>
      </c>
      <c r="S462" s="22">
        <f t="shared" si="187"/>
        <v>-0.33116883116883145</v>
      </c>
      <c r="T462" s="5">
        <f t="shared" si="188"/>
        <v>0.27111111111111108</v>
      </c>
      <c r="U462" s="5"/>
      <c r="V462" s="5"/>
      <c r="W462" s="5">
        <f t="shared" si="189"/>
        <v>3.5</v>
      </c>
      <c r="X462" s="4">
        <f t="shared" si="190"/>
        <v>4.25</v>
      </c>
      <c r="Y462" s="4">
        <f t="shared" si="191"/>
        <v>0.75</v>
      </c>
      <c r="Z462" s="30">
        <f t="shared" si="192"/>
        <v>2021</v>
      </c>
      <c r="AA462" s="4">
        <f t="shared" si="193"/>
        <v>-1</v>
      </c>
      <c r="AB462" s="4">
        <f t="shared" si="194"/>
        <v>-1</v>
      </c>
      <c r="AC462" s="4">
        <f t="shared" si="195"/>
        <v>0</v>
      </c>
      <c r="AD462" s="4"/>
      <c r="AE462" s="4">
        <f t="shared" si="196"/>
        <v>3.1746031746031744E-2</v>
      </c>
      <c r="AF462" s="31">
        <f t="shared" si="197"/>
        <v>2.5</v>
      </c>
      <c r="AG462" s="31">
        <f t="shared" si="198"/>
        <v>3.25</v>
      </c>
      <c r="AH462" s="3">
        <f t="shared" si="199"/>
        <v>0</v>
      </c>
      <c r="AI462" s="40" t="b">
        <f t="shared" si="200"/>
        <v>0</v>
      </c>
      <c r="AJ462" s="3">
        <f t="shared" si="201"/>
        <v>4.0209790209790097E-2</v>
      </c>
      <c r="AK462" s="3">
        <f t="shared" si="202"/>
        <v>0.8102196077650704</v>
      </c>
    </row>
    <row r="463" spans="1:37" s="3" customFormat="1" x14ac:dyDescent="0.25">
      <c r="A463" s="9">
        <v>44497</v>
      </c>
      <c r="B463" s="1" t="s">
        <v>63</v>
      </c>
      <c r="C463" s="1" t="s">
        <v>62</v>
      </c>
      <c r="D463">
        <v>21</v>
      </c>
      <c r="E463" s="1">
        <v>24</v>
      </c>
      <c r="F463">
        <f t="shared" si="178"/>
        <v>0</v>
      </c>
      <c r="G463">
        <f t="shared" si="179"/>
        <v>1</v>
      </c>
      <c r="H463" s="4">
        <v>1.54</v>
      </c>
      <c r="I463" s="4">
        <v>2.65</v>
      </c>
      <c r="J463" s="4">
        <v>1.35</v>
      </c>
      <c r="K463" s="4">
        <v>3.3</v>
      </c>
      <c r="L463" s="18">
        <f t="shared" si="180"/>
        <v>60</v>
      </c>
      <c r="M463" s="18">
        <f t="shared" si="181"/>
        <v>35</v>
      </c>
      <c r="N463" s="18">
        <f t="shared" si="182"/>
        <v>70</v>
      </c>
      <c r="O463" s="18">
        <f t="shared" si="183"/>
        <v>30</v>
      </c>
      <c r="P463" s="4">
        <f t="shared" si="184"/>
        <v>202110</v>
      </c>
      <c r="Q463" s="23">
        <f t="shared" si="185"/>
        <v>0.5811320754716981</v>
      </c>
      <c r="R463" s="23">
        <f t="shared" si="186"/>
        <v>-2.4579124579124576</v>
      </c>
      <c r="S463" s="22">
        <f t="shared" si="187"/>
        <v>-1.8767803824407596</v>
      </c>
      <c r="T463" s="5">
        <f t="shared" si="188"/>
        <v>1.7207792207792207</v>
      </c>
      <c r="U463" s="5"/>
      <c r="V463" s="5"/>
      <c r="W463" s="5">
        <f t="shared" si="189"/>
        <v>-1</v>
      </c>
      <c r="X463" s="4">
        <f t="shared" si="190"/>
        <v>-1</v>
      </c>
      <c r="Y463" s="4">
        <f t="shared" si="191"/>
        <v>0</v>
      </c>
      <c r="Z463" s="30">
        <f t="shared" si="192"/>
        <v>2021</v>
      </c>
      <c r="AA463" s="4">
        <f t="shared" si="193"/>
        <v>1.65</v>
      </c>
      <c r="AB463" s="4">
        <f t="shared" si="194"/>
        <v>2.2999999999999998</v>
      </c>
      <c r="AC463" s="4">
        <f t="shared" si="195"/>
        <v>0.64999999999999991</v>
      </c>
      <c r="AD463" s="4"/>
      <c r="AE463" s="4">
        <f t="shared" si="196"/>
        <v>-9.1390091390091355E-2</v>
      </c>
      <c r="AF463" s="31">
        <f t="shared" si="197"/>
        <v>0.64999999999999991</v>
      </c>
      <c r="AG463" s="31">
        <f t="shared" si="198"/>
        <v>1.2999999999999998</v>
      </c>
      <c r="AH463" s="3">
        <f t="shared" si="199"/>
        <v>1</v>
      </c>
      <c r="AI463" s="40">
        <f t="shared" si="200"/>
        <v>4.7619047619047672E-2</v>
      </c>
      <c r="AJ463" s="3">
        <f t="shared" si="201"/>
        <v>2.6014319809069208E-2</v>
      </c>
      <c r="AK463" s="3">
        <f t="shared" si="202"/>
        <v>0.74841726539654818</v>
      </c>
    </row>
    <row r="464" spans="1:37" s="3" customFormat="1" x14ac:dyDescent="0.25">
      <c r="A464" s="9">
        <v>44494</v>
      </c>
      <c r="B464" s="1" t="s">
        <v>61</v>
      </c>
      <c r="C464" s="1" t="s">
        <v>42</v>
      </c>
      <c r="D464">
        <v>10</v>
      </c>
      <c r="E464" s="1">
        <v>13</v>
      </c>
      <c r="F464">
        <f t="shared" si="178"/>
        <v>0</v>
      </c>
      <c r="G464">
        <f t="shared" si="179"/>
        <v>1</v>
      </c>
      <c r="H464" s="4">
        <v>2.65</v>
      </c>
      <c r="I464" s="4">
        <v>1.54</v>
      </c>
      <c r="J464" s="4">
        <v>3.05</v>
      </c>
      <c r="K464" s="4">
        <v>1.4</v>
      </c>
      <c r="L464" s="18">
        <f t="shared" si="180"/>
        <v>30</v>
      </c>
      <c r="M464" s="18">
        <f t="shared" si="181"/>
        <v>60</v>
      </c>
      <c r="N464" s="18">
        <f t="shared" si="182"/>
        <v>30</v>
      </c>
      <c r="O464" s="18">
        <f t="shared" si="183"/>
        <v>70</v>
      </c>
      <c r="P464" s="4">
        <f t="shared" si="184"/>
        <v>202110</v>
      </c>
      <c r="Q464" s="23">
        <f t="shared" si="185"/>
        <v>1.7207792207792207</v>
      </c>
      <c r="R464" s="23">
        <f t="shared" si="186"/>
        <v>-2.4579124579124576</v>
      </c>
      <c r="S464" s="22">
        <f t="shared" si="187"/>
        <v>-0.73713323713323686</v>
      </c>
      <c r="T464" s="5">
        <f t="shared" si="188"/>
        <v>0.5811320754716981</v>
      </c>
      <c r="U464" s="5"/>
      <c r="V464" s="5"/>
      <c r="W464" s="5">
        <f t="shared" si="189"/>
        <v>-1</v>
      </c>
      <c r="X464" s="4">
        <f t="shared" si="190"/>
        <v>-1</v>
      </c>
      <c r="Y464" s="4">
        <f t="shared" si="191"/>
        <v>0</v>
      </c>
      <c r="Z464" s="30">
        <f t="shared" si="192"/>
        <v>2021</v>
      </c>
      <c r="AA464" s="4">
        <f t="shared" si="193"/>
        <v>0.54</v>
      </c>
      <c r="AB464" s="4">
        <f t="shared" si="194"/>
        <v>0.39999999999999991</v>
      </c>
      <c r="AC464" s="4">
        <f t="shared" si="195"/>
        <v>-0.14000000000000012</v>
      </c>
      <c r="AD464" s="4"/>
      <c r="AE464" s="4">
        <f t="shared" si="196"/>
        <v>4.9489638107021339E-2</v>
      </c>
      <c r="AF464" s="31">
        <f t="shared" si="197"/>
        <v>-0.45999999999999996</v>
      </c>
      <c r="AG464" s="31">
        <f t="shared" si="198"/>
        <v>-0.60000000000000009</v>
      </c>
      <c r="AH464" s="3">
        <f t="shared" si="199"/>
        <v>1</v>
      </c>
      <c r="AI464" s="40">
        <f t="shared" si="200"/>
        <v>2.2780498190334231E-2</v>
      </c>
      <c r="AJ464" s="3">
        <f t="shared" si="201"/>
        <v>2.6014319809069208E-2</v>
      </c>
      <c r="AK464" s="3">
        <f t="shared" si="202"/>
        <v>0.74841726539654818</v>
      </c>
    </row>
    <row r="465" spans="1:37" s="3" customFormat="1" x14ac:dyDescent="0.25">
      <c r="A465" s="9">
        <v>44493</v>
      </c>
      <c r="B465" s="1" t="s">
        <v>38</v>
      </c>
      <c r="C465" s="1" t="s">
        <v>36</v>
      </c>
      <c r="D465">
        <v>18</v>
      </c>
      <c r="E465" s="1">
        <v>30</v>
      </c>
      <c r="F465">
        <f t="shared" si="178"/>
        <v>0</v>
      </c>
      <c r="G465">
        <f t="shared" si="179"/>
        <v>1</v>
      </c>
      <c r="H465" s="4">
        <v>1.5</v>
      </c>
      <c r="I465" s="4">
        <v>2.7</v>
      </c>
      <c r="J465" s="4">
        <v>1.57</v>
      </c>
      <c r="K465" s="4">
        <v>2.5499999999999998</v>
      </c>
      <c r="L465" s="18">
        <f t="shared" si="180"/>
        <v>60</v>
      </c>
      <c r="M465" s="18">
        <f t="shared" si="181"/>
        <v>35</v>
      </c>
      <c r="N465" s="18">
        <f t="shared" si="182"/>
        <v>60</v>
      </c>
      <c r="O465" s="18">
        <f t="shared" si="183"/>
        <v>35</v>
      </c>
      <c r="P465" s="4">
        <f t="shared" si="184"/>
        <v>202110</v>
      </c>
      <c r="Q465" s="23">
        <f t="shared" si="185"/>
        <v>0.55555555555555547</v>
      </c>
      <c r="R465" s="23">
        <f t="shared" si="186"/>
        <v>-2.5882352941176467</v>
      </c>
      <c r="S465" s="22">
        <f t="shared" si="187"/>
        <v>-2.0326797385620914</v>
      </c>
      <c r="T465" s="5">
        <f t="shared" si="188"/>
        <v>1.8</v>
      </c>
      <c r="U465" s="5"/>
      <c r="V465" s="5"/>
      <c r="W465" s="5">
        <f t="shared" si="189"/>
        <v>-1</v>
      </c>
      <c r="X465" s="4">
        <f t="shared" si="190"/>
        <v>-1</v>
      </c>
      <c r="Y465" s="4">
        <f t="shared" si="191"/>
        <v>0</v>
      </c>
      <c r="Z465" s="30">
        <f t="shared" si="192"/>
        <v>2021</v>
      </c>
      <c r="AA465" s="4">
        <f t="shared" si="193"/>
        <v>1.7000000000000002</v>
      </c>
      <c r="AB465" s="4">
        <f t="shared" si="194"/>
        <v>1.5499999999999998</v>
      </c>
      <c r="AC465" s="4">
        <f t="shared" si="195"/>
        <v>-0.15000000000000036</v>
      </c>
      <c r="AD465" s="4"/>
      <c r="AE465" s="4">
        <f t="shared" si="196"/>
        <v>2.9723991507430991E-2</v>
      </c>
      <c r="AF465" s="31">
        <f t="shared" si="197"/>
        <v>0.70000000000000018</v>
      </c>
      <c r="AG465" s="31">
        <f t="shared" si="198"/>
        <v>0.54999999999999982</v>
      </c>
      <c r="AH465" s="3">
        <f t="shared" si="199"/>
        <v>0</v>
      </c>
      <c r="AI465" s="40" t="b">
        <f t="shared" si="200"/>
        <v>0</v>
      </c>
      <c r="AJ465" s="3">
        <f t="shared" si="201"/>
        <v>3.5714285714285587E-2</v>
      </c>
      <c r="AK465" s="3">
        <f t="shared" si="202"/>
        <v>0.74394147233653407</v>
      </c>
    </row>
    <row r="466" spans="1:37" s="3" customFormat="1" x14ac:dyDescent="0.25">
      <c r="A466" s="9">
        <v>44493</v>
      </c>
      <c r="B466" s="1" t="s">
        <v>63</v>
      </c>
      <c r="C466" s="1" t="s">
        <v>47</v>
      </c>
      <c r="D466">
        <v>31</v>
      </c>
      <c r="E466" s="1">
        <v>5</v>
      </c>
      <c r="F466">
        <f t="shared" si="178"/>
        <v>1</v>
      </c>
      <c r="G466">
        <f t="shared" si="179"/>
        <v>0</v>
      </c>
      <c r="H466" s="4">
        <v>1.07</v>
      </c>
      <c r="I466" s="4">
        <v>9</v>
      </c>
      <c r="J466" s="4">
        <v>1.05</v>
      </c>
      <c r="K466" s="4">
        <v>12.25</v>
      </c>
      <c r="L466" s="18">
        <f t="shared" si="180"/>
        <v>90</v>
      </c>
      <c r="M466" s="18">
        <f t="shared" si="181"/>
        <v>10</v>
      </c>
      <c r="N466" s="18">
        <f t="shared" si="182"/>
        <v>95</v>
      </c>
      <c r="O466" s="18">
        <f t="shared" si="183"/>
        <v>5</v>
      </c>
      <c r="P466" s="4">
        <f t="shared" si="184"/>
        <v>202110</v>
      </c>
      <c r="Q466" s="23">
        <f t="shared" si="185"/>
        <v>1.07</v>
      </c>
      <c r="R466" s="23">
        <f t="shared" si="186"/>
        <v>-14.410714285714272</v>
      </c>
      <c r="S466" s="22">
        <f t="shared" si="187"/>
        <v>-13.340714285714272</v>
      </c>
      <c r="T466" s="5">
        <f t="shared" si="188"/>
        <v>8.4112149532710276</v>
      </c>
      <c r="U466" s="5"/>
      <c r="V466" s="5"/>
      <c r="W466" s="5">
        <f t="shared" si="189"/>
        <v>7.0000000000000062E-2</v>
      </c>
      <c r="X466" s="4">
        <f t="shared" si="190"/>
        <v>5.0000000000000044E-2</v>
      </c>
      <c r="Y466" s="4">
        <f t="shared" si="191"/>
        <v>-2.0000000000000018E-2</v>
      </c>
      <c r="Z466" s="30">
        <f t="shared" si="192"/>
        <v>2021</v>
      </c>
      <c r="AA466" s="4">
        <f t="shared" si="193"/>
        <v>-1</v>
      </c>
      <c r="AB466" s="4">
        <f t="shared" si="194"/>
        <v>-1</v>
      </c>
      <c r="AC466" s="4">
        <f t="shared" si="195"/>
        <v>0</v>
      </c>
      <c r="AD466" s="4"/>
      <c r="AE466" s="4">
        <f t="shared" si="196"/>
        <v>-1.7801513128615887E-2</v>
      </c>
      <c r="AF466" s="31">
        <f t="shared" si="197"/>
        <v>-0.92999999999999994</v>
      </c>
      <c r="AG466" s="31">
        <f t="shared" si="198"/>
        <v>-0.95</v>
      </c>
      <c r="AH466" s="3">
        <f t="shared" si="199"/>
        <v>0</v>
      </c>
      <c r="AI466" s="40" t="b">
        <f t="shared" si="200"/>
        <v>0</v>
      </c>
      <c r="AJ466" s="3">
        <f t="shared" si="201"/>
        <v>4.3694141012909582E-2</v>
      </c>
      <c r="AK466" s="3">
        <f t="shared" si="202"/>
        <v>0.89141323464554023</v>
      </c>
    </row>
    <row r="467" spans="1:37" s="3" customFormat="1" x14ac:dyDescent="0.25">
      <c r="A467" s="9">
        <v>44493</v>
      </c>
      <c r="B467" s="1" t="s">
        <v>39</v>
      </c>
      <c r="C467" s="1" t="s">
        <v>45</v>
      </c>
      <c r="D467">
        <v>38</v>
      </c>
      <c r="E467" s="1">
        <v>3</v>
      </c>
      <c r="F467">
        <f t="shared" si="178"/>
        <v>1</v>
      </c>
      <c r="G467">
        <f t="shared" si="179"/>
        <v>0</v>
      </c>
      <c r="H467" s="4">
        <v>1.1399999999999999</v>
      </c>
      <c r="I467" s="4">
        <v>6</v>
      </c>
      <c r="J467" s="4">
        <v>1.1299999999999999</v>
      </c>
      <c r="K467" s="4">
        <v>6.25</v>
      </c>
      <c r="L467" s="18">
        <f t="shared" si="180"/>
        <v>80</v>
      </c>
      <c r="M467" s="18">
        <f t="shared" si="181"/>
        <v>15</v>
      </c>
      <c r="N467" s="18">
        <f t="shared" si="182"/>
        <v>85</v>
      </c>
      <c r="O467" s="18">
        <f t="shared" si="183"/>
        <v>15</v>
      </c>
      <c r="P467" s="4">
        <f t="shared" si="184"/>
        <v>202110</v>
      </c>
      <c r="Q467" s="23">
        <f t="shared" si="185"/>
        <v>1.1399999999999999</v>
      </c>
      <c r="R467" s="23">
        <f t="shared" si="186"/>
        <v>-7.3428571428571479</v>
      </c>
      <c r="S467" s="22">
        <f t="shared" si="187"/>
        <v>-6.2028571428571482</v>
      </c>
      <c r="T467" s="5">
        <f t="shared" si="188"/>
        <v>5.2631578947368425</v>
      </c>
      <c r="U467" s="5"/>
      <c r="V467" s="5"/>
      <c r="W467" s="5">
        <f t="shared" si="189"/>
        <v>0.1399999999999999</v>
      </c>
      <c r="X467" s="4">
        <f t="shared" si="190"/>
        <v>0.12999999999999989</v>
      </c>
      <c r="Y467" s="4">
        <f t="shared" si="191"/>
        <v>-1.0000000000000009E-2</v>
      </c>
      <c r="Z467" s="30">
        <f t="shared" si="192"/>
        <v>2021</v>
      </c>
      <c r="AA467" s="4">
        <f t="shared" si="193"/>
        <v>-1</v>
      </c>
      <c r="AB467" s="4">
        <f t="shared" si="194"/>
        <v>-1</v>
      </c>
      <c r="AC467" s="4">
        <f t="shared" si="195"/>
        <v>0</v>
      </c>
      <c r="AD467" s="4"/>
      <c r="AE467" s="4">
        <f t="shared" si="196"/>
        <v>-7.7627697562490106E-3</v>
      </c>
      <c r="AF467" s="31">
        <f t="shared" si="197"/>
        <v>-0.8600000000000001</v>
      </c>
      <c r="AG467" s="31">
        <f t="shared" si="198"/>
        <v>-0.87000000000000011</v>
      </c>
      <c r="AH467" s="3">
        <f t="shared" si="199"/>
        <v>0</v>
      </c>
      <c r="AI467" s="40" t="b">
        <f t="shared" si="200"/>
        <v>0</v>
      </c>
      <c r="AJ467" s="3">
        <f t="shared" si="201"/>
        <v>4.2016806722689037E-2</v>
      </c>
      <c r="AK467" s="3">
        <f t="shared" si="202"/>
        <v>0.84738894018672406</v>
      </c>
    </row>
    <row r="468" spans="1:37" s="3" customFormat="1" x14ac:dyDescent="0.25">
      <c r="A468" s="9">
        <v>44493</v>
      </c>
      <c r="B468" s="1" t="s">
        <v>73</v>
      </c>
      <c r="C468" s="1" t="s">
        <v>33</v>
      </c>
      <c r="D468">
        <v>28</v>
      </c>
      <c r="E468" s="1">
        <v>19</v>
      </c>
      <c r="F468">
        <f t="shared" si="178"/>
        <v>1</v>
      </c>
      <c r="G468">
        <f t="shared" si="179"/>
        <v>0</v>
      </c>
      <c r="H468" s="4">
        <v>1.1000000000000001</v>
      </c>
      <c r="I468" s="4">
        <v>7.5</v>
      </c>
      <c r="J468" s="4">
        <v>1.07</v>
      </c>
      <c r="K468" s="4">
        <v>9.5</v>
      </c>
      <c r="L468" s="18">
        <f t="shared" si="180"/>
        <v>90</v>
      </c>
      <c r="M468" s="18">
        <f t="shared" si="181"/>
        <v>10</v>
      </c>
      <c r="N468" s="18">
        <f t="shared" si="182"/>
        <v>90</v>
      </c>
      <c r="O468" s="18">
        <f t="shared" si="183"/>
        <v>10</v>
      </c>
      <c r="P468" s="4">
        <f t="shared" si="184"/>
        <v>202110</v>
      </c>
      <c r="Q468" s="23">
        <f t="shared" si="185"/>
        <v>1.1000000000000001</v>
      </c>
      <c r="R468" s="23">
        <f t="shared" si="186"/>
        <v>-10.153846153846144</v>
      </c>
      <c r="S468" s="22">
        <f t="shared" si="187"/>
        <v>-9.0538461538461448</v>
      </c>
      <c r="T468" s="5">
        <f t="shared" si="188"/>
        <v>6.8181818181818175</v>
      </c>
      <c r="U468" s="5"/>
      <c r="V468" s="5"/>
      <c r="W468" s="5">
        <f t="shared" si="189"/>
        <v>0.10000000000000009</v>
      </c>
      <c r="X468" s="4">
        <f t="shared" si="190"/>
        <v>7.0000000000000062E-2</v>
      </c>
      <c r="Y468" s="4">
        <f t="shared" si="191"/>
        <v>-3.0000000000000027E-2</v>
      </c>
      <c r="Z468" s="30">
        <f t="shared" si="192"/>
        <v>2021</v>
      </c>
      <c r="AA468" s="4">
        <f t="shared" si="193"/>
        <v>-1</v>
      </c>
      <c r="AB468" s="4">
        <f t="shared" si="194"/>
        <v>-1</v>
      </c>
      <c r="AC468" s="4">
        <f t="shared" si="195"/>
        <v>0</v>
      </c>
      <c r="AD468" s="4"/>
      <c r="AE468" s="4">
        <f t="shared" si="196"/>
        <v>-2.5488530161427381E-2</v>
      </c>
      <c r="AF468" s="31">
        <f t="shared" si="197"/>
        <v>-0.89999999999999991</v>
      </c>
      <c r="AG468" s="31">
        <f t="shared" si="198"/>
        <v>-0.92999999999999994</v>
      </c>
      <c r="AH468" s="3">
        <f t="shared" si="199"/>
        <v>0</v>
      </c>
      <c r="AI468" s="40" t="b">
        <f t="shared" si="200"/>
        <v>0</v>
      </c>
      <c r="AJ468" s="3">
        <f t="shared" si="201"/>
        <v>4.0697674418604612E-2</v>
      </c>
      <c r="AK468" s="3">
        <f t="shared" si="202"/>
        <v>0.8736455463728191</v>
      </c>
    </row>
    <row r="469" spans="1:37" s="3" customFormat="1" x14ac:dyDescent="0.25">
      <c r="A469" s="9">
        <v>44493</v>
      </c>
      <c r="B469" s="1" t="s">
        <v>80</v>
      </c>
      <c r="C469" s="1" t="s">
        <v>55</v>
      </c>
      <c r="D469">
        <v>33</v>
      </c>
      <c r="E469" s="1">
        <v>22</v>
      </c>
      <c r="F469">
        <f t="shared" si="178"/>
        <v>1</v>
      </c>
      <c r="G469">
        <f t="shared" si="179"/>
        <v>0</v>
      </c>
      <c r="H469" s="4">
        <v>1.62</v>
      </c>
      <c r="I469" s="4">
        <v>2.4</v>
      </c>
      <c r="J469" s="4">
        <v>1.86</v>
      </c>
      <c r="K469" s="4">
        <v>1.95</v>
      </c>
      <c r="L469" s="18">
        <f t="shared" si="180"/>
        <v>60</v>
      </c>
      <c r="M469" s="18">
        <f t="shared" si="181"/>
        <v>40</v>
      </c>
      <c r="N469" s="18">
        <f t="shared" si="182"/>
        <v>50</v>
      </c>
      <c r="O469" s="18">
        <f t="shared" si="183"/>
        <v>50</v>
      </c>
      <c r="P469" s="4">
        <f t="shared" si="184"/>
        <v>202110</v>
      </c>
      <c r="Q469" s="23">
        <f t="shared" si="185"/>
        <v>1.62</v>
      </c>
      <c r="R469" s="23">
        <f t="shared" si="186"/>
        <v>-2.3271889400921655</v>
      </c>
      <c r="S469" s="22">
        <f t="shared" si="187"/>
        <v>-0.70718894009216537</v>
      </c>
      <c r="T469" s="5">
        <f t="shared" si="188"/>
        <v>1.4814814814814814</v>
      </c>
      <c r="U469" s="5"/>
      <c r="V469" s="5"/>
      <c r="W469" s="5">
        <f t="shared" si="189"/>
        <v>0.62000000000000011</v>
      </c>
      <c r="X469" s="4">
        <f t="shared" si="190"/>
        <v>0.8600000000000001</v>
      </c>
      <c r="Y469" s="4">
        <f t="shared" si="191"/>
        <v>0.24</v>
      </c>
      <c r="Z469" s="30">
        <f t="shared" si="192"/>
        <v>2021</v>
      </c>
      <c r="AA469" s="4">
        <f t="shared" si="193"/>
        <v>-1</v>
      </c>
      <c r="AB469" s="4">
        <f t="shared" si="194"/>
        <v>-1</v>
      </c>
      <c r="AC469" s="4">
        <f t="shared" si="195"/>
        <v>0</v>
      </c>
      <c r="AD469" s="4"/>
      <c r="AE469" s="4">
        <f t="shared" si="196"/>
        <v>7.9649542015133412E-2</v>
      </c>
      <c r="AF469" s="31">
        <f t="shared" si="197"/>
        <v>-0.37999999999999989</v>
      </c>
      <c r="AG469" s="31">
        <f t="shared" si="198"/>
        <v>-0.1399999999999999</v>
      </c>
      <c r="AH469" s="3">
        <f t="shared" si="199"/>
        <v>1</v>
      </c>
      <c r="AI469" s="40">
        <f t="shared" si="200"/>
        <v>4.5698924731182755E-2</v>
      </c>
      <c r="AJ469" s="3">
        <f t="shared" si="201"/>
        <v>3.2835820895522283E-2</v>
      </c>
      <c r="AK469" s="3">
        <f t="shared" si="202"/>
        <v>0.73406619925824312</v>
      </c>
    </row>
    <row r="470" spans="1:37" s="3" customFormat="1" x14ac:dyDescent="0.25">
      <c r="A470" s="9">
        <v>44493</v>
      </c>
      <c r="B470" s="1" t="s">
        <v>43</v>
      </c>
      <c r="C470" s="1" t="s">
        <v>44</v>
      </c>
      <c r="D470">
        <v>17</v>
      </c>
      <c r="E470" s="1">
        <v>41</v>
      </c>
      <c r="F470">
        <f t="shared" si="178"/>
        <v>0</v>
      </c>
      <c r="G470">
        <f t="shared" si="179"/>
        <v>1</v>
      </c>
      <c r="H470" s="4">
        <v>1.36</v>
      </c>
      <c r="I470" s="4">
        <v>3.25</v>
      </c>
      <c r="J470" s="4">
        <v>1.35</v>
      </c>
      <c r="K470" s="4">
        <v>3.3</v>
      </c>
      <c r="L470" s="18">
        <f t="shared" si="180"/>
        <v>70</v>
      </c>
      <c r="M470" s="18">
        <f t="shared" si="181"/>
        <v>30</v>
      </c>
      <c r="N470" s="18">
        <f t="shared" si="182"/>
        <v>70</v>
      </c>
      <c r="O470" s="18">
        <f t="shared" si="183"/>
        <v>30</v>
      </c>
      <c r="P470" s="4">
        <f t="shared" si="184"/>
        <v>202110</v>
      </c>
      <c r="Q470" s="23">
        <f t="shared" si="185"/>
        <v>0.4184615384615385</v>
      </c>
      <c r="R470" s="23">
        <f t="shared" si="186"/>
        <v>-3.2222222222222214</v>
      </c>
      <c r="S470" s="22">
        <f t="shared" si="187"/>
        <v>-2.8037606837606828</v>
      </c>
      <c r="T470" s="5">
        <f t="shared" si="188"/>
        <v>2.3897058823529411</v>
      </c>
      <c r="U470" s="5"/>
      <c r="V470" s="5"/>
      <c r="W470" s="5">
        <f t="shared" si="189"/>
        <v>-1</v>
      </c>
      <c r="X470" s="4">
        <f t="shared" si="190"/>
        <v>-1</v>
      </c>
      <c r="Y470" s="4">
        <f t="shared" si="191"/>
        <v>0</v>
      </c>
      <c r="Z470" s="30">
        <f t="shared" si="192"/>
        <v>2021</v>
      </c>
      <c r="AA470" s="4">
        <f t="shared" si="193"/>
        <v>2.25</v>
      </c>
      <c r="AB470" s="4">
        <f t="shared" si="194"/>
        <v>2.2999999999999998</v>
      </c>
      <c r="AC470" s="4">
        <f t="shared" si="195"/>
        <v>4.9999999999999822E-2</v>
      </c>
      <c r="AD470" s="4"/>
      <c r="AE470" s="4">
        <f t="shared" si="196"/>
        <v>-5.4466230936819349E-3</v>
      </c>
      <c r="AF470" s="31">
        <f t="shared" si="197"/>
        <v>1.25</v>
      </c>
      <c r="AG470" s="31">
        <f t="shared" si="198"/>
        <v>1.2999999999999998</v>
      </c>
      <c r="AH470" s="3">
        <f t="shared" si="199"/>
        <v>0</v>
      </c>
      <c r="AI470" s="40" t="b">
        <f t="shared" si="200"/>
        <v>0</v>
      </c>
      <c r="AJ470" s="3">
        <f t="shared" si="201"/>
        <v>4.1214750542299394E-2</v>
      </c>
      <c r="AK470" s="3">
        <f t="shared" si="202"/>
        <v>0.76403022051145553</v>
      </c>
    </row>
    <row r="471" spans="1:37" s="3" customFormat="1" x14ac:dyDescent="0.25">
      <c r="A471" s="9">
        <v>44493</v>
      </c>
      <c r="B471" s="1" t="s">
        <v>62</v>
      </c>
      <c r="C471" s="1" t="s">
        <v>81</v>
      </c>
      <c r="D471">
        <v>24</v>
      </c>
      <c r="E471" s="1">
        <v>10</v>
      </c>
      <c r="F471">
        <f t="shared" si="178"/>
        <v>1</v>
      </c>
      <c r="G471">
        <f t="shared" si="179"/>
        <v>0</v>
      </c>
      <c r="H471" s="4">
        <v>1.22</v>
      </c>
      <c r="I471" s="4">
        <v>4.5</v>
      </c>
      <c r="J471" s="4">
        <v>1.23</v>
      </c>
      <c r="K471" s="4">
        <v>4.25</v>
      </c>
      <c r="L471" s="18">
        <f t="shared" si="180"/>
        <v>80</v>
      </c>
      <c r="M471" s="18">
        <f t="shared" si="181"/>
        <v>20</v>
      </c>
      <c r="N471" s="18">
        <f t="shared" si="182"/>
        <v>80</v>
      </c>
      <c r="O471" s="18">
        <f t="shared" si="183"/>
        <v>20</v>
      </c>
      <c r="P471" s="4">
        <f t="shared" si="184"/>
        <v>202110</v>
      </c>
      <c r="Q471" s="23">
        <f t="shared" si="185"/>
        <v>1.22</v>
      </c>
      <c r="R471" s="23">
        <f t="shared" si="186"/>
        <v>-4.8311688311688314</v>
      </c>
      <c r="S471" s="22">
        <f t="shared" si="187"/>
        <v>-3.6111688311688317</v>
      </c>
      <c r="T471" s="5">
        <f t="shared" si="188"/>
        <v>3.6885245901639343</v>
      </c>
      <c r="U471" s="5"/>
      <c r="V471" s="5"/>
      <c r="W471" s="5">
        <f t="shared" si="189"/>
        <v>0.21999999999999997</v>
      </c>
      <c r="X471" s="4">
        <f t="shared" si="190"/>
        <v>0.22999999999999998</v>
      </c>
      <c r="Y471" s="4">
        <f t="shared" si="191"/>
        <v>1.0000000000000009E-2</v>
      </c>
      <c r="Z471" s="30">
        <f t="shared" si="192"/>
        <v>2021</v>
      </c>
      <c r="AA471" s="4">
        <f t="shared" si="193"/>
        <v>-1</v>
      </c>
      <c r="AB471" s="4">
        <f t="shared" si="194"/>
        <v>-1</v>
      </c>
      <c r="AC471" s="4">
        <f t="shared" si="195"/>
        <v>0</v>
      </c>
      <c r="AD471" s="4"/>
      <c r="AE471" s="4">
        <f t="shared" si="196"/>
        <v>6.6640010662402105E-3</v>
      </c>
      <c r="AF471" s="31">
        <f t="shared" si="197"/>
        <v>-0.78</v>
      </c>
      <c r="AG471" s="31">
        <f t="shared" si="198"/>
        <v>-0.77</v>
      </c>
      <c r="AH471" s="3">
        <f t="shared" si="199"/>
        <v>0</v>
      </c>
      <c r="AI471" s="40" t="b">
        <f t="shared" si="200"/>
        <v>0</v>
      </c>
      <c r="AJ471" s="3">
        <f t="shared" si="201"/>
        <v>4.0209790209790097E-2</v>
      </c>
      <c r="AK471" s="3">
        <f t="shared" si="202"/>
        <v>0.8102196077650704</v>
      </c>
    </row>
    <row r="472" spans="1:37" s="3" customFormat="1" x14ac:dyDescent="0.25">
      <c r="A472" s="9">
        <v>44493</v>
      </c>
      <c r="B472" s="1" t="s">
        <v>51</v>
      </c>
      <c r="C472" s="1" t="s">
        <v>41</v>
      </c>
      <c r="D472">
        <v>28</v>
      </c>
      <c r="E472" s="1">
        <v>30</v>
      </c>
      <c r="F472">
        <f t="shared" si="178"/>
        <v>0</v>
      </c>
      <c r="G472">
        <f t="shared" si="179"/>
        <v>1</v>
      </c>
      <c r="H472" s="4">
        <v>1.9</v>
      </c>
      <c r="I472" s="4">
        <v>1.9</v>
      </c>
      <c r="J472" s="4">
        <v>2.0499999999999998</v>
      </c>
      <c r="K472" s="4">
        <v>1.8</v>
      </c>
      <c r="L472" s="18">
        <f t="shared" si="180"/>
        <v>50</v>
      </c>
      <c r="M472" s="18">
        <f t="shared" si="181"/>
        <v>50</v>
      </c>
      <c r="N472" s="18">
        <f t="shared" si="182"/>
        <v>45</v>
      </c>
      <c r="O472" s="18">
        <f t="shared" si="183"/>
        <v>55</v>
      </c>
      <c r="P472" s="4">
        <f t="shared" si="184"/>
        <v>202110</v>
      </c>
      <c r="Q472" s="23">
        <f t="shared" si="185"/>
        <v>1</v>
      </c>
      <c r="R472" s="23">
        <f t="shared" si="186"/>
        <v>-2.2222222222222223</v>
      </c>
      <c r="S472" s="22">
        <f t="shared" si="187"/>
        <v>-1.2222222222222223</v>
      </c>
      <c r="T472" s="5">
        <f t="shared" si="188"/>
        <v>1</v>
      </c>
      <c r="U472" s="5"/>
      <c r="V472" s="5"/>
      <c r="W472" s="5">
        <f t="shared" si="189"/>
        <v>-1</v>
      </c>
      <c r="X472" s="4">
        <f t="shared" si="190"/>
        <v>-1</v>
      </c>
      <c r="Y472" s="4">
        <f t="shared" si="191"/>
        <v>0</v>
      </c>
      <c r="Z472" s="30">
        <f t="shared" si="192"/>
        <v>2021</v>
      </c>
      <c r="AA472" s="4">
        <f t="shared" si="193"/>
        <v>0.89999999999999991</v>
      </c>
      <c r="AB472" s="4">
        <f t="shared" si="194"/>
        <v>0.8</v>
      </c>
      <c r="AC472" s="4">
        <f t="shared" si="195"/>
        <v>-9.9999999999999867E-2</v>
      </c>
      <c r="AD472" s="4"/>
      <c r="AE472" s="4">
        <f t="shared" si="196"/>
        <v>3.8510911424903649E-2</v>
      </c>
      <c r="AF472" s="31">
        <f t="shared" si="197"/>
        <v>-0.10000000000000009</v>
      </c>
      <c r="AG472" s="31">
        <f t="shared" si="198"/>
        <v>-0.19999999999999996</v>
      </c>
      <c r="AH472" s="3">
        <f t="shared" si="199"/>
        <v>0</v>
      </c>
      <c r="AI472" s="40" t="b">
        <f t="shared" si="200"/>
        <v>0</v>
      </c>
      <c r="AJ472" s="3">
        <f t="shared" si="201"/>
        <v>4.9999999999999933E-2</v>
      </c>
      <c r="AK472" s="3">
        <f t="shared" si="202"/>
        <v>0.70841230500072894</v>
      </c>
    </row>
    <row r="473" spans="1:37" s="3" customFormat="1" x14ac:dyDescent="0.25">
      <c r="A473" s="9">
        <v>44493</v>
      </c>
      <c r="B473" s="1" t="s">
        <v>52</v>
      </c>
      <c r="C473" s="1" t="s">
        <v>53</v>
      </c>
      <c r="D473">
        <v>54</v>
      </c>
      <c r="E473" s="1">
        <v>13</v>
      </c>
      <c r="F473">
        <f t="shared" si="178"/>
        <v>1</v>
      </c>
      <c r="G473">
        <f t="shared" si="179"/>
        <v>0</v>
      </c>
      <c r="H473" s="4">
        <v>1.33</v>
      </c>
      <c r="I473" s="4">
        <v>3.4</v>
      </c>
      <c r="J473" s="4">
        <v>1.3</v>
      </c>
      <c r="K473" s="4">
        <v>3.65</v>
      </c>
      <c r="L473" s="18">
        <f t="shared" si="180"/>
        <v>70</v>
      </c>
      <c r="M473" s="18">
        <f t="shared" si="181"/>
        <v>25</v>
      </c>
      <c r="N473" s="18">
        <f t="shared" si="182"/>
        <v>75</v>
      </c>
      <c r="O473" s="18">
        <f t="shared" si="183"/>
        <v>25</v>
      </c>
      <c r="P473" s="4">
        <f t="shared" si="184"/>
        <v>202110</v>
      </c>
      <c r="Q473" s="23">
        <f t="shared" si="185"/>
        <v>1.33</v>
      </c>
      <c r="R473" s="23">
        <f t="shared" si="186"/>
        <v>-3.4469696969696964</v>
      </c>
      <c r="S473" s="22">
        <f t="shared" si="187"/>
        <v>-2.1169696969696963</v>
      </c>
      <c r="T473" s="5">
        <f t="shared" si="188"/>
        <v>2.5563909774436087</v>
      </c>
      <c r="U473" s="5"/>
      <c r="V473" s="5"/>
      <c r="W473" s="5">
        <f t="shared" si="189"/>
        <v>0.33000000000000007</v>
      </c>
      <c r="X473" s="4">
        <f t="shared" si="190"/>
        <v>0.30000000000000004</v>
      </c>
      <c r="Y473" s="4">
        <f t="shared" si="191"/>
        <v>-3.0000000000000027E-2</v>
      </c>
      <c r="Z473" s="30">
        <f t="shared" si="192"/>
        <v>2021</v>
      </c>
      <c r="AA473" s="4">
        <f t="shared" si="193"/>
        <v>-1</v>
      </c>
      <c r="AB473" s="4">
        <f t="shared" si="194"/>
        <v>-1</v>
      </c>
      <c r="AC473" s="4">
        <f t="shared" si="195"/>
        <v>0</v>
      </c>
      <c r="AD473" s="4"/>
      <c r="AE473" s="4">
        <f t="shared" si="196"/>
        <v>-1.7351069982648903E-2</v>
      </c>
      <c r="AF473" s="31">
        <f t="shared" si="197"/>
        <v>-0.66999999999999993</v>
      </c>
      <c r="AG473" s="31">
        <f t="shared" si="198"/>
        <v>-0.7</v>
      </c>
      <c r="AH473" s="3">
        <f t="shared" si="199"/>
        <v>0</v>
      </c>
      <c r="AI473" s="40" t="b">
        <f t="shared" si="200"/>
        <v>0</v>
      </c>
      <c r="AJ473" s="3">
        <f t="shared" si="201"/>
        <v>4.3974630021141659E-2</v>
      </c>
      <c r="AK473" s="3">
        <f t="shared" si="202"/>
        <v>0.76868700877776563</v>
      </c>
    </row>
    <row r="474" spans="1:37" s="3" customFormat="1" x14ac:dyDescent="0.25">
      <c r="A474" s="9">
        <v>44493</v>
      </c>
      <c r="B474" s="1" t="s">
        <v>34</v>
      </c>
      <c r="C474" s="1" t="s">
        <v>40</v>
      </c>
      <c r="D474">
        <v>25</v>
      </c>
      <c r="E474" s="1">
        <v>3</v>
      </c>
      <c r="F474">
        <f t="shared" si="178"/>
        <v>1</v>
      </c>
      <c r="G474">
        <f t="shared" si="179"/>
        <v>0</v>
      </c>
      <c r="H474" s="4">
        <v>2.2999999999999998</v>
      </c>
      <c r="I474" s="4">
        <v>1.66</v>
      </c>
      <c r="J474" s="4">
        <v>2.35</v>
      </c>
      <c r="K474" s="4">
        <v>1.64</v>
      </c>
      <c r="L474" s="18">
        <f t="shared" si="180"/>
        <v>40</v>
      </c>
      <c r="M474" s="18">
        <f t="shared" si="181"/>
        <v>60</v>
      </c>
      <c r="N474" s="18">
        <f t="shared" si="182"/>
        <v>40</v>
      </c>
      <c r="O474" s="18">
        <f t="shared" si="183"/>
        <v>60</v>
      </c>
      <c r="P474" s="4">
        <f t="shared" si="184"/>
        <v>202110</v>
      </c>
      <c r="Q474" s="23">
        <f t="shared" si="185"/>
        <v>2.2999999999999998</v>
      </c>
      <c r="R474" s="23">
        <f t="shared" si="186"/>
        <v>-2.2843822843822847</v>
      </c>
      <c r="S474" s="22">
        <f t="shared" si="187"/>
        <v>1.5617715617715078E-2</v>
      </c>
      <c r="T474" s="5">
        <f t="shared" si="188"/>
        <v>0.72173913043478266</v>
      </c>
      <c r="U474" s="5"/>
      <c r="V474" s="5"/>
      <c r="W474" s="5">
        <f t="shared" si="189"/>
        <v>1.2999999999999998</v>
      </c>
      <c r="X474" s="4">
        <f t="shared" si="190"/>
        <v>1.35</v>
      </c>
      <c r="Y474" s="4">
        <f t="shared" si="191"/>
        <v>5.0000000000000266E-2</v>
      </c>
      <c r="Z474" s="30">
        <f t="shared" si="192"/>
        <v>2021</v>
      </c>
      <c r="AA474" s="4">
        <f t="shared" si="193"/>
        <v>-1</v>
      </c>
      <c r="AB474" s="4">
        <f t="shared" si="194"/>
        <v>-1</v>
      </c>
      <c r="AC474" s="4">
        <f t="shared" si="195"/>
        <v>0</v>
      </c>
      <c r="AD474" s="4"/>
      <c r="AE474" s="4">
        <f t="shared" si="196"/>
        <v>9.2506938020351925E-3</v>
      </c>
      <c r="AF474" s="31">
        <f t="shared" si="197"/>
        <v>0.29999999999999982</v>
      </c>
      <c r="AG474" s="31">
        <f t="shared" si="198"/>
        <v>0.35000000000000009</v>
      </c>
      <c r="AH474" s="3">
        <f t="shared" si="199"/>
        <v>0</v>
      </c>
      <c r="AI474" s="40" t="b">
        <f t="shared" si="200"/>
        <v>0</v>
      </c>
      <c r="AJ474" s="3">
        <f t="shared" si="201"/>
        <v>3.5858585858585923E-2</v>
      </c>
      <c r="AK474" s="3">
        <f t="shared" si="202"/>
        <v>0.72834147531433491</v>
      </c>
    </row>
    <row r="475" spans="1:37" s="3" customFormat="1" x14ac:dyDescent="0.25">
      <c r="A475" s="9">
        <v>44493</v>
      </c>
      <c r="B475" s="1" t="s">
        <v>50</v>
      </c>
      <c r="C475" s="1" t="s">
        <v>49</v>
      </c>
      <c r="D475">
        <v>27</v>
      </c>
      <c r="E475" s="1">
        <v>3</v>
      </c>
      <c r="F475">
        <f t="shared" si="178"/>
        <v>1</v>
      </c>
      <c r="G475">
        <f t="shared" si="179"/>
        <v>0</v>
      </c>
      <c r="H475" s="4">
        <v>2.7</v>
      </c>
      <c r="I475" s="4">
        <v>1.5</v>
      </c>
      <c r="J475" s="4">
        <v>2.7</v>
      </c>
      <c r="K475" s="4">
        <v>1.5</v>
      </c>
      <c r="L475" s="18">
        <f t="shared" si="180"/>
        <v>30</v>
      </c>
      <c r="M475" s="18">
        <f t="shared" si="181"/>
        <v>65</v>
      </c>
      <c r="N475" s="18">
        <f t="shared" si="182"/>
        <v>35</v>
      </c>
      <c r="O475" s="18">
        <f t="shared" si="183"/>
        <v>65</v>
      </c>
      <c r="P475" s="4">
        <f t="shared" si="184"/>
        <v>202110</v>
      </c>
      <c r="Q475" s="23">
        <f t="shared" si="185"/>
        <v>2.7</v>
      </c>
      <c r="R475" s="23">
        <f t="shared" si="186"/>
        <v>-2.5882352941176467</v>
      </c>
      <c r="S475" s="22">
        <f t="shared" si="187"/>
        <v>0.11176470588235343</v>
      </c>
      <c r="T475" s="5">
        <f t="shared" si="188"/>
        <v>0.55555555555555547</v>
      </c>
      <c r="U475" s="5"/>
      <c r="V475" s="5"/>
      <c r="W475" s="5">
        <f t="shared" si="189"/>
        <v>1.7000000000000002</v>
      </c>
      <c r="X475" s="4">
        <f t="shared" si="190"/>
        <v>1.7000000000000002</v>
      </c>
      <c r="Y475" s="4">
        <f t="shared" si="191"/>
        <v>0</v>
      </c>
      <c r="Z475" s="30">
        <f t="shared" si="192"/>
        <v>2021</v>
      </c>
      <c r="AA475" s="4">
        <f t="shared" si="193"/>
        <v>-1</v>
      </c>
      <c r="AB475" s="4">
        <f t="shared" si="194"/>
        <v>-1</v>
      </c>
      <c r="AC475" s="4">
        <f t="shared" si="195"/>
        <v>0</v>
      </c>
      <c r="AD475" s="4"/>
      <c r="AE475" s="4">
        <f t="shared" si="196"/>
        <v>0</v>
      </c>
      <c r="AF475" s="31">
        <f t="shared" si="197"/>
        <v>0.70000000000000018</v>
      </c>
      <c r="AG475" s="31">
        <f t="shared" si="198"/>
        <v>0.70000000000000018</v>
      </c>
      <c r="AH475" s="3">
        <f t="shared" si="199"/>
        <v>0</v>
      </c>
      <c r="AI475" s="40" t="b">
        <f t="shared" si="200"/>
        <v>0</v>
      </c>
      <c r="AJ475" s="3">
        <f t="shared" si="201"/>
        <v>3.5714285714285587E-2</v>
      </c>
      <c r="AK475" s="3">
        <f t="shared" si="202"/>
        <v>0.74394147233653407</v>
      </c>
    </row>
    <row r="476" spans="1:37" s="3" customFormat="1" x14ac:dyDescent="0.25">
      <c r="A476" s="9">
        <v>44490</v>
      </c>
      <c r="B476" s="1" t="s">
        <v>58</v>
      </c>
      <c r="C476" s="1" t="s">
        <v>35</v>
      </c>
      <c r="D476">
        <v>17</v>
      </c>
      <c r="E476" s="1">
        <v>14</v>
      </c>
      <c r="F476">
        <f t="shared" si="178"/>
        <v>1</v>
      </c>
      <c r="G476">
        <f t="shared" si="179"/>
        <v>0</v>
      </c>
      <c r="H476" s="4">
        <v>1.42</v>
      </c>
      <c r="I476" s="4">
        <v>2.95</v>
      </c>
      <c r="J476" s="4">
        <v>1.76</v>
      </c>
      <c r="K476" s="4">
        <v>2.1</v>
      </c>
      <c r="L476" s="18">
        <f t="shared" si="180"/>
        <v>70</v>
      </c>
      <c r="M476" s="18">
        <f t="shared" si="181"/>
        <v>30</v>
      </c>
      <c r="N476" s="18">
        <f t="shared" si="182"/>
        <v>55</v>
      </c>
      <c r="O476" s="18">
        <f t="shared" si="183"/>
        <v>45</v>
      </c>
      <c r="P476" s="4">
        <f t="shared" si="184"/>
        <v>202110</v>
      </c>
      <c r="Q476" s="23">
        <f t="shared" si="185"/>
        <v>1.42</v>
      </c>
      <c r="R476" s="23">
        <f t="shared" si="186"/>
        <v>-2.8937728937728942</v>
      </c>
      <c r="S476" s="22">
        <f t="shared" si="187"/>
        <v>-1.4737728937728942</v>
      </c>
      <c r="T476" s="5">
        <f t="shared" si="188"/>
        <v>2.0774647887323945</v>
      </c>
      <c r="U476" s="5"/>
      <c r="V476" s="5"/>
      <c r="W476" s="5">
        <f t="shared" si="189"/>
        <v>0.41999999999999993</v>
      </c>
      <c r="X476" s="4">
        <f t="shared" si="190"/>
        <v>0.76</v>
      </c>
      <c r="Y476" s="4">
        <f t="shared" si="191"/>
        <v>0.34000000000000008</v>
      </c>
      <c r="Z476" s="30">
        <f t="shared" si="192"/>
        <v>2021</v>
      </c>
      <c r="AA476" s="4">
        <f t="shared" si="193"/>
        <v>-1</v>
      </c>
      <c r="AB476" s="4">
        <f t="shared" si="194"/>
        <v>-1</v>
      </c>
      <c r="AC476" s="4">
        <f t="shared" si="195"/>
        <v>0</v>
      </c>
      <c r="AD476" s="4"/>
      <c r="AE476" s="4">
        <f t="shared" si="196"/>
        <v>0.13604353393085789</v>
      </c>
      <c r="AF476" s="31">
        <f t="shared" si="197"/>
        <v>-0.58000000000000007</v>
      </c>
      <c r="AG476" s="31">
        <f t="shared" si="198"/>
        <v>-0.24</v>
      </c>
      <c r="AH476" s="3">
        <f t="shared" si="199"/>
        <v>1</v>
      </c>
      <c r="AI476" s="40">
        <f t="shared" si="200"/>
        <v>9.2835130970724156E-2</v>
      </c>
      <c r="AJ476" s="3">
        <f t="shared" si="201"/>
        <v>4.1418764302059485E-2</v>
      </c>
      <c r="AK476" s="3">
        <f t="shared" si="202"/>
        <v>0.75096481189779574</v>
      </c>
    </row>
    <row r="477" spans="1:37" s="3" customFormat="1" x14ac:dyDescent="0.25">
      <c r="A477" s="9">
        <v>44487</v>
      </c>
      <c r="B477" s="1" t="s">
        <v>50</v>
      </c>
      <c r="C477" s="1" t="s">
        <v>46</v>
      </c>
      <c r="D477">
        <v>34</v>
      </c>
      <c r="E477" s="1">
        <v>31</v>
      </c>
      <c r="F477">
        <f t="shared" si="178"/>
        <v>1</v>
      </c>
      <c r="G477">
        <f t="shared" si="179"/>
        <v>0</v>
      </c>
      <c r="H477" s="4">
        <v>2.65</v>
      </c>
      <c r="I477" s="4">
        <v>1.54</v>
      </c>
      <c r="J477" s="4">
        <v>3.15</v>
      </c>
      <c r="K477" s="4">
        <v>1.38</v>
      </c>
      <c r="L477" s="18">
        <f t="shared" si="180"/>
        <v>30</v>
      </c>
      <c r="M477" s="18">
        <f t="shared" si="181"/>
        <v>60</v>
      </c>
      <c r="N477" s="18">
        <f t="shared" si="182"/>
        <v>30</v>
      </c>
      <c r="O477" s="18">
        <f t="shared" si="183"/>
        <v>70</v>
      </c>
      <c r="P477" s="4">
        <f t="shared" si="184"/>
        <v>202110</v>
      </c>
      <c r="Q477" s="23">
        <f t="shared" si="185"/>
        <v>2.65</v>
      </c>
      <c r="R477" s="23">
        <f t="shared" si="186"/>
        <v>-2.4579124579124576</v>
      </c>
      <c r="S477" s="22">
        <f t="shared" si="187"/>
        <v>0.19208754208754231</v>
      </c>
      <c r="T477" s="5">
        <f t="shared" si="188"/>
        <v>0.5811320754716981</v>
      </c>
      <c r="U477" s="5"/>
      <c r="V477" s="5"/>
      <c r="W477" s="5">
        <f t="shared" si="189"/>
        <v>1.65</v>
      </c>
      <c r="X477" s="4">
        <f t="shared" si="190"/>
        <v>2.15</v>
      </c>
      <c r="Y477" s="4">
        <f t="shared" si="191"/>
        <v>0.5</v>
      </c>
      <c r="Z477" s="30">
        <f t="shared" si="192"/>
        <v>2021</v>
      </c>
      <c r="AA477" s="4">
        <f t="shared" si="193"/>
        <v>-1</v>
      </c>
      <c r="AB477" s="4">
        <f t="shared" si="194"/>
        <v>-1</v>
      </c>
      <c r="AC477" s="4">
        <f t="shared" si="195"/>
        <v>0</v>
      </c>
      <c r="AD477" s="4"/>
      <c r="AE477" s="4">
        <f t="shared" si="196"/>
        <v>5.989817310572032E-2</v>
      </c>
      <c r="AF477" s="31">
        <f t="shared" si="197"/>
        <v>0.64999999999999991</v>
      </c>
      <c r="AG477" s="31">
        <f t="shared" si="198"/>
        <v>1.1499999999999999</v>
      </c>
      <c r="AH477" s="3">
        <f t="shared" si="199"/>
        <v>1</v>
      </c>
      <c r="AI477" s="40">
        <f t="shared" si="200"/>
        <v>3.3189033189033212E-2</v>
      </c>
      <c r="AJ477" s="3">
        <f t="shared" si="201"/>
        <v>2.6014319809069208E-2</v>
      </c>
      <c r="AK477" s="3">
        <f t="shared" si="202"/>
        <v>0.74841726539654818</v>
      </c>
    </row>
    <row r="478" spans="1:37" s="3" customFormat="1" x14ac:dyDescent="0.25">
      <c r="A478" s="9">
        <v>44486</v>
      </c>
      <c r="B478" s="1" t="s">
        <v>57</v>
      </c>
      <c r="C478" s="1" t="s">
        <v>61</v>
      </c>
      <c r="D478">
        <v>23</v>
      </c>
      <c r="E478" s="1">
        <v>20</v>
      </c>
      <c r="F478">
        <f t="shared" si="178"/>
        <v>1</v>
      </c>
      <c r="G478">
        <f t="shared" si="179"/>
        <v>0</v>
      </c>
      <c r="H478" s="4">
        <v>1.5</v>
      </c>
      <c r="I478" s="4">
        <v>2.7</v>
      </c>
      <c r="J478" s="4">
        <v>1.43</v>
      </c>
      <c r="K478" s="4">
        <v>2.9</v>
      </c>
      <c r="L478" s="18">
        <f t="shared" si="180"/>
        <v>60</v>
      </c>
      <c r="M478" s="18">
        <f t="shared" si="181"/>
        <v>35</v>
      </c>
      <c r="N478" s="18">
        <f t="shared" si="182"/>
        <v>65</v>
      </c>
      <c r="O478" s="18">
        <f t="shared" si="183"/>
        <v>30</v>
      </c>
      <c r="P478" s="4">
        <f t="shared" si="184"/>
        <v>202110</v>
      </c>
      <c r="Q478" s="23">
        <f t="shared" si="185"/>
        <v>1.5</v>
      </c>
      <c r="R478" s="23">
        <f t="shared" si="186"/>
        <v>-2.5882352941176467</v>
      </c>
      <c r="S478" s="22">
        <f t="shared" si="187"/>
        <v>-1.0882352941176467</v>
      </c>
      <c r="T478" s="5">
        <f t="shared" si="188"/>
        <v>1.8</v>
      </c>
      <c r="U478" s="5"/>
      <c r="V478" s="5"/>
      <c r="W478" s="5">
        <f t="shared" si="189"/>
        <v>0.5</v>
      </c>
      <c r="X478" s="4">
        <f t="shared" si="190"/>
        <v>0.42999999999999994</v>
      </c>
      <c r="Y478" s="4">
        <f t="shared" si="191"/>
        <v>-7.0000000000000062E-2</v>
      </c>
      <c r="Z478" s="30">
        <f t="shared" si="192"/>
        <v>2021</v>
      </c>
      <c r="AA478" s="4">
        <f t="shared" si="193"/>
        <v>-1</v>
      </c>
      <c r="AB478" s="4">
        <f t="shared" si="194"/>
        <v>-1</v>
      </c>
      <c r="AC478" s="4">
        <f t="shared" si="195"/>
        <v>0</v>
      </c>
      <c r="AD478" s="4"/>
      <c r="AE478" s="4">
        <f t="shared" si="196"/>
        <v>-3.263403263403275E-2</v>
      </c>
      <c r="AF478" s="31">
        <f t="shared" si="197"/>
        <v>-0.5</v>
      </c>
      <c r="AG478" s="31">
        <f t="shared" si="198"/>
        <v>-0.57000000000000006</v>
      </c>
      <c r="AH478" s="3">
        <f t="shared" si="199"/>
        <v>0</v>
      </c>
      <c r="AI478" s="40" t="b">
        <f t="shared" si="200"/>
        <v>0</v>
      </c>
      <c r="AJ478" s="3">
        <f t="shared" si="201"/>
        <v>3.5714285714285587E-2</v>
      </c>
      <c r="AK478" s="3">
        <f t="shared" si="202"/>
        <v>0.74394147233653407</v>
      </c>
    </row>
    <row r="479" spans="1:37" s="3" customFormat="1" x14ac:dyDescent="0.25">
      <c r="A479" s="9">
        <v>44486</v>
      </c>
      <c r="B479" s="1" t="s">
        <v>35</v>
      </c>
      <c r="C479" s="1" t="s">
        <v>80</v>
      </c>
      <c r="D479">
        <v>24</v>
      </c>
      <c r="E479" s="1">
        <v>34</v>
      </c>
      <c r="F479">
        <f t="shared" si="178"/>
        <v>0</v>
      </c>
      <c r="G479">
        <f t="shared" si="179"/>
        <v>1</v>
      </c>
      <c r="H479" s="4">
        <v>1.58</v>
      </c>
      <c r="I479" s="4">
        <v>2.5</v>
      </c>
      <c r="J479" s="4">
        <v>1.45</v>
      </c>
      <c r="K479" s="4">
        <v>2.8</v>
      </c>
      <c r="L479" s="18">
        <f t="shared" si="180"/>
        <v>60</v>
      </c>
      <c r="M479" s="18">
        <f t="shared" si="181"/>
        <v>40</v>
      </c>
      <c r="N479" s="18">
        <f t="shared" si="182"/>
        <v>65</v>
      </c>
      <c r="O479" s="18">
        <f t="shared" si="183"/>
        <v>35</v>
      </c>
      <c r="P479" s="4">
        <f t="shared" si="184"/>
        <v>202110</v>
      </c>
      <c r="Q479" s="23">
        <f t="shared" si="185"/>
        <v>0.63200000000000001</v>
      </c>
      <c r="R479" s="23">
        <f t="shared" si="186"/>
        <v>-2.3908045977011492</v>
      </c>
      <c r="S479" s="22">
        <f t="shared" si="187"/>
        <v>-1.7588045977011491</v>
      </c>
      <c r="T479" s="5">
        <f t="shared" si="188"/>
        <v>1.5822784810126582</v>
      </c>
      <c r="U479" s="5"/>
      <c r="V479" s="5"/>
      <c r="W479" s="5">
        <f t="shared" si="189"/>
        <v>-1</v>
      </c>
      <c r="X479" s="4">
        <f t="shared" si="190"/>
        <v>-1</v>
      </c>
      <c r="Y479" s="4">
        <f t="shared" si="191"/>
        <v>0</v>
      </c>
      <c r="Z479" s="30">
        <f t="shared" si="192"/>
        <v>2021</v>
      </c>
      <c r="AA479" s="4">
        <f t="shared" si="193"/>
        <v>1.5</v>
      </c>
      <c r="AB479" s="4">
        <f t="shared" si="194"/>
        <v>1.7999999999999998</v>
      </c>
      <c r="AC479" s="4">
        <f t="shared" si="195"/>
        <v>0.29999999999999982</v>
      </c>
      <c r="AD479" s="4"/>
      <c r="AE479" s="4">
        <f t="shared" si="196"/>
        <v>-5.6743780008729927E-2</v>
      </c>
      <c r="AF479" s="31">
        <f t="shared" si="197"/>
        <v>0.5</v>
      </c>
      <c r="AG479" s="31">
        <f t="shared" si="198"/>
        <v>0.79999999999999982</v>
      </c>
      <c r="AH479" s="3">
        <f t="shared" si="199"/>
        <v>1</v>
      </c>
      <c r="AI479" s="40" t="b">
        <f t="shared" si="200"/>
        <v>0</v>
      </c>
      <c r="AJ479" s="3">
        <f t="shared" si="201"/>
        <v>3.1862745098039214E-2</v>
      </c>
      <c r="AK479" s="3">
        <f t="shared" si="202"/>
        <v>0.73850344496074349</v>
      </c>
    </row>
    <row r="480" spans="1:37" s="3" customFormat="1" x14ac:dyDescent="0.25">
      <c r="A480" s="9">
        <v>44486</v>
      </c>
      <c r="B480" s="1" t="s">
        <v>52</v>
      </c>
      <c r="C480" s="1" t="s">
        <v>37</v>
      </c>
      <c r="D480">
        <v>29</v>
      </c>
      <c r="E480" s="1">
        <v>35</v>
      </c>
      <c r="F480">
        <f t="shared" si="178"/>
        <v>0</v>
      </c>
      <c r="G480">
        <f t="shared" si="179"/>
        <v>1</v>
      </c>
      <c r="H480" s="4">
        <v>2.6</v>
      </c>
      <c r="I480" s="4">
        <v>1.55</v>
      </c>
      <c r="J480" s="4">
        <v>2.65</v>
      </c>
      <c r="K480" s="4">
        <v>1.54</v>
      </c>
      <c r="L480" s="18">
        <f t="shared" si="180"/>
        <v>30</v>
      </c>
      <c r="M480" s="18">
        <f t="shared" si="181"/>
        <v>60</v>
      </c>
      <c r="N480" s="18">
        <f t="shared" si="182"/>
        <v>35</v>
      </c>
      <c r="O480" s="18">
        <f t="shared" si="183"/>
        <v>60</v>
      </c>
      <c r="P480" s="4">
        <f t="shared" si="184"/>
        <v>202110</v>
      </c>
      <c r="Q480" s="23">
        <f t="shared" si="185"/>
        <v>1.6774193548387097</v>
      </c>
      <c r="R480" s="23">
        <f t="shared" si="186"/>
        <v>-2.4431818181818183</v>
      </c>
      <c r="S480" s="22">
        <f t="shared" si="187"/>
        <v>-0.7657624633431086</v>
      </c>
      <c r="T480" s="5">
        <f t="shared" si="188"/>
        <v>0.59615384615384615</v>
      </c>
      <c r="U480" s="5"/>
      <c r="V480" s="5"/>
      <c r="W480" s="5">
        <f t="shared" si="189"/>
        <v>-1</v>
      </c>
      <c r="X480" s="4">
        <f t="shared" si="190"/>
        <v>-1</v>
      </c>
      <c r="Y480" s="4">
        <f t="shared" si="191"/>
        <v>0</v>
      </c>
      <c r="Z480" s="30">
        <f t="shared" si="192"/>
        <v>2021</v>
      </c>
      <c r="AA480" s="4">
        <f t="shared" si="193"/>
        <v>0.55000000000000004</v>
      </c>
      <c r="AB480" s="4">
        <f t="shared" si="194"/>
        <v>0.54</v>
      </c>
      <c r="AC480" s="4">
        <f t="shared" si="195"/>
        <v>-1.0000000000000009E-2</v>
      </c>
      <c r="AD480" s="4"/>
      <c r="AE480" s="4">
        <f t="shared" si="196"/>
        <v>7.2568940493468181E-3</v>
      </c>
      <c r="AF480" s="31">
        <f t="shared" si="197"/>
        <v>-0.44999999999999996</v>
      </c>
      <c r="AG480" s="31">
        <f t="shared" si="198"/>
        <v>-0.45999999999999996</v>
      </c>
      <c r="AH480" s="3">
        <f t="shared" si="199"/>
        <v>0</v>
      </c>
      <c r="AI480" s="40" t="b">
        <f t="shared" si="200"/>
        <v>0</v>
      </c>
      <c r="AJ480" s="3">
        <f t="shared" si="201"/>
        <v>2.8915662650602414E-2</v>
      </c>
      <c r="AK480" s="3">
        <f t="shared" si="202"/>
        <v>0.74447228909727914</v>
      </c>
    </row>
    <row r="481" spans="1:37" s="3" customFormat="1" x14ac:dyDescent="0.25">
      <c r="A481" s="9">
        <v>44486</v>
      </c>
      <c r="B481" s="1" t="s">
        <v>58</v>
      </c>
      <c r="C481" s="1" t="s">
        <v>63</v>
      </c>
      <c r="D481">
        <v>14</v>
      </c>
      <c r="E481" s="1">
        <v>37</v>
      </c>
      <c r="F481">
        <f t="shared" si="178"/>
        <v>0</v>
      </c>
      <c r="G481">
        <f t="shared" si="179"/>
        <v>1</v>
      </c>
      <c r="H481" s="4">
        <v>1.62</v>
      </c>
      <c r="I481" s="4">
        <v>2.4</v>
      </c>
      <c r="J481" s="4">
        <v>1.68</v>
      </c>
      <c r="K481" s="4">
        <v>2.25</v>
      </c>
      <c r="L481" s="18">
        <f t="shared" si="180"/>
        <v>60</v>
      </c>
      <c r="M481" s="18">
        <f t="shared" si="181"/>
        <v>40</v>
      </c>
      <c r="N481" s="18">
        <f t="shared" si="182"/>
        <v>55</v>
      </c>
      <c r="O481" s="18">
        <f t="shared" si="183"/>
        <v>40</v>
      </c>
      <c r="P481" s="4">
        <f t="shared" si="184"/>
        <v>202110</v>
      </c>
      <c r="Q481" s="23">
        <f t="shared" si="185"/>
        <v>0.67500000000000004</v>
      </c>
      <c r="R481" s="23">
        <f t="shared" si="186"/>
        <v>-2.3271889400921655</v>
      </c>
      <c r="S481" s="22">
        <f t="shared" si="187"/>
        <v>-1.6521889400921654</v>
      </c>
      <c r="T481" s="5">
        <f t="shared" si="188"/>
        <v>1.4814814814814814</v>
      </c>
      <c r="U481" s="5"/>
      <c r="V481" s="5"/>
      <c r="W481" s="5">
        <f t="shared" si="189"/>
        <v>-1</v>
      </c>
      <c r="X481" s="4">
        <f t="shared" si="190"/>
        <v>-1</v>
      </c>
      <c r="Y481" s="4">
        <f t="shared" si="191"/>
        <v>0</v>
      </c>
      <c r="Z481" s="30">
        <f t="shared" si="192"/>
        <v>2021</v>
      </c>
      <c r="AA481" s="4">
        <f t="shared" si="193"/>
        <v>1.4</v>
      </c>
      <c r="AB481" s="4">
        <f t="shared" si="194"/>
        <v>1.25</v>
      </c>
      <c r="AC481" s="4">
        <f t="shared" si="195"/>
        <v>-0.14999999999999991</v>
      </c>
      <c r="AD481" s="4"/>
      <c r="AE481" s="4">
        <f t="shared" si="196"/>
        <v>2.2045855379188684E-2</v>
      </c>
      <c r="AF481" s="31">
        <f t="shared" si="197"/>
        <v>0.39999999999999991</v>
      </c>
      <c r="AG481" s="31">
        <f t="shared" si="198"/>
        <v>0.25</v>
      </c>
      <c r="AH481" s="3">
        <f t="shared" si="199"/>
        <v>0</v>
      </c>
      <c r="AI481" s="40" t="b">
        <f t="shared" si="200"/>
        <v>0</v>
      </c>
      <c r="AJ481" s="3">
        <f t="shared" si="201"/>
        <v>3.2835820895522283E-2</v>
      </c>
      <c r="AK481" s="3">
        <f t="shared" si="202"/>
        <v>0.73406619925824312</v>
      </c>
    </row>
    <row r="482" spans="1:37" s="3" customFormat="1" x14ac:dyDescent="0.25">
      <c r="A482" s="9">
        <v>44486</v>
      </c>
      <c r="B482" s="1" t="s">
        <v>43</v>
      </c>
      <c r="C482" s="1" t="s">
        <v>74</v>
      </c>
      <c r="D482">
        <v>34</v>
      </c>
      <c r="E482" s="1">
        <v>6</v>
      </c>
      <c r="F482">
        <f t="shared" si="178"/>
        <v>1</v>
      </c>
      <c r="G482">
        <f t="shared" si="179"/>
        <v>0</v>
      </c>
      <c r="H482" s="4">
        <v>1.57</v>
      </c>
      <c r="I482" s="4">
        <v>2.5499999999999998</v>
      </c>
      <c r="J482" s="4">
        <v>1.62</v>
      </c>
      <c r="K482" s="4">
        <v>2.4</v>
      </c>
      <c r="L482" s="18">
        <f t="shared" si="180"/>
        <v>60</v>
      </c>
      <c r="M482" s="18">
        <f t="shared" si="181"/>
        <v>35</v>
      </c>
      <c r="N482" s="18">
        <f t="shared" si="182"/>
        <v>60</v>
      </c>
      <c r="O482" s="18">
        <f t="shared" si="183"/>
        <v>40</v>
      </c>
      <c r="P482" s="4">
        <f t="shared" si="184"/>
        <v>202110</v>
      </c>
      <c r="Q482" s="23">
        <f t="shared" si="185"/>
        <v>1.57</v>
      </c>
      <c r="R482" s="23">
        <f t="shared" si="186"/>
        <v>-2.3995472552348613</v>
      </c>
      <c r="S482" s="22">
        <f t="shared" si="187"/>
        <v>-0.82954725523486128</v>
      </c>
      <c r="T482" s="5">
        <f t="shared" si="188"/>
        <v>1.6242038216560508</v>
      </c>
      <c r="U482" s="5"/>
      <c r="V482" s="5"/>
      <c r="W482" s="5">
        <f t="shared" si="189"/>
        <v>0.57000000000000006</v>
      </c>
      <c r="X482" s="4">
        <f t="shared" si="190"/>
        <v>0.62000000000000011</v>
      </c>
      <c r="Y482" s="4">
        <f t="shared" si="191"/>
        <v>5.0000000000000044E-2</v>
      </c>
      <c r="Z482" s="30">
        <f t="shared" si="192"/>
        <v>2021</v>
      </c>
      <c r="AA482" s="4">
        <f t="shared" si="193"/>
        <v>-1</v>
      </c>
      <c r="AB482" s="4">
        <f t="shared" si="194"/>
        <v>-1</v>
      </c>
      <c r="AC482" s="4">
        <f t="shared" si="195"/>
        <v>0</v>
      </c>
      <c r="AD482" s="4"/>
      <c r="AE482" s="4">
        <f t="shared" si="196"/>
        <v>1.9658724541951722E-2</v>
      </c>
      <c r="AF482" s="31">
        <f t="shared" si="197"/>
        <v>-0.42999999999999994</v>
      </c>
      <c r="AG482" s="31">
        <f t="shared" si="198"/>
        <v>-0.37999999999999989</v>
      </c>
      <c r="AH482" s="3">
        <f t="shared" si="199"/>
        <v>0</v>
      </c>
      <c r="AI482" s="40" t="b">
        <f t="shared" si="200"/>
        <v>0</v>
      </c>
      <c r="AJ482" s="3">
        <f t="shared" si="201"/>
        <v>2.8276699029126329E-2</v>
      </c>
      <c r="AK482" s="3">
        <f t="shared" si="202"/>
        <v>0.74295003424395301</v>
      </c>
    </row>
    <row r="483" spans="1:37" s="3" customFormat="1" x14ac:dyDescent="0.25">
      <c r="A483" s="9">
        <v>44486</v>
      </c>
      <c r="B483" s="1" t="s">
        <v>40</v>
      </c>
      <c r="C483" s="1" t="s">
        <v>60</v>
      </c>
      <c r="D483">
        <v>28</v>
      </c>
      <c r="E483" s="1">
        <v>34</v>
      </c>
      <c r="F483">
        <f t="shared" si="178"/>
        <v>0</v>
      </c>
      <c r="G483">
        <f t="shared" si="179"/>
        <v>1</v>
      </c>
      <c r="H483" s="4">
        <v>1.83</v>
      </c>
      <c r="I483" s="4">
        <v>2</v>
      </c>
      <c r="J483" s="4">
        <v>2.15</v>
      </c>
      <c r="K483" s="4">
        <v>1.74</v>
      </c>
      <c r="L483" s="18">
        <f t="shared" si="180"/>
        <v>50</v>
      </c>
      <c r="M483" s="18">
        <f t="shared" si="181"/>
        <v>50</v>
      </c>
      <c r="N483" s="18">
        <f t="shared" si="182"/>
        <v>45</v>
      </c>
      <c r="O483" s="18">
        <f t="shared" si="183"/>
        <v>55</v>
      </c>
      <c r="P483" s="4">
        <f t="shared" si="184"/>
        <v>202110</v>
      </c>
      <c r="Q483" s="23">
        <f t="shared" si="185"/>
        <v>0.91500000000000004</v>
      </c>
      <c r="R483" s="23">
        <f t="shared" si="186"/>
        <v>-2.2048192771084336</v>
      </c>
      <c r="S483" s="22">
        <f t="shared" si="187"/>
        <v>-1.2898192771084336</v>
      </c>
      <c r="T483" s="5">
        <f t="shared" si="188"/>
        <v>1.0928961748633879</v>
      </c>
      <c r="U483" s="5"/>
      <c r="V483" s="5"/>
      <c r="W483" s="5">
        <f t="shared" si="189"/>
        <v>-1</v>
      </c>
      <c r="X483" s="4">
        <f t="shared" si="190"/>
        <v>-1</v>
      </c>
      <c r="Y483" s="4">
        <f t="shared" si="191"/>
        <v>0</v>
      </c>
      <c r="Z483" s="30">
        <f t="shared" si="192"/>
        <v>2021</v>
      </c>
      <c r="AA483" s="4">
        <f t="shared" si="193"/>
        <v>1</v>
      </c>
      <c r="AB483" s="4">
        <f t="shared" si="194"/>
        <v>0.74</v>
      </c>
      <c r="AC483" s="4">
        <f t="shared" si="195"/>
        <v>-0.26</v>
      </c>
      <c r="AD483" s="4"/>
      <c r="AE483" s="4">
        <f t="shared" si="196"/>
        <v>8.1331808361926494E-2</v>
      </c>
      <c r="AF483" s="31">
        <f t="shared" si="197"/>
        <v>0</v>
      </c>
      <c r="AG483" s="31">
        <f t="shared" si="198"/>
        <v>-0.26</v>
      </c>
      <c r="AH483" s="3">
        <f t="shared" si="199"/>
        <v>1</v>
      </c>
      <c r="AI483" s="40">
        <f t="shared" si="200"/>
        <v>3.488372093023262E-2</v>
      </c>
      <c r="AJ483" s="3">
        <f t="shared" si="201"/>
        <v>4.4386422976501305E-2</v>
      </c>
      <c r="AK483" s="3">
        <f t="shared" si="202"/>
        <v>0.71408522201319835</v>
      </c>
    </row>
    <row r="484" spans="1:37" s="3" customFormat="1" x14ac:dyDescent="0.25">
      <c r="A484" s="9">
        <v>44486</v>
      </c>
      <c r="B484" s="1" t="s">
        <v>45</v>
      </c>
      <c r="C484" s="1" t="s">
        <v>62</v>
      </c>
      <c r="D484">
        <v>14</v>
      </c>
      <c r="E484" s="1">
        <v>24</v>
      </c>
      <c r="F484">
        <f t="shared" si="178"/>
        <v>0</v>
      </c>
      <c r="G484">
        <f t="shared" si="179"/>
        <v>1</v>
      </c>
      <c r="H484" s="4">
        <v>2.85</v>
      </c>
      <c r="I484" s="4">
        <v>1.44</v>
      </c>
      <c r="J484" s="4">
        <v>2.9</v>
      </c>
      <c r="K484" s="4">
        <v>1.43</v>
      </c>
      <c r="L484" s="18">
        <f t="shared" si="180"/>
        <v>30</v>
      </c>
      <c r="M484" s="18">
        <f t="shared" si="181"/>
        <v>65</v>
      </c>
      <c r="N484" s="18">
        <f t="shared" si="182"/>
        <v>30</v>
      </c>
      <c r="O484" s="18">
        <f t="shared" si="183"/>
        <v>65</v>
      </c>
      <c r="P484" s="4">
        <f t="shared" si="184"/>
        <v>202110</v>
      </c>
      <c r="Q484" s="23">
        <f t="shared" si="185"/>
        <v>1.9791666666666667</v>
      </c>
      <c r="R484" s="23">
        <f t="shared" si="186"/>
        <v>-2.8132678132678133</v>
      </c>
      <c r="S484" s="22">
        <f t="shared" si="187"/>
        <v>-0.83410114660114654</v>
      </c>
      <c r="T484" s="5">
        <f t="shared" si="188"/>
        <v>0.50526315789473686</v>
      </c>
      <c r="U484" s="5"/>
      <c r="V484" s="5"/>
      <c r="W484" s="5">
        <f t="shared" si="189"/>
        <v>-1</v>
      </c>
      <c r="X484" s="4">
        <f t="shared" si="190"/>
        <v>-1</v>
      </c>
      <c r="Y484" s="4">
        <f t="shared" si="191"/>
        <v>0</v>
      </c>
      <c r="Z484" s="30">
        <f t="shared" si="192"/>
        <v>2021</v>
      </c>
      <c r="AA484" s="4">
        <f t="shared" si="193"/>
        <v>0.43999999999999995</v>
      </c>
      <c r="AB484" s="4">
        <f t="shared" si="194"/>
        <v>0.42999999999999994</v>
      </c>
      <c r="AC484" s="4">
        <f t="shared" si="195"/>
        <v>-1.0000000000000009E-2</v>
      </c>
      <c r="AD484" s="4"/>
      <c r="AE484" s="4">
        <f t="shared" si="196"/>
        <v>6.0496067755595462E-3</v>
      </c>
      <c r="AF484" s="31">
        <f t="shared" si="197"/>
        <v>-0.56000000000000005</v>
      </c>
      <c r="AG484" s="31">
        <f t="shared" si="198"/>
        <v>-0.57000000000000006</v>
      </c>
      <c r="AH484" s="3">
        <f t="shared" si="199"/>
        <v>0</v>
      </c>
      <c r="AI484" s="40" t="b">
        <f t="shared" si="200"/>
        <v>0</v>
      </c>
      <c r="AJ484" s="3">
        <f t="shared" si="201"/>
        <v>4.3356643356643354E-2</v>
      </c>
      <c r="AK484" s="3">
        <f t="shared" si="202"/>
        <v>0.74529199867765583</v>
      </c>
    </row>
    <row r="485" spans="1:37" s="3" customFormat="1" x14ac:dyDescent="0.25">
      <c r="A485" s="9">
        <v>44486</v>
      </c>
      <c r="B485" s="1" t="s">
        <v>33</v>
      </c>
      <c r="C485" s="1" t="s">
        <v>44</v>
      </c>
      <c r="D485">
        <v>11</v>
      </c>
      <c r="E485" s="1">
        <v>34</v>
      </c>
      <c r="F485">
        <f t="shared" si="178"/>
        <v>0</v>
      </c>
      <c r="G485">
        <f t="shared" si="179"/>
        <v>1</v>
      </c>
      <c r="H485" s="4">
        <v>2.6</v>
      </c>
      <c r="I485" s="4">
        <v>1.55</v>
      </c>
      <c r="J485" s="4">
        <v>2.7</v>
      </c>
      <c r="K485" s="4">
        <v>1.5</v>
      </c>
      <c r="L485" s="18">
        <f t="shared" si="180"/>
        <v>30</v>
      </c>
      <c r="M485" s="18">
        <f t="shared" si="181"/>
        <v>60</v>
      </c>
      <c r="N485" s="18">
        <f t="shared" si="182"/>
        <v>35</v>
      </c>
      <c r="O485" s="18">
        <f t="shared" si="183"/>
        <v>65</v>
      </c>
      <c r="P485" s="4">
        <f t="shared" si="184"/>
        <v>202110</v>
      </c>
      <c r="Q485" s="23">
        <f t="shared" si="185"/>
        <v>1.6774193548387097</v>
      </c>
      <c r="R485" s="23">
        <f t="shared" si="186"/>
        <v>-2.4431818181818183</v>
      </c>
      <c r="S485" s="22">
        <f t="shared" si="187"/>
        <v>-0.7657624633431086</v>
      </c>
      <c r="T485" s="5">
        <f t="shared" si="188"/>
        <v>0.59615384615384615</v>
      </c>
      <c r="U485" s="5"/>
      <c r="V485" s="5"/>
      <c r="W485" s="5">
        <f t="shared" si="189"/>
        <v>-1</v>
      </c>
      <c r="X485" s="4">
        <f t="shared" si="190"/>
        <v>-1</v>
      </c>
      <c r="Y485" s="4">
        <f t="shared" si="191"/>
        <v>0</v>
      </c>
      <c r="Z485" s="30">
        <f t="shared" si="192"/>
        <v>2021</v>
      </c>
      <c r="AA485" s="4">
        <f t="shared" si="193"/>
        <v>0.55000000000000004</v>
      </c>
      <c r="AB485" s="4">
        <f t="shared" si="194"/>
        <v>0.5</v>
      </c>
      <c r="AC485" s="4">
        <f t="shared" si="195"/>
        <v>-5.0000000000000044E-2</v>
      </c>
      <c r="AD485" s="4"/>
      <c r="AE485" s="4">
        <f t="shared" si="196"/>
        <v>1.4245014245014231E-2</v>
      </c>
      <c r="AF485" s="31">
        <f t="shared" si="197"/>
        <v>-0.44999999999999996</v>
      </c>
      <c r="AG485" s="31">
        <f t="shared" si="198"/>
        <v>-0.5</v>
      </c>
      <c r="AH485" s="3">
        <f t="shared" si="199"/>
        <v>0</v>
      </c>
      <c r="AI485" s="40" t="b">
        <f t="shared" si="200"/>
        <v>0</v>
      </c>
      <c r="AJ485" s="3">
        <f t="shared" si="201"/>
        <v>2.8915662650602414E-2</v>
      </c>
      <c r="AK485" s="3">
        <f t="shared" si="202"/>
        <v>0.74447228909727914</v>
      </c>
    </row>
    <row r="486" spans="1:37" s="3" customFormat="1" x14ac:dyDescent="0.25">
      <c r="A486" s="9">
        <v>44486</v>
      </c>
      <c r="B486" s="1" t="s">
        <v>36</v>
      </c>
      <c r="C486" s="1" t="s">
        <v>47</v>
      </c>
      <c r="D486">
        <v>31</v>
      </c>
      <c r="E486" s="1">
        <v>3</v>
      </c>
      <c r="F486">
        <f t="shared" si="178"/>
        <v>1</v>
      </c>
      <c r="G486">
        <f t="shared" si="179"/>
        <v>0</v>
      </c>
      <c r="H486" s="4">
        <v>1.18</v>
      </c>
      <c r="I486" s="4">
        <v>5.25</v>
      </c>
      <c r="J486" s="4">
        <v>1.19</v>
      </c>
      <c r="K486" s="4">
        <v>5</v>
      </c>
      <c r="L486" s="18">
        <f t="shared" si="180"/>
        <v>80</v>
      </c>
      <c r="M486" s="18">
        <f t="shared" si="181"/>
        <v>15</v>
      </c>
      <c r="N486" s="18">
        <f t="shared" si="182"/>
        <v>80</v>
      </c>
      <c r="O486" s="18">
        <f t="shared" si="183"/>
        <v>20</v>
      </c>
      <c r="P486" s="4">
        <f t="shared" si="184"/>
        <v>202110</v>
      </c>
      <c r="Q486" s="23">
        <f t="shared" si="185"/>
        <v>1.18</v>
      </c>
      <c r="R486" s="23">
        <f t="shared" si="186"/>
        <v>-5.790849673202616</v>
      </c>
      <c r="S486" s="22">
        <f t="shared" si="187"/>
        <v>-4.6108496732026163</v>
      </c>
      <c r="T486" s="5">
        <f t="shared" si="188"/>
        <v>4.4491525423728815</v>
      </c>
      <c r="U486" s="5"/>
      <c r="V486" s="5"/>
      <c r="W486" s="5">
        <f t="shared" si="189"/>
        <v>0.17999999999999994</v>
      </c>
      <c r="X486" s="4">
        <f t="shared" si="190"/>
        <v>0.18999999999999995</v>
      </c>
      <c r="Y486" s="4">
        <f t="shared" si="191"/>
        <v>1.0000000000000009E-2</v>
      </c>
      <c r="Z486" s="30">
        <f t="shared" si="192"/>
        <v>2021</v>
      </c>
      <c r="AA486" s="4">
        <f t="shared" si="193"/>
        <v>-1</v>
      </c>
      <c r="AB486" s="4">
        <f t="shared" si="194"/>
        <v>-1</v>
      </c>
      <c r="AC486" s="4">
        <f t="shared" si="195"/>
        <v>0</v>
      </c>
      <c r="AD486" s="4"/>
      <c r="AE486" s="4">
        <f t="shared" si="196"/>
        <v>7.1214926648626165E-3</v>
      </c>
      <c r="AF486" s="31">
        <f t="shared" si="197"/>
        <v>-0.82000000000000006</v>
      </c>
      <c r="AG486" s="31">
        <f t="shared" si="198"/>
        <v>-0.81</v>
      </c>
      <c r="AH486" s="3">
        <f t="shared" si="199"/>
        <v>0</v>
      </c>
      <c r="AI486" s="40" t="b">
        <f t="shared" si="200"/>
        <v>0</v>
      </c>
      <c r="AJ486" s="3">
        <f t="shared" si="201"/>
        <v>3.6547433903577065E-2</v>
      </c>
      <c r="AK486" s="3">
        <f t="shared" si="202"/>
        <v>0.8324562037780735</v>
      </c>
    </row>
    <row r="487" spans="1:37" s="3" customFormat="1" x14ac:dyDescent="0.25">
      <c r="A487" s="9">
        <v>44486</v>
      </c>
      <c r="B487" s="1" t="s">
        <v>34</v>
      </c>
      <c r="C487" s="1" t="s">
        <v>73</v>
      </c>
      <c r="D487">
        <v>11</v>
      </c>
      <c r="E487" s="1">
        <v>38</v>
      </c>
      <c r="F487">
        <f t="shared" si="178"/>
        <v>0</v>
      </c>
      <c r="G487">
        <f t="shared" si="179"/>
        <v>1</v>
      </c>
      <c r="H487" s="4">
        <v>5.25</v>
      </c>
      <c r="I487" s="4">
        <v>1.18</v>
      </c>
      <c r="J487" s="4">
        <v>3.8</v>
      </c>
      <c r="K487" s="4">
        <v>1.27</v>
      </c>
      <c r="L487" s="18">
        <f t="shared" si="180"/>
        <v>10</v>
      </c>
      <c r="M487" s="18">
        <f t="shared" si="181"/>
        <v>80</v>
      </c>
      <c r="N487" s="18">
        <f t="shared" si="182"/>
        <v>25</v>
      </c>
      <c r="O487" s="18">
        <f t="shared" si="183"/>
        <v>75</v>
      </c>
      <c r="P487" s="4">
        <f t="shared" si="184"/>
        <v>202110</v>
      </c>
      <c r="Q487" s="23">
        <f t="shared" si="185"/>
        <v>4.4491525423728815</v>
      </c>
      <c r="R487" s="23">
        <f t="shared" si="186"/>
        <v>-5.790849673202616</v>
      </c>
      <c r="S487" s="22">
        <f t="shared" si="187"/>
        <v>-1.3416971308297345</v>
      </c>
      <c r="T487" s="5">
        <f t="shared" si="188"/>
        <v>0.22476190476190475</v>
      </c>
      <c r="U487" s="5"/>
      <c r="V487" s="5"/>
      <c r="W487" s="5">
        <f t="shared" si="189"/>
        <v>-1</v>
      </c>
      <c r="X487" s="4">
        <f t="shared" si="190"/>
        <v>-1</v>
      </c>
      <c r="Y487" s="4">
        <f t="shared" si="191"/>
        <v>0</v>
      </c>
      <c r="Z487" s="30">
        <f t="shared" si="192"/>
        <v>2021</v>
      </c>
      <c r="AA487" s="4">
        <f t="shared" si="193"/>
        <v>0.17999999999999994</v>
      </c>
      <c r="AB487" s="4">
        <f t="shared" si="194"/>
        <v>0.27</v>
      </c>
      <c r="AC487" s="4">
        <f t="shared" si="195"/>
        <v>9.000000000000008E-2</v>
      </c>
      <c r="AD487" s="4"/>
      <c r="AE487" s="4">
        <f t="shared" si="196"/>
        <v>-7.2681704260651625E-2</v>
      </c>
      <c r="AF487" s="31">
        <f t="shared" si="197"/>
        <v>-0.82000000000000006</v>
      </c>
      <c r="AG487" s="31">
        <f t="shared" si="198"/>
        <v>-0.73</v>
      </c>
      <c r="AH487" s="3">
        <f t="shared" si="199"/>
        <v>1</v>
      </c>
      <c r="AI487" s="40">
        <f t="shared" si="200"/>
        <v>2.2122234720659995E-2</v>
      </c>
      <c r="AJ487" s="3">
        <f t="shared" si="201"/>
        <v>3.6547433903577065E-2</v>
      </c>
      <c r="AK487" s="3">
        <f t="shared" si="202"/>
        <v>0.8324562037780735</v>
      </c>
    </row>
    <row r="488" spans="1:37" s="3" customFormat="1" x14ac:dyDescent="0.25">
      <c r="A488" s="9">
        <v>44486</v>
      </c>
      <c r="B488" s="1" t="s">
        <v>81</v>
      </c>
      <c r="C488" s="1" t="s">
        <v>49</v>
      </c>
      <c r="D488">
        <v>13</v>
      </c>
      <c r="E488" s="1">
        <v>31</v>
      </c>
      <c r="F488">
        <f t="shared" si="178"/>
        <v>0</v>
      </c>
      <c r="G488">
        <f t="shared" si="179"/>
        <v>1</v>
      </c>
      <c r="H488" s="4">
        <v>3.3</v>
      </c>
      <c r="I488" s="4">
        <v>1.35</v>
      </c>
      <c r="J488" s="4">
        <v>3.4</v>
      </c>
      <c r="K488" s="4">
        <v>1.33</v>
      </c>
      <c r="L488" s="18">
        <f t="shared" si="180"/>
        <v>30</v>
      </c>
      <c r="M488" s="18">
        <f t="shared" si="181"/>
        <v>70</v>
      </c>
      <c r="N488" s="18">
        <f t="shared" si="182"/>
        <v>25</v>
      </c>
      <c r="O488" s="18">
        <f t="shared" si="183"/>
        <v>75</v>
      </c>
      <c r="P488" s="4">
        <f t="shared" si="184"/>
        <v>202110</v>
      </c>
      <c r="Q488" s="23">
        <f t="shared" si="185"/>
        <v>2.4444444444444442</v>
      </c>
      <c r="R488" s="23">
        <f t="shared" si="186"/>
        <v>-3.2919254658385086</v>
      </c>
      <c r="S488" s="22">
        <f t="shared" si="187"/>
        <v>-0.84748102139406445</v>
      </c>
      <c r="T488" s="5">
        <f t="shared" si="188"/>
        <v>0.40909090909090912</v>
      </c>
      <c r="U488" s="5"/>
      <c r="V488" s="5"/>
      <c r="W488" s="5">
        <f t="shared" si="189"/>
        <v>-1</v>
      </c>
      <c r="X488" s="4">
        <f t="shared" si="190"/>
        <v>-1</v>
      </c>
      <c r="Y488" s="4">
        <f t="shared" si="191"/>
        <v>0</v>
      </c>
      <c r="Z488" s="30">
        <f t="shared" si="192"/>
        <v>2021</v>
      </c>
      <c r="AA488" s="4">
        <f t="shared" si="193"/>
        <v>0.35000000000000009</v>
      </c>
      <c r="AB488" s="4">
        <f t="shared" si="194"/>
        <v>0.33000000000000007</v>
      </c>
      <c r="AC488" s="4">
        <f t="shared" si="195"/>
        <v>-2.0000000000000018E-2</v>
      </c>
      <c r="AD488" s="4"/>
      <c r="AE488" s="4">
        <f t="shared" si="196"/>
        <v>8.9126559714794995E-3</v>
      </c>
      <c r="AF488" s="31">
        <f t="shared" si="197"/>
        <v>-0.64999999999999991</v>
      </c>
      <c r="AG488" s="31">
        <f t="shared" si="198"/>
        <v>-0.66999999999999993</v>
      </c>
      <c r="AH488" s="3">
        <f t="shared" si="199"/>
        <v>0</v>
      </c>
      <c r="AI488" s="40" t="b">
        <f t="shared" si="200"/>
        <v>0</v>
      </c>
      <c r="AJ488" s="3">
        <f t="shared" si="201"/>
        <v>4.1935483870967794E-2</v>
      </c>
      <c r="AK488" s="3">
        <f t="shared" si="202"/>
        <v>0.76570795874948516</v>
      </c>
    </row>
    <row r="489" spans="1:37" s="3" customFormat="1" x14ac:dyDescent="0.25">
      <c r="A489" s="9">
        <v>44486</v>
      </c>
      <c r="B489" s="1" t="s">
        <v>56</v>
      </c>
      <c r="C489" s="1" t="s">
        <v>51</v>
      </c>
      <c r="D489">
        <v>23</v>
      </c>
      <c r="E489" s="1">
        <v>20</v>
      </c>
      <c r="F489">
        <f t="shared" si="178"/>
        <v>1</v>
      </c>
      <c r="G489">
        <f t="shared" si="179"/>
        <v>0</v>
      </c>
      <c r="H489" s="4">
        <v>2.4</v>
      </c>
      <c r="I489" s="4">
        <v>1.62</v>
      </c>
      <c r="J489" s="4">
        <v>2.1</v>
      </c>
      <c r="K489" s="4">
        <v>1.76</v>
      </c>
      <c r="L489" s="18">
        <f t="shared" si="180"/>
        <v>40</v>
      </c>
      <c r="M489" s="18">
        <f t="shared" si="181"/>
        <v>60</v>
      </c>
      <c r="N489" s="18">
        <f t="shared" si="182"/>
        <v>45</v>
      </c>
      <c r="O489" s="18">
        <f t="shared" si="183"/>
        <v>55</v>
      </c>
      <c r="P489" s="4">
        <f t="shared" si="184"/>
        <v>202110</v>
      </c>
      <c r="Q489" s="23">
        <f t="shared" si="185"/>
        <v>2.4</v>
      </c>
      <c r="R489" s="23">
        <f t="shared" si="186"/>
        <v>-2.3271889400921655</v>
      </c>
      <c r="S489" s="22">
        <f t="shared" si="187"/>
        <v>7.281105990783443E-2</v>
      </c>
      <c r="T489" s="5">
        <f t="shared" si="188"/>
        <v>0.67500000000000004</v>
      </c>
      <c r="U489" s="5"/>
      <c r="V489" s="5"/>
      <c r="W489" s="5">
        <f t="shared" si="189"/>
        <v>1.4</v>
      </c>
      <c r="X489" s="4">
        <f t="shared" si="190"/>
        <v>1.1000000000000001</v>
      </c>
      <c r="Y489" s="4">
        <f t="shared" si="191"/>
        <v>-0.29999999999999982</v>
      </c>
      <c r="Z489" s="30">
        <f t="shared" si="192"/>
        <v>2021</v>
      </c>
      <c r="AA489" s="4">
        <f t="shared" si="193"/>
        <v>-1</v>
      </c>
      <c r="AB489" s="4">
        <f t="shared" si="194"/>
        <v>-1</v>
      </c>
      <c r="AC489" s="4">
        <f t="shared" si="195"/>
        <v>0</v>
      </c>
      <c r="AD489" s="4"/>
      <c r="AE489" s="4">
        <f t="shared" si="196"/>
        <v>-5.9523809523809479E-2</v>
      </c>
      <c r="AF489" s="31">
        <f t="shared" si="197"/>
        <v>0.39999999999999991</v>
      </c>
      <c r="AG489" s="31">
        <f t="shared" si="198"/>
        <v>0.10000000000000009</v>
      </c>
      <c r="AH489" s="3">
        <f t="shared" si="199"/>
        <v>1</v>
      </c>
      <c r="AI489" s="40">
        <f t="shared" si="200"/>
        <v>1.5151515151515138E-2</v>
      </c>
      <c r="AJ489" s="3">
        <f t="shared" si="201"/>
        <v>3.2835820895522283E-2</v>
      </c>
      <c r="AK489" s="3">
        <f t="shared" si="202"/>
        <v>0.73406619925824312</v>
      </c>
    </row>
    <row r="490" spans="1:37" s="3" customFormat="1" x14ac:dyDescent="0.25">
      <c r="A490" s="9">
        <v>44483</v>
      </c>
      <c r="B490" s="1" t="s">
        <v>55</v>
      </c>
      <c r="C490" s="1" t="s">
        <v>39</v>
      </c>
      <c r="D490">
        <v>22</v>
      </c>
      <c r="E490" s="1">
        <v>28</v>
      </c>
      <c r="F490">
        <f t="shared" si="178"/>
        <v>0</v>
      </c>
      <c r="G490">
        <f t="shared" si="179"/>
        <v>1</v>
      </c>
      <c r="H490" s="4">
        <v>3.45</v>
      </c>
      <c r="I490" s="4">
        <v>1.32</v>
      </c>
      <c r="J490" s="4">
        <v>3.45</v>
      </c>
      <c r="K490" s="4">
        <v>1.32</v>
      </c>
      <c r="L490" s="18">
        <f t="shared" si="180"/>
        <v>20</v>
      </c>
      <c r="M490" s="18">
        <f t="shared" si="181"/>
        <v>75</v>
      </c>
      <c r="N490" s="18">
        <f t="shared" si="182"/>
        <v>25</v>
      </c>
      <c r="O490" s="18">
        <f t="shared" si="183"/>
        <v>75</v>
      </c>
      <c r="P490" s="4">
        <f t="shared" si="184"/>
        <v>202110</v>
      </c>
      <c r="Q490" s="23">
        <f t="shared" si="185"/>
        <v>2.6136363636363638</v>
      </c>
      <c r="R490" s="23">
        <f t="shared" si="186"/>
        <v>-3.533163265306122</v>
      </c>
      <c r="S490" s="22">
        <f t="shared" si="187"/>
        <v>-0.91952690166975826</v>
      </c>
      <c r="T490" s="5">
        <f t="shared" si="188"/>
        <v>0.38260869565217392</v>
      </c>
      <c r="U490" s="5"/>
      <c r="V490" s="5"/>
      <c r="W490" s="5">
        <f t="shared" si="189"/>
        <v>-1</v>
      </c>
      <c r="X490" s="4">
        <f t="shared" si="190"/>
        <v>-1</v>
      </c>
      <c r="Y490" s="4">
        <f t="shared" si="191"/>
        <v>0</v>
      </c>
      <c r="Z490" s="30">
        <f t="shared" si="192"/>
        <v>2021</v>
      </c>
      <c r="AA490" s="4">
        <f t="shared" si="193"/>
        <v>0.32000000000000006</v>
      </c>
      <c r="AB490" s="4">
        <f t="shared" si="194"/>
        <v>0.32000000000000006</v>
      </c>
      <c r="AC490" s="4">
        <f t="shared" si="195"/>
        <v>0</v>
      </c>
      <c r="AD490" s="4"/>
      <c r="AE490" s="4">
        <f t="shared" si="196"/>
        <v>0</v>
      </c>
      <c r="AF490" s="31">
        <f t="shared" si="197"/>
        <v>-0.67999999999999994</v>
      </c>
      <c r="AG490" s="31">
        <f t="shared" si="198"/>
        <v>-0.67999999999999994</v>
      </c>
      <c r="AH490" s="3">
        <f t="shared" si="199"/>
        <v>0</v>
      </c>
      <c r="AI490" s="40" t="b">
        <f t="shared" si="200"/>
        <v>0</v>
      </c>
      <c r="AJ490" s="3">
        <f t="shared" si="201"/>
        <v>4.5283018867924518E-2</v>
      </c>
      <c r="AK490" s="3">
        <f t="shared" si="202"/>
        <v>0.76999762186220344</v>
      </c>
    </row>
    <row r="491" spans="1:37" s="3" customFormat="1" x14ac:dyDescent="0.25">
      <c r="A491" s="9">
        <v>44480</v>
      </c>
      <c r="B491" s="1" t="s">
        <v>43</v>
      </c>
      <c r="C491" s="1" t="s">
        <v>36</v>
      </c>
      <c r="D491">
        <v>31</v>
      </c>
      <c r="E491" s="1">
        <v>25</v>
      </c>
      <c r="F491">
        <f t="shared" si="178"/>
        <v>1</v>
      </c>
      <c r="G491">
        <f t="shared" si="179"/>
        <v>0</v>
      </c>
      <c r="H491" s="4">
        <v>1.31</v>
      </c>
      <c r="I491" s="4">
        <v>3.55</v>
      </c>
      <c r="J491" s="4">
        <v>1.27</v>
      </c>
      <c r="K491" s="4">
        <v>3.8</v>
      </c>
      <c r="L491" s="18">
        <f t="shared" si="180"/>
        <v>70</v>
      </c>
      <c r="M491" s="18">
        <f t="shared" si="181"/>
        <v>25</v>
      </c>
      <c r="N491" s="18">
        <f t="shared" si="182"/>
        <v>75</v>
      </c>
      <c r="O491" s="18">
        <f t="shared" si="183"/>
        <v>25</v>
      </c>
      <c r="P491" s="4">
        <f t="shared" si="184"/>
        <v>202110</v>
      </c>
      <c r="Q491" s="23">
        <f t="shared" si="185"/>
        <v>1.31</v>
      </c>
      <c r="R491" s="23">
        <f t="shared" si="186"/>
        <v>-3.6179633143580006</v>
      </c>
      <c r="S491" s="22">
        <f t="shared" si="187"/>
        <v>-2.3079633143580005</v>
      </c>
      <c r="T491" s="5">
        <f t="shared" si="188"/>
        <v>2.7099236641221371</v>
      </c>
      <c r="U491" s="5"/>
      <c r="V491" s="5"/>
      <c r="W491" s="5">
        <f t="shared" si="189"/>
        <v>0.31000000000000005</v>
      </c>
      <c r="X491" s="4">
        <f t="shared" si="190"/>
        <v>0.27</v>
      </c>
      <c r="Y491" s="4">
        <f t="shared" si="191"/>
        <v>-4.0000000000000036E-2</v>
      </c>
      <c r="Z491" s="30">
        <f t="shared" si="192"/>
        <v>2021</v>
      </c>
      <c r="AA491" s="4">
        <f t="shared" si="193"/>
        <v>-1</v>
      </c>
      <c r="AB491" s="4">
        <f t="shared" si="194"/>
        <v>-1</v>
      </c>
      <c r="AC491" s="4">
        <f t="shared" si="195"/>
        <v>0</v>
      </c>
      <c r="AD491" s="4"/>
      <c r="AE491" s="4">
        <f t="shared" si="196"/>
        <v>-2.4042796177195402E-2</v>
      </c>
      <c r="AF491" s="31">
        <f t="shared" si="197"/>
        <v>-0.69</v>
      </c>
      <c r="AG491" s="31">
        <f t="shared" si="198"/>
        <v>-0.73</v>
      </c>
      <c r="AH491" s="3">
        <f t="shared" si="199"/>
        <v>0</v>
      </c>
      <c r="AI491" s="40" t="b">
        <f t="shared" si="200"/>
        <v>0</v>
      </c>
      <c r="AJ491" s="3">
        <f t="shared" si="201"/>
        <v>4.3106995884773514E-2</v>
      </c>
      <c r="AK491" s="3">
        <f t="shared" si="202"/>
        <v>0.77528246006428891</v>
      </c>
    </row>
    <row r="492" spans="1:37" s="3" customFormat="1" x14ac:dyDescent="0.25">
      <c r="A492" s="9">
        <v>44479</v>
      </c>
      <c r="B492" s="1" t="s">
        <v>49</v>
      </c>
      <c r="C492" s="1" t="s">
        <v>46</v>
      </c>
      <c r="D492">
        <v>20</v>
      </c>
      <c r="E492" s="1">
        <v>38</v>
      </c>
      <c r="F492">
        <f t="shared" si="178"/>
        <v>0</v>
      </c>
      <c r="G492">
        <f t="shared" si="179"/>
        <v>1</v>
      </c>
      <c r="H492" s="4">
        <v>1.64</v>
      </c>
      <c r="I492" s="4">
        <v>2.35</v>
      </c>
      <c r="J492" s="4">
        <v>1.68</v>
      </c>
      <c r="K492" s="4">
        <v>2.25</v>
      </c>
      <c r="L492" s="18">
        <f t="shared" si="180"/>
        <v>60</v>
      </c>
      <c r="M492" s="18">
        <f t="shared" si="181"/>
        <v>40</v>
      </c>
      <c r="N492" s="18">
        <f t="shared" si="182"/>
        <v>55</v>
      </c>
      <c r="O492" s="18">
        <f t="shared" si="183"/>
        <v>40</v>
      </c>
      <c r="P492" s="4">
        <f t="shared" si="184"/>
        <v>202110</v>
      </c>
      <c r="Q492" s="23">
        <f t="shared" si="185"/>
        <v>0.69787234042553181</v>
      </c>
      <c r="R492" s="23">
        <f t="shared" si="186"/>
        <v>-2.3032407407407409</v>
      </c>
      <c r="S492" s="22">
        <f t="shared" si="187"/>
        <v>-1.6053684003152091</v>
      </c>
      <c r="T492" s="5">
        <f t="shared" si="188"/>
        <v>1.4329268292682928</v>
      </c>
      <c r="U492" s="5"/>
      <c r="V492" s="5"/>
      <c r="W492" s="5">
        <f t="shared" si="189"/>
        <v>-1</v>
      </c>
      <c r="X492" s="4">
        <f t="shared" si="190"/>
        <v>-1</v>
      </c>
      <c r="Y492" s="4">
        <f t="shared" si="191"/>
        <v>0</v>
      </c>
      <c r="Z492" s="30">
        <f t="shared" si="192"/>
        <v>2021</v>
      </c>
      <c r="AA492" s="4">
        <f t="shared" si="193"/>
        <v>1.35</v>
      </c>
      <c r="AB492" s="4">
        <f t="shared" si="194"/>
        <v>1.25</v>
      </c>
      <c r="AC492" s="4">
        <f t="shared" si="195"/>
        <v>-0.10000000000000009</v>
      </c>
      <c r="AD492" s="4"/>
      <c r="AE492" s="4">
        <f t="shared" si="196"/>
        <v>1.4518002322880363E-2</v>
      </c>
      <c r="AF492" s="31">
        <f t="shared" si="197"/>
        <v>0.35000000000000009</v>
      </c>
      <c r="AG492" s="31">
        <f t="shared" si="198"/>
        <v>0.25</v>
      </c>
      <c r="AH492" s="3">
        <f t="shared" si="199"/>
        <v>0</v>
      </c>
      <c r="AI492" s="40" t="b">
        <f t="shared" si="200"/>
        <v>0</v>
      </c>
      <c r="AJ492" s="3">
        <f t="shared" si="201"/>
        <v>3.4085213032581496E-2</v>
      </c>
      <c r="AK492" s="3">
        <f t="shared" si="202"/>
        <v>0.73137311560596974</v>
      </c>
    </row>
    <row r="493" spans="1:37" s="3" customFormat="1" x14ac:dyDescent="0.25">
      <c r="A493" s="9">
        <v>44479</v>
      </c>
      <c r="B493" s="1" t="s">
        <v>63</v>
      </c>
      <c r="C493" s="1" t="s">
        <v>38</v>
      </c>
      <c r="D493">
        <v>17</v>
      </c>
      <c r="E493" s="1">
        <v>10</v>
      </c>
      <c r="F493">
        <f t="shared" si="178"/>
        <v>1</v>
      </c>
      <c r="G493">
        <f t="shared" si="179"/>
        <v>0</v>
      </c>
      <c r="H493" s="4">
        <v>1.44</v>
      </c>
      <c r="I493" s="4">
        <v>2.85</v>
      </c>
      <c r="J493" s="4">
        <v>1.35</v>
      </c>
      <c r="K493" s="4">
        <v>3.3</v>
      </c>
      <c r="L493" s="18">
        <f t="shared" si="180"/>
        <v>60</v>
      </c>
      <c r="M493" s="18">
        <f t="shared" si="181"/>
        <v>35</v>
      </c>
      <c r="N493" s="18">
        <f t="shared" si="182"/>
        <v>70</v>
      </c>
      <c r="O493" s="18">
        <f t="shared" si="183"/>
        <v>30</v>
      </c>
      <c r="P493" s="4">
        <f t="shared" si="184"/>
        <v>202110</v>
      </c>
      <c r="Q493" s="23">
        <f t="shared" si="185"/>
        <v>1.44</v>
      </c>
      <c r="R493" s="23">
        <f t="shared" si="186"/>
        <v>-2.8132678132678133</v>
      </c>
      <c r="S493" s="22">
        <f t="shared" si="187"/>
        <v>-1.3732678132678133</v>
      </c>
      <c r="T493" s="5">
        <f t="shared" si="188"/>
        <v>1.9791666666666667</v>
      </c>
      <c r="U493" s="5"/>
      <c r="V493" s="5"/>
      <c r="W493" s="5">
        <f t="shared" si="189"/>
        <v>0.43999999999999995</v>
      </c>
      <c r="X493" s="4">
        <f t="shared" si="190"/>
        <v>0.35000000000000009</v>
      </c>
      <c r="Y493" s="4">
        <f t="shared" si="191"/>
        <v>-8.9999999999999858E-2</v>
      </c>
      <c r="Z493" s="30">
        <f t="shared" si="192"/>
        <v>2021</v>
      </c>
      <c r="AA493" s="4">
        <f t="shared" si="193"/>
        <v>-1</v>
      </c>
      <c r="AB493" s="4">
        <f t="shared" si="194"/>
        <v>-1</v>
      </c>
      <c r="AC493" s="4">
        <f t="shared" si="195"/>
        <v>0</v>
      </c>
      <c r="AD493" s="4"/>
      <c r="AE493" s="4">
        <f t="shared" si="196"/>
        <v>-4.629629629629628E-2</v>
      </c>
      <c r="AF493" s="31">
        <f t="shared" si="197"/>
        <v>-0.56000000000000005</v>
      </c>
      <c r="AG493" s="31">
        <f t="shared" si="198"/>
        <v>-0.64999999999999991</v>
      </c>
      <c r="AH493" s="3">
        <f t="shared" si="199"/>
        <v>1</v>
      </c>
      <c r="AI493" s="40" t="b">
        <f t="shared" si="200"/>
        <v>0</v>
      </c>
      <c r="AJ493" s="3">
        <f t="shared" si="201"/>
        <v>4.3356643356643354E-2</v>
      </c>
      <c r="AK493" s="3">
        <f t="shared" si="202"/>
        <v>0.74529199867765583</v>
      </c>
    </row>
    <row r="494" spans="1:37" s="3" customFormat="1" x14ac:dyDescent="0.25">
      <c r="A494" s="9">
        <v>44479</v>
      </c>
      <c r="B494" s="1" t="s">
        <v>37</v>
      </c>
      <c r="C494" s="1" t="s">
        <v>34</v>
      </c>
      <c r="D494">
        <v>44</v>
      </c>
      <c r="E494" s="1">
        <v>20</v>
      </c>
      <c r="F494">
        <f t="shared" si="178"/>
        <v>1</v>
      </c>
      <c r="G494">
        <f t="shared" si="179"/>
        <v>0</v>
      </c>
      <c r="H494" s="4">
        <v>1.29</v>
      </c>
      <c r="I494" s="4">
        <v>3.7</v>
      </c>
      <c r="J494" s="4">
        <v>1.29</v>
      </c>
      <c r="K494" s="4">
        <v>3.7</v>
      </c>
      <c r="L494" s="18">
        <f t="shared" si="180"/>
        <v>70</v>
      </c>
      <c r="M494" s="18">
        <f t="shared" si="181"/>
        <v>25</v>
      </c>
      <c r="N494" s="18">
        <f t="shared" si="182"/>
        <v>75</v>
      </c>
      <c r="O494" s="18">
        <f t="shared" si="183"/>
        <v>25</v>
      </c>
      <c r="P494" s="4">
        <f t="shared" si="184"/>
        <v>202110</v>
      </c>
      <c r="Q494" s="23">
        <f t="shared" si="185"/>
        <v>1.29</v>
      </c>
      <c r="R494" s="23">
        <f t="shared" si="186"/>
        <v>-3.8186462324393355</v>
      </c>
      <c r="S494" s="22">
        <f t="shared" si="187"/>
        <v>-2.5286462324393355</v>
      </c>
      <c r="T494" s="5">
        <f t="shared" si="188"/>
        <v>2.8682170542635661</v>
      </c>
      <c r="U494" s="5"/>
      <c r="V494" s="5"/>
      <c r="W494" s="5">
        <f t="shared" si="189"/>
        <v>0.29000000000000004</v>
      </c>
      <c r="X494" s="4">
        <f t="shared" si="190"/>
        <v>0.29000000000000004</v>
      </c>
      <c r="Y494" s="4">
        <f t="shared" si="191"/>
        <v>0</v>
      </c>
      <c r="Z494" s="30">
        <f t="shared" si="192"/>
        <v>2021</v>
      </c>
      <c r="AA494" s="4">
        <f t="shared" si="193"/>
        <v>-1</v>
      </c>
      <c r="AB494" s="4">
        <f t="shared" si="194"/>
        <v>-1</v>
      </c>
      <c r="AC494" s="4">
        <f t="shared" si="195"/>
        <v>0</v>
      </c>
      <c r="AD494" s="4"/>
      <c r="AE494" s="4">
        <f t="shared" si="196"/>
        <v>0</v>
      </c>
      <c r="AF494" s="31">
        <f t="shared" si="197"/>
        <v>-0.71</v>
      </c>
      <c r="AG494" s="31">
        <f t="shared" si="198"/>
        <v>-0.71</v>
      </c>
      <c r="AH494" s="3">
        <f t="shared" si="199"/>
        <v>0</v>
      </c>
      <c r="AI494" s="40" t="b">
        <f t="shared" si="200"/>
        <v>0</v>
      </c>
      <c r="AJ494" s="3">
        <f t="shared" si="201"/>
        <v>4.3486973947895691E-2</v>
      </c>
      <c r="AK494" s="3">
        <f t="shared" si="202"/>
        <v>0.78096290200714802</v>
      </c>
    </row>
    <row r="495" spans="1:37" s="3" customFormat="1" x14ac:dyDescent="0.25">
      <c r="A495" s="9">
        <v>44479</v>
      </c>
      <c r="B495" s="1" t="s">
        <v>74</v>
      </c>
      <c r="C495" s="1" t="s">
        <v>58</v>
      </c>
      <c r="D495">
        <v>47</v>
      </c>
      <c r="E495" s="1">
        <v>42</v>
      </c>
      <c r="F495">
        <f t="shared" si="178"/>
        <v>1</v>
      </c>
      <c r="G495">
        <f t="shared" si="179"/>
        <v>0</v>
      </c>
      <c r="H495" s="4">
        <v>1.95</v>
      </c>
      <c r="I495" s="4">
        <v>1.86</v>
      </c>
      <c r="J495" s="4">
        <v>1.71</v>
      </c>
      <c r="K495" s="4">
        <v>2.2000000000000002</v>
      </c>
      <c r="L495" s="18">
        <f t="shared" si="180"/>
        <v>50</v>
      </c>
      <c r="M495" s="18">
        <f t="shared" si="181"/>
        <v>50</v>
      </c>
      <c r="N495" s="18">
        <f t="shared" si="182"/>
        <v>55</v>
      </c>
      <c r="O495" s="18">
        <f t="shared" si="183"/>
        <v>45</v>
      </c>
      <c r="P495" s="4">
        <f t="shared" si="184"/>
        <v>202110</v>
      </c>
      <c r="Q495" s="23">
        <f t="shared" si="185"/>
        <v>1.95</v>
      </c>
      <c r="R495" s="23">
        <f t="shared" si="186"/>
        <v>-2.215422276621787</v>
      </c>
      <c r="S495" s="22">
        <f t="shared" si="187"/>
        <v>-0.26542227662178708</v>
      </c>
      <c r="T495" s="5">
        <f t="shared" si="188"/>
        <v>0.9538461538461539</v>
      </c>
      <c r="U495" s="5"/>
      <c r="V495" s="5"/>
      <c r="W495" s="5">
        <f t="shared" si="189"/>
        <v>0.95</v>
      </c>
      <c r="X495" s="4">
        <f t="shared" si="190"/>
        <v>0.71</v>
      </c>
      <c r="Y495" s="4">
        <f t="shared" si="191"/>
        <v>-0.24</v>
      </c>
      <c r="Z495" s="30">
        <f t="shared" si="192"/>
        <v>2021</v>
      </c>
      <c r="AA495" s="4">
        <f t="shared" si="193"/>
        <v>-1</v>
      </c>
      <c r="AB495" s="4">
        <f t="shared" si="194"/>
        <v>-1</v>
      </c>
      <c r="AC495" s="4">
        <f t="shared" si="195"/>
        <v>0</v>
      </c>
      <c r="AD495" s="4"/>
      <c r="AE495" s="4">
        <f t="shared" si="196"/>
        <v>-7.1974808816913982E-2</v>
      </c>
      <c r="AF495" s="31">
        <f t="shared" si="197"/>
        <v>-5.0000000000000044E-2</v>
      </c>
      <c r="AG495" s="31">
        <f t="shared" si="198"/>
        <v>-0.29000000000000004</v>
      </c>
      <c r="AH495" s="3">
        <f t="shared" si="199"/>
        <v>1</v>
      </c>
      <c r="AI495" s="40">
        <f t="shared" si="200"/>
        <v>3.2634032634032639E-2</v>
      </c>
      <c r="AJ495" s="3">
        <f t="shared" si="201"/>
        <v>4.8031496062992063E-2</v>
      </c>
      <c r="AK495" s="3">
        <f t="shared" si="202"/>
        <v>0.71037912285010663</v>
      </c>
    </row>
    <row r="496" spans="1:37" s="3" customFormat="1" x14ac:dyDescent="0.25">
      <c r="A496" s="9">
        <v>44479</v>
      </c>
      <c r="B496" s="1" t="s">
        <v>80</v>
      </c>
      <c r="C496" s="1" t="s">
        <v>45</v>
      </c>
      <c r="D496">
        <v>9</v>
      </c>
      <c r="E496" s="1">
        <v>20</v>
      </c>
      <c r="F496">
        <f t="shared" si="178"/>
        <v>0</v>
      </c>
      <c r="G496">
        <f t="shared" si="179"/>
        <v>1</v>
      </c>
      <c r="H496" s="4">
        <v>1.45</v>
      </c>
      <c r="I496" s="4">
        <v>2.8</v>
      </c>
      <c r="J496" s="4">
        <v>1.4</v>
      </c>
      <c r="K496" s="4">
        <v>3.05</v>
      </c>
      <c r="L496" s="18">
        <f t="shared" si="180"/>
        <v>60</v>
      </c>
      <c r="M496" s="18">
        <f t="shared" si="181"/>
        <v>35</v>
      </c>
      <c r="N496" s="18">
        <f t="shared" si="182"/>
        <v>70</v>
      </c>
      <c r="O496" s="18">
        <f t="shared" si="183"/>
        <v>30</v>
      </c>
      <c r="P496" s="4">
        <f t="shared" si="184"/>
        <v>202110</v>
      </c>
      <c r="Q496" s="23">
        <f t="shared" si="185"/>
        <v>0.5178571428571429</v>
      </c>
      <c r="R496" s="23">
        <f t="shared" si="186"/>
        <v>-2.7777777777777777</v>
      </c>
      <c r="S496" s="22">
        <f t="shared" si="187"/>
        <v>-2.2599206349206349</v>
      </c>
      <c r="T496" s="5">
        <f t="shared" si="188"/>
        <v>1.9310344827586206</v>
      </c>
      <c r="U496" s="5"/>
      <c r="V496" s="5"/>
      <c r="W496" s="5">
        <f t="shared" si="189"/>
        <v>-1</v>
      </c>
      <c r="X496" s="4">
        <f t="shared" si="190"/>
        <v>-1</v>
      </c>
      <c r="Y496" s="4">
        <f t="shared" si="191"/>
        <v>0</v>
      </c>
      <c r="Z496" s="30">
        <f t="shared" si="192"/>
        <v>2021</v>
      </c>
      <c r="AA496" s="4">
        <f t="shared" si="193"/>
        <v>1.7999999999999998</v>
      </c>
      <c r="AB496" s="4">
        <f t="shared" si="194"/>
        <v>2.0499999999999998</v>
      </c>
      <c r="AC496" s="4">
        <f t="shared" si="195"/>
        <v>0.25</v>
      </c>
      <c r="AD496" s="4"/>
      <c r="AE496" s="4">
        <f t="shared" si="196"/>
        <v>-2.4630541871921152E-2</v>
      </c>
      <c r="AF496" s="31">
        <f t="shared" si="197"/>
        <v>0.79999999999999982</v>
      </c>
      <c r="AG496" s="31">
        <f t="shared" si="198"/>
        <v>1.0499999999999998</v>
      </c>
      <c r="AH496" s="3">
        <f t="shared" si="199"/>
        <v>0</v>
      </c>
      <c r="AI496" s="40" t="b">
        <f t="shared" si="200"/>
        <v>0</v>
      </c>
      <c r="AJ496" s="3">
        <f t="shared" si="201"/>
        <v>4.4705882352941262E-2</v>
      </c>
      <c r="AK496" s="3">
        <f t="shared" si="202"/>
        <v>0.74216797301560333</v>
      </c>
    </row>
    <row r="497" spans="1:37" s="3" customFormat="1" x14ac:dyDescent="0.25">
      <c r="A497" s="9">
        <v>44479</v>
      </c>
      <c r="B497" s="1" t="s">
        <v>40</v>
      </c>
      <c r="C497" s="1" t="s">
        <v>55</v>
      </c>
      <c r="D497">
        <v>18</v>
      </c>
      <c r="E497" s="1">
        <v>21</v>
      </c>
      <c r="F497">
        <f t="shared" si="178"/>
        <v>0</v>
      </c>
      <c r="G497">
        <f t="shared" si="179"/>
        <v>1</v>
      </c>
      <c r="H497" s="4">
        <v>1.52</v>
      </c>
      <c r="I497" s="4">
        <v>2.67</v>
      </c>
      <c r="J497" s="4">
        <v>1.68</v>
      </c>
      <c r="K497" s="4">
        <v>2.25</v>
      </c>
      <c r="L497" s="18">
        <f t="shared" si="180"/>
        <v>60</v>
      </c>
      <c r="M497" s="18">
        <f t="shared" si="181"/>
        <v>35</v>
      </c>
      <c r="N497" s="18">
        <f t="shared" si="182"/>
        <v>55</v>
      </c>
      <c r="O497" s="18">
        <f t="shared" si="183"/>
        <v>40</v>
      </c>
      <c r="P497" s="4">
        <f t="shared" si="184"/>
        <v>202110</v>
      </c>
      <c r="Q497" s="23">
        <f t="shared" si="185"/>
        <v>0.56928838951310867</v>
      </c>
      <c r="R497" s="23">
        <f t="shared" si="186"/>
        <v>-2.521879318286504</v>
      </c>
      <c r="S497" s="22">
        <f t="shared" si="187"/>
        <v>-1.9525909287733954</v>
      </c>
      <c r="T497" s="5">
        <f t="shared" si="188"/>
        <v>1.756578947368421</v>
      </c>
      <c r="U497" s="5"/>
      <c r="V497" s="5"/>
      <c r="W497" s="5">
        <f t="shared" si="189"/>
        <v>-1</v>
      </c>
      <c r="X497" s="4">
        <f t="shared" si="190"/>
        <v>-1</v>
      </c>
      <c r="Y497" s="4">
        <f t="shared" si="191"/>
        <v>0</v>
      </c>
      <c r="Z497" s="30">
        <f t="shared" si="192"/>
        <v>2021</v>
      </c>
      <c r="AA497" s="4">
        <f t="shared" si="193"/>
        <v>1.67</v>
      </c>
      <c r="AB497" s="4">
        <f t="shared" si="194"/>
        <v>1.25</v>
      </c>
      <c r="AC497" s="4">
        <f t="shared" si="195"/>
        <v>-0.41999999999999993</v>
      </c>
      <c r="AD497" s="4"/>
      <c r="AE497" s="4">
        <f t="shared" si="196"/>
        <v>6.2656641604010077E-2</v>
      </c>
      <c r="AF497" s="31">
        <f t="shared" si="197"/>
        <v>0.66999999999999993</v>
      </c>
      <c r="AG497" s="31">
        <f t="shared" si="198"/>
        <v>0.25</v>
      </c>
      <c r="AH497" s="3">
        <f t="shared" si="199"/>
        <v>1</v>
      </c>
      <c r="AI497" s="40">
        <f t="shared" si="200"/>
        <v>3.0230069555912231E-2</v>
      </c>
      <c r="AJ497" s="3">
        <f t="shared" si="201"/>
        <v>3.1408114558472477E-2</v>
      </c>
      <c r="AK497" s="3">
        <f t="shared" si="202"/>
        <v>0.74560748766802243</v>
      </c>
    </row>
    <row r="498" spans="1:37" s="3" customFormat="1" x14ac:dyDescent="0.25">
      <c r="A498" s="9">
        <v>44479</v>
      </c>
      <c r="B498" s="1" t="s">
        <v>44</v>
      </c>
      <c r="C498" s="1" t="s">
        <v>62</v>
      </c>
      <c r="D498">
        <v>22</v>
      </c>
      <c r="E498" s="1">
        <v>25</v>
      </c>
      <c r="F498">
        <f t="shared" si="178"/>
        <v>0</v>
      </c>
      <c r="G498">
        <f t="shared" si="179"/>
        <v>1</v>
      </c>
      <c r="H498" s="4">
        <v>2.5499999999999998</v>
      </c>
      <c r="I498" s="4">
        <v>1.57</v>
      </c>
      <c r="J498" s="4">
        <v>2.1</v>
      </c>
      <c r="K498" s="4">
        <v>1.76</v>
      </c>
      <c r="L498" s="18">
        <f t="shared" si="180"/>
        <v>30</v>
      </c>
      <c r="M498" s="18">
        <f t="shared" si="181"/>
        <v>60</v>
      </c>
      <c r="N498" s="18">
        <f t="shared" si="182"/>
        <v>45</v>
      </c>
      <c r="O498" s="18">
        <f t="shared" si="183"/>
        <v>55</v>
      </c>
      <c r="P498" s="4">
        <f t="shared" si="184"/>
        <v>202110</v>
      </c>
      <c r="Q498" s="23">
        <f t="shared" si="185"/>
        <v>1.6242038216560508</v>
      </c>
      <c r="R498" s="23">
        <f t="shared" si="186"/>
        <v>-2.3995472552348613</v>
      </c>
      <c r="S498" s="22">
        <f t="shared" si="187"/>
        <v>-0.77534343357881053</v>
      </c>
      <c r="T498" s="5">
        <f t="shared" si="188"/>
        <v>0.61568627450980395</v>
      </c>
      <c r="U498" s="5"/>
      <c r="V498" s="5"/>
      <c r="W498" s="5">
        <f t="shared" si="189"/>
        <v>-1</v>
      </c>
      <c r="X498" s="4">
        <f t="shared" si="190"/>
        <v>-1</v>
      </c>
      <c r="Y498" s="4">
        <f t="shared" si="191"/>
        <v>0</v>
      </c>
      <c r="Z498" s="30">
        <f t="shared" si="192"/>
        <v>2021</v>
      </c>
      <c r="AA498" s="4">
        <f t="shared" si="193"/>
        <v>0.57000000000000006</v>
      </c>
      <c r="AB498" s="4">
        <f t="shared" si="194"/>
        <v>0.76</v>
      </c>
      <c r="AC498" s="4">
        <f t="shared" si="195"/>
        <v>0.18999999999999995</v>
      </c>
      <c r="AD498" s="4"/>
      <c r="AE498" s="4">
        <f t="shared" si="196"/>
        <v>-8.4033613445378075E-2</v>
      </c>
      <c r="AF498" s="31">
        <f t="shared" si="197"/>
        <v>-0.42999999999999994</v>
      </c>
      <c r="AG498" s="31">
        <f t="shared" si="198"/>
        <v>-0.24</v>
      </c>
      <c r="AH498" s="3">
        <f t="shared" si="199"/>
        <v>1</v>
      </c>
      <c r="AI498" s="40">
        <f t="shared" si="200"/>
        <v>3.9661319073083678E-2</v>
      </c>
      <c r="AJ498" s="3">
        <f t="shared" si="201"/>
        <v>2.8276699029126329E-2</v>
      </c>
      <c r="AK498" s="3">
        <f t="shared" si="202"/>
        <v>0.74295003424395301</v>
      </c>
    </row>
    <row r="499" spans="1:37" s="3" customFormat="1" x14ac:dyDescent="0.25">
      <c r="A499" s="9">
        <v>44479</v>
      </c>
      <c r="B499" s="1" t="s">
        <v>47</v>
      </c>
      <c r="C499" s="1" t="s">
        <v>52</v>
      </c>
      <c r="D499">
        <v>22</v>
      </c>
      <c r="E499" s="1">
        <v>25</v>
      </c>
      <c r="F499">
        <f t="shared" si="178"/>
        <v>0</v>
      </c>
      <c r="G499">
        <f t="shared" si="179"/>
        <v>1</v>
      </c>
      <c r="H499" s="4">
        <v>4.75</v>
      </c>
      <c r="I499" s="4">
        <v>1.2</v>
      </c>
      <c r="J499" s="4">
        <v>4</v>
      </c>
      <c r="K499" s="4">
        <v>1.26</v>
      </c>
      <c r="L499" s="18">
        <f t="shared" si="180"/>
        <v>20</v>
      </c>
      <c r="M499" s="18">
        <f t="shared" si="181"/>
        <v>80</v>
      </c>
      <c r="N499" s="18">
        <f t="shared" si="182"/>
        <v>25</v>
      </c>
      <c r="O499" s="18">
        <f t="shared" si="183"/>
        <v>75</v>
      </c>
      <c r="P499" s="4">
        <f t="shared" si="184"/>
        <v>202110</v>
      </c>
      <c r="Q499" s="23">
        <f t="shared" si="185"/>
        <v>3.9583333333333335</v>
      </c>
      <c r="R499" s="23">
        <f t="shared" si="186"/>
        <v>-5.2666666666666675</v>
      </c>
      <c r="S499" s="22">
        <f t="shared" si="187"/>
        <v>-1.308333333333334</v>
      </c>
      <c r="T499" s="5">
        <f t="shared" si="188"/>
        <v>0.25263157894736843</v>
      </c>
      <c r="U499" s="5"/>
      <c r="V499" s="5"/>
      <c r="W499" s="5">
        <f t="shared" si="189"/>
        <v>-1</v>
      </c>
      <c r="X499" s="4">
        <f t="shared" si="190"/>
        <v>-1</v>
      </c>
      <c r="Y499" s="4">
        <f t="shared" si="191"/>
        <v>0</v>
      </c>
      <c r="Z499" s="30">
        <f t="shared" si="192"/>
        <v>2021</v>
      </c>
      <c r="AA499" s="4">
        <f t="shared" si="193"/>
        <v>0.19999999999999996</v>
      </c>
      <c r="AB499" s="4">
        <f t="shared" si="194"/>
        <v>0.26</v>
      </c>
      <c r="AC499" s="4">
        <f t="shared" si="195"/>
        <v>6.0000000000000053E-2</v>
      </c>
      <c r="AD499" s="4"/>
      <c r="AE499" s="4">
        <f t="shared" si="196"/>
        <v>-3.9473684210526327E-2</v>
      </c>
      <c r="AF499" s="31">
        <f t="shared" si="197"/>
        <v>-0.8</v>
      </c>
      <c r="AG499" s="31">
        <f t="shared" si="198"/>
        <v>-0.74</v>
      </c>
      <c r="AH499" s="3">
        <f t="shared" si="199"/>
        <v>0</v>
      </c>
      <c r="AI499" s="40" t="b">
        <f t="shared" si="200"/>
        <v>0</v>
      </c>
      <c r="AJ499" s="3">
        <f t="shared" si="201"/>
        <v>4.2016806722689037E-2</v>
      </c>
      <c r="AK499" s="3">
        <f t="shared" si="202"/>
        <v>0.81686672822406892</v>
      </c>
    </row>
    <row r="500" spans="1:37" s="3" customFormat="1" x14ac:dyDescent="0.25">
      <c r="A500" s="9">
        <v>44479</v>
      </c>
      <c r="B500" s="1" t="s">
        <v>56</v>
      </c>
      <c r="C500" s="1" t="s">
        <v>50</v>
      </c>
      <c r="D500">
        <v>19</v>
      </c>
      <c r="E500" s="1">
        <v>37</v>
      </c>
      <c r="F500">
        <f t="shared" si="178"/>
        <v>0</v>
      </c>
      <c r="G500">
        <f t="shared" si="179"/>
        <v>1</v>
      </c>
      <c r="H500" s="4">
        <v>2.67</v>
      </c>
      <c r="I500" s="4">
        <v>1.52</v>
      </c>
      <c r="J500" s="4">
        <v>2.75</v>
      </c>
      <c r="K500" s="4">
        <v>1.47</v>
      </c>
      <c r="L500" s="18">
        <f t="shared" si="180"/>
        <v>30</v>
      </c>
      <c r="M500" s="18">
        <f t="shared" si="181"/>
        <v>65</v>
      </c>
      <c r="N500" s="18">
        <f t="shared" si="182"/>
        <v>35</v>
      </c>
      <c r="O500" s="18">
        <f t="shared" si="183"/>
        <v>65</v>
      </c>
      <c r="P500" s="4">
        <f t="shared" si="184"/>
        <v>202110</v>
      </c>
      <c r="Q500" s="23">
        <f t="shared" si="185"/>
        <v>1.756578947368421</v>
      </c>
      <c r="R500" s="23">
        <f t="shared" si="186"/>
        <v>-2.521879318286504</v>
      </c>
      <c r="S500" s="22">
        <f t="shared" si="187"/>
        <v>-0.76530037091808301</v>
      </c>
      <c r="T500" s="5">
        <f t="shared" si="188"/>
        <v>0.56928838951310867</v>
      </c>
      <c r="U500" s="5"/>
      <c r="V500" s="5"/>
      <c r="W500" s="5">
        <f t="shared" si="189"/>
        <v>-1</v>
      </c>
      <c r="X500" s="4">
        <f t="shared" si="190"/>
        <v>-1</v>
      </c>
      <c r="Y500" s="4">
        <f t="shared" si="191"/>
        <v>0</v>
      </c>
      <c r="Z500" s="30">
        <f t="shared" si="192"/>
        <v>2021</v>
      </c>
      <c r="AA500" s="4">
        <f t="shared" si="193"/>
        <v>0.52</v>
      </c>
      <c r="AB500" s="4">
        <f t="shared" si="194"/>
        <v>0.47</v>
      </c>
      <c r="AC500" s="4">
        <f t="shared" si="195"/>
        <v>-5.0000000000000044E-2</v>
      </c>
      <c r="AD500" s="4"/>
      <c r="AE500" s="4">
        <f t="shared" si="196"/>
        <v>1.089547156962889E-2</v>
      </c>
      <c r="AF500" s="31">
        <f t="shared" si="197"/>
        <v>-0.48</v>
      </c>
      <c r="AG500" s="31">
        <f t="shared" si="198"/>
        <v>-0.53</v>
      </c>
      <c r="AH500" s="3">
        <f t="shared" si="199"/>
        <v>0</v>
      </c>
      <c r="AI500" s="40" t="b">
        <f t="shared" si="200"/>
        <v>0</v>
      </c>
      <c r="AJ500" s="3">
        <f t="shared" si="201"/>
        <v>3.1408114558472477E-2</v>
      </c>
      <c r="AK500" s="3">
        <f t="shared" si="202"/>
        <v>0.74560748766802232</v>
      </c>
    </row>
    <row r="501" spans="1:37" s="3" customFormat="1" x14ac:dyDescent="0.25">
      <c r="A501" s="9">
        <v>44479</v>
      </c>
      <c r="B501" s="1" t="s">
        <v>60</v>
      </c>
      <c r="C501" s="1" t="s">
        <v>33</v>
      </c>
      <c r="D501">
        <v>19</v>
      </c>
      <c r="E501" s="1">
        <v>17</v>
      </c>
      <c r="F501">
        <f t="shared" si="178"/>
        <v>1</v>
      </c>
      <c r="G501">
        <f t="shared" si="179"/>
        <v>0</v>
      </c>
      <c r="H501" s="4">
        <v>1.27</v>
      </c>
      <c r="I501" s="4">
        <v>3.8</v>
      </c>
      <c r="J501" s="4">
        <v>1.22</v>
      </c>
      <c r="K501" s="4">
        <v>4.5</v>
      </c>
      <c r="L501" s="18">
        <f t="shared" si="180"/>
        <v>70</v>
      </c>
      <c r="M501" s="18">
        <f t="shared" si="181"/>
        <v>25</v>
      </c>
      <c r="N501" s="18">
        <f t="shared" si="182"/>
        <v>80</v>
      </c>
      <c r="O501" s="18">
        <f t="shared" si="183"/>
        <v>20</v>
      </c>
      <c r="P501" s="4">
        <f t="shared" si="184"/>
        <v>202110</v>
      </c>
      <c r="Q501" s="23">
        <f t="shared" si="185"/>
        <v>1.27</v>
      </c>
      <c r="R501" s="23">
        <f t="shared" si="186"/>
        <v>-4.06084656084656</v>
      </c>
      <c r="S501" s="22">
        <f t="shared" si="187"/>
        <v>-2.79084656084656</v>
      </c>
      <c r="T501" s="5">
        <f t="shared" si="188"/>
        <v>2.9921259842519685</v>
      </c>
      <c r="U501" s="5"/>
      <c r="V501" s="5"/>
      <c r="W501" s="5">
        <f t="shared" si="189"/>
        <v>0.27</v>
      </c>
      <c r="X501" s="4">
        <f t="shared" si="190"/>
        <v>0.21999999999999997</v>
      </c>
      <c r="Y501" s="4">
        <f t="shared" si="191"/>
        <v>-5.0000000000000044E-2</v>
      </c>
      <c r="Z501" s="30">
        <f t="shared" si="192"/>
        <v>2021</v>
      </c>
      <c r="AA501" s="4">
        <f t="shared" si="193"/>
        <v>-1</v>
      </c>
      <c r="AB501" s="4">
        <f t="shared" si="194"/>
        <v>-1</v>
      </c>
      <c r="AC501" s="4">
        <f t="shared" si="195"/>
        <v>0</v>
      </c>
      <c r="AD501" s="4"/>
      <c r="AE501" s="4">
        <f t="shared" si="196"/>
        <v>-3.2270556344391466E-2</v>
      </c>
      <c r="AF501" s="31">
        <f t="shared" si="197"/>
        <v>-0.73</v>
      </c>
      <c r="AG501" s="31">
        <f t="shared" si="198"/>
        <v>-0.78</v>
      </c>
      <c r="AH501" s="3">
        <f t="shared" si="199"/>
        <v>0</v>
      </c>
      <c r="AI501" s="40" t="b">
        <f t="shared" si="200"/>
        <v>0</v>
      </c>
      <c r="AJ501" s="3">
        <f t="shared" si="201"/>
        <v>4.8126232741617536E-2</v>
      </c>
      <c r="AK501" s="3">
        <f t="shared" si="202"/>
        <v>0.78231258401574977</v>
      </c>
    </row>
    <row r="502" spans="1:37" s="3" customFormat="1" x14ac:dyDescent="0.25">
      <c r="A502" s="9">
        <v>44479</v>
      </c>
      <c r="B502" s="1" t="s">
        <v>57</v>
      </c>
      <c r="C502" s="1" t="s">
        <v>35</v>
      </c>
      <c r="D502">
        <v>27</v>
      </c>
      <c r="E502" s="1">
        <v>19</v>
      </c>
      <c r="F502">
        <f t="shared" si="178"/>
        <v>1</v>
      </c>
      <c r="G502">
        <f t="shared" si="179"/>
        <v>0</v>
      </c>
      <c r="H502" s="4">
        <v>1.95</v>
      </c>
      <c r="I502" s="4">
        <v>1.86</v>
      </c>
      <c r="J502" s="4">
        <v>2.1</v>
      </c>
      <c r="K502" s="4">
        <v>1.76</v>
      </c>
      <c r="L502" s="18">
        <f t="shared" si="180"/>
        <v>50</v>
      </c>
      <c r="M502" s="18">
        <f t="shared" si="181"/>
        <v>50</v>
      </c>
      <c r="N502" s="18">
        <f t="shared" si="182"/>
        <v>45</v>
      </c>
      <c r="O502" s="18">
        <f t="shared" si="183"/>
        <v>55</v>
      </c>
      <c r="P502" s="4">
        <f t="shared" si="184"/>
        <v>202110</v>
      </c>
      <c r="Q502" s="23">
        <f t="shared" si="185"/>
        <v>1.95</v>
      </c>
      <c r="R502" s="23">
        <f t="shared" si="186"/>
        <v>-2.215422276621787</v>
      </c>
      <c r="S502" s="22">
        <f t="shared" si="187"/>
        <v>-0.26542227662178708</v>
      </c>
      <c r="T502" s="5">
        <f t="shared" si="188"/>
        <v>0.9538461538461539</v>
      </c>
      <c r="U502" s="5"/>
      <c r="V502" s="5"/>
      <c r="W502" s="5">
        <f t="shared" si="189"/>
        <v>0.95</v>
      </c>
      <c r="X502" s="4">
        <f t="shared" si="190"/>
        <v>1.1000000000000001</v>
      </c>
      <c r="Y502" s="4">
        <f t="shared" si="191"/>
        <v>0.15000000000000013</v>
      </c>
      <c r="Z502" s="30">
        <f t="shared" si="192"/>
        <v>2021</v>
      </c>
      <c r="AA502" s="4">
        <f t="shared" si="193"/>
        <v>-1</v>
      </c>
      <c r="AB502" s="4">
        <f t="shared" si="194"/>
        <v>-1</v>
      </c>
      <c r="AC502" s="4">
        <f t="shared" si="195"/>
        <v>0</v>
      </c>
      <c r="AD502" s="4"/>
      <c r="AE502" s="4">
        <f t="shared" si="196"/>
        <v>3.6630036630036722E-2</v>
      </c>
      <c r="AF502" s="31">
        <f t="shared" si="197"/>
        <v>-5.0000000000000044E-2</v>
      </c>
      <c r="AG502" s="31">
        <f t="shared" si="198"/>
        <v>0.10000000000000009</v>
      </c>
      <c r="AH502" s="3">
        <f t="shared" si="199"/>
        <v>0</v>
      </c>
      <c r="AI502" s="40" t="b">
        <f t="shared" si="200"/>
        <v>0</v>
      </c>
      <c r="AJ502" s="3">
        <f t="shared" si="201"/>
        <v>4.8031496062992063E-2</v>
      </c>
      <c r="AK502" s="3">
        <f t="shared" si="202"/>
        <v>0.71037912285010663</v>
      </c>
    </row>
    <row r="503" spans="1:37" s="3" customFormat="1" x14ac:dyDescent="0.25">
      <c r="A503" s="9">
        <v>44479</v>
      </c>
      <c r="B503" s="1" t="s">
        <v>39</v>
      </c>
      <c r="C503" s="1" t="s">
        <v>51</v>
      </c>
      <c r="D503">
        <v>45</v>
      </c>
      <c r="E503" s="1">
        <v>17</v>
      </c>
      <c r="F503">
        <f t="shared" si="178"/>
        <v>1</v>
      </c>
      <c r="G503">
        <f t="shared" si="179"/>
        <v>0</v>
      </c>
      <c r="H503" s="4">
        <v>1.1599999999999999</v>
      </c>
      <c r="I503" s="4">
        <v>5.5</v>
      </c>
      <c r="J503" s="4">
        <v>1.1599999999999999</v>
      </c>
      <c r="K503" s="4">
        <v>5.5</v>
      </c>
      <c r="L503" s="18">
        <f t="shared" si="180"/>
        <v>80</v>
      </c>
      <c r="M503" s="18">
        <f t="shared" si="181"/>
        <v>15</v>
      </c>
      <c r="N503" s="18">
        <f t="shared" si="182"/>
        <v>85</v>
      </c>
      <c r="O503" s="18">
        <f t="shared" si="183"/>
        <v>15</v>
      </c>
      <c r="P503" s="4">
        <f t="shared" si="184"/>
        <v>202110</v>
      </c>
      <c r="Q503" s="23">
        <f t="shared" si="185"/>
        <v>1.1599999999999999</v>
      </c>
      <c r="R503" s="23">
        <f t="shared" si="186"/>
        <v>-6.4722222222222259</v>
      </c>
      <c r="S503" s="22">
        <f t="shared" si="187"/>
        <v>-5.3122222222222257</v>
      </c>
      <c r="T503" s="5">
        <f t="shared" si="188"/>
        <v>4.7413793103448283</v>
      </c>
      <c r="U503" s="5"/>
      <c r="V503" s="5"/>
      <c r="W503" s="5">
        <f t="shared" si="189"/>
        <v>0.15999999999999992</v>
      </c>
      <c r="X503" s="4">
        <f t="shared" si="190"/>
        <v>0.15999999999999992</v>
      </c>
      <c r="Y503" s="4">
        <f t="shared" si="191"/>
        <v>0</v>
      </c>
      <c r="Z503" s="30">
        <f t="shared" si="192"/>
        <v>2021</v>
      </c>
      <c r="AA503" s="4">
        <f t="shared" si="193"/>
        <v>-1</v>
      </c>
      <c r="AB503" s="4">
        <f t="shared" si="194"/>
        <v>-1</v>
      </c>
      <c r="AC503" s="4">
        <f t="shared" si="195"/>
        <v>0</v>
      </c>
      <c r="AD503" s="4"/>
      <c r="AE503" s="4">
        <f t="shared" si="196"/>
        <v>0</v>
      </c>
      <c r="AF503" s="31">
        <f t="shared" si="197"/>
        <v>-0.84000000000000008</v>
      </c>
      <c r="AG503" s="31">
        <f t="shared" si="198"/>
        <v>-0.84000000000000008</v>
      </c>
      <c r="AH503" s="3">
        <f t="shared" si="199"/>
        <v>0</v>
      </c>
      <c r="AI503" s="40" t="b">
        <f t="shared" si="200"/>
        <v>0</v>
      </c>
      <c r="AJ503" s="3">
        <f t="shared" si="201"/>
        <v>4.2042042042042094E-2</v>
      </c>
      <c r="AK503" s="3">
        <f t="shared" si="202"/>
        <v>0.83638132486905592</v>
      </c>
    </row>
    <row r="504" spans="1:37" s="3" customFormat="1" x14ac:dyDescent="0.25">
      <c r="A504" s="9">
        <v>44479</v>
      </c>
      <c r="B504" s="1" t="s">
        <v>81</v>
      </c>
      <c r="C504" s="1" t="s">
        <v>42</v>
      </c>
      <c r="D504">
        <v>22</v>
      </c>
      <c r="E504" s="1">
        <v>33</v>
      </c>
      <c r="F504">
        <f t="shared" si="178"/>
        <v>0</v>
      </c>
      <c r="G504">
        <f t="shared" si="179"/>
        <v>1</v>
      </c>
      <c r="H504" s="4">
        <v>1.9</v>
      </c>
      <c r="I504" s="4">
        <v>1.9</v>
      </c>
      <c r="J504" s="4">
        <v>2.2000000000000002</v>
      </c>
      <c r="K504" s="4">
        <v>1.71</v>
      </c>
      <c r="L504" s="18">
        <f t="shared" si="180"/>
        <v>50</v>
      </c>
      <c r="M504" s="18">
        <f t="shared" si="181"/>
        <v>50</v>
      </c>
      <c r="N504" s="18">
        <f t="shared" si="182"/>
        <v>45</v>
      </c>
      <c r="O504" s="18">
        <f t="shared" si="183"/>
        <v>55</v>
      </c>
      <c r="P504" s="4">
        <f t="shared" si="184"/>
        <v>202110</v>
      </c>
      <c r="Q504" s="23">
        <f t="shared" si="185"/>
        <v>1</v>
      </c>
      <c r="R504" s="23">
        <f t="shared" si="186"/>
        <v>-2.2222222222222223</v>
      </c>
      <c r="S504" s="22">
        <f t="shared" si="187"/>
        <v>-1.2222222222222223</v>
      </c>
      <c r="T504" s="5">
        <f t="shared" si="188"/>
        <v>1</v>
      </c>
      <c r="U504" s="5"/>
      <c r="V504" s="5"/>
      <c r="W504" s="5">
        <f t="shared" si="189"/>
        <v>-1</v>
      </c>
      <c r="X504" s="4">
        <f t="shared" si="190"/>
        <v>-1</v>
      </c>
      <c r="Y504" s="4">
        <f t="shared" si="191"/>
        <v>0</v>
      </c>
      <c r="Z504" s="30">
        <f t="shared" si="192"/>
        <v>2021</v>
      </c>
      <c r="AA504" s="4">
        <f t="shared" si="193"/>
        <v>0.89999999999999991</v>
      </c>
      <c r="AB504" s="4">
        <f t="shared" si="194"/>
        <v>0.71</v>
      </c>
      <c r="AC504" s="4">
        <f t="shared" si="195"/>
        <v>-0.18999999999999995</v>
      </c>
      <c r="AD504" s="4"/>
      <c r="AE504" s="4">
        <f t="shared" si="196"/>
        <v>7.1770334928229651E-2</v>
      </c>
      <c r="AF504" s="31">
        <f t="shared" si="197"/>
        <v>-0.10000000000000009</v>
      </c>
      <c r="AG504" s="31">
        <f t="shared" si="198"/>
        <v>-0.29000000000000004</v>
      </c>
      <c r="AH504" s="3">
        <f t="shared" si="199"/>
        <v>1</v>
      </c>
      <c r="AI504" s="40">
        <f t="shared" si="200"/>
        <v>1.9138755980861344E-2</v>
      </c>
      <c r="AJ504" s="3">
        <f t="shared" si="201"/>
        <v>4.9999999999999933E-2</v>
      </c>
      <c r="AK504" s="3">
        <f t="shared" si="202"/>
        <v>0.70841230500072894</v>
      </c>
    </row>
    <row r="505" spans="1:37" s="3" customFormat="1" x14ac:dyDescent="0.25">
      <c r="A505" s="9">
        <v>44479</v>
      </c>
      <c r="B505" s="1" t="s">
        <v>41</v>
      </c>
      <c r="C505" s="1" t="s">
        <v>53</v>
      </c>
      <c r="D505">
        <v>27</v>
      </c>
      <c r="E505" s="1">
        <v>20</v>
      </c>
      <c r="F505">
        <f t="shared" si="178"/>
        <v>1</v>
      </c>
      <c r="G505">
        <f t="shared" si="179"/>
        <v>0</v>
      </c>
      <c r="H505" s="4">
        <v>1.55</v>
      </c>
      <c r="I505" s="4">
        <v>2.6</v>
      </c>
      <c r="J505" s="4">
        <v>1.66</v>
      </c>
      <c r="K505" s="4">
        <v>2.2999999999999998</v>
      </c>
      <c r="L505" s="18">
        <f t="shared" si="180"/>
        <v>60</v>
      </c>
      <c r="M505" s="18">
        <f t="shared" si="181"/>
        <v>35</v>
      </c>
      <c r="N505" s="18">
        <f t="shared" si="182"/>
        <v>60</v>
      </c>
      <c r="O505" s="18">
        <f t="shared" si="183"/>
        <v>40</v>
      </c>
      <c r="P505" s="4">
        <f t="shared" si="184"/>
        <v>202110</v>
      </c>
      <c r="Q505" s="23">
        <f t="shared" si="185"/>
        <v>1.55</v>
      </c>
      <c r="R505" s="23">
        <f t="shared" si="186"/>
        <v>-2.4431818181818183</v>
      </c>
      <c r="S505" s="22">
        <f t="shared" si="187"/>
        <v>-0.8931818181818183</v>
      </c>
      <c r="T505" s="5">
        <f t="shared" si="188"/>
        <v>1.6774193548387097</v>
      </c>
      <c r="U505" s="5"/>
      <c r="V505" s="5"/>
      <c r="W505" s="5">
        <f t="shared" si="189"/>
        <v>0.55000000000000004</v>
      </c>
      <c r="X505" s="4">
        <f t="shared" si="190"/>
        <v>0.65999999999999992</v>
      </c>
      <c r="Y505" s="4">
        <f t="shared" si="191"/>
        <v>0.10999999999999988</v>
      </c>
      <c r="Z505" s="30">
        <f t="shared" si="192"/>
        <v>2021</v>
      </c>
      <c r="AA505" s="4">
        <f t="shared" si="193"/>
        <v>-1</v>
      </c>
      <c r="AB505" s="4">
        <f t="shared" si="194"/>
        <v>-1</v>
      </c>
      <c r="AC505" s="4">
        <f t="shared" si="195"/>
        <v>0</v>
      </c>
      <c r="AD505" s="4"/>
      <c r="AE505" s="4">
        <f t="shared" si="196"/>
        <v>4.2751651768363708E-2</v>
      </c>
      <c r="AF505" s="31">
        <f t="shared" si="197"/>
        <v>-0.44999999999999996</v>
      </c>
      <c r="AG505" s="31">
        <f t="shared" si="198"/>
        <v>-0.34000000000000008</v>
      </c>
      <c r="AH505" s="3">
        <f t="shared" si="199"/>
        <v>1</v>
      </c>
      <c r="AI505" s="40">
        <f t="shared" si="200"/>
        <v>1.2974976830398499E-2</v>
      </c>
      <c r="AJ505" s="3">
        <f t="shared" si="201"/>
        <v>2.8915662650602414E-2</v>
      </c>
      <c r="AK505" s="3">
        <f t="shared" si="202"/>
        <v>0.74447228909727914</v>
      </c>
    </row>
    <row r="506" spans="1:37" s="3" customFormat="1" x14ac:dyDescent="0.25">
      <c r="A506" s="9">
        <v>44476</v>
      </c>
      <c r="B506" s="1" t="s">
        <v>61</v>
      </c>
      <c r="C506" s="1" t="s">
        <v>73</v>
      </c>
      <c r="D506">
        <v>17</v>
      </c>
      <c r="E506" s="1">
        <v>26</v>
      </c>
      <c r="F506">
        <f t="shared" si="178"/>
        <v>0</v>
      </c>
      <c r="G506">
        <f t="shared" si="179"/>
        <v>1</v>
      </c>
      <c r="H506" s="4">
        <v>1.9</v>
      </c>
      <c r="I506" s="4">
        <v>1.9</v>
      </c>
      <c r="J506" s="4">
        <v>2.2000000000000002</v>
      </c>
      <c r="K506" s="4">
        <v>1.71</v>
      </c>
      <c r="L506" s="18">
        <f t="shared" si="180"/>
        <v>50</v>
      </c>
      <c r="M506" s="18">
        <f t="shared" si="181"/>
        <v>50</v>
      </c>
      <c r="N506" s="18">
        <f t="shared" si="182"/>
        <v>45</v>
      </c>
      <c r="O506" s="18">
        <f t="shared" si="183"/>
        <v>55</v>
      </c>
      <c r="P506" s="4">
        <f t="shared" si="184"/>
        <v>202110</v>
      </c>
      <c r="Q506" s="23">
        <f t="shared" si="185"/>
        <v>1</v>
      </c>
      <c r="R506" s="23">
        <f t="shared" si="186"/>
        <v>-2.2222222222222223</v>
      </c>
      <c r="S506" s="22">
        <f t="shared" si="187"/>
        <v>-1.2222222222222223</v>
      </c>
      <c r="T506" s="5">
        <f t="shared" si="188"/>
        <v>1</v>
      </c>
      <c r="U506" s="5"/>
      <c r="V506" s="5"/>
      <c r="W506" s="5">
        <f t="shared" si="189"/>
        <v>-1</v>
      </c>
      <c r="X506" s="4">
        <f t="shared" si="190"/>
        <v>-1</v>
      </c>
      <c r="Y506" s="4">
        <f t="shared" si="191"/>
        <v>0</v>
      </c>
      <c r="Z506" s="30">
        <f t="shared" si="192"/>
        <v>2021</v>
      </c>
      <c r="AA506" s="4">
        <f t="shared" si="193"/>
        <v>0.89999999999999991</v>
      </c>
      <c r="AB506" s="4">
        <f t="shared" si="194"/>
        <v>0.71</v>
      </c>
      <c r="AC506" s="4">
        <f t="shared" si="195"/>
        <v>-0.18999999999999995</v>
      </c>
      <c r="AD506" s="4"/>
      <c r="AE506" s="4">
        <f t="shared" si="196"/>
        <v>7.1770334928229651E-2</v>
      </c>
      <c r="AF506" s="31">
        <f t="shared" si="197"/>
        <v>-0.10000000000000009</v>
      </c>
      <c r="AG506" s="31">
        <f t="shared" si="198"/>
        <v>-0.29000000000000004</v>
      </c>
      <c r="AH506" s="3">
        <f t="shared" si="199"/>
        <v>1</v>
      </c>
      <c r="AI506" s="40">
        <f t="shared" si="200"/>
        <v>1.9138755980861344E-2</v>
      </c>
      <c r="AJ506" s="3">
        <f t="shared" si="201"/>
        <v>4.9999999999999933E-2</v>
      </c>
      <c r="AK506" s="3">
        <f t="shared" si="202"/>
        <v>0.70841230500072894</v>
      </c>
    </row>
    <row r="507" spans="1:37" s="3" customFormat="1" x14ac:dyDescent="0.25">
      <c r="A507" s="9">
        <v>44473</v>
      </c>
      <c r="B507" s="1" t="s">
        <v>74</v>
      </c>
      <c r="C507" s="1" t="s">
        <v>80</v>
      </c>
      <c r="D507">
        <v>28</v>
      </c>
      <c r="E507" s="1">
        <v>14</v>
      </c>
      <c r="F507">
        <f t="shared" si="178"/>
        <v>1</v>
      </c>
      <c r="G507">
        <f t="shared" si="179"/>
        <v>0</v>
      </c>
      <c r="H507" s="4">
        <v>1.55</v>
      </c>
      <c r="I507" s="4">
        <v>2.6</v>
      </c>
      <c r="J507" s="4">
        <v>1.58</v>
      </c>
      <c r="K507" s="4">
        <v>2.5</v>
      </c>
      <c r="L507" s="18">
        <f t="shared" si="180"/>
        <v>60</v>
      </c>
      <c r="M507" s="18">
        <f t="shared" si="181"/>
        <v>35</v>
      </c>
      <c r="N507" s="18">
        <f t="shared" si="182"/>
        <v>60</v>
      </c>
      <c r="O507" s="18">
        <f t="shared" si="183"/>
        <v>40</v>
      </c>
      <c r="P507" s="4">
        <f t="shared" si="184"/>
        <v>202110</v>
      </c>
      <c r="Q507" s="23">
        <f t="shared" si="185"/>
        <v>1.55</v>
      </c>
      <c r="R507" s="23">
        <f t="shared" si="186"/>
        <v>-2.4431818181818183</v>
      </c>
      <c r="S507" s="22">
        <f t="shared" si="187"/>
        <v>-0.8931818181818183</v>
      </c>
      <c r="T507" s="5">
        <f t="shared" si="188"/>
        <v>1.6774193548387097</v>
      </c>
      <c r="U507" s="5"/>
      <c r="V507" s="5"/>
      <c r="W507" s="5">
        <f t="shared" si="189"/>
        <v>0.55000000000000004</v>
      </c>
      <c r="X507" s="4">
        <f t="shared" si="190"/>
        <v>0.58000000000000007</v>
      </c>
      <c r="Y507" s="4">
        <f t="shared" si="191"/>
        <v>3.0000000000000027E-2</v>
      </c>
      <c r="Z507" s="30">
        <f t="shared" si="192"/>
        <v>2021</v>
      </c>
      <c r="AA507" s="4">
        <f t="shared" si="193"/>
        <v>-1</v>
      </c>
      <c r="AB507" s="4">
        <f t="shared" si="194"/>
        <v>-1</v>
      </c>
      <c r="AC507" s="4">
        <f t="shared" si="195"/>
        <v>0</v>
      </c>
      <c r="AD507" s="4"/>
      <c r="AE507" s="4">
        <f t="shared" si="196"/>
        <v>1.2249897917517405E-2</v>
      </c>
      <c r="AF507" s="31">
        <f t="shared" si="197"/>
        <v>-0.44999999999999996</v>
      </c>
      <c r="AG507" s="31">
        <f t="shared" si="198"/>
        <v>-0.41999999999999993</v>
      </c>
      <c r="AH507" s="3">
        <f t="shared" si="199"/>
        <v>0</v>
      </c>
      <c r="AI507" s="40" t="b">
        <f t="shared" si="200"/>
        <v>0</v>
      </c>
      <c r="AJ507" s="3">
        <f t="shared" si="201"/>
        <v>2.8915662650602414E-2</v>
      </c>
      <c r="AK507" s="3">
        <f t="shared" si="202"/>
        <v>0.74447228909727914</v>
      </c>
    </row>
    <row r="508" spans="1:37" s="3" customFormat="1" x14ac:dyDescent="0.25">
      <c r="A508" s="9">
        <v>44472</v>
      </c>
      <c r="B508" s="1" t="s">
        <v>52</v>
      </c>
      <c r="C508" s="1" t="s">
        <v>39</v>
      </c>
      <c r="D508">
        <v>17</v>
      </c>
      <c r="E508" s="1">
        <v>19</v>
      </c>
      <c r="F508">
        <f t="shared" si="178"/>
        <v>0</v>
      </c>
      <c r="G508">
        <f t="shared" si="179"/>
        <v>1</v>
      </c>
      <c r="H508" s="4">
        <v>3.1</v>
      </c>
      <c r="I508" s="4">
        <v>1.4</v>
      </c>
      <c r="J508" s="4">
        <v>3.3</v>
      </c>
      <c r="K508" s="4">
        <v>1.35</v>
      </c>
      <c r="L508" s="18">
        <f t="shared" si="180"/>
        <v>30</v>
      </c>
      <c r="M508" s="18">
        <f t="shared" si="181"/>
        <v>70</v>
      </c>
      <c r="N508" s="18">
        <f t="shared" si="182"/>
        <v>30</v>
      </c>
      <c r="O508" s="18">
        <f t="shared" si="183"/>
        <v>70</v>
      </c>
      <c r="P508" s="4">
        <f t="shared" si="184"/>
        <v>202110</v>
      </c>
      <c r="Q508" s="23">
        <f t="shared" si="185"/>
        <v>2.2142857142857144</v>
      </c>
      <c r="R508" s="23">
        <f t="shared" si="186"/>
        <v>-2.9761904761904767</v>
      </c>
      <c r="S508" s="22">
        <f t="shared" si="187"/>
        <v>-0.76190476190476231</v>
      </c>
      <c r="T508" s="5">
        <f t="shared" si="188"/>
        <v>0.45161290322580638</v>
      </c>
      <c r="U508" s="5"/>
      <c r="V508" s="5"/>
      <c r="W508" s="5">
        <f t="shared" si="189"/>
        <v>-1</v>
      </c>
      <c r="X508" s="4">
        <f t="shared" si="190"/>
        <v>-1</v>
      </c>
      <c r="Y508" s="4">
        <f t="shared" si="191"/>
        <v>0</v>
      </c>
      <c r="Z508" s="30">
        <f t="shared" si="192"/>
        <v>2021</v>
      </c>
      <c r="AA508" s="4">
        <f t="shared" si="193"/>
        <v>0.39999999999999991</v>
      </c>
      <c r="AB508" s="4">
        <f t="shared" si="194"/>
        <v>0.35000000000000009</v>
      </c>
      <c r="AC508" s="4">
        <f t="shared" si="195"/>
        <v>-4.9999999999999822E-2</v>
      </c>
      <c r="AD508" s="4"/>
      <c r="AE508" s="4">
        <f t="shared" si="196"/>
        <v>1.9550342130987275E-2</v>
      </c>
      <c r="AF508" s="31">
        <f t="shared" si="197"/>
        <v>-0.60000000000000009</v>
      </c>
      <c r="AG508" s="31">
        <f t="shared" si="198"/>
        <v>-0.64999999999999991</v>
      </c>
      <c r="AH508" s="3">
        <f t="shared" si="199"/>
        <v>0</v>
      </c>
      <c r="AI508" s="40" t="b">
        <f t="shared" si="200"/>
        <v>0</v>
      </c>
      <c r="AJ508" s="3">
        <f t="shared" si="201"/>
        <v>3.5555555555555562E-2</v>
      </c>
      <c r="AK508" s="3">
        <f t="shared" si="202"/>
        <v>0.76109070058824779</v>
      </c>
    </row>
    <row r="509" spans="1:37" s="3" customFormat="1" x14ac:dyDescent="0.25">
      <c r="A509" s="9">
        <v>44472</v>
      </c>
      <c r="B509" s="1" t="s">
        <v>35</v>
      </c>
      <c r="C509" s="1" t="s">
        <v>43</v>
      </c>
      <c r="D509">
        <v>7</v>
      </c>
      <c r="E509" s="1">
        <v>23</v>
      </c>
      <c r="F509">
        <f t="shared" si="178"/>
        <v>0</v>
      </c>
      <c r="G509">
        <f t="shared" si="179"/>
        <v>1</v>
      </c>
      <c r="H509" s="4">
        <v>1.8</v>
      </c>
      <c r="I509" s="4">
        <v>2.0499999999999998</v>
      </c>
      <c r="J509" s="4">
        <v>1.83</v>
      </c>
      <c r="K509" s="4">
        <v>2</v>
      </c>
      <c r="L509" s="18">
        <f t="shared" si="180"/>
        <v>50</v>
      </c>
      <c r="M509" s="18">
        <f t="shared" si="181"/>
        <v>45</v>
      </c>
      <c r="N509" s="18">
        <f t="shared" si="182"/>
        <v>50</v>
      </c>
      <c r="O509" s="18">
        <f t="shared" si="183"/>
        <v>50</v>
      </c>
      <c r="P509" s="4">
        <f t="shared" si="184"/>
        <v>202110</v>
      </c>
      <c r="Q509" s="23">
        <f t="shared" si="185"/>
        <v>0.87804878048780499</v>
      </c>
      <c r="R509" s="23">
        <f t="shared" si="186"/>
        <v>-2.2023809523809526</v>
      </c>
      <c r="S509" s="22">
        <f t="shared" si="187"/>
        <v>-1.3243321718931476</v>
      </c>
      <c r="T509" s="5">
        <f t="shared" si="188"/>
        <v>1.1388888888888888</v>
      </c>
      <c r="U509" s="5"/>
      <c r="V509" s="5"/>
      <c r="W509" s="5">
        <f t="shared" si="189"/>
        <v>-1</v>
      </c>
      <c r="X509" s="4">
        <f t="shared" si="190"/>
        <v>-1</v>
      </c>
      <c r="Y509" s="4">
        <f t="shared" si="191"/>
        <v>0</v>
      </c>
      <c r="Z509" s="30">
        <f t="shared" si="192"/>
        <v>2021</v>
      </c>
      <c r="AA509" s="4">
        <f t="shared" si="193"/>
        <v>1.0499999999999998</v>
      </c>
      <c r="AB509" s="4">
        <f t="shared" si="194"/>
        <v>1</v>
      </c>
      <c r="AC509" s="4">
        <f t="shared" si="195"/>
        <v>-4.9999999999999822E-2</v>
      </c>
      <c r="AD509" s="4"/>
      <c r="AE509" s="4">
        <f t="shared" si="196"/>
        <v>9.1074681238616506E-3</v>
      </c>
      <c r="AF509" s="31">
        <f t="shared" si="197"/>
        <v>4.9999999999999822E-2</v>
      </c>
      <c r="AG509" s="31">
        <f t="shared" si="198"/>
        <v>0</v>
      </c>
      <c r="AH509" s="3">
        <f t="shared" si="199"/>
        <v>0</v>
      </c>
      <c r="AI509" s="40" t="b">
        <f t="shared" si="200"/>
        <v>0</v>
      </c>
      <c r="AJ509" s="3">
        <f t="shared" si="201"/>
        <v>4.1558441558441461E-2</v>
      </c>
      <c r="AK509" s="3">
        <f t="shared" si="202"/>
        <v>0.7172464949581745</v>
      </c>
    </row>
    <row r="510" spans="1:37" s="3" customFormat="1" x14ac:dyDescent="0.25">
      <c r="A510" s="9">
        <v>44472</v>
      </c>
      <c r="B510" s="1" t="s">
        <v>62</v>
      </c>
      <c r="C510" s="1" t="s">
        <v>57</v>
      </c>
      <c r="D510">
        <v>27</v>
      </c>
      <c r="E510" s="1">
        <v>17</v>
      </c>
      <c r="F510">
        <f t="shared" si="178"/>
        <v>1</v>
      </c>
      <c r="G510">
        <f t="shared" si="179"/>
        <v>0</v>
      </c>
      <c r="H510" s="4">
        <v>1.31</v>
      </c>
      <c r="I510" s="4">
        <v>3.6</v>
      </c>
      <c r="J510" s="4">
        <v>1.35</v>
      </c>
      <c r="K510" s="4">
        <v>3.3</v>
      </c>
      <c r="L510" s="18">
        <f t="shared" si="180"/>
        <v>70</v>
      </c>
      <c r="M510" s="18">
        <f t="shared" si="181"/>
        <v>25</v>
      </c>
      <c r="N510" s="18">
        <f t="shared" si="182"/>
        <v>70</v>
      </c>
      <c r="O510" s="18">
        <f t="shared" si="183"/>
        <v>30</v>
      </c>
      <c r="P510" s="4">
        <f t="shared" si="184"/>
        <v>202110</v>
      </c>
      <c r="Q510" s="23">
        <f t="shared" si="185"/>
        <v>1.31</v>
      </c>
      <c r="R510" s="23">
        <f t="shared" si="186"/>
        <v>-3.6104218362282872</v>
      </c>
      <c r="S510" s="22">
        <f t="shared" si="187"/>
        <v>-2.3004218362282871</v>
      </c>
      <c r="T510" s="5">
        <f t="shared" si="188"/>
        <v>2.7480916030534353</v>
      </c>
      <c r="U510" s="5"/>
      <c r="V510" s="5"/>
      <c r="W510" s="5">
        <f t="shared" si="189"/>
        <v>0.31000000000000005</v>
      </c>
      <c r="X510" s="4">
        <f t="shared" si="190"/>
        <v>0.35000000000000009</v>
      </c>
      <c r="Y510" s="4">
        <f t="shared" si="191"/>
        <v>4.0000000000000036E-2</v>
      </c>
      <c r="Z510" s="30">
        <f t="shared" si="192"/>
        <v>2021</v>
      </c>
      <c r="AA510" s="4">
        <f t="shared" si="193"/>
        <v>-1</v>
      </c>
      <c r="AB510" s="4">
        <f t="shared" si="194"/>
        <v>-1</v>
      </c>
      <c r="AC510" s="4">
        <f t="shared" si="195"/>
        <v>0</v>
      </c>
      <c r="AD510" s="4"/>
      <c r="AE510" s="4">
        <f t="shared" si="196"/>
        <v>2.2618037885213438E-2</v>
      </c>
      <c r="AF510" s="31">
        <f t="shared" si="197"/>
        <v>-0.69</v>
      </c>
      <c r="AG510" s="31">
        <f t="shared" si="198"/>
        <v>-0.64999999999999991</v>
      </c>
      <c r="AH510" s="3">
        <f t="shared" si="199"/>
        <v>0</v>
      </c>
      <c r="AI510" s="40" t="b">
        <f t="shared" si="200"/>
        <v>0</v>
      </c>
      <c r="AJ510" s="3">
        <f t="shared" si="201"/>
        <v>3.9511201629327863E-2</v>
      </c>
      <c r="AK510" s="3">
        <f t="shared" si="202"/>
        <v>0.7792331305335598</v>
      </c>
    </row>
    <row r="511" spans="1:37" s="3" customFormat="1" x14ac:dyDescent="0.25">
      <c r="A511" s="9">
        <v>44472</v>
      </c>
      <c r="B511" s="1" t="s">
        <v>73</v>
      </c>
      <c r="C511" s="1" t="s">
        <v>63</v>
      </c>
      <c r="D511">
        <v>20</v>
      </c>
      <c r="E511" s="1">
        <v>37</v>
      </c>
      <c r="F511">
        <f t="shared" si="178"/>
        <v>0</v>
      </c>
      <c r="G511">
        <f t="shared" si="179"/>
        <v>1</v>
      </c>
      <c r="H511" s="4">
        <v>1.37</v>
      </c>
      <c r="I511" s="4">
        <v>3.2</v>
      </c>
      <c r="J511" s="4">
        <v>1.47</v>
      </c>
      <c r="K511" s="4">
        <v>2.75</v>
      </c>
      <c r="L511" s="18">
        <f t="shared" si="180"/>
        <v>70</v>
      </c>
      <c r="M511" s="18">
        <f t="shared" si="181"/>
        <v>30</v>
      </c>
      <c r="N511" s="18">
        <f t="shared" si="182"/>
        <v>65</v>
      </c>
      <c r="O511" s="18">
        <f t="shared" si="183"/>
        <v>35</v>
      </c>
      <c r="P511" s="4">
        <f t="shared" si="184"/>
        <v>202110</v>
      </c>
      <c r="Q511" s="23">
        <f t="shared" si="185"/>
        <v>0.42812500000000003</v>
      </c>
      <c r="R511" s="23">
        <f t="shared" si="186"/>
        <v>-3.1572481572481563</v>
      </c>
      <c r="S511" s="22">
        <f t="shared" si="187"/>
        <v>-2.7291231572481562</v>
      </c>
      <c r="T511" s="5">
        <f t="shared" si="188"/>
        <v>2.335766423357664</v>
      </c>
      <c r="U511" s="5"/>
      <c r="V511" s="5"/>
      <c r="W511" s="5">
        <f t="shared" si="189"/>
        <v>-1</v>
      </c>
      <c r="X511" s="4">
        <f t="shared" si="190"/>
        <v>-1</v>
      </c>
      <c r="Y511" s="4">
        <f t="shared" si="191"/>
        <v>0</v>
      </c>
      <c r="Z511" s="30">
        <f t="shared" si="192"/>
        <v>2021</v>
      </c>
      <c r="AA511" s="4">
        <f t="shared" si="193"/>
        <v>2.2000000000000002</v>
      </c>
      <c r="AB511" s="4">
        <f t="shared" si="194"/>
        <v>1.75</v>
      </c>
      <c r="AC511" s="4">
        <f t="shared" si="195"/>
        <v>-0.45000000000000018</v>
      </c>
      <c r="AD511" s="4"/>
      <c r="AE511" s="4">
        <f t="shared" si="196"/>
        <v>4.9654898455732677E-2</v>
      </c>
      <c r="AF511" s="31">
        <f t="shared" si="197"/>
        <v>1.2000000000000002</v>
      </c>
      <c r="AG511" s="31">
        <f t="shared" si="198"/>
        <v>0.75</v>
      </c>
      <c r="AH511" s="3">
        <f t="shared" si="199"/>
        <v>1</v>
      </c>
      <c r="AI511" s="40" t="b">
        <f t="shared" si="200"/>
        <v>0</v>
      </c>
      <c r="AJ511" s="3">
        <f t="shared" si="201"/>
        <v>4.0700218818380707E-2</v>
      </c>
      <c r="AK511" s="3">
        <f t="shared" si="202"/>
        <v>0.76222011694815928</v>
      </c>
    </row>
    <row r="512" spans="1:37" s="3" customFormat="1" x14ac:dyDescent="0.25">
      <c r="A512" s="9">
        <v>44472</v>
      </c>
      <c r="B512" s="1" t="s">
        <v>38</v>
      </c>
      <c r="C512" s="1" t="s">
        <v>61</v>
      </c>
      <c r="D512">
        <v>21</v>
      </c>
      <c r="E512" s="1">
        <v>28</v>
      </c>
      <c r="F512">
        <f t="shared" si="178"/>
        <v>0</v>
      </c>
      <c r="G512">
        <f t="shared" si="179"/>
        <v>1</v>
      </c>
      <c r="H512" s="4">
        <v>1.62</v>
      </c>
      <c r="I512" s="4">
        <v>2.4</v>
      </c>
      <c r="J512" s="4">
        <v>1.71</v>
      </c>
      <c r="K512" s="4">
        <v>2.2000000000000002</v>
      </c>
      <c r="L512" s="18">
        <f t="shared" si="180"/>
        <v>60</v>
      </c>
      <c r="M512" s="18">
        <f t="shared" si="181"/>
        <v>40</v>
      </c>
      <c r="N512" s="18">
        <f t="shared" si="182"/>
        <v>55</v>
      </c>
      <c r="O512" s="18">
        <f t="shared" si="183"/>
        <v>45</v>
      </c>
      <c r="P512" s="4">
        <f t="shared" si="184"/>
        <v>202110</v>
      </c>
      <c r="Q512" s="23">
        <f t="shared" si="185"/>
        <v>0.67500000000000004</v>
      </c>
      <c r="R512" s="23">
        <f t="shared" si="186"/>
        <v>-2.3271889400921655</v>
      </c>
      <c r="S512" s="22">
        <f t="shared" si="187"/>
        <v>-1.6521889400921654</v>
      </c>
      <c r="T512" s="5">
        <f t="shared" si="188"/>
        <v>1.4814814814814814</v>
      </c>
      <c r="U512" s="5"/>
      <c r="V512" s="5"/>
      <c r="W512" s="5">
        <f t="shared" si="189"/>
        <v>-1</v>
      </c>
      <c r="X512" s="4">
        <f t="shared" si="190"/>
        <v>-1</v>
      </c>
      <c r="Y512" s="4">
        <f t="shared" si="191"/>
        <v>0</v>
      </c>
      <c r="Z512" s="30">
        <f t="shared" si="192"/>
        <v>2021</v>
      </c>
      <c r="AA512" s="4">
        <f t="shared" si="193"/>
        <v>1.4</v>
      </c>
      <c r="AB512" s="4">
        <f t="shared" si="194"/>
        <v>1.2000000000000002</v>
      </c>
      <c r="AC512" s="4">
        <f t="shared" si="195"/>
        <v>-0.19999999999999973</v>
      </c>
      <c r="AD512" s="4"/>
      <c r="AE512" s="4">
        <f t="shared" si="196"/>
        <v>3.2488628979857048E-2</v>
      </c>
      <c r="AF512" s="31">
        <f t="shared" si="197"/>
        <v>0.39999999999999991</v>
      </c>
      <c r="AG512" s="31">
        <f t="shared" si="198"/>
        <v>0.20000000000000018</v>
      </c>
      <c r="AH512" s="3">
        <f t="shared" si="199"/>
        <v>0</v>
      </c>
      <c r="AI512" s="40" t="b">
        <f t="shared" si="200"/>
        <v>0</v>
      </c>
      <c r="AJ512" s="3">
        <f t="shared" si="201"/>
        <v>3.2835820895522283E-2</v>
      </c>
      <c r="AK512" s="3">
        <f t="shared" si="202"/>
        <v>0.73406619925824312</v>
      </c>
    </row>
    <row r="513" spans="1:37" s="3" customFormat="1" x14ac:dyDescent="0.25">
      <c r="A513" s="9">
        <v>44472</v>
      </c>
      <c r="B513" s="1" t="s">
        <v>41</v>
      </c>
      <c r="C513" s="1" t="s">
        <v>81</v>
      </c>
      <c r="D513">
        <v>30</v>
      </c>
      <c r="E513" s="1">
        <v>34</v>
      </c>
      <c r="F513">
        <f t="shared" si="178"/>
        <v>0</v>
      </c>
      <c r="G513">
        <f t="shared" si="179"/>
        <v>1</v>
      </c>
      <c r="H513" s="4">
        <v>1.86</v>
      </c>
      <c r="I513" s="4">
        <v>1.95</v>
      </c>
      <c r="J513" s="4">
        <v>2.1</v>
      </c>
      <c r="K513" s="4">
        <v>1.76</v>
      </c>
      <c r="L513" s="18">
        <f t="shared" si="180"/>
        <v>50</v>
      </c>
      <c r="M513" s="18">
        <f t="shared" si="181"/>
        <v>50</v>
      </c>
      <c r="N513" s="18">
        <f t="shared" si="182"/>
        <v>45</v>
      </c>
      <c r="O513" s="18">
        <f t="shared" si="183"/>
        <v>55</v>
      </c>
      <c r="P513" s="4">
        <f t="shared" si="184"/>
        <v>202110</v>
      </c>
      <c r="Q513" s="23">
        <f t="shared" si="185"/>
        <v>0.9538461538461539</v>
      </c>
      <c r="R513" s="23">
        <f t="shared" si="186"/>
        <v>-2.215422276621787</v>
      </c>
      <c r="S513" s="22">
        <f t="shared" si="187"/>
        <v>-1.261576122775633</v>
      </c>
      <c r="T513" s="5">
        <f t="shared" si="188"/>
        <v>1.0483870967741935</v>
      </c>
      <c r="U513" s="5"/>
      <c r="V513" s="5"/>
      <c r="W513" s="5">
        <f t="shared" si="189"/>
        <v>-1</v>
      </c>
      <c r="X513" s="4">
        <f t="shared" si="190"/>
        <v>-1</v>
      </c>
      <c r="Y513" s="4">
        <f t="shared" si="191"/>
        <v>0</v>
      </c>
      <c r="Z513" s="30">
        <f t="shared" si="192"/>
        <v>2021</v>
      </c>
      <c r="AA513" s="4">
        <f t="shared" si="193"/>
        <v>0.95</v>
      </c>
      <c r="AB513" s="4">
        <f t="shared" si="194"/>
        <v>0.76</v>
      </c>
      <c r="AC513" s="4">
        <f t="shared" si="195"/>
        <v>-0.18999999999999995</v>
      </c>
      <c r="AD513" s="4"/>
      <c r="AE513" s="4">
        <f t="shared" si="196"/>
        <v>6.144393241167434E-2</v>
      </c>
      <c r="AF513" s="31">
        <f t="shared" si="197"/>
        <v>-5.0000000000000044E-2</v>
      </c>
      <c r="AG513" s="31">
        <f t="shared" si="198"/>
        <v>-0.24</v>
      </c>
      <c r="AH513" s="3">
        <f t="shared" si="199"/>
        <v>1</v>
      </c>
      <c r="AI513" s="40">
        <f t="shared" si="200"/>
        <v>1.098901098901095E-2</v>
      </c>
      <c r="AJ513" s="3">
        <f t="shared" si="201"/>
        <v>4.8031496062992063E-2</v>
      </c>
      <c r="AK513" s="3">
        <f t="shared" si="202"/>
        <v>0.71037912285010663</v>
      </c>
    </row>
    <row r="514" spans="1:37" s="3" customFormat="1" x14ac:dyDescent="0.25">
      <c r="A514" s="9">
        <v>44472</v>
      </c>
      <c r="B514" s="1" t="s">
        <v>46</v>
      </c>
      <c r="C514" s="1" t="s">
        <v>47</v>
      </c>
      <c r="D514">
        <v>40</v>
      </c>
      <c r="E514" s="1">
        <v>0</v>
      </c>
      <c r="F514">
        <f t="shared" si="178"/>
        <v>1</v>
      </c>
      <c r="G514">
        <f t="shared" si="179"/>
        <v>0</v>
      </c>
      <c r="H514" s="4">
        <v>1.07</v>
      </c>
      <c r="I514" s="4">
        <v>9</v>
      </c>
      <c r="J514" s="4">
        <v>1.05</v>
      </c>
      <c r="K514" s="4">
        <v>11</v>
      </c>
      <c r="L514" s="18">
        <f t="shared" si="180"/>
        <v>90</v>
      </c>
      <c r="M514" s="18">
        <f t="shared" si="181"/>
        <v>10</v>
      </c>
      <c r="N514" s="18">
        <f t="shared" si="182"/>
        <v>95</v>
      </c>
      <c r="O514" s="18">
        <f t="shared" si="183"/>
        <v>5</v>
      </c>
      <c r="P514" s="4">
        <f t="shared" si="184"/>
        <v>202110</v>
      </c>
      <c r="Q514" s="23">
        <f t="shared" si="185"/>
        <v>1.07</v>
      </c>
      <c r="R514" s="23">
        <f t="shared" si="186"/>
        <v>-14.410714285714272</v>
      </c>
      <c r="S514" s="22">
        <f t="shared" si="187"/>
        <v>-13.340714285714272</v>
      </c>
      <c r="T514" s="5">
        <f t="shared" si="188"/>
        <v>8.4112149532710276</v>
      </c>
      <c r="U514" s="5"/>
      <c r="V514" s="5"/>
      <c r="W514" s="5">
        <f t="shared" si="189"/>
        <v>7.0000000000000062E-2</v>
      </c>
      <c r="X514" s="4">
        <f t="shared" si="190"/>
        <v>5.0000000000000044E-2</v>
      </c>
      <c r="Y514" s="4">
        <f t="shared" si="191"/>
        <v>-2.0000000000000018E-2</v>
      </c>
      <c r="Z514" s="30">
        <f t="shared" si="192"/>
        <v>2021</v>
      </c>
      <c r="AA514" s="4">
        <f t="shared" si="193"/>
        <v>-1</v>
      </c>
      <c r="AB514" s="4">
        <f t="shared" si="194"/>
        <v>-1</v>
      </c>
      <c r="AC514" s="4">
        <f t="shared" si="195"/>
        <v>0</v>
      </c>
      <c r="AD514" s="4"/>
      <c r="AE514" s="4">
        <f t="shared" si="196"/>
        <v>-1.7801513128615887E-2</v>
      </c>
      <c r="AF514" s="31">
        <f t="shared" si="197"/>
        <v>-0.92999999999999994</v>
      </c>
      <c r="AG514" s="31">
        <f t="shared" si="198"/>
        <v>-0.95</v>
      </c>
      <c r="AH514" s="3">
        <f t="shared" si="199"/>
        <v>0</v>
      </c>
      <c r="AI514" s="40" t="b">
        <f t="shared" si="200"/>
        <v>0</v>
      </c>
      <c r="AJ514" s="3">
        <f t="shared" si="201"/>
        <v>4.3694141012909582E-2</v>
      </c>
      <c r="AK514" s="3">
        <f t="shared" si="202"/>
        <v>0.89141323464554023</v>
      </c>
    </row>
    <row r="515" spans="1:37" s="3" customFormat="1" x14ac:dyDescent="0.25">
      <c r="A515" s="9">
        <v>44472</v>
      </c>
      <c r="B515" s="1" t="s">
        <v>45</v>
      </c>
      <c r="C515" s="1" t="s">
        <v>33</v>
      </c>
      <c r="D515">
        <v>24</v>
      </c>
      <c r="E515" s="1">
        <v>14</v>
      </c>
      <c r="F515">
        <f t="shared" ref="F515:F578" si="203">IF(D515&gt;E515,1,0)</f>
        <v>1</v>
      </c>
      <c r="G515">
        <f t="shared" ref="G515:G578" si="204">IF(E515&gt;D515,1,0)</f>
        <v>0</v>
      </c>
      <c r="H515" s="4">
        <v>1.58</v>
      </c>
      <c r="I515" s="4">
        <v>2.5</v>
      </c>
      <c r="J515" s="4">
        <v>1.66</v>
      </c>
      <c r="K515" s="4">
        <v>2.2999999999999998</v>
      </c>
      <c r="L515" s="18">
        <f t="shared" ref="L515:L578" si="205">INT(100/H515/10)*10</f>
        <v>60</v>
      </c>
      <c r="M515" s="18">
        <f t="shared" ref="M515:M578" si="206">INT(100/I515/5)*5</f>
        <v>40</v>
      </c>
      <c r="N515" s="18">
        <f t="shared" ref="N515:N578" si="207">INT(100/J515/5)*5</f>
        <v>60</v>
      </c>
      <c r="O515" s="18">
        <f t="shared" ref="O515:O578" si="208">INT(100/K515/5)*5</f>
        <v>40</v>
      </c>
      <c r="P515" s="4">
        <f t="shared" ref="P515:P578" si="209">YEAR(A515)*100+MONTH(A515)</f>
        <v>202110</v>
      </c>
      <c r="Q515" s="23">
        <f t="shared" ref="Q515:Q578" si="210">IF(F515=1,H515,H515/I515)</f>
        <v>1.58</v>
      </c>
      <c r="R515" s="23">
        <f t="shared" ref="R515:R578" si="211">-1/(H515-1)-1/(I515-1)</f>
        <v>-2.3908045977011492</v>
      </c>
      <c r="S515" s="22">
        <f t="shared" ref="S515:S578" si="212">Q515+R515</f>
        <v>-0.8108045977011491</v>
      </c>
      <c r="T515" s="5">
        <f t="shared" ref="T515:T578" si="213">I515/H515</f>
        <v>1.5822784810126582</v>
      </c>
      <c r="U515" s="5"/>
      <c r="V515" s="5"/>
      <c r="W515" s="5">
        <f t="shared" ref="W515:W578" si="214">H515*F515-1</f>
        <v>0.58000000000000007</v>
      </c>
      <c r="X515" s="4">
        <f t="shared" ref="X515:X578" si="215">J515*F515-1</f>
        <v>0.65999999999999992</v>
      </c>
      <c r="Y515" s="4">
        <f t="shared" ref="Y515:Y578" si="216">X515-W515</f>
        <v>7.9999999999999849E-2</v>
      </c>
      <c r="Z515" s="30">
        <f t="shared" ref="Z515:Z578" si="217">YEAR(A515)</f>
        <v>2021</v>
      </c>
      <c r="AA515" s="4">
        <f t="shared" ref="AA515:AA578" si="218">I515*G515-1</f>
        <v>-1</v>
      </c>
      <c r="AB515" s="4">
        <f t="shared" ref="AB515:AB578" si="219">G515*K515-1</f>
        <v>-1</v>
      </c>
      <c r="AC515" s="4">
        <f t="shared" ref="AC515:AC578" si="220">AB515-AA515</f>
        <v>0</v>
      </c>
      <c r="AD515" s="4"/>
      <c r="AE515" s="4">
        <f t="shared" ref="AE515:AE578" si="221">(1/H515-1/J515)</f>
        <v>3.0501753850846303E-2</v>
      </c>
      <c r="AF515" s="31">
        <f t="shared" ref="AF515:AF578" si="222">H515*F515+I515*G515-2</f>
        <v>-0.41999999999999993</v>
      </c>
      <c r="AG515" s="31">
        <f t="shared" ref="AG515:AG578" si="223">F515*J515+G515*K515-2</f>
        <v>-0.34000000000000008</v>
      </c>
      <c r="AH515" s="3">
        <f t="shared" ref="AH515:AH578" si="224">IF(OR((1/H515+1/K515)&lt;1,(1/I515+1/J515)&lt;1),1,0)</f>
        <v>0</v>
      </c>
      <c r="AI515" s="40" t="b">
        <f t="shared" ref="AI515:AI578" si="225">IF(MIN(1/H515+1/K515,1/I515+1/J515)&lt;0.99,1-MIN(1/H515+1/K515,1/I515+1/J515))</f>
        <v>0</v>
      </c>
      <c r="AJ515" s="3">
        <f t="shared" ref="AJ515:AJ578" si="226">1-H515*I515/(H515+I515)</f>
        <v>3.1862745098039214E-2</v>
      </c>
      <c r="AK515" s="3">
        <f t="shared" ref="AK515:AK578" si="227">1-(1/H515+1/I515)/H515/I515</f>
        <v>0.73850344496074349</v>
      </c>
    </row>
    <row r="516" spans="1:37" s="3" customFormat="1" x14ac:dyDescent="0.25">
      <c r="A516" s="9">
        <v>44472</v>
      </c>
      <c r="B516" s="1" t="s">
        <v>37</v>
      </c>
      <c r="C516" s="1" t="s">
        <v>40</v>
      </c>
      <c r="D516">
        <v>36</v>
      </c>
      <c r="E516" s="1">
        <v>28</v>
      </c>
      <c r="F516">
        <f t="shared" si="203"/>
        <v>1</v>
      </c>
      <c r="G516">
        <f t="shared" si="204"/>
        <v>0</v>
      </c>
      <c r="H516" s="4">
        <v>1.47</v>
      </c>
      <c r="I516" s="4">
        <v>2.75</v>
      </c>
      <c r="J516" s="4">
        <v>1.47</v>
      </c>
      <c r="K516" s="4">
        <v>2.75</v>
      </c>
      <c r="L516" s="18">
        <f t="shared" si="205"/>
        <v>60</v>
      </c>
      <c r="M516" s="18">
        <f t="shared" si="206"/>
        <v>35</v>
      </c>
      <c r="N516" s="18">
        <f t="shared" si="207"/>
        <v>65</v>
      </c>
      <c r="O516" s="18">
        <f t="shared" si="208"/>
        <v>35</v>
      </c>
      <c r="P516" s="4">
        <f t="shared" si="209"/>
        <v>202110</v>
      </c>
      <c r="Q516" s="23">
        <f t="shared" si="210"/>
        <v>1.47</v>
      </c>
      <c r="R516" s="23">
        <f t="shared" si="211"/>
        <v>-2.6990881458966562</v>
      </c>
      <c r="S516" s="22">
        <f t="shared" si="212"/>
        <v>-1.2290881458966563</v>
      </c>
      <c r="T516" s="5">
        <f t="shared" si="213"/>
        <v>1.870748299319728</v>
      </c>
      <c r="U516" s="5"/>
      <c r="V516" s="5"/>
      <c r="W516" s="5">
        <f t="shared" si="214"/>
        <v>0.47</v>
      </c>
      <c r="X516" s="4">
        <f t="shared" si="215"/>
        <v>0.47</v>
      </c>
      <c r="Y516" s="4">
        <f t="shared" si="216"/>
        <v>0</v>
      </c>
      <c r="Z516" s="30">
        <f t="shared" si="217"/>
        <v>2021</v>
      </c>
      <c r="AA516" s="4">
        <f t="shared" si="218"/>
        <v>-1</v>
      </c>
      <c r="AB516" s="4">
        <f t="shared" si="219"/>
        <v>-1</v>
      </c>
      <c r="AC516" s="4">
        <f t="shared" si="220"/>
        <v>0</v>
      </c>
      <c r="AD516" s="4"/>
      <c r="AE516" s="4">
        <f t="shared" si="221"/>
        <v>0</v>
      </c>
      <c r="AF516" s="31">
        <f t="shared" si="222"/>
        <v>-0.53</v>
      </c>
      <c r="AG516" s="31">
        <f t="shared" si="223"/>
        <v>-0.53</v>
      </c>
      <c r="AH516" s="3">
        <f t="shared" si="224"/>
        <v>0</v>
      </c>
      <c r="AI516" s="40" t="b">
        <f t="shared" si="225"/>
        <v>0</v>
      </c>
      <c r="AJ516" s="3">
        <f t="shared" si="226"/>
        <v>4.206161137440767E-2</v>
      </c>
      <c r="AK516" s="3">
        <f t="shared" si="227"/>
        <v>0.74176661163144075</v>
      </c>
    </row>
    <row r="517" spans="1:37" s="3" customFormat="1" x14ac:dyDescent="0.25">
      <c r="A517" s="9">
        <v>44472</v>
      </c>
      <c r="B517" s="1" t="s">
        <v>51</v>
      </c>
      <c r="C517" s="1" t="s">
        <v>36</v>
      </c>
      <c r="D517">
        <v>17</v>
      </c>
      <c r="E517" s="1">
        <v>27</v>
      </c>
      <c r="F517">
        <f t="shared" si="203"/>
        <v>0</v>
      </c>
      <c r="G517">
        <f t="shared" si="204"/>
        <v>1</v>
      </c>
      <c r="H517" s="4">
        <v>1.8</v>
      </c>
      <c r="I517" s="4">
        <v>2.0499999999999998</v>
      </c>
      <c r="J517" s="4">
        <v>1.68</v>
      </c>
      <c r="K517" s="4">
        <v>2.25</v>
      </c>
      <c r="L517" s="18">
        <f t="shared" si="205"/>
        <v>50</v>
      </c>
      <c r="M517" s="18">
        <f t="shared" si="206"/>
        <v>45</v>
      </c>
      <c r="N517" s="18">
        <f t="shared" si="207"/>
        <v>55</v>
      </c>
      <c r="O517" s="18">
        <f t="shared" si="208"/>
        <v>40</v>
      </c>
      <c r="P517" s="4">
        <f t="shared" si="209"/>
        <v>202110</v>
      </c>
      <c r="Q517" s="23">
        <f t="shared" si="210"/>
        <v>0.87804878048780499</v>
      </c>
      <c r="R517" s="23">
        <f t="shared" si="211"/>
        <v>-2.2023809523809526</v>
      </c>
      <c r="S517" s="22">
        <f t="shared" si="212"/>
        <v>-1.3243321718931476</v>
      </c>
      <c r="T517" s="5">
        <f t="shared" si="213"/>
        <v>1.1388888888888888</v>
      </c>
      <c r="U517" s="5"/>
      <c r="V517" s="5"/>
      <c r="W517" s="5">
        <f t="shared" si="214"/>
        <v>-1</v>
      </c>
      <c r="X517" s="4">
        <f t="shared" si="215"/>
        <v>-1</v>
      </c>
      <c r="Y517" s="4">
        <f t="shared" si="216"/>
        <v>0</v>
      </c>
      <c r="Z517" s="30">
        <f t="shared" si="217"/>
        <v>2021</v>
      </c>
      <c r="AA517" s="4">
        <f t="shared" si="218"/>
        <v>1.0499999999999998</v>
      </c>
      <c r="AB517" s="4">
        <f t="shared" si="219"/>
        <v>1.25</v>
      </c>
      <c r="AC517" s="4">
        <f t="shared" si="220"/>
        <v>0.20000000000000018</v>
      </c>
      <c r="AD517" s="4"/>
      <c r="AE517" s="4">
        <f t="shared" si="221"/>
        <v>-3.9682539682539653E-2</v>
      </c>
      <c r="AF517" s="31">
        <f t="shared" si="222"/>
        <v>4.9999999999999822E-2</v>
      </c>
      <c r="AG517" s="31">
        <f t="shared" si="223"/>
        <v>0.25</v>
      </c>
      <c r="AH517" s="3">
        <f t="shared" si="224"/>
        <v>0</v>
      </c>
      <c r="AI517" s="40" t="b">
        <f t="shared" si="225"/>
        <v>0</v>
      </c>
      <c r="AJ517" s="3">
        <f t="shared" si="226"/>
        <v>4.1558441558441461E-2</v>
      </c>
      <c r="AK517" s="3">
        <f t="shared" si="227"/>
        <v>0.7172464949581745</v>
      </c>
    </row>
    <row r="518" spans="1:37" s="3" customFormat="1" x14ac:dyDescent="0.25">
      <c r="A518" s="9">
        <v>44472</v>
      </c>
      <c r="B518" s="1" t="s">
        <v>60</v>
      </c>
      <c r="C518" s="1" t="s">
        <v>58</v>
      </c>
      <c r="D518">
        <v>7</v>
      </c>
      <c r="E518" s="1">
        <v>14</v>
      </c>
      <c r="F518">
        <f t="shared" si="203"/>
        <v>0</v>
      </c>
      <c r="G518">
        <f t="shared" si="204"/>
        <v>1</v>
      </c>
      <c r="H518" s="4">
        <v>2</v>
      </c>
      <c r="I518" s="4">
        <v>1.83</v>
      </c>
      <c r="J518" s="4">
        <v>1.9</v>
      </c>
      <c r="K518" s="4">
        <v>1.9</v>
      </c>
      <c r="L518" s="18">
        <f t="shared" si="205"/>
        <v>50</v>
      </c>
      <c r="M518" s="18">
        <f t="shared" si="206"/>
        <v>50</v>
      </c>
      <c r="N518" s="18">
        <f t="shared" si="207"/>
        <v>50</v>
      </c>
      <c r="O518" s="18">
        <f t="shared" si="208"/>
        <v>50</v>
      </c>
      <c r="P518" s="4">
        <f t="shared" si="209"/>
        <v>202110</v>
      </c>
      <c r="Q518" s="23">
        <f t="shared" si="210"/>
        <v>1.0928961748633879</v>
      </c>
      <c r="R518" s="23">
        <f t="shared" si="211"/>
        <v>-2.2048192771084336</v>
      </c>
      <c r="S518" s="22">
        <f t="shared" si="212"/>
        <v>-1.1119231022450458</v>
      </c>
      <c r="T518" s="5">
        <f t="shared" si="213"/>
        <v>0.91500000000000004</v>
      </c>
      <c r="U518" s="5"/>
      <c r="V518" s="5"/>
      <c r="W518" s="5">
        <f t="shared" si="214"/>
        <v>-1</v>
      </c>
      <c r="X518" s="4">
        <f t="shared" si="215"/>
        <v>-1</v>
      </c>
      <c r="Y518" s="4">
        <f t="shared" si="216"/>
        <v>0</v>
      </c>
      <c r="Z518" s="30">
        <f t="shared" si="217"/>
        <v>2021</v>
      </c>
      <c r="AA518" s="4">
        <f t="shared" si="218"/>
        <v>0.83000000000000007</v>
      </c>
      <c r="AB518" s="4">
        <f t="shared" si="219"/>
        <v>0.89999999999999991</v>
      </c>
      <c r="AC518" s="4">
        <f t="shared" si="220"/>
        <v>6.999999999999984E-2</v>
      </c>
      <c r="AD518" s="4"/>
      <c r="AE518" s="4">
        <f t="shared" si="221"/>
        <v>-2.6315789473684181E-2</v>
      </c>
      <c r="AF518" s="31">
        <f t="shared" si="222"/>
        <v>-0.16999999999999993</v>
      </c>
      <c r="AG518" s="31">
        <f t="shared" si="223"/>
        <v>-0.10000000000000009</v>
      </c>
      <c r="AH518" s="3">
        <f t="shared" si="224"/>
        <v>0</v>
      </c>
      <c r="AI518" s="40" t="b">
        <f t="shared" si="225"/>
        <v>0</v>
      </c>
      <c r="AJ518" s="3">
        <f t="shared" si="226"/>
        <v>4.4386422976501305E-2</v>
      </c>
      <c r="AK518" s="3">
        <f t="shared" si="227"/>
        <v>0.71408522201319835</v>
      </c>
    </row>
    <row r="519" spans="1:37" s="3" customFormat="1" x14ac:dyDescent="0.25">
      <c r="A519" s="9">
        <v>44472</v>
      </c>
      <c r="B519" s="1" t="s">
        <v>42</v>
      </c>
      <c r="C519" s="1" t="s">
        <v>34</v>
      </c>
      <c r="D519">
        <v>21</v>
      </c>
      <c r="E519" s="1">
        <v>27</v>
      </c>
      <c r="F519">
        <f t="shared" si="203"/>
        <v>0</v>
      </c>
      <c r="G519">
        <f t="shared" si="204"/>
        <v>1</v>
      </c>
      <c r="H519" s="4">
        <v>1.27</v>
      </c>
      <c r="I519" s="4">
        <v>3.8</v>
      </c>
      <c r="J519" s="4">
        <v>1.29</v>
      </c>
      <c r="K519" s="4">
        <v>3.7</v>
      </c>
      <c r="L519" s="18">
        <f t="shared" si="205"/>
        <v>70</v>
      </c>
      <c r="M519" s="18">
        <f t="shared" si="206"/>
        <v>25</v>
      </c>
      <c r="N519" s="18">
        <f t="shared" si="207"/>
        <v>75</v>
      </c>
      <c r="O519" s="18">
        <f t="shared" si="208"/>
        <v>25</v>
      </c>
      <c r="P519" s="4">
        <f t="shared" si="209"/>
        <v>202110</v>
      </c>
      <c r="Q519" s="23">
        <f t="shared" si="210"/>
        <v>0.33421052631578951</v>
      </c>
      <c r="R519" s="23">
        <f t="shared" si="211"/>
        <v>-4.06084656084656</v>
      </c>
      <c r="S519" s="22">
        <f t="shared" si="212"/>
        <v>-3.7266360345307703</v>
      </c>
      <c r="T519" s="5">
        <f t="shared" si="213"/>
        <v>2.9921259842519685</v>
      </c>
      <c r="U519" s="5"/>
      <c r="V519" s="5"/>
      <c r="W519" s="5">
        <f t="shared" si="214"/>
        <v>-1</v>
      </c>
      <c r="X519" s="4">
        <f t="shared" si="215"/>
        <v>-1</v>
      </c>
      <c r="Y519" s="4">
        <f t="shared" si="216"/>
        <v>0</v>
      </c>
      <c r="Z519" s="30">
        <f t="shared" si="217"/>
        <v>2021</v>
      </c>
      <c r="AA519" s="4">
        <f t="shared" si="218"/>
        <v>2.8</v>
      </c>
      <c r="AB519" s="4">
        <f t="shared" si="219"/>
        <v>2.7</v>
      </c>
      <c r="AC519" s="4">
        <f t="shared" si="220"/>
        <v>-9.9999999999999645E-2</v>
      </c>
      <c r="AD519" s="4"/>
      <c r="AE519" s="4">
        <f t="shared" si="221"/>
        <v>1.2207776353537203E-2</v>
      </c>
      <c r="AF519" s="31">
        <f t="shared" si="222"/>
        <v>1.7999999999999998</v>
      </c>
      <c r="AG519" s="31">
        <f t="shared" si="223"/>
        <v>1.7000000000000002</v>
      </c>
      <c r="AH519" s="3">
        <f t="shared" si="224"/>
        <v>0</v>
      </c>
      <c r="AI519" s="40" t="b">
        <f t="shared" si="225"/>
        <v>0</v>
      </c>
      <c r="AJ519" s="3">
        <f t="shared" si="226"/>
        <v>4.8126232741617536E-2</v>
      </c>
      <c r="AK519" s="3">
        <f t="shared" si="227"/>
        <v>0.78231258401574977</v>
      </c>
    </row>
    <row r="520" spans="1:37" s="3" customFormat="1" x14ac:dyDescent="0.25">
      <c r="A520" s="9">
        <v>44472</v>
      </c>
      <c r="B520" s="1" t="s">
        <v>53</v>
      </c>
      <c r="C520" s="1" t="s">
        <v>50</v>
      </c>
      <c r="D520">
        <v>27</v>
      </c>
      <c r="E520" s="1">
        <v>24</v>
      </c>
      <c r="F520">
        <f t="shared" si="203"/>
        <v>1</v>
      </c>
      <c r="G520">
        <f t="shared" si="204"/>
        <v>0</v>
      </c>
      <c r="H520" s="4">
        <v>3.8</v>
      </c>
      <c r="I520" s="4">
        <v>1.27</v>
      </c>
      <c r="J520" s="4">
        <v>3.15</v>
      </c>
      <c r="K520" s="4">
        <v>1.38</v>
      </c>
      <c r="L520" s="18">
        <f t="shared" si="205"/>
        <v>20</v>
      </c>
      <c r="M520" s="18">
        <f t="shared" si="206"/>
        <v>75</v>
      </c>
      <c r="N520" s="18">
        <f t="shared" si="207"/>
        <v>30</v>
      </c>
      <c r="O520" s="18">
        <f t="shared" si="208"/>
        <v>70</v>
      </c>
      <c r="P520" s="4">
        <f t="shared" si="209"/>
        <v>202110</v>
      </c>
      <c r="Q520" s="23">
        <f t="shared" si="210"/>
        <v>3.8</v>
      </c>
      <c r="R520" s="23">
        <f t="shared" si="211"/>
        <v>-4.06084656084656</v>
      </c>
      <c r="S520" s="22">
        <f t="shared" si="212"/>
        <v>-0.26084656084656022</v>
      </c>
      <c r="T520" s="5">
        <f t="shared" si="213"/>
        <v>0.33421052631578951</v>
      </c>
      <c r="U520" s="5"/>
      <c r="V520" s="5"/>
      <c r="W520" s="5">
        <f t="shared" si="214"/>
        <v>2.8</v>
      </c>
      <c r="X520" s="4">
        <f t="shared" si="215"/>
        <v>2.15</v>
      </c>
      <c r="Y520" s="4">
        <f t="shared" si="216"/>
        <v>-0.64999999999999991</v>
      </c>
      <c r="Z520" s="30">
        <f t="shared" si="217"/>
        <v>2021</v>
      </c>
      <c r="AA520" s="4">
        <f t="shared" si="218"/>
        <v>-1</v>
      </c>
      <c r="AB520" s="4">
        <f t="shared" si="219"/>
        <v>-1</v>
      </c>
      <c r="AC520" s="4">
        <f t="shared" si="220"/>
        <v>0</v>
      </c>
      <c r="AD520" s="4"/>
      <c r="AE520" s="4">
        <f t="shared" si="221"/>
        <v>-5.4302422723475352E-2</v>
      </c>
      <c r="AF520" s="31">
        <f t="shared" si="222"/>
        <v>1.7999999999999998</v>
      </c>
      <c r="AG520" s="31">
        <f t="shared" si="223"/>
        <v>1.1499999999999999</v>
      </c>
      <c r="AH520" s="3">
        <f t="shared" si="224"/>
        <v>1</v>
      </c>
      <c r="AI520" s="40">
        <f t="shared" si="225"/>
        <v>1.2204424103737566E-2</v>
      </c>
      <c r="AJ520" s="3">
        <f t="shared" si="226"/>
        <v>4.8126232741617536E-2</v>
      </c>
      <c r="AK520" s="3">
        <f t="shared" si="227"/>
        <v>0.78231258401574977</v>
      </c>
    </row>
    <row r="521" spans="1:37" s="3" customFormat="1" x14ac:dyDescent="0.25">
      <c r="A521" s="9">
        <v>44472</v>
      </c>
      <c r="B521" s="1" t="s">
        <v>55</v>
      </c>
      <c r="C521" s="1" t="s">
        <v>49</v>
      </c>
      <c r="D521">
        <v>30</v>
      </c>
      <c r="E521" s="1">
        <v>42</v>
      </c>
      <c r="F521">
        <f t="shared" si="203"/>
        <v>0</v>
      </c>
      <c r="G521">
        <f t="shared" si="204"/>
        <v>1</v>
      </c>
      <c r="H521" s="4">
        <v>3.15</v>
      </c>
      <c r="I521" s="4">
        <v>1.38</v>
      </c>
      <c r="J521" s="4">
        <v>3.9</v>
      </c>
      <c r="K521" s="4">
        <v>1.27</v>
      </c>
      <c r="L521" s="18">
        <f t="shared" si="205"/>
        <v>30</v>
      </c>
      <c r="M521" s="18">
        <f t="shared" si="206"/>
        <v>70</v>
      </c>
      <c r="N521" s="18">
        <f t="shared" si="207"/>
        <v>25</v>
      </c>
      <c r="O521" s="18">
        <f t="shared" si="208"/>
        <v>75</v>
      </c>
      <c r="P521" s="4">
        <f t="shared" si="209"/>
        <v>202110</v>
      </c>
      <c r="Q521" s="23">
        <f t="shared" si="210"/>
        <v>2.2826086956521738</v>
      </c>
      <c r="R521" s="23">
        <f t="shared" si="211"/>
        <v>-3.0966952264381891</v>
      </c>
      <c r="S521" s="22">
        <f t="shared" si="212"/>
        <v>-0.81408653078601523</v>
      </c>
      <c r="T521" s="5">
        <f t="shared" si="213"/>
        <v>0.43809523809523809</v>
      </c>
      <c r="U521" s="5"/>
      <c r="V521" s="5"/>
      <c r="W521" s="5">
        <f t="shared" si="214"/>
        <v>-1</v>
      </c>
      <c r="X521" s="4">
        <f t="shared" si="215"/>
        <v>-1</v>
      </c>
      <c r="Y521" s="4">
        <f t="shared" si="216"/>
        <v>0</v>
      </c>
      <c r="Z521" s="30">
        <f t="shared" si="217"/>
        <v>2021</v>
      </c>
      <c r="AA521" s="4">
        <f t="shared" si="218"/>
        <v>0.37999999999999989</v>
      </c>
      <c r="AB521" s="4">
        <f t="shared" si="219"/>
        <v>0.27</v>
      </c>
      <c r="AC521" s="4">
        <f t="shared" si="220"/>
        <v>-0.10999999999999988</v>
      </c>
      <c r="AD521" s="4"/>
      <c r="AE521" s="4">
        <f t="shared" si="221"/>
        <v>6.1050061050061E-2</v>
      </c>
      <c r="AF521" s="31">
        <f t="shared" si="222"/>
        <v>-0.62000000000000011</v>
      </c>
      <c r="AG521" s="31">
        <f t="shared" si="223"/>
        <v>-0.73</v>
      </c>
      <c r="AH521" s="3">
        <f t="shared" si="224"/>
        <v>1</v>
      </c>
      <c r="AI521" s="40">
        <f t="shared" si="225"/>
        <v>1.8952062430323213E-2</v>
      </c>
      <c r="AJ521" s="3">
        <f t="shared" si="226"/>
        <v>4.039735099337749E-2</v>
      </c>
      <c r="AK521" s="3">
        <f t="shared" si="227"/>
        <v>0.76027191198073663</v>
      </c>
    </row>
    <row r="522" spans="1:37" s="3" customFormat="1" x14ac:dyDescent="0.25">
      <c r="A522" s="9">
        <v>44469</v>
      </c>
      <c r="B522" s="1" t="s">
        <v>44</v>
      </c>
      <c r="C522" s="1" t="s">
        <v>56</v>
      </c>
      <c r="D522">
        <v>24</v>
      </c>
      <c r="E522" s="1">
        <v>21</v>
      </c>
      <c r="F522">
        <f t="shared" si="203"/>
        <v>1</v>
      </c>
      <c r="G522">
        <f t="shared" si="204"/>
        <v>0</v>
      </c>
      <c r="H522" s="4">
        <v>1.29</v>
      </c>
      <c r="I522" s="4">
        <v>3.7</v>
      </c>
      <c r="J522" s="4">
        <v>1.28</v>
      </c>
      <c r="K522" s="4">
        <v>3.75</v>
      </c>
      <c r="L522" s="18">
        <f t="shared" si="205"/>
        <v>70</v>
      </c>
      <c r="M522" s="18">
        <f t="shared" si="206"/>
        <v>25</v>
      </c>
      <c r="N522" s="18">
        <f t="shared" si="207"/>
        <v>75</v>
      </c>
      <c r="O522" s="18">
        <f t="shared" si="208"/>
        <v>25</v>
      </c>
      <c r="P522" s="4">
        <f t="shared" si="209"/>
        <v>202109</v>
      </c>
      <c r="Q522" s="23">
        <f t="shared" si="210"/>
        <v>1.29</v>
      </c>
      <c r="R522" s="23">
        <f t="shared" si="211"/>
        <v>-3.8186462324393355</v>
      </c>
      <c r="S522" s="22">
        <f t="shared" si="212"/>
        <v>-2.5286462324393355</v>
      </c>
      <c r="T522" s="5">
        <f t="shared" si="213"/>
        <v>2.8682170542635661</v>
      </c>
      <c r="U522" s="5"/>
      <c r="V522" s="5"/>
      <c r="W522" s="5">
        <f t="shared" si="214"/>
        <v>0.29000000000000004</v>
      </c>
      <c r="X522" s="4">
        <f t="shared" si="215"/>
        <v>0.28000000000000003</v>
      </c>
      <c r="Y522" s="4">
        <f t="shared" si="216"/>
        <v>-1.0000000000000009E-2</v>
      </c>
      <c r="Z522" s="30">
        <f t="shared" si="217"/>
        <v>2021</v>
      </c>
      <c r="AA522" s="4">
        <f t="shared" si="218"/>
        <v>-1</v>
      </c>
      <c r="AB522" s="4">
        <f t="shared" si="219"/>
        <v>-1</v>
      </c>
      <c r="AC522" s="4">
        <f t="shared" si="220"/>
        <v>0</v>
      </c>
      <c r="AD522" s="4"/>
      <c r="AE522" s="4">
        <f t="shared" si="221"/>
        <v>-6.0562015503876632E-3</v>
      </c>
      <c r="AF522" s="31">
        <f t="shared" si="222"/>
        <v>-0.71</v>
      </c>
      <c r="AG522" s="31">
        <f t="shared" si="223"/>
        <v>-0.72</v>
      </c>
      <c r="AH522" s="3">
        <f t="shared" si="224"/>
        <v>0</v>
      </c>
      <c r="AI522" s="40" t="b">
        <f t="shared" si="225"/>
        <v>0</v>
      </c>
      <c r="AJ522" s="3">
        <f t="shared" si="226"/>
        <v>4.3486973947895691E-2</v>
      </c>
      <c r="AK522" s="3">
        <f t="shared" si="227"/>
        <v>0.78096290200714802</v>
      </c>
    </row>
    <row r="523" spans="1:37" s="3" customFormat="1" x14ac:dyDescent="0.25">
      <c r="A523" s="9">
        <v>44466</v>
      </c>
      <c r="B523" s="1" t="s">
        <v>37</v>
      </c>
      <c r="C523" s="1" t="s">
        <v>55</v>
      </c>
      <c r="D523">
        <v>41</v>
      </c>
      <c r="E523" s="1">
        <v>21</v>
      </c>
      <c r="F523">
        <f t="shared" si="203"/>
        <v>1</v>
      </c>
      <c r="G523">
        <f t="shared" si="204"/>
        <v>0</v>
      </c>
      <c r="H523" s="4">
        <v>1.5</v>
      </c>
      <c r="I523" s="4">
        <v>2.7</v>
      </c>
      <c r="J523" s="4">
        <v>1.55</v>
      </c>
      <c r="K523" s="4">
        <v>2.6</v>
      </c>
      <c r="L523" s="18">
        <f t="shared" si="205"/>
        <v>60</v>
      </c>
      <c r="M523" s="18">
        <f t="shared" si="206"/>
        <v>35</v>
      </c>
      <c r="N523" s="18">
        <f t="shared" si="207"/>
        <v>60</v>
      </c>
      <c r="O523" s="18">
        <f t="shared" si="208"/>
        <v>35</v>
      </c>
      <c r="P523" s="4">
        <f t="shared" si="209"/>
        <v>202109</v>
      </c>
      <c r="Q523" s="23">
        <f t="shared" si="210"/>
        <v>1.5</v>
      </c>
      <c r="R523" s="23">
        <f t="shared" si="211"/>
        <v>-2.5882352941176467</v>
      </c>
      <c r="S523" s="22">
        <f t="shared" si="212"/>
        <v>-1.0882352941176467</v>
      </c>
      <c r="T523" s="5">
        <f t="shared" si="213"/>
        <v>1.8</v>
      </c>
      <c r="U523" s="5"/>
      <c r="V523" s="5"/>
      <c r="W523" s="5">
        <f t="shared" si="214"/>
        <v>0.5</v>
      </c>
      <c r="X523" s="4">
        <f t="shared" si="215"/>
        <v>0.55000000000000004</v>
      </c>
      <c r="Y523" s="4">
        <f t="shared" si="216"/>
        <v>5.0000000000000044E-2</v>
      </c>
      <c r="Z523" s="30">
        <f t="shared" si="217"/>
        <v>2021</v>
      </c>
      <c r="AA523" s="4">
        <f t="shared" si="218"/>
        <v>-1</v>
      </c>
      <c r="AB523" s="4">
        <f t="shared" si="219"/>
        <v>-1</v>
      </c>
      <c r="AC523" s="4">
        <f t="shared" si="220"/>
        <v>0</v>
      </c>
      <c r="AD523" s="4"/>
      <c r="AE523" s="4">
        <f t="shared" si="221"/>
        <v>2.1505376344086002E-2</v>
      </c>
      <c r="AF523" s="31">
        <f t="shared" si="222"/>
        <v>-0.5</v>
      </c>
      <c r="AG523" s="31">
        <f t="shared" si="223"/>
        <v>-0.44999999999999996</v>
      </c>
      <c r="AH523" s="3">
        <f t="shared" si="224"/>
        <v>0</v>
      </c>
      <c r="AI523" s="40" t="b">
        <f t="shared" si="225"/>
        <v>0</v>
      </c>
      <c r="AJ523" s="3">
        <f t="shared" si="226"/>
        <v>3.5714285714285587E-2</v>
      </c>
      <c r="AK523" s="3">
        <f t="shared" si="227"/>
        <v>0.74394147233653407</v>
      </c>
    </row>
    <row r="524" spans="1:37" s="3" customFormat="1" x14ac:dyDescent="0.25">
      <c r="A524" s="9">
        <v>44465</v>
      </c>
      <c r="B524" s="1" t="s">
        <v>38</v>
      </c>
      <c r="C524" s="1" t="s">
        <v>62</v>
      </c>
      <c r="D524">
        <v>28</v>
      </c>
      <c r="E524" s="1">
        <v>30</v>
      </c>
      <c r="F524">
        <f t="shared" si="203"/>
        <v>0</v>
      </c>
      <c r="G524">
        <f t="shared" si="204"/>
        <v>1</v>
      </c>
      <c r="H524" s="4">
        <v>1.52</v>
      </c>
      <c r="I524" s="4">
        <v>2.67</v>
      </c>
      <c r="J524" s="4">
        <v>1.57</v>
      </c>
      <c r="K524" s="4">
        <v>2.5499999999999998</v>
      </c>
      <c r="L524" s="18">
        <f t="shared" si="205"/>
        <v>60</v>
      </c>
      <c r="M524" s="18">
        <f t="shared" si="206"/>
        <v>35</v>
      </c>
      <c r="N524" s="18">
        <f t="shared" si="207"/>
        <v>60</v>
      </c>
      <c r="O524" s="18">
        <f t="shared" si="208"/>
        <v>35</v>
      </c>
      <c r="P524" s="4">
        <f t="shared" si="209"/>
        <v>202109</v>
      </c>
      <c r="Q524" s="23">
        <f t="shared" si="210"/>
        <v>0.56928838951310867</v>
      </c>
      <c r="R524" s="23">
        <f t="shared" si="211"/>
        <v>-2.521879318286504</v>
      </c>
      <c r="S524" s="22">
        <f t="shared" si="212"/>
        <v>-1.9525909287733954</v>
      </c>
      <c r="T524" s="5">
        <f t="shared" si="213"/>
        <v>1.756578947368421</v>
      </c>
      <c r="U524" s="5"/>
      <c r="V524" s="5"/>
      <c r="W524" s="5">
        <f t="shared" si="214"/>
        <v>-1</v>
      </c>
      <c r="X524" s="4">
        <f t="shared" si="215"/>
        <v>-1</v>
      </c>
      <c r="Y524" s="4">
        <f t="shared" si="216"/>
        <v>0</v>
      </c>
      <c r="Z524" s="30">
        <f t="shared" si="217"/>
        <v>2021</v>
      </c>
      <c r="AA524" s="4">
        <f t="shared" si="218"/>
        <v>1.67</v>
      </c>
      <c r="AB524" s="4">
        <f t="shared" si="219"/>
        <v>1.5499999999999998</v>
      </c>
      <c r="AC524" s="4">
        <f t="shared" si="220"/>
        <v>-0.12000000000000011</v>
      </c>
      <c r="AD524" s="4"/>
      <c r="AE524" s="4">
        <f t="shared" si="221"/>
        <v>2.0952061682869672E-2</v>
      </c>
      <c r="AF524" s="31">
        <f t="shared" si="222"/>
        <v>0.66999999999999993</v>
      </c>
      <c r="AG524" s="31">
        <f t="shared" si="223"/>
        <v>0.54999999999999982</v>
      </c>
      <c r="AH524" s="3">
        <f t="shared" si="224"/>
        <v>0</v>
      </c>
      <c r="AI524" s="40" t="b">
        <f t="shared" si="225"/>
        <v>0</v>
      </c>
      <c r="AJ524" s="3">
        <f t="shared" si="226"/>
        <v>3.1408114558472477E-2</v>
      </c>
      <c r="AK524" s="3">
        <f t="shared" si="227"/>
        <v>0.74560748766802243</v>
      </c>
    </row>
    <row r="525" spans="1:37" s="3" customFormat="1" x14ac:dyDescent="0.25">
      <c r="A525" s="9">
        <v>44465</v>
      </c>
      <c r="B525" s="1" t="s">
        <v>73</v>
      </c>
      <c r="C525" s="1" t="s">
        <v>39</v>
      </c>
      <c r="D525">
        <v>34</v>
      </c>
      <c r="E525" s="1">
        <v>24</v>
      </c>
      <c r="F525">
        <f t="shared" si="203"/>
        <v>1</v>
      </c>
      <c r="G525">
        <f t="shared" si="204"/>
        <v>0</v>
      </c>
      <c r="H525" s="4">
        <v>1.9</v>
      </c>
      <c r="I525" s="4">
        <v>1.9</v>
      </c>
      <c r="J525" s="4">
        <v>1.9</v>
      </c>
      <c r="K525" s="4">
        <v>1.9</v>
      </c>
      <c r="L525" s="18">
        <f t="shared" si="205"/>
        <v>50</v>
      </c>
      <c r="M525" s="18">
        <f t="shared" si="206"/>
        <v>50</v>
      </c>
      <c r="N525" s="18">
        <f t="shared" si="207"/>
        <v>50</v>
      </c>
      <c r="O525" s="18">
        <f t="shared" si="208"/>
        <v>50</v>
      </c>
      <c r="P525" s="4">
        <f t="shared" si="209"/>
        <v>202109</v>
      </c>
      <c r="Q525" s="23">
        <f t="shared" si="210"/>
        <v>1.9</v>
      </c>
      <c r="R525" s="23">
        <f t="shared" si="211"/>
        <v>-2.2222222222222223</v>
      </c>
      <c r="S525" s="22">
        <f t="shared" si="212"/>
        <v>-0.32222222222222241</v>
      </c>
      <c r="T525" s="5">
        <f t="shared" si="213"/>
        <v>1</v>
      </c>
      <c r="U525" s="5"/>
      <c r="V525" s="5"/>
      <c r="W525" s="5">
        <f t="shared" si="214"/>
        <v>0.89999999999999991</v>
      </c>
      <c r="X525" s="4">
        <f t="shared" si="215"/>
        <v>0.89999999999999991</v>
      </c>
      <c r="Y525" s="4">
        <f t="shared" si="216"/>
        <v>0</v>
      </c>
      <c r="Z525" s="30">
        <f t="shared" si="217"/>
        <v>2021</v>
      </c>
      <c r="AA525" s="4">
        <f t="shared" si="218"/>
        <v>-1</v>
      </c>
      <c r="AB525" s="4">
        <f t="shared" si="219"/>
        <v>-1</v>
      </c>
      <c r="AC525" s="4">
        <f t="shared" si="220"/>
        <v>0</v>
      </c>
      <c r="AD525" s="4"/>
      <c r="AE525" s="4">
        <f t="shared" si="221"/>
        <v>0</v>
      </c>
      <c r="AF525" s="31">
        <f t="shared" si="222"/>
        <v>-0.10000000000000009</v>
      </c>
      <c r="AG525" s="31">
        <f t="shared" si="223"/>
        <v>-0.10000000000000009</v>
      </c>
      <c r="AH525" s="3">
        <f t="shared" si="224"/>
        <v>0</v>
      </c>
      <c r="AI525" s="40" t="b">
        <f t="shared" si="225"/>
        <v>0</v>
      </c>
      <c r="AJ525" s="3">
        <f t="shared" si="226"/>
        <v>4.9999999999999933E-2</v>
      </c>
      <c r="AK525" s="3">
        <f t="shared" si="227"/>
        <v>0.70841230500072894</v>
      </c>
    </row>
    <row r="526" spans="1:37" s="3" customFormat="1" x14ac:dyDescent="0.25">
      <c r="A526" s="9">
        <v>44465</v>
      </c>
      <c r="B526" s="1" t="s">
        <v>60</v>
      </c>
      <c r="C526" s="1" t="s">
        <v>61</v>
      </c>
      <c r="D526">
        <v>30</v>
      </c>
      <c r="E526" s="1">
        <v>17</v>
      </c>
      <c r="F526">
        <f t="shared" si="203"/>
        <v>1</v>
      </c>
      <c r="G526">
        <f t="shared" si="204"/>
        <v>0</v>
      </c>
      <c r="H526" s="4">
        <v>2</v>
      </c>
      <c r="I526" s="4">
        <v>1.83</v>
      </c>
      <c r="J526" s="4">
        <v>2.0499999999999998</v>
      </c>
      <c r="K526" s="4">
        <v>1.8</v>
      </c>
      <c r="L526" s="18">
        <f t="shared" si="205"/>
        <v>50</v>
      </c>
      <c r="M526" s="18">
        <f t="shared" si="206"/>
        <v>50</v>
      </c>
      <c r="N526" s="18">
        <f t="shared" si="207"/>
        <v>45</v>
      </c>
      <c r="O526" s="18">
        <f t="shared" si="208"/>
        <v>55</v>
      </c>
      <c r="P526" s="4">
        <f t="shared" si="209"/>
        <v>202109</v>
      </c>
      <c r="Q526" s="23">
        <f t="shared" si="210"/>
        <v>2</v>
      </c>
      <c r="R526" s="23">
        <f t="shared" si="211"/>
        <v>-2.2048192771084336</v>
      </c>
      <c r="S526" s="22">
        <f t="shared" si="212"/>
        <v>-0.20481927710843362</v>
      </c>
      <c r="T526" s="5">
        <f t="shared" si="213"/>
        <v>0.91500000000000004</v>
      </c>
      <c r="U526" s="5"/>
      <c r="V526" s="5"/>
      <c r="W526" s="5">
        <f t="shared" si="214"/>
        <v>1</v>
      </c>
      <c r="X526" s="4">
        <f t="shared" si="215"/>
        <v>1.0499999999999998</v>
      </c>
      <c r="Y526" s="4">
        <f t="shared" si="216"/>
        <v>4.9999999999999822E-2</v>
      </c>
      <c r="Z526" s="30">
        <f t="shared" si="217"/>
        <v>2021</v>
      </c>
      <c r="AA526" s="4">
        <f t="shared" si="218"/>
        <v>-1</v>
      </c>
      <c r="AB526" s="4">
        <f t="shared" si="219"/>
        <v>-1</v>
      </c>
      <c r="AC526" s="4">
        <f t="shared" si="220"/>
        <v>0</v>
      </c>
      <c r="AD526" s="4"/>
      <c r="AE526" s="4">
        <f t="shared" si="221"/>
        <v>1.2195121951219468E-2</v>
      </c>
      <c r="AF526" s="31">
        <f t="shared" si="222"/>
        <v>0</v>
      </c>
      <c r="AG526" s="31">
        <f t="shared" si="223"/>
        <v>4.9999999999999822E-2</v>
      </c>
      <c r="AH526" s="3">
        <f t="shared" si="224"/>
        <v>0</v>
      </c>
      <c r="AI526" s="40" t="b">
        <f t="shared" si="225"/>
        <v>0</v>
      </c>
      <c r="AJ526" s="3">
        <f t="shared" si="226"/>
        <v>4.4386422976501305E-2</v>
      </c>
      <c r="AK526" s="3">
        <f t="shared" si="227"/>
        <v>0.71408522201319835</v>
      </c>
    </row>
    <row r="527" spans="1:37" s="3" customFormat="1" x14ac:dyDescent="0.25">
      <c r="A527" s="9">
        <v>44465</v>
      </c>
      <c r="B527" s="1" t="s">
        <v>35</v>
      </c>
      <c r="C527" s="1" t="s">
        <v>53</v>
      </c>
      <c r="D527">
        <v>26</v>
      </c>
      <c r="E527" s="1">
        <v>0</v>
      </c>
      <c r="F527">
        <f t="shared" si="203"/>
        <v>1</v>
      </c>
      <c r="G527">
        <f t="shared" si="204"/>
        <v>0</v>
      </c>
      <c r="H527" s="4">
        <v>1.1499999999999999</v>
      </c>
      <c r="I527" s="4">
        <v>5.75</v>
      </c>
      <c r="J527" s="4">
        <v>1.1599999999999999</v>
      </c>
      <c r="K527" s="4">
        <v>5.5</v>
      </c>
      <c r="L527" s="18">
        <f t="shared" si="205"/>
        <v>80</v>
      </c>
      <c r="M527" s="18">
        <f t="shared" si="206"/>
        <v>15</v>
      </c>
      <c r="N527" s="18">
        <f t="shared" si="207"/>
        <v>85</v>
      </c>
      <c r="O527" s="18">
        <f t="shared" si="208"/>
        <v>15</v>
      </c>
      <c r="P527" s="4">
        <f t="shared" si="209"/>
        <v>202109</v>
      </c>
      <c r="Q527" s="23">
        <f t="shared" si="210"/>
        <v>1.1499999999999999</v>
      </c>
      <c r="R527" s="23">
        <f t="shared" si="211"/>
        <v>-6.877192982456144</v>
      </c>
      <c r="S527" s="22">
        <f t="shared" si="212"/>
        <v>-5.7271929824561436</v>
      </c>
      <c r="T527" s="5">
        <f t="shared" si="213"/>
        <v>5</v>
      </c>
      <c r="U527" s="5"/>
      <c r="V527" s="5"/>
      <c r="W527" s="5">
        <f t="shared" si="214"/>
        <v>0.14999999999999991</v>
      </c>
      <c r="X527" s="4">
        <f t="shared" si="215"/>
        <v>0.15999999999999992</v>
      </c>
      <c r="Y527" s="4">
        <f t="shared" si="216"/>
        <v>1.0000000000000009E-2</v>
      </c>
      <c r="Z527" s="30">
        <f t="shared" si="217"/>
        <v>2021</v>
      </c>
      <c r="AA527" s="4">
        <f t="shared" si="218"/>
        <v>-1</v>
      </c>
      <c r="AB527" s="4">
        <f t="shared" si="219"/>
        <v>-1</v>
      </c>
      <c r="AC527" s="4">
        <f t="shared" si="220"/>
        <v>0</v>
      </c>
      <c r="AD527" s="4"/>
      <c r="AE527" s="4">
        <f t="shared" si="221"/>
        <v>7.496251874062998E-3</v>
      </c>
      <c r="AF527" s="31">
        <f t="shared" si="222"/>
        <v>-0.85000000000000009</v>
      </c>
      <c r="AG527" s="31">
        <f t="shared" si="223"/>
        <v>-0.84000000000000008</v>
      </c>
      <c r="AH527" s="3">
        <f t="shared" si="224"/>
        <v>0</v>
      </c>
      <c r="AI527" s="40" t="b">
        <f t="shared" si="225"/>
        <v>0</v>
      </c>
      <c r="AJ527" s="3">
        <f t="shared" si="226"/>
        <v>4.1666666666666741E-2</v>
      </c>
      <c r="AK527" s="3">
        <f t="shared" si="227"/>
        <v>0.84219610421632285</v>
      </c>
    </row>
    <row r="528" spans="1:37" s="3" customFormat="1" x14ac:dyDescent="0.25">
      <c r="A528" s="9">
        <v>44465</v>
      </c>
      <c r="B528" s="1" t="s">
        <v>80</v>
      </c>
      <c r="C528" s="1" t="s">
        <v>51</v>
      </c>
      <c r="D528">
        <v>31</v>
      </c>
      <c r="E528" s="1">
        <v>28</v>
      </c>
      <c r="F528">
        <f t="shared" si="203"/>
        <v>1</v>
      </c>
      <c r="G528">
        <f t="shared" si="204"/>
        <v>0</v>
      </c>
      <c r="H528" s="4">
        <v>1.52</v>
      </c>
      <c r="I528" s="4">
        <v>2.67</v>
      </c>
      <c r="J528" s="4">
        <v>1.52</v>
      </c>
      <c r="K528" s="4">
        <v>2.67</v>
      </c>
      <c r="L528" s="18">
        <f t="shared" si="205"/>
        <v>60</v>
      </c>
      <c r="M528" s="18">
        <f t="shared" si="206"/>
        <v>35</v>
      </c>
      <c r="N528" s="18">
        <f t="shared" si="207"/>
        <v>65</v>
      </c>
      <c r="O528" s="18">
        <f t="shared" si="208"/>
        <v>35</v>
      </c>
      <c r="P528" s="4">
        <f t="shared" si="209"/>
        <v>202109</v>
      </c>
      <c r="Q528" s="23">
        <f t="shared" si="210"/>
        <v>1.52</v>
      </c>
      <c r="R528" s="23">
        <f t="shared" si="211"/>
        <v>-2.521879318286504</v>
      </c>
      <c r="S528" s="22">
        <f t="shared" si="212"/>
        <v>-1.001879318286504</v>
      </c>
      <c r="T528" s="5">
        <f t="shared" si="213"/>
        <v>1.756578947368421</v>
      </c>
      <c r="U528" s="5"/>
      <c r="V528" s="5"/>
      <c r="W528" s="5">
        <f t="shared" si="214"/>
        <v>0.52</v>
      </c>
      <c r="X528" s="4">
        <f t="shared" si="215"/>
        <v>0.52</v>
      </c>
      <c r="Y528" s="4">
        <f t="shared" si="216"/>
        <v>0</v>
      </c>
      <c r="Z528" s="30">
        <f t="shared" si="217"/>
        <v>2021</v>
      </c>
      <c r="AA528" s="4">
        <f t="shared" si="218"/>
        <v>-1</v>
      </c>
      <c r="AB528" s="4">
        <f t="shared" si="219"/>
        <v>-1</v>
      </c>
      <c r="AC528" s="4">
        <f t="shared" si="220"/>
        <v>0</v>
      </c>
      <c r="AD528" s="4"/>
      <c r="AE528" s="4">
        <f t="shared" si="221"/>
        <v>0</v>
      </c>
      <c r="AF528" s="31">
        <f t="shared" si="222"/>
        <v>-0.48</v>
      </c>
      <c r="AG528" s="31">
        <f t="shared" si="223"/>
        <v>-0.48</v>
      </c>
      <c r="AH528" s="3">
        <f t="shared" si="224"/>
        <v>0</v>
      </c>
      <c r="AI528" s="40" t="b">
        <f t="shared" si="225"/>
        <v>0</v>
      </c>
      <c r="AJ528" s="3">
        <f t="shared" si="226"/>
        <v>3.1408114558472477E-2</v>
      </c>
      <c r="AK528" s="3">
        <f t="shared" si="227"/>
        <v>0.74560748766802243</v>
      </c>
    </row>
    <row r="529" spans="1:37" s="3" customFormat="1" x14ac:dyDescent="0.25">
      <c r="A529" s="9">
        <v>44465</v>
      </c>
      <c r="B529" s="1" t="s">
        <v>46</v>
      </c>
      <c r="C529" s="1" t="s">
        <v>81</v>
      </c>
      <c r="D529">
        <v>43</v>
      </c>
      <c r="E529" s="1">
        <v>21</v>
      </c>
      <c r="F529">
        <f t="shared" si="203"/>
        <v>1</v>
      </c>
      <c r="G529">
        <f t="shared" si="204"/>
        <v>0</v>
      </c>
      <c r="H529" s="4">
        <v>1.25</v>
      </c>
      <c r="I529" s="4">
        <v>4.0999999999999996</v>
      </c>
      <c r="J529" s="4">
        <v>1.28</v>
      </c>
      <c r="K529" s="4">
        <v>3.75</v>
      </c>
      <c r="L529" s="18">
        <f t="shared" si="205"/>
        <v>80</v>
      </c>
      <c r="M529" s="18">
        <f t="shared" si="206"/>
        <v>20</v>
      </c>
      <c r="N529" s="18">
        <f t="shared" si="207"/>
        <v>75</v>
      </c>
      <c r="O529" s="18">
        <f t="shared" si="208"/>
        <v>25</v>
      </c>
      <c r="P529" s="4">
        <f t="shared" si="209"/>
        <v>202109</v>
      </c>
      <c r="Q529" s="23">
        <f t="shared" si="210"/>
        <v>1.25</v>
      </c>
      <c r="R529" s="23">
        <f t="shared" si="211"/>
        <v>-4.32258064516129</v>
      </c>
      <c r="S529" s="22">
        <f t="shared" si="212"/>
        <v>-3.07258064516129</v>
      </c>
      <c r="T529" s="5">
        <f t="shared" si="213"/>
        <v>3.28</v>
      </c>
      <c r="U529" s="5"/>
      <c r="V529" s="5"/>
      <c r="W529" s="5">
        <f t="shared" si="214"/>
        <v>0.25</v>
      </c>
      <c r="X529" s="4">
        <f t="shared" si="215"/>
        <v>0.28000000000000003</v>
      </c>
      <c r="Y529" s="4">
        <f t="shared" si="216"/>
        <v>3.0000000000000027E-2</v>
      </c>
      <c r="Z529" s="30">
        <f t="shared" si="217"/>
        <v>2021</v>
      </c>
      <c r="AA529" s="4">
        <f t="shared" si="218"/>
        <v>-1</v>
      </c>
      <c r="AB529" s="4">
        <f t="shared" si="219"/>
        <v>-1</v>
      </c>
      <c r="AC529" s="4">
        <f t="shared" si="220"/>
        <v>0</v>
      </c>
      <c r="AD529" s="4"/>
      <c r="AE529" s="4">
        <f t="shared" si="221"/>
        <v>1.8750000000000044E-2</v>
      </c>
      <c r="AF529" s="31">
        <f t="shared" si="222"/>
        <v>-0.75</v>
      </c>
      <c r="AG529" s="31">
        <f t="shared" si="223"/>
        <v>-0.72</v>
      </c>
      <c r="AH529" s="3">
        <f t="shared" si="224"/>
        <v>0</v>
      </c>
      <c r="AI529" s="40" t="b">
        <f t="shared" si="225"/>
        <v>0</v>
      </c>
      <c r="AJ529" s="3">
        <f t="shared" si="226"/>
        <v>4.2056074766355089E-2</v>
      </c>
      <c r="AK529" s="3">
        <f t="shared" si="227"/>
        <v>0.79631171921475308</v>
      </c>
    </row>
    <row r="530" spans="1:37" s="3" customFormat="1" x14ac:dyDescent="0.25">
      <c r="A530" s="9">
        <v>44465</v>
      </c>
      <c r="B530" s="1" t="s">
        <v>58</v>
      </c>
      <c r="C530" s="1" t="s">
        <v>45</v>
      </c>
      <c r="D530">
        <v>26</v>
      </c>
      <c r="E530" s="1">
        <v>6</v>
      </c>
      <c r="F530">
        <f t="shared" si="203"/>
        <v>1</v>
      </c>
      <c r="G530">
        <f t="shared" si="204"/>
        <v>0</v>
      </c>
      <c r="H530" s="4">
        <v>1.29</v>
      </c>
      <c r="I530" s="4">
        <v>3.7</v>
      </c>
      <c r="J530" s="4">
        <v>1.26</v>
      </c>
      <c r="K530" s="4">
        <v>4</v>
      </c>
      <c r="L530" s="18">
        <f t="shared" si="205"/>
        <v>70</v>
      </c>
      <c r="M530" s="18">
        <f t="shared" si="206"/>
        <v>25</v>
      </c>
      <c r="N530" s="18">
        <f t="shared" si="207"/>
        <v>75</v>
      </c>
      <c r="O530" s="18">
        <f t="shared" si="208"/>
        <v>25</v>
      </c>
      <c r="P530" s="4">
        <f t="shared" si="209"/>
        <v>202109</v>
      </c>
      <c r="Q530" s="23">
        <f t="shared" si="210"/>
        <v>1.29</v>
      </c>
      <c r="R530" s="23">
        <f t="shared" si="211"/>
        <v>-3.8186462324393355</v>
      </c>
      <c r="S530" s="22">
        <f t="shared" si="212"/>
        <v>-2.5286462324393355</v>
      </c>
      <c r="T530" s="5">
        <f t="shared" si="213"/>
        <v>2.8682170542635661</v>
      </c>
      <c r="U530" s="5"/>
      <c r="V530" s="5"/>
      <c r="W530" s="5">
        <f t="shared" si="214"/>
        <v>0.29000000000000004</v>
      </c>
      <c r="X530" s="4">
        <f t="shared" si="215"/>
        <v>0.26</v>
      </c>
      <c r="Y530" s="4">
        <f t="shared" si="216"/>
        <v>-3.0000000000000027E-2</v>
      </c>
      <c r="Z530" s="30">
        <f t="shared" si="217"/>
        <v>2021</v>
      </c>
      <c r="AA530" s="4">
        <f t="shared" si="218"/>
        <v>-1</v>
      </c>
      <c r="AB530" s="4">
        <f t="shared" si="219"/>
        <v>-1</v>
      </c>
      <c r="AC530" s="4">
        <f t="shared" si="220"/>
        <v>0</v>
      </c>
      <c r="AD530" s="4"/>
      <c r="AE530" s="4">
        <f t="shared" si="221"/>
        <v>-1.845699520118127E-2</v>
      </c>
      <c r="AF530" s="31">
        <f t="shared" si="222"/>
        <v>-0.71</v>
      </c>
      <c r="AG530" s="31">
        <f t="shared" si="223"/>
        <v>-0.74</v>
      </c>
      <c r="AH530" s="3">
        <f t="shared" si="224"/>
        <v>0</v>
      </c>
      <c r="AI530" s="40" t="b">
        <f t="shared" si="225"/>
        <v>0</v>
      </c>
      <c r="AJ530" s="3">
        <f t="shared" si="226"/>
        <v>4.3486973947895691E-2</v>
      </c>
      <c r="AK530" s="3">
        <f t="shared" si="227"/>
        <v>0.78096290200714802</v>
      </c>
    </row>
    <row r="531" spans="1:37" s="3" customFormat="1" x14ac:dyDescent="0.25">
      <c r="A531" s="9">
        <v>44465</v>
      </c>
      <c r="B531" s="1" t="s">
        <v>33</v>
      </c>
      <c r="C531" s="1" t="s">
        <v>43</v>
      </c>
      <c r="D531">
        <v>17</v>
      </c>
      <c r="E531" s="1">
        <v>19</v>
      </c>
      <c r="F531">
        <f t="shared" si="203"/>
        <v>0</v>
      </c>
      <c r="G531">
        <f t="shared" si="204"/>
        <v>1</v>
      </c>
      <c r="H531" s="4">
        <v>4.5</v>
      </c>
      <c r="I531" s="4">
        <v>1.22</v>
      </c>
      <c r="J531" s="4">
        <v>4</v>
      </c>
      <c r="K531" s="4">
        <v>1.26</v>
      </c>
      <c r="L531" s="18">
        <f t="shared" si="205"/>
        <v>20</v>
      </c>
      <c r="M531" s="18">
        <f t="shared" si="206"/>
        <v>80</v>
      </c>
      <c r="N531" s="18">
        <f t="shared" si="207"/>
        <v>25</v>
      </c>
      <c r="O531" s="18">
        <f t="shared" si="208"/>
        <v>75</v>
      </c>
      <c r="P531" s="4">
        <f t="shared" si="209"/>
        <v>202109</v>
      </c>
      <c r="Q531" s="23">
        <f t="shared" si="210"/>
        <v>3.6885245901639343</v>
      </c>
      <c r="R531" s="23">
        <f t="shared" si="211"/>
        <v>-4.8311688311688314</v>
      </c>
      <c r="S531" s="22">
        <f t="shared" si="212"/>
        <v>-1.1426442410048971</v>
      </c>
      <c r="T531" s="5">
        <f t="shared" si="213"/>
        <v>0.27111111111111108</v>
      </c>
      <c r="U531" s="5"/>
      <c r="V531" s="5"/>
      <c r="W531" s="5">
        <f t="shared" si="214"/>
        <v>-1</v>
      </c>
      <c r="X531" s="4">
        <f t="shared" si="215"/>
        <v>-1</v>
      </c>
      <c r="Y531" s="4">
        <f t="shared" si="216"/>
        <v>0</v>
      </c>
      <c r="Z531" s="30">
        <f t="shared" si="217"/>
        <v>2021</v>
      </c>
      <c r="AA531" s="4">
        <f t="shared" si="218"/>
        <v>0.21999999999999997</v>
      </c>
      <c r="AB531" s="4">
        <f t="shared" si="219"/>
        <v>0.26</v>
      </c>
      <c r="AC531" s="4">
        <f t="shared" si="220"/>
        <v>4.0000000000000036E-2</v>
      </c>
      <c r="AD531" s="4"/>
      <c r="AE531" s="4">
        <f t="shared" si="221"/>
        <v>-2.777777777777779E-2</v>
      </c>
      <c r="AF531" s="31">
        <f t="shared" si="222"/>
        <v>-0.78</v>
      </c>
      <c r="AG531" s="31">
        <f t="shared" si="223"/>
        <v>-0.74</v>
      </c>
      <c r="AH531" s="3">
        <f t="shared" si="224"/>
        <v>0</v>
      </c>
      <c r="AI531" s="40" t="b">
        <f t="shared" si="225"/>
        <v>0</v>
      </c>
      <c r="AJ531" s="3">
        <f t="shared" si="226"/>
        <v>4.0209790209790097E-2</v>
      </c>
      <c r="AK531" s="3">
        <f t="shared" si="227"/>
        <v>0.8102196077650704</v>
      </c>
    </row>
    <row r="532" spans="1:37" s="3" customFormat="1" x14ac:dyDescent="0.25">
      <c r="A532" s="9">
        <v>44465</v>
      </c>
      <c r="B532" s="1" t="s">
        <v>56</v>
      </c>
      <c r="C532" s="1" t="s">
        <v>63</v>
      </c>
      <c r="D532">
        <v>19</v>
      </c>
      <c r="E532" s="1">
        <v>31</v>
      </c>
      <c r="F532">
        <f t="shared" si="203"/>
        <v>0</v>
      </c>
      <c r="G532">
        <f t="shared" si="204"/>
        <v>1</v>
      </c>
      <c r="H532" s="4">
        <v>3.8</v>
      </c>
      <c r="I532" s="4">
        <v>1.27</v>
      </c>
      <c r="J532" s="4">
        <v>4.0999999999999996</v>
      </c>
      <c r="K532" s="4">
        <v>1.25</v>
      </c>
      <c r="L532" s="18">
        <f t="shared" si="205"/>
        <v>20</v>
      </c>
      <c r="M532" s="18">
        <f t="shared" si="206"/>
        <v>75</v>
      </c>
      <c r="N532" s="18">
        <f t="shared" si="207"/>
        <v>20</v>
      </c>
      <c r="O532" s="18">
        <f t="shared" si="208"/>
        <v>80</v>
      </c>
      <c r="P532" s="4">
        <f t="shared" si="209"/>
        <v>202109</v>
      </c>
      <c r="Q532" s="23">
        <f t="shared" si="210"/>
        <v>2.9921259842519685</v>
      </c>
      <c r="R532" s="23">
        <f t="shared" si="211"/>
        <v>-4.06084656084656</v>
      </c>
      <c r="S532" s="22">
        <f t="shared" si="212"/>
        <v>-1.0687205765945915</v>
      </c>
      <c r="T532" s="5">
        <f t="shared" si="213"/>
        <v>0.33421052631578951</v>
      </c>
      <c r="U532" s="5"/>
      <c r="V532" s="5"/>
      <c r="W532" s="5">
        <f t="shared" si="214"/>
        <v>-1</v>
      </c>
      <c r="X532" s="4">
        <f t="shared" si="215"/>
        <v>-1</v>
      </c>
      <c r="Y532" s="4">
        <f t="shared" si="216"/>
        <v>0</v>
      </c>
      <c r="Z532" s="30">
        <f t="shared" si="217"/>
        <v>2021</v>
      </c>
      <c r="AA532" s="4">
        <f t="shared" si="218"/>
        <v>0.27</v>
      </c>
      <c r="AB532" s="4">
        <f t="shared" si="219"/>
        <v>0.25</v>
      </c>
      <c r="AC532" s="4">
        <f t="shared" si="220"/>
        <v>-2.0000000000000018E-2</v>
      </c>
      <c r="AD532" s="4"/>
      <c r="AE532" s="4">
        <f t="shared" si="221"/>
        <v>1.9255455712451824E-2</v>
      </c>
      <c r="AF532" s="31">
        <f t="shared" si="222"/>
        <v>-0.73</v>
      </c>
      <c r="AG532" s="31">
        <f t="shared" si="223"/>
        <v>-0.75</v>
      </c>
      <c r="AH532" s="3">
        <f t="shared" si="224"/>
        <v>0</v>
      </c>
      <c r="AI532" s="40" t="b">
        <f t="shared" si="225"/>
        <v>0</v>
      </c>
      <c r="AJ532" s="3">
        <f t="shared" si="226"/>
        <v>4.8126232741617536E-2</v>
      </c>
      <c r="AK532" s="3">
        <f t="shared" si="227"/>
        <v>0.78231258401574977</v>
      </c>
    </row>
    <row r="533" spans="1:37" s="3" customFormat="1" x14ac:dyDescent="0.25">
      <c r="A533" s="9">
        <v>44465</v>
      </c>
      <c r="B533" s="1" t="s">
        <v>49</v>
      </c>
      <c r="C533" s="1" t="s">
        <v>74</v>
      </c>
      <c r="D533">
        <v>24</v>
      </c>
      <c r="E533" s="1">
        <v>30</v>
      </c>
      <c r="F533">
        <f t="shared" si="203"/>
        <v>0</v>
      </c>
      <c r="G533">
        <f t="shared" si="204"/>
        <v>1</v>
      </c>
      <c r="H533" s="4">
        <v>1.33</v>
      </c>
      <c r="I533" s="4">
        <v>3.4</v>
      </c>
      <c r="J533" s="4">
        <v>1.33</v>
      </c>
      <c r="K533" s="4">
        <v>3.4</v>
      </c>
      <c r="L533" s="18">
        <f t="shared" si="205"/>
        <v>70</v>
      </c>
      <c r="M533" s="18">
        <f t="shared" si="206"/>
        <v>25</v>
      </c>
      <c r="N533" s="18">
        <f t="shared" si="207"/>
        <v>75</v>
      </c>
      <c r="O533" s="18">
        <f t="shared" si="208"/>
        <v>25</v>
      </c>
      <c r="P533" s="4">
        <f t="shared" si="209"/>
        <v>202109</v>
      </c>
      <c r="Q533" s="23">
        <f t="shared" si="210"/>
        <v>0.39117647058823535</v>
      </c>
      <c r="R533" s="23">
        <f t="shared" si="211"/>
        <v>-3.4469696969696964</v>
      </c>
      <c r="S533" s="22">
        <f t="shared" si="212"/>
        <v>-3.0557932263814611</v>
      </c>
      <c r="T533" s="5">
        <f t="shared" si="213"/>
        <v>2.5563909774436087</v>
      </c>
      <c r="U533" s="5"/>
      <c r="V533" s="5"/>
      <c r="W533" s="5">
        <f t="shared" si="214"/>
        <v>-1</v>
      </c>
      <c r="X533" s="4">
        <f t="shared" si="215"/>
        <v>-1</v>
      </c>
      <c r="Y533" s="4">
        <f t="shared" si="216"/>
        <v>0</v>
      </c>
      <c r="Z533" s="30">
        <f t="shared" si="217"/>
        <v>2021</v>
      </c>
      <c r="AA533" s="4">
        <f t="shared" si="218"/>
        <v>2.4</v>
      </c>
      <c r="AB533" s="4">
        <f t="shared" si="219"/>
        <v>2.4</v>
      </c>
      <c r="AC533" s="4">
        <f t="shared" si="220"/>
        <v>0</v>
      </c>
      <c r="AD533" s="4"/>
      <c r="AE533" s="4">
        <f t="shared" si="221"/>
        <v>0</v>
      </c>
      <c r="AF533" s="31">
        <f t="shared" si="222"/>
        <v>1.4</v>
      </c>
      <c r="AG533" s="31">
        <f t="shared" si="223"/>
        <v>1.4</v>
      </c>
      <c r="AH533" s="3">
        <f t="shared" si="224"/>
        <v>0</v>
      </c>
      <c r="AI533" s="40" t="b">
        <f t="shared" si="225"/>
        <v>0</v>
      </c>
      <c r="AJ533" s="3">
        <f t="shared" si="226"/>
        <v>4.3974630021141659E-2</v>
      </c>
      <c r="AK533" s="3">
        <f t="shared" si="227"/>
        <v>0.76868700877776563</v>
      </c>
    </row>
    <row r="534" spans="1:37" s="3" customFormat="1" x14ac:dyDescent="0.25">
      <c r="A534" s="9">
        <v>44465</v>
      </c>
      <c r="B534" s="1" t="s">
        <v>52</v>
      </c>
      <c r="C534" s="1" t="s">
        <v>42</v>
      </c>
      <c r="D534">
        <v>13</v>
      </c>
      <c r="E534" s="1">
        <v>28</v>
      </c>
      <c r="F534">
        <f t="shared" si="203"/>
        <v>0</v>
      </c>
      <c r="G534">
        <f t="shared" si="204"/>
        <v>1</v>
      </c>
      <c r="H534" s="4">
        <v>1.66</v>
      </c>
      <c r="I534" s="4">
        <v>2.2999999999999998</v>
      </c>
      <c r="J534" s="4">
        <v>1.66</v>
      </c>
      <c r="K534" s="4">
        <v>2.2999999999999998</v>
      </c>
      <c r="L534" s="18">
        <f t="shared" si="205"/>
        <v>60</v>
      </c>
      <c r="M534" s="18">
        <f t="shared" si="206"/>
        <v>40</v>
      </c>
      <c r="N534" s="18">
        <f t="shared" si="207"/>
        <v>60</v>
      </c>
      <c r="O534" s="18">
        <f t="shared" si="208"/>
        <v>40</v>
      </c>
      <c r="P534" s="4">
        <f t="shared" si="209"/>
        <v>202109</v>
      </c>
      <c r="Q534" s="23">
        <f t="shared" si="210"/>
        <v>0.72173913043478266</v>
      </c>
      <c r="R534" s="23">
        <f t="shared" si="211"/>
        <v>-2.2843822843822847</v>
      </c>
      <c r="S534" s="22">
        <f t="shared" si="212"/>
        <v>-1.5626431539475021</v>
      </c>
      <c r="T534" s="5">
        <f t="shared" si="213"/>
        <v>1.3855421686746987</v>
      </c>
      <c r="U534" s="5"/>
      <c r="V534" s="5"/>
      <c r="W534" s="5">
        <f t="shared" si="214"/>
        <v>-1</v>
      </c>
      <c r="X534" s="4">
        <f t="shared" si="215"/>
        <v>-1</v>
      </c>
      <c r="Y534" s="4">
        <f t="shared" si="216"/>
        <v>0</v>
      </c>
      <c r="Z534" s="30">
        <f t="shared" si="217"/>
        <v>2021</v>
      </c>
      <c r="AA534" s="4">
        <f t="shared" si="218"/>
        <v>1.2999999999999998</v>
      </c>
      <c r="AB534" s="4">
        <f t="shared" si="219"/>
        <v>1.2999999999999998</v>
      </c>
      <c r="AC534" s="4">
        <f t="shared" si="220"/>
        <v>0</v>
      </c>
      <c r="AD534" s="4"/>
      <c r="AE534" s="4">
        <f t="shared" si="221"/>
        <v>0</v>
      </c>
      <c r="AF534" s="31">
        <f t="shared" si="222"/>
        <v>0.29999999999999982</v>
      </c>
      <c r="AG534" s="31">
        <f t="shared" si="223"/>
        <v>0.29999999999999982</v>
      </c>
      <c r="AH534" s="3">
        <f t="shared" si="224"/>
        <v>0</v>
      </c>
      <c r="AI534" s="40" t="b">
        <f t="shared" si="225"/>
        <v>0</v>
      </c>
      <c r="AJ534" s="3">
        <f t="shared" si="226"/>
        <v>3.5858585858585923E-2</v>
      </c>
      <c r="AK534" s="3">
        <f t="shared" si="227"/>
        <v>0.72834147531433491</v>
      </c>
    </row>
    <row r="535" spans="1:37" s="3" customFormat="1" x14ac:dyDescent="0.25">
      <c r="A535" s="9">
        <v>44465</v>
      </c>
      <c r="B535" s="1" t="s">
        <v>34</v>
      </c>
      <c r="C535" s="1" t="s">
        <v>41</v>
      </c>
      <c r="D535">
        <v>14</v>
      </c>
      <c r="E535" s="1">
        <v>17</v>
      </c>
      <c r="F535">
        <f t="shared" si="203"/>
        <v>0</v>
      </c>
      <c r="G535">
        <f t="shared" si="204"/>
        <v>1</v>
      </c>
      <c r="H535" s="4">
        <v>1.6</v>
      </c>
      <c r="I535" s="4">
        <v>2.4500000000000002</v>
      </c>
      <c r="J535" s="4">
        <v>1.68</v>
      </c>
      <c r="K535" s="4">
        <v>2.25</v>
      </c>
      <c r="L535" s="18">
        <f t="shared" si="205"/>
        <v>60</v>
      </c>
      <c r="M535" s="18">
        <f t="shared" si="206"/>
        <v>40</v>
      </c>
      <c r="N535" s="18">
        <f t="shared" si="207"/>
        <v>55</v>
      </c>
      <c r="O535" s="18">
        <f t="shared" si="208"/>
        <v>40</v>
      </c>
      <c r="P535" s="4">
        <f t="shared" si="209"/>
        <v>202109</v>
      </c>
      <c r="Q535" s="23">
        <f t="shared" si="210"/>
        <v>0.65306122448979587</v>
      </c>
      <c r="R535" s="23">
        <f t="shared" si="211"/>
        <v>-2.3563218390804597</v>
      </c>
      <c r="S535" s="22">
        <f t="shared" si="212"/>
        <v>-1.7032606145906639</v>
      </c>
      <c r="T535" s="5">
        <f t="shared" si="213"/>
        <v>1.53125</v>
      </c>
      <c r="U535" s="5"/>
      <c r="V535" s="5"/>
      <c r="W535" s="5">
        <f t="shared" si="214"/>
        <v>-1</v>
      </c>
      <c r="X535" s="4">
        <f t="shared" si="215"/>
        <v>-1</v>
      </c>
      <c r="Y535" s="4">
        <f t="shared" si="216"/>
        <v>0</v>
      </c>
      <c r="Z535" s="30">
        <f t="shared" si="217"/>
        <v>2021</v>
      </c>
      <c r="AA535" s="4">
        <f t="shared" si="218"/>
        <v>1.4500000000000002</v>
      </c>
      <c r="AB535" s="4">
        <f t="shared" si="219"/>
        <v>1.25</v>
      </c>
      <c r="AC535" s="4">
        <f t="shared" si="220"/>
        <v>-0.20000000000000018</v>
      </c>
      <c r="AD535" s="4"/>
      <c r="AE535" s="4">
        <f t="shared" si="221"/>
        <v>2.9761904761904767E-2</v>
      </c>
      <c r="AF535" s="31">
        <f t="shared" si="222"/>
        <v>0.45000000000000018</v>
      </c>
      <c r="AG535" s="31">
        <f t="shared" si="223"/>
        <v>0.25</v>
      </c>
      <c r="AH535" s="3">
        <f t="shared" si="224"/>
        <v>0</v>
      </c>
      <c r="AI535" s="40" t="b">
        <f t="shared" si="225"/>
        <v>0</v>
      </c>
      <c r="AJ535" s="3">
        <f t="shared" si="226"/>
        <v>3.2098765432098886E-2</v>
      </c>
      <c r="AK535" s="3">
        <f t="shared" si="227"/>
        <v>0.73643794252394845</v>
      </c>
    </row>
    <row r="536" spans="1:37" s="3" customFormat="1" x14ac:dyDescent="0.25">
      <c r="A536" s="9">
        <v>44465</v>
      </c>
      <c r="B536" s="1" t="s">
        <v>57</v>
      </c>
      <c r="C536" s="1" t="s">
        <v>44</v>
      </c>
      <c r="D536">
        <v>10</v>
      </c>
      <c r="E536" s="1">
        <v>24</v>
      </c>
      <c r="F536">
        <f t="shared" si="203"/>
        <v>0</v>
      </c>
      <c r="G536">
        <f t="shared" si="204"/>
        <v>1</v>
      </c>
      <c r="H536" s="4">
        <v>1.45</v>
      </c>
      <c r="I536" s="4">
        <v>2.8</v>
      </c>
      <c r="J536" s="4">
        <v>1.68</v>
      </c>
      <c r="K536" s="4">
        <v>2.25</v>
      </c>
      <c r="L536" s="18">
        <f t="shared" si="205"/>
        <v>60</v>
      </c>
      <c r="M536" s="18">
        <f t="shared" si="206"/>
        <v>35</v>
      </c>
      <c r="N536" s="18">
        <f t="shared" si="207"/>
        <v>55</v>
      </c>
      <c r="O536" s="18">
        <f t="shared" si="208"/>
        <v>40</v>
      </c>
      <c r="P536" s="4">
        <f t="shared" si="209"/>
        <v>202109</v>
      </c>
      <c r="Q536" s="23">
        <f t="shared" si="210"/>
        <v>0.5178571428571429</v>
      </c>
      <c r="R536" s="23">
        <f t="shared" si="211"/>
        <v>-2.7777777777777777</v>
      </c>
      <c r="S536" s="22">
        <f t="shared" si="212"/>
        <v>-2.2599206349206349</v>
      </c>
      <c r="T536" s="5">
        <f t="shared" si="213"/>
        <v>1.9310344827586206</v>
      </c>
      <c r="U536" s="5"/>
      <c r="V536" s="5"/>
      <c r="W536" s="5">
        <f t="shared" si="214"/>
        <v>-1</v>
      </c>
      <c r="X536" s="4">
        <f t="shared" si="215"/>
        <v>-1</v>
      </c>
      <c r="Y536" s="4">
        <f t="shared" si="216"/>
        <v>0</v>
      </c>
      <c r="Z536" s="30">
        <f t="shared" si="217"/>
        <v>2021</v>
      </c>
      <c r="AA536" s="4">
        <f t="shared" si="218"/>
        <v>1.7999999999999998</v>
      </c>
      <c r="AB536" s="4">
        <f t="shared" si="219"/>
        <v>1.25</v>
      </c>
      <c r="AC536" s="4">
        <f t="shared" si="220"/>
        <v>-0.54999999999999982</v>
      </c>
      <c r="AD536" s="4"/>
      <c r="AE536" s="4">
        <f t="shared" si="221"/>
        <v>9.4417077175697917E-2</v>
      </c>
      <c r="AF536" s="31">
        <f t="shared" si="222"/>
        <v>0.79999999999999982</v>
      </c>
      <c r="AG536" s="31">
        <f t="shared" si="223"/>
        <v>0.25</v>
      </c>
      <c r="AH536" s="3">
        <f t="shared" si="224"/>
        <v>1</v>
      </c>
      <c r="AI536" s="40">
        <f t="shared" si="225"/>
        <v>4.7619047619047672E-2</v>
      </c>
      <c r="AJ536" s="3">
        <f t="shared" si="226"/>
        <v>4.4705882352941262E-2</v>
      </c>
      <c r="AK536" s="3">
        <f t="shared" si="227"/>
        <v>0.74216797301560333</v>
      </c>
    </row>
    <row r="537" spans="1:37" s="3" customFormat="1" x14ac:dyDescent="0.25">
      <c r="A537" s="9">
        <v>44465</v>
      </c>
      <c r="B537" s="1" t="s">
        <v>50</v>
      </c>
      <c r="C537" s="1" t="s">
        <v>36</v>
      </c>
      <c r="D537">
        <v>25</v>
      </c>
      <c r="E537" s="1">
        <v>16</v>
      </c>
      <c r="F537">
        <f t="shared" si="203"/>
        <v>1</v>
      </c>
      <c r="G537">
        <f t="shared" si="204"/>
        <v>0</v>
      </c>
      <c r="H537" s="4">
        <v>1.4</v>
      </c>
      <c r="I537" s="4">
        <v>3.1</v>
      </c>
      <c r="J537" s="4">
        <v>1.45</v>
      </c>
      <c r="K537" s="4">
        <v>2.8</v>
      </c>
      <c r="L537" s="18">
        <f t="shared" si="205"/>
        <v>70</v>
      </c>
      <c r="M537" s="18">
        <f t="shared" si="206"/>
        <v>30</v>
      </c>
      <c r="N537" s="18">
        <f t="shared" si="207"/>
        <v>65</v>
      </c>
      <c r="O537" s="18">
        <f t="shared" si="208"/>
        <v>35</v>
      </c>
      <c r="P537" s="4">
        <f t="shared" si="209"/>
        <v>202109</v>
      </c>
      <c r="Q537" s="23">
        <f t="shared" si="210"/>
        <v>1.4</v>
      </c>
      <c r="R537" s="23">
        <f t="shared" si="211"/>
        <v>-2.9761904761904767</v>
      </c>
      <c r="S537" s="22">
        <f t="shared" si="212"/>
        <v>-1.5761904761904768</v>
      </c>
      <c r="T537" s="5">
        <f t="shared" si="213"/>
        <v>2.2142857142857144</v>
      </c>
      <c r="U537" s="5"/>
      <c r="V537" s="5"/>
      <c r="W537" s="5">
        <f t="shared" si="214"/>
        <v>0.39999999999999991</v>
      </c>
      <c r="X537" s="4">
        <f t="shared" si="215"/>
        <v>0.44999999999999996</v>
      </c>
      <c r="Y537" s="4">
        <f t="shared" si="216"/>
        <v>5.0000000000000044E-2</v>
      </c>
      <c r="Z537" s="30">
        <f t="shared" si="217"/>
        <v>2021</v>
      </c>
      <c r="AA537" s="4">
        <f t="shared" si="218"/>
        <v>-1</v>
      </c>
      <c r="AB537" s="4">
        <f t="shared" si="219"/>
        <v>-1</v>
      </c>
      <c r="AC537" s="4">
        <f t="shared" si="220"/>
        <v>0</v>
      </c>
      <c r="AD537" s="4"/>
      <c r="AE537" s="4">
        <f t="shared" si="221"/>
        <v>2.4630541871921152E-2</v>
      </c>
      <c r="AF537" s="31">
        <f t="shared" si="222"/>
        <v>-0.60000000000000009</v>
      </c>
      <c r="AG537" s="31">
        <f t="shared" si="223"/>
        <v>-0.55000000000000004</v>
      </c>
      <c r="AH537" s="3">
        <f t="shared" si="224"/>
        <v>0</v>
      </c>
      <c r="AI537" s="40" t="b">
        <f t="shared" si="225"/>
        <v>0</v>
      </c>
      <c r="AJ537" s="3">
        <f t="shared" si="226"/>
        <v>3.5555555555555562E-2</v>
      </c>
      <c r="AK537" s="3">
        <f t="shared" si="227"/>
        <v>0.76109070058824779</v>
      </c>
    </row>
    <row r="538" spans="1:37" s="3" customFormat="1" x14ac:dyDescent="0.25">
      <c r="A538" s="9">
        <v>44462</v>
      </c>
      <c r="B538" s="1" t="s">
        <v>47</v>
      </c>
      <c r="C538" s="1" t="s">
        <v>40</v>
      </c>
      <c r="D538">
        <v>9</v>
      </c>
      <c r="E538" s="1">
        <v>24</v>
      </c>
      <c r="F538">
        <f t="shared" si="203"/>
        <v>0</v>
      </c>
      <c r="G538">
        <f t="shared" si="204"/>
        <v>1</v>
      </c>
      <c r="H538" s="4">
        <v>4</v>
      </c>
      <c r="I538" s="4">
        <v>1.26</v>
      </c>
      <c r="J538" s="4">
        <v>4.5</v>
      </c>
      <c r="K538" s="4">
        <v>1.22</v>
      </c>
      <c r="L538" s="18">
        <f t="shared" si="205"/>
        <v>20</v>
      </c>
      <c r="M538" s="18">
        <f t="shared" si="206"/>
        <v>75</v>
      </c>
      <c r="N538" s="18">
        <f t="shared" si="207"/>
        <v>20</v>
      </c>
      <c r="O538" s="18">
        <f t="shared" si="208"/>
        <v>80</v>
      </c>
      <c r="P538" s="4">
        <f t="shared" si="209"/>
        <v>202109</v>
      </c>
      <c r="Q538" s="23">
        <f t="shared" si="210"/>
        <v>3.1746031746031744</v>
      </c>
      <c r="R538" s="23">
        <f t="shared" si="211"/>
        <v>-4.1794871794871788</v>
      </c>
      <c r="S538" s="22">
        <f t="shared" si="212"/>
        <v>-1.0048840048840044</v>
      </c>
      <c r="T538" s="5">
        <f t="shared" si="213"/>
        <v>0.315</v>
      </c>
      <c r="U538" s="5"/>
      <c r="V538" s="5"/>
      <c r="W538" s="5">
        <f t="shared" si="214"/>
        <v>-1</v>
      </c>
      <c r="X538" s="4">
        <f t="shared" si="215"/>
        <v>-1</v>
      </c>
      <c r="Y538" s="4">
        <f t="shared" si="216"/>
        <v>0</v>
      </c>
      <c r="Z538" s="30">
        <f t="shared" si="217"/>
        <v>2021</v>
      </c>
      <c r="AA538" s="4">
        <f t="shared" si="218"/>
        <v>0.26</v>
      </c>
      <c r="AB538" s="4">
        <f t="shared" si="219"/>
        <v>0.21999999999999997</v>
      </c>
      <c r="AC538" s="4">
        <f t="shared" si="220"/>
        <v>-4.0000000000000036E-2</v>
      </c>
      <c r="AD538" s="4"/>
      <c r="AE538" s="4">
        <f t="shared" si="221"/>
        <v>2.777777777777779E-2</v>
      </c>
      <c r="AF538" s="31">
        <f t="shared" si="222"/>
        <v>-0.74</v>
      </c>
      <c r="AG538" s="31">
        <f t="shared" si="223"/>
        <v>-0.78</v>
      </c>
      <c r="AH538" s="3">
        <f t="shared" si="224"/>
        <v>0</v>
      </c>
      <c r="AI538" s="40" t="b">
        <f t="shared" si="225"/>
        <v>0</v>
      </c>
      <c r="AJ538" s="3">
        <f t="shared" si="226"/>
        <v>4.1825095057034134E-2</v>
      </c>
      <c r="AK538" s="3">
        <f t="shared" si="227"/>
        <v>0.79292642983119177</v>
      </c>
    </row>
    <row r="539" spans="1:37" s="3" customFormat="1" x14ac:dyDescent="0.25">
      <c r="A539" s="9">
        <v>44459</v>
      </c>
      <c r="B539" s="1" t="s">
        <v>62</v>
      </c>
      <c r="C539" s="1" t="s">
        <v>33</v>
      </c>
      <c r="D539">
        <v>35</v>
      </c>
      <c r="E539" s="1">
        <v>17</v>
      </c>
      <c r="F539">
        <f t="shared" si="203"/>
        <v>1</v>
      </c>
      <c r="G539">
        <f t="shared" si="204"/>
        <v>0</v>
      </c>
      <c r="H539" s="4">
        <v>1.2</v>
      </c>
      <c r="I539" s="4">
        <v>4.75</v>
      </c>
      <c r="J539" s="4">
        <v>1.2</v>
      </c>
      <c r="K539" s="4">
        <v>4.75</v>
      </c>
      <c r="L539" s="18">
        <f t="shared" si="205"/>
        <v>80</v>
      </c>
      <c r="M539" s="18">
        <f t="shared" si="206"/>
        <v>20</v>
      </c>
      <c r="N539" s="18">
        <f t="shared" si="207"/>
        <v>80</v>
      </c>
      <c r="O539" s="18">
        <f t="shared" si="208"/>
        <v>20</v>
      </c>
      <c r="P539" s="4">
        <f t="shared" si="209"/>
        <v>202109</v>
      </c>
      <c r="Q539" s="23">
        <f t="shared" si="210"/>
        <v>1.2</v>
      </c>
      <c r="R539" s="23">
        <f t="shared" si="211"/>
        <v>-5.2666666666666675</v>
      </c>
      <c r="S539" s="22">
        <f t="shared" si="212"/>
        <v>-4.0666666666666673</v>
      </c>
      <c r="T539" s="5">
        <f t="shared" si="213"/>
        <v>3.9583333333333335</v>
      </c>
      <c r="U539" s="5"/>
      <c r="V539" s="5"/>
      <c r="W539" s="5">
        <f t="shared" si="214"/>
        <v>0.19999999999999996</v>
      </c>
      <c r="X539" s="4">
        <f t="shared" si="215"/>
        <v>0.19999999999999996</v>
      </c>
      <c r="Y539" s="4">
        <f t="shared" si="216"/>
        <v>0</v>
      </c>
      <c r="Z539" s="30">
        <f t="shared" si="217"/>
        <v>2021</v>
      </c>
      <c r="AA539" s="4">
        <f t="shared" si="218"/>
        <v>-1</v>
      </c>
      <c r="AB539" s="4">
        <f t="shared" si="219"/>
        <v>-1</v>
      </c>
      <c r="AC539" s="4">
        <f t="shared" si="220"/>
        <v>0</v>
      </c>
      <c r="AD539" s="4"/>
      <c r="AE539" s="4">
        <f t="shared" si="221"/>
        <v>0</v>
      </c>
      <c r="AF539" s="31">
        <f t="shared" si="222"/>
        <v>-0.8</v>
      </c>
      <c r="AG539" s="31">
        <f t="shared" si="223"/>
        <v>-0.8</v>
      </c>
      <c r="AH539" s="3">
        <f t="shared" si="224"/>
        <v>0</v>
      </c>
      <c r="AI539" s="40" t="b">
        <f t="shared" si="225"/>
        <v>0</v>
      </c>
      <c r="AJ539" s="3">
        <f t="shared" si="226"/>
        <v>4.2016806722689037E-2</v>
      </c>
      <c r="AK539" s="3">
        <f t="shared" si="227"/>
        <v>0.81686672822406892</v>
      </c>
    </row>
    <row r="540" spans="1:37" s="3" customFormat="1" x14ac:dyDescent="0.25">
      <c r="A540" s="9">
        <v>44458</v>
      </c>
      <c r="B540" s="1" t="s">
        <v>43</v>
      </c>
      <c r="C540" s="1" t="s">
        <v>49</v>
      </c>
      <c r="D540">
        <v>36</v>
      </c>
      <c r="E540" s="1">
        <v>35</v>
      </c>
      <c r="F540">
        <f t="shared" si="203"/>
        <v>1</v>
      </c>
      <c r="G540">
        <f t="shared" si="204"/>
        <v>0</v>
      </c>
      <c r="H540" s="4">
        <v>2.7</v>
      </c>
      <c r="I540" s="4">
        <v>1.5</v>
      </c>
      <c r="J540" s="4">
        <v>2.7</v>
      </c>
      <c r="K540" s="4">
        <v>1.5</v>
      </c>
      <c r="L540" s="18">
        <f t="shared" si="205"/>
        <v>30</v>
      </c>
      <c r="M540" s="18">
        <f t="shared" si="206"/>
        <v>65</v>
      </c>
      <c r="N540" s="18">
        <f t="shared" si="207"/>
        <v>35</v>
      </c>
      <c r="O540" s="18">
        <f t="shared" si="208"/>
        <v>65</v>
      </c>
      <c r="P540" s="4">
        <f t="shared" si="209"/>
        <v>202109</v>
      </c>
      <c r="Q540" s="23">
        <f t="shared" si="210"/>
        <v>2.7</v>
      </c>
      <c r="R540" s="23">
        <f t="shared" si="211"/>
        <v>-2.5882352941176467</v>
      </c>
      <c r="S540" s="22">
        <f t="shared" si="212"/>
        <v>0.11176470588235343</v>
      </c>
      <c r="T540" s="5">
        <f t="shared" si="213"/>
        <v>0.55555555555555547</v>
      </c>
      <c r="U540" s="5"/>
      <c r="V540" s="5"/>
      <c r="W540" s="5">
        <f t="shared" si="214"/>
        <v>1.7000000000000002</v>
      </c>
      <c r="X540" s="4">
        <f t="shared" si="215"/>
        <v>1.7000000000000002</v>
      </c>
      <c r="Y540" s="4">
        <f t="shared" si="216"/>
        <v>0</v>
      </c>
      <c r="Z540" s="30">
        <f t="shared" si="217"/>
        <v>2021</v>
      </c>
      <c r="AA540" s="4">
        <f t="shared" si="218"/>
        <v>-1</v>
      </c>
      <c r="AB540" s="4">
        <f t="shared" si="219"/>
        <v>-1</v>
      </c>
      <c r="AC540" s="4">
        <f t="shared" si="220"/>
        <v>0</v>
      </c>
      <c r="AD540" s="4"/>
      <c r="AE540" s="4">
        <f t="shared" si="221"/>
        <v>0</v>
      </c>
      <c r="AF540" s="31">
        <f t="shared" si="222"/>
        <v>0.70000000000000018</v>
      </c>
      <c r="AG540" s="31">
        <f t="shared" si="223"/>
        <v>0.70000000000000018</v>
      </c>
      <c r="AH540" s="3">
        <f t="shared" si="224"/>
        <v>0</v>
      </c>
      <c r="AI540" s="40" t="b">
        <f t="shared" si="225"/>
        <v>0</v>
      </c>
      <c r="AJ540" s="3">
        <f t="shared" si="226"/>
        <v>3.5714285714285587E-2</v>
      </c>
      <c r="AK540" s="3">
        <f t="shared" si="227"/>
        <v>0.74394147233653407</v>
      </c>
    </row>
    <row r="541" spans="1:37" s="3" customFormat="1" x14ac:dyDescent="0.25">
      <c r="A541" s="9">
        <v>44458</v>
      </c>
      <c r="B541" s="1" t="s">
        <v>74</v>
      </c>
      <c r="C541" s="1" t="s">
        <v>37</v>
      </c>
      <c r="D541">
        <v>17</v>
      </c>
      <c r="E541" s="1">
        <v>20</v>
      </c>
      <c r="F541">
        <f t="shared" si="203"/>
        <v>0</v>
      </c>
      <c r="G541">
        <f t="shared" si="204"/>
        <v>1</v>
      </c>
      <c r="H541" s="4">
        <v>1.62</v>
      </c>
      <c r="I541" s="4">
        <v>2.4</v>
      </c>
      <c r="J541" s="4">
        <v>1.62</v>
      </c>
      <c r="K541" s="4">
        <v>2.4</v>
      </c>
      <c r="L541" s="18">
        <f t="shared" si="205"/>
        <v>60</v>
      </c>
      <c r="M541" s="18">
        <f t="shared" si="206"/>
        <v>40</v>
      </c>
      <c r="N541" s="18">
        <f t="shared" si="207"/>
        <v>60</v>
      </c>
      <c r="O541" s="18">
        <f t="shared" si="208"/>
        <v>40</v>
      </c>
      <c r="P541" s="4">
        <f t="shared" si="209"/>
        <v>202109</v>
      </c>
      <c r="Q541" s="23">
        <f t="shared" si="210"/>
        <v>0.67500000000000004</v>
      </c>
      <c r="R541" s="23">
        <f t="shared" si="211"/>
        <v>-2.3271889400921655</v>
      </c>
      <c r="S541" s="22">
        <f t="shared" si="212"/>
        <v>-1.6521889400921654</v>
      </c>
      <c r="T541" s="5">
        <f t="shared" si="213"/>
        <v>1.4814814814814814</v>
      </c>
      <c r="U541" s="5"/>
      <c r="V541" s="5"/>
      <c r="W541" s="5">
        <f t="shared" si="214"/>
        <v>-1</v>
      </c>
      <c r="X541" s="4">
        <f t="shared" si="215"/>
        <v>-1</v>
      </c>
      <c r="Y541" s="4">
        <f t="shared" si="216"/>
        <v>0</v>
      </c>
      <c r="Z541" s="30">
        <f t="shared" si="217"/>
        <v>2021</v>
      </c>
      <c r="AA541" s="4">
        <f t="shared" si="218"/>
        <v>1.4</v>
      </c>
      <c r="AB541" s="4">
        <f t="shared" si="219"/>
        <v>1.4</v>
      </c>
      <c r="AC541" s="4">
        <f t="shared" si="220"/>
        <v>0</v>
      </c>
      <c r="AD541" s="4"/>
      <c r="AE541" s="4">
        <f t="shared" si="221"/>
        <v>0</v>
      </c>
      <c r="AF541" s="31">
        <f t="shared" si="222"/>
        <v>0.39999999999999991</v>
      </c>
      <c r="AG541" s="31">
        <f t="shared" si="223"/>
        <v>0.39999999999999991</v>
      </c>
      <c r="AH541" s="3">
        <f t="shared" si="224"/>
        <v>0</v>
      </c>
      <c r="AI541" s="40" t="b">
        <f t="shared" si="225"/>
        <v>0</v>
      </c>
      <c r="AJ541" s="3">
        <f t="shared" si="226"/>
        <v>3.2835820895522283E-2</v>
      </c>
      <c r="AK541" s="3">
        <f t="shared" si="227"/>
        <v>0.73406619925824312</v>
      </c>
    </row>
    <row r="542" spans="1:37" s="3" customFormat="1" x14ac:dyDescent="0.25">
      <c r="A542" s="9">
        <v>44458</v>
      </c>
      <c r="B542" s="1" t="s">
        <v>61</v>
      </c>
      <c r="C542" s="1" t="s">
        <v>50</v>
      </c>
      <c r="D542">
        <v>30</v>
      </c>
      <c r="E542" s="1">
        <v>33</v>
      </c>
      <c r="F542">
        <f t="shared" si="203"/>
        <v>0</v>
      </c>
      <c r="G542">
        <f t="shared" si="204"/>
        <v>1</v>
      </c>
      <c r="H542" s="4">
        <v>1.4</v>
      </c>
      <c r="I542" s="4">
        <v>3.05</v>
      </c>
      <c r="J542" s="4">
        <v>1.4</v>
      </c>
      <c r="K542" s="4">
        <v>3.05</v>
      </c>
      <c r="L542" s="18">
        <f t="shared" si="205"/>
        <v>70</v>
      </c>
      <c r="M542" s="18">
        <f t="shared" si="206"/>
        <v>30</v>
      </c>
      <c r="N542" s="18">
        <f t="shared" si="207"/>
        <v>70</v>
      </c>
      <c r="O542" s="18">
        <f t="shared" si="208"/>
        <v>30</v>
      </c>
      <c r="P542" s="4">
        <f t="shared" si="209"/>
        <v>202109</v>
      </c>
      <c r="Q542" s="23">
        <f t="shared" si="210"/>
        <v>0.45901639344262296</v>
      </c>
      <c r="R542" s="23">
        <f t="shared" si="211"/>
        <v>-2.9878048780487809</v>
      </c>
      <c r="S542" s="22">
        <f t="shared" si="212"/>
        <v>-2.5287884846061579</v>
      </c>
      <c r="T542" s="5">
        <f t="shared" si="213"/>
        <v>2.1785714285714284</v>
      </c>
      <c r="U542" s="5"/>
      <c r="V542" s="5"/>
      <c r="W542" s="5">
        <f t="shared" si="214"/>
        <v>-1</v>
      </c>
      <c r="X542" s="4">
        <f t="shared" si="215"/>
        <v>-1</v>
      </c>
      <c r="Y542" s="4">
        <f t="shared" si="216"/>
        <v>0</v>
      </c>
      <c r="Z542" s="30">
        <f t="shared" si="217"/>
        <v>2021</v>
      </c>
      <c r="AA542" s="4">
        <f t="shared" si="218"/>
        <v>2.0499999999999998</v>
      </c>
      <c r="AB542" s="4">
        <f t="shared" si="219"/>
        <v>2.0499999999999998</v>
      </c>
      <c r="AC542" s="4">
        <f t="shared" si="220"/>
        <v>0</v>
      </c>
      <c r="AD542" s="4"/>
      <c r="AE542" s="4">
        <f t="shared" si="221"/>
        <v>0</v>
      </c>
      <c r="AF542" s="31">
        <f t="shared" si="222"/>
        <v>1.0499999999999998</v>
      </c>
      <c r="AG542" s="31">
        <f t="shared" si="223"/>
        <v>1.0499999999999998</v>
      </c>
      <c r="AH542" s="3">
        <f t="shared" si="224"/>
        <v>0</v>
      </c>
      <c r="AI542" s="40" t="b">
        <f t="shared" si="225"/>
        <v>0</v>
      </c>
      <c r="AJ542" s="3">
        <f t="shared" si="226"/>
        <v>4.0449438202247112E-2</v>
      </c>
      <c r="AK542" s="3">
        <f t="shared" si="227"/>
        <v>0.75593569865462973</v>
      </c>
    </row>
    <row r="543" spans="1:37" s="3" customFormat="1" x14ac:dyDescent="0.25">
      <c r="A543" s="9">
        <v>44458</v>
      </c>
      <c r="B543" s="1" t="s">
        <v>63</v>
      </c>
      <c r="C543" s="1" t="s">
        <v>60</v>
      </c>
      <c r="D543">
        <v>34</v>
      </c>
      <c r="E543" s="1">
        <v>33</v>
      </c>
      <c r="F543">
        <f t="shared" si="203"/>
        <v>1</v>
      </c>
      <c r="G543">
        <f t="shared" si="204"/>
        <v>0</v>
      </c>
      <c r="H543" s="4">
        <v>1.5</v>
      </c>
      <c r="I543" s="4">
        <v>2.7</v>
      </c>
      <c r="J543" s="4">
        <v>1.5</v>
      </c>
      <c r="K543" s="4">
        <v>2.7</v>
      </c>
      <c r="L543" s="18">
        <f t="shared" si="205"/>
        <v>60</v>
      </c>
      <c r="M543" s="18">
        <f t="shared" si="206"/>
        <v>35</v>
      </c>
      <c r="N543" s="18">
        <f t="shared" si="207"/>
        <v>65</v>
      </c>
      <c r="O543" s="18">
        <f t="shared" si="208"/>
        <v>35</v>
      </c>
      <c r="P543" s="4">
        <f t="shared" si="209"/>
        <v>202109</v>
      </c>
      <c r="Q543" s="23">
        <f t="shared" si="210"/>
        <v>1.5</v>
      </c>
      <c r="R543" s="23">
        <f t="shared" si="211"/>
        <v>-2.5882352941176467</v>
      </c>
      <c r="S543" s="22">
        <f t="shared" si="212"/>
        <v>-1.0882352941176467</v>
      </c>
      <c r="T543" s="5">
        <f t="shared" si="213"/>
        <v>1.8</v>
      </c>
      <c r="U543" s="5"/>
      <c r="V543" s="5"/>
      <c r="W543" s="5">
        <f t="shared" si="214"/>
        <v>0.5</v>
      </c>
      <c r="X543" s="4">
        <f t="shared" si="215"/>
        <v>0.5</v>
      </c>
      <c r="Y543" s="4">
        <f t="shared" si="216"/>
        <v>0</v>
      </c>
      <c r="Z543" s="30">
        <f t="shared" si="217"/>
        <v>2021</v>
      </c>
      <c r="AA543" s="4">
        <f t="shared" si="218"/>
        <v>-1</v>
      </c>
      <c r="AB543" s="4">
        <f t="shared" si="219"/>
        <v>-1</v>
      </c>
      <c r="AC543" s="4">
        <f t="shared" si="220"/>
        <v>0</v>
      </c>
      <c r="AD543" s="4"/>
      <c r="AE543" s="4">
        <f t="shared" si="221"/>
        <v>0</v>
      </c>
      <c r="AF543" s="31">
        <f t="shared" si="222"/>
        <v>-0.5</v>
      </c>
      <c r="AG543" s="31">
        <f t="shared" si="223"/>
        <v>-0.5</v>
      </c>
      <c r="AH543" s="3">
        <f t="shared" si="224"/>
        <v>0</v>
      </c>
      <c r="AI543" s="40" t="b">
        <f t="shared" si="225"/>
        <v>0</v>
      </c>
      <c r="AJ543" s="3">
        <f t="shared" si="226"/>
        <v>3.5714285714285587E-2</v>
      </c>
      <c r="AK543" s="3">
        <f t="shared" si="227"/>
        <v>0.74394147233653407</v>
      </c>
    </row>
    <row r="544" spans="1:37" s="3" customFormat="1" x14ac:dyDescent="0.25">
      <c r="A544" s="9">
        <v>44458</v>
      </c>
      <c r="B544" s="1" t="s">
        <v>39</v>
      </c>
      <c r="C544" s="1" t="s">
        <v>41</v>
      </c>
      <c r="D544">
        <v>48</v>
      </c>
      <c r="E544" s="1">
        <v>25</v>
      </c>
      <c r="F544">
        <f t="shared" si="203"/>
        <v>1</v>
      </c>
      <c r="G544">
        <f t="shared" si="204"/>
        <v>0</v>
      </c>
      <c r="H544" s="4">
        <v>1.1499999999999999</v>
      </c>
      <c r="I544" s="4">
        <v>5.75</v>
      </c>
      <c r="J544" s="4">
        <v>1.1399999999999999</v>
      </c>
      <c r="K544" s="4">
        <v>6</v>
      </c>
      <c r="L544" s="18">
        <f t="shared" si="205"/>
        <v>80</v>
      </c>
      <c r="M544" s="18">
        <f t="shared" si="206"/>
        <v>15</v>
      </c>
      <c r="N544" s="18">
        <f t="shared" si="207"/>
        <v>85</v>
      </c>
      <c r="O544" s="18">
        <f t="shared" si="208"/>
        <v>15</v>
      </c>
      <c r="P544" s="4">
        <f t="shared" si="209"/>
        <v>202109</v>
      </c>
      <c r="Q544" s="23">
        <f t="shared" si="210"/>
        <v>1.1499999999999999</v>
      </c>
      <c r="R544" s="23">
        <f t="shared" si="211"/>
        <v>-6.877192982456144</v>
      </c>
      <c r="S544" s="22">
        <f t="shared" si="212"/>
        <v>-5.7271929824561436</v>
      </c>
      <c r="T544" s="5">
        <f t="shared" si="213"/>
        <v>5</v>
      </c>
      <c r="U544" s="5"/>
      <c r="V544" s="5"/>
      <c r="W544" s="5">
        <f t="shared" si="214"/>
        <v>0.14999999999999991</v>
      </c>
      <c r="X544" s="4">
        <f t="shared" si="215"/>
        <v>0.1399999999999999</v>
      </c>
      <c r="Y544" s="4">
        <f t="shared" si="216"/>
        <v>-1.0000000000000009E-2</v>
      </c>
      <c r="Z544" s="30">
        <f t="shared" si="217"/>
        <v>2021</v>
      </c>
      <c r="AA544" s="4">
        <f t="shared" si="218"/>
        <v>-1</v>
      </c>
      <c r="AB544" s="4">
        <f t="shared" si="219"/>
        <v>-1</v>
      </c>
      <c r="AC544" s="4">
        <f t="shared" si="220"/>
        <v>0</v>
      </c>
      <c r="AD544" s="4"/>
      <c r="AE544" s="4">
        <f t="shared" si="221"/>
        <v>-7.6277650648359785E-3</v>
      </c>
      <c r="AF544" s="31">
        <f t="shared" si="222"/>
        <v>-0.85000000000000009</v>
      </c>
      <c r="AG544" s="31">
        <f t="shared" si="223"/>
        <v>-0.8600000000000001</v>
      </c>
      <c r="AH544" s="3">
        <f t="shared" si="224"/>
        <v>0</v>
      </c>
      <c r="AI544" s="40" t="b">
        <f t="shared" si="225"/>
        <v>0</v>
      </c>
      <c r="AJ544" s="3">
        <f t="shared" si="226"/>
        <v>4.1666666666666741E-2</v>
      </c>
      <c r="AK544" s="3">
        <f t="shared" si="227"/>
        <v>0.84219610421632285</v>
      </c>
    </row>
    <row r="545" spans="1:37" s="3" customFormat="1" x14ac:dyDescent="0.25">
      <c r="A545" s="9">
        <v>44458</v>
      </c>
      <c r="B545" s="1" t="s">
        <v>40</v>
      </c>
      <c r="C545" s="1" t="s">
        <v>42</v>
      </c>
      <c r="D545">
        <v>26</v>
      </c>
      <c r="E545" s="1">
        <v>7</v>
      </c>
      <c r="F545">
        <f t="shared" si="203"/>
        <v>1</v>
      </c>
      <c r="G545">
        <f t="shared" si="204"/>
        <v>0</v>
      </c>
      <c r="H545" s="4">
        <v>2.65</v>
      </c>
      <c r="I545" s="4">
        <v>1.54</v>
      </c>
      <c r="J545" s="4">
        <v>2.67</v>
      </c>
      <c r="K545" s="4">
        <v>1.52</v>
      </c>
      <c r="L545" s="18">
        <f t="shared" si="205"/>
        <v>30</v>
      </c>
      <c r="M545" s="18">
        <f t="shared" si="206"/>
        <v>60</v>
      </c>
      <c r="N545" s="18">
        <f t="shared" si="207"/>
        <v>35</v>
      </c>
      <c r="O545" s="18">
        <f t="shared" si="208"/>
        <v>65</v>
      </c>
      <c r="P545" s="4">
        <f t="shared" si="209"/>
        <v>202109</v>
      </c>
      <c r="Q545" s="23">
        <f t="shared" si="210"/>
        <v>2.65</v>
      </c>
      <c r="R545" s="23">
        <f t="shared" si="211"/>
        <v>-2.4579124579124576</v>
      </c>
      <c r="S545" s="22">
        <f t="shared" si="212"/>
        <v>0.19208754208754231</v>
      </c>
      <c r="T545" s="5">
        <f t="shared" si="213"/>
        <v>0.5811320754716981</v>
      </c>
      <c r="U545" s="5"/>
      <c r="V545" s="5"/>
      <c r="W545" s="5">
        <f t="shared" si="214"/>
        <v>1.65</v>
      </c>
      <c r="X545" s="4">
        <f t="shared" si="215"/>
        <v>1.67</v>
      </c>
      <c r="Y545" s="4">
        <f t="shared" si="216"/>
        <v>2.0000000000000018E-2</v>
      </c>
      <c r="Z545" s="30">
        <f t="shared" si="217"/>
        <v>2021</v>
      </c>
      <c r="AA545" s="4">
        <f t="shared" si="218"/>
        <v>-1</v>
      </c>
      <c r="AB545" s="4">
        <f t="shared" si="219"/>
        <v>-1</v>
      </c>
      <c r="AC545" s="4">
        <f t="shared" si="220"/>
        <v>0</v>
      </c>
      <c r="AD545" s="4"/>
      <c r="AE545" s="4">
        <f t="shared" si="221"/>
        <v>2.8266553600452271E-3</v>
      </c>
      <c r="AF545" s="31">
        <f t="shared" si="222"/>
        <v>0.64999999999999991</v>
      </c>
      <c r="AG545" s="31">
        <f t="shared" si="223"/>
        <v>0.66999999999999993</v>
      </c>
      <c r="AH545" s="3">
        <f t="shared" si="224"/>
        <v>0</v>
      </c>
      <c r="AI545" s="40" t="b">
        <f t="shared" si="225"/>
        <v>0</v>
      </c>
      <c r="AJ545" s="3">
        <f t="shared" si="226"/>
        <v>2.6014319809069208E-2</v>
      </c>
      <c r="AK545" s="3">
        <f t="shared" si="227"/>
        <v>0.74841726539654818</v>
      </c>
    </row>
    <row r="546" spans="1:37" s="3" customFormat="1" x14ac:dyDescent="0.25">
      <c r="A546" s="9">
        <v>44458</v>
      </c>
      <c r="B546" s="1" t="s">
        <v>45</v>
      </c>
      <c r="C546" s="1" t="s">
        <v>44</v>
      </c>
      <c r="D546">
        <v>20</v>
      </c>
      <c r="E546" s="1">
        <v>17</v>
      </c>
      <c r="F546">
        <f t="shared" si="203"/>
        <v>1</v>
      </c>
      <c r="G546">
        <f t="shared" si="204"/>
        <v>0</v>
      </c>
      <c r="H546" s="4">
        <v>1.66</v>
      </c>
      <c r="I546" s="4">
        <v>2.2999999999999998</v>
      </c>
      <c r="J546" s="4">
        <v>1.66</v>
      </c>
      <c r="K546" s="4">
        <v>2.2999999999999998</v>
      </c>
      <c r="L546" s="18">
        <f t="shared" si="205"/>
        <v>60</v>
      </c>
      <c r="M546" s="18">
        <f t="shared" si="206"/>
        <v>40</v>
      </c>
      <c r="N546" s="18">
        <f t="shared" si="207"/>
        <v>60</v>
      </c>
      <c r="O546" s="18">
        <f t="shared" si="208"/>
        <v>40</v>
      </c>
      <c r="P546" s="4">
        <f t="shared" si="209"/>
        <v>202109</v>
      </c>
      <c r="Q546" s="23">
        <f t="shared" si="210"/>
        <v>1.66</v>
      </c>
      <c r="R546" s="23">
        <f t="shared" si="211"/>
        <v>-2.2843822843822847</v>
      </c>
      <c r="S546" s="22">
        <f t="shared" si="212"/>
        <v>-0.62438228438228482</v>
      </c>
      <c r="T546" s="5">
        <f t="shared" si="213"/>
        <v>1.3855421686746987</v>
      </c>
      <c r="U546" s="5"/>
      <c r="V546" s="5"/>
      <c r="W546" s="5">
        <f t="shared" si="214"/>
        <v>0.65999999999999992</v>
      </c>
      <c r="X546" s="4">
        <f t="shared" si="215"/>
        <v>0.65999999999999992</v>
      </c>
      <c r="Y546" s="4">
        <f t="shared" si="216"/>
        <v>0</v>
      </c>
      <c r="Z546" s="30">
        <f t="shared" si="217"/>
        <v>2021</v>
      </c>
      <c r="AA546" s="4">
        <f t="shared" si="218"/>
        <v>-1</v>
      </c>
      <c r="AB546" s="4">
        <f t="shared" si="219"/>
        <v>-1</v>
      </c>
      <c r="AC546" s="4">
        <f t="shared" si="220"/>
        <v>0</v>
      </c>
      <c r="AD546" s="4"/>
      <c r="AE546" s="4">
        <f t="shared" si="221"/>
        <v>0</v>
      </c>
      <c r="AF546" s="31">
        <f t="shared" si="222"/>
        <v>-0.34000000000000008</v>
      </c>
      <c r="AG546" s="31">
        <f t="shared" si="223"/>
        <v>-0.34000000000000008</v>
      </c>
      <c r="AH546" s="3">
        <f t="shared" si="224"/>
        <v>0</v>
      </c>
      <c r="AI546" s="40" t="b">
        <f t="shared" si="225"/>
        <v>0</v>
      </c>
      <c r="AJ546" s="3">
        <f t="shared" si="226"/>
        <v>3.5858585858585923E-2</v>
      </c>
      <c r="AK546" s="3">
        <f t="shared" si="227"/>
        <v>0.72834147531433491</v>
      </c>
    </row>
    <row r="547" spans="1:37" s="3" customFormat="1" x14ac:dyDescent="0.25">
      <c r="A547" s="9">
        <v>44458</v>
      </c>
      <c r="B547" s="1" t="s">
        <v>58</v>
      </c>
      <c r="C547" s="1" t="s">
        <v>47</v>
      </c>
      <c r="D547">
        <v>31</v>
      </c>
      <c r="E547" s="1">
        <v>21</v>
      </c>
      <c r="F547">
        <f t="shared" si="203"/>
        <v>1</v>
      </c>
      <c r="G547">
        <f t="shared" si="204"/>
        <v>0</v>
      </c>
      <c r="H547" s="4">
        <v>1.1499999999999999</v>
      </c>
      <c r="I547" s="4">
        <v>5.75</v>
      </c>
      <c r="J547" s="4">
        <v>1.1499999999999999</v>
      </c>
      <c r="K547" s="4">
        <v>5.75</v>
      </c>
      <c r="L547" s="18">
        <f t="shared" si="205"/>
        <v>80</v>
      </c>
      <c r="M547" s="18">
        <f t="shared" si="206"/>
        <v>15</v>
      </c>
      <c r="N547" s="18">
        <f t="shared" si="207"/>
        <v>85</v>
      </c>
      <c r="O547" s="18">
        <f t="shared" si="208"/>
        <v>15</v>
      </c>
      <c r="P547" s="4">
        <f t="shared" si="209"/>
        <v>202109</v>
      </c>
      <c r="Q547" s="23">
        <f t="shared" si="210"/>
        <v>1.1499999999999999</v>
      </c>
      <c r="R547" s="23">
        <f t="shared" si="211"/>
        <v>-6.877192982456144</v>
      </c>
      <c r="S547" s="22">
        <f t="shared" si="212"/>
        <v>-5.7271929824561436</v>
      </c>
      <c r="T547" s="5">
        <f t="shared" si="213"/>
        <v>5</v>
      </c>
      <c r="U547" s="5"/>
      <c r="V547" s="5"/>
      <c r="W547" s="5">
        <f t="shared" si="214"/>
        <v>0.14999999999999991</v>
      </c>
      <c r="X547" s="4">
        <f t="shared" si="215"/>
        <v>0.14999999999999991</v>
      </c>
      <c r="Y547" s="4">
        <f t="shared" si="216"/>
        <v>0</v>
      </c>
      <c r="Z547" s="30">
        <f t="shared" si="217"/>
        <v>2021</v>
      </c>
      <c r="AA547" s="4">
        <f t="shared" si="218"/>
        <v>-1</v>
      </c>
      <c r="AB547" s="4">
        <f t="shared" si="219"/>
        <v>-1</v>
      </c>
      <c r="AC547" s="4">
        <f t="shared" si="220"/>
        <v>0</v>
      </c>
      <c r="AD547" s="4"/>
      <c r="AE547" s="4">
        <f t="shared" si="221"/>
        <v>0</v>
      </c>
      <c r="AF547" s="31">
        <f t="shared" si="222"/>
        <v>-0.85000000000000009</v>
      </c>
      <c r="AG547" s="31">
        <f t="shared" si="223"/>
        <v>-0.85000000000000009</v>
      </c>
      <c r="AH547" s="3">
        <f t="shared" si="224"/>
        <v>0</v>
      </c>
      <c r="AI547" s="40" t="b">
        <f t="shared" si="225"/>
        <v>0</v>
      </c>
      <c r="AJ547" s="3">
        <f t="shared" si="226"/>
        <v>4.1666666666666741E-2</v>
      </c>
      <c r="AK547" s="3">
        <f t="shared" si="227"/>
        <v>0.84219610421632285</v>
      </c>
    </row>
    <row r="548" spans="1:37" s="3" customFormat="1" x14ac:dyDescent="0.25">
      <c r="A548" s="9">
        <v>44458</v>
      </c>
      <c r="B548" s="1" t="s">
        <v>36</v>
      </c>
      <c r="C548" s="1" t="s">
        <v>73</v>
      </c>
      <c r="D548">
        <v>24</v>
      </c>
      <c r="E548" s="1">
        <v>27</v>
      </c>
      <c r="F548">
        <f t="shared" si="203"/>
        <v>0</v>
      </c>
      <c r="G548">
        <f t="shared" si="204"/>
        <v>1</v>
      </c>
      <c r="H548" s="4">
        <v>2.7</v>
      </c>
      <c r="I548" s="4">
        <v>1.5</v>
      </c>
      <c r="J548" s="4">
        <v>2.7</v>
      </c>
      <c r="K548" s="4">
        <v>1.5</v>
      </c>
      <c r="L548" s="18">
        <f t="shared" si="205"/>
        <v>30</v>
      </c>
      <c r="M548" s="18">
        <f t="shared" si="206"/>
        <v>65</v>
      </c>
      <c r="N548" s="18">
        <f t="shared" si="207"/>
        <v>35</v>
      </c>
      <c r="O548" s="18">
        <f t="shared" si="208"/>
        <v>65</v>
      </c>
      <c r="P548" s="4">
        <f t="shared" si="209"/>
        <v>202109</v>
      </c>
      <c r="Q548" s="23">
        <f t="shared" si="210"/>
        <v>1.8</v>
      </c>
      <c r="R548" s="23">
        <f t="shared" si="211"/>
        <v>-2.5882352941176467</v>
      </c>
      <c r="S548" s="22">
        <f t="shared" si="212"/>
        <v>-0.7882352941176467</v>
      </c>
      <c r="T548" s="5">
        <f t="shared" si="213"/>
        <v>0.55555555555555547</v>
      </c>
      <c r="U548" s="5"/>
      <c r="V548" s="5"/>
      <c r="W548" s="5">
        <f t="shared" si="214"/>
        <v>-1</v>
      </c>
      <c r="X548" s="4">
        <f t="shared" si="215"/>
        <v>-1</v>
      </c>
      <c r="Y548" s="4">
        <f t="shared" si="216"/>
        <v>0</v>
      </c>
      <c r="Z548" s="30">
        <f t="shared" si="217"/>
        <v>2021</v>
      </c>
      <c r="AA548" s="4">
        <f t="shared" si="218"/>
        <v>0.5</v>
      </c>
      <c r="AB548" s="4">
        <f t="shared" si="219"/>
        <v>0.5</v>
      </c>
      <c r="AC548" s="4">
        <f t="shared" si="220"/>
        <v>0</v>
      </c>
      <c r="AD548" s="4"/>
      <c r="AE548" s="4">
        <f t="shared" si="221"/>
        <v>0</v>
      </c>
      <c r="AF548" s="31">
        <f t="shared" si="222"/>
        <v>-0.5</v>
      </c>
      <c r="AG548" s="31">
        <f t="shared" si="223"/>
        <v>-0.5</v>
      </c>
      <c r="AH548" s="3">
        <f t="shared" si="224"/>
        <v>0</v>
      </c>
      <c r="AI548" s="40" t="b">
        <f t="shared" si="225"/>
        <v>0</v>
      </c>
      <c r="AJ548" s="3">
        <f t="shared" si="226"/>
        <v>3.5714285714285587E-2</v>
      </c>
      <c r="AK548" s="3">
        <f t="shared" si="227"/>
        <v>0.74394147233653407</v>
      </c>
    </row>
    <row r="549" spans="1:37" s="3" customFormat="1" x14ac:dyDescent="0.25">
      <c r="A549" s="9">
        <v>44458</v>
      </c>
      <c r="B549" s="1" t="s">
        <v>56</v>
      </c>
      <c r="C549" s="1" t="s">
        <v>35</v>
      </c>
      <c r="D549">
        <v>13</v>
      </c>
      <c r="E549" s="1">
        <v>23</v>
      </c>
      <c r="F549">
        <f t="shared" si="203"/>
        <v>0</v>
      </c>
      <c r="G549">
        <f t="shared" si="204"/>
        <v>1</v>
      </c>
      <c r="H549" s="4">
        <v>3.2</v>
      </c>
      <c r="I549" s="4">
        <v>1.37</v>
      </c>
      <c r="J549" s="4">
        <v>3.2</v>
      </c>
      <c r="K549" s="4">
        <v>1.37</v>
      </c>
      <c r="L549" s="18">
        <f t="shared" si="205"/>
        <v>30</v>
      </c>
      <c r="M549" s="18">
        <f t="shared" si="206"/>
        <v>70</v>
      </c>
      <c r="N549" s="18">
        <f t="shared" si="207"/>
        <v>30</v>
      </c>
      <c r="O549" s="18">
        <f t="shared" si="208"/>
        <v>70</v>
      </c>
      <c r="P549" s="4">
        <f t="shared" si="209"/>
        <v>202109</v>
      </c>
      <c r="Q549" s="23">
        <f t="shared" si="210"/>
        <v>2.335766423357664</v>
      </c>
      <c r="R549" s="23">
        <f t="shared" si="211"/>
        <v>-3.1572481572481563</v>
      </c>
      <c r="S549" s="22">
        <f t="shared" si="212"/>
        <v>-0.82148173389049228</v>
      </c>
      <c r="T549" s="5">
        <f t="shared" si="213"/>
        <v>0.42812500000000003</v>
      </c>
      <c r="U549" s="5"/>
      <c r="V549" s="5"/>
      <c r="W549" s="5">
        <f t="shared" si="214"/>
        <v>-1</v>
      </c>
      <c r="X549" s="4">
        <f t="shared" si="215"/>
        <v>-1</v>
      </c>
      <c r="Y549" s="4">
        <f t="shared" si="216"/>
        <v>0</v>
      </c>
      <c r="Z549" s="30">
        <f t="shared" si="217"/>
        <v>2021</v>
      </c>
      <c r="AA549" s="4">
        <f t="shared" si="218"/>
        <v>0.37000000000000011</v>
      </c>
      <c r="AB549" s="4">
        <f t="shared" si="219"/>
        <v>0.37000000000000011</v>
      </c>
      <c r="AC549" s="4">
        <f t="shared" si="220"/>
        <v>0</v>
      </c>
      <c r="AD549" s="4"/>
      <c r="AE549" s="4">
        <f t="shared" si="221"/>
        <v>0</v>
      </c>
      <c r="AF549" s="31">
        <f t="shared" si="222"/>
        <v>-0.62999999999999989</v>
      </c>
      <c r="AG549" s="31">
        <f t="shared" si="223"/>
        <v>-0.62999999999999989</v>
      </c>
      <c r="AH549" s="3">
        <f t="shared" si="224"/>
        <v>0</v>
      </c>
      <c r="AI549" s="40" t="b">
        <f t="shared" si="225"/>
        <v>0</v>
      </c>
      <c r="AJ549" s="3">
        <f t="shared" si="226"/>
        <v>4.0700218818380707E-2</v>
      </c>
      <c r="AK549" s="3">
        <f t="shared" si="227"/>
        <v>0.76222011694815928</v>
      </c>
    </row>
    <row r="550" spans="1:37" s="3" customFormat="1" x14ac:dyDescent="0.25">
      <c r="A550" s="9">
        <v>44458</v>
      </c>
      <c r="B550" s="1" t="s">
        <v>51</v>
      </c>
      <c r="C550" s="1" t="s">
        <v>46</v>
      </c>
      <c r="D550">
        <v>0</v>
      </c>
      <c r="E550" s="1">
        <v>35</v>
      </c>
      <c r="F550">
        <f t="shared" si="203"/>
        <v>0</v>
      </c>
      <c r="G550">
        <f t="shared" si="204"/>
        <v>1</v>
      </c>
      <c r="H550" s="4">
        <v>2.4</v>
      </c>
      <c r="I550" s="4">
        <v>1.62</v>
      </c>
      <c r="J550" s="4">
        <v>2.4</v>
      </c>
      <c r="K550" s="4">
        <v>1.62</v>
      </c>
      <c r="L550" s="18">
        <f t="shared" si="205"/>
        <v>40</v>
      </c>
      <c r="M550" s="18">
        <f t="shared" si="206"/>
        <v>60</v>
      </c>
      <c r="N550" s="18">
        <f t="shared" si="207"/>
        <v>40</v>
      </c>
      <c r="O550" s="18">
        <f t="shared" si="208"/>
        <v>60</v>
      </c>
      <c r="P550" s="4">
        <f t="shared" si="209"/>
        <v>202109</v>
      </c>
      <c r="Q550" s="23">
        <f t="shared" si="210"/>
        <v>1.4814814814814814</v>
      </c>
      <c r="R550" s="23">
        <f t="shared" si="211"/>
        <v>-2.3271889400921655</v>
      </c>
      <c r="S550" s="22">
        <f t="shared" si="212"/>
        <v>-0.84570745861068408</v>
      </c>
      <c r="T550" s="5">
        <f t="shared" si="213"/>
        <v>0.67500000000000004</v>
      </c>
      <c r="U550" s="5"/>
      <c r="V550" s="5"/>
      <c r="W550" s="5">
        <f t="shared" si="214"/>
        <v>-1</v>
      </c>
      <c r="X550" s="4">
        <f t="shared" si="215"/>
        <v>-1</v>
      </c>
      <c r="Y550" s="4">
        <f t="shared" si="216"/>
        <v>0</v>
      </c>
      <c r="Z550" s="30">
        <f t="shared" si="217"/>
        <v>2021</v>
      </c>
      <c r="AA550" s="4">
        <f t="shared" si="218"/>
        <v>0.62000000000000011</v>
      </c>
      <c r="AB550" s="4">
        <f t="shared" si="219"/>
        <v>0.62000000000000011</v>
      </c>
      <c r="AC550" s="4">
        <f t="shared" si="220"/>
        <v>0</v>
      </c>
      <c r="AD550" s="4"/>
      <c r="AE550" s="4">
        <f t="shared" si="221"/>
        <v>0</v>
      </c>
      <c r="AF550" s="31">
        <f t="shared" si="222"/>
        <v>-0.37999999999999989</v>
      </c>
      <c r="AG550" s="31">
        <f t="shared" si="223"/>
        <v>-0.37999999999999989</v>
      </c>
      <c r="AH550" s="3">
        <f t="shared" si="224"/>
        <v>0</v>
      </c>
      <c r="AI550" s="40" t="b">
        <f t="shared" si="225"/>
        <v>0</v>
      </c>
      <c r="AJ550" s="3">
        <f t="shared" si="226"/>
        <v>3.2835820895522283E-2</v>
      </c>
      <c r="AK550" s="3">
        <f t="shared" si="227"/>
        <v>0.73406619925824312</v>
      </c>
    </row>
    <row r="551" spans="1:37" s="3" customFormat="1" x14ac:dyDescent="0.25">
      <c r="A551" s="9">
        <v>44458</v>
      </c>
      <c r="B551" s="1" t="s">
        <v>53</v>
      </c>
      <c r="C551" s="1" t="s">
        <v>52</v>
      </c>
      <c r="D551">
        <v>6</v>
      </c>
      <c r="E551" s="1">
        <v>25</v>
      </c>
      <c r="F551">
        <f t="shared" si="203"/>
        <v>0</v>
      </c>
      <c r="G551">
        <f t="shared" si="204"/>
        <v>1</v>
      </c>
      <c r="H551" s="4">
        <v>3</v>
      </c>
      <c r="I551" s="4">
        <v>1.41</v>
      </c>
      <c r="J551" s="4">
        <v>3.05</v>
      </c>
      <c r="K551" s="4">
        <v>1.4</v>
      </c>
      <c r="L551" s="18">
        <f t="shared" si="205"/>
        <v>30</v>
      </c>
      <c r="M551" s="18">
        <f t="shared" si="206"/>
        <v>70</v>
      </c>
      <c r="N551" s="18">
        <f t="shared" si="207"/>
        <v>30</v>
      </c>
      <c r="O551" s="18">
        <f t="shared" si="208"/>
        <v>70</v>
      </c>
      <c r="P551" s="4">
        <f t="shared" si="209"/>
        <v>202109</v>
      </c>
      <c r="Q551" s="23">
        <f t="shared" si="210"/>
        <v>2.1276595744680851</v>
      </c>
      <c r="R551" s="23">
        <f t="shared" si="211"/>
        <v>-2.9390243902439028</v>
      </c>
      <c r="S551" s="22">
        <f t="shared" si="212"/>
        <v>-0.81136481577581776</v>
      </c>
      <c r="T551" s="5">
        <f t="shared" si="213"/>
        <v>0.47</v>
      </c>
      <c r="U551" s="5"/>
      <c r="V551" s="5"/>
      <c r="W551" s="5">
        <f t="shared" si="214"/>
        <v>-1</v>
      </c>
      <c r="X551" s="4">
        <f t="shared" si="215"/>
        <v>-1</v>
      </c>
      <c r="Y551" s="4">
        <f t="shared" si="216"/>
        <v>0</v>
      </c>
      <c r="Z551" s="30">
        <f t="shared" si="217"/>
        <v>2021</v>
      </c>
      <c r="AA551" s="4">
        <f t="shared" si="218"/>
        <v>0.40999999999999992</v>
      </c>
      <c r="AB551" s="4">
        <f t="shared" si="219"/>
        <v>0.39999999999999991</v>
      </c>
      <c r="AC551" s="4">
        <f t="shared" si="220"/>
        <v>-1.0000000000000009E-2</v>
      </c>
      <c r="AD551" s="4"/>
      <c r="AE551" s="4">
        <f t="shared" si="221"/>
        <v>5.4644808743168904E-3</v>
      </c>
      <c r="AF551" s="31">
        <f t="shared" si="222"/>
        <v>-0.59000000000000008</v>
      </c>
      <c r="AG551" s="31">
        <f t="shared" si="223"/>
        <v>-0.60000000000000009</v>
      </c>
      <c r="AH551" s="3">
        <f t="shared" si="224"/>
        <v>0</v>
      </c>
      <c r="AI551" s="40" t="b">
        <f t="shared" si="225"/>
        <v>0</v>
      </c>
      <c r="AJ551" s="3">
        <f t="shared" si="226"/>
        <v>4.0816326530612401E-2</v>
      </c>
      <c r="AK551" s="3">
        <f t="shared" si="227"/>
        <v>0.75353352447060007</v>
      </c>
    </row>
    <row r="552" spans="1:37" s="3" customFormat="1" x14ac:dyDescent="0.25">
      <c r="A552" s="9">
        <v>44458</v>
      </c>
      <c r="B552" s="1" t="s">
        <v>55</v>
      </c>
      <c r="C552" s="1" t="s">
        <v>38</v>
      </c>
      <c r="D552">
        <v>11</v>
      </c>
      <c r="E552" s="1">
        <v>17</v>
      </c>
      <c r="F552">
        <f t="shared" si="203"/>
        <v>0</v>
      </c>
      <c r="G552">
        <f t="shared" si="204"/>
        <v>1</v>
      </c>
      <c r="H552" s="4">
        <v>2.6</v>
      </c>
      <c r="I552" s="4">
        <v>1.55</v>
      </c>
      <c r="J552" s="4">
        <v>2.6</v>
      </c>
      <c r="K552" s="4">
        <v>1.55</v>
      </c>
      <c r="L552" s="18">
        <f t="shared" si="205"/>
        <v>30</v>
      </c>
      <c r="M552" s="18">
        <f t="shared" si="206"/>
        <v>60</v>
      </c>
      <c r="N552" s="18">
        <f t="shared" si="207"/>
        <v>35</v>
      </c>
      <c r="O552" s="18">
        <f t="shared" si="208"/>
        <v>60</v>
      </c>
      <c r="P552" s="4">
        <f t="shared" si="209"/>
        <v>202109</v>
      </c>
      <c r="Q552" s="23">
        <f t="shared" si="210"/>
        <v>1.6774193548387097</v>
      </c>
      <c r="R552" s="23">
        <f t="shared" si="211"/>
        <v>-2.4431818181818183</v>
      </c>
      <c r="S552" s="22">
        <f t="shared" si="212"/>
        <v>-0.7657624633431086</v>
      </c>
      <c r="T552" s="5">
        <f t="shared" si="213"/>
        <v>0.59615384615384615</v>
      </c>
      <c r="U552" s="5"/>
      <c r="V552" s="5"/>
      <c r="W552" s="5">
        <f t="shared" si="214"/>
        <v>-1</v>
      </c>
      <c r="X552" s="4">
        <f t="shared" si="215"/>
        <v>-1</v>
      </c>
      <c r="Y552" s="4">
        <f t="shared" si="216"/>
        <v>0</v>
      </c>
      <c r="Z552" s="30">
        <f t="shared" si="217"/>
        <v>2021</v>
      </c>
      <c r="AA552" s="4">
        <f t="shared" si="218"/>
        <v>0.55000000000000004</v>
      </c>
      <c r="AB552" s="4">
        <f t="shared" si="219"/>
        <v>0.55000000000000004</v>
      </c>
      <c r="AC552" s="4">
        <f t="shared" si="220"/>
        <v>0</v>
      </c>
      <c r="AD552" s="4"/>
      <c r="AE552" s="4">
        <f t="shared" si="221"/>
        <v>0</v>
      </c>
      <c r="AF552" s="31">
        <f t="shared" si="222"/>
        <v>-0.44999999999999996</v>
      </c>
      <c r="AG552" s="31">
        <f t="shared" si="223"/>
        <v>-0.44999999999999996</v>
      </c>
      <c r="AH552" s="3">
        <f t="shared" si="224"/>
        <v>0</v>
      </c>
      <c r="AI552" s="40" t="b">
        <f t="shared" si="225"/>
        <v>0</v>
      </c>
      <c r="AJ552" s="3">
        <f t="shared" si="226"/>
        <v>2.8915662650602414E-2</v>
      </c>
      <c r="AK552" s="3">
        <f t="shared" si="227"/>
        <v>0.74447228909727914</v>
      </c>
    </row>
    <row r="553" spans="1:37" s="3" customFormat="1" x14ac:dyDescent="0.25">
      <c r="A553" s="9">
        <v>44458</v>
      </c>
      <c r="B553" s="1" t="s">
        <v>57</v>
      </c>
      <c r="C553" s="1" t="s">
        <v>80</v>
      </c>
      <c r="D553">
        <v>17</v>
      </c>
      <c r="E553" s="1">
        <v>26</v>
      </c>
      <c r="F553">
        <f t="shared" si="203"/>
        <v>0</v>
      </c>
      <c r="G553">
        <f t="shared" si="204"/>
        <v>1</v>
      </c>
      <c r="H553" s="4">
        <v>1.37</v>
      </c>
      <c r="I553" s="4">
        <v>3.2</v>
      </c>
      <c r="J553" s="4">
        <v>1.37</v>
      </c>
      <c r="K553" s="4">
        <v>3.2</v>
      </c>
      <c r="L553" s="18">
        <f t="shared" si="205"/>
        <v>70</v>
      </c>
      <c r="M553" s="18">
        <f t="shared" si="206"/>
        <v>30</v>
      </c>
      <c r="N553" s="18">
        <f t="shared" si="207"/>
        <v>70</v>
      </c>
      <c r="O553" s="18">
        <f t="shared" si="208"/>
        <v>30</v>
      </c>
      <c r="P553" s="4">
        <f t="shared" si="209"/>
        <v>202109</v>
      </c>
      <c r="Q553" s="23">
        <f t="shared" si="210"/>
        <v>0.42812500000000003</v>
      </c>
      <c r="R553" s="23">
        <f t="shared" si="211"/>
        <v>-3.1572481572481563</v>
      </c>
      <c r="S553" s="22">
        <f t="shared" si="212"/>
        <v>-2.7291231572481562</v>
      </c>
      <c r="T553" s="5">
        <f t="shared" si="213"/>
        <v>2.335766423357664</v>
      </c>
      <c r="U553" s="5"/>
      <c r="V553" s="5"/>
      <c r="W553" s="5">
        <f t="shared" si="214"/>
        <v>-1</v>
      </c>
      <c r="X553" s="4">
        <f t="shared" si="215"/>
        <v>-1</v>
      </c>
      <c r="Y553" s="4">
        <f t="shared" si="216"/>
        <v>0</v>
      </c>
      <c r="Z553" s="30">
        <f t="shared" si="217"/>
        <v>2021</v>
      </c>
      <c r="AA553" s="4">
        <f t="shared" si="218"/>
        <v>2.2000000000000002</v>
      </c>
      <c r="AB553" s="4">
        <f t="shared" si="219"/>
        <v>2.2000000000000002</v>
      </c>
      <c r="AC553" s="4">
        <f t="shared" si="220"/>
        <v>0</v>
      </c>
      <c r="AD553" s="4"/>
      <c r="AE553" s="4">
        <f t="shared" si="221"/>
        <v>0</v>
      </c>
      <c r="AF553" s="31">
        <f t="shared" si="222"/>
        <v>1.2000000000000002</v>
      </c>
      <c r="AG553" s="31">
        <f t="shared" si="223"/>
        <v>1.2000000000000002</v>
      </c>
      <c r="AH553" s="3">
        <f t="shared" si="224"/>
        <v>0</v>
      </c>
      <c r="AI553" s="40" t="b">
        <f t="shared" si="225"/>
        <v>0</v>
      </c>
      <c r="AJ553" s="3">
        <f t="shared" si="226"/>
        <v>4.0700218818380707E-2</v>
      </c>
      <c r="AK553" s="3">
        <f t="shared" si="227"/>
        <v>0.76222011694815928</v>
      </c>
    </row>
    <row r="554" spans="1:37" s="3" customFormat="1" x14ac:dyDescent="0.25">
      <c r="A554" s="9">
        <v>44455</v>
      </c>
      <c r="B554" s="1" t="s">
        <v>81</v>
      </c>
      <c r="C554" s="1" t="s">
        <v>34</v>
      </c>
      <c r="D554">
        <v>30</v>
      </c>
      <c r="E554" s="1">
        <v>29</v>
      </c>
      <c r="F554">
        <f t="shared" si="203"/>
        <v>1</v>
      </c>
      <c r="G554">
        <f t="shared" si="204"/>
        <v>0</v>
      </c>
      <c r="H554" s="4">
        <v>1.55</v>
      </c>
      <c r="I554" s="4">
        <v>2.6</v>
      </c>
      <c r="J554" s="4">
        <v>1.57</v>
      </c>
      <c r="K554" s="4">
        <v>2.5499999999999998</v>
      </c>
      <c r="L554" s="18">
        <f t="shared" si="205"/>
        <v>60</v>
      </c>
      <c r="M554" s="18">
        <f t="shared" si="206"/>
        <v>35</v>
      </c>
      <c r="N554" s="18">
        <f t="shared" si="207"/>
        <v>60</v>
      </c>
      <c r="O554" s="18">
        <f t="shared" si="208"/>
        <v>35</v>
      </c>
      <c r="P554" s="4">
        <f t="shared" si="209"/>
        <v>202109</v>
      </c>
      <c r="Q554" s="23">
        <f t="shared" si="210"/>
        <v>1.55</v>
      </c>
      <c r="R554" s="23">
        <f t="shared" si="211"/>
        <v>-2.4431818181818183</v>
      </c>
      <c r="S554" s="22">
        <f t="shared" si="212"/>
        <v>-0.8931818181818183</v>
      </c>
      <c r="T554" s="5">
        <f t="shared" si="213"/>
        <v>1.6774193548387097</v>
      </c>
      <c r="U554" s="5"/>
      <c r="V554" s="5"/>
      <c r="W554" s="5">
        <f t="shared" si="214"/>
        <v>0.55000000000000004</v>
      </c>
      <c r="X554" s="4">
        <f t="shared" si="215"/>
        <v>0.57000000000000006</v>
      </c>
      <c r="Y554" s="4">
        <f t="shared" si="216"/>
        <v>2.0000000000000018E-2</v>
      </c>
      <c r="Z554" s="30">
        <f t="shared" si="217"/>
        <v>2021</v>
      </c>
      <c r="AA554" s="4">
        <f t="shared" si="218"/>
        <v>-1</v>
      </c>
      <c r="AB554" s="4">
        <f t="shared" si="219"/>
        <v>-1</v>
      </c>
      <c r="AC554" s="4">
        <f t="shared" si="220"/>
        <v>0</v>
      </c>
      <c r="AD554" s="4"/>
      <c r="AE554" s="4">
        <f t="shared" si="221"/>
        <v>8.2186151633449889E-3</v>
      </c>
      <c r="AF554" s="31">
        <f t="shared" si="222"/>
        <v>-0.44999999999999996</v>
      </c>
      <c r="AG554" s="31">
        <f t="shared" si="223"/>
        <v>-0.42999999999999994</v>
      </c>
      <c r="AH554" s="3">
        <f t="shared" si="224"/>
        <v>0</v>
      </c>
      <c r="AI554" s="40" t="b">
        <f t="shared" si="225"/>
        <v>0</v>
      </c>
      <c r="AJ554" s="3">
        <f t="shared" si="226"/>
        <v>2.8915662650602414E-2</v>
      </c>
      <c r="AK554" s="3">
        <f t="shared" si="227"/>
        <v>0.74447228909727914</v>
      </c>
    </row>
    <row r="555" spans="1:37" s="3" customFormat="1" x14ac:dyDescent="0.25">
      <c r="A555" s="9">
        <v>44452</v>
      </c>
      <c r="B555" s="1" t="s">
        <v>80</v>
      </c>
      <c r="C555" s="1" t="s">
        <v>43</v>
      </c>
      <c r="D555">
        <v>33</v>
      </c>
      <c r="E555" s="1">
        <v>27</v>
      </c>
      <c r="F555">
        <f t="shared" si="203"/>
        <v>1</v>
      </c>
      <c r="G555">
        <f t="shared" si="204"/>
        <v>0</v>
      </c>
      <c r="H555" s="4">
        <v>2.95</v>
      </c>
      <c r="I555" s="4">
        <v>1.42</v>
      </c>
      <c r="J555" s="4">
        <v>2.8</v>
      </c>
      <c r="K555" s="4">
        <v>1.45</v>
      </c>
      <c r="L555" s="18">
        <f t="shared" si="205"/>
        <v>30</v>
      </c>
      <c r="M555" s="18">
        <f t="shared" si="206"/>
        <v>70</v>
      </c>
      <c r="N555" s="18">
        <f t="shared" si="207"/>
        <v>35</v>
      </c>
      <c r="O555" s="18">
        <f t="shared" si="208"/>
        <v>65</v>
      </c>
      <c r="P555" s="4">
        <f t="shared" si="209"/>
        <v>202109</v>
      </c>
      <c r="Q555" s="23">
        <f t="shared" si="210"/>
        <v>2.95</v>
      </c>
      <c r="R555" s="23">
        <f t="shared" si="211"/>
        <v>-2.8937728937728942</v>
      </c>
      <c r="S555" s="22">
        <f t="shared" si="212"/>
        <v>5.6227106227106027E-2</v>
      </c>
      <c r="T555" s="5">
        <f t="shared" si="213"/>
        <v>0.48135593220338979</v>
      </c>
      <c r="U555" s="5"/>
      <c r="V555" s="5"/>
      <c r="W555" s="5">
        <f t="shared" si="214"/>
        <v>1.9500000000000002</v>
      </c>
      <c r="X555" s="4">
        <f t="shared" si="215"/>
        <v>1.7999999999999998</v>
      </c>
      <c r="Y555" s="4">
        <f t="shared" si="216"/>
        <v>-0.15000000000000036</v>
      </c>
      <c r="Z555" s="30">
        <f t="shared" si="217"/>
        <v>2021</v>
      </c>
      <c r="AA555" s="4">
        <f t="shared" si="218"/>
        <v>-1</v>
      </c>
      <c r="AB555" s="4">
        <f t="shared" si="219"/>
        <v>-1</v>
      </c>
      <c r="AC555" s="4">
        <f t="shared" si="220"/>
        <v>0</v>
      </c>
      <c r="AD555" s="4"/>
      <c r="AE555" s="4">
        <f t="shared" si="221"/>
        <v>-1.8159806295399539E-2</v>
      </c>
      <c r="AF555" s="31">
        <f t="shared" si="222"/>
        <v>0.95000000000000018</v>
      </c>
      <c r="AG555" s="31">
        <f t="shared" si="223"/>
        <v>0.79999999999999982</v>
      </c>
      <c r="AH555" s="3">
        <f t="shared" si="224"/>
        <v>0</v>
      </c>
      <c r="AI555" s="40" t="b">
        <f t="shared" si="225"/>
        <v>0</v>
      </c>
      <c r="AJ555" s="3">
        <f t="shared" si="226"/>
        <v>4.1418764302059485E-2</v>
      </c>
      <c r="AK555" s="3">
        <f t="shared" si="227"/>
        <v>0.75096481189779574</v>
      </c>
    </row>
    <row r="556" spans="1:37" s="3" customFormat="1" x14ac:dyDescent="0.25">
      <c r="A556" s="9">
        <v>44451</v>
      </c>
      <c r="B556" s="1" t="s">
        <v>73</v>
      </c>
      <c r="C556" s="1" t="s">
        <v>45</v>
      </c>
      <c r="D556">
        <v>34</v>
      </c>
      <c r="E556" s="1">
        <v>14</v>
      </c>
      <c r="F556">
        <f t="shared" si="203"/>
        <v>1</v>
      </c>
      <c r="G556">
        <f t="shared" si="204"/>
        <v>0</v>
      </c>
      <c r="H556" s="4">
        <v>1.28</v>
      </c>
      <c r="I556" s="4">
        <v>3.75</v>
      </c>
      <c r="J556" s="4">
        <v>1.29</v>
      </c>
      <c r="K556" s="4">
        <v>3.7</v>
      </c>
      <c r="L556" s="18">
        <f t="shared" si="205"/>
        <v>70</v>
      </c>
      <c r="M556" s="18">
        <f t="shared" si="206"/>
        <v>25</v>
      </c>
      <c r="N556" s="18">
        <f t="shared" si="207"/>
        <v>75</v>
      </c>
      <c r="O556" s="18">
        <f t="shared" si="208"/>
        <v>25</v>
      </c>
      <c r="P556" s="4">
        <f t="shared" si="209"/>
        <v>202109</v>
      </c>
      <c r="Q556" s="23">
        <f t="shared" si="210"/>
        <v>1.28</v>
      </c>
      <c r="R556" s="23">
        <f t="shared" si="211"/>
        <v>-3.9350649350649349</v>
      </c>
      <c r="S556" s="22">
        <f t="shared" si="212"/>
        <v>-2.6550649350649351</v>
      </c>
      <c r="T556" s="5">
        <f t="shared" si="213"/>
        <v>2.9296875</v>
      </c>
      <c r="U556" s="5"/>
      <c r="V556" s="5"/>
      <c r="W556" s="5">
        <f t="shared" si="214"/>
        <v>0.28000000000000003</v>
      </c>
      <c r="X556" s="4">
        <f t="shared" si="215"/>
        <v>0.29000000000000004</v>
      </c>
      <c r="Y556" s="4">
        <f t="shared" si="216"/>
        <v>1.0000000000000009E-2</v>
      </c>
      <c r="Z556" s="30">
        <f t="shared" si="217"/>
        <v>2021</v>
      </c>
      <c r="AA556" s="4">
        <f t="shared" si="218"/>
        <v>-1</v>
      </c>
      <c r="AB556" s="4">
        <f t="shared" si="219"/>
        <v>-1</v>
      </c>
      <c r="AC556" s="4">
        <f t="shared" si="220"/>
        <v>0</v>
      </c>
      <c r="AD556" s="4"/>
      <c r="AE556" s="4">
        <f t="shared" si="221"/>
        <v>6.0562015503876632E-3</v>
      </c>
      <c r="AF556" s="31">
        <f t="shared" si="222"/>
        <v>-0.72</v>
      </c>
      <c r="AG556" s="31">
        <f t="shared" si="223"/>
        <v>-0.71</v>
      </c>
      <c r="AH556" s="3">
        <f t="shared" si="224"/>
        <v>0</v>
      </c>
      <c r="AI556" s="40" t="b">
        <f t="shared" si="225"/>
        <v>0</v>
      </c>
      <c r="AJ556" s="3">
        <f t="shared" si="226"/>
        <v>4.5725646123260466E-2</v>
      </c>
      <c r="AK556" s="3">
        <f t="shared" si="227"/>
        <v>0.78168402777777779</v>
      </c>
    </row>
    <row r="557" spans="1:37" s="3" customFormat="1" x14ac:dyDescent="0.25">
      <c r="A557" s="9">
        <v>44451</v>
      </c>
      <c r="B557" s="1" t="s">
        <v>49</v>
      </c>
      <c r="C557" s="1" t="s">
        <v>58</v>
      </c>
      <c r="D557">
        <v>33</v>
      </c>
      <c r="E557" s="1">
        <v>29</v>
      </c>
      <c r="F557">
        <f t="shared" si="203"/>
        <v>1</v>
      </c>
      <c r="G557">
        <f t="shared" si="204"/>
        <v>0</v>
      </c>
      <c r="H557" s="4">
        <v>1.38</v>
      </c>
      <c r="I557" s="4">
        <v>3.15</v>
      </c>
      <c r="J557" s="4">
        <v>1.37</v>
      </c>
      <c r="K557" s="4">
        <v>3.2</v>
      </c>
      <c r="L557" s="18">
        <f t="shared" si="205"/>
        <v>70</v>
      </c>
      <c r="M557" s="18">
        <f t="shared" si="206"/>
        <v>30</v>
      </c>
      <c r="N557" s="18">
        <f t="shared" si="207"/>
        <v>70</v>
      </c>
      <c r="O557" s="18">
        <f t="shared" si="208"/>
        <v>30</v>
      </c>
      <c r="P557" s="4">
        <f t="shared" si="209"/>
        <v>202109</v>
      </c>
      <c r="Q557" s="23">
        <f t="shared" si="210"/>
        <v>1.38</v>
      </c>
      <c r="R557" s="23">
        <f t="shared" si="211"/>
        <v>-3.0966952264381891</v>
      </c>
      <c r="S557" s="22">
        <f t="shared" si="212"/>
        <v>-1.7166952264381892</v>
      </c>
      <c r="T557" s="5">
        <f t="shared" si="213"/>
        <v>2.2826086956521738</v>
      </c>
      <c r="U557" s="5"/>
      <c r="V557" s="5"/>
      <c r="W557" s="5">
        <f t="shared" si="214"/>
        <v>0.37999999999999989</v>
      </c>
      <c r="X557" s="4">
        <f t="shared" si="215"/>
        <v>0.37000000000000011</v>
      </c>
      <c r="Y557" s="4">
        <f t="shared" si="216"/>
        <v>-9.9999999999997868E-3</v>
      </c>
      <c r="Z557" s="30">
        <f t="shared" si="217"/>
        <v>2021</v>
      </c>
      <c r="AA557" s="4">
        <f t="shared" si="218"/>
        <v>-1</v>
      </c>
      <c r="AB557" s="4">
        <f t="shared" si="219"/>
        <v>-1</v>
      </c>
      <c r="AC557" s="4">
        <f t="shared" si="220"/>
        <v>0</v>
      </c>
      <c r="AD557" s="4"/>
      <c r="AE557" s="4">
        <f t="shared" si="221"/>
        <v>-5.2893261398496705E-3</v>
      </c>
      <c r="AF557" s="31">
        <f t="shared" si="222"/>
        <v>-0.62000000000000011</v>
      </c>
      <c r="AG557" s="31">
        <f t="shared" si="223"/>
        <v>-0.62999999999999989</v>
      </c>
      <c r="AH557" s="3">
        <f t="shared" si="224"/>
        <v>0</v>
      </c>
      <c r="AI557" s="40" t="b">
        <f t="shared" si="225"/>
        <v>0</v>
      </c>
      <c r="AJ557" s="3">
        <f t="shared" si="226"/>
        <v>4.039735099337749E-2</v>
      </c>
      <c r="AK557" s="3">
        <f t="shared" si="227"/>
        <v>0.76027191198073663</v>
      </c>
    </row>
    <row r="558" spans="1:37" s="3" customFormat="1" x14ac:dyDescent="0.25">
      <c r="A558" s="9">
        <v>44451</v>
      </c>
      <c r="B558" s="1" t="s">
        <v>52</v>
      </c>
      <c r="C558" s="1" t="s">
        <v>51</v>
      </c>
      <c r="D558">
        <v>16</v>
      </c>
      <c r="E558" s="1">
        <v>17</v>
      </c>
      <c r="F558">
        <f t="shared" si="203"/>
        <v>0</v>
      </c>
      <c r="G558">
        <f t="shared" si="204"/>
        <v>1</v>
      </c>
      <c r="H558" s="4">
        <v>1.74</v>
      </c>
      <c r="I558" s="4">
        <v>2.15</v>
      </c>
      <c r="J558" s="4">
        <v>1.68</v>
      </c>
      <c r="K558" s="4">
        <v>2.25</v>
      </c>
      <c r="L558" s="18">
        <f t="shared" si="205"/>
        <v>50</v>
      </c>
      <c r="M558" s="18">
        <f t="shared" si="206"/>
        <v>45</v>
      </c>
      <c r="N558" s="18">
        <f t="shared" si="207"/>
        <v>55</v>
      </c>
      <c r="O558" s="18">
        <f t="shared" si="208"/>
        <v>40</v>
      </c>
      <c r="P558" s="4">
        <f t="shared" si="209"/>
        <v>202109</v>
      </c>
      <c r="Q558" s="23">
        <f t="shared" si="210"/>
        <v>0.80930232558139537</v>
      </c>
      <c r="R558" s="23">
        <f t="shared" si="211"/>
        <v>-2.2209165687426555</v>
      </c>
      <c r="S558" s="22">
        <f t="shared" si="212"/>
        <v>-1.4116142431612602</v>
      </c>
      <c r="T558" s="5">
        <f t="shared" si="213"/>
        <v>1.235632183908046</v>
      </c>
      <c r="U558" s="5"/>
      <c r="V558" s="5"/>
      <c r="W558" s="5">
        <f t="shared" si="214"/>
        <v>-1</v>
      </c>
      <c r="X558" s="4">
        <f t="shared" si="215"/>
        <v>-1</v>
      </c>
      <c r="Y558" s="4">
        <f t="shared" si="216"/>
        <v>0</v>
      </c>
      <c r="Z558" s="30">
        <f t="shared" si="217"/>
        <v>2021</v>
      </c>
      <c r="AA558" s="4">
        <f t="shared" si="218"/>
        <v>1.1499999999999999</v>
      </c>
      <c r="AB558" s="4">
        <f t="shared" si="219"/>
        <v>1.25</v>
      </c>
      <c r="AC558" s="4">
        <f t="shared" si="220"/>
        <v>0.10000000000000009</v>
      </c>
      <c r="AD558" s="4"/>
      <c r="AE558" s="4">
        <f t="shared" si="221"/>
        <v>-2.0525451559934349E-2</v>
      </c>
      <c r="AF558" s="31">
        <f t="shared" si="222"/>
        <v>0.14999999999999991</v>
      </c>
      <c r="AG558" s="31">
        <f t="shared" si="223"/>
        <v>0.25</v>
      </c>
      <c r="AH558" s="3">
        <f t="shared" si="224"/>
        <v>0</v>
      </c>
      <c r="AI558" s="40" t="b">
        <f t="shared" si="225"/>
        <v>0</v>
      </c>
      <c r="AJ558" s="3">
        <f t="shared" si="226"/>
        <v>3.8303341902313659E-2</v>
      </c>
      <c r="AK558" s="3">
        <f t="shared" si="227"/>
        <v>0.72204519573698789</v>
      </c>
    </row>
    <row r="559" spans="1:37" s="3" customFormat="1" x14ac:dyDescent="0.25">
      <c r="A559" s="9">
        <v>44451</v>
      </c>
      <c r="B559" s="1" t="s">
        <v>42</v>
      </c>
      <c r="C559" s="1" t="s">
        <v>62</v>
      </c>
      <c r="D559">
        <v>38</v>
      </c>
      <c r="E559" s="1">
        <v>3</v>
      </c>
      <c r="F559">
        <f t="shared" si="203"/>
        <v>1</v>
      </c>
      <c r="G559">
        <f t="shared" si="204"/>
        <v>0</v>
      </c>
      <c r="H559" s="4">
        <v>2.7</v>
      </c>
      <c r="I559" s="4">
        <v>1.5</v>
      </c>
      <c r="J559" s="4">
        <v>2.7</v>
      </c>
      <c r="K559" s="4">
        <v>1.5</v>
      </c>
      <c r="L559" s="18">
        <f t="shared" si="205"/>
        <v>30</v>
      </c>
      <c r="M559" s="18">
        <f t="shared" si="206"/>
        <v>65</v>
      </c>
      <c r="N559" s="18">
        <f t="shared" si="207"/>
        <v>35</v>
      </c>
      <c r="O559" s="18">
        <f t="shared" si="208"/>
        <v>65</v>
      </c>
      <c r="P559" s="4">
        <f t="shared" si="209"/>
        <v>202109</v>
      </c>
      <c r="Q559" s="23">
        <f t="shared" si="210"/>
        <v>2.7</v>
      </c>
      <c r="R559" s="23">
        <f t="shared" si="211"/>
        <v>-2.5882352941176467</v>
      </c>
      <c r="S559" s="22">
        <f t="shared" si="212"/>
        <v>0.11176470588235343</v>
      </c>
      <c r="T559" s="5">
        <f t="shared" si="213"/>
        <v>0.55555555555555547</v>
      </c>
      <c r="U559" s="5"/>
      <c r="V559" s="5"/>
      <c r="W559" s="5">
        <f t="shared" si="214"/>
        <v>1.7000000000000002</v>
      </c>
      <c r="X559" s="4">
        <f t="shared" si="215"/>
        <v>1.7000000000000002</v>
      </c>
      <c r="Y559" s="4">
        <f t="shared" si="216"/>
        <v>0</v>
      </c>
      <c r="Z559" s="30">
        <f t="shared" si="217"/>
        <v>2021</v>
      </c>
      <c r="AA559" s="4">
        <f t="shared" si="218"/>
        <v>-1</v>
      </c>
      <c r="AB559" s="4">
        <f t="shared" si="219"/>
        <v>-1</v>
      </c>
      <c r="AC559" s="4">
        <f t="shared" si="220"/>
        <v>0</v>
      </c>
      <c r="AD559" s="4"/>
      <c r="AE559" s="4">
        <f t="shared" si="221"/>
        <v>0</v>
      </c>
      <c r="AF559" s="31">
        <f t="shared" si="222"/>
        <v>0.70000000000000018</v>
      </c>
      <c r="AG559" s="31">
        <f t="shared" si="223"/>
        <v>0.70000000000000018</v>
      </c>
      <c r="AH559" s="3">
        <f t="shared" si="224"/>
        <v>0</v>
      </c>
      <c r="AI559" s="40" t="b">
        <f t="shared" si="225"/>
        <v>0</v>
      </c>
      <c r="AJ559" s="3">
        <f t="shared" si="226"/>
        <v>3.5714285714285587E-2</v>
      </c>
      <c r="AK559" s="3">
        <f t="shared" si="227"/>
        <v>0.74394147233653407</v>
      </c>
    </row>
    <row r="560" spans="1:37" s="3" customFormat="1" x14ac:dyDescent="0.25">
      <c r="A560" s="9">
        <v>44451</v>
      </c>
      <c r="B560" s="1" t="s">
        <v>34</v>
      </c>
      <c r="C560" s="1" t="s">
        <v>35</v>
      </c>
      <c r="D560">
        <v>13</v>
      </c>
      <c r="E560" s="1">
        <v>27</v>
      </c>
      <c r="F560">
        <f t="shared" si="203"/>
        <v>0</v>
      </c>
      <c r="G560">
        <f t="shared" si="204"/>
        <v>1</v>
      </c>
      <c r="H560" s="4">
        <v>1.95</v>
      </c>
      <c r="I560" s="4">
        <v>1.86</v>
      </c>
      <c r="J560" s="4">
        <v>2.2999999999999998</v>
      </c>
      <c r="K560" s="4">
        <v>1.66</v>
      </c>
      <c r="L560" s="18">
        <f t="shared" si="205"/>
        <v>50</v>
      </c>
      <c r="M560" s="18">
        <f t="shared" si="206"/>
        <v>50</v>
      </c>
      <c r="N560" s="18">
        <f t="shared" si="207"/>
        <v>40</v>
      </c>
      <c r="O560" s="18">
        <f t="shared" si="208"/>
        <v>60</v>
      </c>
      <c r="P560" s="4">
        <f t="shared" si="209"/>
        <v>202109</v>
      </c>
      <c r="Q560" s="23">
        <f t="shared" si="210"/>
        <v>1.0483870967741935</v>
      </c>
      <c r="R560" s="23">
        <f t="shared" si="211"/>
        <v>-2.215422276621787</v>
      </c>
      <c r="S560" s="22">
        <f t="shared" si="212"/>
        <v>-1.1670351798475935</v>
      </c>
      <c r="T560" s="5">
        <f t="shared" si="213"/>
        <v>0.9538461538461539</v>
      </c>
      <c r="U560" s="5"/>
      <c r="V560" s="5"/>
      <c r="W560" s="5">
        <f t="shared" si="214"/>
        <v>-1</v>
      </c>
      <c r="X560" s="4">
        <f t="shared" si="215"/>
        <v>-1</v>
      </c>
      <c r="Y560" s="4">
        <f t="shared" si="216"/>
        <v>0</v>
      </c>
      <c r="Z560" s="30">
        <f t="shared" si="217"/>
        <v>2021</v>
      </c>
      <c r="AA560" s="4">
        <f t="shared" si="218"/>
        <v>0.8600000000000001</v>
      </c>
      <c r="AB560" s="4">
        <f t="shared" si="219"/>
        <v>0.65999999999999992</v>
      </c>
      <c r="AC560" s="4">
        <f t="shared" si="220"/>
        <v>-0.20000000000000018</v>
      </c>
      <c r="AD560" s="4"/>
      <c r="AE560" s="4">
        <f t="shared" si="221"/>
        <v>7.8037904124860669E-2</v>
      </c>
      <c r="AF560" s="31">
        <f t="shared" si="222"/>
        <v>-0.1399999999999999</v>
      </c>
      <c r="AG560" s="31">
        <f t="shared" si="223"/>
        <v>-0.34000000000000008</v>
      </c>
      <c r="AH560" s="3">
        <f t="shared" si="224"/>
        <v>1</v>
      </c>
      <c r="AI560" s="40">
        <f t="shared" si="225"/>
        <v>2.7582982702197278E-2</v>
      </c>
      <c r="AJ560" s="3">
        <f t="shared" si="226"/>
        <v>4.8031496062992063E-2</v>
      </c>
      <c r="AK560" s="3">
        <f t="shared" si="227"/>
        <v>0.71037912285010663</v>
      </c>
    </row>
    <row r="561" spans="1:37" s="3" customFormat="1" x14ac:dyDescent="0.25">
      <c r="A561" s="9">
        <v>44451</v>
      </c>
      <c r="B561" s="1" t="s">
        <v>41</v>
      </c>
      <c r="C561" s="1" t="s">
        <v>55</v>
      </c>
      <c r="D561">
        <v>6</v>
      </c>
      <c r="E561" s="1">
        <v>32</v>
      </c>
      <c r="F561">
        <f t="shared" si="203"/>
        <v>0</v>
      </c>
      <c r="G561">
        <f t="shared" si="204"/>
        <v>1</v>
      </c>
      <c r="H561" s="4">
        <v>1.5</v>
      </c>
      <c r="I561" s="4">
        <v>2.7</v>
      </c>
      <c r="J561" s="4">
        <v>1.55</v>
      </c>
      <c r="K561" s="4">
        <v>2.6</v>
      </c>
      <c r="L561" s="18">
        <f t="shared" si="205"/>
        <v>60</v>
      </c>
      <c r="M561" s="18">
        <f t="shared" si="206"/>
        <v>35</v>
      </c>
      <c r="N561" s="18">
        <f t="shared" si="207"/>
        <v>60</v>
      </c>
      <c r="O561" s="18">
        <f t="shared" si="208"/>
        <v>35</v>
      </c>
      <c r="P561" s="4">
        <f t="shared" si="209"/>
        <v>202109</v>
      </c>
      <c r="Q561" s="23">
        <f t="shared" si="210"/>
        <v>0.55555555555555547</v>
      </c>
      <c r="R561" s="23">
        <f t="shared" si="211"/>
        <v>-2.5882352941176467</v>
      </c>
      <c r="S561" s="22">
        <f t="shared" si="212"/>
        <v>-2.0326797385620914</v>
      </c>
      <c r="T561" s="5">
        <f t="shared" si="213"/>
        <v>1.8</v>
      </c>
      <c r="U561" s="5"/>
      <c r="V561" s="5"/>
      <c r="W561" s="5">
        <f t="shared" si="214"/>
        <v>-1</v>
      </c>
      <c r="X561" s="4">
        <f t="shared" si="215"/>
        <v>-1</v>
      </c>
      <c r="Y561" s="4">
        <f t="shared" si="216"/>
        <v>0</v>
      </c>
      <c r="Z561" s="30">
        <f t="shared" si="217"/>
        <v>2021</v>
      </c>
      <c r="AA561" s="4">
        <f t="shared" si="218"/>
        <v>1.7000000000000002</v>
      </c>
      <c r="AB561" s="4">
        <f t="shared" si="219"/>
        <v>1.6</v>
      </c>
      <c r="AC561" s="4">
        <f t="shared" si="220"/>
        <v>-0.10000000000000009</v>
      </c>
      <c r="AD561" s="4"/>
      <c r="AE561" s="4">
        <f t="shared" si="221"/>
        <v>2.1505376344086002E-2</v>
      </c>
      <c r="AF561" s="31">
        <f t="shared" si="222"/>
        <v>0.70000000000000018</v>
      </c>
      <c r="AG561" s="31">
        <f t="shared" si="223"/>
        <v>0.60000000000000009</v>
      </c>
      <c r="AH561" s="3">
        <f t="shared" si="224"/>
        <v>0</v>
      </c>
      <c r="AI561" s="40" t="b">
        <f t="shared" si="225"/>
        <v>0</v>
      </c>
      <c r="AJ561" s="3">
        <f t="shared" si="226"/>
        <v>3.5714285714285587E-2</v>
      </c>
      <c r="AK561" s="3">
        <f t="shared" si="227"/>
        <v>0.74394147233653407</v>
      </c>
    </row>
    <row r="562" spans="1:37" s="3" customFormat="1" x14ac:dyDescent="0.25">
      <c r="A562" s="9">
        <v>44451</v>
      </c>
      <c r="B562" s="1" t="s">
        <v>46</v>
      </c>
      <c r="C562" s="1" t="s">
        <v>57</v>
      </c>
      <c r="D562">
        <v>16</v>
      </c>
      <c r="E562" s="1">
        <v>23</v>
      </c>
      <c r="F562">
        <f t="shared" si="203"/>
        <v>0</v>
      </c>
      <c r="G562">
        <f t="shared" si="204"/>
        <v>1</v>
      </c>
      <c r="H562" s="4">
        <v>1.36</v>
      </c>
      <c r="I562" s="4">
        <v>3.25</v>
      </c>
      <c r="J562" s="4">
        <v>1.35</v>
      </c>
      <c r="K562" s="4">
        <v>3.3</v>
      </c>
      <c r="L562" s="18">
        <f t="shared" si="205"/>
        <v>70</v>
      </c>
      <c r="M562" s="18">
        <f t="shared" si="206"/>
        <v>30</v>
      </c>
      <c r="N562" s="18">
        <f t="shared" si="207"/>
        <v>70</v>
      </c>
      <c r="O562" s="18">
        <f t="shared" si="208"/>
        <v>30</v>
      </c>
      <c r="P562" s="4">
        <f t="shared" si="209"/>
        <v>202109</v>
      </c>
      <c r="Q562" s="23">
        <f t="shared" si="210"/>
        <v>0.4184615384615385</v>
      </c>
      <c r="R562" s="23">
        <f t="shared" si="211"/>
        <v>-3.2222222222222214</v>
      </c>
      <c r="S562" s="22">
        <f t="shared" si="212"/>
        <v>-2.8037606837606828</v>
      </c>
      <c r="T562" s="5">
        <f t="shared" si="213"/>
        <v>2.3897058823529411</v>
      </c>
      <c r="U562" s="5"/>
      <c r="V562" s="5"/>
      <c r="W562" s="5">
        <f t="shared" si="214"/>
        <v>-1</v>
      </c>
      <c r="X562" s="4">
        <f t="shared" si="215"/>
        <v>-1</v>
      </c>
      <c r="Y562" s="4">
        <f t="shared" si="216"/>
        <v>0</v>
      </c>
      <c r="Z562" s="30">
        <f t="shared" si="217"/>
        <v>2021</v>
      </c>
      <c r="AA562" s="4">
        <f t="shared" si="218"/>
        <v>2.25</v>
      </c>
      <c r="AB562" s="4">
        <f t="shared" si="219"/>
        <v>2.2999999999999998</v>
      </c>
      <c r="AC562" s="4">
        <f t="shared" si="220"/>
        <v>4.9999999999999822E-2</v>
      </c>
      <c r="AD562" s="4"/>
      <c r="AE562" s="4">
        <f t="shared" si="221"/>
        <v>-5.4466230936819349E-3</v>
      </c>
      <c r="AF562" s="31">
        <f t="shared" si="222"/>
        <v>1.25</v>
      </c>
      <c r="AG562" s="31">
        <f t="shared" si="223"/>
        <v>1.2999999999999998</v>
      </c>
      <c r="AH562" s="3">
        <f t="shared" si="224"/>
        <v>0</v>
      </c>
      <c r="AI562" s="40" t="b">
        <f t="shared" si="225"/>
        <v>0</v>
      </c>
      <c r="AJ562" s="3">
        <f t="shared" si="226"/>
        <v>4.1214750542299394E-2</v>
      </c>
      <c r="AK562" s="3">
        <f t="shared" si="227"/>
        <v>0.76403022051145553</v>
      </c>
    </row>
    <row r="563" spans="1:37" s="3" customFormat="1" x14ac:dyDescent="0.25">
      <c r="A563" s="9">
        <v>44451</v>
      </c>
      <c r="B563" s="1" t="s">
        <v>40</v>
      </c>
      <c r="C563" s="1" t="s">
        <v>53</v>
      </c>
      <c r="D563">
        <v>19</v>
      </c>
      <c r="E563" s="1">
        <v>14</v>
      </c>
      <c r="F563">
        <f t="shared" si="203"/>
        <v>1</v>
      </c>
      <c r="G563">
        <f t="shared" si="204"/>
        <v>0</v>
      </c>
      <c r="H563" s="4">
        <v>1.47</v>
      </c>
      <c r="I563" s="4">
        <v>2.75</v>
      </c>
      <c r="J563" s="4">
        <v>1.42</v>
      </c>
      <c r="K563" s="4">
        <v>2.95</v>
      </c>
      <c r="L563" s="18">
        <f t="shared" si="205"/>
        <v>60</v>
      </c>
      <c r="M563" s="18">
        <f t="shared" si="206"/>
        <v>35</v>
      </c>
      <c r="N563" s="18">
        <f t="shared" si="207"/>
        <v>70</v>
      </c>
      <c r="O563" s="18">
        <f t="shared" si="208"/>
        <v>30</v>
      </c>
      <c r="P563" s="4">
        <f t="shared" si="209"/>
        <v>202109</v>
      </c>
      <c r="Q563" s="23">
        <f t="shared" si="210"/>
        <v>1.47</v>
      </c>
      <c r="R563" s="23">
        <f t="shared" si="211"/>
        <v>-2.6990881458966562</v>
      </c>
      <c r="S563" s="22">
        <f t="shared" si="212"/>
        <v>-1.2290881458966563</v>
      </c>
      <c r="T563" s="5">
        <f t="shared" si="213"/>
        <v>1.870748299319728</v>
      </c>
      <c r="U563" s="5"/>
      <c r="V563" s="5"/>
      <c r="W563" s="5">
        <f t="shared" si="214"/>
        <v>0.47</v>
      </c>
      <c r="X563" s="4">
        <f t="shared" si="215"/>
        <v>0.41999999999999993</v>
      </c>
      <c r="Y563" s="4">
        <f t="shared" si="216"/>
        <v>-5.0000000000000044E-2</v>
      </c>
      <c r="Z563" s="30">
        <f t="shared" si="217"/>
        <v>2021</v>
      </c>
      <c r="AA563" s="4">
        <f t="shared" si="218"/>
        <v>-1</v>
      </c>
      <c r="AB563" s="4">
        <f t="shared" si="219"/>
        <v>-1</v>
      </c>
      <c r="AC563" s="4">
        <f t="shared" si="220"/>
        <v>0</v>
      </c>
      <c r="AD563" s="4"/>
      <c r="AE563" s="4">
        <f t="shared" si="221"/>
        <v>-2.3953243269138724E-2</v>
      </c>
      <c r="AF563" s="31">
        <f t="shared" si="222"/>
        <v>-0.53</v>
      </c>
      <c r="AG563" s="31">
        <f t="shared" si="223"/>
        <v>-0.58000000000000007</v>
      </c>
      <c r="AH563" s="3">
        <f t="shared" si="224"/>
        <v>0</v>
      </c>
      <c r="AI563" s="40" t="b">
        <f t="shared" si="225"/>
        <v>0</v>
      </c>
      <c r="AJ563" s="3">
        <f t="shared" si="226"/>
        <v>4.206161137440767E-2</v>
      </c>
      <c r="AK563" s="3">
        <f t="shared" si="227"/>
        <v>0.74176661163144075</v>
      </c>
    </row>
    <row r="564" spans="1:37" s="3" customFormat="1" x14ac:dyDescent="0.25">
      <c r="A564" s="9">
        <v>44451</v>
      </c>
      <c r="B564" s="1" t="s">
        <v>44</v>
      </c>
      <c r="C564" s="1" t="s">
        <v>60</v>
      </c>
      <c r="D564">
        <v>27</v>
      </c>
      <c r="E564" s="1">
        <v>24</v>
      </c>
      <c r="F564">
        <f t="shared" si="203"/>
        <v>1</v>
      </c>
      <c r="G564">
        <f t="shared" si="204"/>
        <v>0</v>
      </c>
      <c r="H564" s="4">
        <v>2.35</v>
      </c>
      <c r="I564" s="4">
        <v>1.64</v>
      </c>
      <c r="J564" s="4">
        <v>2.5</v>
      </c>
      <c r="K564" s="4">
        <v>1.58</v>
      </c>
      <c r="L564" s="18">
        <f t="shared" si="205"/>
        <v>40</v>
      </c>
      <c r="M564" s="18">
        <f t="shared" si="206"/>
        <v>60</v>
      </c>
      <c r="N564" s="18">
        <f t="shared" si="207"/>
        <v>40</v>
      </c>
      <c r="O564" s="18">
        <f t="shared" si="208"/>
        <v>60</v>
      </c>
      <c r="P564" s="4">
        <f t="shared" si="209"/>
        <v>202109</v>
      </c>
      <c r="Q564" s="23">
        <f t="shared" si="210"/>
        <v>2.35</v>
      </c>
      <c r="R564" s="23">
        <f t="shared" si="211"/>
        <v>-2.3032407407407409</v>
      </c>
      <c r="S564" s="22">
        <f t="shared" si="212"/>
        <v>4.6759259259259167E-2</v>
      </c>
      <c r="T564" s="5">
        <f t="shared" si="213"/>
        <v>0.69787234042553181</v>
      </c>
      <c r="U564" s="5"/>
      <c r="V564" s="5"/>
      <c r="W564" s="5">
        <f t="shared" si="214"/>
        <v>1.35</v>
      </c>
      <c r="X564" s="4">
        <f t="shared" si="215"/>
        <v>1.5</v>
      </c>
      <c r="Y564" s="4">
        <f t="shared" si="216"/>
        <v>0.14999999999999991</v>
      </c>
      <c r="Z564" s="30">
        <f t="shared" si="217"/>
        <v>2021</v>
      </c>
      <c r="AA564" s="4">
        <f t="shared" si="218"/>
        <v>-1</v>
      </c>
      <c r="AB564" s="4">
        <f t="shared" si="219"/>
        <v>-1</v>
      </c>
      <c r="AC564" s="4">
        <f t="shared" si="220"/>
        <v>0</v>
      </c>
      <c r="AD564" s="4"/>
      <c r="AE564" s="4">
        <f t="shared" si="221"/>
        <v>2.5531914893617003E-2</v>
      </c>
      <c r="AF564" s="31">
        <f t="shared" si="222"/>
        <v>0.35000000000000009</v>
      </c>
      <c r="AG564" s="31">
        <f t="shared" si="223"/>
        <v>0.5</v>
      </c>
      <c r="AH564" s="3">
        <f t="shared" si="224"/>
        <v>0</v>
      </c>
      <c r="AI564" s="40" t="b">
        <f t="shared" si="225"/>
        <v>0</v>
      </c>
      <c r="AJ564" s="3">
        <f t="shared" si="226"/>
        <v>3.4085213032581496E-2</v>
      </c>
      <c r="AK564" s="3">
        <f t="shared" si="227"/>
        <v>0.73137311560596974</v>
      </c>
    </row>
    <row r="565" spans="1:37" s="3" customFormat="1" x14ac:dyDescent="0.25">
      <c r="A565" s="9">
        <v>44451</v>
      </c>
      <c r="B565" s="1" t="s">
        <v>33</v>
      </c>
      <c r="C565" s="1" t="s">
        <v>38</v>
      </c>
      <c r="D565">
        <v>33</v>
      </c>
      <c r="E565" s="1">
        <v>41</v>
      </c>
      <c r="F565">
        <f t="shared" si="203"/>
        <v>0</v>
      </c>
      <c r="G565">
        <f t="shared" si="204"/>
        <v>1</v>
      </c>
      <c r="H565" s="4">
        <v>4.25</v>
      </c>
      <c r="I565" s="4">
        <v>1.23</v>
      </c>
      <c r="J565" s="4">
        <v>3.9</v>
      </c>
      <c r="K565" s="4">
        <v>1.27</v>
      </c>
      <c r="L565" s="18">
        <f t="shared" si="205"/>
        <v>20</v>
      </c>
      <c r="M565" s="18">
        <f t="shared" si="206"/>
        <v>80</v>
      </c>
      <c r="N565" s="18">
        <f t="shared" si="207"/>
        <v>25</v>
      </c>
      <c r="O565" s="18">
        <f t="shared" si="208"/>
        <v>75</v>
      </c>
      <c r="P565" s="4">
        <f t="shared" si="209"/>
        <v>202109</v>
      </c>
      <c r="Q565" s="23">
        <f t="shared" si="210"/>
        <v>3.4552845528455287</v>
      </c>
      <c r="R565" s="23">
        <f t="shared" si="211"/>
        <v>-4.6555183946488299</v>
      </c>
      <c r="S565" s="22">
        <f t="shared" si="212"/>
        <v>-1.2002338418033012</v>
      </c>
      <c r="T565" s="5">
        <f t="shared" si="213"/>
        <v>0.28941176470588237</v>
      </c>
      <c r="U565" s="5"/>
      <c r="V565" s="5"/>
      <c r="W565" s="5">
        <f t="shared" si="214"/>
        <v>-1</v>
      </c>
      <c r="X565" s="4">
        <f t="shared" si="215"/>
        <v>-1</v>
      </c>
      <c r="Y565" s="4">
        <f t="shared" si="216"/>
        <v>0</v>
      </c>
      <c r="Z565" s="30">
        <f t="shared" si="217"/>
        <v>2021</v>
      </c>
      <c r="AA565" s="4">
        <f t="shared" si="218"/>
        <v>0.22999999999999998</v>
      </c>
      <c r="AB565" s="4">
        <f t="shared" si="219"/>
        <v>0.27</v>
      </c>
      <c r="AC565" s="4">
        <f t="shared" si="220"/>
        <v>4.0000000000000036E-2</v>
      </c>
      <c r="AD565" s="4"/>
      <c r="AE565" s="4">
        <f t="shared" si="221"/>
        <v>-2.1116138763197623E-2</v>
      </c>
      <c r="AF565" s="31">
        <f t="shared" si="222"/>
        <v>-0.77</v>
      </c>
      <c r="AG565" s="31">
        <f t="shared" si="223"/>
        <v>-0.73</v>
      </c>
      <c r="AH565" s="3">
        <f t="shared" si="224"/>
        <v>0</v>
      </c>
      <c r="AI565" s="40" t="b">
        <f t="shared" si="225"/>
        <v>0</v>
      </c>
      <c r="AJ565" s="3">
        <f t="shared" si="226"/>
        <v>4.6076642335766471E-2</v>
      </c>
      <c r="AK565" s="3">
        <f t="shared" si="227"/>
        <v>0.79946394113278629</v>
      </c>
    </row>
    <row r="566" spans="1:37" s="3" customFormat="1" x14ac:dyDescent="0.25">
      <c r="A566" s="9">
        <v>44451</v>
      </c>
      <c r="B566" s="1" t="s">
        <v>47</v>
      </c>
      <c r="C566" s="1" t="s">
        <v>56</v>
      </c>
      <c r="D566">
        <v>37</v>
      </c>
      <c r="E566" s="1">
        <v>21</v>
      </c>
      <c r="F566">
        <f t="shared" si="203"/>
        <v>1</v>
      </c>
      <c r="G566">
        <f t="shared" si="204"/>
        <v>0</v>
      </c>
      <c r="H566" s="4">
        <v>2.25</v>
      </c>
      <c r="I566" s="4">
        <v>1.68</v>
      </c>
      <c r="J566" s="4">
        <v>2.25</v>
      </c>
      <c r="K566" s="4">
        <v>1.68</v>
      </c>
      <c r="L566" s="18">
        <f t="shared" si="205"/>
        <v>40</v>
      </c>
      <c r="M566" s="18">
        <f t="shared" si="206"/>
        <v>55</v>
      </c>
      <c r="N566" s="18">
        <f t="shared" si="207"/>
        <v>40</v>
      </c>
      <c r="O566" s="18">
        <f t="shared" si="208"/>
        <v>55</v>
      </c>
      <c r="P566" s="4">
        <f t="shared" si="209"/>
        <v>202109</v>
      </c>
      <c r="Q566" s="23">
        <f t="shared" si="210"/>
        <v>2.25</v>
      </c>
      <c r="R566" s="23">
        <f t="shared" si="211"/>
        <v>-2.2705882352941176</v>
      </c>
      <c r="S566" s="22">
        <f t="shared" si="212"/>
        <v>-2.0588235294117574E-2</v>
      </c>
      <c r="T566" s="5">
        <f t="shared" si="213"/>
        <v>0.74666666666666659</v>
      </c>
      <c r="U566" s="5"/>
      <c r="V566" s="5"/>
      <c r="W566" s="5">
        <f t="shared" si="214"/>
        <v>1.25</v>
      </c>
      <c r="X566" s="4">
        <f t="shared" si="215"/>
        <v>1.25</v>
      </c>
      <c r="Y566" s="4">
        <f t="shared" si="216"/>
        <v>0</v>
      </c>
      <c r="Z566" s="30">
        <f t="shared" si="217"/>
        <v>2021</v>
      </c>
      <c r="AA566" s="4">
        <f t="shared" si="218"/>
        <v>-1</v>
      </c>
      <c r="AB566" s="4">
        <f t="shared" si="219"/>
        <v>-1</v>
      </c>
      <c r="AC566" s="4">
        <f t="shared" si="220"/>
        <v>0</v>
      </c>
      <c r="AD566" s="4"/>
      <c r="AE566" s="4">
        <f t="shared" si="221"/>
        <v>0</v>
      </c>
      <c r="AF566" s="31">
        <f t="shared" si="222"/>
        <v>0.25</v>
      </c>
      <c r="AG566" s="31">
        <f t="shared" si="223"/>
        <v>0.25</v>
      </c>
      <c r="AH566" s="3">
        <f t="shared" si="224"/>
        <v>0</v>
      </c>
      <c r="AI566" s="40" t="b">
        <f t="shared" si="225"/>
        <v>0</v>
      </c>
      <c r="AJ566" s="3">
        <f t="shared" si="226"/>
        <v>3.8167938931297662E-2</v>
      </c>
      <c r="AK566" s="3">
        <f t="shared" si="227"/>
        <v>0.72495170907869322</v>
      </c>
    </row>
    <row r="567" spans="1:37" s="3" customFormat="1" x14ac:dyDescent="0.25">
      <c r="A567" s="9">
        <v>44451</v>
      </c>
      <c r="B567" s="1" t="s">
        <v>36</v>
      </c>
      <c r="C567" s="1" t="s">
        <v>61</v>
      </c>
      <c r="D567">
        <v>16</v>
      </c>
      <c r="E567" s="1">
        <v>28</v>
      </c>
      <c r="F567">
        <f t="shared" si="203"/>
        <v>0</v>
      </c>
      <c r="G567">
        <f t="shared" si="204"/>
        <v>1</v>
      </c>
      <c r="H567" s="4">
        <v>1.68</v>
      </c>
      <c r="I567" s="4">
        <v>2.25</v>
      </c>
      <c r="J567" s="4">
        <v>2.2999999999999998</v>
      </c>
      <c r="K567" s="4">
        <v>1.66</v>
      </c>
      <c r="L567" s="18">
        <f t="shared" si="205"/>
        <v>50</v>
      </c>
      <c r="M567" s="18">
        <f t="shared" si="206"/>
        <v>40</v>
      </c>
      <c r="N567" s="18">
        <f t="shared" si="207"/>
        <v>40</v>
      </c>
      <c r="O567" s="18">
        <f t="shared" si="208"/>
        <v>60</v>
      </c>
      <c r="P567" s="4">
        <f t="shared" si="209"/>
        <v>202109</v>
      </c>
      <c r="Q567" s="23">
        <f t="shared" si="210"/>
        <v>0.74666666666666659</v>
      </c>
      <c r="R567" s="23">
        <f t="shared" si="211"/>
        <v>-2.2705882352941176</v>
      </c>
      <c r="S567" s="22">
        <f t="shared" si="212"/>
        <v>-1.523921568627451</v>
      </c>
      <c r="T567" s="5">
        <f t="shared" si="213"/>
        <v>1.3392857142857144</v>
      </c>
      <c r="U567" s="5"/>
      <c r="V567" s="5"/>
      <c r="W567" s="5">
        <f t="shared" si="214"/>
        <v>-1</v>
      </c>
      <c r="X567" s="4">
        <f t="shared" si="215"/>
        <v>-1</v>
      </c>
      <c r="Y567" s="4">
        <f t="shared" si="216"/>
        <v>0</v>
      </c>
      <c r="Z567" s="30">
        <f t="shared" si="217"/>
        <v>2021</v>
      </c>
      <c r="AA567" s="4">
        <f t="shared" si="218"/>
        <v>1.25</v>
      </c>
      <c r="AB567" s="4">
        <f t="shared" si="219"/>
        <v>0.65999999999999992</v>
      </c>
      <c r="AC567" s="4">
        <f t="shared" si="220"/>
        <v>-0.59000000000000008</v>
      </c>
      <c r="AD567" s="4"/>
      <c r="AE567" s="4">
        <f t="shared" si="221"/>
        <v>0.16045548654244302</v>
      </c>
      <c r="AF567" s="31">
        <f t="shared" si="222"/>
        <v>0.25</v>
      </c>
      <c r="AG567" s="31">
        <f t="shared" si="223"/>
        <v>-0.34000000000000008</v>
      </c>
      <c r="AH567" s="3">
        <f t="shared" si="224"/>
        <v>1</v>
      </c>
      <c r="AI567" s="40">
        <f t="shared" si="225"/>
        <v>0.12077294685990336</v>
      </c>
      <c r="AJ567" s="3">
        <f t="shared" si="226"/>
        <v>3.8167938931297662E-2</v>
      </c>
      <c r="AK567" s="3">
        <f t="shared" si="227"/>
        <v>0.72495170907869322</v>
      </c>
    </row>
    <row r="568" spans="1:37" s="3" customFormat="1" x14ac:dyDescent="0.25">
      <c r="A568" s="9">
        <v>44451</v>
      </c>
      <c r="B568" s="1" t="s">
        <v>50</v>
      </c>
      <c r="C568" s="1" t="s">
        <v>63</v>
      </c>
      <c r="D568">
        <v>13</v>
      </c>
      <c r="E568" s="1">
        <v>38</v>
      </c>
      <c r="F568">
        <f t="shared" si="203"/>
        <v>0</v>
      </c>
      <c r="G568">
        <f t="shared" si="204"/>
        <v>1</v>
      </c>
      <c r="H568" s="4">
        <v>1.71</v>
      </c>
      <c r="I568" s="4">
        <v>2.2000000000000002</v>
      </c>
      <c r="J568" s="4">
        <v>1.64</v>
      </c>
      <c r="K568" s="4">
        <v>2.35</v>
      </c>
      <c r="L568" s="18">
        <f t="shared" si="205"/>
        <v>50</v>
      </c>
      <c r="M568" s="18">
        <f t="shared" si="206"/>
        <v>45</v>
      </c>
      <c r="N568" s="18">
        <f t="shared" si="207"/>
        <v>60</v>
      </c>
      <c r="O568" s="18">
        <f t="shared" si="208"/>
        <v>40</v>
      </c>
      <c r="P568" s="4">
        <f t="shared" si="209"/>
        <v>202109</v>
      </c>
      <c r="Q568" s="23">
        <f t="shared" si="210"/>
        <v>0.77727272727272723</v>
      </c>
      <c r="R568" s="23">
        <f t="shared" si="211"/>
        <v>-2.2417840375586855</v>
      </c>
      <c r="S568" s="22">
        <f t="shared" si="212"/>
        <v>-1.4645113102859582</v>
      </c>
      <c r="T568" s="5">
        <f t="shared" si="213"/>
        <v>1.2865497076023393</v>
      </c>
      <c r="U568" s="5"/>
      <c r="V568" s="5"/>
      <c r="W568" s="5">
        <f t="shared" si="214"/>
        <v>-1</v>
      </c>
      <c r="X568" s="4">
        <f t="shared" si="215"/>
        <v>-1</v>
      </c>
      <c r="Y568" s="4">
        <f t="shared" si="216"/>
        <v>0</v>
      </c>
      <c r="Z568" s="30">
        <f t="shared" si="217"/>
        <v>2021</v>
      </c>
      <c r="AA568" s="4">
        <f t="shared" si="218"/>
        <v>1.2000000000000002</v>
      </c>
      <c r="AB568" s="4">
        <f t="shared" si="219"/>
        <v>1.35</v>
      </c>
      <c r="AC568" s="4">
        <f t="shared" si="220"/>
        <v>0.14999999999999991</v>
      </c>
      <c r="AD568" s="4"/>
      <c r="AE568" s="4">
        <f t="shared" si="221"/>
        <v>-2.4960775923548728E-2</v>
      </c>
      <c r="AF568" s="31">
        <f t="shared" si="222"/>
        <v>0.20000000000000018</v>
      </c>
      <c r="AG568" s="31">
        <f t="shared" si="223"/>
        <v>0.35000000000000009</v>
      </c>
      <c r="AH568" s="3">
        <f t="shared" si="224"/>
        <v>0</v>
      </c>
      <c r="AI568" s="40" t="b">
        <f t="shared" si="225"/>
        <v>0</v>
      </c>
      <c r="AJ568" s="3">
        <f t="shared" si="226"/>
        <v>3.7851662404092101E-2</v>
      </c>
      <c r="AK568" s="3">
        <f t="shared" si="227"/>
        <v>0.72372653477329041</v>
      </c>
    </row>
    <row r="569" spans="1:37" s="3" customFormat="1" x14ac:dyDescent="0.25">
      <c r="A569" s="9">
        <v>44451</v>
      </c>
      <c r="B569" s="1" t="s">
        <v>81</v>
      </c>
      <c r="C569" s="1" t="s">
        <v>74</v>
      </c>
      <c r="D569">
        <v>16</v>
      </c>
      <c r="E569" s="1">
        <v>20</v>
      </c>
      <c r="F569">
        <f t="shared" si="203"/>
        <v>0</v>
      </c>
      <c r="G569">
        <f t="shared" si="204"/>
        <v>1</v>
      </c>
      <c r="H569" s="4">
        <v>2.0499999999999998</v>
      </c>
      <c r="I569" s="4">
        <v>1.8</v>
      </c>
      <c r="J569" s="4">
        <v>2</v>
      </c>
      <c r="K569" s="4">
        <v>1.83</v>
      </c>
      <c r="L569" s="18">
        <f t="shared" si="205"/>
        <v>40</v>
      </c>
      <c r="M569" s="18">
        <f t="shared" si="206"/>
        <v>55</v>
      </c>
      <c r="N569" s="18">
        <f t="shared" si="207"/>
        <v>50</v>
      </c>
      <c r="O569" s="18">
        <f t="shared" si="208"/>
        <v>50</v>
      </c>
      <c r="P569" s="4">
        <f t="shared" si="209"/>
        <v>202109</v>
      </c>
      <c r="Q569" s="23">
        <f t="shared" si="210"/>
        <v>1.1388888888888888</v>
      </c>
      <c r="R569" s="23">
        <f t="shared" si="211"/>
        <v>-2.2023809523809526</v>
      </c>
      <c r="S569" s="22">
        <f t="shared" si="212"/>
        <v>-1.0634920634920637</v>
      </c>
      <c r="T569" s="5">
        <f t="shared" si="213"/>
        <v>0.87804878048780499</v>
      </c>
      <c r="U569" s="5"/>
      <c r="V569" s="5"/>
      <c r="W569" s="5">
        <f t="shared" si="214"/>
        <v>-1</v>
      </c>
      <c r="X569" s="4">
        <f t="shared" si="215"/>
        <v>-1</v>
      </c>
      <c r="Y569" s="4">
        <f t="shared" si="216"/>
        <v>0</v>
      </c>
      <c r="Z569" s="30">
        <f t="shared" si="217"/>
        <v>2021</v>
      </c>
      <c r="AA569" s="4">
        <f t="shared" si="218"/>
        <v>0.8</v>
      </c>
      <c r="AB569" s="4">
        <f t="shared" si="219"/>
        <v>0.83000000000000007</v>
      </c>
      <c r="AC569" s="4">
        <f t="shared" si="220"/>
        <v>3.0000000000000027E-2</v>
      </c>
      <c r="AD569" s="4"/>
      <c r="AE569" s="4">
        <f t="shared" si="221"/>
        <v>-1.2195121951219468E-2</v>
      </c>
      <c r="AF569" s="31">
        <f t="shared" si="222"/>
        <v>-0.19999999999999996</v>
      </c>
      <c r="AG569" s="31">
        <f t="shared" si="223"/>
        <v>-0.16999999999999993</v>
      </c>
      <c r="AH569" s="3">
        <f t="shared" si="224"/>
        <v>0</v>
      </c>
      <c r="AI569" s="40" t="b">
        <f t="shared" si="225"/>
        <v>0</v>
      </c>
      <c r="AJ569" s="3">
        <f t="shared" si="226"/>
        <v>4.1558441558441461E-2</v>
      </c>
      <c r="AK569" s="3">
        <f t="shared" si="227"/>
        <v>0.7172464949581745</v>
      </c>
    </row>
    <row r="570" spans="1:37" s="3" customFormat="1" x14ac:dyDescent="0.25">
      <c r="A570" s="9">
        <v>44448</v>
      </c>
      <c r="B570" s="1" t="s">
        <v>39</v>
      </c>
      <c r="C570" s="1" t="s">
        <v>37</v>
      </c>
      <c r="D570">
        <v>31</v>
      </c>
      <c r="E570" s="1">
        <v>29</v>
      </c>
      <c r="F570">
        <f t="shared" si="203"/>
        <v>1</v>
      </c>
      <c r="G570">
        <f t="shared" si="204"/>
        <v>0</v>
      </c>
      <c r="H570" s="4">
        <v>1.37</v>
      </c>
      <c r="I570" s="4">
        <v>3.2</v>
      </c>
      <c r="J570" s="4">
        <v>1.28</v>
      </c>
      <c r="K570" s="4">
        <v>3.75</v>
      </c>
      <c r="L570" s="18">
        <f t="shared" si="205"/>
        <v>70</v>
      </c>
      <c r="M570" s="18">
        <f t="shared" si="206"/>
        <v>30</v>
      </c>
      <c r="N570" s="18">
        <f t="shared" si="207"/>
        <v>75</v>
      </c>
      <c r="O570" s="18">
        <f t="shared" si="208"/>
        <v>25</v>
      </c>
      <c r="P570" s="4">
        <f t="shared" si="209"/>
        <v>202109</v>
      </c>
      <c r="Q570" s="23">
        <f t="shared" si="210"/>
        <v>1.37</v>
      </c>
      <c r="R570" s="23">
        <f t="shared" si="211"/>
        <v>-3.1572481572481563</v>
      </c>
      <c r="S570" s="22">
        <f t="shared" si="212"/>
        <v>-1.7872481572481562</v>
      </c>
      <c r="T570" s="5">
        <f t="shared" si="213"/>
        <v>2.335766423357664</v>
      </c>
      <c r="U570" s="5"/>
      <c r="V570" s="5"/>
      <c r="W570" s="5">
        <f t="shared" si="214"/>
        <v>0.37000000000000011</v>
      </c>
      <c r="X570" s="4">
        <f t="shared" si="215"/>
        <v>0.28000000000000003</v>
      </c>
      <c r="Y570" s="4">
        <f t="shared" si="216"/>
        <v>-9.000000000000008E-2</v>
      </c>
      <c r="Z570" s="30">
        <f t="shared" si="217"/>
        <v>2021</v>
      </c>
      <c r="AA570" s="4">
        <f t="shared" si="218"/>
        <v>-1</v>
      </c>
      <c r="AB570" s="4">
        <f t="shared" si="219"/>
        <v>-1</v>
      </c>
      <c r="AC570" s="4">
        <f t="shared" si="220"/>
        <v>0</v>
      </c>
      <c r="AD570" s="4"/>
      <c r="AE570" s="4">
        <f t="shared" si="221"/>
        <v>-5.132299270072993E-2</v>
      </c>
      <c r="AF570" s="31">
        <f t="shared" si="222"/>
        <v>-0.62999999999999989</v>
      </c>
      <c r="AG570" s="31">
        <f t="shared" si="223"/>
        <v>-0.72</v>
      </c>
      <c r="AH570" s="3">
        <f t="shared" si="224"/>
        <v>1</v>
      </c>
      <c r="AI570" s="40" t="b">
        <f t="shared" si="225"/>
        <v>0</v>
      </c>
      <c r="AJ570" s="3">
        <f t="shared" si="226"/>
        <v>4.0700218818380707E-2</v>
      </c>
      <c r="AK570" s="3">
        <f t="shared" si="227"/>
        <v>0.76222011694815928</v>
      </c>
    </row>
    <row r="571" spans="1:37" s="3" customFormat="1" x14ac:dyDescent="0.25">
      <c r="A571" s="9">
        <v>44234</v>
      </c>
      <c r="B571" s="1" t="s">
        <v>39</v>
      </c>
      <c r="C571" s="1" t="s">
        <v>49</v>
      </c>
      <c r="D571">
        <v>31</v>
      </c>
      <c r="E571" s="1">
        <v>9</v>
      </c>
      <c r="F571">
        <f t="shared" si="203"/>
        <v>1</v>
      </c>
      <c r="G571">
        <f t="shared" si="204"/>
        <v>0</v>
      </c>
      <c r="H571" s="4">
        <v>2.5499999999999998</v>
      </c>
      <c r="I571" s="4">
        <v>1.57</v>
      </c>
      <c r="J571" s="4">
        <v>2.4</v>
      </c>
      <c r="K571" s="4">
        <v>1.62</v>
      </c>
      <c r="L571" s="18">
        <f t="shared" si="205"/>
        <v>30</v>
      </c>
      <c r="M571" s="18">
        <f t="shared" si="206"/>
        <v>60</v>
      </c>
      <c r="N571" s="18">
        <f t="shared" si="207"/>
        <v>40</v>
      </c>
      <c r="O571" s="18">
        <f t="shared" si="208"/>
        <v>60</v>
      </c>
      <c r="P571" s="4">
        <f t="shared" si="209"/>
        <v>202102</v>
      </c>
      <c r="Q571" s="23">
        <f t="shared" si="210"/>
        <v>2.5499999999999998</v>
      </c>
      <c r="R571" s="23">
        <f t="shared" si="211"/>
        <v>-2.3995472552348613</v>
      </c>
      <c r="S571" s="22">
        <f t="shared" si="212"/>
        <v>0.15045274476513848</v>
      </c>
      <c r="T571" s="5">
        <f t="shared" si="213"/>
        <v>0.61568627450980395</v>
      </c>
      <c r="U571" s="5"/>
      <c r="V571" s="5"/>
      <c r="W571" s="5">
        <f t="shared" si="214"/>
        <v>1.5499999999999998</v>
      </c>
      <c r="X571" s="4">
        <f t="shared" si="215"/>
        <v>1.4</v>
      </c>
      <c r="Y571" s="4">
        <f t="shared" si="216"/>
        <v>-0.14999999999999991</v>
      </c>
      <c r="Z571" s="30">
        <f t="shared" si="217"/>
        <v>2021</v>
      </c>
      <c r="AA571" s="4">
        <f t="shared" si="218"/>
        <v>-1</v>
      </c>
      <c r="AB571" s="4">
        <f t="shared" si="219"/>
        <v>-1</v>
      </c>
      <c r="AC571" s="4">
        <f t="shared" si="220"/>
        <v>0</v>
      </c>
      <c r="AD571" s="4"/>
      <c r="AE571" s="4">
        <f t="shared" si="221"/>
        <v>-2.4509803921568596E-2</v>
      </c>
      <c r="AF571" s="31">
        <f t="shared" si="222"/>
        <v>0.54999999999999982</v>
      </c>
      <c r="AG571" s="31">
        <f t="shared" si="223"/>
        <v>0.39999999999999991</v>
      </c>
      <c r="AH571" s="3">
        <f t="shared" si="224"/>
        <v>0</v>
      </c>
      <c r="AI571" s="40" t="b">
        <f t="shared" si="225"/>
        <v>0</v>
      </c>
      <c r="AJ571" s="3">
        <f t="shared" si="226"/>
        <v>2.8276699029126329E-2</v>
      </c>
      <c r="AK571" s="3">
        <f t="shared" si="227"/>
        <v>0.74295003424395301</v>
      </c>
    </row>
    <row r="572" spans="1:37" s="3" customFormat="1" x14ac:dyDescent="0.25">
      <c r="A572" s="9">
        <v>44220</v>
      </c>
      <c r="B572" s="1" t="s">
        <v>49</v>
      </c>
      <c r="C572" s="1" t="s">
        <v>46</v>
      </c>
      <c r="D572">
        <v>38</v>
      </c>
      <c r="E572" s="1">
        <v>24</v>
      </c>
      <c r="F572">
        <f t="shared" si="203"/>
        <v>1</v>
      </c>
      <c r="G572">
        <f t="shared" si="204"/>
        <v>0</v>
      </c>
      <c r="H572" s="4">
        <v>1.66</v>
      </c>
      <c r="I572" s="4">
        <v>2.2999999999999998</v>
      </c>
      <c r="J572" s="4">
        <v>1.64</v>
      </c>
      <c r="K572" s="4">
        <v>2.35</v>
      </c>
      <c r="L572" s="18">
        <f t="shared" si="205"/>
        <v>60</v>
      </c>
      <c r="M572" s="18">
        <f t="shared" si="206"/>
        <v>40</v>
      </c>
      <c r="N572" s="18">
        <f t="shared" si="207"/>
        <v>60</v>
      </c>
      <c r="O572" s="18">
        <f t="shared" si="208"/>
        <v>40</v>
      </c>
      <c r="P572" s="4">
        <f t="shared" si="209"/>
        <v>202101</v>
      </c>
      <c r="Q572" s="23">
        <f t="shared" si="210"/>
        <v>1.66</v>
      </c>
      <c r="R572" s="23">
        <f t="shared" si="211"/>
        <v>-2.2843822843822847</v>
      </c>
      <c r="S572" s="22">
        <f t="shared" si="212"/>
        <v>-0.62438228438228482</v>
      </c>
      <c r="T572" s="5">
        <f t="shared" si="213"/>
        <v>1.3855421686746987</v>
      </c>
      <c r="U572" s="5"/>
      <c r="V572" s="5"/>
      <c r="W572" s="5">
        <f t="shared" si="214"/>
        <v>0.65999999999999992</v>
      </c>
      <c r="X572" s="4">
        <f t="shared" si="215"/>
        <v>0.6399999999999999</v>
      </c>
      <c r="Y572" s="4">
        <f t="shared" si="216"/>
        <v>-2.0000000000000018E-2</v>
      </c>
      <c r="Z572" s="30">
        <f t="shared" si="217"/>
        <v>2021</v>
      </c>
      <c r="AA572" s="4">
        <f t="shared" si="218"/>
        <v>-1</v>
      </c>
      <c r="AB572" s="4">
        <f t="shared" si="219"/>
        <v>-1</v>
      </c>
      <c r="AC572" s="4">
        <f t="shared" si="220"/>
        <v>0</v>
      </c>
      <c r="AD572" s="4"/>
      <c r="AE572" s="4">
        <f t="shared" si="221"/>
        <v>-7.3464590067586766E-3</v>
      </c>
      <c r="AF572" s="31">
        <f t="shared" si="222"/>
        <v>-0.34000000000000008</v>
      </c>
      <c r="AG572" s="31">
        <f t="shared" si="223"/>
        <v>-0.3600000000000001</v>
      </c>
      <c r="AH572" s="3">
        <f t="shared" si="224"/>
        <v>0</v>
      </c>
      <c r="AI572" s="40" t="b">
        <f t="shared" si="225"/>
        <v>0</v>
      </c>
      <c r="AJ572" s="3">
        <f t="shared" si="226"/>
        <v>3.5858585858585923E-2</v>
      </c>
      <c r="AK572" s="3">
        <f t="shared" si="227"/>
        <v>0.72834147531433491</v>
      </c>
    </row>
    <row r="573" spans="1:37" s="3" customFormat="1" x14ac:dyDescent="0.25">
      <c r="A573" s="9">
        <v>44220</v>
      </c>
      <c r="B573" s="1" t="s">
        <v>62</v>
      </c>
      <c r="C573" s="1" t="s">
        <v>39</v>
      </c>
      <c r="D573">
        <v>26</v>
      </c>
      <c r="E573" s="1">
        <v>31</v>
      </c>
      <c r="F573">
        <f t="shared" si="203"/>
        <v>0</v>
      </c>
      <c r="G573">
        <f t="shared" si="204"/>
        <v>1</v>
      </c>
      <c r="H573" s="4">
        <v>1.5</v>
      </c>
      <c r="I573" s="4">
        <v>2.7</v>
      </c>
      <c r="J573" s="4">
        <v>1.57</v>
      </c>
      <c r="K573" s="4">
        <v>2.5499999999999998</v>
      </c>
      <c r="L573" s="18">
        <f t="shared" si="205"/>
        <v>60</v>
      </c>
      <c r="M573" s="18">
        <f t="shared" si="206"/>
        <v>35</v>
      </c>
      <c r="N573" s="18">
        <f t="shared" si="207"/>
        <v>60</v>
      </c>
      <c r="O573" s="18">
        <f t="shared" si="208"/>
        <v>35</v>
      </c>
      <c r="P573" s="4">
        <f t="shared" si="209"/>
        <v>202101</v>
      </c>
      <c r="Q573" s="23">
        <f t="shared" si="210"/>
        <v>0.55555555555555547</v>
      </c>
      <c r="R573" s="23">
        <f t="shared" si="211"/>
        <v>-2.5882352941176467</v>
      </c>
      <c r="S573" s="22">
        <f t="shared" si="212"/>
        <v>-2.0326797385620914</v>
      </c>
      <c r="T573" s="5">
        <f t="shared" si="213"/>
        <v>1.8</v>
      </c>
      <c r="U573" s="5"/>
      <c r="V573" s="5"/>
      <c r="W573" s="5">
        <f t="shared" si="214"/>
        <v>-1</v>
      </c>
      <c r="X573" s="4">
        <f t="shared" si="215"/>
        <v>-1</v>
      </c>
      <c r="Y573" s="4">
        <f t="shared" si="216"/>
        <v>0</v>
      </c>
      <c r="Z573" s="30">
        <f t="shared" si="217"/>
        <v>2021</v>
      </c>
      <c r="AA573" s="4">
        <f t="shared" si="218"/>
        <v>1.7000000000000002</v>
      </c>
      <c r="AB573" s="4">
        <f t="shared" si="219"/>
        <v>1.5499999999999998</v>
      </c>
      <c r="AC573" s="4">
        <f t="shared" si="220"/>
        <v>-0.15000000000000036</v>
      </c>
      <c r="AD573" s="4"/>
      <c r="AE573" s="4">
        <f t="shared" si="221"/>
        <v>2.9723991507430991E-2</v>
      </c>
      <c r="AF573" s="31">
        <f t="shared" si="222"/>
        <v>0.70000000000000018</v>
      </c>
      <c r="AG573" s="31">
        <f t="shared" si="223"/>
        <v>0.54999999999999982</v>
      </c>
      <c r="AH573" s="3">
        <f t="shared" si="224"/>
        <v>0</v>
      </c>
      <c r="AI573" s="40" t="b">
        <f t="shared" si="225"/>
        <v>0</v>
      </c>
      <c r="AJ573" s="3">
        <f t="shared" si="226"/>
        <v>3.5714285714285587E-2</v>
      </c>
      <c r="AK573" s="3">
        <f t="shared" si="227"/>
        <v>0.74394147233653407</v>
      </c>
    </row>
    <row r="574" spans="1:37" s="3" customFormat="1" x14ac:dyDescent="0.25">
      <c r="A574" s="9">
        <v>44213</v>
      </c>
      <c r="B574" s="1" t="s">
        <v>42</v>
      </c>
      <c r="C574" s="1" t="s">
        <v>39</v>
      </c>
      <c r="D574">
        <v>20</v>
      </c>
      <c r="E574" s="1">
        <v>30</v>
      </c>
      <c r="F574">
        <f t="shared" si="203"/>
        <v>0</v>
      </c>
      <c r="G574">
        <f t="shared" si="204"/>
        <v>1</v>
      </c>
      <c r="H574" s="4">
        <v>1.52</v>
      </c>
      <c r="I574" s="4">
        <v>2.67</v>
      </c>
      <c r="J574" s="4">
        <v>1.68</v>
      </c>
      <c r="K574" s="4">
        <v>2.25</v>
      </c>
      <c r="L574" s="18">
        <f t="shared" si="205"/>
        <v>60</v>
      </c>
      <c r="M574" s="18">
        <f t="shared" si="206"/>
        <v>35</v>
      </c>
      <c r="N574" s="18">
        <f t="shared" si="207"/>
        <v>55</v>
      </c>
      <c r="O574" s="18">
        <f t="shared" si="208"/>
        <v>40</v>
      </c>
      <c r="P574" s="4">
        <f t="shared" si="209"/>
        <v>202101</v>
      </c>
      <c r="Q574" s="23">
        <f t="shared" si="210"/>
        <v>0.56928838951310867</v>
      </c>
      <c r="R574" s="23">
        <f t="shared" si="211"/>
        <v>-2.521879318286504</v>
      </c>
      <c r="S574" s="22">
        <f t="shared" si="212"/>
        <v>-1.9525909287733954</v>
      </c>
      <c r="T574" s="5">
        <f t="shared" si="213"/>
        <v>1.756578947368421</v>
      </c>
      <c r="U574" s="5"/>
      <c r="V574" s="5"/>
      <c r="W574" s="5">
        <f t="shared" si="214"/>
        <v>-1</v>
      </c>
      <c r="X574" s="4">
        <f t="shared" si="215"/>
        <v>-1</v>
      </c>
      <c r="Y574" s="4">
        <f t="shared" si="216"/>
        <v>0</v>
      </c>
      <c r="Z574" s="30">
        <f t="shared" si="217"/>
        <v>2021</v>
      </c>
      <c r="AA574" s="4">
        <f t="shared" si="218"/>
        <v>1.67</v>
      </c>
      <c r="AB574" s="4">
        <f t="shared" si="219"/>
        <v>1.25</v>
      </c>
      <c r="AC574" s="4">
        <f t="shared" si="220"/>
        <v>-0.41999999999999993</v>
      </c>
      <c r="AD574" s="4"/>
      <c r="AE574" s="4">
        <f t="shared" si="221"/>
        <v>6.2656641604010077E-2</v>
      </c>
      <c r="AF574" s="31">
        <f t="shared" si="222"/>
        <v>0.66999999999999993</v>
      </c>
      <c r="AG574" s="31">
        <f t="shared" si="223"/>
        <v>0.25</v>
      </c>
      <c r="AH574" s="3">
        <f t="shared" si="224"/>
        <v>1</v>
      </c>
      <c r="AI574" s="40">
        <f t="shared" si="225"/>
        <v>3.0230069555912231E-2</v>
      </c>
      <c r="AJ574" s="3">
        <f t="shared" si="226"/>
        <v>3.1408114558472477E-2</v>
      </c>
      <c r="AK574" s="3">
        <f t="shared" si="227"/>
        <v>0.74560748766802243</v>
      </c>
    </row>
    <row r="575" spans="1:37" s="3" customFormat="1" x14ac:dyDescent="0.25">
      <c r="A575" s="9">
        <v>44213</v>
      </c>
      <c r="B575" s="1" t="s">
        <v>49</v>
      </c>
      <c r="C575" s="1" t="s">
        <v>58</v>
      </c>
      <c r="D575">
        <v>22</v>
      </c>
      <c r="E575" s="1">
        <v>17</v>
      </c>
      <c r="F575">
        <f t="shared" si="203"/>
        <v>1</v>
      </c>
      <c r="G575">
        <f t="shared" si="204"/>
        <v>0</v>
      </c>
      <c r="H575" s="4">
        <v>1.2</v>
      </c>
      <c r="I575" s="4">
        <v>4.75</v>
      </c>
      <c r="J575" s="4">
        <v>1.25</v>
      </c>
      <c r="K575" s="4">
        <v>4.2</v>
      </c>
      <c r="L575" s="18">
        <f t="shared" si="205"/>
        <v>80</v>
      </c>
      <c r="M575" s="18">
        <f t="shared" si="206"/>
        <v>20</v>
      </c>
      <c r="N575" s="18">
        <f t="shared" si="207"/>
        <v>80</v>
      </c>
      <c r="O575" s="18">
        <f t="shared" si="208"/>
        <v>20</v>
      </c>
      <c r="P575" s="4">
        <f t="shared" si="209"/>
        <v>202101</v>
      </c>
      <c r="Q575" s="23">
        <f t="shared" si="210"/>
        <v>1.2</v>
      </c>
      <c r="R575" s="23">
        <f t="shared" si="211"/>
        <v>-5.2666666666666675</v>
      </c>
      <c r="S575" s="22">
        <f t="shared" si="212"/>
        <v>-4.0666666666666673</v>
      </c>
      <c r="T575" s="5">
        <f t="shared" si="213"/>
        <v>3.9583333333333335</v>
      </c>
      <c r="U575" s="5"/>
      <c r="V575" s="5"/>
      <c r="W575" s="5">
        <f t="shared" si="214"/>
        <v>0.19999999999999996</v>
      </c>
      <c r="X575" s="4">
        <f t="shared" si="215"/>
        <v>0.25</v>
      </c>
      <c r="Y575" s="4">
        <f t="shared" si="216"/>
        <v>5.0000000000000044E-2</v>
      </c>
      <c r="Z575" s="30">
        <f t="shared" si="217"/>
        <v>2021</v>
      </c>
      <c r="AA575" s="4">
        <f t="shared" si="218"/>
        <v>-1</v>
      </c>
      <c r="AB575" s="4">
        <f t="shared" si="219"/>
        <v>-1</v>
      </c>
      <c r="AC575" s="4">
        <f t="shared" si="220"/>
        <v>0</v>
      </c>
      <c r="AD575" s="4"/>
      <c r="AE575" s="4">
        <f t="shared" si="221"/>
        <v>3.3333333333333326E-2</v>
      </c>
      <c r="AF575" s="31">
        <f t="shared" si="222"/>
        <v>-0.8</v>
      </c>
      <c r="AG575" s="31">
        <f t="shared" si="223"/>
        <v>-0.75</v>
      </c>
      <c r="AH575" s="3">
        <f t="shared" si="224"/>
        <v>0</v>
      </c>
      <c r="AI575" s="40" t="b">
        <f t="shared" si="225"/>
        <v>0</v>
      </c>
      <c r="AJ575" s="3">
        <f t="shared" si="226"/>
        <v>4.2016806722689037E-2</v>
      </c>
      <c r="AK575" s="3">
        <f t="shared" si="227"/>
        <v>0.81686672822406892</v>
      </c>
    </row>
    <row r="576" spans="1:37" s="3" customFormat="1" x14ac:dyDescent="0.25">
      <c r="A576" s="9">
        <v>44212</v>
      </c>
      <c r="B576" s="1" t="s">
        <v>46</v>
      </c>
      <c r="C576" s="1" t="s">
        <v>43</v>
      </c>
      <c r="D576">
        <v>17</v>
      </c>
      <c r="E576" s="1">
        <v>3</v>
      </c>
      <c r="F576">
        <f t="shared" si="203"/>
        <v>1</v>
      </c>
      <c r="G576">
        <f t="shared" si="204"/>
        <v>0</v>
      </c>
      <c r="H576" s="4">
        <v>1.66</v>
      </c>
      <c r="I576" s="4">
        <v>2.2999999999999998</v>
      </c>
      <c r="J576" s="4">
        <v>1.71</v>
      </c>
      <c r="K576" s="4">
        <v>2.2000000000000002</v>
      </c>
      <c r="L576" s="18">
        <f t="shared" si="205"/>
        <v>60</v>
      </c>
      <c r="M576" s="18">
        <f t="shared" si="206"/>
        <v>40</v>
      </c>
      <c r="N576" s="18">
        <f t="shared" si="207"/>
        <v>55</v>
      </c>
      <c r="O576" s="18">
        <f t="shared" si="208"/>
        <v>45</v>
      </c>
      <c r="P576" s="4">
        <f t="shared" si="209"/>
        <v>202101</v>
      </c>
      <c r="Q576" s="23">
        <f t="shared" si="210"/>
        <v>1.66</v>
      </c>
      <c r="R576" s="23">
        <f t="shared" si="211"/>
        <v>-2.2843822843822847</v>
      </c>
      <c r="S576" s="22">
        <f t="shared" si="212"/>
        <v>-0.62438228438228482</v>
      </c>
      <c r="T576" s="5">
        <f t="shared" si="213"/>
        <v>1.3855421686746987</v>
      </c>
      <c r="U576" s="5"/>
      <c r="V576" s="5"/>
      <c r="W576" s="5">
        <f t="shared" si="214"/>
        <v>0.65999999999999992</v>
      </c>
      <c r="X576" s="4">
        <f t="shared" si="215"/>
        <v>0.71</v>
      </c>
      <c r="Y576" s="4">
        <f t="shared" si="216"/>
        <v>5.0000000000000044E-2</v>
      </c>
      <c r="Z576" s="30">
        <f t="shared" si="217"/>
        <v>2021</v>
      </c>
      <c r="AA576" s="4">
        <f t="shared" si="218"/>
        <v>-1</v>
      </c>
      <c r="AB576" s="4">
        <f t="shared" si="219"/>
        <v>-1</v>
      </c>
      <c r="AC576" s="4">
        <f t="shared" si="220"/>
        <v>0</v>
      </c>
      <c r="AD576" s="4"/>
      <c r="AE576" s="4">
        <f t="shared" si="221"/>
        <v>1.7614316916790052E-2</v>
      </c>
      <c r="AF576" s="31">
        <f t="shared" si="222"/>
        <v>-0.34000000000000008</v>
      </c>
      <c r="AG576" s="31">
        <f t="shared" si="223"/>
        <v>-0.29000000000000004</v>
      </c>
      <c r="AH576" s="3">
        <f t="shared" si="224"/>
        <v>0</v>
      </c>
      <c r="AI576" s="40" t="b">
        <f t="shared" si="225"/>
        <v>0</v>
      </c>
      <c r="AJ576" s="3">
        <f t="shared" si="226"/>
        <v>3.5858585858585923E-2</v>
      </c>
      <c r="AK576" s="3">
        <f t="shared" si="227"/>
        <v>0.72834147531433491</v>
      </c>
    </row>
    <row r="577" spans="1:37" s="3" customFormat="1" x14ac:dyDescent="0.25">
      <c r="A577" s="9">
        <v>44212</v>
      </c>
      <c r="B577" s="1" t="s">
        <v>62</v>
      </c>
      <c r="C577" s="1" t="s">
        <v>73</v>
      </c>
      <c r="D577">
        <v>32</v>
      </c>
      <c r="E577" s="1">
        <v>18</v>
      </c>
      <c r="F577">
        <f t="shared" si="203"/>
        <v>1</v>
      </c>
      <c r="G577">
        <f t="shared" si="204"/>
        <v>0</v>
      </c>
      <c r="H577" s="4">
        <v>1.29</v>
      </c>
      <c r="I577" s="4">
        <v>3.7</v>
      </c>
      <c r="J577" s="4">
        <v>1.27</v>
      </c>
      <c r="K577" s="4">
        <v>3.9</v>
      </c>
      <c r="L577" s="18">
        <f t="shared" si="205"/>
        <v>70</v>
      </c>
      <c r="M577" s="18">
        <f t="shared" si="206"/>
        <v>25</v>
      </c>
      <c r="N577" s="18">
        <f t="shared" si="207"/>
        <v>75</v>
      </c>
      <c r="O577" s="18">
        <f t="shared" si="208"/>
        <v>25</v>
      </c>
      <c r="P577" s="4">
        <f t="shared" si="209"/>
        <v>202101</v>
      </c>
      <c r="Q577" s="23">
        <f t="shared" si="210"/>
        <v>1.29</v>
      </c>
      <c r="R577" s="23">
        <f t="shared" si="211"/>
        <v>-3.8186462324393355</v>
      </c>
      <c r="S577" s="22">
        <f t="shared" si="212"/>
        <v>-2.5286462324393355</v>
      </c>
      <c r="T577" s="5">
        <f t="shared" si="213"/>
        <v>2.8682170542635661</v>
      </c>
      <c r="U577" s="5"/>
      <c r="V577" s="5"/>
      <c r="W577" s="5">
        <f t="shared" si="214"/>
        <v>0.29000000000000004</v>
      </c>
      <c r="X577" s="4">
        <f t="shared" si="215"/>
        <v>0.27</v>
      </c>
      <c r="Y577" s="4">
        <f t="shared" si="216"/>
        <v>-2.0000000000000018E-2</v>
      </c>
      <c r="Z577" s="30">
        <f t="shared" si="217"/>
        <v>2021</v>
      </c>
      <c r="AA577" s="4">
        <f t="shared" si="218"/>
        <v>-1</v>
      </c>
      <c r="AB577" s="4">
        <f t="shared" si="219"/>
        <v>-1</v>
      </c>
      <c r="AC577" s="4">
        <f t="shared" si="220"/>
        <v>0</v>
      </c>
      <c r="AD577" s="4"/>
      <c r="AE577" s="4">
        <f t="shared" si="221"/>
        <v>-1.2207776353537203E-2</v>
      </c>
      <c r="AF577" s="31">
        <f t="shared" si="222"/>
        <v>-0.71</v>
      </c>
      <c r="AG577" s="31">
        <f t="shared" si="223"/>
        <v>-0.73</v>
      </c>
      <c r="AH577" s="3">
        <f t="shared" si="224"/>
        <v>0</v>
      </c>
      <c r="AI577" s="40" t="b">
        <f t="shared" si="225"/>
        <v>0</v>
      </c>
      <c r="AJ577" s="3">
        <f t="shared" si="226"/>
        <v>4.3486973947895691E-2</v>
      </c>
      <c r="AK577" s="3">
        <f t="shared" si="227"/>
        <v>0.78096290200714802</v>
      </c>
    </row>
    <row r="578" spans="1:37" s="3" customFormat="1" x14ac:dyDescent="0.25">
      <c r="A578" s="9">
        <v>44206</v>
      </c>
      <c r="B578" s="1" t="s">
        <v>57</v>
      </c>
      <c r="C578" s="1" t="s">
        <v>58</v>
      </c>
      <c r="D578">
        <v>37</v>
      </c>
      <c r="E578" s="1">
        <v>48</v>
      </c>
      <c r="F578">
        <f t="shared" si="203"/>
        <v>0</v>
      </c>
      <c r="G578">
        <f t="shared" si="204"/>
        <v>1</v>
      </c>
      <c r="H578" s="4">
        <v>1.5</v>
      </c>
      <c r="I578" s="4">
        <v>2.7</v>
      </c>
      <c r="J578" s="4">
        <v>1.4</v>
      </c>
      <c r="K578" s="4">
        <v>3.1</v>
      </c>
      <c r="L578" s="18">
        <f t="shared" si="205"/>
        <v>60</v>
      </c>
      <c r="M578" s="18">
        <f t="shared" si="206"/>
        <v>35</v>
      </c>
      <c r="N578" s="18">
        <f t="shared" si="207"/>
        <v>70</v>
      </c>
      <c r="O578" s="18">
        <f t="shared" si="208"/>
        <v>30</v>
      </c>
      <c r="P578" s="4">
        <f t="shared" si="209"/>
        <v>202101</v>
      </c>
      <c r="Q578" s="23">
        <f t="shared" si="210"/>
        <v>0.55555555555555547</v>
      </c>
      <c r="R578" s="23">
        <f t="shared" si="211"/>
        <v>-2.5882352941176467</v>
      </c>
      <c r="S578" s="22">
        <f t="shared" si="212"/>
        <v>-2.0326797385620914</v>
      </c>
      <c r="T578" s="5">
        <f t="shared" si="213"/>
        <v>1.8</v>
      </c>
      <c r="U578" s="5"/>
      <c r="V578" s="5"/>
      <c r="W578" s="5">
        <f t="shared" si="214"/>
        <v>-1</v>
      </c>
      <c r="X578" s="4">
        <f t="shared" si="215"/>
        <v>-1</v>
      </c>
      <c r="Y578" s="4">
        <f t="shared" si="216"/>
        <v>0</v>
      </c>
      <c r="Z578" s="30">
        <f t="shared" si="217"/>
        <v>2021</v>
      </c>
      <c r="AA578" s="4">
        <f t="shared" si="218"/>
        <v>1.7000000000000002</v>
      </c>
      <c r="AB578" s="4">
        <f t="shared" si="219"/>
        <v>2.1</v>
      </c>
      <c r="AC578" s="4">
        <f t="shared" si="220"/>
        <v>0.39999999999999991</v>
      </c>
      <c r="AD578" s="4"/>
      <c r="AE578" s="4">
        <f t="shared" si="221"/>
        <v>-4.7619047619047672E-2</v>
      </c>
      <c r="AF578" s="31">
        <f t="shared" si="222"/>
        <v>0.70000000000000018</v>
      </c>
      <c r="AG578" s="31">
        <f t="shared" si="223"/>
        <v>1.1000000000000001</v>
      </c>
      <c r="AH578" s="3">
        <f t="shared" si="224"/>
        <v>1</v>
      </c>
      <c r="AI578" s="40">
        <f t="shared" si="225"/>
        <v>1.0752688172043001E-2</v>
      </c>
      <c r="AJ578" s="3">
        <f t="shared" si="226"/>
        <v>3.5714285714285587E-2</v>
      </c>
      <c r="AK578" s="3">
        <f t="shared" si="227"/>
        <v>0.74394147233653407</v>
      </c>
    </row>
    <row r="579" spans="1:37" s="3" customFormat="1" x14ac:dyDescent="0.25">
      <c r="A579" s="9">
        <v>44206</v>
      </c>
      <c r="B579" s="1" t="s">
        <v>42</v>
      </c>
      <c r="C579" s="1" t="s">
        <v>45</v>
      </c>
      <c r="D579">
        <v>21</v>
      </c>
      <c r="E579" s="1">
        <v>9</v>
      </c>
      <c r="F579">
        <f t="shared" ref="F579:F642" si="228">IF(D579&gt;E579,1,0)</f>
        <v>1</v>
      </c>
      <c r="G579">
        <f t="shared" ref="G579:G642" si="229">IF(E579&gt;D579,1,0)</f>
        <v>0</v>
      </c>
      <c r="H579" s="4">
        <v>1.22</v>
      </c>
      <c r="I579" s="4">
        <v>4.5</v>
      </c>
      <c r="J579" s="4">
        <v>1.1599999999999999</v>
      </c>
      <c r="K579" s="4">
        <v>5.5</v>
      </c>
      <c r="L579" s="18">
        <f t="shared" ref="L579:L642" si="230">INT(100/H579/10)*10</f>
        <v>80</v>
      </c>
      <c r="M579" s="18">
        <f t="shared" ref="M579:M642" si="231">INT(100/I579/5)*5</f>
        <v>20</v>
      </c>
      <c r="N579" s="18">
        <f t="shared" ref="N579:N642" si="232">INT(100/J579/5)*5</f>
        <v>85</v>
      </c>
      <c r="O579" s="18">
        <f t="shared" ref="O579:O642" si="233">INT(100/K579/5)*5</f>
        <v>15</v>
      </c>
      <c r="P579" s="4">
        <f t="shared" ref="P579:P642" si="234">YEAR(A579)*100+MONTH(A579)</f>
        <v>202101</v>
      </c>
      <c r="Q579" s="23">
        <f t="shared" ref="Q579:Q642" si="235">IF(F579=1,H579,H579/I579)</f>
        <v>1.22</v>
      </c>
      <c r="R579" s="23">
        <f t="shared" ref="R579:R642" si="236">-1/(H579-1)-1/(I579-1)</f>
        <v>-4.8311688311688314</v>
      </c>
      <c r="S579" s="22">
        <f t="shared" ref="S579:S642" si="237">Q579+R579</f>
        <v>-3.6111688311688317</v>
      </c>
      <c r="T579" s="5">
        <f t="shared" ref="T579:T642" si="238">I579/H579</f>
        <v>3.6885245901639343</v>
      </c>
      <c r="U579" s="5"/>
      <c r="V579" s="5"/>
      <c r="W579" s="5">
        <f t="shared" ref="W579:W642" si="239">H579*F579-1</f>
        <v>0.21999999999999997</v>
      </c>
      <c r="X579" s="4">
        <f t="shared" ref="X579:X642" si="240">J579*F579-1</f>
        <v>0.15999999999999992</v>
      </c>
      <c r="Y579" s="4">
        <f t="shared" ref="Y579:Y642" si="241">X579-W579</f>
        <v>-6.0000000000000053E-2</v>
      </c>
      <c r="Z579" s="30">
        <f t="shared" ref="Z579:Z642" si="242">YEAR(A579)</f>
        <v>2021</v>
      </c>
      <c r="AA579" s="4">
        <f t="shared" ref="AA579:AA642" si="243">I579*G579-1</f>
        <v>-1</v>
      </c>
      <c r="AB579" s="4">
        <f t="shared" ref="AB579:AB642" si="244">G579*K579-1</f>
        <v>-1</v>
      </c>
      <c r="AC579" s="4">
        <f t="shared" ref="AC579:AC642" si="245">AB579-AA579</f>
        <v>0</v>
      </c>
      <c r="AD579" s="4"/>
      <c r="AE579" s="4">
        <f t="shared" ref="AE579:AE642" si="246">(1/H579-1/J579)</f>
        <v>-4.2396834369700431E-2</v>
      </c>
      <c r="AF579" s="31">
        <f t="shared" ref="AF579:AF642" si="247">H579*F579+I579*G579-2</f>
        <v>-0.78</v>
      </c>
      <c r="AG579" s="31">
        <f t="shared" ref="AG579:AG642" si="248">F579*J579+G579*K579-2</f>
        <v>-0.84000000000000008</v>
      </c>
      <c r="AH579" s="3">
        <f t="shared" ref="AH579:AH642" si="249">IF(OR((1/H579+1/K579)&lt;1,(1/I579+1/J579)&lt;1),1,0)</f>
        <v>0</v>
      </c>
      <c r="AI579" s="40" t="b">
        <f t="shared" ref="AI579:AI642" si="250">IF(MIN(1/H579+1/K579,1/I579+1/J579)&lt;0.99,1-MIN(1/H579+1/K579,1/I579+1/J579))</f>
        <v>0</v>
      </c>
      <c r="AJ579" s="3">
        <f t="shared" ref="AJ579:AJ642" si="251">1-H579*I579/(H579+I579)</f>
        <v>4.0209790209790097E-2</v>
      </c>
      <c r="AK579" s="3">
        <f t="shared" ref="AK579:AK642" si="252">1-(1/H579+1/I579)/H579/I579</f>
        <v>0.8102196077650704</v>
      </c>
    </row>
    <row r="580" spans="1:37" s="3" customFormat="1" x14ac:dyDescent="0.25">
      <c r="A580" s="9">
        <v>44206</v>
      </c>
      <c r="B580" s="1" t="s">
        <v>50</v>
      </c>
      <c r="C580" s="1" t="s">
        <v>43</v>
      </c>
      <c r="D580">
        <v>13</v>
      </c>
      <c r="E580" s="1">
        <v>20</v>
      </c>
      <c r="F580">
        <f t="shared" si="228"/>
        <v>0</v>
      </c>
      <c r="G580">
        <f t="shared" si="229"/>
        <v>1</v>
      </c>
      <c r="H580" s="4">
        <v>2.65</v>
      </c>
      <c r="I580" s="4">
        <v>1.54</v>
      </c>
      <c r="J580" s="4">
        <v>2.6</v>
      </c>
      <c r="K580" s="4">
        <v>1.55</v>
      </c>
      <c r="L580" s="18">
        <f t="shared" si="230"/>
        <v>30</v>
      </c>
      <c r="M580" s="18">
        <f t="shared" si="231"/>
        <v>60</v>
      </c>
      <c r="N580" s="18">
        <f t="shared" si="232"/>
        <v>35</v>
      </c>
      <c r="O580" s="18">
        <f t="shared" si="233"/>
        <v>60</v>
      </c>
      <c r="P580" s="4">
        <f t="shared" si="234"/>
        <v>202101</v>
      </c>
      <c r="Q580" s="23">
        <f t="shared" si="235"/>
        <v>1.7207792207792207</v>
      </c>
      <c r="R580" s="23">
        <f t="shared" si="236"/>
        <v>-2.4579124579124576</v>
      </c>
      <c r="S580" s="22">
        <f t="shared" si="237"/>
        <v>-0.73713323713323686</v>
      </c>
      <c r="T580" s="5">
        <f t="shared" si="238"/>
        <v>0.5811320754716981</v>
      </c>
      <c r="U580" s="5"/>
      <c r="V580" s="5"/>
      <c r="W580" s="5">
        <f t="shared" si="239"/>
        <v>-1</v>
      </c>
      <c r="X580" s="4">
        <f t="shared" si="240"/>
        <v>-1</v>
      </c>
      <c r="Y580" s="4">
        <f t="shared" si="241"/>
        <v>0</v>
      </c>
      <c r="Z580" s="30">
        <f t="shared" si="242"/>
        <v>2021</v>
      </c>
      <c r="AA580" s="4">
        <f t="shared" si="243"/>
        <v>0.54</v>
      </c>
      <c r="AB580" s="4">
        <f t="shared" si="244"/>
        <v>0.55000000000000004</v>
      </c>
      <c r="AC580" s="4">
        <f t="shared" si="245"/>
        <v>1.0000000000000009E-2</v>
      </c>
      <c r="AD580" s="4"/>
      <c r="AE580" s="4">
        <f t="shared" si="246"/>
        <v>-7.2568940493468181E-3</v>
      </c>
      <c r="AF580" s="31">
        <f t="shared" si="247"/>
        <v>-0.45999999999999996</v>
      </c>
      <c r="AG580" s="31">
        <f t="shared" si="248"/>
        <v>-0.44999999999999996</v>
      </c>
      <c r="AH580" s="3">
        <f t="shared" si="249"/>
        <v>0</v>
      </c>
      <c r="AI580" s="40" t="b">
        <f t="shared" si="250"/>
        <v>0</v>
      </c>
      <c r="AJ580" s="3">
        <f t="shared" si="251"/>
        <v>2.6014319809069208E-2</v>
      </c>
      <c r="AK580" s="3">
        <f t="shared" si="252"/>
        <v>0.74841726539654818</v>
      </c>
    </row>
    <row r="581" spans="1:37" s="3" customFormat="1" x14ac:dyDescent="0.25">
      <c r="A581" s="9">
        <v>44205</v>
      </c>
      <c r="B581" s="1" t="s">
        <v>81</v>
      </c>
      <c r="C581" s="1" t="s">
        <v>39</v>
      </c>
      <c r="D581">
        <v>23</v>
      </c>
      <c r="E581" s="1">
        <v>31</v>
      </c>
      <c r="F581">
        <f t="shared" si="228"/>
        <v>0</v>
      </c>
      <c r="G581">
        <f t="shared" si="229"/>
        <v>1</v>
      </c>
      <c r="H581" s="4">
        <v>3.9</v>
      </c>
      <c r="I581" s="4">
        <v>1.27</v>
      </c>
      <c r="J581" s="4">
        <v>4.75</v>
      </c>
      <c r="K581" s="4">
        <v>1.2</v>
      </c>
      <c r="L581" s="18">
        <f t="shared" si="230"/>
        <v>20</v>
      </c>
      <c r="M581" s="18">
        <f t="shared" si="231"/>
        <v>75</v>
      </c>
      <c r="N581" s="18">
        <f t="shared" si="232"/>
        <v>20</v>
      </c>
      <c r="O581" s="18">
        <f t="shared" si="233"/>
        <v>80</v>
      </c>
      <c r="P581" s="4">
        <f t="shared" si="234"/>
        <v>202101</v>
      </c>
      <c r="Q581" s="23">
        <f t="shared" si="235"/>
        <v>3.0708661417322833</v>
      </c>
      <c r="R581" s="23">
        <f t="shared" si="236"/>
        <v>-4.0485312899106001</v>
      </c>
      <c r="S581" s="22">
        <f t="shared" si="237"/>
        <v>-0.97766514817831673</v>
      </c>
      <c r="T581" s="5">
        <f t="shared" si="238"/>
        <v>0.32564102564102565</v>
      </c>
      <c r="U581" s="5"/>
      <c r="V581" s="5"/>
      <c r="W581" s="5">
        <f t="shared" si="239"/>
        <v>-1</v>
      </c>
      <c r="X581" s="4">
        <f t="shared" si="240"/>
        <v>-1</v>
      </c>
      <c r="Y581" s="4">
        <f t="shared" si="241"/>
        <v>0</v>
      </c>
      <c r="Z581" s="30">
        <f t="shared" si="242"/>
        <v>2021</v>
      </c>
      <c r="AA581" s="4">
        <f t="shared" si="243"/>
        <v>0.27</v>
      </c>
      <c r="AB581" s="4">
        <f t="shared" si="244"/>
        <v>0.19999999999999996</v>
      </c>
      <c r="AC581" s="4">
        <f t="shared" si="245"/>
        <v>-7.0000000000000062E-2</v>
      </c>
      <c r="AD581" s="4"/>
      <c r="AE581" s="4">
        <f t="shared" si="246"/>
        <v>4.588394062078277E-2</v>
      </c>
      <c r="AF581" s="31">
        <f t="shared" si="247"/>
        <v>-0.73</v>
      </c>
      <c r="AG581" s="31">
        <f t="shared" si="248"/>
        <v>-0.8</v>
      </c>
      <c r="AH581" s="3">
        <f t="shared" si="249"/>
        <v>1</v>
      </c>
      <c r="AI581" s="40" t="b">
        <f t="shared" si="250"/>
        <v>0</v>
      </c>
      <c r="AJ581" s="3">
        <f t="shared" si="251"/>
        <v>4.1972920696324856E-2</v>
      </c>
      <c r="AK581" s="3">
        <f t="shared" si="252"/>
        <v>0.78925664623189862</v>
      </c>
    </row>
    <row r="582" spans="1:37" s="3" customFormat="1" x14ac:dyDescent="0.25">
      <c r="A582" s="9">
        <v>44205</v>
      </c>
      <c r="B582" s="1" t="s">
        <v>61</v>
      </c>
      <c r="C582" s="1" t="s">
        <v>73</v>
      </c>
      <c r="D582">
        <v>20</v>
      </c>
      <c r="E582" s="1">
        <v>30</v>
      </c>
      <c r="F582">
        <f t="shared" si="228"/>
        <v>0</v>
      </c>
      <c r="G582">
        <f t="shared" si="229"/>
        <v>1</v>
      </c>
      <c r="H582" s="4">
        <v>1.47</v>
      </c>
      <c r="I582" s="4">
        <v>2.75</v>
      </c>
      <c r="J582" s="4">
        <v>1.57</v>
      </c>
      <c r="K582" s="4">
        <v>2.5499999999999998</v>
      </c>
      <c r="L582" s="18">
        <f t="shared" si="230"/>
        <v>60</v>
      </c>
      <c r="M582" s="18">
        <f t="shared" si="231"/>
        <v>35</v>
      </c>
      <c r="N582" s="18">
        <f t="shared" si="232"/>
        <v>60</v>
      </c>
      <c r="O582" s="18">
        <f t="shared" si="233"/>
        <v>35</v>
      </c>
      <c r="P582" s="4">
        <f t="shared" si="234"/>
        <v>202101</v>
      </c>
      <c r="Q582" s="23">
        <f t="shared" si="235"/>
        <v>0.53454545454545455</v>
      </c>
      <c r="R582" s="23">
        <f t="shared" si="236"/>
        <v>-2.6990881458966562</v>
      </c>
      <c r="S582" s="22">
        <f t="shared" si="237"/>
        <v>-2.1645426913512016</v>
      </c>
      <c r="T582" s="5">
        <f t="shared" si="238"/>
        <v>1.870748299319728</v>
      </c>
      <c r="U582" s="5"/>
      <c r="V582" s="5"/>
      <c r="W582" s="5">
        <f t="shared" si="239"/>
        <v>-1</v>
      </c>
      <c r="X582" s="4">
        <f t="shared" si="240"/>
        <v>-1</v>
      </c>
      <c r="Y582" s="4">
        <f t="shared" si="241"/>
        <v>0</v>
      </c>
      <c r="Z582" s="30">
        <f t="shared" si="242"/>
        <v>2021</v>
      </c>
      <c r="AA582" s="4">
        <f t="shared" si="243"/>
        <v>1.75</v>
      </c>
      <c r="AB582" s="4">
        <f t="shared" si="244"/>
        <v>1.5499999999999998</v>
      </c>
      <c r="AC582" s="4">
        <f t="shared" si="245"/>
        <v>-0.20000000000000018</v>
      </c>
      <c r="AD582" s="4"/>
      <c r="AE582" s="4">
        <f t="shared" si="246"/>
        <v>4.3329433684301755E-2</v>
      </c>
      <c r="AF582" s="31">
        <f t="shared" si="247"/>
        <v>0.75</v>
      </c>
      <c r="AG582" s="31">
        <f t="shared" si="248"/>
        <v>0.54999999999999982</v>
      </c>
      <c r="AH582" s="3">
        <f t="shared" si="249"/>
        <v>0</v>
      </c>
      <c r="AI582" s="40" t="b">
        <f t="shared" si="250"/>
        <v>0</v>
      </c>
      <c r="AJ582" s="3">
        <f t="shared" si="251"/>
        <v>4.206161137440767E-2</v>
      </c>
      <c r="AK582" s="3">
        <f t="shared" si="252"/>
        <v>0.74176661163144075</v>
      </c>
    </row>
    <row r="583" spans="1:37" s="3" customFormat="1" x14ac:dyDescent="0.25">
      <c r="A583" s="9">
        <v>44205</v>
      </c>
      <c r="B583" s="1" t="s">
        <v>46</v>
      </c>
      <c r="C583" s="1" t="s">
        <v>36</v>
      </c>
      <c r="D583">
        <v>27</v>
      </c>
      <c r="E583" s="1">
        <v>24</v>
      </c>
      <c r="F583">
        <f t="shared" si="228"/>
        <v>1</v>
      </c>
      <c r="G583">
        <f t="shared" si="229"/>
        <v>0</v>
      </c>
      <c r="H583" s="4">
        <v>1.32</v>
      </c>
      <c r="I583" s="4">
        <v>3.45</v>
      </c>
      <c r="J583" s="4">
        <v>1.29</v>
      </c>
      <c r="K583" s="4">
        <v>3.7</v>
      </c>
      <c r="L583" s="18">
        <f t="shared" si="230"/>
        <v>70</v>
      </c>
      <c r="M583" s="18">
        <f t="shared" si="231"/>
        <v>25</v>
      </c>
      <c r="N583" s="18">
        <f t="shared" si="232"/>
        <v>75</v>
      </c>
      <c r="O583" s="18">
        <f t="shared" si="233"/>
        <v>25</v>
      </c>
      <c r="P583" s="4">
        <f t="shared" si="234"/>
        <v>202101</v>
      </c>
      <c r="Q583" s="23">
        <f t="shared" si="235"/>
        <v>1.32</v>
      </c>
      <c r="R583" s="23">
        <f t="shared" si="236"/>
        <v>-3.533163265306122</v>
      </c>
      <c r="S583" s="22">
        <f t="shared" si="237"/>
        <v>-2.2131632653061217</v>
      </c>
      <c r="T583" s="5">
        <f t="shared" si="238"/>
        <v>2.6136363636363638</v>
      </c>
      <c r="U583" s="5"/>
      <c r="V583" s="5"/>
      <c r="W583" s="5">
        <f t="shared" si="239"/>
        <v>0.32000000000000006</v>
      </c>
      <c r="X583" s="4">
        <f t="shared" si="240"/>
        <v>0.29000000000000004</v>
      </c>
      <c r="Y583" s="4">
        <f t="shared" si="241"/>
        <v>-3.0000000000000027E-2</v>
      </c>
      <c r="Z583" s="30">
        <f t="shared" si="242"/>
        <v>2021</v>
      </c>
      <c r="AA583" s="4">
        <f t="shared" si="243"/>
        <v>-1</v>
      </c>
      <c r="AB583" s="4">
        <f t="shared" si="244"/>
        <v>-1</v>
      </c>
      <c r="AC583" s="4">
        <f t="shared" si="245"/>
        <v>0</v>
      </c>
      <c r="AD583" s="4"/>
      <c r="AE583" s="4">
        <f t="shared" si="246"/>
        <v>-1.7618040873854768E-2</v>
      </c>
      <c r="AF583" s="31">
        <f t="shared" si="247"/>
        <v>-0.67999999999999994</v>
      </c>
      <c r="AG583" s="31">
        <f t="shared" si="248"/>
        <v>-0.71</v>
      </c>
      <c r="AH583" s="3">
        <f t="shared" si="249"/>
        <v>0</v>
      </c>
      <c r="AI583" s="40" t="b">
        <f t="shared" si="250"/>
        <v>0</v>
      </c>
      <c r="AJ583" s="3">
        <f t="shared" si="251"/>
        <v>4.5283018867924518E-2</v>
      </c>
      <c r="AK583" s="3">
        <f t="shared" si="252"/>
        <v>0.76999762186220344</v>
      </c>
    </row>
    <row r="584" spans="1:37" s="3" customFormat="1" x14ac:dyDescent="0.25">
      <c r="A584" s="9">
        <v>44199</v>
      </c>
      <c r="B584" s="1" t="s">
        <v>55</v>
      </c>
      <c r="C584" s="1" t="s">
        <v>81</v>
      </c>
      <c r="D584">
        <v>14</v>
      </c>
      <c r="E584" s="1">
        <v>20</v>
      </c>
      <c r="F584">
        <f t="shared" si="228"/>
        <v>0</v>
      </c>
      <c r="G584">
        <f t="shared" si="229"/>
        <v>1</v>
      </c>
      <c r="H584" s="4">
        <v>1.86</v>
      </c>
      <c r="I584" s="4">
        <v>1.95</v>
      </c>
      <c r="J584" s="4">
        <v>3.3</v>
      </c>
      <c r="K584" s="4">
        <v>1.35</v>
      </c>
      <c r="L584" s="18">
        <f t="shared" si="230"/>
        <v>50</v>
      </c>
      <c r="M584" s="18">
        <f t="shared" si="231"/>
        <v>50</v>
      </c>
      <c r="N584" s="18">
        <f t="shared" si="232"/>
        <v>30</v>
      </c>
      <c r="O584" s="18">
        <f t="shared" si="233"/>
        <v>70</v>
      </c>
      <c r="P584" s="4">
        <f t="shared" si="234"/>
        <v>202101</v>
      </c>
      <c r="Q584" s="23">
        <f t="shared" si="235"/>
        <v>0.9538461538461539</v>
      </c>
      <c r="R584" s="23">
        <f t="shared" si="236"/>
        <v>-2.215422276621787</v>
      </c>
      <c r="S584" s="22">
        <f t="shared" si="237"/>
        <v>-1.261576122775633</v>
      </c>
      <c r="T584" s="5">
        <f t="shared" si="238"/>
        <v>1.0483870967741935</v>
      </c>
      <c r="U584" s="5"/>
      <c r="V584" s="5"/>
      <c r="W584" s="5">
        <f t="shared" si="239"/>
        <v>-1</v>
      </c>
      <c r="X584" s="4">
        <f t="shared" si="240"/>
        <v>-1</v>
      </c>
      <c r="Y584" s="4">
        <f t="shared" si="241"/>
        <v>0</v>
      </c>
      <c r="Z584" s="30">
        <f t="shared" si="242"/>
        <v>2021</v>
      </c>
      <c r="AA584" s="4">
        <f t="shared" si="243"/>
        <v>0.95</v>
      </c>
      <c r="AB584" s="4">
        <f t="shared" si="244"/>
        <v>0.35000000000000009</v>
      </c>
      <c r="AC584" s="4">
        <f t="shared" si="245"/>
        <v>-0.59999999999999987</v>
      </c>
      <c r="AD584" s="4"/>
      <c r="AE584" s="4">
        <f t="shared" si="246"/>
        <v>0.23460410557184747</v>
      </c>
      <c r="AF584" s="31">
        <f t="shared" si="247"/>
        <v>-5.0000000000000044E-2</v>
      </c>
      <c r="AG584" s="31">
        <f t="shared" si="248"/>
        <v>-0.64999999999999991</v>
      </c>
      <c r="AH584" s="3">
        <f t="shared" si="249"/>
        <v>1</v>
      </c>
      <c r="AI584" s="40">
        <f t="shared" si="250"/>
        <v>0.18414918414918402</v>
      </c>
      <c r="AJ584" s="3">
        <f t="shared" si="251"/>
        <v>4.8031496062992063E-2</v>
      </c>
      <c r="AK584" s="3">
        <f t="shared" si="252"/>
        <v>0.71037912285010663</v>
      </c>
    </row>
    <row r="585" spans="1:37" s="3" customFormat="1" x14ac:dyDescent="0.25">
      <c r="A585" s="9">
        <v>44199</v>
      </c>
      <c r="B585" s="1" t="s">
        <v>45</v>
      </c>
      <c r="C585" s="1" t="s">
        <v>62</v>
      </c>
      <c r="D585">
        <v>16</v>
      </c>
      <c r="E585" s="1">
        <v>35</v>
      </c>
      <c r="F585">
        <f t="shared" si="228"/>
        <v>0</v>
      </c>
      <c r="G585">
        <f t="shared" si="229"/>
        <v>1</v>
      </c>
      <c r="H585" s="4">
        <v>3.2</v>
      </c>
      <c r="I585" s="4">
        <v>1.37</v>
      </c>
      <c r="J585" s="4">
        <v>2.8</v>
      </c>
      <c r="K585" s="4">
        <v>1.45</v>
      </c>
      <c r="L585" s="18">
        <f t="shared" si="230"/>
        <v>30</v>
      </c>
      <c r="M585" s="18">
        <f t="shared" si="231"/>
        <v>70</v>
      </c>
      <c r="N585" s="18">
        <f t="shared" si="232"/>
        <v>35</v>
      </c>
      <c r="O585" s="18">
        <f t="shared" si="233"/>
        <v>65</v>
      </c>
      <c r="P585" s="4">
        <f t="shared" si="234"/>
        <v>202101</v>
      </c>
      <c r="Q585" s="23">
        <f t="shared" si="235"/>
        <v>2.335766423357664</v>
      </c>
      <c r="R585" s="23">
        <f t="shared" si="236"/>
        <v>-3.1572481572481563</v>
      </c>
      <c r="S585" s="22">
        <f t="shared" si="237"/>
        <v>-0.82148173389049228</v>
      </c>
      <c r="T585" s="5">
        <f t="shared" si="238"/>
        <v>0.42812500000000003</v>
      </c>
      <c r="U585" s="5"/>
      <c r="V585" s="5"/>
      <c r="W585" s="5">
        <f t="shared" si="239"/>
        <v>-1</v>
      </c>
      <c r="X585" s="4">
        <f t="shared" si="240"/>
        <v>-1</v>
      </c>
      <c r="Y585" s="4">
        <f t="shared" si="241"/>
        <v>0</v>
      </c>
      <c r="Z585" s="30">
        <f t="shared" si="242"/>
        <v>2021</v>
      </c>
      <c r="AA585" s="4">
        <f t="shared" si="243"/>
        <v>0.37000000000000011</v>
      </c>
      <c r="AB585" s="4">
        <f t="shared" si="244"/>
        <v>0.44999999999999996</v>
      </c>
      <c r="AC585" s="4">
        <f t="shared" si="245"/>
        <v>7.9999999999999849E-2</v>
      </c>
      <c r="AD585" s="4"/>
      <c r="AE585" s="4">
        <f t="shared" si="246"/>
        <v>-4.4642857142857151E-2</v>
      </c>
      <c r="AF585" s="31">
        <f t="shared" si="247"/>
        <v>-0.62999999999999989</v>
      </c>
      <c r="AG585" s="31">
        <f t="shared" si="248"/>
        <v>-0.55000000000000004</v>
      </c>
      <c r="AH585" s="3">
        <f t="shared" si="249"/>
        <v>0</v>
      </c>
      <c r="AI585" s="40" t="b">
        <f t="shared" si="250"/>
        <v>0</v>
      </c>
      <c r="AJ585" s="3">
        <f t="shared" si="251"/>
        <v>4.0700218818380707E-2</v>
      </c>
      <c r="AK585" s="3">
        <f t="shared" si="252"/>
        <v>0.76222011694815928</v>
      </c>
    </row>
    <row r="586" spans="1:37" s="3" customFormat="1" x14ac:dyDescent="0.25">
      <c r="A586" s="9">
        <v>44199</v>
      </c>
      <c r="B586" s="1" t="s">
        <v>35</v>
      </c>
      <c r="C586" s="1" t="s">
        <v>80</v>
      </c>
      <c r="D586">
        <v>31</v>
      </c>
      <c r="E586" s="1">
        <v>32</v>
      </c>
      <c r="F586">
        <f t="shared" si="228"/>
        <v>0</v>
      </c>
      <c r="G586">
        <f t="shared" si="229"/>
        <v>1</v>
      </c>
      <c r="H586" s="4">
        <v>1.9</v>
      </c>
      <c r="I586" s="4">
        <v>1.9</v>
      </c>
      <c r="J586" s="4">
        <v>2.25</v>
      </c>
      <c r="K586" s="4">
        <v>1.68</v>
      </c>
      <c r="L586" s="18">
        <f t="shared" si="230"/>
        <v>50</v>
      </c>
      <c r="M586" s="18">
        <f t="shared" si="231"/>
        <v>50</v>
      </c>
      <c r="N586" s="18">
        <f t="shared" si="232"/>
        <v>40</v>
      </c>
      <c r="O586" s="18">
        <f t="shared" si="233"/>
        <v>55</v>
      </c>
      <c r="P586" s="4">
        <f t="shared" si="234"/>
        <v>202101</v>
      </c>
      <c r="Q586" s="23">
        <f t="shared" si="235"/>
        <v>1</v>
      </c>
      <c r="R586" s="23">
        <f t="shared" si="236"/>
        <v>-2.2222222222222223</v>
      </c>
      <c r="S586" s="22">
        <f t="shared" si="237"/>
        <v>-1.2222222222222223</v>
      </c>
      <c r="T586" s="5">
        <f t="shared" si="238"/>
        <v>1</v>
      </c>
      <c r="U586" s="5"/>
      <c r="V586" s="5"/>
      <c r="W586" s="5">
        <f t="shared" si="239"/>
        <v>-1</v>
      </c>
      <c r="X586" s="4">
        <f t="shared" si="240"/>
        <v>-1</v>
      </c>
      <c r="Y586" s="4">
        <f t="shared" si="241"/>
        <v>0</v>
      </c>
      <c r="Z586" s="30">
        <f t="shared" si="242"/>
        <v>2021</v>
      </c>
      <c r="AA586" s="4">
        <f t="shared" si="243"/>
        <v>0.89999999999999991</v>
      </c>
      <c r="AB586" s="4">
        <f t="shared" si="244"/>
        <v>0.67999999999999994</v>
      </c>
      <c r="AC586" s="4">
        <f t="shared" si="245"/>
        <v>-0.21999999999999997</v>
      </c>
      <c r="AD586" s="4"/>
      <c r="AE586" s="4">
        <f t="shared" si="246"/>
        <v>8.1871345029239762E-2</v>
      </c>
      <c r="AF586" s="31">
        <f t="shared" si="247"/>
        <v>-0.10000000000000009</v>
      </c>
      <c r="AG586" s="31">
        <f t="shared" si="248"/>
        <v>-0.32000000000000006</v>
      </c>
      <c r="AH586" s="3">
        <f t="shared" si="249"/>
        <v>1</v>
      </c>
      <c r="AI586" s="40">
        <f t="shared" si="250"/>
        <v>2.9239766081871399E-2</v>
      </c>
      <c r="AJ586" s="3">
        <f t="shared" si="251"/>
        <v>4.9999999999999933E-2</v>
      </c>
      <c r="AK586" s="3">
        <f t="shared" si="252"/>
        <v>0.70841230500072894</v>
      </c>
    </row>
    <row r="587" spans="1:37" s="3" customFormat="1" x14ac:dyDescent="0.25">
      <c r="A587" s="9">
        <v>44199</v>
      </c>
      <c r="B587" s="1" t="s">
        <v>49</v>
      </c>
      <c r="C587" s="1" t="s">
        <v>74</v>
      </c>
      <c r="D587">
        <v>21</v>
      </c>
      <c r="E587" s="1">
        <v>38</v>
      </c>
      <c r="F587">
        <f t="shared" si="228"/>
        <v>0</v>
      </c>
      <c r="G587">
        <f t="shared" si="229"/>
        <v>1</v>
      </c>
      <c r="H587" s="4">
        <v>2.65</v>
      </c>
      <c r="I587" s="4">
        <v>1.54</v>
      </c>
      <c r="J587" s="4">
        <v>3.4</v>
      </c>
      <c r="K587" s="4">
        <v>1.33</v>
      </c>
      <c r="L587" s="18">
        <f t="shared" si="230"/>
        <v>30</v>
      </c>
      <c r="M587" s="18">
        <f t="shared" si="231"/>
        <v>60</v>
      </c>
      <c r="N587" s="18">
        <f t="shared" si="232"/>
        <v>25</v>
      </c>
      <c r="O587" s="18">
        <f t="shared" si="233"/>
        <v>75</v>
      </c>
      <c r="P587" s="4">
        <f t="shared" si="234"/>
        <v>202101</v>
      </c>
      <c r="Q587" s="23">
        <f t="shared" si="235"/>
        <v>1.7207792207792207</v>
      </c>
      <c r="R587" s="23">
        <f t="shared" si="236"/>
        <v>-2.4579124579124576</v>
      </c>
      <c r="S587" s="22">
        <f t="shared" si="237"/>
        <v>-0.73713323713323686</v>
      </c>
      <c r="T587" s="5">
        <f t="shared" si="238"/>
        <v>0.5811320754716981</v>
      </c>
      <c r="U587" s="5"/>
      <c r="V587" s="5"/>
      <c r="W587" s="5">
        <f t="shared" si="239"/>
        <v>-1</v>
      </c>
      <c r="X587" s="4">
        <f t="shared" si="240"/>
        <v>-1</v>
      </c>
      <c r="Y587" s="4">
        <f t="shared" si="241"/>
        <v>0</v>
      </c>
      <c r="Z587" s="30">
        <f t="shared" si="242"/>
        <v>2021</v>
      </c>
      <c r="AA587" s="4">
        <f t="shared" si="243"/>
        <v>0.54</v>
      </c>
      <c r="AB587" s="4">
        <f t="shared" si="244"/>
        <v>0.33000000000000007</v>
      </c>
      <c r="AC587" s="4">
        <f t="shared" si="245"/>
        <v>-0.20999999999999996</v>
      </c>
      <c r="AD587" s="4"/>
      <c r="AE587" s="4">
        <f t="shared" si="246"/>
        <v>8.3240843507214224E-2</v>
      </c>
      <c r="AF587" s="31">
        <f t="shared" si="247"/>
        <v>-0.45999999999999996</v>
      </c>
      <c r="AG587" s="31">
        <f t="shared" si="248"/>
        <v>-0.66999999999999993</v>
      </c>
      <c r="AH587" s="3">
        <f t="shared" si="249"/>
        <v>1</v>
      </c>
      <c r="AI587" s="40">
        <f t="shared" si="250"/>
        <v>5.653170359052706E-2</v>
      </c>
      <c r="AJ587" s="3">
        <f t="shared" si="251"/>
        <v>2.6014319809069208E-2</v>
      </c>
      <c r="AK587" s="3">
        <f t="shared" si="252"/>
        <v>0.74841726539654818</v>
      </c>
    </row>
    <row r="588" spans="1:37" s="3" customFormat="1" x14ac:dyDescent="0.25">
      <c r="A588" s="9">
        <v>44199</v>
      </c>
      <c r="B588" s="1" t="s">
        <v>73</v>
      </c>
      <c r="C588" s="1" t="s">
        <v>63</v>
      </c>
      <c r="D588">
        <v>18</v>
      </c>
      <c r="E588" s="1">
        <v>7</v>
      </c>
      <c r="F588">
        <f t="shared" si="228"/>
        <v>1</v>
      </c>
      <c r="G588">
        <f t="shared" si="229"/>
        <v>0</v>
      </c>
      <c r="H588" s="4">
        <v>1.83</v>
      </c>
      <c r="I588" s="4">
        <v>2</v>
      </c>
      <c r="J588" s="4">
        <v>1.83</v>
      </c>
      <c r="K588" s="4">
        <v>2</v>
      </c>
      <c r="L588" s="18">
        <f t="shared" si="230"/>
        <v>50</v>
      </c>
      <c r="M588" s="18">
        <f t="shared" si="231"/>
        <v>50</v>
      </c>
      <c r="N588" s="18">
        <f t="shared" si="232"/>
        <v>50</v>
      </c>
      <c r="O588" s="18">
        <f t="shared" si="233"/>
        <v>50</v>
      </c>
      <c r="P588" s="4">
        <f t="shared" si="234"/>
        <v>202101</v>
      </c>
      <c r="Q588" s="23">
        <f t="shared" si="235"/>
        <v>1.83</v>
      </c>
      <c r="R588" s="23">
        <f t="shared" si="236"/>
        <v>-2.2048192771084336</v>
      </c>
      <c r="S588" s="22">
        <f t="shared" si="237"/>
        <v>-0.37481927710843355</v>
      </c>
      <c r="T588" s="5">
        <f t="shared" si="238"/>
        <v>1.0928961748633879</v>
      </c>
      <c r="U588" s="5"/>
      <c r="V588" s="5"/>
      <c r="W588" s="5">
        <f t="shared" si="239"/>
        <v>0.83000000000000007</v>
      </c>
      <c r="X588" s="4">
        <f t="shared" si="240"/>
        <v>0.83000000000000007</v>
      </c>
      <c r="Y588" s="4">
        <f t="shared" si="241"/>
        <v>0</v>
      </c>
      <c r="Z588" s="30">
        <f t="shared" si="242"/>
        <v>2021</v>
      </c>
      <c r="AA588" s="4">
        <f t="shared" si="243"/>
        <v>-1</v>
      </c>
      <c r="AB588" s="4">
        <f t="shared" si="244"/>
        <v>-1</v>
      </c>
      <c r="AC588" s="4">
        <f t="shared" si="245"/>
        <v>0</v>
      </c>
      <c r="AD588" s="4"/>
      <c r="AE588" s="4">
        <f t="shared" si="246"/>
        <v>0</v>
      </c>
      <c r="AF588" s="31">
        <f t="shared" si="247"/>
        <v>-0.16999999999999993</v>
      </c>
      <c r="AG588" s="31">
        <f t="shared" si="248"/>
        <v>-0.16999999999999993</v>
      </c>
      <c r="AH588" s="3">
        <f t="shared" si="249"/>
        <v>0</v>
      </c>
      <c r="AI588" s="40" t="b">
        <f t="shared" si="250"/>
        <v>0</v>
      </c>
      <c r="AJ588" s="3">
        <f t="shared" si="251"/>
        <v>4.4386422976501305E-2</v>
      </c>
      <c r="AK588" s="3">
        <f t="shared" si="252"/>
        <v>0.71408522201319835</v>
      </c>
    </row>
    <row r="589" spans="1:37" s="3" customFormat="1" x14ac:dyDescent="0.25">
      <c r="A589" s="9">
        <v>44199</v>
      </c>
      <c r="B589" s="1" t="s">
        <v>38</v>
      </c>
      <c r="C589" s="1" t="s">
        <v>61</v>
      </c>
      <c r="D589">
        <v>23</v>
      </c>
      <c r="E589" s="1">
        <v>26</v>
      </c>
      <c r="F589">
        <f t="shared" si="228"/>
        <v>0</v>
      </c>
      <c r="G589">
        <f t="shared" si="229"/>
        <v>1</v>
      </c>
      <c r="H589" s="4">
        <v>2.7</v>
      </c>
      <c r="I589" s="4">
        <v>1.5</v>
      </c>
      <c r="J589" s="4">
        <v>3.8</v>
      </c>
      <c r="K589" s="4">
        <v>1.27</v>
      </c>
      <c r="L589" s="18">
        <f t="shared" si="230"/>
        <v>30</v>
      </c>
      <c r="M589" s="18">
        <f t="shared" si="231"/>
        <v>65</v>
      </c>
      <c r="N589" s="18">
        <f t="shared" si="232"/>
        <v>25</v>
      </c>
      <c r="O589" s="18">
        <f t="shared" si="233"/>
        <v>75</v>
      </c>
      <c r="P589" s="4">
        <f t="shared" si="234"/>
        <v>202101</v>
      </c>
      <c r="Q589" s="23">
        <f t="shared" si="235"/>
        <v>1.8</v>
      </c>
      <c r="R589" s="23">
        <f t="shared" si="236"/>
        <v>-2.5882352941176467</v>
      </c>
      <c r="S589" s="22">
        <f t="shared" si="237"/>
        <v>-0.7882352941176467</v>
      </c>
      <c r="T589" s="5">
        <f t="shared" si="238"/>
        <v>0.55555555555555547</v>
      </c>
      <c r="U589" s="5"/>
      <c r="V589" s="5"/>
      <c r="W589" s="5">
        <f t="shared" si="239"/>
        <v>-1</v>
      </c>
      <c r="X589" s="4">
        <f t="shared" si="240"/>
        <v>-1</v>
      </c>
      <c r="Y589" s="4">
        <f t="shared" si="241"/>
        <v>0</v>
      </c>
      <c r="Z589" s="30">
        <f t="shared" si="242"/>
        <v>2021</v>
      </c>
      <c r="AA589" s="4">
        <f t="shared" si="243"/>
        <v>0.5</v>
      </c>
      <c r="AB589" s="4">
        <f t="shared" si="244"/>
        <v>0.27</v>
      </c>
      <c r="AC589" s="4">
        <f t="shared" si="245"/>
        <v>-0.22999999999999998</v>
      </c>
      <c r="AD589" s="4"/>
      <c r="AE589" s="4">
        <f t="shared" si="246"/>
        <v>0.10721247563352826</v>
      </c>
      <c r="AF589" s="31">
        <f t="shared" si="247"/>
        <v>-0.5</v>
      </c>
      <c r="AG589" s="31">
        <f t="shared" si="248"/>
        <v>-0.73</v>
      </c>
      <c r="AH589" s="3">
        <f t="shared" si="249"/>
        <v>1</v>
      </c>
      <c r="AI589" s="40">
        <f t="shared" si="250"/>
        <v>7.0175438596491224E-2</v>
      </c>
      <c r="AJ589" s="3">
        <f t="shared" si="251"/>
        <v>3.5714285714285587E-2</v>
      </c>
      <c r="AK589" s="3">
        <f t="shared" si="252"/>
        <v>0.74394147233653407</v>
      </c>
    </row>
    <row r="590" spans="1:37" s="3" customFormat="1" x14ac:dyDescent="0.25">
      <c r="A590" s="9">
        <v>44199</v>
      </c>
      <c r="B590" s="1" t="s">
        <v>46</v>
      </c>
      <c r="C590" s="1" t="s">
        <v>51</v>
      </c>
      <c r="D590">
        <v>56</v>
      </c>
      <c r="E590" s="1">
        <v>26</v>
      </c>
      <c r="F590">
        <f t="shared" si="228"/>
        <v>1</v>
      </c>
      <c r="G590">
        <f t="shared" si="229"/>
        <v>0</v>
      </c>
      <c r="H590" s="4">
        <v>1.57</v>
      </c>
      <c r="I590" s="4">
        <v>2.5499999999999998</v>
      </c>
      <c r="J590" s="4">
        <v>2.4500000000000002</v>
      </c>
      <c r="K590" s="4">
        <v>1.6</v>
      </c>
      <c r="L590" s="18">
        <f t="shared" si="230"/>
        <v>60</v>
      </c>
      <c r="M590" s="18">
        <f t="shared" si="231"/>
        <v>35</v>
      </c>
      <c r="N590" s="18">
        <f t="shared" si="232"/>
        <v>40</v>
      </c>
      <c r="O590" s="18">
        <f t="shared" si="233"/>
        <v>60</v>
      </c>
      <c r="P590" s="4">
        <f t="shared" si="234"/>
        <v>202101</v>
      </c>
      <c r="Q590" s="23">
        <f t="shared" si="235"/>
        <v>1.57</v>
      </c>
      <c r="R590" s="23">
        <f t="shared" si="236"/>
        <v>-2.3995472552348613</v>
      </c>
      <c r="S590" s="22">
        <f t="shared" si="237"/>
        <v>-0.82954725523486128</v>
      </c>
      <c r="T590" s="5">
        <f t="shared" si="238"/>
        <v>1.6242038216560508</v>
      </c>
      <c r="U590" s="5"/>
      <c r="V590" s="5"/>
      <c r="W590" s="5">
        <f t="shared" si="239"/>
        <v>0.57000000000000006</v>
      </c>
      <c r="X590" s="4">
        <f t="shared" si="240"/>
        <v>1.4500000000000002</v>
      </c>
      <c r="Y590" s="4">
        <f t="shared" si="241"/>
        <v>0.88000000000000012</v>
      </c>
      <c r="Z590" s="30">
        <f t="shared" si="242"/>
        <v>2021</v>
      </c>
      <c r="AA590" s="4">
        <f t="shared" si="243"/>
        <v>-1</v>
      </c>
      <c r="AB590" s="4">
        <f t="shared" si="244"/>
        <v>-1</v>
      </c>
      <c r="AC590" s="4">
        <f t="shared" si="245"/>
        <v>0</v>
      </c>
      <c r="AD590" s="4"/>
      <c r="AE590" s="4">
        <f t="shared" si="246"/>
        <v>0.22877940985311324</v>
      </c>
      <c r="AF590" s="31">
        <f t="shared" si="247"/>
        <v>-0.42999999999999994</v>
      </c>
      <c r="AG590" s="31">
        <f t="shared" si="248"/>
        <v>0.45000000000000018</v>
      </c>
      <c r="AH590" s="3">
        <f t="shared" si="249"/>
        <v>1</v>
      </c>
      <c r="AI590" s="40">
        <f t="shared" si="250"/>
        <v>0.19967987194877956</v>
      </c>
      <c r="AJ590" s="3">
        <f t="shared" si="251"/>
        <v>2.8276699029126329E-2</v>
      </c>
      <c r="AK590" s="3">
        <f t="shared" si="252"/>
        <v>0.74295003424395301</v>
      </c>
    </row>
    <row r="591" spans="1:37" s="3" customFormat="1" x14ac:dyDescent="0.25">
      <c r="A591" s="9">
        <v>44199</v>
      </c>
      <c r="B591" s="1" t="s">
        <v>40</v>
      </c>
      <c r="C591" s="1" t="s">
        <v>42</v>
      </c>
      <c r="D591">
        <v>7</v>
      </c>
      <c r="E591" s="1">
        <v>33</v>
      </c>
      <c r="F591">
        <f t="shared" si="228"/>
        <v>0</v>
      </c>
      <c r="G591">
        <f t="shared" si="229"/>
        <v>1</v>
      </c>
      <c r="H591" s="4">
        <v>3.3</v>
      </c>
      <c r="I591" s="4">
        <v>1.35</v>
      </c>
      <c r="J591" s="4">
        <v>3.15</v>
      </c>
      <c r="K591" s="4">
        <v>1.38</v>
      </c>
      <c r="L591" s="18">
        <f t="shared" si="230"/>
        <v>30</v>
      </c>
      <c r="M591" s="18">
        <f t="shared" si="231"/>
        <v>70</v>
      </c>
      <c r="N591" s="18">
        <f t="shared" si="232"/>
        <v>30</v>
      </c>
      <c r="O591" s="18">
        <f t="shared" si="233"/>
        <v>70</v>
      </c>
      <c r="P591" s="4">
        <f t="shared" si="234"/>
        <v>202101</v>
      </c>
      <c r="Q591" s="23">
        <f t="shared" si="235"/>
        <v>2.4444444444444442</v>
      </c>
      <c r="R591" s="23">
        <f t="shared" si="236"/>
        <v>-3.2919254658385086</v>
      </c>
      <c r="S591" s="22">
        <f t="shared" si="237"/>
        <v>-0.84748102139406445</v>
      </c>
      <c r="T591" s="5">
        <f t="shared" si="238"/>
        <v>0.40909090909090912</v>
      </c>
      <c r="U591" s="5"/>
      <c r="V591" s="5"/>
      <c r="W591" s="5">
        <f t="shared" si="239"/>
        <v>-1</v>
      </c>
      <c r="X591" s="4">
        <f t="shared" si="240"/>
        <v>-1</v>
      </c>
      <c r="Y591" s="4">
        <f t="shared" si="241"/>
        <v>0</v>
      </c>
      <c r="Z591" s="30">
        <f t="shared" si="242"/>
        <v>2021</v>
      </c>
      <c r="AA591" s="4">
        <f t="shared" si="243"/>
        <v>0.35000000000000009</v>
      </c>
      <c r="AB591" s="4">
        <f t="shared" si="244"/>
        <v>0.37999999999999989</v>
      </c>
      <c r="AC591" s="4">
        <f t="shared" si="245"/>
        <v>2.9999999999999805E-2</v>
      </c>
      <c r="AD591" s="4"/>
      <c r="AE591" s="4">
        <f t="shared" si="246"/>
        <v>-1.4430014430014404E-2</v>
      </c>
      <c r="AF591" s="31">
        <f t="shared" si="247"/>
        <v>-0.64999999999999991</v>
      </c>
      <c r="AG591" s="31">
        <f t="shared" si="248"/>
        <v>-0.62000000000000011</v>
      </c>
      <c r="AH591" s="3">
        <f t="shared" si="249"/>
        <v>0</v>
      </c>
      <c r="AI591" s="40" t="b">
        <f t="shared" si="250"/>
        <v>0</v>
      </c>
      <c r="AJ591" s="3">
        <f t="shared" si="251"/>
        <v>4.1935483870967794E-2</v>
      </c>
      <c r="AK591" s="3">
        <f t="shared" si="252"/>
        <v>0.76570795874948516</v>
      </c>
    </row>
    <row r="592" spans="1:37" s="3" customFormat="1" x14ac:dyDescent="0.25">
      <c r="A592" s="9">
        <v>44199</v>
      </c>
      <c r="B592" s="1" t="s">
        <v>44</v>
      </c>
      <c r="C592" s="1" t="s">
        <v>43</v>
      </c>
      <c r="D592">
        <v>3</v>
      </c>
      <c r="E592" s="1">
        <v>38</v>
      </c>
      <c r="F592">
        <f t="shared" si="228"/>
        <v>0</v>
      </c>
      <c r="G592">
        <f t="shared" si="229"/>
        <v>1</v>
      </c>
      <c r="H592" s="4">
        <v>6</v>
      </c>
      <c r="I592" s="4">
        <v>1.1399999999999999</v>
      </c>
      <c r="J592" s="4">
        <v>7.5</v>
      </c>
      <c r="K592" s="4">
        <v>1.1000000000000001</v>
      </c>
      <c r="L592" s="18">
        <f t="shared" si="230"/>
        <v>10</v>
      </c>
      <c r="M592" s="18">
        <f t="shared" si="231"/>
        <v>85</v>
      </c>
      <c r="N592" s="18">
        <f t="shared" si="232"/>
        <v>10</v>
      </c>
      <c r="O592" s="18">
        <f t="shared" si="233"/>
        <v>90</v>
      </c>
      <c r="P592" s="4">
        <f t="shared" si="234"/>
        <v>202101</v>
      </c>
      <c r="Q592" s="23">
        <f t="shared" si="235"/>
        <v>5.2631578947368425</v>
      </c>
      <c r="R592" s="23">
        <f t="shared" si="236"/>
        <v>-7.3428571428571479</v>
      </c>
      <c r="S592" s="22">
        <f t="shared" si="237"/>
        <v>-2.0796992481203054</v>
      </c>
      <c r="T592" s="5">
        <f t="shared" si="238"/>
        <v>0.18999999999999997</v>
      </c>
      <c r="U592" s="5"/>
      <c r="V592" s="5"/>
      <c r="W592" s="5">
        <f t="shared" si="239"/>
        <v>-1</v>
      </c>
      <c r="X592" s="4">
        <f t="shared" si="240"/>
        <v>-1</v>
      </c>
      <c r="Y592" s="4">
        <f t="shared" si="241"/>
        <v>0</v>
      </c>
      <c r="Z592" s="30">
        <f t="shared" si="242"/>
        <v>2021</v>
      </c>
      <c r="AA592" s="4">
        <f t="shared" si="243"/>
        <v>0.1399999999999999</v>
      </c>
      <c r="AB592" s="4">
        <f t="shared" si="244"/>
        <v>0.10000000000000009</v>
      </c>
      <c r="AC592" s="4">
        <f t="shared" si="245"/>
        <v>-3.9999999999999813E-2</v>
      </c>
      <c r="AD592" s="4"/>
      <c r="AE592" s="4">
        <f t="shared" si="246"/>
        <v>3.3333333333333326E-2</v>
      </c>
      <c r="AF592" s="31">
        <f t="shared" si="247"/>
        <v>-0.8600000000000001</v>
      </c>
      <c r="AG592" s="31">
        <f t="shared" si="248"/>
        <v>-0.89999999999999991</v>
      </c>
      <c r="AH592" s="3">
        <f t="shared" si="249"/>
        <v>0</v>
      </c>
      <c r="AI592" s="40" t="b">
        <f t="shared" si="250"/>
        <v>0</v>
      </c>
      <c r="AJ592" s="3">
        <f t="shared" si="251"/>
        <v>4.2016806722689037E-2</v>
      </c>
      <c r="AK592" s="3">
        <f t="shared" si="252"/>
        <v>0.84738894018672406</v>
      </c>
    </row>
    <row r="593" spans="1:37" s="3" customFormat="1" x14ac:dyDescent="0.25">
      <c r="A593" s="9">
        <v>44199</v>
      </c>
      <c r="B593" s="1" t="s">
        <v>58</v>
      </c>
      <c r="C593" s="1" t="s">
        <v>57</v>
      </c>
      <c r="D593">
        <v>24</v>
      </c>
      <c r="E593" s="1">
        <v>22</v>
      </c>
      <c r="F593">
        <f t="shared" si="228"/>
        <v>1</v>
      </c>
      <c r="G593">
        <f t="shared" si="229"/>
        <v>0</v>
      </c>
      <c r="H593" s="4">
        <v>1.33</v>
      </c>
      <c r="I593" s="4">
        <v>3.4</v>
      </c>
      <c r="J593" s="4">
        <v>1.2</v>
      </c>
      <c r="K593" s="4">
        <v>4.75</v>
      </c>
      <c r="L593" s="18">
        <f t="shared" si="230"/>
        <v>70</v>
      </c>
      <c r="M593" s="18">
        <f t="shared" si="231"/>
        <v>25</v>
      </c>
      <c r="N593" s="18">
        <f t="shared" si="232"/>
        <v>80</v>
      </c>
      <c r="O593" s="18">
        <f t="shared" si="233"/>
        <v>20</v>
      </c>
      <c r="P593" s="4">
        <f t="shared" si="234"/>
        <v>202101</v>
      </c>
      <c r="Q593" s="23">
        <f t="shared" si="235"/>
        <v>1.33</v>
      </c>
      <c r="R593" s="23">
        <f t="shared" si="236"/>
        <v>-3.4469696969696964</v>
      </c>
      <c r="S593" s="22">
        <f t="shared" si="237"/>
        <v>-2.1169696969696963</v>
      </c>
      <c r="T593" s="5">
        <f t="shared" si="238"/>
        <v>2.5563909774436087</v>
      </c>
      <c r="U593" s="5"/>
      <c r="V593" s="5"/>
      <c r="W593" s="5">
        <f t="shared" si="239"/>
        <v>0.33000000000000007</v>
      </c>
      <c r="X593" s="4">
        <f t="shared" si="240"/>
        <v>0.19999999999999996</v>
      </c>
      <c r="Y593" s="4">
        <f t="shared" si="241"/>
        <v>-0.13000000000000012</v>
      </c>
      <c r="Z593" s="30">
        <f t="shared" si="242"/>
        <v>2021</v>
      </c>
      <c r="AA593" s="4">
        <f t="shared" si="243"/>
        <v>-1</v>
      </c>
      <c r="AB593" s="4">
        <f t="shared" si="244"/>
        <v>-1</v>
      </c>
      <c r="AC593" s="4">
        <f t="shared" si="245"/>
        <v>0</v>
      </c>
      <c r="AD593" s="4"/>
      <c r="AE593" s="4">
        <f t="shared" si="246"/>
        <v>-8.1453634085213111E-2</v>
      </c>
      <c r="AF593" s="31">
        <f t="shared" si="247"/>
        <v>-0.66999999999999993</v>
      </c>
      <c r="AG593" s="31">
        <f t="shared" si="248"/>
        <v>-0.8</v>
      </c>
      <c r="AH593" s="3">
        <f t="shared" si="249"/>
        <v>1</v>
      </c>
      <c r="AI593" s="40">
        <f t="shared" si="250"/>
        <v>3.7593984962406068E-2</v>
      </c>
      <c r="AJ593" s="3">
        <f t="shared" si="251"/>
        <v>4.3974630021141659E-2</v>
      </c>
      <c r="AK593" s="3">
        <f t="shared" si="252"/>
        <v>0.76868700877776563</v>
      </c>
    </row>
    <row r="594" spans="1:37" s="3" customFormat="1" x14ac:dyDescent="0.25">
      <c r="A594" s="9">
        <v>44199</v>
      </c>
      <c r="B594" s="1" t="s">
        <v>33</v>
      </c>
      <c r="C594" s="1" t="s">
        <v>60</v>
      </c>
      <c r="D594">
        <v>35</v>
      </c>
      <c r="E594" s="1">
        <v>37</v>
      </c>
      <c r="F594">
        <f t="shared" si="228"/>
        <v>0</v>
      </c>
      <c r="G594">
        <f t="shared" si="229"/>
        <v>1</v>
      </c>
      <c r="H594" s="4">
        <v>3.25</v>
      </c>
      <c r="I594" s="4">
        <v>1.36</v>
      </c>
      <c r="J594" s="4">
        <v>2.5499999999999998</v>
      </c>
      <c r="K594" s="4">
        <v>1.57</v>
      </c>
      <c r="L594" s="18">
        <f t="shared" si="230"/>
        <v>30</v>
      </c>
      <c r="M594" s="18">
        <f t="shared" si="231"/>
        <v>70</v>
      </c>
      <c r="N594" s="18">
        <f t="shared" si="232"/>
        <v>35</v>
      </c>
      <c r="O594" s="18">
        <f t="shared" si="233"/>
        <v>60</v>
      </c>
      <c r="P594" s="4">
        <f t="shared" si="234"/>
        <v>202101</v>
      </c>
      <c r="Q594" s="23">
        <f t="shared" si="235"/>
        <v>2.3897058823529411</v>
      </c>
      <c r="R594" s="23">
        <f t="shared" si="236"/>
        <v>-3.2222222222222214</v>
      </c>
      <c r="S594" s="22">
        <f t="shared" si="237"/>
        <v>-0.83251633986928031</v>
      </c>
      <c r="T594" s="5">
        <f t="shared" si="238"/>
        <v>0.4184615384615385</v>
      </c>
      <c r="U594" s="5"/>
      <c r="V594" s="5"/>
      <c r="W594" s="5">
        <f t="shared" si="239"/>
        <v>-1</v>
      </c>
      <c r="X594" s="4">
        <f t="shared" si="240"/>
        <v>-1</v>
      </c>
      <c r="Y594" s="4">
        <f t="shared" si="241"/>
        <v>0</v>
      </c>
      <c r="Z594" s="30">
        <f t="shared" si="242"/>
        <v>2021</v>
      </c>
      <c r="AA594" s="4">
        <f t="shared" si="243"/>
        <v>0.3600000000000001</v>
      </c>
      <c r="AB594" s="4">
        <f t="shared" si="244"/>
        <v>0.57000000000000006</v>
      </c>
      <c r="AC594" s="4">
        <f t="shared" si="245"/>
        <v>0.20999999999999996</v>
      </c>
      <c r="AD594" s="4"/>
      <c r="AE594" s="4">
        <f t="shared" si="246"/>
        <v>-8.446455505279038E-2</v>
      </c>
      <c r="AF594" s="31">
        <f t="shared" si="247"/>
        <v>-0.6399999999999999</v>
      </c>
      <c r="AG594" s="31">
        <f t="shared" si="248"/>
        <v>-0.42999999999999994</v>
      </c>
      <c r="AH594" s="3">
        <f t="shared" si="249"/>
        <v>1</v>
      </c>
      <c r="AI594" s="40">
        <f t="shared" si="250"/>
        <v>5.5365017148456652E-2</v>
      </c>
      <c r="AJ594" s="3">
        <f t="shared" si="251"/>
        <v>4.1214750542299394E-2</v>
      </c>
      <c r="AK594" s="3">
        <f t="shared" si="252"/>
        <v>0.76403022051145553</v>
      </c>
    </row>
    <row r="595" spans="1:37" s="3" customFormat="1" x14ac:dyDescent="0.25">
      <c r="A595" s="9">
        <v>44199</v>
      </c>
      <c r="B595" s="1" t="s">
        <v>47</v>
      </c>
      <c r="C595" s="1" t="s">
        <v>50</v>
      </c>
      <c r="D595">
        <v>38</v>
      </c>
      <c r="E595" s="1">
        <v>41</v>
      </c>
      <c r="F595">
        <f t="shared" si="228"/>
        <v>0</v>
      </c>
      <c r="G595">
        <f t="shared" si="229"/>
        <v>1</v>
      </c>
      <c r="H595" s="4">
        <v>4.0999999999999996</v>
      </c>
      <c r="I595" s="4">
        <v>1.25</v>
      </c>
      <c r="J595" s="4">
        <v>3.7</v>
      </c>
      <c r="K595" s="4">
        <v>1.29</v>
      </c>
      <c r="L595" s="18">
        <f t="shared" si="230"/>
        <v>20</v>
      </c>
      <c r="M595" s="18">
        <f t="shared" si="231"/>
        <v>80</v>
      </c>
      <c r="N595" s="18">
        <f t="shared" si="232"/>
        <v>25</v>
      </c>
      <c r="O595" s="18">
        <f t="shared" si="233"/>
        <v>75</v>
      </c>
      <c r="P595" s="4">
        <f t="shared" si="234"/>
        <v>202101</v>
      </c>
      <c r="Q595" s="23">
        <f t="shared" si="235"/>
        <v>3.28</v>
      </c>
      <c r="R595" s="23">
        <f t="shared" si="236"/>
        <v>-4.32258064516129</v>
      </c>
      <c r="S595" s="22">
        <f t="shared" si="237"/>
        <v>-1.0425806451612902</v>
      </c>
      <c r="T595" s="5">
        <f t="shared" si="238"/>
        <v>0.30487804878048785</v>
      </c>
      <c r="U595" s="5"/>
      <c r="V595" s="5"/>
      <c r="W595" s="5">
        <f t="shared" si="239"/>
        <v>-1</v>
      </c>
      <c r="X595" s="4">
        <f t="shared" si="240"/>
        <v>-1</v>
      </c>
      <c r="Y595" s="4">
        <f t="shared" si="241"/>
        <v>0</v>
      </c>
      <c r="Z595" s="30">
        <f t="shared" si="242"/>
        <v>2021</v>
      </c>
      <c r="AA595" s="4">
        <f t="shared" si="243"/>
        <v>0.25</v>
      </c>
      <c r="AB595" s="4">
        <f t="shared" si="244"/>
        <v>0.29000000000000004</v>
      </c>
      <c r="AC595" s="4">
        <f t="shared" si="245"/>
        <v>4.0000000000000036E-2</v>
      </c>
      <c r="AD595" s="4"/>
      <c r="AE595" s="4">
        <f t="shared" si="246"/>
        <v>-2.6367831245879964E-2</v>
      </c>
      <c r="AF595" s="31">
        <f t="shared" si="247"/>
        <v>-0.75</v>
      </c>
      <c r="AG595" s="31">
        <f t="shared" si="248"/>
        <v>-0.71</v>
      </c>
      <c r="AH595" s="3">
        <f t="shared" si="249"/>
        <v>0</v>
      </c>
      <c r="AI595" s="40" t="b">
        <f t="shared" si="250"/>
        <v>0</v>
      </c>
      <c r="AJ595" s="3">
        <f t="shared" si="251"/>
        <v>4.2056074766355089E-2</v>
      </c>
      <c r="AK595" s="3">
        <f t="shared" si="252"/>
        <v>0.79631171921475308</v>
      </c>
    </row>
    <row r="596" spans="1:37" s="3" customFormat="1" x14ac:dyDescent="0.25">
      <c r="A596" s="9">
        <v>44199</v>
      </c>
      <c r="B596" s="1" t="s">
        <v>36</v>
      </c>
      <c r="C596" s="1" t="s">
        <v>56</v>
      </c>
      <c r="D596">
        <v>28</v>
      </c>
      <c r="E596" s="1">
        <v>14</v>
      </c>
      <c r="F596">
        <f t="shared" si="228"/>
        <v>1</v>
      </c>
      <c r="G596">
        <f t="shared" si="229"/>
        <v>0</v>
      </c>
      <c r="H596" s="4">
        <v>1.0900000000000001</v>
      </c>
      <c r="I596" s="4">
        <v>8</v>
      </c>
      <c r="J596" s="4">
        <v>1.07</v>
      </c>
      <c r="K596" s="4">
        <v>9</v>
      </c>
      <c r="L596" s="18">
        <f t="shared" si="230"/>
        <v>90</v>
      </c>
      <c r="M596" s="18">
        <f t="shared" si="231"/>
        <v>10</v>
      </c>
      <c r="N596" s="18">
        <f t="shared" si="232"/>
        <v>90</v>
      </c>
      <c r="O596" s="18">
        <f t="shared" si="233"/>
        <v>10</v>
      </c>
      <c r="P596" s="4">
        <f t="shared" si="234"/>
        <v>202101</v>
      </c>
      <c r="Q596" s="23">
        <f t="shared" si="235"/>
        <v>1.0900000000000001</v>
      </c>
      <c r="R596" s="23">
        <f t="shared" si="236"/>
        <v>-11.253968253968244</v>
      </c>
      <c r="S596" s="22">
        <f t="shared" si="237"/>
        <v>-10.163968253968244</v>
      </c>
      <c r="T596" s="5">
        <f t="shared" si="238"/>
        <v>7.3394495412844032</v>
      </c>
      <c r="U596" s="5"/>
      <c r="V596" s="5"/>
      <c r="W596" s="5">
        <f t="shared" si="239"/>
        <v>9.000000000000008E-2</v>
      </c>
      <c r="X596" s="4">
        <f t="shared" si="240"/>
        <v>7.0000000000000062E-2</v>
      </c>
      <c r="Y596" s="4">
        <f t="shared" si="241"/>
        <v>-2.0000000000000018E-2</v>
      </c>
      <c r="Z596" s="30">
        <f t="shared" si="242"/>
        <v>2021</v>
      </c>
      <c r="AA596" s="4">
        <f t="shared" si="243"/>
        <v>-1</v>
      </c>
      <c r="AB596" s="4">
        <f t="shared" si="244"/>
        <v>-1</v>
      </c>
      <c r="AC596" s="4">
        <f t="shared" si="245"/>
        <v>0</v>
      </c>
      <c r="AD596" s="4"/>
      <c r="AE596" s="4">
        <f t="shared" si="246"/>
        <v>-1.7148246591786043E-2</v>
      </c>
      <c r="AF596" s="31">
        <f t="shared" si="247"/>
        <v>-0.90999999999999992</v>
      </c>
      <c r="AG596" s="31">
        <f t="shared" si="248"/>
        <v>-0.92999999999999994</v>
      </c>
      <c r="AH596" s="3">
        <f t="shared" si="249"/>
        <v>0</v>
      </c>
      <c r="AI596" s="40" t="b">
        <f t="shared" si="250"/>
        <v>0</v>
      </c>
      <c r="AJ596" s="3">
        <f t="shared" si="251"/>
        <v>4.0704070407040605E-2</v>
      </c>
      <c r="AK596" s="3">
        <f t="shared" si="252"/>
        <v>0.88045513845635892</v>
      </c>
    </row>
    <row r="597" spans="1:37" s="3" customFormat="1" x14ac:dyDescent="0.25">
      <c r="A597" s="9">
        <v>44199</v>
      </c>
      <c r="B597" s="1" t="s">
        <v>52</v>
      </c>
      <c r="C597" s="1" t="s">
        <v>53</v>
      </c>
      <c r="D597">
        <v>28</v>
      </c>
      <c r="E597" s="1">
        <v>14</v>
      </c>
      <c r="F597">
        <f t="shared" si="228"/>
        <v>1</v>
      </c>
      <c r="G597">
        <f t="shared" si="229"/>
        <v>0</v>
      </c>
      <c r="H597" s="4">
        <v>1.57</v>
      </c>
      <c r="I597" s="4">
        <v>2.5499999999999998</v>
      </c>
      <c r="J597" s="4">
        <v>1.6</v>
      </c>
      <c r="K597" s="4">
        <v>2.4500000000000002</v>
      </c>
      <c r="L597" s="18">
        <f t="shared" si="230"/>
        <v>60</v>
      </c>
      <c r="M597" s="18">
        <f t="shared" si="231"/>
        <v>35</v>
      </c>
      <c r="N597" s="18">
        <f t="shared" si="232"/>
        <v>60</v>
      </c>
      <c r="O597" s="18">
        <f t="shared" si="233"/>
        <v>40</v>
      </c>
      <c r="P597" s="4">
        <f t="shared" si="234"/>
        <v>202101</v>
      </c>
      <c r="Q597" s="23">
        <f t="shared" si="235"/>
        <v>1.57</v>
      </c>
      <c r="R597" s="23">
        <f t="shared" si="236"/>
        <v>-2.3995472552348613</v>
      </c>
      <c r="S597" s="22">
        <f t="shared" si="237"/>
        <v>-0.82954725523486128</v>
      </c>
      <c r="T597" s="5">
        <f t="shared" si="238"/>
        <v>1.6242038216560508</v>
      </c>
      <c r="U597" s="5"/>
      <c r="V597" s="5"/>
      <c r="W597" s="5">
        <f t="shared" si="239"/>
        <v>0.57000000000000006</v>
      </c>
      <c r="X597" s="4">
        <f t="shared" si="240"/>
        <v>0.60000000000000009</v>
      </c>
      <c r="Y597" s="4">
        <f t="shared" si="241"/>
        <v>3.0000000000000027E-2</v>
      </c>
      <c r="Z597" s="30">
        <f t="shared" si="242"/>
        <v>2021</v>
      </c>
      <c r="AA597" s="4">
        <f t="shared" si="243"/>
        <v>-1</v>
      </c>
      <c r="AB597" s="4">
        <f t="shared" si="244"/>
        <v>-1</v>
      </c>
      <c r="AC597" s="4">
        <f t="shared" si="245"/>
        <v>0</v>
      </c>
      <c r="AD597" s="4"/>
      <c r="AE597" s="4">
        <f t="shared" si="246"/>
        <v>1.1942675159235638E-2</v>
      </c>
      <c r="AF597" s="31">
        <f t="shared" si="247"/>
        <v>-0.42999999999999994</v>
      </c>
      <c r="AG597" s="31">
        <f t="shared" si="248"/>
        <v>-0.39999999999999991</v>
      </c>
      <c r="AH597" s="3">
        <f t="shared" si="249"/>
        <v>0</v>
      </c>
      <c r="AI597" s="40" t="b">
        <f t="shared" si="250"/>
        <v>0</v>
      </c>
      <c r="AJ597" s="3">
        <f t="shared" si="251"/>
        <v>2.8276699029126329E-2</v>
      </c>
      <c r="AK597" s="3">
        <f t="shared" si="252"/>
        <v>0.74295003424395301</v>
      </c>
    </row>
    <row r="598" spans="1:37" s="3" customFormat="1" x14ac:dyDescent="0.25">
      <c r="A598" s="9">
        <v>44199</v>
      </c>
      <c r="B598" s="1" t="s">
        <v>34</v>
      </c>
      <c r="C598" s="1" t="s">
        <v>37</v>
      </c>
      <c r="D598">
        <v>23</v>
      </c>
      <c r="E598" s="1">
        <v>19</v>
      </c>
      <c r="F598">
        <f t="shared" si="228"/>
        <v>1</v>
      </c>
      <c r="G598">
        <f t="shared" si="229"/>
        <v>0</v>
      </c>
      <c r="H598" s="4">
        <v>2.25</v>
      </c>
      <c r="I598" s="4">
        <v>1.68</v>
      </c>
      <c r="J598" s="4">
        <v>2.0499999999999998</v>
      </c>
      <c r="K598" s="4">
        <v>1.8</v>
      </c>
      <c r="L598" s="18">
        <f t="shared" si="230"/>
        <v>40</v>
      </c>
      <c r="M598" s="18">
        <f t="shared" si="231"/>
        <v>55</v>
      </c>
      <c r="N598" s="18">
        <f t="shared" si="232"/>
        <v>45</v>
      </c>
      <c r="O598" s="18">
        <f t="shared" si="233"/>
        <v>55</v>
      </c>
      <c r="P598" s="4">
        <f t="shared" si="234"/>
        <v>202101</v>
      </c>
      <c r="Q598" s="23">
        <f t="shared" si="235"/>
        <v>2.25</v>
      </c>
      <c r="R598" s="23">
        <f t="shared" si="236"/>
        <v>-2.2705882352941176</v>
      </c>
      <c r="S598" s="22">
        <f t="shared" si="237"/>
        <v>-2.0588235294117574E-2</v>
      </c>
      <c r="T598" s="5">
        <f t="shared" si="238"/>
        <v>0.74666666666666659</v>
      </c>
      <c r="U598" s="5"/>
      <c r="V598" s="5"/>
      <c r="W598" s="5">
        <f t="shared" si="239"/>
        <v>1.25</v>
      </c>
      <c r="X598" s="4">
        <f t="shared" si="240"/>
        <v>1.0499999999999998</v>
      </c>
      <c r="Y598" s="4">
        <f t="shared" si="241"/>
        <v>-0.20000000000000018</v>
      </c>
      <c r="Z598" s="30">
        <f t="shared" si="242"/>
        <v>2021</v>
      </c>
      <c r="AA598" s="4">
        <f t="shared" si="243"/>
        <v>-1</v>
      </c>
      <c r="AB598" s="4">
        <f t="shared" si="244"/>
        <v>-1</v>
      </c>
      <c r="AC598" s="4">
        <f t="shared" si="245"/>
        <v>0</v>
      </c>
      <c r="AD598" s="4"/>
      <c r="AE598" s="4">
        <f t="shared" si="246"/>
        <v>-4.3360433604336113E-2</v>
      </c>
      <c r="AF598" s="31">
        <f t="shared" si="247"/>
        <v>0.25</v>
      </c>
      <c r="AG598" s="31">
        <f t="shared" si="248"/>
        <v>4.9999999999999822E-2</v>
      </c>
      <c r="AH598" s="3">
        <f t="shared" si="249"/>
        <v>0</v>
      </c>
      <c r="AI598" s="40" t="b">
        <f t="shared" si="250"/>
        <v>0</v>
      </c>
      <c r="AJ598" s="3">
        <f t="shared" si="251"/>
        <v>3.8167938931297662E-2</v>
      </c>
      <c r="AK598" s="3">
        <f t="shared" si="252"/>
        <v>0.72495170907869322</v>
      </c>
    </row>
    <row r="599" spans="1:37" s="3" customFormat="1" x14ac:dyDescent="0.25">
      <c r="A599" s="9">
        <v>44199</v>
      </c>
      <c r="B599" s="1" t="s">
        <v>39</v>
      </c>
      <c r="C599" s="1" t="s">
        <v>41</v>
      </c>
      <c r="D599">
        <v>44</v>
      </c>
      <c r="E599" s="1">
        <v>27</v>
      </c>
      <c r="F599">
        <f t="shared" si="228"/>
        <v>1</v>
      </c>
      <c r="G599">
        <f t="shared" si="229"/>
        <v>0</v>
      </c>
      <c r="H599" s="4">
        <v>1.33</v>
      </c>
      <c r="I599" s="4">
        <v>3.4</v>
      </c>
      <c r="J599" s="4">
        <v>1.29</v>
      </c>
      <c r="K599" s="4">
        <v>3.7</v>
      </c>
      <c r="L599" s="18">
        <f t="shared" si="230"/>
        <v>70</v>
      </c>
      <c r="M599" s="18">
        <f t="shared" si="231"/>
        <v>25</v>
      </c>
      <c r="N599" s="18">
        <f t="shared" si="232"/>
        <v>75</v>
      </c>
      <c r="O599" s="18">
        <f t="shared" si="233"/>
        <v>25</v>
      </c>
      <c r="P599" s="4">
        <f t="shared" si="234"/>
        <v>202101</v>
      </c>
      <c r="Q599" s="23">
        <f t="shared" si="235"/>
        <v>1.33</v>
      </c>
      <c r="R599" s="23">
        <f t="shared" si="236"/>
        <v>-3.4469696969696964</v>
      </c>
      <c r="S599" s="22">
        <f t="shared" si="237"/>
        <v>-2.1169696969696963</v>
      </c>
      <c r="T599" s="5">
        <f t="shared" si="238"/>
        <v>2.5563909774436087</v>
      </c>
      <c r="U599" s="5"/>
      <c r="V599" s="5"/>
      <c r="W599" s="5">
        <f t="shared" si="239"/>
        <v>0.33000000000000007</v>
      </c>
      <c r="X599" s="4">
        <f t="shared" si="240"/>
        <v>0.29000000000000004</v>
      </c>
      <c r="Y599" s="4">
        <f t="shared" si="241"/>
        <v>-4.0000000000000036E-2</v>
      </c>
      <c r="Z599" s="30">
        <f t="shared" si="242"/>
        <v>2021</v>
      </c>
      <c r="AA599" s="4">
        <f t="shared" si="243"/>
        <v>-1</v>
      </c>
      <c r="AB599" s="4">
        <f t="shared" si="244"/>
        <v>-1</v>
      </c>
      <c r="AC599" s="4">
        <f t="shared" si="245"/>
        <v>0</v>
      </c>
      <c r="AD599" s="4"/>
      <c r="AE599" s="4">
        <f t="shared" si="246"/>
        <v>-2.3314099201492078E-2</v>
      </c>
      <c r="AF599" s="31">
        <f t="shared" si="247"/>
        <v>-0.66999999999999993</v>
      </c>
      <c r="AG599" s="31">
        <f t="shared" si="248"/>
        <v>-0.71</v>
      </c>
      <c r="AH599" s="3">
        <f t="shared" si="249"/>
        <v>0</v>
      </c>
      <c r="AI599" s="40" t="b">
        <f t="shared" si="250"/>
        <v>0</v>
      </c>
      <c r="AJ599" s="3">
        <f t="shared" si="251"/>
        <v>4.3974630021141659E-2</v>
      </c>
      <c r="AK599" s="3">
        <f t="shared" si="252"/>
        <v>0.76868700877776563</v>
      </c>
    </row>
    <row r="600" spans="1:37" s="3" customFormat="1" x14ac:dyDescent="0.25">
      <c r="A600" s="9">
        <v>44193</v>
      </c>
      <c r="B600" s="1" t="s">
        <v>52</v>
      </c>
      <c r="C600" s="1" t="s">
        <v>46</v>
      </c>
      <c r="D600">
        <v>9</v>
      </c>
      <c r="E600" s="1">
        <v>38</v>
      </c>
      <c r="F600">
        <f t="shared" si="228"/>
        <v>0</v>
      </c>
      <c r="G600">
        <f t="shared" si="229"/>
        <v>1</v>
      </c>
      <c r="H600" s="4">
        <v>3.4</v>
      </c>
      <c r="I600" s="4">
        <v>1.33</v>
      </c>
      <c r="J600" s="4">
        <v>3.9</v>
      </c>
      <c r="K600" s="4">
        <v>1.27</v>
      </c>
      <c r="L600" s="18">
        <f t="shared" si="230"/>
        <v>20</v>
      </c>
      <c r="M600" s="18">
        <f t="shared" si="231"/>
        <v>75</v>
      </c>
      <c r="N600" s="18">
        <f t="shared" si="232"/>
        <v>25</v>
      </c>
      <c r="O600" s="18">
        <f t="shared" si="233"/>
        <v>75</v>
      </c>
      <c r="P600" s="4">
        <f t="shared" si="234"/>
        <v>202012</v>
      </c>
      <c r="Q600" s="23">
        <f t="shared" si="235"/>
        <v>2.5563909774436087</v>
      </c>
      <c r="R600" s="23">
        <f t="shared" si="236"/>
        <v>-3.4469696969696964</v>
      </c>
      <c r="S600" s="22">
        <f t="shared" si="237"/>
        <v>-0.89057871952608769</v>
      </c>
      <c r="T600" s="5">
        <f t="shared" si="238"/>
        <v>0.39117647058823535</v>
      </c>
      <c r="U600" s="5"/>
      <c r="V600" s="5"/>
      <c r="W600" s="5">
        <f t="shared" si="239"/>
        <v>-1</v>
      </c>
      <c r="X600" s="4">
        <f t="shared" si="240"/>
        <v>-1</v>
      </c>
      <c r="Y600" s="4">
        <f t="shared" si="241"/>
        <v>0</v>
      </c>
      <c r="Z600" s="30">
        <f t="shared" si="242"/>
        <v>2020</v>
      </c>
      <c r="AA600" s="4">
        <f t="shared" si="243"/>
        <v>0.33000000000000007</v>
      </c>
      <c r="AB600" s="4">
        <f t="shared" si="244"/>
        <v>0.27</v>
      </c>
      <c r="AC600" s="4">
        <f t="shared" si="245"/>
        <v>-6.0000000000000053E-2</v>
      </c>
      <c r="AD600" s="4"/>
      <c r="AE600" s="4">
        <f t="shared" si="246"/>
        <v>3.7707390648567096E-2</v>
      </c>
      <c r="AF600" s="31">
        <f t="shared" si="247"/>
        <v>-0.66999999999999993</v>
      </c>
      <c r="AG600" s="31">
        <f t="shared" si="248"/>
        <v>-0.73</v>
      </c>
      <c r="AH600" s="3">
        <f t="shared" si="249"/>
        <v>0</v>
      </c>
      <c r="AI600" s="40" t="b">
        <f t="shared" si="250"/>
        <v>0</v>
      </c>
      <c r="AJ600" s="3">
        <f t="shared" si="251"/>
        <v>4.3974630021141659E-2</v>
      </c>
      <c r="AK600" s="3">
        <f t="shared" si="252"/>
        <v>0.76868700877776563</v>
      </c>
    </row>
    <row r="601" spans="1:37" s="3" customFormat="1" x14ac:dyDescent="0.25">
      <c r="A601" s="9">
        <v>44192</v>
      </c>
      <c r="B601" s="1" t="s">
        <v>62</v>
      </c>
      <c r="C601" s="1" t="s">
        <v>50</v>
      </c>
      <c r="D601">
        <v>40</v>
      </c>
      <c r="E601" s="1">
        <v>14</v>
      </c>
      <c r="F601">
        <f t="shared" si="228"/>
        <v>1</v>
      </c>
      <c r="G601">
        <f t="shared" si="229"/>
        <v>0</v>
      </c>
      <c r="H601" s="4">
        <v>1.5</v>
      </c>
      <c r="I601" s="4">
        <v>2.7</v>
      </c>
      <c r="J601" s="4">
        <v>1.55</v>
      </c>
      <c r="K601" s="4">
        <v>2.6</v>
      </c>
      <c r="L601" s="18">
        <f t="shared" si="230"/>
        <v>60</v>
      </c>
      <c r="M601" s="18">
        <f t="shared" si="231"/>
        <v>35</v>
      </c>
      <c r="N601" s="18">
        <f t="shared" si="232"/>
        <v>60</v>
      </c>
      <c r="O601" s="18">
        <f t="shared" si="233"/>
        <v>35</v>
      </c>
      <c r="P601" s="4">
        <f t="shared" si="234"/>
        <v>202012</v>
      </c>
      <c r="Q601" s="23">
        <f t="shared" si="235"/>
        <v>1.5</v>
      </c>
      <c r="R601" s="23">
        <f t="shared" si="236"/>
        <v>-2.5882352941176467</v>
      </c>
      <c r="S601" s="22">
        <f t="shared" si="237"/>
        <v>-1.0882352941176467</v>
      </c>
      <c r="T601" s="5">
        <f t="shared" si="238"/>
        <v>1.8</v>
      </c>
      <c r="U601" s="5"/>
      <c r="V601" s="5"/>
      <c r="W601" s="5">
        <f t="shared" si="239"/>
        <v>0.5</v>
      </c>
      <c r="X601" s="4">
        <f t="shared" si="240"/>
        <v>0.55000000000000004</v>
      </c>
      <c r="Y601" s="4">
        <f t="shared" si="241"/>
        <v>5.0000000000000044E-2</v>
      </c>
      <c r="Z601" s="30">
        <f t="shared" si="242"/>
        <v>2020</v>
      </c>
      <c r="AA601" s="4">
        <f t="shared" si="243"/>
        <v>-1</v>
      </c>
      <c r="AB601" s="4">
        <f t="shared" si="244"/>
        <v>-1</v>
      </c>
      <c r="AC601" s="4">
        <f t="shared" si="245"/>
        <v>0</v>
      </c>
      <c r="AD601" s="4"/>
      <c r="AE601" s="4">
        <f t="shared" si="246"/>
        <v>2.1505376344086002E-2</v>
      </c>
      <c r="AF601" s="31">
        <f t="shared" si="247"/>
        <v>-0.5</v>
      </c>
      <c r="AG601" s="31">
        <f t="shared" si="248"/>
        <v>-0.44999999999999996</v>
      </c>
      <c r="AH601" s="3">
        <f t="shared" si="249"/>
        <v>0</v>
      </c>
      <c r="AI601" s="40" t="b">
        <f t="shared" si="250"/>
        <v>0</v>
      </c>
      <c r="AJ601" s="3">
        <f t="shared" si="251"/>
        <v>3.5714285714285587E-2</v>
      </c>
      <c r="AK601" s="3">
        <f t="shared" si="252"/>
        <v>0.74394147233653407</v>
      </c>
    </row>
    <row r="602" spans="1:37" s="3" customFormat="1" x14ac:dyDescent="0.25">
      <c r="A602" s="9">
        <v>44192</v>
      </c>
      <c r="B602" s="1" t="s">
        <v>37</v>
      </c>
      <c r="C602" s="1" t="s">
        <v>55</v>
      </c>
      <c r="D602">
        <v>37</v>
      </c>
      <c r="E602" s="1">
        <v>17</v>
      </c>
      <c r="F602">
        <f t="shared" si="228"/>
        <v>1</v>
      </c>
      <c r="G602">
        <f t="shared" si="229"/>
        <v>0</v>
      </c>
      <c r="H602" s="4">
        <v>2</v>
      </c>
      <c r="I602" s="4">
        <v>1.83</v>
      </c>
      <c r="J602" s="4">
        <v>2.5</v>
      </c>
      <c r="K602" s="4">
        <v>1.58</v>
      </c>
      <c r="L602" s="18">
        <f t="shared" si="230"/>
        <v>50</v>
      </c>
      <c r="M602" s="18">
        <f t="shared" si="231"/>
        <v>50</v>
      </c>
      <c r="N602" s="18">
        <f t="shared" si="232"/>
        <v>40</v>
      </c>
      <c r="O602" s="18">
        <f t="shared" si="233"/>
        <v>60</v>
      </c>
      <c r="P602" s="4">
        <f t="shared" si="234"/>
        <v>202012</v>
      </c>
      <c r="Q602" s="23">
        <f t="shared" si="235"/>
        <v>2</v>
      </c>
      <c r="R602" s="23">
        <f t="shared" si="236"/>
        <v>-2.2048192771084336</v>
      </c>
      <c r="S602" s="22">
        <f t="shared" si="237"/>
        <v>-0.20481927710843362</v>
      </c>
      <c r="T602" s="5">
        <f t="shared" si="238"/>
        <v>0.91500000000000004</v>
      </c>
      <c r="U602" s="5"/>
      <c r="V602" s="5"/>
      <c r="W602" s="5">
        <f t="shared" si="239"/>
        <v>1</v>
      </c>
      <c r="X602" s="4">
        <f t="shared" si="240"/>
        <v>1.5</v>
      </c>
      <c r="Y602" s="4">
        <f t="shared" si="241"/>
        <v>0.5</v>
      </c>
      <c r="Z602" s="30">
        <f t="shared" si="242"/>
        <v>2020</v>
      </c>
      <c r="AA602" s="4">
        <f t="shared" si="243"/>
        <v>-1</v>
      </c>
      <c r="AB602" s="4">
        <f t="shared" si="244"/>
        <v>-1</v>
      </c>
      <c r="AC602" s="4">
        <f t="shared" si="245"/>
        <v>0</v>
      </c>
      <c r="AD602" s="4"/>
      <c r="AE602" s="4">
        <f t="shared" si="246"/>
        <v>9.9999999999999978E-2</v>
      </c>
      <c r="AF602" s="31">
        <f t="shared" si="247"/>
        <v>0</v>
      </c>
      <c r="AG602" s="31">
        <f t="shared" si="248"/>
        <v>0.5</v>
      </c>
      <c r="AH602" s="3">
        <f t="shared" si="249"/>
        <v>1</v>
      </c>
      <c r="AI602" s="40">
        <f t="shared" si="250"/>
        <v>5.3551912568306048E-2</v>
      </c>
      <c r="AJ602" s="3">
        <f t="shared" si="251"/>
        <v>4.4386422976501305E-2</v>
      </c>
      <c r="AK602" s="3">
        <f t="shared" si="252"/>
        <v>0.71408522201319835</v>
      </c>
    </row>
    <row r="603" spans="1:37" s="3" customFormat="1" x14ac:dyDescent="0.25">
      <c r="A603" s="9">
        <v>44192</v>
      </c>
      <c r="B603" s="1" t="s">
        <v>74</v>
      </c>
      <c r="C603" s="1" t="s">
        <v>35</v>
      </c>
      <c r="D603">
        <v>19</v>
      </c>
      <c r="E603" s="1">
        <v>16</v>
      </c>
      <c r="F603">
        <f t="shared" si="228"/>
        <v>1</v>
      </c>
      <c r="G603">
        <f t="shared" si="229"/>
        <v>0</v>
      </c>
      <c r="H603" s="4">
        <v>1.55</v>
      </c>
      <c r="I603" s="4">
        <v>2.6</v>
      </c>
      <c r="J603" s="4">
        <v>1.8</v>
      </c>
      <c r="K603" s="4">
        <v>2.0499999999999998</v>
      </c>
      <c r="L603" s="18">
        <f t="shared" si="230"/>
        <v>60</v>
      </c>
      <c r="M603" s="18">
        <f t="shared" si="231"/>
        <v>35</v>
      </c>
      <c r="N603" s="18">
        <f t="shared" si="232"/>
        <v>55</v>
      </c>
      <c r="O603" s="18">
        <f t="shared" si="233"/>
        <v>45</v>
      </c>
      <c r="P603" s="4">
        <f t="shared" si="234"/>
        <v>202012</v>
      </c>
      <c r="Q603" s="23">
        <f t="shared" si="235"/>
        <v>1.55</v>
      </c>
      <c r="R603" s="23">
        <f t="shared" si="236"/>
        <v>-2.4431818181818183</v>
      </c>
      <c r="S603" s="22">
        <f t="shared" si="237"/>
        <v>-0.8931818181818183</v>
      </c>
      <c r="T603" s="5">
        <f t="shared" si="238"/>
        <v>1.6774193548387097</v>
      </c>
      <c r="U603" s="5"/>
      <c r="V603" s="5"/>
      <c r="W603" s="5">
        <f t="shared" si="239"/>
        <v>0.55000000000000004</v>
      </c>
      <c r="X603" s="4">
        <f t="shared" si="240"/>
        <v>0.8</v>
      </c>
      <c r="Y603" s="4">
        <f t="shared" si="241"/>
        <v>0.25</v>
      </c>
      <c r="Z603" s="30">
        <f t="shared" si="242"/>
        <v>2020</v>
      </c>
      <c r="AA603" s="4">
        <f t="shared" si="243"/>
        <v>-1</v>
      </c>
      <c r="AB603" s="4">
        <f t="shared" si="244"/>
        <v>-1</v>
      </c>
      <c r="AC603" s="4">
        <f t="shared" si="245"/>
        <v>0</v>
      </c>
      <c r="AD603" s="4"/>
      <c r="AE603" s="4">
        <f t="shared" si="246"/>
        <v>8.9605734767025047E-2</v>
      </c>
      <c r="AF603" s="31">
        <f t="shared" si="247"/>
        <v>-0.44999999999999996</v>
      </c>
      <c r="AG603" s="31">
        <f t="shared" si="248"/>
        <v>-0.19999999999999996</v>
      </c>
      <c r="AH603" s="3">
        <f t="shared" si="249"/>
        <v>1</v>
      </c>
      <c r="AI603" s="40">
        <f t="shared" si="250"/>
        <v>5.9829059829059839E-2</v>
      </c>
      <c r="AJ603" s="3">
        <f t="shared" si="251"/>
        <v>2.8915662650602414E-2</v>
      </c>
      <c r="AK603" s="3">
        <f t="shared" si="252"/>
        <v>0.74447228909727914</v>
      </c>
    </row>
    <row r="604" spans="1:37" s="3" customFormat="1" x14ac:dyDescent="0.25">
      <c r="A604" s="9">
        <v>44192</v>
      </c>
      <c r="B604" s="1" t="s">
        <v>61</v>
      </c>
      <c r="C604" s="1" t="s">
        <v>73</v>
      </c>
      <c r="D604">
        <v>20</v>
      </c>
      <c r="E604" s="1">
        <v>9</v>
      </c>
      <c r="F604">
        <f t="shared" si="228"/>
        <v>1</v>
      </c>
      <c r="G604">
        <f t="shared" si="229"/>
        <v>0</v>
      </c>
      <c r="H604" s="4">
        <v>1.74</v>
      </c>
      <c r="I604" s="4">
        <v>2.15</v>
      </c>
      <c r="J604" s="4">
        <v>1.8</v>
      </c>
      <c r="K604" s="4">
        <v>2.0499999999999998</v>
      </c>
      <c r="L604" s="18">
        <f t="shared" si="230"/>
        <v>50</v>
      </c>
      <c r="M604" s="18">
        <f t="shared" si="231"/>
        <v>45</v>
      </c>
      <c r="N604" s="18">
        <f t="shared" si="232"/>
        <v>55</v>
      </c>
      <c r="O604" s="18">
        <f t="shared" si="233"/>
        <v>45</v>
      </c>
      <c r="P604" s="4">
        <f t="shared" si="234"/>
        <v>202012</v>
      </c>
      <c r="Q604" s="23">
        <f t="shared" si="235"/>
        <v>1.74</v>
      </c>
      <c r="R604" s="23">
        <f t="shared" si="236"/>
        <v>-2.2209165687426555</v>
      </c>
      <c r="S604" s="22">
        <f t="shared" si="237"/>
        <v>-0.48091656874265554</v>
      </c>
      <c r="T604" s="5">
        <f t="shared" si="238"/>
        <v>1.235632183908046</v>
      </c>
      <c r="U604" s="5"/>
      <c r="V604" s="5"/>
      <c r="W604" s="5">
        <f t="shared" si="239"/>
        <v>0.74</v>
      </c>
      <c r="X604" s="4">
        <f t="shared" si="240"/>
        <v>0.8</v>
      </c>
      <c r="Y604" s="4">
        <f t="shared" si="241"/>
        <v>6.0000000000000053E-2</v>
      </c>
      <c r="Z604" s="30">
        <f t="shared" si="242"/>
        <v>2020</v>
      </c>
      <c r="AA604" s="4">
        <f t="shared" si="243"/>
        <v>-1</v>
      </c>
      <c r="AB604" s="4">
        <f t="shared" si="244"/>
        <v>-1</v>
      </c>
      <c r="AC604" s="4">
        <f t="shared" si="245"/>
        <v>0</v>
      </c>
      <c r="AD604" s="4"/>
      <c r="AE604" s="4">
        <f t="shared" si="246"/>
        <v>1.9157088122605304E-2</v>
      </c>
      <c r="AF604" s="31">
        <f t="shared" si="247"/>
        <v>-0.26</v>
      </c>
      <c r="AG604" s="31">
        <f t="shared" si="248"/>
        <v>-0.19999999999999996</v>
      </c>
      <c r="AH604" s="3">
        <f t="shared" si="249"/>
        <v>0</v>
      </c>
      <c r="AI604" s="40" t="b">
        <f t="shared" si="250"/>
        <v>0</v>
      </c>
      <c r="AJ604" s="3">
        <f t="shared" si="251"/>
        <v>3.8303341902313659E-2</v>
      </c>
      <c r="AK604" s="3">
        <f t="shared" si="252"/>
        <v>0.72204519573698789</v>
      </c>
    </row>
    <row r="605" spans="1:37" s="3" customFormat="1" x14ac:dyDescent="0.25">
      <c r="A605" s="9">
        <v>44192</v>
      </c>
      <c r="B605" s="1" t="s">
        <v>43</v>
      </c>
      <c r="C605" s="1" t="s">
        <v>34</v>
      </c>
      <c r="D605">
        <v>27</v>
      </c>
      <c r="E605" s="1">
        <v>13</v>
      </c>
      <c r="F605">
        <f t="shared" si="228"/>
        <v>1</v>
      </c>
      <c r="G605">
        <f t="shared" si="229"/>
        <v>0</v>
      </c>
      <c r="H605" s="4">
        <v>1.1599999999999999</v>
      </c>
      <c r="I605" s="4">
        <v>5.5</v>
      </c>
      <c r="J605" s="4">
        <v>1.22</v>
      </c>
      <c r="K605" s="4">
        <v>4.5</v>
      </c>
      <c r="L605" s="18">
        <f t="shared" si="230"/>
        <v>80</v>
      </c>
      <c r="M605" s="18">
        <f t="shared" si="231"/>
        <v>15</v>
      </c>
      <c r="N605" s="18">
        <f t="shared" si="232"/>
        <v>80</v>
      </c>
      <c r="O605" s="18">
        <f t="shared" si="233"/>
        <v>20</v>
      </c>
      <c r="P605" s="4">
        <f t="shared" si="234"/>
        <v>202012</v>
      </c>
      <c r="Q605" s="23">
        <f t="shared" si="235"/>
        <v>1.1599999999999999</v>
      </c>
      <c r="R605" s="23">
        <f t="shared" si="236"/>
        <v>-6.4722222222222259</v>
      </c>
      <c r="S605" s="22">
        <f t="shared" si="237"/>
        <v>-5.3122222222222257</v>
      </c>
      <c r="T605" s="5">
        <f t="shared" si="238"/>
        <v>4.7413793103448283</v>
      </c>
      <c r="U605" s="5"/>
      <c r="V605" s="5"/>
      <c r="W605" s="5">
        <f t="shared" si="239"/>
        <v>0.15999999999999992</v>
      </c>
      <c r="X605" s="4">
        <f t="shared" si="240"/>
        <v>0.21999999999999997</v>
      </c>
      <c r="Y605" s="4">
        <f t="shared" si="241"/>
        <v>6.0000000000000053E-2</v>
      </c>
      <c r="Z605" s="30">
        <f t="shared" si="242"/>
        <v>2020</v>
      </c>
      <c r="AA605" s="4">
        <f t="shared" si="243"/>
        <v>-1</v>
      </c>
      <c r="AB605" s="4">
        <f t="shared" si="244"/>
        <v>-1</v>
      </c>
      <c r="AC605" s="4">
        <f t="shared" si="245"/>
        <v>0</v>
      </c>
      <c r="AD605" s="4"/>
      <c r="AE605" s="4">
        <f t="shared" si="246"/>
        <v>4.2396834369700431E-2</v>
      </c>
      <c r="AF605" s="31">
        <f t="shared" si="247"/>
        <v>-0.84000000000000008</v>
      </c>
      <c r="AG605" s="31">
        <f t="shared" si="248"/>
        <v>-0.78</v>
      </c>
      <c r="AH605" s="3">
        <f t="shared" si="249"/>
        <v>0</v>
      </c>
      <c r="AI605" s="40" t="b">
        <f t="shared" si="250"/>
        <v>0</v>
      </c>
      <c r="AJ605" s="3">
        <f t="shared" si="251"/>
        <v>4.2042042042042094E-2</v>
      </c>
      <c r="AK605" s="3">
        <f t="shared" si="252"/>
        <v>0.83638132486905592</v>
      </c>
    </row>
    <row r="606" spans="1:37" s="3" customFormat="1" x14ac:dyDescent="0.25">
      <c r="A606" s="9">
        <v>44192</v>
      </c>
      <c r="B606" s="1" t="s">
        <v>47</v>
      </c>
      <c r="C606" s="1" t="s">
        <v>44</v>
      </c>
      <c r="D606">
        <v>31</v>
      </c>
      <c r="E606" s="1">
        <v>37</v>
      </c>
      <c r="F606">
        <f t="shared" si="228"/>
        <v>0</v>
      </c>
      <c r="G606">
        <f t="shared" si="229"/>
        <v>1</v>
      </c>
      <c r="H606" s="4">
        <v>1.23</v>
      </c>
      <c r="I606" s="4">
        <v>4.25</v>
      </c>
      <c r="J606" s="4">
        <v>1.28</v>
      </c>
      <c r="K606" s="4">
        <v>3.75</v>
      </c>
      <c r="L606" s="18">
        <f t="shared" si="230"/>
        <v>80</v>
      </c>
      <c r="M606" s="18">
        <f t="shared" si="231"/>
        <v>20</v>
      </c>
      <c r="N606" s="18">
        <f t="shared" si="232"/>
        <v>75</v>
      </c>
      <c r="O606" s="18">
        <f t="shared" si="233"/>
        <v>25</v>
      </c>
      <c r="P606" s="4">
        <f t="shared" si="234"/>
        <v>202012</v>
      </c>
      <c r="Q606" s="23">
        <f t="shared" si="235"/>
        <v>0.28941176470588237</v>
      </c>
      <c r="R606" s="23">
        <f t="shared" si="236"/>
        <v>-4.6555183946488299</v>
      </c>
      <c r="S606" s="22">
        <f t="shared" si="237"/>
        <v>-4.3661066299429478</v>
      </c>
      <c r="T606" s="5">
        <f t="shared" si="238"/>
        <v>3.4552845528455287</v>
      </c>
      <c r="U606" s="5"/>
      <c r="V606" s="5"/>
      <c r="W606" s="5">
        <f t="shared" si="239"/>
        <v>-1</v>
      </c>
      <c r="X606" s="4">
        <f t="shared" si="240"/>
        <v>-1</v>
      </c>
      <c r="Y606" s="4">
        <f t="shared" si="241"/>
        <v>0</v>
      </c>
      <c r="Z606" s="30">
        <f t="shared" si="242"/>
        <v>2020</v>
      </c>
      <c r="AA606" s="4">
        <f t="shared" si="243"/>
        <v>3.25</v>
      </c>
      <c r="AB606" s="4">
        <f t="shared" si="244"/>
        <v>2.75</v>
      </c>
      <c r="AC606" s="4">
        <f t="shared" si="245"/>
        <v>-0.5</v>
      </c>
      <c r="AD606" s="4"/>
      <c r="AE606" s="4">
        <f t="shared" si="246"/>
        <v>3.1758130081300795E-2</v>
      </c>
      <c r="AF606" s="31">
        <f t="shared" si="247"/>
        <v>2.25</v>
      </c>
      <c r="AG606" s="31">
        <f t="shared" si="248"/>
        <v>1.75</v>
      </c>
      <c r="AH606" s="3">
        <f t="shared" si="249"/>
        <v>0</v>
      </c>
      <c r="AI606" s="40" t="b">
        <f t="shared" si="250"/>
        <v>0</v>
      </c>
      <c r="AJ606" s="3">
        <f t="shared" si="251"/>
        <v>4.6076642335766471E-2</v>
      </c>
      <c r="AK606" s="3">
        <f t="shared" si="252"/>
        <v>0.79946394113278629</v>
      </c>
    </row>
    <row r="607" spans="1:37" s="3" customFormat="1" x14ac:dyDescent="0.25">
      <c r="A607" s="9">
        <v>44192</v>
      </c>
      <c r="B607" s="1" t="s">
        <v>56</v>
      </c>
      <c r="C607" s="1" t="s">
        <v>45</v>
      </c>
      <c r="D607">
        <v>17</v>
      </c>
      <c r="E607" s="1">
        <v>41</v>
      </c>
      <c r="F607">
        <f t="shared" si="228"/>
        <v>0</v>
      </c>
      <c r="G607">
        <f t="shared" si="229"/>
        <v>1</v>
      </c>
      <c r="H607" s="4">
        <v>3.7</v>
      </c>
      <c r="I607" s="4">
        <v>1.29</v>
      </c>
      <c r="J607" s="4">
        <v>4.75</v>
      </c>
      <c r="K607" s="4">
        <v>1.2</v>
      </c>
      <c r="L607" s="18">
        <f t="shared" si="230"/>
        <v>20</v>
      </c>
      <c r="M607" s="18">
        <f t="shared" si="231"/>
        <v>75</v>
      </c>
      <c r="N607" s="18">
        <f t="shared" si="232"/>
        <v>20</v>
      </c>
      <c r="O607" s="18">
        <f t="shared" si="233"/>
        <v>80</v>
      </c>
      <c r="P607" s="4">
        <f t="shared" si="234"/>
        <v>202012</v>
      </c>
      <c r="Q607" s="23">
        <f t="shared" si="235"/>
        <v>2.8682170542635661</v>
      </c>
      <c r="R607" s="23">
        <f t="shared" si="236"/>
        <v>-3.8186462324393355</v>
      </c>
      <c r="S607" s="22">
        <f t="shared" si="237"/>
        <v>-0.95042917817576944</v>
      </c>
      <c r="T607" s="5">
        <f t="shared" si="238"/>
        <v>0.34864864864864864</v>
      </c>
      <c r="U607" s="5"/>
      <c r="V607" s="5"/>
      <c r="W607" s="5">
        <f t="shared" si="239"/>
        <v>-1</v>
      </c>
      <c r="X607" s="4">
        <f t="shared" si="240"/>
        <v>-1</v>
      </c>
      <c r="Y607" s="4">
        <f t="shared" si="241"/>
        <v>0</v>
      </c>
      <c r="Z607" s="30">
        <f t="shared" si="242"/>
        <v>2020</v>
      </c>
      <c r="AA607" s="4">
        <f t="shared" si="243"/>
        <v>0.29000000000000004</v>
      </c>
      <c r="AB607" s="4">
        <f t="shared" si="244"/>
        <v>0.19999999999999996</v>
      </c>
      <c r="AC607" s="4">
        <f t="shared" si="245"/>
        <v>-9.000000000000008E-2</v>
      </c>
      <c r="AD607" s="4"/>
      <c r="AE607" s="4">
        <f t="shared" si="246"/>
        <v>5.9743954480796557E-2</v>
      </c>
      <c r="AF607" s="31">
        <f t="shared" si="247"/>
        <v>-0.71</v>
      </c>
      <c r="AG607" s="31">
        <f t="shared" si="248"/>
        <v>-0.8</v>
      </c>
      <c r="AH607" s="3">
        <f t="shared" si="249"/>
        <v>1</v>
      </c>
      <c r="AI607" s="40">
        <f t="shared" si="250"/>
        <v>1.4279885760913991E-2</v>
      </c>
      <c r="AJ607" s="3">
        <f t="shared" si="251"/>
        <v>4.3486973947895691E-2</v>
      </c>
      <c r="AK607" s="3">
        <f t="shared" si="252"/>
        <v>0.78096290200714802</v>
      </c>
    </row>
    <row r="608" spans="1:37" s="3" customFormat="1" x14ac:dyDescent="0.25">
      <c r="A608" s="9">
        <v>44192</v>
      </c>
      <c r="B608" s="1" t="s">
        <v>49</v>
      </c>
      <c r="C608" s="1" t="s">
        <v>41</v>
      </c>
      <c r="D608">
        <v>17</v>
      </c>
      <c r="E608" s="1">
        <v>14</v>
      </c>
      <c r="F608">
        <f t="shared" si="228"/>
        <v>1</v>
      </c>
      <c r="G608">
        <f t="shared" si="229"/>
        <v>0</v>
      </c>
      <c r="H608" s="4">
        <v>1.22</v>
      </c>
      <c r="I608" s="4">
        <v>4.5</v>
      </c>
      <c r="J608" s="4">
        <v>1.18</v>
      </c>
      <c r="K608" s="4">
        <v>5.25</v>
      </c>
      <c r="L608" s="18">
        <f t="shared" si="230"/>
        <v>80</v>
      </c>
      <c r="M608" s="18">
        <f t="shared" si="231"/>
        <v>20</v>
      </c>
      <c r="N608" s="18">
        <f t="shared" si="232"/>
        <v>80</v>
      </c>
      <c r="O608" s="18">
        <f t="shared" si="233"/>
        <v>15</v>
      </c>
      <c r="P608" s="4">
        <f t="shared" si="234"/>
        <v>202012</v>
      </c>
      <c r="Q608" s="23">
        <f t="shared" si="235"/>
        <v>1.22</v>
      </c>
      <c r="R608" s="23">
        <f t="shared" si="236"/>
        <v>-4.8311688311688314</v>
      </c>
      <c r="S608" s="22">
        <f t="shared" si="237"/>
        <v>-3.6111688311688317</v>
      </c>
      <c r="T608" s="5">
        <f t="shared" si="238"/>
        <v>3.6885245901639343</v>
      </c>
      <c r="U608" s="5"/>
      <c r="V608" s="5"/>
      <c r="W608" s="5">
        <f t="shared" si="239"/>
        <v>0.21999999999999997</v>
      </c>
      <c r="X608" s="4">
        <f t="shared" si="240"/>
        <v>0.17999999999999994</v>
      </c>
      <c r="Y608" s="4">
        <f t="shared" si="241"/>
        <v>-4.0000000000000036E-2</v>
      </c>
      <c r="Z608" s="30">
        <f t="shared" si="242"/>
        <v>2020</v>
      </c>
      <c r="AA608" s="4">
        <f t="shared" si="243"/>
        <v>-1</v>
      </c>
      <c r="AB608" s="4">
        <f t="shared" si="244"/>
        <v>-1</v>
      </c>
      <c r="AC608" s="4">
        <f t="shared" si="245"/>
        <v>0</v>
      </c>
      <c r="AD608" s="4"/>
      <c r="AE608" s="4">
        <f t="shared" si="246"/>
        <v>-2.7785495971103136E-2</v>
      </c>
      <c r="AF608" s="31">
        <f t="shared" si="247"/>
        <v>-0.78</v>
      </c>
      <c r="AG608" s="31">
        <f t="shared" si="248"/>
        <v>-0.82000000000000006</v>
      </c>
      <c r="AH608" s="3">
        <f t="shared" si="249"/>
        <v>0</v>
      </c>
      <c r="AI608" s="40" t="b">
        <f t="shared" si="250"/>
        <v>0</v>
      </c>
      <c r="AJ608" s="3">
        <f t="shared" si="251"/>
        <v>4.0209790209790097E-2</v>
      </c>
      <c r="AK608" s="3">
        <f t="shared" si="252"/>
        <v>0.8102196077650704</v>
      </c>
    </row>
    <row r="609" spans="1:37" s="3" customFormat="1" x14ac:dyDescent="0.25">
      <c r="A609" s="9">
        <v>44192</v>
      </c>
      <c r="B609" s="1" t="s">
        <v>53</v>
      </c>
      <c r="C609" s="1" t="s">
        <v>58</v>
      </c>
      <c r="D609">
        <v>23</v>
      </c>
      <c r="E609" s="1">
        <v>16</v>
      </c>
      <c r="F609">
        <f t="shared" si="228"/>
        <v>1</v>
      </c>
      <c r="G609">
        <f t="shared" si="229"/>
        <v>0</v>
      </c>
      <c r="H609" s="4">
        <v>4.75</v>
      </c>
      <c r="I609" s="4">
        <v>1.2</v>
      </c>
      <c r="J609" s="4">
        <v>3.4</v>
      </c>
      <c r="K609" s="4">
        <v>1.33</v>
      </c>
      <c r="L609" s="18">
        <f t="shared" si="230"/>
        <v>20</v>
      </c>
      <c r="M609" s="18">
        <f t="shared" si="231"/>
        <v>80</v>
      </c>
      <c r="N609" s="18">
        <f t="shared" si="232"/>
        <v>25</v>
      </c>
      <c r="O609" s="18">
        <f t="shared" si="233"/>
        <v>75</v>
      </c>
      <c r="P609" s="4">
        <f t="shared" si="234"/>
        <v>202012</v>
      </c>
      <c r="Q609" s="23">
        <f t="shared" si="235"/>
        <v>4.75</v>
      </c>
      <c r="R609" s="23">
        <f t="shared" si="236"/>
        <v>-5.2666666666666675</v>
      </c>
      <c r="S609" s="22">
        <f t="shared" si="237"/>
        <v>-0.5166666666666675</v>
      </c>
      <c r="T609" s="5">
        <f t="shared" si="238"/>
        <v>0.25263157894736843</v>
      </c>
      <c r="U609" s="5"/>
      <c r="V609" s="5"/>
      <c r="W609" s="5">
        <f t="shared" si="239"/>
        <v>3.75</v>
      </c>
      <c r="X609" s="4">
        <f t="shared" si="240"/>
        <v>2.4</v>
      </c>
      <c r="Y609" s="4">
        <f t="shared" si="241"/>
        <v>-1.35</v>
      </c>
      <c r="Z609" s="30">
        <f t="shared" si="242"/>
        <v>2020</v>
      </c>
      <c r="AA609" s="4">
        <f t="shared" si="243"/>
        <v>-1</v>
      </c>
      <c r="AB609" s="4">
        <f t="shared" si="244"/>
        <v>-1</v>
      </c>
      <c r="AC609" s="4">
        <f t="shared" si="245"/>
        <v>0</v>
      </c>
      <c r="AD609" s="4"/>
      <c r="AE609" s="4">
        <f t="shared" si="246"/>
        <v>-8.3591331269349867E-2</v>
      </c>
      <c r="AF609" s="31">
        <f t="shared" si="247"/>
        <v>2.75</v>
      </c>
      <c r="AG609" s="31">
        <f t="shared" si="248"/>
        <v>1.4</v>
      </c>
      <c r="AH609" s="3">
        <f t="shared" si="249"/>
        <v>1</v>
      </c>
      <c r="AI609" s="40">
        <f t="shared" si="250"/>
        <v>3.7593984962406068E-2</v>
      </c>
      <c r="AJ609" s="3">
        <f t="shared" si="251"/>
        <v>4.2016806722689037E-2</v>
      </c>
      <c r="AK609" s="3">
        <f t="shared" si="252"/>
        <v>0.81686672822406892</v>
      </c>
    </row>
    <row r="610" spans="1:37" s="3" customFormat="1" x14ac:dyDescent="0.25">
      <c r="A610" s="9">
        <v>44192</v>
      </c>
      <c r="B610" s="1" t="s">
        <v>57</v>
      </c>
      <c r="C610" s="1" t="s">
        <v>36</v>
      </c>
      <c r="D610">
        <v>28</v>
      </c>
      <c r="E610" s="1">
        <v>24</v>
      </c>
      <c r="F610">
        <f t="shared" si="228"/>
        <v>1</v>
      </c>
      <c r="G610">
        <f t="shared" si="229"/>
        <v>0</v>
      </c>
      <c r="H610" s="4">
        <v>1.71</v>
      </c>
      <c r="I610" s="4">
        <v>2.2000000000000002</v>
      </c>
      <c r="J610" s="4">
        <v>1.95</v>
      </c>
      <c r="K610" s="4">
        <v>1.86</v>
      </c>
      <c r="L610" s="18">
        <f t="shared" si="230"/>
        <v>50</v>
      </c>
      <c r="M610" s="18">
        <f t="shared" si="231"/>
        <v>45</v>
      </c>
      <c r="N610" s="18">
        <f t="shared" si="232"/>
        <v>50</v>
      </c>
      <c r="O610" s="18">
        <f t="shared" si="233"/>
        <v>50</v>
      </c>
      <c r="P610" s="4">
        <f t="shared" si="234"/>
        <v>202012</v>
      </c>
      <c r="Q610" s="23">
        <f t="shared" si="235"/>
        <v>1.71</v>
      </c>
      <c r="R610" s="23">
        <f t="shared" si="236"/>
        <v>-2.2417840375586855</v>
      </c>
      <c r="S610" s="22">
        <f t="shared" si="237"/>
        <v>-0.53178403755868553</v>
      </c>
      <c r="T610" s="5">
        <f t="shared" si="238"/>
        <v>1.2865497076023393</v>
      </c>
      <c r="U610" s="5"/>
      <c r="V610" s="5"/>
      <c r="W610" s="5">
        <f t="shared" si="239"/>
        <v>0.71</v>
      </c>
      <c r="X610" s="4">
        <f t="shared" si="240"/>
        <v>0.95</v>
      </c>
      <c r="Y610" s="4">
        <f t="shared" si="241"/>
        <v>0.24</v>
      </c>
      <c r="Z610" s="30">
        <f t="shared" si="242"/>
        <v>2020</v>
      </c>
      <c r="AA610" s="4">
        <f t="shared" si="243"/>
        <v>-1</v>
      </c>
      <c r="AB610" s="4">
        <f t="shared" si="244"/>
        <v>-1</v>
      </c>
      <c r="AC610" s="4">
        <f t="shared" si="245"/>
        <v>0</v>
      </c>
      <c r="AD610" s="4"/>
      <c r="AE610" s="4">
        <f t="shared" si="246"/>
        <v>7.1974808816913982E-2</v>
      </c>
      <c r="AF610" s="31">
        <f t="shared" si="247"/>
        <v>-0.29000000000000004</v>
      </c>
      <c r="AG610" s="31">
        <f t="shared" si="248"/>
        <v>-5.0000000000000044E-2</v>
      </c>
      <c r="AH610" s="3">
        <f t="shared" si="249"/>
        <v>1</v>
      </c>
      <c r="AI610" s="40">
        <f t="shared" si="250"/>
        <v>3.2634032634032639E-2</v>
      </c>
      <c r="AJ610" s="3">
        <f t="shared" si="251"/>
        <v>3.7851662404092101E-2</v>
      </c>
      <c r="AK610" s="3">
        <f t="shared" si="252"/>
        <v>0.72372653477329041</v>
      </c>
    </row>
    <row r="611" spans="1:37" s="3" customFormat="1" x14ac:dyDescent="0.25">
      <c r="A611" s="9">
        <v>44192</v>
      </c>
      <c r="B611" s="1" t="s">
        <v>81</v>
      </c>
      <c r="C611" s="1" t="s">
        <v>40</v>
      </c>
      <c r="D611">
        <v>13</v>
      </c>
      <c r="E611" s="1">
        <v>20</v>
      </c>
      <c r="F611">
        <f t="shared" si="228"/>
        <v>0</v>
      </c>
      <c r="G611">
        <f t="shared" si="229"/>
        <v>1</v>
      </c>
      <c r="H611" s="4">
        <v>1.76</v>
      </c>
      <c r="I611" s="4">
        <v>2.1</v>
      </c>
      <c r="J611" s="4">
        <v>2</v>
      </c>
      <c r="K611" s="4">
        <v>1.83</v>
      </c>
      <c r="L611" s="18">
        <f t="shared" si="230"/>
        <v>50</v>
      </c>
      <c r="M611" s="18">
        <f t="shared" si="231"/>
        <v>45</v>
      </c>
      <c r="N611" s="18">
        <f t="shared" si="232"/>
        <v>50</v>
      </c>
      <c r="O611" s="18">
        <f t="shared" si="233"/>
        <v>50</v>
      </c>
      <c r="P611" s="4">
        <f t="shared" si="234"/>
        <v>202012</v>
      </c>
      <c r="Q611" s="23">
        <f t="shared" si="235"/>
        <v>0.83809523809523812</v>
      </c>
      <c r="R611" s="23">
        <f t="shared" si="236"/>
        <v>-2.2248803827751198</v>
      </c>
      <c r="S611" s="22">
        <f t="shared" si="237"/>
        <v>-1.3867851446798816</v>
      </c>
      <c r="T611" s="5">
        <f t="shared" si="238"/>
        <v>1.1931818181818181</v>
      </c>
      <c r="U611" s="5"/>
      <c r="V611" s="5"/>
      <c r="W611" s="5">
        <f t="shared" si="239"/>
        <v>-1</v>
      </c>
      <c r="X611" s="4">
        <f t="shared" si="240"/>
        <v>-1</v>
      </c>
      <c r="Y611" s="4">
        <f t="shared" si="241"/>
        <v>0</v>
      </c>
      <c r="Z611" s="30">
        <f t="shared" si="242"/>
        <v>2020</v>
      </c>
      <c r="AA611" s="4">
        <f t="shared" si="243"/>
        <v>1.1000000000000001</v>
      </c>
      <c r="AB611" s="4">
        <f t="shared" si="244"/>
        <v>0.83000000000000007</v>
      </c>
      <c r="AC611" s="4">
        <f t="shared" si="245"/>
        <v>-0.27</v>
      </c>
      <c r="AD611" s="4"/>
      <c r="AE611" s="4">
        <f t="shared" si="246"/>
        <v>6.8181818181818232E-2</v>
      </c>
      <c r="AF611" s="31">
        <f t="shared" si="247"/>
        <v>0.10000000000000009</v>
      </c>
      <c r="AG611" s="31">
        <f t="shared" si="248"/>
        <v>-0.16999999999999993</v>
      </c>
      <c r="AH611" s="3">
        <f t="shared" si="249"/>
        <v>1</v>
      </c>
      <c r="AI611" s="40">
        <f t="shared" si="250"/>
        <v>2.3809523809523836E-2</v>
      </c>
      <c r="AJ611" s="3">
        <f t="shared" si="251"/>
        <v>4.2487046632124437E-2</v>
      </c>
      <c r="AK611" s="3">
        <f t="shared" si="252"/>
        <v>0.71743173853563458</v>
      </c>
    </row>
    <row r="612" spans="1:37" s="3" customFormat="1" x14ac:dyDescent="0.25">
      <c r="A612" s="9">
        <v>44191</v>
      </c>
      <c r="B612" s="1" t="s">
        <v>80</v>
      </c>
      <c r="C612" s="1" t="s">
        <v>51</v>
      </c>
      <c r="D612">
        <v>25</v>
      </c>
      <c r="E612" s="1">
        <v>26</v>
      </c>
      <c r="F612">
        <f t="shared" si="228"/>
        <v>0</v>
      </c>
      <c r="G612">
        <f t="shared" si="229"/>
        <v>1</v>
      </c>
      <c r="H612" s="4">
        <v>2.2000000000000002</v>
      </c>
      <c r="I612" s="4">
        <v>1.71</v>
      </c>
      <c r="J612" s="4">
        <v>2.2000000000000002</v>
      </c>
      <c r="K612" s="4">
        <v>1.71</v>
      </c>
      <c r="L612" s="18">
        <f t="shared" si="230"/>
        <v>40</v>
      </c>
      <c r="M612" s="18">
        <f t="shared" si="231"/>
        <v>55</v>
      </c>
      <c r="N612" s="18">
        <f t="shared" si="232"/>
        <v>45</v>
      </c>
      <c r="O612" s="18">
        <f t="shared" si="233"/>
        <v>55</v>
      </c>
      <c r="P612" s="4">
        <f t="shared" si="234"/>
        <v>202012</v>
      </c>
      <c r="Q612" s="23">
        <f t="shared" si="235"/>
        <v>1.2865497076023393</v>
      </c>
      <c r="R612" s="23">
        <f t="shared" si="236"/>
        <v>-2.2417840375586855</v>
      </c>
      <c r="S612" s="22">
        <f t="shared" si="237"/>
        <v>-0.95523432995634616</v>
      </c>
      <c r="T612" s="5">
        <f t="shared" si="238"/>
        <v>0.77727272727272723</v>
      </c>
      <c r="U612" s="5"/>
      <c r="V612" s="5"/>
      <c r="W612" s="5">
        <f t="shared" si="239"/>
        <v>-1</v>
      </c>
      <c r="X612" s="4">
        <f t="shared" si="240"/>
        <v>-1</v>
      </c>
      <c r="Y612" s="4">
        <f t="shared" si="241"/>
        <v>0</v>
      </c>
      <c r="Z612" s="30">
        <f t="shared" si="242"/>
        <v>2020</v>
      </c>
      <c r="AA612" s="4">
        <f t="shared" si="243"/>
        <v>0.71</v>
      </c>
      <c r="AB612" s="4">
        <f t="shared" si="244"/>
        <v>0.71</v>
      </c>
      <c r="AC612" s="4">
        <f t="shared" si="245"/>
        <v>0</v>
      </c>
      <c r="AD612" s="4"/>
      <c r="AE612" s="4">
        <f t="shared" si="246"/>
        <v>0</v>
      </c>
      <c r="AF612" s="31">
        <f t="shared" si="247"/>
        <v>-0.29000000000000004</v>
      </c>
      <c r="AG612" s="31">
        <f t="shared" si="248"/>
        <v>-0.29000000000000004</v>
      </c>
      <c r="AH612" s="3">
        <f t="shared" si="249"/>
        <v>0</v>
      </c>
      <c r="AI612" s="40" t="b">
        <f t="shared" si="250"/>
        <v>0</v>
      </c>
      <c r="AJ612" s="3">
        <f t="shared" si="251"/>
        <v>3.7851662404092101E-2</v>
      </c>
      <c r="AK612" s="3">
        <f t="shared" si="252"/>
        <v>0.72372653477329041</v>
      </c>
    </row>
    <row r="613" spans="1:37" s="3" customFormat="1" x14ac:dyDescent="0.25">
      <c r="A613" s="9">
        <v>44191</v>
      </c>
      <c r="B613" s="1" t="s">
        <v>63</v>
      </c>
      <c r="C613" s="1" t="s">
        <v>38</v>
      </c>
      <c r="D613">
        <v>12</v>
      </c>
      <c r="E613" s="1">
        <v>20</v>
      </c>
      <c r="F613">
        <f t="shared" si="228"/>
        <v>0</v>
      </c>
      <c r="G613">
        <f t="shared" si="229"/>
        <v>1</v>
      </c>
      <c r="H613" s="4">
        <v>1.47</v>
      </c>
      <c r="I613" s="4">
        <v>2.75</v>
      </c>
      <c r="J613" s="4">
        <v>1.35</v>
      </c>
      <c r="K613" s="4">
        <v>3.3</v>
      </c>
      <c r="L613" s="18">
        <f t="shared" si="230"/>
        <v>60</v>
      </c>
      <c r="M613" s="18">
        <f t="shared" si="231"/>
        <v>35</v>
      </c>
      <c r="N613" s="18">
        <f t="shared" si="232"/>
        <v>70</v>
      </c>
      <c r="O613" s="18">
        <f t="shared" si="233"/>
        <v>30</v>
      </c>
      <c r="P613" s="4">
        <f t="shared" si="234"/>
        <v>202012</v>
      </c>
      <c r="Q613" s="23">
        <f t="shared" si="235"/>
        <v>0.53454545454545455</v>
      </c>
      <c r="R613" s="23">
        <f t="shared" si="236"/>
        <v>-2.6990881458966562</v>
      </c>
      <c r="S613" s="22">
        <f t="shared" si="237"/>
        <v>-2.1645426913512016</v>
      </c>
      <c r="T613" s="5">
        <f t="shared" si="238"/>
        <v>1.870748299319728</v>
      </c>
      <c r="U613" s="5"/>
      <c r="V613" s="5"/>
      <c r="W613" s="5">
        <f t="shared" si="239"/>
        <v>-1</v>
      </c>
      <c r="X613" s="4">
        <f t="shared" si="240"/>
        <v>-1</v>
      </c>
      <c r="Y613" s="4">
        <f t="shared" si="241"/>
        <v>0</v>
      </c>
      <c r="Z613" s="30">
        <f t="shared" si="242"/>
        <v>2020</v>
      </c>
      <c r="AA613" s="4">
        <f t="shared" si="243"/>
        <v>1.75</v>
      </c>
      <c r="AB613" s="4">
        <f t="shared" si="244"/>
        <v>2.2999999999999998</v>
      </c>
      <c r="AC613" s="4">
        <f t="shared" si="245"/>
        <v>0.54999999999999982</v>
      </c>
      <c r="AD613" s="4"/>
      <c r="AE613" s="4">
        <f t="shared" si="246"/>
        <v>-6.0468631897203307E-2</v>
      </c>
      <c r="AF613" s="31">
        <f t="shared" si="247"/>
        <v>0.75</v>
      </c>
      <c r="AG613" s="31">
        <f t="shared" si="248"/>
        <v>1.2999999999999998</v>
      </c>
      <c r="AH613" s="3">
        <f t="shared" si="249"/>
        <v>1</v>
      </c>
      <c r="AI613" s="40">
        <f t="shared" si="250"/>
        <v>1.6697588126159513E-2</v>
      </c>
      <c r="AJ613" s="3">
        <f t="shared" si="251"/>
        <v>4.206161137440767E-2</v>
      </c>
      <c r="AK613" s="3">
        <f t="shared" si="252"/>
        <v>0.74176661163144075</v>
      </c>
    </row>
    <row r="614" spans="1:37" s="3" customFormat="1" x14ac:dyDescent="0.25">
      <c r="A614" s="9">
        <v>44191</v>
      </c>
      <c r="B614" s="1" t="s">
        <v>33</v>
      </c>
      <c r="C614" s="1" t="s">
        <v>39</v>
      </c>
      <c r="D614">
        <v>7</v>
      </c>
      <c r="E614" s="1">
        <v>47</v>
      </c>
      <c r="F614">
        <f t="shared" si="228"/>
        <v>0</v>
      </c>
      <c r="G614">
        <f t="shared" si="229"/>
        <v>1</v>
      </c>
      <c r="H614" s="4">
        <v>3.8</v>
      </c>
      <c r="I614" s="4">
        <v>1.27</v>
      </c>
      <c r="J614" s="4">
        <v>5.75</v>
      </c>
      <c r="K614" s="4">
        <v>1.1499999999999999</v>
      </c>
      <c r="L614" s="18">
        <f t="shared" si="230"/>
        <v>20</v>
      </c>
      <c r="M614" s="18">
        <f t="shared" si="231"/>
        <v>75</v>
      </c>
      <c r="N614" s="18">
        <f t="shared" si="232"/>
        <v>15</v>
      </c>
      <c r="O614" s="18">
        <f t="shared" si="233"/>
        <v>85</v>
      </c>
      <c r="P614" s="4">
        <f t="shared" si="234"/>
        <v>202012</v>
      </c>
      <c r="Q614" s="23">
        <f t="shared" si="235"/>
        <v>2.9921259842519685</v>
      </c>
      <c r="R614" s="23">
        <f t="shared" si="236"/>
        <v>-4.06084656084656</v>
      </c>
      <c r="S614" s="22">
        <f t="shared" si="237"/>
        <v>-1.0687205765945915</v>
      </c>
      <c r="T614" s="5">
        <f t="shared" si="238"/>
        <v>0.33421052631578951</v>
      </c>
      <c r="U614" s="5"/>
      <c r="V614" s="5"/>
      <c r="W614" s="5">
        <f t="shared" si="239"/>
        <v>-1</v>
      </c>
      <c r="X614" s="4">
        <f t="shared" si="240"/>
        <v>-1</v>
      </c>
      <c r="Y614" s="4">
        <f t="shared" si="241"/>
        <v>0</v>
      </c>
      <c r="Z614" s="30">
        <f t="shared" si="242"/>
        <v>2020</v>
      </c>
      <c r="AA614" s="4">
        <f t="shared" si="243"/>
        <v>0.27</v>
      </c>
      <c r="AB614" s="4">
        <f t="shared" si="244"/>
        <v>0.14999999999999991</v>
      </c>
      <c r="AC614" s="4">
        <f t="shared" si="245"/>
        <v>-0.12000000000000011</v>
      </c>
      <c r="AD614" s="4"/>
      <c r="AE614" s="4">
        <f t="shared" si="246"/>
        <v>8.9244851258581226E-2</v>
      </c>
      <c r="AF614" s="31">
        <f t="shared" si="247"/>
        <v>-0.73</v>
      </c>
      <c r="AG614" s="31">
        <f t="shared" si="248"/>
        <v>-0.85000000000000009</v>
      </c>
      <c r="AH614" s="3">
        <f t="shared" si="249"/>
        <v>1</v>
      </c>
      <c r="AI614" s="40">
        <f t="shared" si="250"/>
        <v>3.8685381718589595E-2</v>
      </c>
      <c r="AJ614" s="3">
        <f t="shared" si="251"/>
        <v>4.8126232741617536E-2</v>
      </c>
      <c r="AK614" s="3">
        <f t="shared" si="252"/>
        <v>0.78231258401574977</v>
      </c>
    </row>
    <row r="615" spans="1:37" s="3" customFormat="1" x14ac:dyDescent="0.25">
      <c r="A615" s="9">
        <v>44190</v>
      </c>
      <c r="B615" s="1" t="s">
        <v>42</v>
      </c>
      <c r="C615" s="1" t="s">
        <v>60</v>
      </c>
      <c r="D615">
        <v>52</v>
      </c>
      <c r="E615" s="1">
        <v>33</v>
      </c>
      <c r="F615">
        <f t="shared" si="228"/>
        <v>1</v>
      </c>
      <c r="G615">
        <f t="shared" si="229"/>
        <v>0</v>
      </c>
      <c r="H615" s="4">
        <v>1.31</v>
      </c>
      <c r="I615" s="4">
        <v>3.6</v>
      </c>
      <c r="J615" s="4">
        <v>1.32</v>
      </c>
      <c r="K615" s="4">
        <v>3.45</v>
      </c>
      <c r="L615" s="18">
        <f t="shared" si="230"/>
        <v>70</v>
      </c>
      <c r="M615" s="18">
        <f t="shared" si="231"/>
        <v>25</v>
      </c>
      <c r="N615" s="18">
        <f t="shared" si="232"/>
        <v>75</v>
      </c>
      <c r="O615" s="18">
        <f t="shared" si="233"/>
        <v>25</v>
      </c>
      <c r="P615" s="4">
        <f t="shared" si="234"/>
        <v>202012</v>
      </c>
      <c r="Q615" s="23">
        <f t="shared" si="235"/>
        <v>1.31</v>
      </c>
      <c r="R615" s="23">
        <f t="shared" si="236"/>
        <v>-3.6104218362282872</v>
      </c>
      <c r="S615" s="22">
        <f t="shared" si="237"/>
        <v>-2.3004218362282871</v>
      </c>
      <c r="T615" s="5">
        <f t="shared" si="238"/>
        <v>2.7480916030534353</v>
      </c>
      <c r="U615" s="5"/>
      <c r="V615" s="5"/>
      <c r="W615" s="5">
        <f t="shared" si="239"/>
        <v>0.31000000000000005</v>
      </c>
      <c r="X615" s="4">
        <f t="shared" si="240"/>
        <v>0.32000000000000006</v>
      </c>
      <c r="Y615" s="4">
        <f t="shared" si="241"/>
        <v>1.0000000000000009E-2</v>
      </c>
      <c r="Z615" s="30">
        <f t="shared" si="242"/>
        <v>2020</v>
      </c>
      <c r="AA615" s="4">
        <f t="shared" si="243"/>
        <v>-1</v>
      </c>
      <c r="AB615" s="4">
        <f t="shared" si="244"/>
        <v>-1</v>
      </c>
      <c r="AC615" s="4">
        <f t="shared" si="245"/>
        <v>0</v>
      </c>
      <c r="AD615" s="4"/>
      <c r="AE615" s="4">
        <f t="shared" si="246"/>
        <v>5.7830210501965684E-3</v>
      </c>
      <c r="AF615" s="31">
        <f t="shared" si="247"/>
        <v>-0.69</v>
      </c>
      <c r="AG615" s="31">
        <f t="shared" si="248"/>
        <v>-0.67999999999999994</v>
      </c>
      <c r="AH615" s="3">
        <f t="shared" si="249"/>
        <v>0</v>
      </c>
      <c r="AI615" s="40" t="b">
        <f t="shared" si="250"/>
        <v>0</v>
      </c>
      <c r="AJ615" s="3">
        <f t="shared" si="251"/>
        <v>3.9511201629327863E-2</v>
      </c>
      <c r="AK615" s="3">
        <f t="shared" si="252"/>
        <v>0.7792331305335598</v>
      </c>
    </row>
    <row r="616" spans="1:37" s="3" customFormat="1" x14ac:dyDescent="0.25">
      <c r="A616" s="9">
        <v>44186</v>
      </c>
      <c r="B616" s="1" t="s">
        <v>44</v>
      </c>
      <c r="C616" s="1" t="s">
        <v>57</v>
      </c>
      <c r="D616">
        <v>27</v>
      </c>
      <c r="E616" s="1">
        <v>17</v>
      </c>
      <c r="F616">
        <f t="shared" si="228"/>
        <v>1</v>
      </c>
      <c r="G616">
        <f t="shared" si="229"/>
        <v>0</v>
      </c>
      <c r="H616" s="4">
        <v>8</v>
      </c>
      <c r="I616" s="4">
        <v>1.0900000000000001</v>
      </c>
      <c r="J616" s="4">
        <v>8</v>
      </c>
      <c r="K616" s="4">
        <v>1.0900000000000001</v>
      </c>
      <c r="L616" s="18">
        <f t="shared" si="230"/>
        <v>10</v>
      </c>
      <c r="M616" s="18">
        <f t="shared" si="231"/>
        <v>90</v>
      </c>
      <c r="N616" s="18">
        <f t="shared" si="232"/>
        <v>10</v>
      </c>
      <c r="O616" s="18">
        <f t="shared" si="233"/>
        <v>90</v>
      </c>
      <c r="P616" s="4">
        <f t="shared" si="234"/>
        <v>202012</v>
      </c>
      <c r="Q616" s="23">
        <f t="shared" si="235"/>
        <v>8</v>
      </c>
      <c r="R616" s="23">
        <f t="shared" si="236"/>
        <v>-11.253968253968244</v>
      </c>
      <c r="S616" s="22">
        <f t="shared" si="237"/>
        <v>-3.2539682539682442</v>
      </c>
      <c r="T616" s="5">
        <f t="shared" si="238"/>
        <v>0.13625000000000001</v>
      </c>
      <c r="U616" s="5"/>
      <c r="V616" s="5"/>
      <c r="W616" s="5">
        <f t="shared" si="239"/>
        <v>7</v>
      </c>
      <c r="X616" s="4">
        <f t="shared" si="240"/>
        <v>7</v>
      </c>
      <c r="Y616" s="4">
        <f t="shared" si="241"/>
        <v>0</v>
      </c>
      <c r="Z616" s="30">
        <f t="shared" si="242"/>
        <v>2020</v>
      </c>
      <c r="AA616" s="4">
        <f t="shared" si="243"/>
        <v>-1</v>
      </c>
      <c r="AB616" s="4">
        <f t="shared" si="244"/>
        <v>-1</v>
      </c>
      <c r="AC616" s="4">
        <f t="shared" si="245"/>
        <v>0</v>
      </c>
      <c r="AD616" s="4"/>
      <c r="AE616" s="4">
        <f t="shared" si="246"/>
        <v>0</v>
      </c>
      <c r="AF616" s="31">
        <f t="shared" si="247"/>
        <v>6</v>
      </c>
      <c r="AG616" s="31">
        <f t="shared" si="248"/>
        <v>6</v>
      </c>
      <c r="AH616" s="3">
        <f t="shared" si="249"/>
        <v>0</v>
      </c>
      <c r="AI616" s="40" t="b">
        <f t="shared" si="250"/>
        <v>0</v>
      </c>
      <c r="AJ616" s="3">
        <f t="shared" si="251"/>
        <v>4.0704070407040605E-2</v>
      </c>
      <c r="AK616" s="3">
        <f t="shared" si="252"/>
        <v>0.88045513845635892</v>
      </c>
    </row>
    <row r="617" spans="1:37" s="3" customFormat="1" x14ac:dyDescent="0.25">
      <c r="A617" s="9">
        <v>44185</v>
      </c>
      <c r="B617" s="1" t="s">
        <v>34</v>
      </c>
      <c r="C617" s="1" t="s">
        <v>58</v>
      </c>
      <c r="D617">
        <v>6</v>
      </c>
      <c r="E617" s="1">
        <v>20</v>
      </c>
      <c r="F617">
        <f t="shared" si="228"/>
        <v>0</v>
      </c>
      <c r="G617">
        <f t="shared" si="229"/>
        <v>1</v>
      </c>
      <c r="H617" s="4">
        <v>2.65</v>
      </c>
      <c r="I617" s="4">
        <v>1.54</v>
      </c>
      <c r="J617" s="4">
        <v>3.3</v>
      </c>
      <c r="K617" s="4">
        <v>1.35</v>
      </c>
      <c r="L617" s="18">
        <f t="shared" si="230"/>
        <v>30</v>
      </c>
      <c r="M617" s="18">
        <f t="shared" si="231"/>
        <v>60</v>
      </c>
      <c r="N617" s="18">
        <f t="shared" si="232"/>
        <v>30</v>
      </c>
      <c r="O617" s="18">
        <f t="shared" si="233"/>
        <v>70</v>
      </c>
      <c r="P617" s="4">
        <f t="shared" si="234"/>
        <v>202012</v>
      </c>
      <c r="Q617" s="23">
        <f t="shared" si="235"/>
        <v>1.7207792207792207</v>
      </c>
      <c r="R617" s="23">
        <f t="shared" si="236"/>
        <v>-2.4579124579124576</v>
      </c>
      <c r="S617" s="22">
        <f t="shared" si="237"/>
        <v>-0.73713323713323686</v>
      </c>
      <c r="T617" s="5">
        <f t="shared" si="238"/>
        <v>0.5811320754716981</v>
      </c>
      <c r="U617" s="5"/>
      <c r="V617" s="5"/>
      <c r="W617" s="5">
        <f t="shared" si="239"/>
        <v>-1</v>
      </c>
      <c r="X617" s="4">
        <f t="shared" si="240"/>
        <v>-1</v>
      </c>
      <c r="Y617" s="4">
        <f t="shared" si="241"/>
        <v>0</v>
      </c>
      <c r="Z617" s="30">
        <f t="shared" si="242"/>
        <v>2020</v>
      </c>
      <c r="AA617" s="4">
        <f t="shared" si="243"/>
        <v>0.54</v>
      </c>
      <c r="AB617" s="4">
        <f t="shared" si="244"/>
        <v>0.35000000000000009</v>
      </c>
      <c r="AC617" s="4">
        <f t="shared" si="245"/>
        <v>-0.18999999999999995</v>
      </c>
      <c r="AD617" s="4"/>
      <c r="AE617" s="4">
        <f t="shared" si="246"/>
        <v>7.4328187535734724E-2</v>
      </c>
      <c r="AF617" s="31">
        <f t="shared" si="247"/>
        <v>-0.45999999999999996</v>
      </c>
      <c r="AG617" s="31">
        <f t="shared" si="248"/>
        <v>-0.64999999999999991</v>
      </c>
      <c r="AH617" s="3">
        <f t="shared" si="249"/>
        <v>1</v>
      </c>
      <c r="AI617" s="40">
        <f t="shared" si="250"/>
        <v>4.7619047619047672E-2</v>
      </c>
      <c r="AJ617" s="3">
        <f t="shared" si="251"/>
        <v>2.6014319809069208E-2</v>
      </c>
      <c r="AK617" s="3">
        <f t="shared" si="252"/>
        <v>0.74841726539654818</v>
      </c>
    </row>
    <row r="618" spans="1:37" s="3" customFormat="1" x14ac:dyDescent="0.25">
      <c r="A618" s="9">
        <v>44185</v>
      </c>
      <c r="B618" s="1" t="s">
        <v>42</v>
      </c>
      <c r="C618" s="1" t="s">
        <v>49</v>
      </c>
      <c r="D618">
        <v>29</v>
      </c>
      <c r="E618" s="1">
        <v>32</v>
      </c>
      <c r="F618">
        <f t="shared" si="228"/>
        <v>0</v>
      </c>
      <c r="G618">
        <f t="shared" si="229"/>
        <v>1</v>
      </c>
      <c r="H618" s="4">
        <v>2.75</v>
      </c>
      <c r="I618" s="4">
        <v>1.47</v>
      </c>
      <c r="J618" s="4">
        <v>2.2999999999999998</v>
      </c>
      <c r="K618" s="4">
        <v>1.66</v>
      </c>
      <c r="L618" s="18">
        <f t="shared" si="230"/>
        <v>30</v>
      </c>
      <c r="M618" s="18">
        <f t="shared" si="231"/>
        <v>65</v>
      </c>
      <c r="N618" s="18">
        <f t="shared" si="232"/>
        <v>40</v>
      </c>
      <c r="O618" s="18">
        <f t="shared" si="233"/>
        <v>60</v>
      </c>
      <c r="P618" s="4">
        <f t="shared" si="234"/>
        <v>202012</v>
      </c>
      <c r="Q618" s="23">
        <f t="shared" si="235"/>
        <v>1.870748299319728</v>
      </c>
      <c r="R618" s="23">
        <f t="shared" si="236"/>
        <v>-2.6990881458966562</v>
      </c>
      <c r="S618" s="22">
        <f t="shared" si="237"/>
        <v>-0.82833984657692827</v>
      </c>
      <c r="T618" s="5">
        <f t="shared" si="238"/>
        <v>0.53454545454545455</v>
      </c>
      <c r="U618" s="5"/>
      <c r="V618" s="5"/>
      <c r="W618" s="5">
        <f t="shared" si="239"/>
        <v>-1</v>
      </c>
      <c r="X618" s="4">
        <f t="shared" si="240"/>
        <v>-1</v>
      </c>
      <c r="Y618" s="4">
        <f t="shared" si="241"/>
        <v>0</v>
      </c>
      <c r="Z618" s="30">
        <f t="shared" si="242"/>
        <v>2020</v>
      </c>
      <c r="AA618" s="4">
        <f t="shared" si="243"/>
        <v>0.47</v>
      </c>
      <c r="AB618" s="4">
        <f t="shared" si="244"/>
        <v>0.65999999999999992</v>
      </c>
      <c r="AC618" s="4">
        <f t="shared" si="245"/>
        <v>0.18999999999999995</v>
      </c>
      <c r="AD618" s="4"/>
      <c r="AE618" s="4">
        <f t="shared" si="246"/>
        <v>-7.1146245059288571E-2</v>
      </c>
      <c r="AF618" s="31">
        <f t="shared" si="247"/>
        <v>-0.53</v>
      </c>
      <c r="AG618" s="31">
        <f t="shared" si="248"/>
        <v>-0.34000000000000008</v>
      </c>
      <c r="AH618" s="3">
        <f t="shared" si="249"/>
        <v>1</v>
      </c>
      <c r="AI618" s="40">
        <f t="shared" si="250"/>
        <v>3.3953997809419434E-2</v>
      </c>
      <c r="AJ618" s="3">
        <f t="shared" si="251"/>
        <v>4.206161137440767E-2</v>
      </c>
      <c r="AK618" s="3">
        <f t="shared" si="252"/>
        <v>0.74176661163144075</v>
      </c>
    </row>
    <row r="619" spans="1:37" s="3" customFormat="1" x14ac:dyDescent="0.25">
      <c r="A619" s="9">
        <v>44185</v>
      </c>
      <c r="B619" s="1" t="s">
        <v>63</v>
      </c>
      <c r="C619" s="1" t="s">
        <v>55</v>
      </c>
      <c r="D619">
        <v>33</v>
      </c>
      <c r="E619" s="1">
        <v>26</v>
      </c>
      <c r="F619">
        <f t="shared" si="228"/>
        <v>1</v>
      </c>
      <c r="G619">
        <f t="shared" si="229"/>
        <v>0</v>
      </c>
      <c r="H619" s="4">
        <v>1.4</v>
      </c>
      <c r="I619" s="4">
        <v>3.05</v>
      </c>
      <c r="J619" s="4">
        <v>1.37</v>
      </c>
      <c r="K619" s="4">
        <v>3.2</v>
      </c>
      <c r="L619" s="18">
        <f t="shared" si="230"/>
        <v>70</v>
      </c>
      <c r="M619" s="18">
        <f t="shared" si="231"/>
        <v>30</v>
      </c>
      <c r="N619" s="18">
        <f t="shared" si="232"/>
        <v>70</v>
      </c>
      <c r="O619" s="18">
        <f t="shared" si="233"/>
        <v>30</v>
      </c>
      <c r="P619" s="4">
        <f t="shared" si="234"/>
        <v>202012</v>
      </c>
      <c r="Q619" s="23">
        <f t="shared" si="235"/>
        <v>1.4</v>
      </c>
      <c r="R619" s="23">
        <f t="shared" si="236"/>
        <v>-2.9878048780487809</v>
      </c>
      <c r="S619" s="22">
        <f t="shared" si="237"/>
        <v>-1.587804878048781</v>
      </c>
      <c r="T619" s="5">
        <f t="shared" si="238"/>
        <v>2.1785714285714284</v>
      </c>
      <c r="U619" s="5"/>
      <c r="V619" s="5"/>
      <c r="W619" s="5">
        <f t="shared" si="239"/>
        <v>0.39999999999999991</v>
      </c>
      <c r="X619" s="4">
        <f t="shared" si="240"/>
        <v>0.37000000000000011</v>
      </c>
      <c r="Y619" s="4">
        <f t="shared" si="241"/>
        <v>-2.9999999999999805E-2</v>
      </c>
      <c r="Z619" s="30">
        <f t="shared" si="242"/>
        <v>2020</v>
      </c>
      <c r="AA619" s="4">
        <f t="shared" si="243"/>
        <v>-1</v>
      </c>
      <c r="AB619" s="4">
        <f t="shared" si="244"/>
        <v>-1</v>
      </c>
      <c r="AC619" s="4">
        <f t="shared" si="245"/>
        <v>0</v>
      </c>
      <c r="AD619" s="4"/>
      <c r="AE619" s="4">
        <f t="shared" si="246"/>
        <v>-1.5641293013555768E-2</v>
      </c>
      <c r="AF619" s="31">
        <f t="shared" si="247"/>
        <v>-0.60000000000000009</v>
      </c>
      <c r="AG619" s="31">
        <f t="shared" si="248"/>
        <v>-0.62999999999999989</v>
      </c>
      <c r="AH619" s="3">
        <f t="shared" si="249"/>
        <v>0</v>
      </c>
      <c r="AI619" s="40" t="b">
        <f t="shared" si="250"/>
        <v>0</v>
      </c>
      <c r="AJ619" s="3">
        <f t="shared" si="251"/>
        <v>4.0449438202247112E-2</v>
      </c>
      <c r="AK619" s="3">
        <f t="shared" si="252"/>
        <v>0.75593569865462973</v>
      </c>
    </row>
    <row r="620" spans="1:37" s="3" customFormat="1" x14ac:dyDescent="0.25">
      <c r="A620" s="9">
        <v>44185</v>
      </c>
      <c r="B620" s="1" t="s">
        <v>73</v>
      </c>
      <c r="C620" s="1" t="s">
        <v>53</v>
      </c>
      <c r="D620">
        <v>20</v>
      </c>
      <c r="E620" s="1">
        <v>23</v>
      </c>
      <c r="F620">
        <f t="shared" si="228"/>
        <v>0</v>
      </c>
      <c r="G620">
        <f t="shared" si="229"/>
        <v>1</v>
      </c>
      <c r="H620" s="4">
        <v>1.06</v>
      </c>
      <c r="I620" s="4">
        <v>10</v>
      </c>
      <c r="J620" s="4">
        <v>1.05</v>
      </c>
      <c r="K620" s="4">
        <v>12</v>
      </c>
      <c r="L620" s="18">
        <f t="shared" si="230"/>
        <v>90</v>
      </c>
      <c r="M620" s="18">
        <f t="shared" si="231"/>
        <v>10</v>
      </c>
      <c r="N620" s="18">
        <f t="shared" si="232"/>
        <v>95</v>
      </c>
      <c r="O620" s="18">
        <f t="shared" si="233"/>
        <v>5</v>
      </c>
      <c r="P620" s="4">
        <f t="shared" si="234"/>
        <v>202012</v>
      </c>
      <c r="Q620" s="23">
        <f t="shared" si="235"/>
        <v>0.10600000000000001</v>
      </c>
      <c r="R620" s="23">
        <f t="shared" si="236"/>
        <v>-16.777777777777761</v>
      </c>
      <c r="S620" s="22">
        <f t="shared" si="237"/>
        <v>-16.671777777777759</v>
      </c>
      <c r="T620" s="5">
        <f t="shared" si="238"/>
        <v>9.4339622641509422</v>
      </c>
      <c r="U620" s="5"/>
      <c r="V620" s="5"/>
      <c r="W620" s="5">
        <f t="shared" si="239"/>
        <v>-1</v>
      </c>
      <c r="X620" s="4">
        <f t="shared" si="240"/>
        <v>-1</v>
      </c>
      <c r="Y620" s="4">
        <f t="shared" si="241"/>
        <v>0</v>
      </c>
      <c r="Z620" s="30">
        <f t="shared" si="242"/>
        <v>2020</v>
      </c>
      <c r="AA620" s="4">
        <f t="shared" si="243"/>
        <v>9</v>
      </c>
      <c r="AB620" s="4">
        <f t="shared" si="244"/>
        <v>11</v>
      </c>
      <c r="AC620" s="4">
        <f t="shared" si="245"/>
        <v>2</v>
      </c>
      <c r="AD620" s="4"/>
      <c r="AE620" s="4">
        <f t="shared" si="246"/>
        <v>-8.9847259658580869E-3</v>
      </c>
      <c r="AF620" s="31">
        <f t="shared" si="247"/>
        <v>8</v>
      </c>
      <c r="AG620" s="31">
        <f t="shared" si="248"/>
        <v>10</v>
      </c>
      <c r="AH620" s="3">
        <f t="shared" si="249"/>
        <v>0</v>
      </c>
      <c r="AI620" s="40" t="b">
        <f t="shared" si="250"/>
        <v>0</v>
      </c>
      <c r="AJ620" s="3">
        <f t="shared" si="251"/>
        <v>4.1591320072332683E-2</v>
      </c>
      <c r="AK620" s="3">
        <f t="shared" si="252"/>
        <v>0.90156639373442504</v>
      </c>
    </row>
    <row r="621" spans="1:37" s="3" customFormat="1" x14ac:dyDescent="0.25">
      <c r="A621" s="9">
        <v>44185</v>
      </c>
      <c r="B621" s="1" t="s">
        <v>41</v>
      </c>
      <c r="C621" s="1" t="s">
        <v>39</v>
      </c>
      <c r="D621">
        <v>27</v>
      </c>
      <c r="E621" s="1">
        <v>31</v>
      </c>
      <c r="F621">
        <f t="shared" si="228"/>
        <v>0</v>
      </c>
      <c r="G621">
        <f t="shared" si="229"/>
        <v>1</v>
      </c>
      <c r="H621" s="4">
        <v>2.85</v>
      </c>
      <c r="I621" s="4">
        <v>1.44</v>
      </c>
      <c r="J621" s="4">
        <v>3.2</v>
      </c>
      <c r="K621" s="4">
        <v>1.37</v>
      </c>
      <c r="L621" s="18">
        <f t="shared" si="230"/>
        <v>30</v>
      </c>
      <c r="M621" s="18">
        <f t="shared" si="231"/>
        <v>65</v>
      </c>
      <c r="N621" s="18">
        <f t="shared" si="232"/>
        <v>30</v>
      </c>
      <c r="O621" s="18">
        <f t="shared" si="233"/>
        <v>70</v>
      </c>
      <c r="P621" s="4">
        <f t="shared" si="234"/>
        <v>202012</v>
      </c>
      <c r="Q621" s="23">
        <f t="shared" si="235"/>
        <v>1.9791666666666667</v>
      </c>
      <c r="R621" s="23">
        <f t="shared" si="236"/>
        <v>-2.8132678132678133</v>
      </c>
      <c r="S621" s="22">
        <f t="shared" si="237"/>
        <v>-0.83410114660114654</v>
      </c>
      <c r="T621" s="5">
        <f t="shared" si="238"/>
        <v>0.50526315789473686</v>
      </c>
      <c r="U621" s="5"/>
      <c r="V621" s="5"/>
      <c r="W621" s="5">
        <f t="shared" si="239"/>
        <v>-1</v>
      </c>
      <c r="X621" s="4">
        <f t="shared" si="240"/>
        <v>-1</v>
      </c>
      <c r="Y621" s="4">
        <f t="shared" si="241"/>
        <v>0</v>
      </c>
      <c r="Z621" s="30">
        <f t="shared" si="242"/>
        <v>2020</v>
      </c>
      <c r="AA621" s="4">
        <f t="shared" si="243"/>
        <v>0.43999999999999995</v>
      </c>
      <c r="AB621" s="4">
        <f t="shared" si="244"/>
        <v>0.37000000000000011</v>
      </c>
      <c r="AC621" s="4">
        <f t="shared" si="245"/>
        <v>-6.999999999999984E-2</v>
      </c>
      <c r="AD621" s="4"/>
      <c r="AE621" s="4">
        <f t="shared" si="246"/>
        <v>3.8377192982456121E-2</v>
      </c>
      <c r="AF621" s="31">
        <f t="shared" si="247"/>
        <v>-0.56000000000000005</v>
      </c>
      <c r="AG621" s="31">
        <f t="shared" si="248"/>
        <v>-0.62999999999999989</v>
      </c>
      <c r="AH621" s="3">
        <f t="shared" si="249"/>
        <v>0</v>
      </c>
      <c r="AI621" s="40" t="b">
        <f t="shared" si="250"/>
        <v>0</v>
      </c>
      <c r="AJ621" s="3">
        <f t="shared" si="251"/>
        <v>4.3356643356643354E-2</v>
      </c>
      <c r="AK621" s="3">
        <f t="shared" si="252"/>
        <v>0.74529199867765583</v>
      </c>
    </row>
    <row r="622" spans="1:37" s="3" customFormat="1" x14ac:dyDescent="0.25">
      <c r="A622" s="9">
        <v>44185</v>
      </c>
      <c r="B622" s="1" t="s">
        <v>43</v>
      </c>
      <c r="C622" s="1" t="s">
        <v>56</v>
      </c>
      <c r="D622">
        <v>40</v>
      </c>
      <c r="E622" s="1">
        <v>14</v>
      </c>
      <c r="F622">
        <f t="shared" si="228"/>
        <v>1</v>
      </c>
      <c r="G622">
        <f t="shared" si="229"/>
        <v>0</v>
      </c>
      <c r="H622" s="4">
        <v>1.0900000000000001</v>
      </c>
      <c r="I622" s="4">
        <v>8</v>
      </c>
      <c r="J622" s="4">
        <v>1.1100000000000001</v>
      </c>
      <c r="K622" s="4">
        <v>7</v>
      </c>
      <c r="L622" s="18">
        <f t="shared" si="230"/>
        <v>90</v>
      </c>
      <c r="M622" s="18">
        <f t="shared" si="231"/>
        <v>10</v>
      </c>
      <c r="N622" s="18">
        <f t="shared" si="232"/>
        <v>90</v>
      </c>
      <c r="O622" s="18">
        <f t="shared" si="233"/>
        <v>10</v>
      </c>
      <c r="P622" s="4">
        <f t="shared" si="234"/>
        <v>202012</v>
      </c>
      <c r="Q622" s="23">
        <f t="shared" si="235"/>
        <v>1.0900000000000001</v>
      </c>
      <c r="R622" s="23">
        <f t="shared" si="236"/>
        <v>-11.253968253968244</v>
      </c>
      <c r="S622" s="22">
        <f t="shared" si="237"/>
        <v>-10.163968253968244</v>
      </c>
      <c r="T622" s="5">
        <f t="shared" si="238"/>
        <v>7.3394495412844032</v>
      </c>
      <c r="U622" s="5"/>
      <c r="V622" s="5"/>
      <c r="W622" s="5">
        <f t="shared" si="239"/>
        <v>9.000000000000008E-2</v>
      </c>
      <c r="X622" s="4">
        <f t="shared" si="240"/>
        <v>0.1100000000000001</v>
      </c>
      <c r="Y622" s="4">
        <f t="shared" si="241"/>
        <v>2.0000000000000018E-2</v>
      </c>
      <c r="Z622" s="30">
        <f t="shared" si="242"/>
        <v>2020</v>
      </c>
      <c r="AA622" s="4">
        <f t="shared" si="243"/>
        <v>-1</v>
      </c>
      <c r="AB622" s="4">
        <f t="shared" si="244"/>
        <v>-1</v>
      </c>
      <c r="AC622" s="4">
        <f t="shared" si="245"/>
        <v>0</v>
      </c>
      <c r="AD622" s="4"/>
      <c r="AE622" s="4">
        <f t="shared" si="246"/>
        <v>1.6530291759649596E-2</v>
      </c>
      <c r="AF622" s="31">
        <f t="shared" si="247"/>
        <v>-0.90999999999999992</v>
      </c>
      <c r="AG622" s="31">
        <f t="shared" si="248"/>
        <v>-0.8899999999999999</v>
      </c>
      <c r="AH622" s="3">
        <f t="shared" si="249"/>
        <v>0</v>
      </c>
      <c r="AI622" s="40" t="b">
        <f t="shared" si="250"/>
        <v>0</v>
      </c>
      <c r="AJ622" s="3">
        <f t="shared" si="251"/>
        <v>4.0704070407040605E-2</v>
      </c>
      <c r="AK622" s="3">
        <f t="shared" si="252"/>
        <v>0.88045513845635892</v>
      </c>
    </row>
    <row r="623" spans="1:37" s="3" customFormat="1" x14ac:dyDescent="0.25">
      <c r="A623" s="9">
        <v>44185</v>
      </c>
      <c r="B623" s="1" t="s">
        <v>37</v>
      </c>
      <c r="C623" s="1" t="s">
        <v>38</v>
      </c>
      <c r="D623">
        <v>41</v>
      </c>
      <c r="E623" s="1">
        <v>33</v>
      </c>
      <c r="F623">
        <f t="shared" si="228"/>
        <v>1</v>
      </c>
      <c r="G623">
        <f t="shared" si="229"/>
        <v>0</v>
      </c>
      <c r="H623" s="4">
        <v>2.0499999999999998</v>
      </c>
      <c r="I623" s="4">
        <v>1.8</v>
      </c>
      <c r="J623" s="4">
        <v>2.7</v>
      </c>
      <c r="K623" s="4">
        <v>1.5</v>
      </c>
      <c r="L623" s="18">
        <f t="shared" si="230"/>
        <v>40</v>
      </c>
      <c r="M623" s="18">
        <f t="shared" si="231"/>
        <v>55</v>
      </c>
      <c r="N623" s="18">
        <f t="shared" si="232"/>
        <v>35</v>
      </c>
      <c r="O623" s="18">
        <f t="shared" si="233"/>
        <v>65</v>
      </c>
      <c r="P623" s="4">
        <f t="shared" si="234"/>
        <v>202012</v>
      </c>
      <c r="Q623" s="23">
        <f t="shared" si="235"/>
        <v>2.0499999999999998</v>
      </c>
      <c r="R623" s="23">
        <f t="shared" si="236"/>
        <v>-2.2023809523809526</v>
      </c>
      <c r="S623" s="22">
        <f t="shared" si="237"/>
        <v>-0.15238095238095273</v>
      </c>
      <c r="T623" s="5">
        <f t="shared" si="238"/>
        <v>0.87804878048780499</v>
      </c>
      <c r="U623" s="5"/>
      <c r="V623" s="5"/>
      <c r="W623" s="5">
        <f t="shared" si="239"/>
        <v>1.0499999999999998</v>
      </c>
      <c r="X623" s="4">
        <f t="shared" si="240"/>
        <v>1.7000000000000002</v>
      </c>
      <c r="Y623" s="4">
        <f t="shared" si="241"/>
        <v>0.65000000000000036</v>
      </c>
      <c r="Z623" s="30">
        <f t="shared" si="242"/>
        <v>2020</v>
      </c>
      <c r="AA623" s="4">
        <f t="shared" si="243"/>
        <v>-1</v>
      </c>
      <c r="AB623" s="4">
        <f t="shared" si="244"/>
        <v>-1</v>
      </c>
      <c r="AC623" s="4">
        <f t="shared" si="245"/>
        <v>0</v>
      </c>
      <c r="AD623" s="4"/>
      <c r="AE623" s="4">
        <f t="shared" si="246"/>
        <v>0.11743450767841018</v>
      </c>
      <c r="AF623" s="31">
        <f t="shared" si="247"/>
        <v>4.9999999999999822E-2</v>
      </c>
      <c r="AG623" s="31">
        <f t="shared" si="248"/>
        <v>0.70000000000000018</v>
      </c>
      <c r="AH623" s="3">
        <f t="shared" si="249"/>
        <v>1</v>
      </c>
      <c r="AI623" s="40">
        <f t="shared" si="250"/>
        <v>7.407407407407407E-2</v>
      </c>
      <c r="AJ623" s="3">
        <f t="shared" si="251"/>
        <v>4.1558441558441461E-2</v>
      </c>
      <c r="AK623" s="3">
        <f t="shared" si="252"/>
        <v>0.7172464949581745</v>
      </c>
    </row>
    <row r="624" spans="1:37" s="3" customFormat="1" x14ac:dyDescent="0.25">
      <c r="A624" s="9">
        <v>44185</v>
      </c>
      <c r="B624" s="1" t="s">
        <v>36</v>
      </c>
      <c r="C624" s="1" t="s">
        <v>47</v>
      </c>
      <c r="D624">
        <v>27</v>
      </c>
      <c r="E624" s="1">
        <v>20</v>
      </c>
      <c r="F624">
        <f t="shared" si="228"/>
        <v>1</v>
      </c>
      <c r="G624">
        <f t="shared" si="229"/>
        <v>0</v>
      </c>
      <c r="H624" s="4">
        <v>1.3</v>
      </c>
      <c r="I624" s="4">
        <v>3.65</v>
      </c>
      <c r="J624" s="4">
        <v>1.26</v>
      </c>
      <c r="K624" s="4">
        <v>4</v>
      </c>
      <c r="L624" s="18">
        <f t="shared" si="230"/>
        <v>70</v>
      </c>
      <c r="M624" s="18">
        <f t="shared" si="231"/>
        <v>25</v>
      </c>
      <c r="N624" s="18">
        <f t="shared" si="232"/>
        <v>75</v>
      </c>
      <c r="O624" s="18">
        <f t="shared" si="233"/>
        <v>25</v>
      </c>
      <c r="P624" s="4">
        <f t="shared" si="234"/>
        <v>202012</v>
      </c>
      <c r="Q624" s="23">
        <f t="shared" si="235"/>
        <v>1.3</v>
      </c>
      <c r="R624" s="23">
        <f t="shared" si="236"/>
        <v>-3.7106918238993707</v>
      </c>
      <c r="S624" s="22">
        <f t="shared" si="237"/>
        <v>-2.4106918238993709</v>
      </c>
      <c r="T624" s="5">
        <f t="shared" si="238"/>
        <v>2.8076923076923075</v>
      </c>
      <c r="U624" s="5"/>
      <c r="V624" s="5"/>
      <c r="W624" s="5">
        <f t="shared" si="239"/>
        <v>0.30000000000000004</v>
      </c>
      <c r="X624" s="4">
        <f t="shared" si="240"/>
        <v>0.26</v>
      </c>
      <c r="Y624" s="4">
        <f t="shared" si="241"/>
        <v>-4.0000000000000036E-2</v>
      </c>
      <c r="Z624" s="30">
        <f t="shared" si="242"/>
        <v>2020</v>
      </c>
      <c r="AA624" s="4">
        <f t="shared" si="243"/>
        <v>-1</v>
      </c>
      <c r="AB624" s="4">
        <f t="shared" si="244"/>
        <v>-1</v>
      </c>
      <c r="AC624" s="4">
        <f t="shared" si="245"/>
        <v>0</v>
      </c>
      <c r="AD624" s="4"/>
      <c r="AE624" s="4">
        <f t="shared" si="246"/>
        <v>-2.4420024420024444E-2</v>
      </c>
      <c r="AF624" s="31">
        <f t="shared" si="247"/>
        <v>-0.7</v>
      </c>
      <c r="AG624" s="31">
        <f t="shared" si="248"/>
        <v>-0.74</v>
      </c>
      <c r="AH624" s="3">
        <f t="shared" si="249"/>
        <v>0</v>
      </c>
      <c r="AI624" s="40" t="b">
        <f t="shared" si="250"/>
        <v>0</v>
      </c>
      <c r="AJ624" s="3">
        <f t="shared" si="251"/>
        <v>4.1414141414141459E-2</v>
      </c>
      <c r="AK624" s="3">
        <f t="shared" si="252"/>
        <v>0.7801468130726037</v>
      </c>
    </row>
    <row r="625" spans="1:37" s="3" customFormat="1" x14ac:dyDescent="0.25">
      <c r="A625" s="9">
        <v>44185</v>
      </c>
      <c r="B625" s="1" t="s">
        <v>51</v>
      </c>
      <c r="C625" s="1" t="s">
        <v>52</v>
      </c>
      <c r="D625">
        <v>22</v>
      </c>
      <c r="E625" s="1">
        <v>12</v>
      </c>
      <c r="F625">
        <f t="shared" si="228"/>
        <v>1</v>
      </c>
      <c r="G625">
        <f t="shared" si="229"/>
        <v>0</v>
      </c>
      <c r="H625" s="4">
        <v>1.74</v>
      </c>
      <c r="I625" s="4">
        <v>2.15</v>
      </c>
      <c r="J625" s="4">
        <v>2.0499999999999998</v>
      </c>
      <c r="K625" s="4">
        <v>1.8</v>
      </c>
      <c r="L625" s="18">
        <f t="shared" si="230"/>
        <v>50</v>
      </c>
      <c r="M625" s="18">
        <f t="shared" si="231"/>
        <v>45</v>
      </c>
      <c r="N625" s="18">
        <f t="shared" si="232"/>
        <v>45</v>
      </c>
      <c r="O625" s="18">
        <f t="shared" si="233"/>
        <v>55</v>
      </c>
      <c r="P625" s="4">
        <f t="shared" si="234"/>
        <v>202012</v>
      </c>
      <c r="Q625" s="23">
        <f t="shared" si="235"/>
        <v>1.74</v>
      </c>
      <c r="R625" s="23">
        <f t="shared" si="236"/>
        <v>-2.2209165687426555</v>
      </c>
      <c r="S625" s="22">
        <f t="shared" si="237"/>
        <v>-0.48091656874265554</v>
      </c>
      <c r="T625" s="5">
        <f t="shared" si="238"/>
        <v>1.235632183908046</v>
      </c>
      <c r="U625" s="5"/>
      <c r="V625" s="5"/>
      <c r="W625" s="5">
        <f t="shared" si="239"/>
        <v>0.74</v>
      </c>
      <c r="X625" s="4">
        <f t="shared" si="240"/>
        <v>1.0499999999999998</v>
      </c>
      <c r="Y625" s="4">
        <f t="shared" si="241"/>
        <v>0.30999999999999983</v>
      </c>
      <c r="Z625" s="30">
        <f t="shared" si="242"/>
        <v>2020</v>
      </c>
      <c r="AA625" s="4">
        <f t="shared" si="243"/>
        <v>-1</v>
      </c>
      <c r="AB625" s="4">
        <f t="shared" si="244"/>
        <v>-1</v>
      </c>
      <c r="AC625" s="4">
        <f t="shared" si="245"/>
        <v>0</v>
      </c>
      <c r="AD625" s="4"/>
      <c r="AE625" s="4">
        <f t="shared" si="246"/>
        <v>8.6907765629380351E-2</v>
      </c>
      <c r="AF625" s="31">
        <f t="shared" si="247"/>
        <v>-0.26</v>
      </c>
      <c r="AG625" s="31">
        <f t="shared" si="248"/>
        <v>4.9999999999999822E-2</v>
      </c>
      <c r="AH625" s="3">
        <f t="shared" si="249"/>
        <v>1</v>
      </c>
      <c r="AI625" s="40">
        <f t="shared" si="250"/>
        <v>4.7078842881452032E-2</v>
      </c>
      <c r="AJ625" s="3">
        <f t="shared" si="251"/>
        <v>3.8303341902313659E-2</v>
      </c>
      <c r="AK625" s="3">
        <f t="shared" si="252"/>
        <v>0.72204519573698789</v>
      </c>
    </row>
    <row r="626" spans="1:37" s="3" customFormat="1" x14ac:dyDescent="0.25">
      <c r="A626" s="9">
        <v>44185</v>
      </c>
      <c r="B626" s="1" t="s">
        <v>60</v>
      </c>
      <c r="C626" s="1" t="s">
        <v>45</v>
      </c>
      <c r="D626">
        <v>27</v>
      </c>
      <c r="E626" s="1">
        <v>33</v>
      </c>
      <c r="F626">
        <f t="shared" si="228"/>
        <v>0</v>
      </c>
      <c r="G626">
        <f t="shared" si="229"/>
        <v>1</v>
      </c>
      <c r="H626" s="4">
        <v>1.54</v>
      </c>
      <c r="I626" s="4">
        <v>2.65</v>
      </c>
      <c r="J626" s="4">
        <v>1.66</v>
      </c>
      <c r="K626" s="4">
        <v>2.2999999999999998</v>
      </c>
      <c r="L626" s="18">
        <f t="shared" si="230"/>
        <v>60</v>
      </c>
      <c r="M626" s="18">
        <f t="shared" si="231"/>
        <v>35</v>
      </c>
      <c r="N626" s="18">
        <f t="shared" si="232"/>
        <v>60</v>
      </c>
      <c r="O626" s="18">
        <f t="shared" si="233"/>
        <v>40</v>
      </c>
      <c r="P626" s="4">
        <f t="shared" si="234"/>
        <v>202012</v>
      </c>
      <c r="Q626" s="23">
        <f t="shared" si="235"/>
        <v>0.5811320754716981</v>
      </c>
      <c r="R626" s="23">
        <f t="shared" si="236"/>
        <v>-2.4579124579124576</v>
      </c>
      <c r="S626" s="22">
        <f t="shared" si="237"/>
        <v>-1.8767803824407596</v>
      </c>
      <c r="T626" s="5">
        <f t="shared" si="238"/>
        <v>1.7207792207792207</v>
      </c>
      <c r="U626" s="5"/>
      <c r="V626" s="5"/>
      <c r="W626" s="5">
        <f t="shared" si="239"/>
        <v>-1</v>
      </c>
      <c r="X626" s="4">
        <f t="shared" si="240"/>
        <v>-1</v>
      </c>
      <c r="Y626" s="4">
        <f t="shared" si="241"/>
        <v>0</v>
      </c>
      <c r="Z626" s="30">
        <f t="shared" si="242"/>
        <v>2020</v>
      </c>
      <c r="AA626" s="4">
        <f t="shared" si="243"/>
        <v>1.65</v>
      </c>
      <c r="AB626" s="4">
        <f t="shared" si="244"/>
        <v>1.2999999999999998</v>
      </c>
      <c r="AC626" s="4">
        <f t="shared" si="245"/>
        <v>-0.35000000000000009</v>
      </c>
      <c r="AD626" s="4"/>
      <c r="AE626" s="4">
        <f t="shared" si="246"/>
        <v>4.6941010796432425E-2</v>
      </c>
      <c r="AF626" s="31">
        <f t="shared" si="247"/>
        <v>0.64999999999999991</v>
      </c>
      <c r="AG626" s="31">
        <f t="shared" si="248"/>
        <v>0.29999999999999982</v>
      </c>
      <c r="AH626" s="3">
        <f t="shared" si="249"/>
        <v>1</v>
      </c>
      <c r="AI626" s="40">
        <f t="shared" si="250"/>
        <v>2.0231870879745317E-2</v>
      </c>
      <c r="AJ626" s="3">
        <f t="shared" si="251"/>
        <v>2.6014319809069208E-2</v>
      </c>
      <c r="AK626" s="3">
        <f t="shared" si="252"/>
        <v>0.74841726539654818</v>
      </c>
    </row>
    <row r="627" spans="1:37" s="3" customFormat="1" x14ac:dyDescent="0.25">
      <c r="A627" s="9">
        <v>44185</v>
      </c>
      <c r="B627" s="1" t="s">
        <v>50</v>
      </c>
      <c r="C627" s="1" t="s">
        <v>33</v>
      </c>
      <c r="D627">
        <v>46</v>
      </c>
      <c r="E627" s="1">
        <v>25</v>
      </c>
      <c r="F627">
        <f t="shared" si="228"/>
        <v>1</v>
      </c>
      <c r="G627">
        <f t="shared" si="229"/>
        <v>0</v>
      </c>
      <c r="H627" s="4">
        <v>1.1599999999999999</v>
      </c>
      <c r="I627" s="4">
        <v>5.5</v>
      </c>
      <c r="J627" s="4">
        <v>1.25</v>
      </c>
      <c r="K627" s="4">
        <v>4.2</v>
      </c>
      <c r="L627" s="18">
        <f t="shared" si="230"/>
        <v>80</v>
      </c>
      <c r="M627" s="18">
        <f t="shared" si="231"/>
        <v>15</v>
      </c>
      <c r="N627" s="18">
        <f t="shared" si="232"/>
        <v>80</v>
      </c>
      <c r="O627" s="18">
        <f t="shared" si="233"/>
        <v>20</v>
      </c>
      <c r="P627" s="4">
        <f t="shared" si="234"/>
        <v>202012</v>
      </c>
      <c r="Q627" s="23">
        <f t="shared" si="235"/>
        <v>1.1599999999999999</v>
      </c>
      <c r="R627" s="23">
        <f t="shared" si="236"/>
        <v>-6.4722222222222259</v>
      </c>
      <c r="S627" s="22">
        <f t="shared" si="237"/>
        <v>-5.3122222222222257</v>
      </c>
      <c r="T627" s="5">
        <f t="shared" si="238"/>
        <v>4.7413793103448283</v>
      </c>
      <c r="U627" s="5"/>
      <c r="V627" s="5"/>
      <c r="W627" s="5">
        <f t="shared" si="239"/>
        <v>0.15999999999999992</v>
      </c>
      <c r="X627" s="4">
        <f t="shared" si="240"/>
        <v>0.25</v>
      </c>
      <c r="Y627" s="4">
        <f t="shared" si="241"/>
        <v>9.000000000000008E-2</v>
      </c>
      <c r="Z627" s="30">
        <f t="shared" si="242"/>
        <v>2020</v>
      </c>
      <c r="AA627" s="4">
        <f t="shared" si="243"/>
        <v>-1</v>
      </c>
      <c r="AB627" s="4">
        <f t="shared" si="244"/>
        <v>-1</v>
      </c>
      <c r="AC627" s="4">
        <f t="shared" si="245"/>
        <v>0</v>
      </c>
      <c r="AD627" s="4"/>
      <c r="AE627" s="4">
        <f t="shared" si="246"/>
        <v>6.2068965517241392E-2</v>
      </c>
      <c r="AF627" s="31">
        <f t="shared" si="247"/>
        <v>-0.84000000000000008</v>
      </c>
      <c r="AG627" s="31">
        <f t="shared" si="248"/>
        <v>-0.75</v>
      </c>
      <c r="AH627" s="3">
        <f t="shared" si="249"/>
        <v>1</v>
      </c>
      <c r="AI627" s="40">
        <f t="shared" si="250"/>
        <v>1.8181818181818077E-2</v>
      </c>
      <c r="AJ627" s="3">
        <f t="shared" si="251"/>
        <v>4.2042042042042094E-2</v>
      </c>
      <c r="AK627" s="3">
        <f t="shared" si="252"/>
        <v>0.83638132486905592</v>
      </c>
    </row>
    <row r="628" spans="1:37" s="3" customFormat="1" x14ac:dyDescent="0.25">
      <c r="A628" s="9">
        <v>44185</v>
      </c>
      <c r="B628" s="1" t="s">
        <v>81</v>
      </c>
      <c r="C628" s="1" t="s">
        <v>61</v>
      </c>
      <c r="D628">
        <v>15</v>
      </c>
      <c r="E628" s="1">
        <v>20</v>
      </c>
      <c r="F628">
        <f t="shared" si="228"/>
        <v>0</v>
      </c>
      <c r="G628">
        <f t="shared" si="229"/>
        <v>1</v>
      </c>
      <c r="H628" s="4">
        <v>3</v>
      </c>
      <c r="I628" s="4">
        <v>1.41</v>
      </c>
      <c r="J628" s="4">
        <v>3.2</v>
      </c>
      <c r="K628" s="4">
        <v>1.37</v>
      </c>
      <c r="L628" s="18">
        <f t="shared" si="230"/>
        <v>30</v>
      </c>
      <c r="M628" s="18">
        <f t="shared" si="231"/>
        <v>70</v>
      </c>
      <c r="N628" s="18">
        <f t="shared" si="232"/>
        <v>30</v>
      </c>
      <c r="O628" s="18">
        <f t="shared" si="233"/>
        <v>70</v>
      </c>
      <c r="P628" s="4">
        <f t="shared" si="234"/>
        <v>202012</v>
      </c>
      <c r="Q628" s="23">
        <f t="shared" si="235"/>
        <v>2.1276595744680851</v>
      </c>
      <c r="R628" s="23">
        <f t="shared" si="236"/>
        <v>-2.9390243902439028</v>
      </c>
      <c r="S628" s="22">
        <f t="shared" si="237"/>
        <v>-0.81136481577581776</v>
      </c>
      <c r="T628" s="5">
        <f t="shared" si="238"/>
        <v>0.47</v>
      </c>
      <c r="U628" s="5"/>
      <c r="V628" s="5"/>
      <c r="W628" s="5">
        <f t="shared" si="239"/>
        <v>-1</v>
      </c>
      <c r="X628" s="4">
        <f t="shared" si="240"/>
        <v>-1</v>
      </c>
      <c r="Y628" s="4">
        <f t="shared" si="241"/>
        <v>0</v>
      </c>
      <c r="Z628" s="30">
        <f t="shared" si="242"/>
        <v>2020</v>
      </c>
      <c r="AA628" s="4">
        <f t="shared" si="243"/>
        <v>0.40999999999999992</v>
      </c>
      <c r="AB628" s="4">
        <f t="shared" si="244"/>
        <v>0.37000000000000011</v>
      </c>
      <c r="AC628" s="4">
        <f t="shared" si="245"/>
        <v>-3.9999999999999813E-2</v>
      </c>
      <c r="AD628" s="4"/>
      <c r="AE628" s="4">
        <f t="shared" si="246"/>
        <v>2.0833333333333315E-2</v>
      </c>
      <c r="AF628" s="31">
        <f t="shared" si="247"/>
        <v>-0.59000000000000008</v>
      </c>
      <c r="AG628" s="31">
        <f t="shared" si="248"/>
        <v>-0.62999999999999989</v>
      </c>
      <c r="AH628" s="3">
        <f t="shared" si="249"/>
        <v>0</v>
      </c>
      <c r="AI628" s="40" t="b">
        <f t="shared" si="250"/>
        <v>0</v>
      </c>
      <c r="AJ628" s="3">
        <f t="shared" si="251"/>
        <v>4.0816326530612401E-2</v>
      </c>
      <c r="AK628" s="3">
        <f t="shared" si="252"/>
        <v>0.75353352447060007</v>
      </c>
    </row>
    <row r="629" spans="1:37" s="3" customFormat="1" x14ac:dyDescent="0.25">
      <c r="A629" s="9">
        <v>44184</v>
      </c>
      <c r="B629" s="1" t="s">
        <v>62</v>
      </c>
      <c r="C629" s="1" t="s">
        <v>40</v>
      </c>
      <c r="D629">
        <v>24</v>
      </c>
      <c r="E629" s="1">
        <v>16</v>
      </c>
      <c r="F629">
        <f t="shared" si="228"/>
        <v>1</v>
      </c>
      <c r="G629">
        <f t="shared" si="229"/>
        <v>0</v>
      </c>
      <c r="H629" s="4">
        <v>1.25</v>
      </c>
      <c r="I629" s="4">
        <v>4.2</v>
      </c>
      <c r="J629" s="4">
        <v>1.22</v>
      </c>
      <c r="K629" s="4">
        <v>4.5</v>
      </c>
      <c r="L629" s="18">
        <f t="shared" si="230"/>
        <v>80</v>
      </c>
      <c r="M629" s="18">
        <f t="shared" si="231"/>
        <v>20</v>
      </c>
      <c r="N629" s="18">
        <f t="shared" si="232"/>
        <v>80</v>
      </c>
      <c r="O629" s="18">
        <f t="shared" si="233"/>
        <v>20</v>
      </c>
      <c r="P629" s="4">
        <f t="shared" si="234"/>
        <v>202012</v>
      </c>
      <c r="Q629" s="23">
        <f t="shared" si="235"/>
        <v>1.25</v>
      </c>
      <c r="R629" s="23">
        <f t="shared" si="236"/>
        <v>-4.3125</v>
      </c>
      <c r="S629" s="22">
        <f t="shared" si="237"/>
        <v>-3.0625</v>
      </c>
      <c r="T629" s="5">
        <f t="shared" si="238"/>
        <v>3.3600000000000003</v>
      </c>
      <c r="U629" s="5"/>
      <c r="V629" s="5"/>
      <c r="W629" s="5">
        <f t="shared" si="239"/>
        <v>0.25</v>
      </c>
      <c r="X629" s="4">
        <f t="shared" si="240"/>
        <v>0.21999999999999997</v>
      </c>
      <c r="Y629" s="4">
        <f t="shared" si="241"/>
        <v>-3.0000000000000027E-2</v>
      </c>
      <c r="Z629" s="30">
        <f t="shared" si="242"/>
        <v>2020</v>
      </c>
      <c r="AA629" s="4">
        <f t="shared" si="243"/>
        <v>-1</v>
      </c>
      <c r="AB629" s="4">
        <f t="shared" si="244"/>
        <v>-1</v>
      </c>
      <c r="AC629" s="4">
        <f t="shared" si="245"/>
        <v>0</v>
      </c>
      <c r="AD629" s="4"/>
      <c r="AE629" s="4">
        <f t="shared" si="246"/>
        <v>-1.9672131147540961E-2</v>
      </c>
      <c r="AF629" s="31">
        <f t="shared" si="247"/>
        <v>-0.75</v>
      </c>
      <c r="AG629" s="31">
        <f t="shared" si="248"/>
        <v>-0.78</v>
      </c>
      <c r="AH629" s="3">
        <f t="shared" si="249"/>
        <v>0</v>
      </c>
      <c r="AI629" s="40" t="b">
        <f t="shared" si="250"/>
        <v>0</v>
      </c>
      <c r="AJ629" s="3">
        <f t="shared" si="251"/>
        <v>3.669724770642202E-2</v>
      </c>
      <c r="AK629" s="3">
        <f t="shared" si="252"/>
        <v>0.8022675736961451</v>
      </c>
    </row>
    <row r="630" spans="1:37" s="3" customFormat="1" x14ac:dyDescent="0.25">
      <c r="A630" s="9">
        <v>44184</v>
      </c>
      <c r="B630" s="1" t="s">
        <v>35</v>
      </c>
      <c r="C630" s="1" t="s">
        <v>46</v>
      </c>
      <c r="D630">
        <v>19</v>
      </c>
      <c r="E630" s="1">
        <v>48</v>
      </c>
      <c r="F630">
        <f t="shared" si="228"/>
        <v>0</v>
      </c>
      <c r="G630">
        <f t="shared" si="229"/>
        <v>1</v>
      </c>
      <c r="H630" s="4">
        <v>2.85</v>
      </c>
      <c r="I630" s="4">
        <v>1.44</v>
      </c>
      <c r="J630" s="4">
        <v>3.2</v>
      </c>
      <c r="K630" s="4">
        <v>1.37</v>
      </c>
      <c r="L630" s="18">
        <f t="shared" si="230"/>
        <v>30</v>
      </c>
      <c r="M630" s="18">
        <f t="shared" si="231"/>
        <v>65</v>
      </c>
      <c r="N630" s="18">
        <f t="shared" si="232"/>
        <v>30</v>
      </c>
      <c r="O630" s="18">
        <f t="shared" si="233"/>
        <v>70</v>
      </c>
      <c r="P630" s="4">
        <f t="shared" si="234"/>
        <v>202012</v>
      </c>
      <c r="Q630" s="23">
        <f t="shared" si="235"/>
        <v>1.9791666666666667</v>
      </c>
      <c r="R630" s="23">
        <f t="shared" si="236"/>
        <v>-2.8132678132678133</v>
      </c>
      <c r="S630" s="22">
        <f t="shared" si="237"/>
        <v>-0.83410114660114654</v>
      </c>
      <c r="T630" s="5">
        <f t="shared" si="238"/>
        <v>0.50526315789473686</v>
      </c>
      <c r="U630" s="5"/>
      <c r="V630" s="5"/>
      <c r="W630" s="5">
        <f t="shared" si="239"/>
        <v>-1</v>
      </c>
      <c r="X630" s="4">
        <f t="shared" si="240"/>
        <v>-1</v>
      </c>
      <c r="Y630" s="4">
        <f t="shared" si="241"/>
        <v>0</v>
      </c>
      <c r="Z630" s="30">
        <f t="shared" si="242"/>
        <v>2020</v>
      </c>
      <c r="AA630" s="4">
        <f t="shared" si="243"/>
        <v>0.43999999999999995</v>
      </c>
      <c r="AB630" s="4">
        <f t="shared" si="244"/>
        <v>0.37000000000000011</v>
      </c>
      <c r="AC630" s="4">
        <f t="shared" si="245"/>
        <v>-6.999999999999984E-2</v>
      </c>
      <c r="AD630" s="4"/>
      <c r="AE630" s="4">
        <f t="shared" si="246"/>
        <v>3.8377192982456121E-2</v>
      </c>
      <c r="AF630" s="31">
        <f t="shared" si="247"/>
        <v>-0.56000000000000005</v>
      </c>
      <c r="AG630" s="31">
        <f t="shared" si="248"/>
        <v>-0.62999999999999989</v>
      </c>
      <c r="AH630" s="3">
        <f t="shared" si="249"/>
        <v>0</v>
      </c>
      <c r="AI630" s="40" t="b">
        <f t="shared" si="250"/>
        <v>0</v>
      </c>
      <c r="AJ630" s="3">
        <f t="shared" si="251"/>
        <v>4.3356643356643354E-2</v>
      </c>
      <c r="AK630" s="3">
        <f t="shared" si="252"/>
        <v>0.74529199867765583</v>
      </c>
    </row>
    <row r="631" spans="1:37" s="3" customFormat="1" x14ac:dyDescent="0.25">
      <c r="A631" s="9">
        <v>44182</v>
      </c>
      <c r="B631" s="1" t="s">
        <v>80</v>
      </c>
      <c r="C631" s="1" t="s">
        <v>74</v>
      </c>
      <c r="D631">
        <v>27</v>
      </c>
      <c r="E631" s="1">
        <v>30</v>
      </c>
      <c r="F631">
        <f t="shared" si="228"/>
        <v>0</v>
      </c>
      <c r="G631">
        <f t="shared" si="229"/>
        <v>1</v>
      </c>
      <c r="H631" s="4">
        <v>1.6</v>
      </c>
      <c r="I631" s="4">
        <v>2.4500000000000002</v>
      </c>
      <c r="J631" s="4">
        <v>1.57</v>
      </c>
      <c r="K631" s="4">
        <v>2.5499999999999998</v>
      </c>
      <c r="L631" s="18">
        <f t="shared" si="230"/>
        <v>60</v>
      </c>
      <c r="M631" s="18">
        <f t="shared" si="231"/>
        <v>40</v>
      </c>
      <c r="N631" s="18">
        <f t="shared" si="232"/>
        <v>60</v>
      </c>
      <c r="O631" s="18">
        <f t="shared" si="233"/>
        <v>35</v>
      </c>
      <c r="P631" s="4">
        <f t="shared" si="234"/>
        <v>202012</v>
      </c>
      <c r="Q631" s="23">
        <f t="shared" si="235"/>
        <v>0.65306122448979587</v>
      </c>
      <c r="R631" s="23">
        <f t="shared" si="236"/>
        <v>-2.3563218390804597</v>
      </c>
      <c r="S631" s="22">
        <f t="shared" si="237"/>
        <v>-1.7032606145906639</v>
      </c>
      <c r="T631" s="5">
        <f t="shared" si="238"/>
        <v>1.53125</v>
      </c>
      <c r="U631" s="5"/>
      <c r="V631" s="5"/>
      <c r="W631" s="5">
        <f t="shared" si="239"/>
        <v>-1</v>
      </c>
      <c r="X631" s="4">
        <f t="shared" si="240"/>
        <v>-1</v>
      </c>
      <c r="Y631" s="4">
        <f t="shared" si="241"/>
        <v>0</v>
      </c>
      <c r="Z631" s="30">
        <f t="shared" si="242"/>
        <v>2020</v>
      </c>
      <c r="AA631" s="4">
        <f t="shared" si="243"/>
        <v>1.4500000000000002</v>
      </c>
      <c r="AB631" s="4">
        <f t="shared" si="244"/>
        <v>1.5499999999999998</v>
      </c>
      <c r="AC631" s="4">
        <f t="shared" si="245"/>
        <v>9.9999999999999645E-2</v>
      </c>
      <c r="AD631" s="4"/>
      <c r="AE631" s="4">
        <f t="shared" si="246"/>
        <v>-1.1942675159235638E-2</v>
      </c>
      <c r="AF631" s="31">
        <f t="shared" si="247"/>
        <v>0.45000000000000018</v>
      </c>
      <c r="AG631" s="31">
        <f t="shared" si="248"/>
        <v>0.54999999999999982</v>
      </c>
      <c r="AH631" s="3">
        <f t="shared" si="249"/>
        <v>0</v>
      </c>
      <c r="AI631" s="40" t="b">
        <f t="shared" si="250"/>
        <v>0</v>
      </c>
      <c r="AJ631" s="3">
        <f t="shared" si="251"/>
        <v>3.2098765432098886E-2</v>
      </c>
      <c r="AK631" s="3">
        <f t="shared" si="252"/>
        <v>0.73643794252394845</v>
      </c>
    </row>
    <row r="632" spans="1:37" s="3" customFormat="1" x14ac:dyDescent="0.25">
      <c r="A632" s="9">
        <v>44179</v>
      </c>
      <c r="B632" s="1" t="s">
        <v>58</v>
      </c>
      <c r="C632" s="1" t="s">
        <v>43</v>
      </c>
      <c r="D632">
        <v>42</v>
      </c>
      <c r="E632" s="1">
        <v>47</v>
      </c>
      <c r="F632">
        <f t="shared" si="228"/>
        <v>0</v>
      </c>
      <c r="G632">
        <f t="shared" si="229"/>
        <v>1</v>
      </c>
      <c r="H632" s="4">
        <v>1.95</v>
      </c>
      <c r="I632" s="4">
        <v>1.86</v>
      </c>
      <c r="J632" s="4">
        <v>2.5</v>
      </c>
      <c r="K632" s="4">
        <v>1.58</v>
      </c>
      <c r="L632" s="18">
        <f t="shared" si="230"/>
        <v>50</v>
      </c>
      <c r="M632" s="18">
        <f t="shared" si="231"/>
        <v>50</v>
      </c>
      <c r="N632" s="18">
        <f t="shared" si="232"/>
        <v>40</v>
      </c>
      <c r="O632" s="18">
        <f t="shared" si="233"/>
        <v>60</v>
      </c>
      <c r="P632" s="4">
        <f t="shared" si="234"/>
        <v>202012</v>
      </c>
      <c r="Q632" s="23">
        <f t="shared" si="235"/>
        <v>1.0483870967741935</v>
      </c>
      <c r="R632" s="23">
        <f t="shared" si="236"/>
        <v>-2.215422276621787</v>
      </c>
      <c r="S632" s="22">
        <f t="shared" si="237"/>
        <v>-1.1670351798475935</v>
      </c>
      <c r="T632" s="5">
        <f t="shared" si="238"/>
        <v>0.9538461538461539</v>
      </c>
      <c r="U632" s="5"/>
      <c r="V632" s="5"/>
      <c r="W632" s="5">
        <f t="shared" si="239"/>
        <v>-1</v>
      </c>
      <c r="X632" s="4">
        <f t="shared" si="240"/>
        <v>-1</v>
      </c>
      <c r="Y632" s="4">
        <f t="shared" si="241"/>
        <v>0</v>
      </c>
      <c r="Z632" s="30">
        <f t="shared" si="242"/>
        <v>2020</v>
      </c>
      <c r="AA632" s="4">
        <f t="shared" si="243"/>
        <v>0.8600000000000001</v>
      </c>
      <c r="AB632" s="4">
        <f t="shared" si="244"/>
        <v>0.58000000000000007</v>
      </c>
      <c r="AC632" s="4">
        <f t="shared" si="245"/>
        <v>-0.28000000000000003</v>
      </c>
      <c r="AD632" s="4"/>
      <c r="AE632" s="4">
        <f t="shared" si="246"/>
        <v>0.11282051282051286</v>
      </c>
      <c r="AF632" s="31">
        <f t="shared" si="247"/>
        <v>-0.1399999999999999</v>
      </c>
      <c r="AG632" s="31">
        <f t="shared" si="248"/>
        <v>-0.41999999999999993</v>
      </c>
      <c r="AH632" s="3">
        <f t="shared" si="249"/>
        <v>1</v>
      </c>
      <c r="AI632" s="40">
        <f t="shared" si="250"/>
        <v>6.2365591397849474E-2</v>
      </c>
      <c r="AJ632" s="3">
        <f t="shared" si="251"/>
        <v>4.8031496062992063E-2</v>
      </c>
      <c r="AK632" s="3">
        <f t="shared" si="252"/>
        <v>0.71037912285010663</v>
      </c>
    </row>
    <row r="633" spans="1:37" s="3" customFormat="1" x14ac:dyDescent="0.25">
      <c r="A633" s="9">
        <v>44178</v>
      </c>
      <c r="B633" s="1" t="s">
        <v>46</v>
      </c>
      <c r="C633" s="1" t="s">
        <v>57</v>
      </c>
      <c r="D633">
        <v>26</v>
      </c>
      <c r="E633" s="1">
        <v>15</v>
      </c>
      <c r="F633">
        <f t="shared" si="228"/>
        <v>1</v>
      </c>
      <c r="G633">
        <f t="shared" si="229"/>
        <v>0</v>
      </c>
      <c r="H633" s="4">
        <v>2.0499999999999998</v>
      </c>
      <c r="I633" s="4">
        <v>1.8</v>
      </c>
      <c r="J633" s="4">
        <v>1.76</v>
      </c>
      <c r="K633" s="4">
        <v>2.1</v>
      </c>
      <c r="L633" s="18">
        <f t="shared" si="230"/>
        <v>40</v>
      </c>
      <c r="M633" s="18">
        <f t="shared" si="231"/>
        <v>55</v>
      </c>
      <c r="N633" s="18">
        <f t="shared" si="232"/>
        <v>55</v>
      </c>
      <c r="O633" s="18">
        <f t="shared" si="233"/>
        <v>45</v>
      </c>
      <c r="P633" s="4">
        <f t="shared" si="234"/>
        <v>202012</v>
      </c>
      <c r="Q633" s="23">
        <f t="shared" si="235"/>
        <v>2.0499999999999998</v>
      </c>
      <c r="R633" s="23">
        <f t="shared" si="236"/>
        <v>-2.2023809523809526</v>
      </c>
      <c r="S633" s="22">
        <f t="shared" si="237"/>
        <v>-0.15238095238095273</v>
      </c>
      <c r="T633" s="5">
        <f t="shared" si="238"/>
        <v>0.87804878048780499</v>
      </c>
      <c r="U633" s="5"/>
      <c r="V633" s="5"/>
      <c r="W633" s="5">
        <f t="shared" si="239"/>
        <v>1.0499999999999998</v>
      </c>
      <c r="X633" s="4">
        <f t="shared" si="240"/>
        <v>0.76</v>
      </c>
      <c r="Y633" s="4">
        <f t="shared" si="241"/>
        <v>-0.28999999999999981</v>
      </c>
      <c r="Z633" s="30">
        <f t="shared" si="242"/>
        <v>2020</v>
      </c>
      <c r="AA633" s="4">
        <f t="shared" si="243"/>
        <v>-1</v>
      </c>
      <c r="AB633" s="4">
        <f t="shared" si="244"/>
        <v>-1</v>
      </c>
      <c r="AC633" s="4">
        <f t="shared" si="245"/>
        <v>0</v>
      </c>
      <c r="AD633" s="4"/>
      <c r="AE633" s="4">
        <f t="shared" si="246"/>
        <v>-8.03769401330377E-2</v>
      </c>
      <c r="AF633" s="31">
        <f t="shared" si="247"/>
        <v>4.9999999999999822E-2</v>
      </c>
      <c r="AG633" s="31">
        <f t="shared" si="248"/>
        <v>-0.24</v>
      </c>
      <c r="AH633" s="3">
        <f t="shared" si="249"/>
        <v>1</v>
      </c>
      <c r="AI633" s="40">
        <f t="shared" si="250"/>
        <v>3.6004645760743248E-2</v>
      </c>
      <c r="AJ633" s="3">
        <f t="shared" si="251"/>
        <v>4.1558441558441461E-2</v>
      </c>
      <c r="AK633" s="3">
        <f t="shared" si="252"/>
        <v>0.7172464949581745</v>
      </c>
    </row>
    <row r="634" spans="1:37" s="3" customFormat="1" x14ac:dyDescent="0.25">
      <c r="A634" s="9">
        <v>44178</v>
      </c>
      <c r="B634" s="1" t="s">
        <v>74</v>
      </c>
      <c r="C634" s="1" t="s">
        <v>41</v>
      </c>
      <c r="D634">
        <v>20</v>
      </c>
      <c r="E634" s="1">
        <v>17</v>
      </c>
      <c r="F634">
        <f t="shared" si="228"/>
        <v>1</v>
      </c>
      <c r="G634">
        <f t="shared" si="229"/>
        <v>0</v>
      </c>
      <c r="H634" s="4">
        <v>2.2000000000000002</v>
      </c>
      <c r="I634" s="4">
        <v>1.71</v>
      </c>
      <c r="J634" s="4">
        <v>1.86</v>
      </c>
      <c r="K634" s="4">
        <v>1.95</v>
      </c>
      <c r="L634" s="18">
        <f t="shared" si="230"/>
        <v>40</v>
      </c>
      <c r="M634" s="18">
        <f t="shared" si="231"/>
        <v>55</v>
      </c>
      <c r="N634" s="18">
        <f t="shared" si="232"/>
        <v>50</v>
      </c>
      <c r="O634" s="18">
        <f t="shared" si="233"/>
        <v>50</v>
      </c>
      <c r="P634" s="4">
        <f t="shared" si="234"/>
        <v>202012</v>
      </c>
      <c r="Q634" s="23">
        <f t="shared" si="235"/>
        <v>2.2000000000000002</v>
      </c>
      <c r="R634" s="23">
        <f t="shared" si="236"/>
        <v>-2.2417840375586855</v>
      </c>
      <c r="S634" s="22">
        <f t="shared" si="237"/>
        <v>-4.1784037558685316E-2</v>
      </c>
      <c r="T634" s="5">
        <f t="shared" si="238"/>
        <v>0.77727272727272723</v>
      </c>
      <c r="U634" s="5"/>
      <c r="V634" s="5"/>
      <c r="W634" s="5">
        <f t="shared" si="239"/>
        <v>1.2000000000000002</v>
      </c>
      <c r="X634" s="4">
        <f t="shared" si="240"/>
        <v>0.8600000000000001</v>
      </c>
      <c r="Y634" s="4">
        <f t="shared" si="241"/>
        <v>-0.34000000000000008</v>
      </c>
      <c r="Z634" s="30">
        <f t="shared" si="242"/>
        <v>2020</v>
      </c>
      <c r="AA634" s="4">
        <f t="shared" si="243"/>
        <v>-1</v>
      </c>
      <c r="AB634" s="4">
        <f t="shared" si="244"/>
        <v>-1</v>
      </c>
      <c r="AC634" s="4">
        <f t="shared" si="245"/>
        <v>0</v>
      </c>
      <c r="AD634" s="4"/>
      <c r="AE634" s="4">
        <f t="shared" si="246"/>
        <v>-8.3088954056695974E-2</v>
      </c>
      <c r="AF634" s="31">
        <f t="shared" si="247"/>
        <v>0.20000000000000018</v>
      </c>
      <c r="AG634" s="31">
        <f t="shared" si="248"/>
        <v>-0.1399999999999999</v>
      </c>
      <c r="AH634" s="3">
        <f t="shared" si="249"/>
        <v>1</v>
      </c>
      <c r="AI634" s="40">
        <f t="shared" si="250"/>
        <v>3.2634032634032639E-2</v>
      </c>
      <c r="AJ634" s="3">
        <f t="shared" si="251"/>
        <v>3.7851662404092101E-2</v>
      </c>
      <c r="AK634" s="3">
        <f t="shared" si="252"/>
        <v>0.72372653477329041</v>
      </c>
    </row>
    <row r="635" spans="1:37" s="3" customFormat="1" x14ac:dyDescent="0.25">
      <c r="A635" s="9">
        <v>44178</v>
      </c>
      <c r="B635" s="1" t="s">
        <v>55</v>
      </c>
      <c r="C635" s="1" t="s">
        <v>42</v>
      </c>
      <c r="D635">
        <v>24</v>
      </c>
      <c r="E635" s="1">
        <v>21</v>
      </c>
      <c r="F635">
        <f t="shared" si="228"/>
        <v>1</v>
      </c>
      <c r="G635">
        <f t="shared" si="229"/>
        <v>0</v>
      </c>
      <c r="H635" s="4">
        <v>3.6</v>
      </c>
      <c r="I635" s="4">
        <v>1.31</v>
      </c>
      <c r="J635" s="4">
        <v>3.9</v>
      </c>
      <c r="K635" s="4">
        <v>1.27</v>
      </c>
      <c r="L635" s="18">
        <f t="shared" si="230"/>
        <v>20</v>
      </c>
      <c r="M635" s="18">
        <f t="shared" si="231"/>
        <v>75</v>
      </c>
      <c r="N635" s="18">
        <f t="shared" si="232"/>
        <v>25</v>
      </c>
      <c r="O635" s="18">
        <f t="shared" si="233"/>
        <v>75</v>
      </c>
      <c r="P635" s="4">
        <f t="shared" si="234"/>
        <v>202012</v>
      </c>
      <c r="Q635" s="23">
        <f t="shared" si="235"/>
        <v>3.6</v>
      </c>
      <c r="R635" s="23">
        <f t="shared" si="236"/>
        <v>-3.6104218362282872</v>
      </c>
      <c r="S635" s="22">
        <f t="shared" si="237"/>
        <v>-1.0421836228287074E-2</v>
      </c>
      <c r="T635" s="5">
        <f t="shared" si="238"/>
        <v>0.36388888888888887</v>
      </c>
      <c r="U635" s="5"/>
      <c r="V635" s="5"/>
      <c r="W635" s="5">
        <f t="shared" si="239"/>
        <v>2.6</v>
      </c>
      <c r="X635" s="4">
        <f t="shared" si="240"/>
        <v>2.9</v>
      </c>
      <c r="Y635" s="4">
        <f t="shared" si="241"/>
        <v>0.29999999999999982</v>
      </c>
      <c r="Z635" s="30">
        <f t="shared" si="242"/>
        <v>2020</v>
      </c>
      <c r="AA635" s="4">
        <f t="shared" si="243"/>
        <v>-1</v>
      </c>
      <c r="AB635" s="4">
        <f t="shared" si="244"/>
        <v>-1</v>
      </c>
      <c r="AC635" s="4">
        <f t="shared" si="245"/>
        <v>0</v>
      </c>
      <c r="AD635" s="4"/>
      <c r="AE635" s="4">
        <f t="shared" si="246"/>
        <v>2.1367521367521347E-2</v>
      </c>
      <c r="AF635" s="31">
        <f t="shared" si="247"/>
        <v>1.6</v>
      </c>
      <c r="AG635" s="31">
        <f t="shared" si="248"/>
        <v>1.9</v>
      </c>
      <c r="AH635" s="3">
        <f t="shared" si="249"/>
        <v>0</v>
      </c>
      <c r="AI635" s="40" t="b">
        <f t="shared" si="250"/>
        <v>0</v>
      </c>
      <c r="AJ635" s="3">
        <f t="shared" si="251"/>
        <v>3.9511201629327863E-2</v>
      </c>
      <c r="AK635" s="3">
        <f t="shared" si="252"/>
        <v>0.7792331305335598</v>
      </c>
    </row>
    <row r="636" spans="1:37" s="3" customFormat="1" x14ac:dyDescent="0.25">
      <c r="A636" s="9">
        <v>44178</v>
      </c>
      <c r="B636" s="1" t="s">
        <v>38</v>
      </c>
      <c r="C636" s="1" t="s">
        <v>81</v>
      </c>
      <c r="D636">
        <v>15</v>
      </c>
      <c r="E636" s="1">
        <v>23</v>
      </c>
      <c r="F636">
        <f t="shared" si="228"/>
        <v>0</v>
      </c>
      <c r="G636">
        <f t="shared" si="229"/>
        <v>1</v>
      </c>
      <c r="H636" s="4">
        <v>1.45</v>
      </c>
      <c r="I636" s="4">
        <v>2.8</v>
      </c>
      <c r="J636" s="4">
        <v>1.66</v>
      </c>
      <c r="K636" s="4">
        <v>2.2999999999999998</v>
      </c>
      <c r="L636" s="18">
        <f t="shared" si="230"/>
        <v>60</v>
      </c>
      <c r="M636" s="18">
        <f t="shared" si="231"/>
        <v>35</v>
      </c>
      <c r="N636" s="18">
        <f t="shared" si="232"/>
        <v>60</v>
      </c>
      <c r="O636" s="18">
        <f t="shared" si="233"/>
        <v>40</v>
      </c>
      <c r="P636" s="4">
        <f t="shared" si="234"/>
        <v>202012</v>
      </c>
      <c r="Q636" s="23">
        <f t="shared" si="235"/>
        <v>0.5178571428571429</v>
      </c>
      <c r="R636" s="23">
        <f t="shared" si="236"/>
        <v>-2.7777777777777777</v>
      </c>
      <c r="S636" s="22">
        <f t="shared" si="237"/>
        <v>-2.2599206349206349</v>
      </c>
      <c r="T636" s="5">
        <f t="shared" si="238"/>
        <v>1.9310344827586206</v>
      </c>
      <c r="U636" s="5"/>
      <c r="V636" s="5"/>
      <c r="W636" s="5">
        <f t="shared" si="239"/>
        <v>-1</v>
      </c>
      <c r="X636" s="4">
        <f t="shared" si="240"/>
        <v>-1</v>
      </c>
      <c r="Y636" s="4">
        <f t="shared" si="241"/>
        <v>0</v>
      </c>
      <c r="Z636" s="30">
        <f t="shared" si="242"/>
        <v>2020</v>
      </c>
      <c r="AA636" s="4">
        <f t="shared" si="243"/>
        <v>1.7999999999999998</v>
      </c>
      <c r="AB636" s="4">
        <f t="shared" si="244"/>
        <v>1.2999999999999998</v>
      </c>
      <c r="AC636" s="4">
        <f t="shared" si="245"/>
        <v>-0.5</v>
      </c>
      <c r="AD636" s="4"/>
      <c r="AE636" s="4">
        <f t="shared" si="246"/>
        <v>8.724553385957623E-2</v>
      </c>
      <c r="AF636" s="31">
        <f t="shared" si="247"/>
        <v>0.79999999999999982</v>
      </c>
      <c r="AG636" s="31">
        <f t="shared" si="248"/>
        <v>0.29999999999999982</v>
      </c>
      <c r="AH636" s="3">
        <f t="shared" si="249"/>
        <v>1</v>
      </c>
      <c r="AI636" s="40">
        <f t="shared" si="250"/>
        <v>4.0447504302925985E-2</v>
      </c>
      <c r="AJ636" s="3">
        <f t="shared" si="251"/>
        <v>4.4705882352941262E-2</v>
      </c>
      <c r="AK636" s="3">
        <f t="shared" si="252"/>
        <v>0.74216797301560333</v>
      </c>
    </row>
    <row r="637" spans="1:37" s="3" customFormat="1" x14ac:dyDescent="0.25">
      <c r="A637" s="9">
        <v>44178</v>
      </c>
      <c r="B637" s="1" t="s">
        <v>80</v>
      </c>
      <c r="C637" s="1" t="s">
        <v>36</v>
      </c>
      <c r="D637">
        <v>27</v>
      </c>
      <c r="E637" s="1">
        <v>44</v>
      </c>
      <c r="F637">
        <f t="shared" si="228"/>
        <v>0</v>
      </c>
      <c r="G637">
        <f t="shared" si="229"/>
        <v>1</v>
      </c>
      <c r="H637" s="4">
        <v>2.25</v>
      </c>
      <c r="I637" s="4">
        <v>1.68</v>
      </c>
      <c r="J637" s="4">
        <v>2.15</v>
      </c>
      <c r="K637" s="4">
        <v>1.74</v>
      </c>
      <c r="L637" s="18">
        <f t="shared" si="230"/>
        <v>40</v>
      </c>
      <c r="M637" s="18">
        <f t="shared" si="231"/>
        <v>55</v>
      </c>
      <c r="N637" s="18">
        <f t="shared" si="232"/>
        <v>45</v>
      </c>
      <c r="O637" s="18">
        <f t="shared" si="233"/>
        <v>55</v>
      </c>
      <c r="P637" s="4">
        <f t="shared" si="234"/>
        <v>202012</v>
      </c>
      <c r="Q637" s="23">
        <f t="shared" si="235"/>
        <v>1.3392857142857144</v>
      </c>
      <c r="R637" s="23">
        <f t="shared" si="236"/>
        <v>-2.2705882352941176</v>
      </c>
      <c r="S637" s="22">
        <f t="shared" si="237"/>
        <v>-0.93130252100840316</v>
      </c>
      <c r="T637" s="5">
        <f t="shared" si="238"/>
        <v>0.74666666666666659</v>
      </c>
      <c r="U637" s="5"/>
      <c r="V637" s="5"/>
      <c r="W637" s="5">
        <f t="shared" si="239"/>
        <v>-1</v>
      </c>
      <c r="X637" s="4">
        <f t="shared" si="240"/>
        <v>-1</v>
      </c>
      <c r="Y637" s="4">
        <f t="shared" si="241"/>
        <v>0</v>
      </c>
      <c r="Z637" s="30">
        <f t="shared" si="242"/>
        <v>2020</v>
      </c>
      <c r="AA637" s="4">
        <f t="shared" si="243"/>
        <v>0.67999999999999994</v>
      </c>
      <c r="AB637" s="4">
        <f t="shared" si="244"/>
        <v>0.74</v>
      </c>
      <c r="AC637" s="4">
        <f t="shared" si="245"/>
        <v>6.0000000000000053E-2</v>
      </c>
      <c r="AD637" s="4"/>
      <c r="AE637" s="4">
        <f t="shared" si="246"/>
        <v>-2.0671834625323016E-2</v>
      </c>
      <c r="AF637" s="31">
        <f t="shared" si="247"/>
        <v>-0.32000000000000006</v>
      </c>
      <c r="AG637" s="31">
        <f t="shared" si="248"/>
        <v>-0.26</v>
      </c>
      <c r="AH637" s="3">
        <f t="shared" si="249"/>
        <v>0</v>
      </c>
      <c r="AI637" s="40" t="b">
        <f t="shared" si="250"/>
        <v>0</v>
      </c>
      <c r="AJ637" s="3">
        <f t="shared" si="251"/>
        <v>3.8167938931297662E-2</v>
      </c>
      <c r="AK637" s="3">
        <f t="shared" si="252"/>
        <v>0.72495170907869322</v>
      </c>
    </row>
    <row r="638" spans="1:37" s="3" customFormat="1" x14ac:dyDescent="0.25">
      <c r="A638" s="9">
        <v>44178</v>
      </c>
      <c r="B638" s="1" t="s">
        <v>61</v>
      </c>
      <c r="C638" s="1" t="s">
        <v>53</v>
      </c>
      <c r="D638">
        <v>40</v>
      </c>
      <c r="E638" s="1">
        <v>3</v>
      </c>
      <c r="F638">
        <f t="shared" si="228"/>
        <v>1</v>
      </c>
      <c r="G638">
        <f t="shared" si="229"/>
        <v>0</v>
      </c>
      <c r="H638" s="4">
        <v>1.1499999999999999</v>
      </c>
      <c r="I638" s="4">
        <v>5.75</v>
      </c>
      <c r="J638" s="4">
        <v>1.08</v>
      </c>
      <c r="K638" s="4">
        <v>8.5</v>
      </c>
      <c r="L638" s="18">
        <f t="shared" si="230"/>
        <v>80</v>
      </c>
      <c r="M638" s="18">
        <f t="shared" si="231"/>
        <v>15</v>
      </c>
      <c r="N638" s="18">
        <f t="shared" si="232"/>
        <v>90</v>
      </c>
      <c r="O638" s="18">
        <f t="shared" si="233"/>
        <v>10</v>
      </c>
      <c r="P638" s="4">
        <f t="shared" si="234"/>
        <v>202012</v>
      </c>
      <c r="Q638" s="23">
        <f t="shared" si="235"/>
        <v>1.1499999999999999</v>
      </c>
      <c r="R638" s="23">
        <f t="shared" si="236"/>
        <v>-6.877192982456144</v>
      </c>
      <c r="S638" s="22">
        <f t="shared" si="237"/>
        <v>-5.7271929824561436</v>
      </c>
      <c r="T638" s="5">
        <f t="shared" si="238"/>
        <v>5</v>
      </c>
      <c r="U638" s="5"/>
      <c r="V638" s="5"/>
      <c r="W638" s="5">
        <f t="shared" si="239"/>
        <v>0.14999999999999991</v>
      </c>
      <c r="X638" s="4">
        <f t="shared" si="240"/>
        <v>8.0000000000000071E-2</v>
      </c>
      <c r="Y638" s="4">
        <f t="shared" si="241"/>
        <v>-6.999999999999984E-2</v>
      </c>
      <c r="Z638" s="30">
        <f t="shared" si="242"/>
        <v>2020</v>
      </c>
      <c r="AA638" s="4">
        <f t="shared" si="243"/>
        <v>-1</v>
      </c>
      <c r="AB638" s="4">
        <f t="shared" si="244"/>
        <v>-1</v>
      </c>
      <c r="AC638" s="4">
        <f t="shared" si="245"/>
        <v>0</v>
      </c>
      <c r="AD638" s="4"/>
      <c r="AE638" s="4">
        <f t="shared" si="246"/>
        <v>-5.6360708534621384E-2</v>
      </c>
      <c r="AF638" s="31">
        <f t="shared" si="247"/>
        <v>-0.85000000000000009</v>
      </c>
      <c r="AG638" s="31">
        <f t="shared" si="248"/>
        <v>-0.91999999999999993</v>
      </c>
      <c r="AH638" s="3">
        <f t="shared" si="249"/>
        <v>1</v>
      </c>
      <c r="AI638" s="40">
        <f t="shared" si="250"/>
        <v>1.2787723785166127E-2</v>
      </c>
      <c r="AJ638" s="3">
        <f t="shared" si="251"/>
        <v>4.1666666666666741E-2</v>
      </c>
      <c r="AK638" s="3">
        <f t="shared" si="252"/>
        <v>0.84219610421632285</v>
      </c>
    </row>
    <row r="639" spans="1:37" s="3" customFormat="1" x14ac:dyDescent="0.25">
      <c r="A639" s="9">
        <v>44178</v>
      </c>
      <c r="B639" s="1" t="s">
        <v>40</v>
      </c>
      <c r="C639" s="1" t="s">
        <v>35</v>
      </c>
      <c r="D639">
        <v>27</v>
      </c>
      <c r="E639" s="1">
        <v>32</v>
      </c>
      <c r="F639">
        <f t="shared" si="228"/>
        <v>0</v>
      </c>
      <c r="G639">
        <f t="shared" si="229"/>
        <v>1</v>
      </c>
      <c r="H639" s="4">
        <v>1.52</v>
      </c>
      <c r="I639" s="4">
        <v>2.67</v>
      </c>
      <c r="J639" s="4">
        <v>1.47</v>
      </c>
      <c r="K639" s="4">
        <v>2.75</v>
      </c>
      <c r="L639" s="18">
        <f t="shared" si="230"/>
        <v>60</v>
      </c>
      <c r="M639" s="18">
        <f t="shared" si="231"/>
        <v>35</v>
      </c>
      <c r="N639" s="18">
        <f t="shared" si="232"/>
        <v>65</v>
      </c>
      <c r="O639" s="18">
        <f t="shared" si="233"/>
        <v>35</v>
      </c>
      <c r="P639" s="4">
        <f t="shared" si="234"/>
        <v>202012</v>
      </c>
      <c r="Q639" s="23">
        <f t="shared" si="235"/>
        <v>0.56928838951310867</v>
      </c>
      <c r="R639" s="23">
        <f t="shared" si="236"/>
        <v>-2.521879318286504</v>
      </c>
      <c r="S639" s="22">
        <f t="shared" si="237"/>
        <v>-1.9525909287733954</v>
      </c>
      <c r="T639" s="5">
        <f t="shared" si="238"/>
        <v>1.756578947368421</v>
      </c>
      <c r="U639" s="5"/>
      <c r="V639" s="5"/>
      <c r="W639" s="5">
        <f t="shared" si="239"/>
        <v>-1</v>
      </c>
      <c r="X639" s="4">
        <f t="shared" si="240"/>
        <v>-1</v>
      </c>
      <c r="Y639" s="4">
        <f t="shared" si="241"/>
        <v>0</v>
      </c>
      <c r="Z639" s="30">
        <f t="shared" si="242"/>
        <v>2020</v>
      </c>
      <c r="AA639" s="4">
        <f t="shared" si="243"/>
        <v>1.67</v>
      </c>
      <c r="AB639" s="4">
        <f t="shared" si="244"/>
        <v>1.75</v>
      </c>
      <c r="AC639" s="4">
        <f t="shared" si="245"/>
        <v>8.0000000000000071E-2</v>
      </c>
      <c r="AD639" s="4"/>
      <c r="AE639" s="4">
        <f t="shared" si="246"/>
        <v>-2.2377372001432083E-2</v>
      </c>
      <c r="AF639" s="31">
        <f t="shared" si="247"/>
        <v>0.66999999999999993</v>
      </c>
      <c r="AG639" s="31">
        <f t="shared" si="248"/>
        <v>0.75</v>
      </c>
      <c r="AH639" s="3">
        <f t="shared" si="249"/>
        <v>0</v>
      </c>
      <c r="AI639" s="40" t="b">
        <f t="shared" si="250"/>
        <v>0</v>
      </c>
      <c r="AJ639" s="3">
        <f t="shared" si="251"/>
        <v>3.1408114558472477E-2</v>
      </c>
      <c r="AK639" s="3">
        <f t="shared" si="252"/>
        <v>0.74560748766802243</v>
      </c>
    </row>
    <row r="640" spans="1:37" s="3" customFormat="1" x14ac:dyDescent="0.25">
      <c r="A640" s="9">
        <v>44178</v>
      </c>
      <c r="B640" s="1" t="s">
        <v>45</v>
      </c>
      <c r="C640" s="1" t="s">
        <v>47</v>
      </c>
      <c r="D640">
        <v>36</v>
      </c>
      <c r="E640" s="1">
        <v>7</v>
      </c>
      <c r="F640">
        <f t="shared" si="228"/>
        <v>1</v>
      </c>
      <c r="G640">
        <f t="shared" si="229"/>
        <v>0</v>
      </c>
      <c r="H640" s="4">
        <v>2.1</v>
      </c>
      <c r="I640" s="4">
        <v>1.76</v>
      </c>
      <c r="J640" s="4">
        <v>1.95</v>
      </c>
      <c r="K640" s="4">
        <v>1.86</v>
      </c>
      <c r="L640" s="18">
        <f t="shared" si="230"/>
        <v>40</v>
      </c>
      <c r="M640" s="18">
        <f t="shared" si="231"/>
        <v>55</v>
      </c>
      <c r="N640" s="18">
        <f t="shared" si="232"/>
        <v>50</v>
      </c>
      <c r="O640" s="18">
        <f t="shared" si="233"/>
        <v>50</v>
      </c>
      <c r="P640" s="4">
        <f t="shared" si="234"/>
        <v>202012</v>
      </c>
      <c r="Q640" s="23">
        <f t="shared" si="235"/>
        <v>2.1</v>
      </c>
      <c r="R640" s="23">
        <f t="shared" si="236"/>
        <v>-2.2248803827751198</v>
      </c>
      <c r="S640" s="22">
        <f t="shared" si="237"/>
        <v>-0.1248803827751197</v>
      </c>
      <c r="T640" s="5">
        <f t="shared" si="238"/>
        <v>0.83809523809523812</v>
      </c>
      <c r="U640" s="5"/>
      <c r="V640" s="5"/>
      <c r="W640" s="5">
        <f t="shared" si="239"/>
        <v>1.1000000000000001</v>
      </c>
      <c r="X640" s="4">
        <f t="shared" si="240"/>
        <v>0.95</v>
      </c>
      <c r="Y640" s="4">
        <f t="shared" si="241"/>
        <v>-0.15000000000000013</v>
      </c>
      <c r="Z640" s="30">
        <f t="shared" si="242"/>
        <v>2020</v>
      </c>
      <c r="AA640" s="4">
        <f t="shared" si="243"/>
        <v>-1</v>
      </c>
      <c r="AB640" s="4">
        <f t="shared" si="244"/>
        <v>-1</v>
      </c>
      <c r="AC640" s="4">
        <f t="shared" si="245"/>
        <v>0</v>
      </c>
      <c r="AD640" s="4"/>
      <c r="AE640" s="4">
        <f t="shared" si="246"/>
        <v>-3.6630036630036722E-2</v>
      </c>
      <c r="AF640" s="31">
        <f t="shared" si="247"/>
        <v>0.10000000000000009</v>
      </c>
      <c r="AG640" s="31">
        <f t="shared" si="248"/>
        <v>-5.0000000000000044E-2</v>
      </c>
      <c r="AH640" s="3">
        <f t="shared" si="249"/>
        <v>0</v>
      </c>
      <c r="AI640" s="40" t="b">
        <f t="shared" si="250"/>
        <v>0</v>
      </c>
      <c r="AJ640" s="3">
        <f t="shared" si="251"/>
        <v>4.2487046632124437E-2</v>
      </c>
      <c r="AK640" s="3">
        <f t="shared" si="252"/>
        <v>0.71743173853563458</v>
      </c>
    </row>
    <row r="641" spans="1:37" s="3" customFormat="1" x14ac:dyDescent="0.25">
      <c r="A641" s="9">
        <v>44178</v>
      </c>
      <c r="B641" s="1" t="s">
        <v>44</v>
      </c>
      <c r="C641" s="1" t="s">
        <v>37</v>
      </c>
      <c r="D641">
        <v>7</v>
      </c>
      <c r="E641" s="1">
        <v>30</v>
      </c>
      <c r="F641">
        <f t="shared" si="228"/>
        <v>0</v>
      </c>
      <c r="G641">
        <f t="shared" si="229"/>
        <v>1</v>
      </c>
      <c r="H641" s="4">
        <v>2.65</v>
      </c>
      <c r="I641" s="4">
        <v>1.54</v>
      </c>
      <c r="J641" s="4">
        <v>2.4500000000000002</v>
      </c>
      <c r="K641" s="4">
        <v>1.6</v>
      </c>
      <c r="L641" s="18">
        <f t="shared" si="230"/>
        <v>30</v>
      </c>
      <c r="M641" s="18">
        <f t="shared" si="231"/>
        <v>60</v>
      </c>
      <c r="N641" s="18">
        <f t="shared" si="232"/>
        <v>40</v>
      </c>
      <c r="O641" s="18">
        <f t="shared" si="233"/>
        <v>60</v>
      </c>
      <c r="P641" s="4">
        <f t="shared" si="234"/>
        <v>202012</v>
      </c>
      <c r="Q641" s="23">
        <f t="shared" si="235"/>
        <v>1.7207792207792207</v>
      </c>
      <c r="R641" s="23">
        <f t="shared" si="236"/>
        <v>-2.4579124579124576</v>
      </c>
      <c r="S641" s="22">
        <f t="shared" si="237"/>
        <v>-0.73713323713323686</v>
      </c>
      <c r="T641" s="5">
        <f t="shared" si="238"/>
        <v>0.5811320754716981</v>
      </c>
      <c r="U641" s="5"/>
      <c r="V641" s="5"/>
      <c r="W641" s="5">
        <f t="shared" si="239"/>
        <v>-1</v>
      </c>
      <c r="X641" s="4">
        <f t="shared" si="240"/>
        <v>-1</v>
      </c>
      <c r="Y641" s="4">
        <f t="shared" si="241"/>
        <v>0</v>
      </c>
      <c r="Z641" s="30">
        <f t="shared" si="242"/>
        <v>2020</v>
      </c>
      <c r="AA641" s="4">
        <f t="shared" si="243"/>
        <v>0.54</v>
      </c>
      <c r="AB641" s="4">
        <f t="shared" si="244"/>
        <v>0.60000000000000009</v>
      </c>
      <c r="AC641" s="4">
        <f t="shared" si="245"/>
        <v>6.0000000000000053E-2</v>
      </c>
      <c r="AD641" s="4"/>
      <c r="AE641" s="4">
        <f t="shared" si="246"/>
        <v>-3.0804774740084639E-2</v>
      </c>
      <c r="AF641" s="31">
        <f t="shared" si="247"/>
        <v>-0.45999999999999996</v>
      </c>
      <c r="AG641" s="31">
        <f t="shared" si="248"/>
        <v>-0.39999999999999991</v>
      </c>
      <c r="AH641" s="3">
        <f t="shared" si="249"/>
        <v>0</v>
      </c>
      <c r="AI641" s="40" t="b">
        <f t="shared" si="250"/>
        <v>0</v>
      </c>
      <c r="AJ641" s="3">
        <f t="shared" si="251"/>
        <v>2.6014319809069208E-2</v>
      </c>
      <c r="AK641" s="3">
        <f t="shared" si="252"/>
        <v>0.74841726539654818</v>
      </c>
    </row>
    <row r="642" spans="1:37" s="3" customFormat="1" x14ac:dyDescent="0.25">
      <c r="A642" s="9">
        <v>44178</v>
      </c>
      <c r="B642" s="1" t="s">
        <v>33</v>
      </c>
      <c r="C642" s="1" t="s">
        <v>62</v>
      </c>
      <c r="D642">
        <v>24</v>
      </c>
      <c r="E642" s="1">
        <v>31</v>
      </c>
      <c r="F642">
        <f t="shared" si="228"/>
        <v>0</v>
      </c>
      <c r="G642">
        <f t="shared" si="229"/>
        <v>1</v>
      </c>
      <c r="H642" s="4">
        <v>4.25</v>
      </c>
      <c r="I642" s="4">
        <v>1.23</v>
      </c>
      <c r="J642" s="4">
        <v>4.25</v>
      </c>
      <c r="K642" s="4">
        <v>1.23</v>
      </c>
      <c r="L642" s="18">
        <f t="shared" si="230"/>
        <v>20</v>
      </c>
      <c r="M642" s="18">
        <f t="shared" si="231"/>
        <v>80</v>
      </c>
      <c r="N642" s="18">
        <f t="shared" si="232"/>
        <v>20</v>
      </c>
      <c r="O642" s="18">
        <f t="shared" si="233"/>
        <v>80</v>
      </c>
      <c r="P642" s="4">
        <f t="shared" si="234"/>
        <v>202012</v>
      </c>
      <c r="Q642" s="23">
        <f t="shared" si="235"/>
        <v>3.4552845528455287</v>
      </c>
      <c r="R642" s="23">
        <f t="shared" si="236"/>
        <v>-4.6555183946488299</v>
      </c>
      <c r="S642" s="22">
        <f t="shared" si="237"/>
        <v>-1.2002338418033012</v>
      </c>
      <c r="T642" s="5">
        <f t="shared" si="238"/>
        <v>0.28941176470588237</v>
      </c>
      <c r="U642" s="5"/>
      <c r="V642" s="5"/>
      <c r="W642" s="5">
        <f t="shared" si="239"/>
        <v>-1</v>
      </c>
      <c r="X642" s="4">
        <f t="shared" si="240"/>
        <v>-1</v>
      </c>
      <c r="Y642" s="4">
        <f t="shared" si="241"/>
        <v>0</v>
      </c>
      <c r="Z642" s="30">
        <f t="shared" si="242"/>
        <v>2020</v>
      </c>
      <c r="AA642" s="4">
        <f t="shared" si="243"/>
        <v>0.22999999999999998</v>
      </c>
      <c r="AB642" s="4">
        <f t="shared" si="244"/>
        <v>0.22999999999999998</v>
      </c>
      <c r="AC642" s="4">
        <f t="shared" si="245"/>
        <v>0</v>
      </c>
      <c r="AD642" s="4"/>
      <c r="AE642" s="4">
        <f t="shared" si="246"/>
        <v>0</v>
      </c>
      <c r="AF642" s="31">
        <f t="shared" si="247"/>
        <v>-0.77</v>
      </c>
      <c r="AG642" s="31">
        <f t="shared" si="248"/>
        <v>-0.77</v>
      </c>
      <c r="AH642" s="3">
        <f t="shared" si="249"/>
        <v>0</v>
      </c>
      <c r="AI642" s="40" t="b">
        <f t="shared" si="250"/>
        <v>0</v>
      </c>
      <c r="AJ642" s="3">
        <f t="shared" si="251"/>
        <v>4.6076642335766471E-2</v>
      </c>
      <c r="AK642" s="3">
        <f t="shared" si="252"/>
        <v>0.79946394113278629</v>
      </c>
    </row>
    <row r="643" spans="1:37" s="3" customFormat="1" x14ac:dyDescent="0.25">
      <c r="A643" s="9">
        <v>44178</v>
      </c>
      <c r="B643" s="1" t="s">
        <v>56</v>
      </c>
      <c r="C643" s="1" t="s">
        <v>50</v>
      </c>
      <c r="D643">
        <v>10</v>
      </c>
      <c r="E643" s="1">
        <v>31</v>
      </c>
      <c r="F643">
        <f t="shared" ref="F643:F706" si="253">IF(D643&gt;E643,1,0)</f>
        <v>0</v>
      </c>
      <c r="G643">
        <f t="shared" ref="G643:G706" si="254">IF(E643&gt;D643,1,0)</f>
        <v>1</v>
      </c>
      <c r="H643" s="4">
        <v>3.75</v>
      </c>
      <c r="I643" s="4">
        <v>1.28</v>
      </c>
      <c r="J643" s="4">
        <v>4</v>
      </c>
      <c r="K643" s="4">
        <v>1.26</v>
      </c>
      <c r="L643" s="18">
        <f t="shared" ref="L643:L706" si="255">INT(100/H643/10)*10</f>
        <v>20</v>
      </c>
      <c r="M643" s="18">
        <f t="shared" ref="M643:M706" si="256">INT(100/I643/5)*5</f>
        <v>75</v>
      </c>
      <c r="N643" s="18">
        <f t="shared" ref="N643:N706" si="257">INT(100/J643/5)*5</f>
        <v>25</v>
      </c>
      <c r="O643" s="18">
        <f t="shared" ref="O643:O706" si="258">INT(100/K643/5)*5</f>
        <v>75</v>
      </c>
      <c r="P643" s="4">
        <f t="shared" ref="P643:P706" si="259">YEAR(A643)*100+MONTH(A643)</f>
        <v>202012</v>
      </c>
      <c r="Q643" s="23">
        <f t="shared" ref="Q643:Q706" si="260">IF(F643=1,H643,H643/I643)</f>
        <v>2.9296875</v>
      </c>
      <c r="R643" s="23">
        <f t="shared" ref="R643:R706" si="261">-1/(H643-1)-1/(I643-1)</f>
        <v>-3.9350649350649349</v>
      </c>
      <c r="S643" s="22">
        <f t="shared" ref="S643:S706" si="262">Q643+R643</f>
        <v>-1.0053774350649349</v>
      </c>
      <c r="T643" s="5">
        <f t="shared" ref="T643:T706" si="263">I643/H643</f>
        <v>0.34133333333333332</v>
      </c>
      <c r="U643" s="5"/>
      <c r="V643" s="5"/>
      <c r="W643" s="5">
        <f t="shared" ref="W643:W706" si="264">H643*F643-1</f>
        <v>-1</v>
      </c>
      <c r="X643" s="4">
        <f t="shared" ref="X643:X706" si="265">J643*F643-1</f>
        <v>-1</v>
      </c>
      <c r="Y643" s="4">
        <f t="shared" ref="Y643:Y706" si="266">X643-W643</f>
        <v>0</v>
      </c>
      <c r="Z643" s="30">
        <f t="shared" ref="Z643:Z706" si="267">YEAR(A643)</f>
        <v>2020</v>
      </c>
      <c r="AA643" s="4">
        <f t="shared" ref="AA643:AA706" si="268">I643*G643-1</f>
        <v>0.28000000000000003</v>
      </c>
      <c r="AB643" s="4">
        <f t="shared" ref="AB643:AB706" si="269">G643*K643-1</f>
        <v>0.26</v>
      </c>
      <c r="AC643" s="4">
        <f t="shared" ref="AC643:AC706" si="270">AB643-AA643</f>
        <v>-2.0000000000000018E-2</v>
      </c>
      <c r="AD643" s="4"/>
      <c r="AE643" s="4">
        <f t="shared" ref="AE643:AE706" si="271">(1/H643-1/J643)</f>
        <v>1.6666666666666663E-2</v>
      </c>
      <c r="AF643" s="31">
        <f t="shared" ref="AF643:AF706" si="272">H643*F643+I643*G643-2</f>
        <v>-0.72</v>
      </c>
      <c r="AG643" s="31">
        <f t="shared" ref="AG643:AG706" si="273">F643*J643+G643*K643-2</f>
        <v>-0.74</v>
      </c>
      <c r="AH643" s="3">
        <f t="shared" ref="AH643:AH706" si="274">IF(OR((1/H643+1/K643)&lt;1,(1/I643+1/J643)&lt;1),1,0)</f>
        <v>0</v>
      </c>
      <c r="AI643" s="40" t="b">
        <f t="shared" ref="AI643:AI706" si="275">IF(MIN(1/H643+1/K643,1/I643+1/J643)&lt;0.99,1-MIN(1/H643+1/K643,1/I643+1/J643))</f>
        <v>0</v>
      </c>
      <c r="AJ643" s="3">
        <f t="shared" ref="AJ643:AJ706" si="276">1-H643*I643/(H643+I643)</f>
        <v>4.5725646123260466E-2</v>
      </c>
      <c r="AK643" s="3">
        <f t="shared" ref="AK643:AK706" si="277">1-(1/H643+1/I643)/H643/I643</f>
        <v>0.78168402777777779</v>
      </c>
    </row>
    <row r="644" spans="1:37" s="3" customFormat="1" x14ac:dyDescent="0.25">
      <c r="A644" s="9">
        <v>44178</v>
      </c>
      <c r="B644" s="1" t="s">
        <v>51</v>
      </c>
      <c r="C644" s="1" t="s">
        <v>49</v>
      </c>
      <c r="D644">
        <v>27</v>
      </c>
      <c r="E644" s="1">
        <v>33</v>
      </c>
      <c r="F644">
        <f t="shared" si="253"/>
        <v>0</v>
      </c>
      <c r="G644">
        <f t="shared" si="254"/>
        <v>1</v>
      </c>
      <c r="H644" s="4">
        <v>3.9</v>
      </c>
      <c r="I644" s="4">
        <v>1.27</v>
      </c>
      <c r="J644" s="4">
        <v>3.8</v>
      </c>
      <c r="K644" s="4">
        <v>1.27</v>
      </c>
      <c r="L644" s="18">
        <f t="shared" si="255"/>
        <v>20</v>
      </c>
      <c r="M644" s="18">
        <f t="shared" si="256"/>
        <v>75</v>
      </c>
      <c r="N644" s="18">
        <f t="shared" si="257"/>
        <v>25</v>
      </c>
      <c r="O644" s="18">
        <f t="shared" si="258"/>
        <v>75</v>
      </c>
      <c r="P644" s="4">
        <f t="shared" si="259"/>
        <v>202012</v>
      </c>
      <c r="Q644" s="23">
        <f t="shared" si="260"/>
        <v>3.0708661417322833</v>
      </c>
      <c r="R644" s="23">
        <f t="shared" si="261"/>
        <v>-4.0485312899106001</v>
      </c>
      <c r="S644" s="22">
        <f t="shared" si="262"/>
        <v>-0.97766514817831673</v>
      </c>
      <c r="T644" s="5">
        <f t="shared" si="263"/>
        <v>0.32564102564102565</v>
      </c>
      <c r="U644" s="5"/>
      <c r="V644" s="5"/>
      <c r="W644" s="5">
        <f t="shared" si="264"/>
        <v>-1</v>
      </c>
      <c r="X644" s="4">
        <f t="shared" si="265"/>
        <v>-1</v>
      </c>
      <c r="Y644" s="4">
        <f t="shared" si="266"/>
        <v>0</v>
      </c>
      <c r="Z644" s="30">
        <f t="shared" si="267"/>
        <v>2020</v>
      </c>
      <c r="AA644" s="4">
        <f t="shared" si="268"/>
        <v>0.27</v>
      </c>
      <c r="AB644" s="4">
        <f t="shared" si="269"/>
        <v>0.27</v>
      </c>
      <c r="AC644" s="4">
        <f t="shared" si="270"/>
        <v>0</v>
      </c>
      <c r="AD644" s="4"/>
      <c r="AE644" s="4">
        <f t="shared" si="271"/>
        <v>-6.7476383265856477E-3</v>
      </c>
      <c r="AF644" s="31">
        <f t="shared" si="272"/>
        <v>-0.73</v>
      </c>
      <c r="AG644" s="31">
        <f t="shared" si="273"/>
        <v>-0.73</v>
      </c>
      <c r="AH644" s="3">
        <f t="shared" si="274"/>
        <v>0</v>
      </c>
      <c r="AI644" s="40" t="b">
        <f t="shared" si="275"/>
        <v>0</v>
      </c>
      <c r="AJ644" s="3">
        <f t="shared" si="276"/>
        <v>4.1972920696324856E-2</v>
      </c>
      <c r="AK644" s="3">
        <f t="shared" si="277"/>
        <v>0.78925664623189862</v>
      </c>
    </row>
    <row r="645" spans="1:37" s="3" customFormat="1" x14ac:dyDescent="0.25">
      <c r="A645" s="9">
        <v>44178</v>
      </c>
      <c r="B645" s="1" t="s">
        <v>34</v>
      </c>
      <c r="C645" s="1" t="s">
        <v>63</v>
      </c>
      <c r="D645">
        <v>7</v>
      </c>
      <c r="E645" s="1">
        <v>26</v>
      </c>
      <c r="F645">
        <f t="shared" si="253"/>
        <v>0</v>
      </c>
      <c r="G645">
        <f t="shared" si="254"/>
        <v>1</v>
      </c>
      <c r="H645" s="4">
        <v>2.2000000000000002</v>
      </c>
      <c r="I645" s="4">
        <v>1.71</v>
      </c>
      <c r="J645" s="4">
        <v>2.4</v>
      </c>
      <c r="K645" s="4">
        <v>1.62</v>
      </c>
      <c r="L645" s="18">
        <f t="shared" si="255"/>
        <v>40</v>
      </c>
      <c r="M645" s="18">
        <f t="shared" si="256"/>
        <v>55</v>
      </c>
      <c r="N645" s="18">
        <f t="shared" si="257"/>
        <v>40</v>
      </c>
      <c r="O645" s="18">
        <f t="shared" si="258"/>
        <v>60</v>
      </c>
      <c r="P645" s="4">
        <f t="shared" si="259"/>
        <v>202012</v>
      </c>
      <c r="Q645" s="23">
        <f t="shared" si="260"/>
        <v>1.2865497076023393</v>
      </c>
      <c r="R645" s="23">
        <f t="shared" si="261"/>
        <v>-2.2417840375586855</v>
      </c>
      <c r="S645" s="22">
        <f t="shared" si="262"/>
        <v>-0.95523432995634616</v>
      </c>
      <c r="T645" s="5">
        <f t="shared" si="263"/>
        <v>0.77727272727272723</v>
      </c>
      <c r="U645" s="5"/>
      <c r="V645" s="5"/>
      <c r="W645" s="5">
        <f t="shared" si="264"/>
        <v>-1</v>
      </c>
      <c r="X645" s="4">
        <f t="shared" si="265"/>
        <v>-1</v>
      </c>
      <c r="Y645" s="4">
        <f t="shared" si="266"/>
        <v>0</v>
      </c>
      <c r="Z645" s="30">
        <f t="shared" si="267"/>
        <v>2020</v>
      </c>
      <c r="AA645" s="4">
        <f t="shared" si="268"/>
        <v>0.71</v>
      </c>
      <c r="AB645" s="4">
        <f t="shared" si="269"/>
        <v>0.62000000000000011</v>
      </c>
      <c r="AC645" s="4">
        <f t="shared" si="270"/>
        <v>-8.9999999999999858E-2</v>
      </c>
      <c r="AD645" s="4"/>
      <c r="AE645" s="4">
        <f t="shared" si="271"/>
        <v>3.7878787878787845E-2</v>
      </c>
      <c r="AF645" s="31">
        <f t="shared" si="272"/>
        <v>-0.29000000000000004</v>
      </c>
      <c r="AG645" s="31">
        <f t="shared" si="273"/>
        <v>-0.37999999999999989</v>
      </c>
      <c r="AH645" s="3">
        <f t="shared" si="274"/>
        <v>0</v>
      </c>
      <c r="AI645" s="40" t="b">
        <f t="shared" si="275"/>
        <v>0</v>
      </c>
      <c r="AJ645" s="3">
        <f t="shared" si="276"/>
        <v>3.7851662404092101E-2</v>
      </c>
      <c r="AK645" s="3">
        <f t="shared" si="277"/>
        <v>0.72372653477329041</v>
      </c>
    </row>
    <row r="646" spans="1:37" s="3" customFormat="1" x14ac:dyDescent="0.25">
      <c r="A646" s="9">
        <v>44178</v>
      </c>
      <c r="B646" s="1" t="s">
        <v>39</v>
      </c>
      <c r="C646" s="1" t="s">
        <v>60</v>
      </c>
      <c r="D646">
        <v>26</v>
      </c>
      <c r="E646" s="1">
        <v>14</v>
      </c>
      <c r="F646">
        <f t="shared" si="253"/>
        <v>1</v>
      </c>
      <c r="G646">
        <f t="shared" si="254"/>
        <v>0</v>
      </c>
      <c r="H646" s="4">
        <v>1.35</v>
      </c>
      <c r="I646" s="4">
        <v>3.3</v>
      </c>
      <c r="J646" s="4">
        <v>1.31</v>
      </c>
      <c r="K646" s="4">
        <v>3.55</v>
      </c>
      <c r="L646" s="18">
        <f t="shared" si="255"/>
        <v>70</v>
      </c>
      <c r="M646" s="18">
        <f t="shared" si="256"/>
        <v>30</v>
      </c>
      <c r="N646" s="18">
        <f t="shared" si="257"/>
        <v>75</v>
      </c>
      <c r="O646" s="18">
        <f t="shared" si="258"/>
        <v>25</v>
      </c>
      <c r="P646" s="4">
        <f t="shared" si="259"/>
        <v>202012</v>
      </c>
      <c r="Q646" s="23">
        <f t="shared" si="260"/>
        <v>1.35</v>
      </c>
      <c r="R646" s="23">
        <f t="shared" si="261"/>
        <v>-3.2919254658385086</v>
      </c>
      <c r="S646" s="22">
        <f t="shared" si="262"/>
        <v>-1.9419254658385086</v>
      </c>
      <c r="T646" s="5">
        <f t="shared" si="263"/>
        <v>2.4444444444444442</v>
      </c>
      <c r="U646" s="5"/>
      <c r="V646" s="5"/>
      <c r="W646" s="5">
        <f t="shared" si="264"/>
        <v>0.35000000000000009</v>
      </c>
      <c r="X646" s="4">
        <f t="shared" si="265"/>
        <v>0.31000000000000005</v>
      </c>
      <c r="Y646" s="4">
        <f t="shared" si="266"/>
        <v>-4.0000000000000036E-2</v>
      </c>
      <c r="Z646" s="30">
        <f t="shared" si="267"/>
        <v>2020</v>
      </c>
      <c r="AA646" s="4">
        <f t="shared" si="268"/>
        <v>-1</v>
      </c>
      <c r="AB646" s="4">
        <f t="shared" si="269"/>
        <v>-1</v>
      </c>
      <c r="AC646" s="4">
        <f t="shared" si="270"/>
        <v>0</v>
      </c>
      <c r="AD646" s="4"/>
      <c r="AE646" s="4">
        <f t="shared" si="271"/>
        <v>-2.2618037885213438E-2</v>
      </c>
      <c r="AF646" s="31">
        <f t="shared" si="272"/>
        <v>-0.64999999999999991</v>
      </c>
      <c r="AG646" s="31">
        <f t="shared" si="273"/>
        <v>-0.69</v>
      </c>
      <c r="AH646" s="3">
        <f t="shared" si="274"/>
        <v>0</v>
      </c>
      <c r="AI646" s="40" t="b">
        <f t="shared" si="275"/>
        <v>0</v>
      </c>
      <c r="AJ646" s="3">
        <f t="shared" si="276"/>
        <v>4.1935483870967794E-2</v>
      </c>
      <c r="AK646" s="3">
        <f t="shared" si="277"/>
        <v>0.76570795874948516</v>
      </c>
    </row>
    <row r="647" spans="1:37" s="3" customFormat="1" x14ac:dyDescent="0.25">
      <c r="A647" s="9">
        <v>44175</v>
      </c>
      <c r="B647" s="1" t="s">
        <v>73</v>
      </c>
      <c r="C647" s="1" t="s">
        <v>52</v>
      </c>
      <c r="D647">
        <v>24</v>
      </c>
      <c r="E647" s="1">
        <v>3</v>
      </c>
      <c r="F647">
        <f t="shared" si="253"/>
        <v>1</v>
      </c>
      <c r="G647">
        <f t="shared" si="254"/>
        <v>0</v>
      </c>
      <c r="H647" s="4">
        <v>1.37</v>
      </c>
      <c r="I647" s="4">
        <v>3.2</v>
      </c>
      <c r="J647" s="4">
        <v>1.42</v>
      </c>
      <c r="K647" s="4">
        <v>2.95</v>
      </c>
      <c r="L647" s="18">
        <f t="shared" si="255"/>
        <v>70</v>
      </c>
      <c r="M647" s="18">
        <f t="shared" si="256"/>
        <v>30</v>
      </c>
      <c r="N647" s="18">
        <f t="shared" si="257"/>
        <v>70</v>
      </c>
      <c r="O647" s="18">
        <f t="shared" si="258"/>
        <v>30</v>
      </c>
      <c r="P647" s="4">
        <f t="shared" si="259"/>
        <v>202012</v>
      </c>
      <c r="Q647" s="23">
        <f t="shared" si="260"/>
        <v>1.37</v>
      </c>
      <c r="R647" s="23">
        <f t="shared" si="261"/>
        <v>-3.1572481572481563</v>
      </c>
      <c r="S647" s="22">
        <f t="shared" si="262"/>
        <v>-1.7872481572481562</v>
      </c>
      <c r="T647" s="5">
        <f t="shared" si="263"/>
        <v>2.335766423357664</v>
      </c>
      <c r="U647" s="5"/>
      <c r="V647" s="5"/>
      <c r="W647" s="5">
        <f t="shared" si="264"/>
        <v>0.37000000000000011</v>
      </c>
      <c r="X647" s="4">
        <f t="shared" si="265"/>
        <v>0.41999999999999993</v>
      </c>
      <c r="Y647" s="4">
        <f t="shared" si="266"/>
        <v>4.9999999999999822E-2</v>
      </c>
      <c r="Z647" s="30">
        <f t="shared" si="267"/>
        <v>2020</v>
      </c>
      <c r="AA647" s="4">
        <f t="shared" si="268"/>
        <v>-1</v>
      </c>
      <c r="AB647" s="4">
        <f t="shared" si="269"/>
        <v>-1</v>
      </c>
      <c r="AC647" s="4">
        <f t="shared" si="270"/>
        <v>0</v>
      </c>
      <c r="AD647" s="4"/>
      <c r="AE647" s="4">
        <f t="shared" si="271"/>
        <v>2.5701655186593952E-2</v>
      </c>
      <c r="AF647" s="31">
        <f t="shared" si="272"/>
        <v>-0.62999999999999989</v>
      </c>
      <c r="AG647" s="31">
        <f t="shared" si="273"/>
        <v>-0.58000000000000007</v>
      </c>
      <c r="AH647" s="3">
        <f t="shared" si="274"/>
        <v>0</v>
      </c>
      <c r="AI647" s="40" t="b">
        <f t="shared" si="275"/>
        <v>0</v>
      </c>
      <c r="AJ647" s="3">
        <f t="shared" si="276"/>
        <v>4.0700218818380707E-2</v>
      </c>
      <c r="AK647" s="3">
        <f t="shared" si="277"/>
        <v>0.76222011694815928</v>
      </c>
    </row>
    <row r="648" spans="1:37" s="3" customFormat="1" x14ac:dyDescent="0.25">
      <c r="A648" s="9">
        <v>44173</v>
      </c>
      <c r="B648" s="1" t="s">
        <v>43</v>
      </c>
      <c r="C648" s="1" t="s">
        <v>37</v>
      </c>
      <c r="D648">
        <v>34</v>
      </c>
      <c r="E648" s="1">
        <v>17</v>
      </c>
      <c r="F648">
        <f t="shared" si="253"/>
        <v>1</v>
      </c>
      <c r="G648">
        <f t="shared" si="254"/>
        <v>0</v>
      </c>
      <c r="H648" s="4">
        <v>1.27</v>
      </c>
      <c r="I648" s="4">
        <v>3.8</v>
      </c>
      <c r="J648" s="4">
        <v>1.23</v>
      </c>
      <c r="K648" s="4">
        <v>4.25</v>
      </c>
      <c r="L648" s="18">
        <f t="shared" si="255"/>
        <v>70</v>
      </c>
      <c r="M648" s="18">
        <f t="shared" si="256"/>
        <v>25</v>
      </c>
      <c r="N648" s="18">
        <f t="shared" si="257"/>
        <v>80</v>
      </c>
      <c r="O648" s="18">
        <f t="shared" si="258"/>
        <v>20</v>
      </c>
      <c r="P648" s="4">
        <f t="shared" si="259"/>
        <v>202012</v>
      </c>
      <c r="Q648" s="23">
        <f t="shared" si="260"/>
        <v>1.27</v>
      </c>
      <c r="R648" s="23">
        <f t="shared" si="261"/>
        <v>-4.06084656084656</v>
      </c>
      <c r="S648" s="22">
        <f t="shared" si="262"/>
        <v>-2.79084656084656</v>
      </c>
      <c r="T648" s="5">
        <f t="shared" si="263"/>
        <v>2.9921259842519685</v>
      </c>
      <c r="U648" s="5"/>
      <c r="V648" s="5"/>
      <c r="W648" s="5">
        <f t="shared" si="264"/>
        <v>0.27</v>
      </c>
      <c r="X648" s="4">
        <f t="shared" si="265"/>
        <v>0.22999999999999998</v>
      </c>
      <c r="Y648" s="4">
        <f t="shared" si="266"/>
        <v>-4.0000000000000036E-2</v>
      </c>
      <c r="Z648" s="30">
        <f t="shared" si="267"/>
        <v>2020</v>
      </c>
      <c r="AA648" s="4">
        <f t="shared" si="268"/>
        <v>-1</v>
      </c>
      <c r="AB648" s="4">
        <f t="shared" si="269"/>
        <v>-1</v>
      </c>
      <c r="AC648" s="4">
        <f t="shared" si="270"/>
        <v>0</v>
      </c>
      <c r="AD648" s="4"/>
      <c r="AE648" s="4">
        <f t="shared" si="271"/>
        <v>-2.5606555278151255E-2</v>
      </c>
      <c r="AF648" s="31">
        <f t="shared" si="272"/>
        <v>-0.73</v>
      </c>
      <c r="AG648" s="31">
        <f t="shared" si="273"/>
        <v>-0.77</v>
      </c>
      <c r="AH648" s="3">
        <f t="shared" si="274"/>
        <v>0</v>
      </c>
      <c r="AI648" s="40" t="b">
        <f t="shared" si="275"/>
        <v>0</v>
      </c>
      <c r="AJ648" s="3">
        <f t="shared" si="276"/>
        <v>4.8126232741617536E-2</v>
      </c>
      <c r="AK648" s="3">
        <f t="shared" si="277"/>
        <v>0.78231258401574977</v>
      </c>
    </row>
    <row r="649" spans="1:37" s="3" customFormat="1" x14ac:dyDescent="0.25">
      <c r="A649" s="9">
        <v>44172</v>
      </c>
      <c r="B649" s="1" t="s">
        <v>38</v>
      </c>
      <c r="C649" s="1" t="s">
        <v>46</v>
      </c>
      <c r="D649">
        <v>24</v>
      </c>
      <c r="E649" s="1">
        <v>34</v>
      </c>
      <c r="F649">
        <f t="shared" si="253"/>
        <v>0</v>
      </c>
      <c r="G649">
        <f t="shared" si="254"/>
        <v>1</v>
      </c>
      <c r="H649" s="4">
        <v>2.35</v>
      </c>
      <c r="I649" s="4">
        <v>1.64</v>
      </c>
      <c r="J649" s="4">
        <v>1.8</v>
      </c>
      <c r="K649" s="4">
        <v>2.0499999999999998</v>
      </c>
      <c r="L649" s="18">
        <f t="shared" si="255"/>
        <v>40</v>
      </c>
      <c r="M649" s="18">
        <f t="shared" si="256"/>
        <v>60</v>
      </c>
      <c r="N649" s="18">
        <f t="shared" si="257"/>
        <v>55</v>
      </c>
      <c r="O649" s="18">
        <f t="shared" si="258"/>
        <v>45</v>
      </c>
      <c r="P649" s="4">
        <f t="shared" si="259"/>
        <v>202012</v>
      </c>
      <c r="Q649" s="23">
        <f t="shared" si="260"/>
        <v>1.4329268292682928</v>
      </c>
      <c r="R649" s="23">
        <f t="shared" si="261"/>
        <v>-2.3032407407407409</v>
      </c>
      <c r="S649" s="22">
        <f t="shared" si="262"/>
        <v>-0.87031391147244808</v>
      </c>
      <c r="T649" s="5">
        <f t="shared" si="263"/>
        <v>0.69787234042553181</v>
      </c>
      <c r="U649" s="5"/>
      <c r="V649" s="5"/>
      <c r="W649" s="5">
        <f t="shared" si="264"/>
        <v>-1</v>
      </c>
      <c r="X649" s="4">
        <f t="shared" si="265"/>
        <v>-1</v>
      </c>
      <c r="Y649" s="4">
        <f t="shared" si="266"/>
        <v>0</v>
      </c>
      <c r="Z649" s="30">
        <f t="shared" si="267"/>
        <v>2020</v>
      </c>
      <c r="AA649" s="4">
        <f t="shared" si="268"/>
        <v>0.6399999999999999</v>
      </c>
      <c r="AB649" s="4">
        <f t="shared" si="269"/>
        <v>1.0499999999999998</v>
      </c>
      <c r="AC649" s="4">
        <f t="shared" si="270"/>
        <v>0.40999999999999992</v>
      </c>
      <c r="AD649" s="4"/>
      <c r="AE649" s="4">
        <f t="shared" si="271"/>
        <v>-0.13002364066193856</v>
      </c>
      <c r="AF649" s="31">
        <f t="shared" si="272"/>
        <v>-0.3600000000000001</v>
      </c>
      <c r="AG649" s="31">
        <f t="shared" si="273"/>
        <v>4.9999999999999822E-2</v>
      </c>
      <c r="AH649" s="3">
        <f t="shared" si="274"/>
        <v>1</v>
      </c>
      <c r="AI649" s="40">
        <f t="shared" si="275"/>
        <v>8.6663207057602443E-2</v>
      </c>
      <c r="AJ649" s="3">
        <f t="shared" si="276"/>
        <v>3.4085213032581496E-2</v>
      </c>
      <c r="AK649" s="3">
        <f t="shared" si="277"/>
        <v>0.73137311560596974</v>
      </c>
    </row>
    <row r="650" spans="1:37" s="3" customFormat="1" x14ac:dyDescent="0.25">
      <c r="A650" s="9">
        <v>44172</v>
      </c>
      <c r="B650" s="1" t="s">
        <v>57</v>
      </c>
      <c r="C650" s="1" t="s">
        <v>81</v>
      </c>
      <c r="D650">
        <v>17</v>
      </c>
      <c r="E650" s="1">
        <v>23</v>
      </c>
      <c r="F650">
        <f t="shared" si="253"/>
        <v>0</v>
      </c>
      <c r="G650">
        <f t="shared" si="254"/>
        <v>1</v>
      </c>
      <c r="H650" s="4">
        <v>1.22</v>
      </c>
      <c r="I650" s="4">
        <v>4.5</v>
      </c>
      <c r="J650" s="4">
        <v>1.34</v>
      </c>
      <c r="K650" s="4">
        <v>3.35</v>
      </c>
      <c r="L650" s="18">
        <f t="shared" si="255"/>
        <v>80</v>
      </c>
      <c r="M650" s="18">
        <f t="shared" si="256"/>
        <v>20</v>
      </c>
      <c r="N650" s="18">
        <f t="shared" si="257"/>
        <v>70</v>
      </c>
      <c r="O650" s="18">
        <f t="shared" si="258"/>
        <v>25</v>
      </c>
      <c r="P650" s="4">
        <f t="shared" si="259"/>
        <v>202012</v>
      </c>
      <c r="Q650" s="23">
        <f t="shared" si="260"/>
        <v>0.27111111111111108</v>
      </c>
      <c r="R650" s="23">
        <f t="shared" si="261"/>
        <v>-4.8311688311688314</v>
      </c>
      <c r="S650" s="22">
        <f t="shared" si="262"/>
        <v>-4.5600577200577206</v>
      </c>
      <c r="T650" s="5">
        <f t="shared" si="263"/>
        <v>3.6885245901639343</v>
      </c>
      <c r="U650" s="5"/>
      <c r="V650" s="5"/>
      <c r="W650" s="5">
        <f t="shared" si="264"/>
        <v>-1</v>
      </c>
      <c r="X650" s="4">
        <f t="shared" si="265"/>
        <v>-1</v>
      </c>
      <c r="Y650" s="4">
        <f t="shared" si="266"/>
        <v>0</v>
      </c>
      <c r="Z650" s="30">
        <f t="shared" si="267"/>
        <v>2020</v>
      </c>
      <c r="AA650" s="4">
        <f t="shared" si="268"/>
        <v>3.5</v>
      </c>
      <c r="AB650" s="4">
        <f t="shared" si="269"/>
        <v>2.35</v>
      </c>
      <c r="AC650" s="4">
        <f t="shared" si="270"/>
        <v>-1.1499999999999999</v>
      </c>
      <c r="AD650" s="4"/>
      <c r="AE650" s="4">
        <f t="shared" si="271"/>
        <v>7.3403474431123161E-2</v>
      </c>
      <c r="AF650" s="31">
        <f t="shared" si="272"/>
        <v>2.5</v>
      </c>
      <c r="AG650" s="31">
        <f t="shared" si="273"/>
        <v>1.35</v>
      </c>
      <c r="AH650" s="3">
        <f t="shared" si="274"/>
        <v>1</v>
      </c>
      <c r="AI650" s="40">
        <f t="shared" si="275"/>
        <v>3.1509121061359946E-2</v>
      </c>
      <c r="AJ650" s="3">
        <f t="shared" si="276"/>
        <v>4.0209790209790097E-2</v>
      </c>
      <c r="AK650" s="3">
        <f t="shared" si="277"/>
        <v>0.8102196077650704</v>
      </c>
    </row>
    <row r="651" spans="1:37" s="3" customFormat="1" x14ac:dyDescent="0.25">
      <c r="A651" s="9">
        <v>44171</v>
      </c>
      <c r="B651" s="1" t="s">
        <v>49</v>
      </c>
      <c r="C651" s="1" t="s">
        <v>35</v>
      </c>
      <c r="D651">
        <v>22</v>
      </c>
      <c r="E651" s="1">
        <v>16</v>
      </c>
      <c r="F651">
        <f t="shared" si="253"/>
        <v>1</v>
      </c>
      <c r="G651">
        <f t="shared" si="254"/>
        <v>0</v>
      </c>
      <c r="H651" s="4">
        <v>1.1200000000000001</v>
      </c>
      <c r="I651" s="4">
        <v>6.5</v>
      </c>
      <c r="J651" s="4">
        <v>1.1100000000000001</v>
      </c>
      <c r="K651" s="4">
        <v>7</v>
      </c>
      <c r="L651" s="18">
        <f t="shared" si="255"/>
        <v>80</v>
      </c>
      <c r="M651" s="18">
        <f t="shared" si="256"/>
        <v>15</v>
      </c>
      <c r="N651" s="18">
        <f t="shared" si="257"/>
        <v>90</v>
      </c>
      <c r="O651" s="18">
        <f t="shared" si="258"/>
        <v>10</v>
      </c>
      <c r="P651" s="4">
        <f t="shared" si="259"/>
        <v>202012</v>
      </c>
      <c r="Q651" s="23">
        <f t="shared" si="260"/>
        <v>1.1200000000000001</v>
      </c>
      <c r="R651" s="23">
        <f t="shared" si="261"/>
        <v>-8.5151515151515067</v>
      </c>
      <c r="S651" s="22">
        <f t="shared" si="262"/>
        <v>-7.3951515151515066</v>
      </c>
      <c r="T651" s="5">
        <f t="shared" si="263"/>
        <v>5.8035714285714279</v>
      </c>
      <c r="U651" s="5"/>
      <c r="V651" s="5"/>
      <c r="W651" s="5">
        <f t="shared" si="264"/>
        <v>0.12000000000000011</v>
      </c>
      <c r="X651" s="4">
        <f t="shared" si="265"/>
        <v>0.1100000000000001</v>
      </c>
      <c r="Y651" s="4">
        <f t="shared" si="266"/>
        <v>-1.0000000000000009E-2</v>
      </c>
      <c r="Z651" s="30">
        <f t="shared" si="267"/>
        <v>2020</v>
      </c>
      <c r="AA651" s="4">
        <f t="shared" si="268"/>
        <v>-1</v>
      </c>
      <c r="AB651" s="4">
        <f t="shared" si="269"/>
        <v>-1</v>
      </c>
      <c r="AC651" s="4">
        <f t="shared" si="270"/>
        <v>0</v>
      </c>
      <c r="AD651" s="4"/>
      <c r="AE651" s="4">
        <f t="shared" si="271"/>
        <v>-8.0437580437580092E-3</v>
      </c>
      <c r="AF651" s="31">
        <f t="shared" si="272"/>
        <v>-0.87999999999999989</v>
      </c>
      <c r="AG651" s="31">
        <f t="shared" si="273"/>
        <v>-0.8899999999999999</v>
      </c>
      <c r="AH651" s="3">
        <f t="shared" si="274"/>
        <v>0</v>
      </c>
      <c r="AI651" s="40" t="b">
        <f t="shared" si="275"/>
        <v>0</v>
      </c>
      <c r="AJ651" s="3">
        <f t="shared" si="276"/>
        <v>4.4619422572178324E-2</v>
      </c>
      <c r="AK651" s="3">
        <f t="shared" si="277"/>
        <v>0.85622207462866806</v>
      </c>
    </row>
    <row r="652" spans="1:37" s="3" customFormat="1" x14ac:dyDescent="0.25">
      <c r="A652" s="9">
        <v>44171</v>
      </c>
      <c r="B652" s="1" t="s">
        <v>62</v>
      </c>
      <c r="C652" s="1" t="s">
        <v>55</v>
      </c>
      <c r="D652">
        <v>30</v>
      </c>
      <c r="E652" s="1">
        <v>16</v>
      </c>
      <c r="F652">
        <f t="shared" si="253"/>
        <v>1</v>
      </c>
      <c r="G652">
        <f t="shared" si="254"/>
        <v>0</v>
      </c>
      <c r="H652" s="4">
        <v>1.23</v>
      </c>
      <c r="I652" s="4">
        <v>4.25</v>
      </c>
      <c r="J652" s="4">
        <v>1.25</v>
      </c>
      <c r="K652" s="4">
        <v>4.2</v>
      </c>
      <c r="L652" s="18">
        <f t="shared" si="255"/>
        <v>80</v>
      </c>
      <c r="M652" s="18">
        <f t="shared" si="256"/>
        <v>20</v>
      </c>
      <c r="N652" s="18">
        <f t="shared" si="257"/>
        <v>80</v>
      </c>
      <c r="O652" s="18">
        <f t="shared" si="258"/>
        <v>20</v>
      </c>
      <c r="P652" s="4">
        <f t="shared" si="259"/>
        <v>202012</v>
      </c>
      <c r="Q652" s="23">
        <f t="shared" si="260"/>
        <v>1.23</v>
      </c>
      <c r="R652" s="23">
        <f t="shared" si="261"/>
        <v>-4.6555183946488299</v>
      </c>
      <c r="S652" s="22">
        <f t="shared" si="262"/>
        <v>-3.4255183946488299</v>
      </c>
      <c r="T652" s="5">
        <f t="shared" si="263"/>
        <v>3.4552845528455287</v>
      </c>
      <c r="U652" s="5"/>
      <c r="V652" s="5"/>
      <c r="W652" s="5">
        <f t="shared" si="264"/>
        <v>0.22999999999999998</v>
      </c>
      <c r="X652" s="4">
        <f t="shared" si="265"/>
        <v>0.25</v>
      </c>
      <c r="Y652" s="4">
        <f t="shared" si="266"/>
        <v>2.0000000000000018E-2</v>
      </c>
      <c r="Z652" s="30">
        <f t="shared" si="267"/>
        <v>2020</v>
      </c>
      <c r="AA652" s="4">
        <f t="shared" si="268"/>
        <v>-1</v>
      </c>
      <c r="AB652" s="4">
        <f t="shared" si="269"/>
        <v>-1</v>
      </c>
      <c r="AC652" s="4">
        <f t="shared" si="270"/>
        <v>0</v>
      </c>
      <c r="AD652" s="4"/>
      <c r="AE652" s="4">
        <f t="shared" si="271"/>
        <v>1.3008130081300751E-2</v>
      </c>
      <c r="AF652" s="31">
        <f t="shared" si="272"/>
        <v>-0.77</v>
      </c>
      <c r="AG652" s="31">
        <f t="shared" si="273"/>
        <v>-0.75</v>
      </c>
      <c r="AH652" s="3">
        <f t="shared" si="274"/>
        <v>0</v>
      </c>
      <c r="AI652" s="40" t="b">
        <f t="shared" si="275"/>
        <v>0</v>
      </c>
      <c r="AJ652" s="3">
        <f t="shared" si="276"/>
        <v>4.6076642335766471E-2</v>
      </c>
      <c r="AK652" s="3">
        <f t="shared" si="277"/>
        <v>0.79946394113278629</v>
      </c>
    </row>
    <row r="653" spans="1:37" s="3" customFormat="1" x14ac:dyDescent="0.25">
      <c r="A653" s="9">
        <v>44171</v>
      </c>
      <c r="B653" s="1" t="s">
        <v>74</v>
      </c>
      <c r="C653" s="1" t="s">
        <v>52</v>
      </c>
      <c r="D653">
        <v>0</v>
      </c>
      <c r="E653" s="1">
        <v>45</v>
      </c>
      <c r="F653">
        <f t="shared" si="253"/>
        <v>0</v>
      </c>
      <c r="G653">
        <f t="shared" si="254"/>
        <v>1</v>
      </c>
      <c r="H653" s="4">
        <v>1.8</v>
      </c>
      <c r="I653" s="4">
        <v>2.0499999999999998</v>
      </c>
      <c r="J653" s="4">
        <v>1.74</v>
      </c>
      <c r="K653" s="4">
        <v>2.15</v>
      </c>
      <c r="L653" s="18">
        <f t="shared" si="255"/>
        <v>50</v>
      </c>
      <c r="M653" s="18">
        <f t="shared" si="256"/>
        <v>45</v>
      </c>
      <c r="N653" s="18">
        <f t="shared" si="257"/>
        <v>55</v>
      </c>
      <c r="O653" s="18">
        <f t="shared" si="258"/>
        <v>45</v>
      </c>
      <c r="P653" s="4">
        <f t="shared" si="259"/>
        <v>202012</v>
      </c>
      <c r="Q653" s="23">
        <f t="shared" si="260"/>
        <v>0.87804878048780499</v>
      </c>
      <c r="R653" s="23">
        <f t="shared" si="261"/>
        <v>-2.2023809523809526</v>
      </c>
      <c r="S653" s="22">
        <f t="shared" si="262"/>
        <v>-1.3243321718931476</v>
      </c>
      <c r="T653" s="5">
        <f t="shared" si="263"/>
        <v>1.1388888888888888</v>
      </c>
      <c r="U653" s="5"/>
      <c r="V653" s="5"/>
      <c r="W653" s="5">
        <f t="shared" si="264"/>
        <v>-1</v>
      </c>
      <c r="X653" s="4">
        <f t="shared" si="265"/>
        <v>-1</v>
      </c>
      <c r="Y653" s="4">
        <f t="shared" si="266"/>
        <v>0</v>
      </c>
      <c r="Z653" s="30">
        <f t="shared" si="267"/>
        <v>2020</v>
      </c>
      <c r="AA653" s="4">
        <f t="shared" si="268"/>
        <v>1.0499999999999998</v>
      </c>
      <c r="AB653" s="4">
        <f t="shared" si="269"/>
        <v>1.1499999999999999</v>
      </c>
      <c r="AC653" s="4">
        <f t="shared" si="270"/>
        <v>0.10000000000000009</v>
      </c>
      <c r="AD653" s="4"/>
      <c r="AE653" s="4">
        <f t="shared" si="271"/>
        <v>-1.9157088122605304E-2</v>
      </c>
      <c r="AF653" s="31">
        <f t="shared" si="272"/>
        <v>4.9999999999999822E-2</v>
      </c>
      <c r="AG653" s="31">
        <f t="shared" si="273"/>
        <v>0.14999999999999991</v>
      </c>
      <c r="AH653" s="3">
        <f t="shared" si="274"/>
        <v>0</v>
      </c>
      <c r="AI653" s="40" t="b">
        <f t="shared" si="275"/>
        <v>0</v>
      </c>
      <c r="AJ653" s="3">
        <f t="shared" si="276"/>
        <v>4.1558441558441461E-2</v>
      </c>
      <c r="AK653" s="3">
        <f t="shared" si="277"/>
        <v>0.7172464949581745</v>
      </c>
    </row>
    <row r="654" spans="1:37" s="3" customFormat="1" x14ac:dyDescent="0.25">
      <c r="A654" s="9">
        <v>44171</v>
      </c>
      <c r="B654" s="1" t="s">
        <v>63</v>
      </c>
      <c r="C654" s="1" t="s">
        <v>73</v>
      </c>
      <c r="D654">
        <v>28</v>
      </c>
      <c r="E654" s="1">
        <v>38</v>
      </c>
      <c r="F654">
        <f t="shared" si="253"/>
        <v>0</v>
      </c>
      <c r="G654">
        <f t="shared" si="254"/>
        <v>1</v>
      </c>
      <c r="H654" s="4">
        <v>2.1</v>
      </c>
      <c r="I654" s="4">
        <v>1.76</v>
      </c>
      <c r="J654" s="4">
        <v>2.2999999999999998</v>
      </c>
      <c r="K654" s="4">
        <v>1.66</v>
      </c>
      <c r="L654" s="18">
        <f t="shared" si="255"/>
        <v>40</v>
      </c>
      <c r="M654" s="18">
        <f t="shared" si="256"/>
        <v>55</v>
      </c>
      <c r="N654" s="18">
        <f t="shared" si="257"/>
        <v>40</v>
      </c>
      <c r="O654" s="18">
        <f t="shared" si="258"/>
        <v>60</v>
      </c>
      <c r="P654" s="4">
        <f t="shared" si="259"/>
        <v>202012</v>
      </c>
      <c r="Q654" s="23">
        <f t="shared" si="260"/>
        <v>1.1931818181818181</v>
      </c>
      <c r="R654" s="23">
        <f t="shared" si="261"/>
        <v>-2.2248803827751198</v>
      </c>
      <c r="S654" s="22">
        <f t="shared" si="262"/>
        <v>-1.0316985645933017</v>
      </c>
      <c r="T654" s="5">
        <f t="shared" si="263"/>
        <v>0.83809523809523812</v>
      </c>
      <c r="U654" s="5"/>
      <c r="V654" s="5"/>
      <c r="W654" s="5">
        <f t="shared" si="264"/>
        <v>-1</v>
      </c>
      <c r="X654" s="4">
        <f t="shared" si="265"/>
        <v>-1</v>
      </c>
      <c r="Y654" s="4">
        <f t="shared" si="266"/>
        <v>0</v>
      </c>
      <c r="Z654" s="30">
        <f t="shared" si="267"/>
        <v>2020</v>
      </c>
      <c r="AA654" s="4">
        <f t="shared" si="268"/>
        <v>0.76</v>
      </c>
      <c r="AB654" s="4">
        <f t="shared" si="269"/>
        <v>0.65999999999999992</v>
      </c>
      <c r="AC654" s="4">
        <f t="shared" si="270"/>
        <v>-0.10000000000000009</v>
      </c>
      <c r="AD654" s="4"/>
      <c r="AE654" s="4">
        <f t="shared" si="271"/>
        <v>4.1407867494823947E-2</v>
      </c>
      <c r="AF654" s="31">
        <f t="shared" si="272"/>
        <v>-0.24</v>
      </c>
      <c r="AG654" s="31">
        <f t="shared" si="273"/>
        <v>-0.34000000000000008</v>
      </c>
      <c r="AH654" s="3">
        <f t="shared" si="274"/>
        <v>0</v>
      </c>
      <c r="AI654" s="40" t="b">
        <f t="shared" si="275"/>
        <v>0</v>
      </c>
      <c r="AJ654" s="3">
        <f t="shared" si="276"/>
        <v>4.2487046632124437E-2</v>
      </c>
      <c r="AK654" s="3">
        <f t="shared" si="277"/>
        <v>0.71743173853563458</v>
      </c>
    </row>
    <row r="655" spans="1:37" s="3" customFormat="1" x14ac:dyDescent="0.25">
      <c r="A655" s="9">
        <v>44171</v>
      </c>
      <c r="B655" s="1" t="s">
        <v>61</v>
      </c>
      <c r="C655" s="1" t="s">
        <v>34</v>
      </c>
      <c r="D655">
        <v>12</v>
      </c>
      <c r="E655" s="1">
        <v>17</v>
      </c>
      <c r="F655">
        <f t="shared" si="253"/>
        <v>0</v>
      </c>
      <c r="G655">
        <f t="shared" si="254"/>
        <v>1</v>
      </c>
      <c r="H655" s="4">
        <v>1.19</v>
      </c>
      <c r="I655" s="4">
        <v>5</v>
      </c>
      <c r="J655" s="4">
        <v>1.1599999999999999</v>
      </c>
      <c r="K655" s="4">
        <v>5.5</v>
      </c>
      <c r="L655" s="18">
        <f t="shared" si="255"/>
        <v>80</v>
      </c>
      <c r="M655" s="18">
        <f t="shared" si="256"/>
        <v>20</v>
      </c>
      <c r="N655" s="18">
        <f t="shared" si="257"/>
        <v>85</v>
      </c>
      <c r="O655" s="18">
        <f t="shared" si="258"/>
        <v>15</v>
      </c>
      <c r="P655" s="4">
        <f t="shared" si="259"/>
        <v>202012</v>
      </c>
      <c r="Q655" s="23">
        <f t="shared" si="260"/>
        <v>0.23799999999999999</v>
      </c>
      <c r="R655" s="23">
        <f t="shared" si="261"/>
        <v>-5.5131578947368434</v>
      </c>
      <c r="S655" s="22">
        <f t="shared" si="262"/>
        <v>-5.2751578947368429</v>
      </c>
      <c r="T655" s="5">
        <f t="shared" si="263"/>
        <v>4.2016806722689077</v>
      </c>
      <c r="U655" s="5"/>
      <c r="V655" s="5"/>
      <c r="W655" s="5">
        <f t="shared" si="264"/>
        <v>-1</v>
      </c>
      <c r="X655" s="4">
        <f t="shared" si="265"/>
        <v>-1</v>
      </c>
      <c r="Y655" s="4">
        <f t="shared" si="266"/>
        <v>0</v>
      </c>
      <c r="Z655" s="30">
        <f t="shared" si="267"/>
        <v>2020</v>
      </c>
      <c r="AA655" s="4">
        <f t="shared" si="268"/>
        <v>4</v>
      </c>
      <c r="AB655" s="4">
        <f t="shared" si="269"/>
        <v>4.5</v>
      </c>
      <c r="AC655" s="4">
        <f t="shared" si="270"/>
        <v>0.5</v>
      </c>
      <c r="AD655" s="4"/>
      <c r="AE655" s="4">
        <f t="shared" si="271"/>
        <v>-2.1732831063459912E-2</v>
      </c>
      <c r="AF655" s="31">
        <f t="shared" si="272"/>
        <v>3</v>
      </c>
      <c r="AG655" s="31">
        <f t="shared" si="273"/>
        <v>3.5</v>
      </c>
      <c r="AH655" s="3">
        <f t="shared" si="274"/>
        <v>0</v>
      </c>
      <c r="AI655" s="40" t="b">
        <f t="shared" si="275"/>
        <v>0</v>
      </c>
      <c r="AJ655" s="3">
        <f t="shared" si="276"/>
        <v>3.8772213247172949E-2</v>
      </c>
      <c r="AK655" s="3">
        <f t="shared" si="277"/>
        <v>0.82515359084810391</v>
      </c>
    </row>
    <row r="656" spans="1:37" s="3" customFormat="1" x14ac:dyDescent="0.25">
      <c r="A656" s="9">
        <v>44171</v>
      </c>
      <c r="B656" s="1" t="s">
        <v>41</v>
      </c>
      <c r="C656" s="1" t="s">
        <v>42</v>
      </c>
      <c r="D656">
        <v>16</v>
      </c>
      <c r="E656" s="1">
        <v>21</v>
      </c>
      <c r="F656">
        <f t="shared" si="253"/>
        <v>0</v>
      </c>
      <c r="G656">
        <f t="shared" si="254"/>
        <v>1</v>
      </c>
      <c r="H656" s="4">
        <v>2.67</v>
      </c>
      <c r="I656" s="4">
        <v>1.52</v>
      </c>
      <c r="J656" s="4">
        <v>2.2999999999999998</v>
      </c>
      <c r="K656" s="4">
        <v>1.66</v>
      </c>
      <c r="L656" s="18">
        <f t="shared" si="255"/>
        <v>30</v>
      </c>
      <c r="M656" s="18">
        <f t="shared" si="256"/>
        <v>65</v>
      </c>
      <c r="N656" s="18">
        <f t="shared" si="257"/>
        <v>40</v>
      </c>
      <c r="O656" s="18">
        <f t="shared" si="258"/>
        <v>60</v>
      </c>
      <c r="P656" s="4">
        <f t="shared" si="259"/>
        <v>202012</v>
      </c>
      <c r="Q656" s="23">
        <f t="shared" si="260"/>
        <v>1.756578947368421</v>
      </c>
      <c r="R656" s="23">
        <f t="shared" si="261"/>
        <v>-2.521879318286504</v>
      </c>
      <c r="S656" s="22">
        <f t="shared" si="262"/>
        <v>-0.76530037091808301</v>
      </c>
      <c r="T656" s="5">
        <f t="shared" si="263"/>
        <v>0.56928838951310867</v>
      </c>
      <c r="U656" s="5"/>
      <c r="V656" s="5"/>
      <c r="W656" s="5">
        <f t="shared" si="264"/>
        <v>-1</v>
      </c>
      <c r="X656" s="4">
        <f t="shared" si="265"/>
        <v>-1</v>
      </c>
      <c r="Y656" s="4">
        <f t="shared" si="266"/>
        <v>0</v>
      </c>
      <c r="Z656" s="30">
        <f t="shared" si="267"/>
        <v>2020</v>
      </c>
      <c r="AA656" s="4">
        <f t="shared" si="268"/>
        <v>0.52</v>
      </c>
      <c r="AB656" s="4">
        <f t="shared" si="269"/>
        <v>0.65999999999999992</v>
      </c>
      <c r="AC656" s="4">
        <f t="shared" si="270"/>
        <v>0.1399999999999999</v>
      </c>
      <c r="AD656" s="4"/>
      <c r="AE656" s="4">
        <f t="shared" si="271"/>
        <v>-6.0250773489659681E-2</v>
      </c>
      <c r="AF656" s="31">
        <f t="shared" si="272"/>
        <v>-0.48</v>
      </c>
      <c r="AG656" s="31">
        <f t="shared" si="273"/>
        <v>-0.34000000000000008</v>
      </c>
      <c r="AH656" s="3">
        <f t="shared" si="274"/>
        <v>1</v>
      </c>
      <c r="AI656" s="40">
        <f t="shared" si="275"/>
        <v>2.3058526239790544E-2</v>
      </c>
      <c r="AJ656" s="3">
        <f t="shared" si="276"/>
        <v>3.1408114558472477E-2</v>
      </c>
      <c r="AK656" s="3">
        <f t="shared" si="277"/>
        <v>0.74560748766802232</v>
      </c>
    </row>
    <row r="657" spans="1:37" s="3" customFormat="1" x14ac:dyDescent="0.25">
      <c r="A657" s="9">
        <v>44171</v>
      </c>
      <c r="B657" s="1" t="s">
        <v>45</v>
      </c>
      <c r="C657" s="1" t="s">
        <v>33</v>
      </c>
      <c r="D657">
        <v>30</v>
      </c>
      <c r="E657" s="1">
        <v>34</v>
      </c>
      <c r="F657">
        <f t="shared" si="253"/>
        <v>0</v>
      </c>
      <c r="G657">
        <f t="shared" si="254"/>
        <v>1</v>
      </c>
      <c r="H657" s="4">
        <v>1.58</v>
      </c>
      <c r="I657" s="4">
        <v>2.5</v>
      </c>
      <c r="J657" s="4">
        <v>1.64</v>
      </c>
      <c r="K657" s="4">
        <v>2.35</v>
      </c>
      <c r="L657" s="18">
        <f t="shared" si="255"/>
        <v>60</v>
      </c>
      <c r="M657" s="18">
        <f t="shared" si="256"/>
        <v>40</v>
      </c>
      <c r="N657" s="18">
        <f t="shared" si="257"/>
        <v>60</v>
      </c>
      <c r="O657" s="18">
        <f t="shared" si="258"/>
        <v>40</v>
      </c>
      <c r="P657" s="4">
        <f t="shared" si="259"/>
        <v>202012</v>
      </c>
      <c r="Q657" s="23">
        <f t="shared" si="260"/>
        <v>0.63200000000000001</v>
      </c>
      <c r="R657" s="23">
        <f t="shared" si="261"/>
        <v>-2.3908045977011492</v>
      </c>
      <c r="S657" s="22">
        <f t="shared" si="262"/>
        <v>-1.7588045977011491</v>
      </c>
      <c r="T657" s="5">
        <f t="shared" si="263"/>
        <v>1.5822784810126582</v>
      </c>
      <c r="U657" s="5"/>
      <c r="V657" s="5"/>
      <c r="W657" s="5">
        <f t="shared" si="264"/>
        <v>-1</v>
      </c>
      <c r="X657" s="4">
        <f t="shared" si="265"/>
        <v>-1</v>
      </c>
      <c r="Y657" s="4">
        <f t="shared" si="266"/>
        <v>0</v>
      </c>
      <c r="Z657" s="30">
        <f t="shared" si="267"/>
        <v>2020</v>
      </c>
      <c r="AA657" s="4">
        <f t="shared" si="268"/>
        <v>1.5</v>
      </c>
      <c r="AB657" s="4">
        <f t="shared" si="269"/>
        <v>1.35</v>
      </c>
      <c r="AC657" s="4">
        <f t="shared" si="270"/>
        <v>-0.14999999999999991</v>
      </c>
      <c r="AD657" s="4"/>
      <c r="AE657" s="4">
        <f t="shared" si="271"/>
        <v>2.3155294844087626E-2</v>
      </c>
      <c r="AF657" s="31">
        <f t="shared" si="272"/>
        <v>0.5</v>
      </c>
      <c r="AG657" s="31">
        <f t="shared" si="273"/>
        <v>0.35000000000000009</v>
      </c>
      <c r="AH657" s="3">
        <f t="shared" si="274"/>
        <v>0</v>
      </c>
      <c r="AI657" s="40" t="b">
        <f t="shared" si="275"/>
        <v>0</v>
      </c>
      <c r="AJ657" s="3">
        <f t="shared" si="276"/>
        <v>3.1862745098039214E-2</v>
      </c>
      <c r="AK657" s="3">
        <f t="shared" si="277"/>
        <v>0.73850344496074349</v>
      </c>
    </row>
    <row r="658" spans="1:37" s="3" customFormat="1" x14ac:dyDescent="0.25">
      <c r="A658" s="9">
        <v>44171</v>
      </c>
      <c r="B658" s="1" t="s">
        <v>47</v>
      </c>
      <c r="C658" s="1" t="s">
        <v>36</v>
      </c>
      <c r="D658">
        <v>20</v>
      </c>
      <c r="E658" s="1">
        <v>26</v>
      </c>
      <c r="F658">
        <f t="shared" si="253"/>
        <v>0</v>
      </c>
      <c r="G658">
        <f t="shared" si="254"/>
        <v>1</v>
      </c>
      <c r="H658" s="4">
        <v>2.35</v>
      </c>
      <c r="I658" s="4">
        <v>1.64</v>
      </c>
      <c r="J658" s="4">
        <v>2.65</v>
      </c>
      <c r="K658" s="4">
        <v>1.54</v>
      </c>
      <c r="L658" s="18">
        <f t="shared" si="255"/>
        <v>40</v>
      </c>
      <c r="M658" s="18">
        <f t="shared" si="256"/>
        <v>60</v>
      </c>
      <c r="N658" s="18">
        <f t="shared" si="257"/>
        <v>35</v>
      </c>
      <c r="O658" s="18">
        <f t="shared" si="258"/>
        <v>60</v>
      </c>
      <c r="P658" s="4">
        <f t="shared" si="259"/>
        <v>202012</v>
      </c>
      <c r="Q658" s="23">
        <f t="shared" si="260"/>
        <v>1.4329268292682928</v>
      </c>
      <c r="R658" s="23">
        <f t="shared" si="261"/>
        <v>-2.3032407407407409</v>
      </c>
      <c r="S658" s="22">
        <f t="shared" si="262"/>
        <v>-0.87031391147244808</v>
      </c>
      <c r="T658" s="5">
        <f t="shared" si="263"/>
        <v>0.69787234042553181</v>
      </c>
      <c r="U658" s="5"/>
      <c r="V658" s="5"/>
      <c r="W658" s="5">
        <f t="shared" si="264"/>
        <v>-1</v>
      </c>
      <c r="X658" s="4">
        <f t="shared" si="265"/>
        <v>-1</v>
      </c>
      <c r="Y658" s="4">
        <f t="shared" si="266"/>
        <v>0</v>
      </c>
      <c r="Z658" s="30">
        <f t="shared" si="267"/>
        <v>2020</v>
      </c>
      <c r="AA658" s="4">
        <f t="shared" si="268"/>
        <v>0.6399999999999999</v>
      </c>
      <c r="AB658" s="4">
        <f t="shared" si="269"/>
        <v>0.54</v>
      </c>
      <c r="AC658" s="4">
        <f t="shared" si="270"/>
        <v>-9.9999999999999867E-2</v>
      </c>
      <c r="AD658" s="4"/>
      <c r="AE658" s="4">
        <f t="shared" si="271"/>
        <v>4.8173424327579262E-2</v>
      </c>
      <c r="AF658" s="31">
        <f t="shared" si="272"/>
        <v>-0.3600000000000001</v>
      </c>
      <c r="AG658" s="31">
        <f t="shared" si="273"/>
        <v>-0.45999999999999996</v>
      </c>
      <c r="AH658" s="3">
        <f t="shared" si="274"/>
        <v>1</v>
      </c>
      <c r="AI658" s="40">
        <f t="shared" si="275"/>
        <v>1.2885411872986641E-2</v>
      </c>
      <c r="AJ658" s="3">
        <f t="shared" si="276"/>
        <v>3.4085213032581496E-2</v>
      </c>
      <c r="AK658" s="3">
        <f t="shared" si="277"/>
        <v>0.73137311560596974</v>
      </c>
    </row>
    <row r="659" spans="1:37" s="3" customFormat="1" x14ac:dyDescent="0.25">
      <c r="A659" s="9">
        <v>44171</v>
      </c>
      <c r="B659" s="1" t="s">
        <v>51</v>
      </c>
      <c r="C659" s="1" t="s">
        <v>44</v>
      </c>
      <c r="D659">
        <v>19</v>
      </c>
      <c r="E659" s="1">
        <v>7</v>
      </c>
      <c r="F659">
        <f t="shared" si="253"/>
        <v>1</v>
      </c>
      <c r="G659">
        <f t="shared" si="254"/>
        <v>0</v>
      </c>
      <c r="H659" s="4">
        <v>1.19</v>
      </c>
      <c r="I659" s="4">
        <v>5</v>
      </c>
      <c r="J659" s="4">
        <v>1.19</v>
      </c>
      <c r="K659" s="4">
        <v>5</v>
      </c>
      <c r="L659" s="18">
        <f t="shared" si="255"/>
        <v>80</v>
      </c>
      <c r="M659" s="18">
        <f t="shared" si="256"/>
        <v>20</v>
      </c>
      <c r="N659" s="18">
        <f t="shared" si="257"/>
        <v>80</v>
      </c>
      <c r="O659" s="18">
        <f t="shared" si="258"/>
        <v>20</v>
      </c>
      <c r="P659" s="4">
        <f t="shared" si="259"/>
        <v>202012</v>
      </c>
      <c r="Q659" s="23">
        <f t="shared" si="260"/>
        <v>1.19</v>
      </c>
      <c r="R659" s="23">
        <f t="shared" si="261"/>
        <v>-5.5131578947368434</v>
      </c>
      <c r="S659" s="22">
        <f t="shared" si="262"/>
        <v>-4.323157894736843</v>
      </c>
      <c r="T659" s="5">
        <f t="shared" si="263"/>
        <v>4.2016806722689077</v>
      </c>
      <c r="U659" s="5"/>
      <c r="V659" s="5"/>
      <c r="W659" s="5">
        <f t="shared" si="264"/>
        <v>0.18999999999999995</v>
      </c>
      <c r="X659" s="4">
        <f t="shared" si="265"/>
        <v>0.18999999999999995</v>
      </c>
      <c r="Y659" s="4">
        <f t="shared" si="266"/>
        <v>0</v>
      </c>
      <c r="Z659" s="30">
        <f t="shared" si="267"/>
        <v>2020</v>
      </c>
      <c r="AA659" s="4">
        <f t="shared" si="268"/>
        <v>-1</v>
      </c>
      <c r="AB659" s="4">
        <f t="shared" si="269"/>
        <v>-1</v>
      </c>
      <c r="AC659" s="4">
        <f t="shared" si="270"/>
        <v>0</v>
      </c>
      <c r="AD659" s="4"/>
      <c r="AE659" s="4">
        <f t="shared" si="271"/>
        <v>0</v>
      </c>
      <c r="AF659" s="31">
        <f t="shared" si="272"/>
        <v>-0.81</v>
      </c>
      <c r="AG659" s="31">
        <f t="shared" si="273"/>
        <v>-0.81</v>
      </c>
      <c r="AH659" s="3">
        <f t="shared" si="274"/>
        <v>0</v>
      </c>
      <c r="AI659" s="40" t="b">
        <f t="shared" si="275"/>
        <v>0</v>
      </c>
      <c r="AJ659" s="3">
        <f t="shared" si="276"/>
        <v>3.8772213247172949E-2</v>
      </c>
      <c r="AK659" s="3">
        <f t="shared" si="277"/>
        <v>0.82515359084810391</v>
      </c>
    </row>
    <row r="660" spans="1:37" s="3" customFormat="1" x14ac:dyDescent="0.25">
      <c r="A660" s="9">
        <v>44171</v>
      </c>
      <c r="B660" s="1" t="s">
        <v>60</v>
      </c>
      <c r="C660" s="1" t="s">
        <v>56</v>
      </c>
      <c r="D660">
        <v>27</v>
      </c>
      <c r="E660" s="1">
        <v>24</v>
      </c>
      <c r="F660">
        <f t="shared" si="253"/>
        <v>1</v>
      </c>
      <c r="G660">
        <f t="shared" si="254"/>
        <v>0</v>
      </c>
      <c r="H660" s="4">
        <v>1.23</v>
      </c>
      <c r="I660" s="4">
        <v>4.25</v>
      </c>
      <c r="J660" s="4">
        <v>1.2</v>
      </c>
      <c r="K660" s="4">
        <v>4.75</v>
      </c>
      <c r="L660" s="18">
        <f t="shared" si="255"/>
        <v>80</v>
      </c>
      <c r="M660" s="18">
        <f t="shared" si="256"/>
        <v>20</v>
      </c>
      <c r="N660" s="18">
        <f t="shared" si="257"/>
        <v>80</v>
      </c>
      <c r="O660" s="18">
        <f t="shared" si="258"/>
        <v>20</v>
      </c>
      <c r="P660" s="4">
        <f t="shared" si="259"/>
        <v>202012</v>
      </c>
      <c r="Q660" s="23">
        <f t="shared" si="260"/>
        <v>1.23</v>
      </c>
      <c r="R660" s="23">
        <f t="shared" si="261"/>
        <v>-4.6555183946488299</v>
      </c>
      <c r="S660" s="22">
        <f t="shared" si="262"/>
        <v>-3.4255183946488299</v>
      </c>
      <c r="T660" s="5">
        <f t="shared" si="263"/>
        <v>3.4552845528455287</v>
      </c>
      <c r="U660" s="5"/>
      <c r="V660" s="5"/>
      <c r="W660" s="5">
        <f t="shared" si="264"/>
        <v>0.22999999999999998</v>
      </c>
      <c r="X660" s="4">
        <f t="shared" si="265"/>
        <v>0.19999999999999996</v>
      </c>
      <c r="Y660" s="4">
        <f t="shared" si="266"/>
        <v>-3.0000000000000027E-2</v>
      </c>
      <c r="Z660" s="30">
        <f t="shared" si="267"/>
        <v>2020</v>
      </c>
      <c r="AA660" s="4">
        <f t="shared" si="268"/>
        <v>-1</v>
      </c>
      <c r="AB660" s="4">
        <f t="shared" si="269"/>
        <v>-1</v>
      </c>
      <c r="AC660" s="4">
        <f t="shared" si="270"/>
        <v>0</v>
      </c>
      <c r="AD660" s="4"/>
      <c r="AE660" s="4">
        <f t="shared" si="271"/>
        <v>-2.0325203252032575E-2</v>
      </c>
      <c r="AF660" s="31">
        <f t="shared" si="272"/>
        <v>-0.77</v>
      </c>
      <c r="AG660" s="31">
        <f t="shared" si="273"/>
        <v>-0.8</v>
      </c>
      <c r="AH660" s="3">
        <f t="shared" si="274"/>
        <v>0</v>
      </c>
      <c r="AI660" s="40" t="b">
        <f t="shared" si="275"/>
        <v>0</v>
      </c>
      <c r="AJ660" s="3">
        <f t="shared" si="276"/>
        <v>4.6076642335766471E-2</v>
      </c>
      <c r="AK660" s="3">
        <f t="shared" si="277"/>
        <v>0.79946394113278629</v>
      </c>
    </row>
    <row r="661" spans="1:37" s="3" customFormat="1" x14ac:dyDescent="0.25">
      <c r="A661" s="9">
        <v>44171</v>
      </c>
      <c r="B661" s="1" t="s">
        <v>53</v>
      </c>
      <c r="C661" s="1" t="s">
        <v>80</v>
      </c>
      <c r="D661">
        <v>28</v>
      </c>
      <c r="E661" s="1">
        <v>31</v>
      </c>
      <c r="F661">
        <f t="shared" si="253"/>
        <v>0</v>
      </c>
      <c r="G661">
        <f t="shared" si="254"/>
        <v>1</v>
      </c>
      <c r="H661" s="4">
        <v>3.9</v>
      </c>
      <c r="I661" s="4">
        <v>1.27</v>
      </c>
      <c r="J661" s="4">
        <v>4</v>
      </c>
      <c r="K661" s="4">
        <v>1.26</v>
      </c>
      <c r="L661" s="18">
        <f t="shared" si="255"/>
        <v>20</v>
      </c>
      <c r="M661" s="18">
        <f t="shared" si="256"/>
        <v>75</v>
      </c>
      <c r="N661" s="18">
        <f t="shared" si="257"/>
        <v>25</v>
      </c>
      <c r="O661" s="18">
        <f t="shared" si="258"/>
        <v>75</v>
      </c>
      <c r="P661" s="4">
        <f t="shared" si="259"/>
        <v>202012</v>
      </c>
      <c r="Q661" s="23">
        <f t="shared" si="260"/>
        <v>3.0708661417322833</v>
      </c>
      <c r="R661" s="23">
        <f t="shared" si="261"/>
        <v>-4.0485312899106001</v>
      </c>
      <c r="S661" s="22">
        <f t="shared" si="262"/>
        <v>-0.97766514817831673</v>
      </c>
      <c r="T661" s="5">
        <f t="shared" si="263"/>
        <v>0.32564102564102565</v>
      </c>
      <c r="U661" s="5"/>
      <c r="V661" s="5"/>
      <c r="W661" s="5">
        <f t="shared" si="264"/>
        <v>-1</v>
      </c>
      <c r="X661" s="4">
        <f t="shared" si="265"/>
        <v>-1</v>
      </c>
      <c r="Y661" s="4">
        <f t="shared" si="266"/>
        <v>0</v>
      </c>
      <c r="Z661" s="30">
        <f t="shared" si="267"/>
        <v>2020</v>
      </c>
      <c r="AA661" s="4">
        <f t="shared" si="268"/>
        <v>0.27</v>
      </c>
      <c r="AB661" s="4">
        <f t="shared" si="269"/>
        <v>0.26</v>
      </c>
      <c r="AC661" s="4">
        <f t="shared" si="270"/>
        <v>-1.0000000000000009E-2</v>
      </c>
      <c r="AD661" s="4"/>
      <c r="AE661" s="4">
        <f t="shared" si="271"/>
        <v>6.410256410256443E-3</v>
      </c>
      <c r="AF661" s="31">
        <f t="shared" si="272"/>
        <v>-0.73</v>
      </c>
      <c r="AG661" s="31">
        <f t="shared" si="273"/>
        <v>-0.74</v>
      </c>
      <c r="AH661" s="3">
        <f t="shared" si="274"/>
        <v>0</v>
      </c>
      <c r="AI661" s="40" t="b">
        <f t="shared" si="275"/>
        <v>0</v>
      </c>
      <c r="AJ661" s="3">
        <f t="shared" si="276"/>
        <v>4.1972920696324856E-2</v>
      </c>
      <c r="AK661" s="3">
        <f t="shared" si="277"/>
        <v>0.78925664623189862</v>
      </c>
    </row>
    <row r="662" spans="1:37" s="3" customFormat="1" x14ac:dyDescent="0.25">
      <c r="A662" s="9">
        <v>44171</v>
      </c>
      <c r="B662" s="1" t="s">
        <v>50</v>
      </c>
      <c r="C662" s="1" t="s">
        <v>58</v>
      </c>
      <c r="D662">
        <v>35</v>
      </c>
      <c r="E662" s="1">
        <v>41</v>
      </c>
      <c r="F662">
        <f t="shared" si="253"/>
        <v>0</v>
      </c>
      <c r="G662">
        <f t="shared" si="254"/>
        <v>1</v>
      </c>
      <c r="H662" s="4">
        <v>1.45</v>
      </c>
      <c r="I662" s="4">
        <v>2.8</v>
      </c>
      <c r="J662" s="4">
        <v>1.5</v>
      </c>
      <c r="K662" s="4">
        <v>2.7</v>
      </c>
      <c r="L662" s="18">
        <f t="shared" si="255"/>
        <v>60</v>
      </c>
      <c r="M662" s="18">
        <f t="shared" si="256"/>
        <v>35</v>
      </c>
      <c r="N662" s="18">
        <f t="shared" si="257"/>
        <v>65</v>
      </c>
      <c r="O662" s="18">
        <f t="shared" si="258"/>
        <v>35</v>
      </c>
      <c r="P662" s="4">
        <f t="shared" si="259"/>
        <v>202012</v>
      </c>
      <c r="Q662" s="23">
        <f t="shared" si="260"/>
        <v>0.5178571428571429</v>
      </c>
      <c r="R662" s="23">
        <f t="shared" si="261"/>
        <v>-2.7777777777777777</v>
      </c>
      <c r="S662" s="22">
        <f t="shared" si="262"/>
        <v>-2.2599206349206349</v>
      </c>
      <c r="T662" s="5">
        <f t="shared" si="263"/>
        <v>1.9310344827586206</v>
      </c>
      <c r="U662" s="5"/>
      <c r="V662" s="5"/>
      <c r="W662" s="5">
        <f t="shared" si="264"/>
        <v>-1</v>
      </c>
      <c r="X662" s="4">
        <f t="shared" si="265"/>
        <v>-1</v>
      </c>
      <c r="Y662" s="4">
        <f t="shared" si="266"/>
        <v>0</v>
      </c>
      <c r="Z662" s="30">
        <f t="shared" si="267"/>
        <v>2020</v>
      </c>
      <c r="AA662" s="4">
        <f t="shared" si="268"/>
        <v>1.7999999999999998</v>
      </c>
      <c r="AB662" s="4">
        <f t="shared" si="269"/>
        <v>1.7000000000000002</v>
      </c>
      <c r="AC662" s="4">
        <f t="shared" si="270"/>
        <v>-9.9999999999999645E-2</v>
      </c>
      <c r="AD662" s="4"/>
      <c r="AE662" s="4">
        <f t="shared" si="271"/>
        <v>2.298850574712652E-2</v>
      </c>
      <c r="AF662" s="31">
        <f t="shared" si="272"/>
        <v>0.79999999999999982</v>
      </c>
      <c r="AG662" s="31">
        <f t="shared" si="273"/>
        <v>0.70000000000000018</v>
      </c>
      <c r="AH662" s="3">
        <f t="shared" si="274"/>
        <v>0</v>
      </c>
      <c r="AI662" s="40" t="b">
        <f t="shared" si="275"/>
        <v>0</v>
      </c>
      <c r="AJ662" s="3">
        <f t="shared" si="276"/>
        <v>4.4705882352941262E-2</v>
      </c>
      <c r="AK662" s="3">
        <f t="shared" si="277"/>
        <v>0.74216797301560333</v>
      </c>
    </row>
    <row r="663" spans="1:37" s="3" customFormat="1" x14ac:dyDescent="0.25">
      <c r="A663" s="9">
        <v>44167</v>
      </c>
      <c r="B663" s="1" t="s">
        <v>57</v>
      </c>
      <c r="C663" s="1" t="s">
        <v>43</v>
      </c>
      <c r="D663">
        <v>19</v>
      </c>
      <c r="E663" s="1">
        <v>14</v>
      </c>
      <c r="F663">
        <f t="shared" si="253"/>
        <v>1</v>
      </c>
      <c r="G663">
        <f t="shared" si="254"/>
        <v>0</v>
      </c>
      <c r="H663" s="4">
        <v>1.57</v>
      </c>
      <c r="I663" s="4">
        <v>2.5499999999999998</v>
      </c>
      <c r="J663" s="4">
        <v>1.41</v>
      </c>
      <c r="K663" s="4">
        <v>3</v>
      </c>
      <c r="L663" s="18">
        <f t="shared" si="255"/>
        <v>60</v>
      </c>
      <c r="M663" s="18">
        <f t="shared" si="256"/>
        <v>35</v>
      </c>
      <c r="N663" s="18">
        <f t="shared" si="257"/>
        <v>70</v>
      </c>
      <c r="O663" s="18">
        <f t="shared" si="258"/>
        <v>30</v>
      </c>
      <c r="P663" s="4">
        <f t="shared" si="259"/>
        <v>202012</v>
      </c>
      <c r="Q663" s="23">
        <f t="shared" si="260"/>
        <v>1.57</v>
      </c>
      <c r="R663" s="23">
        <f t="shared" si="261"/>
        <v>-2.3995472552348613</v>
      </c>
      <c r="S663" s="22">
        <f t="shared" si="262"/>
        <v>-0.82954725523486128</v>
      </c>
      <c r="T663" s="5">
        <f t="shared" si="263"/>
        <v>1.6242038216560508</v>
      </c>
      <c r="U663" s="5"/>
      <c r="V663" s="5"/>
      <c r="W663" s="5">
        <f t="shared" si="264"/>
        <v>0.57000000000000006</v>
      </c>
      <c r="X663" s="4">
        <f t="shared" si="265"/>
        <v>0.40999999999999992</v>
      </c>
      <c r="Y663" s="4">
        <f t="shared" si="266"/>
        <v>-0.16000000000000014</v>
      </c>
      <c r="Z663" s="30">
        <f t="shared" si="267"/>
        <v>2020</v>
      </c>
      <c r="AA663" s="4">
        <f t="shared" si="268"/>
        <v>-1</v>
      </c>
      <c r="AB663" s="4">
        <f t="shared" si="269"/>
        <v>-1</v>
      </c>
      <c r="AC663" s="4">
        <f t="shared" si="270"/>
        <v>0</v>
      </c>
      <c r="AD663" s="4"/>
      <c r="AE663" s="4">
        <f t="shared" si="271"/>
        <v>-7.2277182996792755E-2</v>
      </c>
      <c r="AF663" s="31">
        <f t="shared" si="272"/>
        <v>-0.42999999999999994</v>
      </c>
      <c r="AG663" s="31">
        <f t="shared" si="273"/>
        <v>-0.59000000000000008</v>
      </c>
      <c r="AH663" s="3">
        <f t="shared" si="274"/>
        <v>1</v>
      </c>
      <c r="AI663" s="40">
        <f t="shared" si="275"/>
        <v>2.9723991507430991E-2</v>
      </c>
      <c r="AJ663" s="3">
        <f t="shared" si="276"/>
        <v>2.8276699029126329E-2</v>
      </c>
      <c r="AK663" s="3">
        <f t="shared" si="277"/>
        <v>0.74295003424395301</v>
      </c>
    </row>
    <row r="664" spans="1:37" s="3" customFormat="1" x14ac:dyDescent="0.25">
      <c r="A664" s="9">
        <v>44165</v>
      </c>
      <c r="B664" s="1" t="s">
        <v>55</v>
      </c>
      <c r="C664" s="1" t="s">
        <v>61</v>
      </c>
      <c r="D664">
        <v>17</v>
      </c>
      <c r="E664" s="1">
        <v>23</v>
      </c>
      <c r="F664">
        <f t="shared" si="253"/>
        <v>0</v>
      </c>
      <c r="G664">
        <f t="shared" si="254"/>
        <v>1</v>
      </c>
      <c r="H664" s="4">
        <v>3.1</v>
      </c>
      <c r="I664" s="4">
        <v>1.4</v>
      </c>
      <c r="J664" s="4">
        <v>3.45</v>
      </c>
      <c r="K664" s="4">
        <v>1.32</v>
      </c>
      <c r="L664" s="18">
        <f t="shared" si="255"/>
        <v>30</v>
      </c>
      <c r="M664" s="18">
        <f t="shared" si="256"/>
        <v>70</v>
      </c>
      <c r="N664" s="18">
        <f t="shared" si="257"/>
        <v>25</v>
      </c>
      <c r="O664" s="18">
        <f t="shared" si="258"/>
        <v>75</v>
      </c>
      <c r="P664" s="4">
        <f t="shared" si="259"/>
        <v>202011</v>
      </c>
      <c r="Q664" s="23">
        <f t="shared" si="260"/>
        <v>2.2142857142857144</v>
      </c>
      <c r="R664" s="23">
        <f t="shared" si="261"/>
        <v>-2.9761904761904767</v>
      </c>
      <c r="S664" s="22">
        <f t="shared" si="262"/>
        <v>-0.76190476190476231</v>
      </c>
      <c r="T664" s="5">
        <f t="shared" si="263"/>
        <v>0.45161290322580638</v>
      </c>
      <c r="U664" s="5"/>
      <c r="V664" s="5"/>
      <c r="W664" s="5">
        <f t="shared" si="264"/>
        <v>-1</v>
      </c>
      <c r="X664" s="4">
        <f t="shared" si="265"/>
        <v>-1</v>
      </c>
      <c r="Y664" s="4">
        <f t="shared" si="266"/>
        <v>0</v>
      </c>
      <c r="Z664" s="30">
        <f t="shared" si="267"/>
        <v>2020</v>
      </c>
      <c r="AA664" s="4">
        <f t="shared" si="268"/>
        <v>0.39999999999999991</v>
      </c>
      <c r="AB664" s="4">
        <f t="shared" si="269"/>
        <v>0.32000000000000006</v>
      </c>
      <c r="AC664" s="4">
        <f t="shared" si="270"/>
        <v>-7.9999999999999849E-2</v>
      </c>
      <c r="AD664" s="4"/>
      <c r="AE664" s="4">
        <f t="shared" si="271"/>
        <v>3.2725572697522187E-2</v>
      </c>
      <c r="AF664" s="31">
        <f t="shared" si="272"/>
        <v>-0.60000000000000009</v>
      </c>
      <c r="AG664" s="31">
        <f t="shared" si="273"/>
        <v>-0.67999999999999994</v>
      </c>
      <c r="AH664" s="3">
        <f t="shared" si="274"/>
        <v>0</v>
      </c>
      <c r="AI664" s="40" t="b">
        <f t="shared" si="275"/>
        <v>0</v>
      </c>
      <c r="AJ664" s="3">
        <f t="shared" si="276"/>
        <v>3.5555555555555562E-2</v>
      </c>
      <c r="AK664" s="3">
        <f t="shared" si="277"/>
        <v>0.76109070058824779</v>
      </c>
    </row>
    <row r="665" spans="1:37" s="3" customFormat="1" x14ac:dyDescent="0.25">
      <c r="A665" s="9">
        <v>44164</v>
      </c>
      <c r="B665" s="1" t="s">
        <v>62</v>
      </c>
      <c r="C665" s="1" t="s">
        <v>45</v>
      </c>
      <c r="D665">
        <v>41</v>
      </c>
      <c r="E665" s="1">
        <v>25</v>
      </c>
      <c r="F665">
        <f t="shared" si="253"/>
        <v>1</v>
      </c>
      <c r="G665">
        <f t="shared" si="254"/>
        <v>0</v>
      </c>
      <c r="H665" s="4">
        <v>1.23</v>
      </c>
      <c r="I665" s="4">
        <v>4.25</v>
      </c>
      <c r="J665" s="4">
        <v>1.23</v>
      </c>
      <c r="K665" s="4">
        <v>4.25</v>
      </c>
      <c r="L665" s="18">
        <f t="shared" si="255"/>
        <v>80</v>
      </c>
      <c r="M665" s="18">
        <f t="shared" si="256"/>
        <v>20</v>
      </c>
      <c r="N665" s="18">
        <f t="shared" si="257"/>
        <v>80</v>
      </c>
      <c r="O665" s="18">
        <f t="shared" si="258"/>
        <v>20</v>
      </c>
      <c r="P665" s="4">
        <f t="shared" si="259"/>
        <v>202011</v>
      </c>
      <c r="Q665" s="23">
        <f t="shared" si="260"/>
        <v>1.23</v>
      </c>
      <c r="R665" s="23">
        <f t="shared" si="261"/>
        <v>-4.6555183946488299</v>
      </c>
      <c r="S665" s="22">
        <f t="shared" si="262"/>
        <v>-3.4255183946488299</v>
      </c>
      <c r="T665" s="5">
        <f t="shared" si="263"/>
        <v>3.4552845528455287</v>
      </c>
      <c r="U665" s="5"/>
      <c r="V665" s="5"/>
      <c r="W665" s="5">
        <f t="shared" si="264"/>
        <v>0.22999999999999998</v>
      </c>
      <c r="X665" s="4">
        <f t="shared" si="265"/>
        <v>0.22999999999999998</v>
      </c>
      <c r="Y665" s="4">
        <f t="shared" si="266"/>
        <v>0</v>
      </c>
      <c r="Z665" s="30">
        <f t="shared" si="267"/>
        <v>2020</v>
      </c>
      <c r="AA665" s="4">
        <f t="shared" si="268"/>
        <v>-1</v>
      </c>
      <c r="AB665" s="4">
        <f t="shared" si="269"/>
        <v>-1</v>
      </c>
      <c r="AC665" s="4">
        <f t="shared" si="270"/>
        <v>0</v>
      </c>
      <c r="AD665" s="4"/>
      <c r="AE665" s="4">
        <f t="shared" si="271"/>
        <v>0</v>
      </c>
      <c r="AF665" s="31">
        <f t="shared" si="272"/>
        <v>-0.77</v>
      </c>
      <c r="AG665" s="31">
        <f t="shared" si="273"/>
        <v>-0.77</v>
      </c>
      <c r="AH665" s="3">
        <f t="shared" si="274"/>
        <v>0</v>
      </c>
      <c r="AI665" s="40" t="b">
        <f t="shared" si="275"/>
        <v>0</v>
      </c>
      <c r="AJ665" s="3">
        <f t="shared" si="276"/>
        <v>4.6076642335766471E-2</v>
      </c>
      <c r="AK665" s="3">
        <f t="shared" si="277"/>
        <v>0.79946394113278629</v>
      </c>
    </row>
    <row r="666" spans="1:37" s="3" customFormat="1" x14ac:dyDescent="0.25">
      <c r="A666" s="9">
        <v>44164</v>
      </c>
      <c r="B666" s="1" t="s">
        <v>39</v>
      </c>
      <c r="C666" s="1" t="s">
        <v>49</v>
      </c>
      <c r="D666">
        <v>24</v>
      </c>
      <c r="E666" s="1">
        <v>27</v>
      </c>
      <c r="F666">
        <f t="shared" si="253"/>
        <v>0</v>
      </c>
      <c r="G666">
        <f t="shared" si="254"/>
        <v>1</v>
      </c>
      <c r="H666" s="4">
        <v>2.67</v>
      </c>
      <c r="I666" s="4">
        <v>1.52</v>
      </c>
      <c r="J666" s="4">
        <v>2.65</v>
      </c>
      <c r="K666" s="4">
        <v>1.54</v>
      </c>
      <c r="L666" s="18">
        <f t="shared" si="255"/>
        <v>30</v>
      </c>
      <c r="M666" s="18">
        <f t="shared" si="256"/>
        <v>65</v>
      </c>
      <c r="N666" s="18">
        <f t="shared" si="257"/>
        <v>35</v>
      </c>
      <c r="O666" s="18">
        <f t="shared" si="258"/>
        <v>60</v>
      </c>
      <c r="P666" s="4">
        <f t="shared" si="259"/>
        <v>202011</v>
      </c>
      <c r="Q666" s="23">
        <f t="shared" si="260"/>
        <v>1.756578947368421</v>
      </c>
      <c r="R666" s="23">
        <f t="shared" si="261"/>
        <v>-2.521879318286504</v>
      </c>
      <c r="S666" s="22">
        <f t="shared" si="262"/>
        <v>-0.76530037091808301</v>
      </c>
      <c r="T666" s="5">
        <f t="shared" si="263"/>
        <v>0.56928838951310867</v>
      </c>
      <c r="U666" s="5"/>
      <c r="V666" s="5"/>
      <c r="W666" s="5">
        <f t="shared" si="264"/>
        <v>-1</v>
      </c>
      <c r="X666" s="4">
        <f t="shared" si="265"/>
        <v>-1</v>
      </c>
      <c r="Y666" s="4">
        <f t="shared" si="266"/>
        <v>0</v>
      </c>
      <c r="Z666" s="30">
        <f t="shared" si="267"/>
        <v>2020</v>
      </c>
      <c r="AA666" s="4">
        <f t="shared" si="268"/>
        <v>0.52</v>
      </c>
      <c r="AB666" s="4">
        <f t="shared" si="269"/>
        <v>0.54</v>
      </c>
      <c r="AC666" s="4">
        <f t="shared" si="270"/>
        <v>2.0000000000000018E-2</v>
      </c>
      <c r="AD666" s="4"/>
      <c r="AE666" s="4">
        <f t="shared" si="271"/>
        <v>-2.8266553600452271E-3</v>
      </c>
      <c r="AF666" s="31">
        <f t="shared" si="272"/>
        <v>-0.48</v>
      </c>
      <c r="AG666" s="31">
        <f t="shared" si="273"/>
        <v>-0.45999999999999996</v>
      </c>
      <c r="AH666" s="3">
        <f t="shared" si="274"/>
        <v>0</v>
      </c>
      <c r="AI666" s="40" t="b">
        <f t="shared" si="275"/>
        <v>0</v>
      </c>
      <c r="AJ666" s="3">
        <f t="shared" si="276"/>
        <v>3.1408114558472477E-2</v>
      </c>
      <c r="AK666" s="3">
        <f t="shared" si="277"/>
        <v>0.74560748766802232</v>
      </c>
    </row>
    <row r="667" spans="1:37" s="3" customFormat="1" x14ac:dyDescent="0.25">
      <c r="A667" s="9">
        <v>44164</v>
      </c>
      <c r="B667" s="1" t="s">
        <v>35</v>
      </c>
      <c r="C667" s="1" t="s">
        <v>42</v>
      </c>
      <c r="D667">
        <v>3</v>
      </c>
      <c r="E667" s="1">
        <v>31</v>
      </c>
      <c r="F667">
        <f t="shared" si="253"/>
        <v>0</v>
      </c>
      <c r="G667">
        <f t="shared" si="254"/>
        <v>1</v>
      </c>
      <c r="H667" s="4">
        <v>3.15</v>
      </c>
      <c r="I667" s="4">
        <v>1.38</v>
      </c>
      <c r="J667" s="4">
        <v>8.5</v>
      </c>
      <c r="K667" s="4">
        <v>1.08</v>
      </c>
      <c r="L667" s="18">
        <f t="shared" si="255"/>
        <v>30</v>
      </c>
      <c r="M667" s="18">
        <f t="shared" si="256"/>
        <v>70</v>
      </c>
      <c r="N667" s="18">
        <f t="shared" si="257"/>
        <v>10</v>
      </c>
      <c r="O667" s="18">
        <f t="shared" si="258"/>
        <v>90</v>
      </c>
      <c r="P667" s="4">
        <f t="shared" si="259"/>
        <v>202011</v>
      </c>
      <c r="Q667" s="23">
        <f t="shared" si="260"/>
        <v>2.2826086956521738</v>
      </c>
      <c r="R667" s="23">
        <f t="shared" si="261"/>
        <v>-3.0966952264381891</v>
      </c>
      <c r="S667" s="22">
        <f t="shared" si="262"/>
        <v>-0.81408653078601523</v>
      </c>
      <c r="T667" s="5">
        <f t="shared" si="263"/>
        <v>0.43809523809523809</v>
      </c>
      <c r="U667" s="5"/>
      <c r="V667" s="5"/>
      <c r="W667" s="5">
        <f t="shared" si="264"/>
        <v>-1</v>
      </c>
      <c r="X667" s="4">
        <f t="shared" si="265"/>
        <v>-1</v>
      </c>
      <c r="Y667" s="4">
        <f t="shared" si="266"/>
        <v>0</v>
      </c>
      <c r="Z667" s="30">
        <f t="shared" si="267"/>
        <v>2020</v>
      </c>
      <c r="AA667" s="4">
        <f t="shared" si="268"/>
        <v>0.37999999999999989</v>
      </c>
      <c r="AB667" s="4">
        <f t="shared" si="269"/>
        <v>8.0000000000000071E-2</v>
      </c>
      <c r="AC667" s="4">
        <f t="shared" si="270"/>
        <v>-0.29999999999999982</v>
      </c>
      <c r="AD667" s="4"/>
      <c r="AE667" s="4">
        <f t="shared" si="271"/>
        <v>0.19981325863678803</v>
      </c>
      <c r="AF667" s="31">
        <f t="shared" si="272"/>
        <v>-0.62000000000000011</v>
      </c>
      <c r="AG667" s="31">
        <f t="shared" si="273"/>
        <v>-0.91999999999999993</v>
      </c>
      <c r="AH667" s="3">
        <f t="shared" si="274"/>
        <v>1</v>
      </c>
      <c r="AI667" s="40">
        <f t="shared" si="275"/>
        <v>0.15771526001705016</v>
      </c>
      <c r="AJ667" s="3">
        <f t="shared" si="276"/>
        <v>4.039735099337749E-2</v>
      </c>
      <c r="AK667" s="3">
        <f t="shared" si="277"/>
        <v>0.76027191198073663</v>
      </c>
    </row>
    <row r="668" spans="1:37" s="3" customFormat="1" x14ac:dyDescent="0.25">
      <c r="A668" s="9">
        <v>44164</v>
      </c>
      <c r="B668" s="1" t="s">
        <v>73</v>
      </c>
      <c r="C668" s="1" t="s">
        <v>38</v>
      </c>
      <c r="D668">
        <v>20</v>
      </c>
      <c r="E668" s="1">
        <v>23</v>
      </c>
      <c r="F668">
        <f t="shared" si="253"/>
        <v>0</v>
      </c>
      <c r="G668">
        <f t="shared" si="254"/>
        <v>1</v>
      </c>
      <c r="H668" s="4">
        <v>1.31</v>
      </c>
      <c r="I668" s="4">
        <v>3.6</v>
      </c>
      <c r="J668" s="4">
        <v>1.34</v>
      </c>
      <c r="K668" s="4">
        <v>3.35</v>
      </c>
      <c r="L668" s="18">
        <f t="shared" si="255"/>
        <v>70</v>
      </c>
      <c r="M668" s="18">
        <f t="shared" si="256"/>
        <v>25</v>
      </c>
      <c r="N668" s="18">
        <f t="shared" si="257"/>
        <v>70</v>
      </c>
      <c r="O668" s="18">
        <f t="shared" si="258"/>
        <v>25</v>
      </c>
      <c r="P668" s="4">
        <f t="shared" si="259"/>
        <v>202011</v>
      </c>
      <c r="Q668" s="23">
        <f t="shared" si="260"/>
        <v>0.36388888888888887</v>
      </c>
      <c r="R668" s="23">
        <f t="shared" si="261"/>
        <v>-3.6104218362282872</v>
      </c>
      <c r="S668" s="22">
        <f t="shared" si="262"/>
        <v>-3.2465329473393982</v>
      </c>
      <c r="T668" s="5">
        <f t="shared" si="263"/>
        <v>2.7480916030534353</v>
      </c>
      <c r="U668" s="5"/>
      <c r="V668" s="5"/>
      <c r="W668" s="5">
        <f t="shared" si="264"/>
        <v>-1</v>
      </c>
      <c r="X668" s="4">
        <f t="shared" si="265"/>
        <v>-1</v>
      </c>
      <c r="Y668" s="4">
        <f t="shared" si="266"/>
        <v>0</v>
      </c>
      <c r="Z668" s="30">
        <f t="shared" si="267"/>
        <v>2020</v>
      </c>
      <c r="AA668" s="4">
        <f t="shared" si="268"/>
        <v>2.6</v>
      </c>
      <c r="AB668" s="4">
        <f t="shared" si="269"/>
        <v>2.35</v>
      </c>
      <c r="AC668" s="4">
        <f t="shared" si="270"/>
        <v>-0.25</v>
      </c>
      <c r="AD668" s="4"/>
      <c r="AE668" s="4">
        <f t="shared" si="271"/>
        <v>1.7090121909536293E-2</v>
      </c>
      <c r="AF668" s="31">
        <f t="shared" si="272"/>
        <v>1.6</v>
      </c>
      <c r="AG668" s="31">
        <f t="shared" si="273"/>
        <v>1.35</v>
      </c>
      <c r="AH668" s="3">
        <f t="shared" si="274"/>
        <v>0</v>
      </c>
      <c r="AI668" s="40" t="b">
        <f t="shared" si="275"/>
        <v>0</v>
      </c>
      <c r="AJ668" s="3">
        <f t="shared" si="276"/>
        <v>3.9511201629327863E-2</v>
      </c>
      <c r="AK668" s="3">
        <f t="shared" si="277"/>
        <v>0.7792331305335598</v>
      </c>
    </row>
    <row r="669" spans="1:37" s="3" customFormat="1" x14ac:dyDescent="0.25">
      <c r="A669" s="9">
        <v>44164</v>
      </c>
      <c r="B669" s="1" t="s">
        <v>41</v>
      </c>
      <c r="C669" s="1" t="s">
        <v>80</v>
      </c>
      <c r="D669">
        <v>43</v>
      </c>
      <c r="E669" s="1">
        <v>6</v>
      </c>
      <c r="F669">
        <f t="shared" si="253"/>
        <v>1</v>
      </c>
      <c r="G669">
        <f t="shared" si="254"/>
        <v>0</v>
      </c>
      <c r="H669" s="4">
        <v>2.4</v>
      </c>
      <c r="I669" s="4">
        <v>1.62</v>
      </c>
      <c r="J669" s="4">
        <v>2.5</v>
      </c>
      <c r="K669" s="4">
        <v>1.58</v>
      </c>
      <c r="L669" s="18">
        <f t="shared" si="255"/>
        <v>40</v>
      </c>
      <c r="M669" s="18">
        <f t="shared" si="256"/>
        <v>60</v>
      </c>
      <c r="N669" s="18">
        <f t="shared" si="257"/>
        <v>40</v>
      </c>
      <c r="O669" s="18">
        <f t="shared" si="258"/>
        <v>60</v>
      </c>
      <c r="P669" s="4">
        <f t="shared" si="259"/>
        <v>202011</v>
      </c>
      <c r="Q669" s="23">
        <f t="shared" si="260"/>
        <v>2.4</v>
      </c>
      <c r="R669" s="23">
        <f t="shared" si="261"/>
        <v>-2.3271889400921655</v>
      </c>
      <c r="S669" s="22">
        <f t="shared" si="262"/>
        <v>7.281105990783443E-2</v>
      </c>
      <c r="T669" s="5">
        <f t="shared" si="263"/>
        <v>0.67500000000000004</v>
      </c>
      <c r="U669" s="5"/>
      <c r="V669" s="5"/>
      <c r="W669" s="5">
        <f t="shared" si="264"/>
        <v>1.4</v>
      </c>
      <c r="X669" s="4">
        <f t="shared" si="265"/>
        <v>1.5</v>
      </c>
      <c r="Y669" s="4">
        <f t="shared" si="266"/>
        <v>0.10000000000000009</v>
      </c>
      <c r="Z669" s="30">
        <f t="shared" si="267"/>
        <v>2020</v>
      </c>
      <c r="AA669" s="4">
        <f t="shared" si="268"/>
        <v>-1</v>
      </c>
      <c r="AB669" s="4">
        <f t="shared" si="269"/>
        <v>-1</v>
      </c>
      <c r="AC669" s="4">
        <f t="shared" si="270"/>
        <v>0</v>
      </c>
      <c r="AD669" s="4"/>
      <c r="AE669" s="4">
        <f t="shared" si="271"/>
        <v>1.6666666666666663E-2</v>
      </c>
      <c r="AF669" s="31">
        <f t="shared" si="272"/>
        <v>0.39999999999999991</v>
      </c>
      <c r="AG669" s="31">
        <f t="shared" si="273"/>
        <v>0.5</v>
      </c>
      <c r="AH669" s="3">
        <f t="shared" si="274"/>
        <v>0</v>
      </c>
      <c r="AI669" s="40" t="b">
        <f t="shared" si="275"/>
        <v>0</v>
      </c>
      <c r="AJ669" s="3">
        <f t="shared" si="276"/>
        <v>3.2835820895522283E-2</v>
      </c>
      <c r="AK669" s="3">
        <f t="shared" si="277"/>
        <v>0.73406619925824312</v>
      </c>
    </row>
    <row r="670" spans="1:37" s="3" customFormat="1" x14ac:dyDescent="0.25">
      <c r="A670" s="9">
        <v>44164</v>
      </c>
      <c r="B670" s="1" t="s">
        <v>46</v>
      </c>
      <c r="C670" s="1" t="s">
        <v>74</v>
      </c>
      <c r="D670">
        <v>27</v>
      </c>
      <c r="E670" s="1">
        <v>17</v>
      </c>
      <c r="F670">
        <f t="shared" si="253"/>
        <v>1</v>
      </c>
      <c r="G670">
        <f t="shared" si="254"/>
        <v>0</v>
      </c>
      <c r="H670" s="4">
        <v>1.4</v>
      </c>
      <c r="I670" s="4">
        <v>3.05</v>
      </c>
      <c r="J670" s="4">
        <v>1.45</v>
      </c>
      <c r="K670" s="4">
        <v>2.8</v>
      </c>
      <c r="L670" s="18">
        <f t="shared" si="255"/>
        <v>70</v>
      </c>
      <c r="M670" s="18">
        <f t="shared" si="256"/>
        <v>30</v>
      </c>
      <c r="N670" s="18">
        <f t="shared" si="257"/>
        <v>65</v>
      </c>
      <c r="O670" s="18">
        <f t="shared" si="258"/>
        <v>35</v>
      </c>
      <c r="P670" s="4">
        <f t="shared" si="259"/>
        <v>202011</v>
      </c>
      <c r="Q670" s="23">
        <f t="shared" si="260"/>
        <v>1.4</v>
      </c>
      <c r="R670" s="23">
        <f t="shared" si="261"/>
        <v>-2.9878048780487809</v>
      </c>
      <c r="S670" s="22">
        <f t="shared" si="262"/>
        <v>-1.587804878048781</v>
      </c>
      <c r="T670" s="5">
        <f t="shared" si="263"/>
        <v>2.1785714285714284</v>
      </c>
      <c r="U670" s="5"/>
      <c r="V670" s="5"/>
      <c r="W670" s="5">
        <f t="shared" si="264"/>
        <v>0.39999999999999991</v>
      </c>
      <c r="X670" s="4">
        <f t="shared" si="265"/>
        <v>0.44999999999999996</v>
      </c>
      <c r="Y670" s="4">
        <f t="shared" si="266"/>
        <v>5.0000000000000044E-2</v>
      </c>
      <c r="Z670" s="30">
        <f t="shared" si="267"/>
        <v>2020</v>
      </c>
      <c r="AA670" s="4">
        <f t="shared" si="268"/>
        <v>-1</v>
      </c>
      <c r="AB670" s="4">
        <f t="shared" si="269"/>
        <v>-1</v>
      </c>
      <c r="AC670" s="4">
        <f t="shared" si="270"/>
        <v>0</v>
      </c>
      <c r="AD670" s="4"/>
      <c r="AE670" s="4">
        <f t="shared" si="271"/>
        <v>2.4630541871921152E-2</v>
      </c>
      <c r="AF670" s="31">
        <f t="shared" si="272"/>
        <v>-0.60000000000000009</v>
      </c>
      <c r="AG670" s="31">
        <f t="shared" si="273"/>
        <v>-0.55000000000000004</v>
      </c>
      <c r="AH670" s="3">
        <f t="shared" si="274"/>
        <v>0</v>
      </c>
      <c r="AI670" s="40" t="b">
        <f t="shared" si="275"/>
        <v>0</v>
      </c>
      <c r="AJ670" s="3">
        <f t="shared" si="276"/>
        <v>4.0449438202247112E-2</v>
      </c>
      <c r="AK670" s="3">
        <f t="shared" si="277"/>
        <v>0.75593569865462973</v>
      </c>
    </row>
    <row r="671" spans="1:37" s="3" customFormat="1" x14ac:dyDescent="0.25">
      <c r="A671" s="9">
        <v>44164</v>
      </c>
      <c r="B671" s="1" t="s">
        <v>44</v>
      </c>
      <c r="C671" s="1" t="s">
        <v>34</v>
      </c>
      <c r="D671">
        <v>17</v>
      </c>
      <c r="E671" s="1">
        <v>19</v>
      </c>
      <c r="F671">
        <f t="shared" si="253"/>
        <v>0</v>
      </c>
      <c r="G671">
        <f t="shared" si="254"/>
        <v>1</v>
      </c>
      <c r="H671" s="4">
        <v>2.95</v>
      </c>
      <c r="I671" s="4">
        <v>1.42</v>
      </c>
      <c r="J671" s="4">
        <v>3.25</v>
      </c>
      <c r="K671" s="4">
        <v>1.36</v>
      </c>
      <c r="L671" s="18">
        <f t="shared" si="255"/>
        <v>30</v>
      </c>
      <c r="M671" s="18">
        <f t="shared" si="256"/>
        <v>70</v>
      </c>
      <c r="N671" s="18">
        <f t="shared" si="257"/>
        <v>30</v>
      </c>
      <c r="O671" s="18">
        <f t="shared" si="258"/>
        <v>70</v>
      </c>
      <c r="P671" s="4">
        <f t="shared" si="259"/>
        <v>202011</v>
      </c>
      <c r="Q671" s="23">
        <f t="shared" si="260"/>
        <v>2.0774647887323945</v>
      </c>
      <c r="R671" s="23">
        <f t="shared" si="261"/>
        <v>-2.8937728937728942</v>
      </c>
      <c r="S671" s="22">
        <f t="shared" si="262"/>
        <v>-0.81630810504049967</v>
      </c>
      <c r="T671" s="5">
        <f t="shared" si="263"/>
        <v>0.48135593220338979</v>
      </c>
      <c r="U671" s="5"/>
      <c r="V671" s="5"/>
      <c r="W671" s="5">
        <f t="shared" si="264"/>
        <v>-1</v>
      </c>
      <c r="X671" s="4">
        <f t="shared" si="265"/>
        <v>-1</v>
      </c>
      <c r="Y671" s="4">
        <f t="shared" si="266"/>
        <v>0</v>
      </c>
      <c r="Z671" s="30">
        <f t="shared" si="267"/>
        <v>2020</v>
      </c>
      <c r="AA671" s="4">
        <f t="shared" si="268"/>
        <v>0.41999999999999993</v>
      </c>
      <c r="AB671" s="4">
        <f t="shared" si="269"/>
        <v>0.3600000000000001</v>
      </c>
      <c r="AC671" s="4">
        <f t="shared" si="270"/>
        <v>-5.9999999999999831E-2</v>
      </c>
      <c r="AD671" s="4"/>
      <c r="AE671" s="4">
        <f t="shared" si="271"/>
        <v>3.1290743155149903E-2</v>
      </c>
      <c r="AF671" s="31">
        <f t="shared" si="272"/>
        <v>-0.58000000000000007</v>
      </c>
      <c r="AG671" s="31">
        <f t="shared" si="273"/>
        <v>-0.6399999999999999</v>
      </c>
      <c r="AH671" s="3">
        <f t="shared" si="274"/>
        <v>0</v>
      </c>
      <c r="AI671" s="40" t="b">
        <f t="shared" si="275"/>
        <v>0</v>
      </c>
      <c r="AJ671" s="3">
        <f t="shared" si="276"/>
        <v>4.1418764302059485E-2</v>
      </c>
      <c r="AK671" s="3">
        <f t="shared" si="277"/>
        <v>0.75096481189779574</v>
      </c>
    </row>
    <row r="672" spans="1:37" s="3" customFormat="1" x14ac:dyDescent="0.25">
      <c r="A672" s="9">
        <v>44164</v>
      </c>
      <c r="B672" s="1" t="s">
        <v>36</v>
      </c>
      <c r="C672" s="1" t="s">
        <v>50</v>
      </c>
      <c r="D672">
        <v>26</v>
      </c>
      <c r="E672" s="1">
        <v>45</v>
      </c>
      <c r="F672">
        <f t="shared" si="253"/>
        <v>0</v>
      </c>
      <c r="G672">
        <f t="shared" si="254"/>
        <v>1</v>
      </c>
      <c r="H672" s="4">
        <v>1.5</v>
      </c>
      <c r="I672" s="4">
        <v>2.7</v>
      </c>
      <c r="J672" s="4">
        <v>1.62</v>
      </c>
      <c r="K672" s="4">
        <v>2.4</v>
      </c>
      <c r="L672" s="18">
        <f t="shared" si="255"/>
        <v>60</v>
      </c>
      <c r="M672" s="18">
        <f t="shared" si="256"/>
        <v>35</v>
      </c>
      <c r="N672" s="18">
        <f t="shared" si="257"/>
        <v>60</v>
      </c>
      <c r="O672" s="18">
        <f t="shared" si="258"/>
        <v>40</v>
      </c>
      <c r="P672" s="4">
        <f t="shared" si="259"/>
        <v>202011</v>
      </c>
      <c r="Q672" s="23">
        <f t="shared" si="260"/>
        <v>0.55555555555555547</v>
      </c>
      <c r="R672" s="23">
        <f t="shared" si="261"/>
        <v>-2.5882352941176467</v>
      </c>
      <c r="S672" s="22">
        <f t="shared" si="262"/>
        <v>-2.0326797385620914</v>
      </c>
      <c r="T672" s="5">
        <f t="shared" si="263"/>
        <v>1.8</v>
      </c>
      <c r="U672" s="5"/>
      <c r="V672" s="5"/>
      <c r="W672" s="5">
        <f t="shared" si="264"/>
        <v>-1</v>
      </c>
      <c r="X672" s="4">
        <f t="shared" si="265"/>
        <v>-1</v>
      </c>
      <c r="Y672" s="4">
        <f t="shared" si="266"/>
        <v>0</v>
      </c>
      <c r="Z672" s="30">
        <f t="shared" si="267"/>
        <v>2020</v>
      </c>
      <c r="AA672" s="4">
        <f t="shared" si="268"/>
        <v>1.7000000000000002</v>
      </c>
      <c r="AB672" s="4">
        <f t="shared" si="269"/>
        <v>1.4</v>
      </c>
      <c r="AC672" s="4">
        <f t="shared" si="270"/>
        <v>-0.30000000000000027</v>
      </c>
      <c r="AD672" s="4"/>
      <c r="AE672" s="4">
        <f t="shared" si="271"/>
        <v>4.9382716049382713E-2</v>
      </c>
      <c r="AF672" s="31">
        <f t="shared" si="272"/>
        <v>0.70000000000000018</v>
      </c>
      <c r="AG672" s="31">
        <f t="shared" si="273"/>
        <v>0.39999999999999991</v>
      </c>
      <c r="AH672" s="3">
        <f t="shared" si="274"/>
        <v>1</v>
      </c>
      <c r="AI672" s="40">
        <f t="shared" si="275"/>
        <v>1.2345679012345734E-2</v>
      </c>
      <c r="AJ672" s="3">
        <f t="shared" si="276"/>
        <v>3.5714285714285587E-2</v>
      </c>
      <c r="AK672" s="3">
        <f t="shared" si="277"/>
        <v>0.74394147233653407</v>
      </c>
    </row>
    <row r="673" spans="1:37" s="3" customFormat="1" x14ac:dyDescent="0.25">
      <c r="A673" s="9">
        <v>44164</v>
      </c>
      <c r="B673" s="1" t="s">
        <v>56</v>
      </c>
      <c r="C673" s="1" t="s">
        <v>58</v>
      </c>
      <c r="D673">
        <v>25</v>
      </c>
      <c r="E673" s="1">
        <v>27</v>
      </c>
      <c r="F673">
        <f t="shared" si="253"/>
        <v>0</v>
      </c>
      <c r="G673">
        <f t="shared" si="254"/>
        <v>1</v>
      </c>
      <c r="H673" s="4">
        <v>3.3</v>
      </c>
      <c r="I673" s="4">
        <v>1.35</v>
      </c>
      <c r="J673" s="4">
        <v>3.6</v>
      </c>
      <c r="K673" s="4">
        <v>1.31</v>
      </c>
      <c r="L673" s="18">
        <f t="shared" si="255"/>
        <v>30</v>
      </c>
      <c r="M673" s="18">
        <f t="shared" si="256"/>
        <v>70</v>
      </c>
      <c r="N673" s="18">
        <f t="shared" si="257"/>
        <v>25</v>
      </c>
      <c r="O673" s="18">
        <f t="shared" si="258"/>
        <v>75</v>
      </c>
      <c r="P673" s="4">
        <f t="shared" si="259"/>
        <v>202011</v>
      </c>
      <c r="Q673" s="23">
        <f t="shared" si="260"/>
        <v>2.4444444444444442</v>
      </c>
      <c r="R673" s="23">
        <f t="shared" si="261"/>
        <v>-3.2919254658385086</v>
      </c>
      <c r="S673" s="22">
        <f t="shared" si="262"/>
        <v>-0.84748102139406445</v>
      </c>
      <c r="T673" s="5">
        <f t="shared" si="263"/>
        <v>0.40909090909090912</v>
      </c>
      <c r="U673" s="5"/>
      <c r="V673" s="5"/>
      <c r="W673" s="5">
        <f t="shared" si="264"/>
        <v>-1</v>
      </c>
      <c r="X673" s="4">
        <f t="shared" si="265"/>
        <v>-1</v>
      </c>
      <c r="Y673" s="4">
        <f t="shared" si="266"/>
        <v>0</v>
      </c>
      <c r="Z673" s="30">
        <f t="shared" si="267"/>
        <v>2020</v>
      </c>
      <c r="AA673" s="4">
        <f t="shared" si="268"/>
        <v>0.35000000000000009</v>
      </c>
      <c r="AB673" s="4">
        <f t="shared" si="269"/>
        <v>0.31000000000000005</v>
      </c>
      <c r="AC673" s="4">
        <f t="shared" si="270"/>
        <v>-4.0000000000000036E-2</v>
      </c>
      <c r="AD673" s="4"/>
      <c r="AE673" s="4">
        <f t="shared" si="271"/>
        <v>2.5252525252525249E-2</v>
      </c>
      <c r="AF673" s="31">
        <f t="shared" si="272"/>
        <v>-0.64999999999999991</v>
      </c>
      <c r="AG673" s="31">
        <f t="shared" si="273"/>
        <v>-0.69</v>
      </c>
      <c r="AH673" s="3">
        <f t="shared" si="274"/>
        <v>0</v>
      </c>
      <c r="AI673" s="40" t="b">
        <f t="shared" si="275"/>
        <v>0</v>
      </c>
      <c r="AJ673" s="3">
        <f t="shared" si="276"/>
        <v>4.1935483870967794E-2</v>
      </c>
      <c r="AK673" s="3">
        <f t="shared" si="277"/>
        <v>0.76570795874948516</v>
      </c>
    </row>
    <row r="674" spans="1:37" s="3" customFormat="1" x14ac:dyDescent="0.25">
      <c r="A674" s="9">
        <v>44164</v>
      </c>
      <c r="B674" s="1" t="s">
        <v>60</v>
      </c>
      <c r="C674" s="1" t="s">
        <v>40</v>
      </c>
      <c r="D674">
        <v>28</v>
      </c>
      <c r="E674" s="1">
        <v>27</v>
      </c>
      <c r="F674">
        <f t="shared" si="253"/>
        <v>1</v>
      </c>
      <c r="G674">
        <f t="shared" si="254"/>
        <v>0</v>
      </c>
      <c r="H674" s="4">
        <v>1.44</v>
      </c>
      <c r="I674" s="4">
        <v>2.85</v>
      </c>
      <c r="J674" s="4">
        <v>1.62</v>
      </c>
      <c r="K674" s="4">
        <v>2.4</v>
      </c>
      <c r="L674" s="18">
        <f t="shared" si="255"/>
        <v>60</v>
      </c>
      <c r="M674" s="18">
        <f t="shared" si="256"/>
        <v>35</v>
      </c>
      <c r="N674" s="18">
        <f t="shared" si="257"/>
        <v>60</v>
      </c>
      <c r="O674" s="18">
        <f t="shared" si="258"/>
        <v>40</v>
      </c>
      <c r="P674" s="4">
        <f t="shared" si="259"/>
        <v>202011</v>
      </c>
      <c r="Q674" s="23">
        <f t="shared" si="260"/>
        <v>1.44</v>
      </c>
      <c r="R674" s="23">
        <f t="shared" si="261"/>
        <v>-2.8132678132678133</v>
      </c>
      <c r="S674" s="22">
        <f t="shared" si="262"/>
        <v>-1.3732678132678133</v>
      </c>
      <c r="T674" s="5">
        <f t="shared" si="263"/>
        <v>1.9791666666666667</v>
      </c>
      <c r="U674" s="5"/>
      <c r="V674" s="5"/>
      <c r="W674" s="5">
        <f t="shared" si="264"/>
        <v>0.43999999999999995</v>
      </c>
      <c r="X674" s="4">
        <f t="shared" si="265"/>
        <v>0.62000000000000011</v>
      </c>
      <c r="Y674" s="4">
        <f t="shared" si="266"/>
        <v>0.18000000000000016</v>
      </c>
      <c r="Z674" s="30">
        <f t="shared" si="267"/>
        <v>2020</v>
      </c>
      <c r="AA674" s="4">
        <f t="shared" si="268"/>
        <v>-1</v>
      </c>
      <c r="AB674" s="4">
        <f t="shared" si="269"/>
        <v>-1</v>
      </c>
      <c r="AC674" s="4">
        <f t="shared" si="270"/>
        <v>0</v>
      </c>
      <c r="AD674" s="4"/>
      <c r="AE674" s="4">
        <f t="shared" si="271"/>
        <v>7.7160493827160503E-2</v>
      </c>
      <c r="AF674" s="31">
        <f t="shared" si="272"/>
        <v>-0.56000000000000005</v>
      </c>
      <c r="AG674" s="31">
        <f t="shared" si="273"/>
        <v>-0.37999999999999989</v>
      </c>
      <c r="AH674" s="3">
        <f t="shared" si="274"/>
        <v>1</v>
      </c>
      <c r="AI674" s="40">
        <f t="shared" si="275"/>
        <v>3.1838856400259963E-2</v>
      </c>
      <c r="AJ674" s="3">
        <f t="shared" si="276"/>
        <v>4.3356643356643354E-2</v>
      </c>
      <c r="AK674" s="3">
        <f t="shared" si="277"/>
        <v>0.74529199867765583</v>
      </c>
    </row>
    <row r="675" spans="1:37" s="3" customFormat="1" x14ac:dyDescent="0.25">
      <c r="A675" s="9">
        <v>44164</v>
      </c>
      <c r="B675" s="1" t="s">
        <v>52</v>
      </c>
      <c r="C675" s="1" t="s">
        <v>63</v>
      </c>
      <c r="D675">
        <v>20</v>
      </c>
      <c r="E675" s="1">
        <v>17</v>
      </c>
      <c r="F675">
        <f t="shared" si="253"/>
        <v>1</v>
      </c>
      <c r="G675">
        <f t="shared" si="254"/>
        <v>0</v>
      </c>
      <c r="H675" s="4">
        <v>2.2000000000000002</v>
      </c>
      <c r="I675" s="4">
        <v>1.71</v>
      </c>
      <c r="J675" s="4">
        <v>2.1</v>
      </c>
      <c r="K675" s="4">
        <v>1.76</v>
      </c>
      <c r="L675" s="18">
        <f t="shared" si="255"/>
        <v>40</v>
      </c>
      <c r="M675" s="18">
        <f t="shared" si="256"/>
        <v>55</v>
      </c>
      <c r="N675" s="18">
        <f t="shared" si="257"/>
        <v>45</v>
      </c>
      <c r="O675" s="18">
        <f t="shared" si="258"/>
        <v>55</v>
      </c>
      <c r="P675" s="4">
        <f t="shared" si="259"/>
        <v>202011</v>
      </c>
      <c r="Q675" s="23">
        <f t="shared" si="260"/>
        <v>2.2000000000000002</v>
      </c>
      <c r="R675" s="23">
        <f t="shared" si="261"/>
        <v>-2.2417840375586855</v>
      </c>
      <c r="S675" s="22">
        <f t="shared" si="262"/>
        <v>-4.1784037558685316E-2</v>
      </c>
      <c r="T675" s="5">
        <f t="shared" si="263"/>
        <v>0.77727272727272723</v>
      </c>
      <c r="U675" s="5"/>
      <c r="V675" s="5"/>
      <c r="W675" s="5">
        <f t="shared" si="264"/>
        <v>1.2000000000000002</v>
      </c>
      <c r="X675" s="4">
        <f t="shared" si="265"/>
        <v>1.1000000000000001</v>
      </c>
      <c r="Y675" s="4">
        <f t="shared" si="266"/>
        <v>-0.10000000000000009</v>
      </c>
      <c r="Z675" s="30">
        <f t="shared" si="267"/>
        <v>2020</v>
      </c>
      <c r="AA675" s="4">
        <f t="shared" si="268"/>
        <v>-1</v>
      </c>
      <c r="AB675" s="4">
        <f t="shared" si="269"/>
        <v>-1</v>
      </c>
      <c r="AC675" s="4">
        <f t="shared" si="270"/>
        <v>0</v>
      </c>
      <c r="AD675" s="4"/>
      <c r="AE675" s="4">
        <f t="shared" si="271"/>
        <v>-2.1645021645021634E-2</v>
      </c>
      <c r="AF675" s="31">
        <f t="shared" si="272"/>
        <v>0.20000000000000018</v>
      </c>
      <c r="AG675" s="31">
        <f t="shared" si="273"/>
        <v>0.10000000000000009</v>
      </c>
      <c r="AH675" s="3">
        <f t="shared" si="274"/>
        <v>0</v>
      </c>
      <c r="AI675" s="40" t="b">
        <f t="shared" si="275"/>
        <v>0</v>
      </c>
      <c r="AJ675" s="3">
        <f t="shared" si="276"/>
        <v>3.7851662404092101E-2</v>
      </c>
      <c r="AK675" s="3">
        <f t="shared" si="277"/>
        <v>0.72372653477329041</v>
      </c>
    </row>
    <row r="676" spans="1:37" s="3" customFormat="1" x14ac:dyDescent="0.25">
      <c r="A676" s="9">
        <v>44164</v>
      </c>
      <c r="B676" s="1" t="s">
        <v>53</v>
      </c>
      <c r="C676" s="1" t="s">
        <v>51</v>
      </c>
      <c r="D676">
        <v>3</v>
      </c>
      <c r="E676" s="1">
        <v>20</v>
      </c>
      <c r="F676">
        <f t="shared" si="253"/>
        <v>0</v>
      </c>
      <c r="G676">
        <f t="shared" si="254"/>
        <v>1</v>
      </c>
      <c r="H676" s="4">
        <v>3.45</v>
      </c>
      <c r="I676" s="4">
        <v>1.32</v>
      </c>
      <c r="J676" s="4">
        <v>3.55</v>
      </c>
      <c r="K676" s="4">
        <v>1.31</v>
      </c>
      <c r="L676" s="18">
        <f t="shared" si="255"/>
        <v>20</v>
      </c>
      <c r="M676" s="18">
        <f t="shared" si="256"/>
        <v>75</v>
      </c>
      <c r="N676" s="18">
        <f t="shared" si="257"/>
        <v>25</v>
      </c>
      <c r="O676" s="18">
        <f t="shared" si="258"/>
        <v>75</v>
      </c>
      <c r="P676" s="4">
        <f t="shared" si="259"/>
        <v>202011</v>
      </c>
      <c r="Q676" s="23">
        <f t="shared" si="260"/>
        <v>2.6136363636363638</v>
      </c>
      <c r="R676" s="23">
        <f t="shared" si="261"/>
        <v>-3.533163265306122</v>
      </c>
      <c r="S676" s="22">
        <f t="shared" si="262"/>
        <v>-0.91952690166975826</v>
      </c>
      <c r="T676" s="5">
        <f t="shared" si="263"/>
        <v>0.38260869565217392</v>
      </c>
      <c r="U676" s="5"/>
      <c r="V676" s="5"/>
      <c r="W676" s="5">
        <f t="shared" si="264"/>
        <v>-1</v>
      </c>
      <c r="X676" s="4">
        <f t="shared" si="265"/>
        <v>-1</v>
      </c>
      <c r="Y676" s="4">
        <f t="shared" si="266"/>
        <v>0</v>
      </c>
      <c r="Z676" s="30">
        <f t="shared" si="267"/>
        <v>2020</v>
      </c>
      <c r="AA676" s="4">
        <f t="shared" si="268"/>
        <v>0.32000000000000006</v>
      </c>
      <c r="AB676" s="4">
        <f t="shared" si="269"/>
        <v>0.31000000000000005</v>
      </c>
      <c r="AC676" s="4">
        <f t="shared" si="270"/>
        <v>-1.0000000000000009E-2</v>
      </c>
      <c r="AD676" s="4"/>
      <c r="AE676" s="4">
        <f t="shared" si="271"/>
        <v>8.1649316186976906E-3</v>
      </c>
      <c r="AF676" s="31">
        <f t="shared" si="272"/>
        <v>-0.67999999999999994</v>
      </c>
      <c r="AG676" s="31">
        <f t="shared" si="273"/>
        <v>-0.69</v>
      </c>
      <c r="AH676" s="3">
        <f t="shared" si="274"/>
        <v>0</v>
      </c>
      <c r="AI676" s="40" t="b">
        <f t="shared" si="275"/>
        <v>0</v>
      </c>
      <c r="AJ676" s="3">
        <f t="shared" si="276"/>
        <v>4.5283018867924518E-2</v>
      </c>
      <c r="AK676" s="3">
        <f t="shared" si="277"/>
        <v>0.76999762186220344</v>
      </c>
    </row>
    <row r="677" spans="1:37" s="3" customFormat="1" x14ac:dyDescent="0.25">
      <c r="A677" s="9">
        <v>44161</v>
      </c>
      <c r="B677" s="1" t="s">
        <v>37</v>
      </c>
      <c r="C677" s="1" t="s">
        <v>81</v>
      </c>
      <c r="D677">
        <v>16</v>
      </c>
      <c r="E677" s="1">
        <v>41</v>
      </c>
      <c r="F677">
        <f t="shared" si="253"/>
        <v>0</v>
      </c>
      <c r="G677">
        <f t="shared" si="254"/>
        <v>1</v>
      </c>
      <c r="H677" s="4">
        <v>1.66</v>
      </c>
      <c r="I677" s="4">
        <v>2.2999999999999998</v>
      </c>
      <c r="J677" s="4">
        <v>1.66</v>
      </c>
      <c r="K677" s="4">
        <v>2.2999999999999998</v>
      </c>
      <c r="L677" s="18">
        <f t="shared" si="255"/>
        <v>60</v>
      </c>
      <c r="M677" s="18">
        <f t="shared" si="256"/>
        <v>40</v>
      </c>
      <c r="N677" s="18">
        <f t="shared" si="257"/>
        <v>60</v>
      </c>
      <c r="O677" s="18">
        <f t="shared" si="258"/>
        <v>40</v>
      </c>
      <c r="P677" s="4">
        <f t="shared" si="259"/>
        <v>202011</v>
      </c>
      <c r="Q677" s="23">
        <f t="shared" si="260"/>
        <v>0.72173913043478266</v>
      </c>
      <c r="R677" s="23">
        <f t="shared" si="261"/>
        <v>-2.2843822843822847</v>
      </c>
      <c r="S677" s="22">
        <f t="shared" si="262"/>
        <v>-1.5626431539475021</v>
      </c>
      <c r="T677" s="5">
        <f t="shared" si="263"/>
        <v>1.3855421686746987</v>
      </c>
      <c r="U677" s="5"/>
      <c r="V677" s="5"/>
      <c r="W677" s="5">
        <f t="shared" si="264"/>
        <v>-1</v>
      </c>
      <c r="X677" s="4">
        <f t="shared" si="265"/>
        <v>-1</v>
      </c>
      <c r="Y677" s="4">
        <f t="shared" si="266"/>
        <v>0</v>
      </c>
      <c r="Z677" s="30">
        <f t="shared" si="267"/>
        <v>2020</v>
      </c>
      <c r="AA677" s="4">
        <f t="shared" si="268"/>
        <v>1.2999999999999998</v>
      </c>
      <c r="AB677" s="4">
        <f t="shared" si="269"/>
        <v>1.2999999999999998</v>
      </c>
      <c r="AC677" s="4">
        <f t="shared" si="270"/>
        <v>0</v>
      </c>
      <c r="AD677" s="4"/>
      <c r="AE677" s="4">
        <f t="shared" si="271"/>
        <v>0</v>
      </c>
      <c r="AF677" s="31">
        <f t="shared" si="272"/>
        <v>0.29999999999999982</v>
      </c>
      <c r="AG677" s="31">
        <f t="shared" si="273"/>
        <v>0.29999999999999982</v>
      </c>
      <c r="AH677" s="3">
        <f t="shared" si="274"/>
        <v>0</v>
      </c>
      <c r="AI677" s="40" t="b">
        <f t="shared" si="275"/>
        <v>0</v>
      </c>
      <c r="AJ677" s="3">
        <f t="shared" si="276"/>
        <v>3.5858585858585923E-2</v>
      </c>
      <c r="AK677" s="3">
        <f t="shared" si="277"/>
        <v>0.72834147531433491</v>
      </c>
    </row>
    <row r="678" spans="1:37" s="3" customFormat="1" x14ac:dyDescent="0.25">
      <c r="A678" s="9">
        <v>44161</v>
      </c>
      <c r="B678" s="1" t="s">
        <v>33</v>
      </c>
      <c r="C678" s="1" t="s">
        <v>47</v>
      </c>
      <c r="D678">
        <v>25</v>
      </c>
      <c r="E678" s="1">
        <v>41</v>
      </c>
      <c r="F678">
        <f t="shared" si="253"/>
        <v>0</v>
      </c>
      <c r="G678">
        <f t="shared" si="254"/>
        <v>1</v>
      </c>
      <c r="H678" s="4">
        <v>2.1</v>
      </c>
      <c r="I678" s="4">
        <v>1.76</v>
      </c>
      <c r="J678" s="4">
        <v>2.5</v>
      </c>
      <c r="K678" s="4">
        <v>1.58</v>
      </c>
      <c r="L678" s="18">
        <f t="shared" si="255"/>
        <v>40</v>
      </c>
      <c r="M678" s="18">
        <f t="shared" si="256"/>
        <v>55</v>
      </c>
      <c r="N678" s="18">
        <f t="shared" si="257"/>
        <v>40</v>
      </c>
      <c r="O678" s="18">
        <f t="shared" si="258"/>
        <v>60</v>
      </c>
      <c r="P678" s="4">
        <f t="shared" si="259"/>
        <v>202011</v>
      </c>
      <c r="Q678" s="23">
        <f t="shared" si="260"/>
        <v>1.1931818181818181</v>
      </c>
      <c r="R678" s="23">
        <f t="shared" si="261"/>
        <v>-2.2248803827751198</v>
      </c>
      <c r="S678" s="22">
        <f t="shared" si="262"/>
        <v>-1.0316985645933017</v>
      </c>
      <c r="T678" s="5">
        <f t="shared" si="263"/>
        <v>0.83809523809523812</v>
      </c>
      <c r="U678" s="5"/>
      <c r="V678" s="5"/>
      <c r="W678" s="5">
        <f t="shared" si="264"/>
        <v>-1</v>
      </c>
      <c r="X678" s="4">
        <f t="shared" si="265"/>
        <v>-1</v>
      </c>
      <c r="Y678" s="4">
        <f t="shared" si="266"/>
        <v>0</v>
      </c>
      <c r="Z678" s="30">
        <f t="shared" si="267"/>
        <v>2020</v>
      </c>
      <c r="AA678" s="4">
        <f t="shared" si="268"/>
        <v>0.76</v>
      </c>
      <c r="AB678" s="4">
        <f t="shared" si="269"/>
        <v>0.58000000000000007</v>
      </c>
      <c r="AC678" s="4">
        <f t="shared" si="270"/>
        <v>-0.17999999999999994</v>
      </c>
      <c r="AD678" s="4"/>
      <c r="AE678" s="4">
        <f t="shared" si="271"/>
        <v>7.6190476190476142E-2</v>
      </c>
      <c r="AF678" s="31">
        <f t="shared" si="272"/>
        <v>-0.24</v>
      </c>
      <c r="AG678" s="31">
        <f t="shared" si="273"/>
        <v>-0.41999999999999993</v>
      </c>
      <c r="AH678" s="3">
        <f t="shared" si="274"/>
        <v>1</v>
      </c>
      <c r="AI678" s="40">
        <f t="shared" si="275"/>
        <v>3.1818181818181746E-2</v>
      </c>
      <c r="AJ678" s="3">
        <f t="shared" si="276"/>
        <v>4.2487046632124437E-2</v>
      </c>
      <c r="AK678" s="3">
        <f t="shared" si="277"/>
        <v>0.71743173853563458</v>
      </c>
    </row>
    <row r="679" spans="1:37" s="3" customFormat="1" x14ac:dyDescent="0.25">
      <c r="A679" s="9">
        <v>44158</v>
      </c>
      <c r="B679" s="1" t="s">
        <v>39</v>
      </c>
      <c r="C679" s="1" t="s">
        <v>73</v>
      </c>
      <c r="D679">
        <v>24</v>
      </c>
      <c r="E679" s="1">
        <v>27</v>
      </c>
      <c r="F679">
        <f t="shared" si="253"/>
        <v>0</v>
      </c>
      <c r="G679">
        <f t="shared" si="254"/>
        <v>1</v>
      </c>
      <c r="H679" s="4">
        <v>1.55</v>
      </c>
      <c r="I679" s="4">
        <v>2.6</v>
      </c>
      <c r="J679" s="4">
        <v>1.47</v>
      </c>
      <c r="K679" s="4">
        <v>2.75</v>
      </c>
      <c r="L679" s="18">
        <f t="shared" si="255"/>
        <v>60</v>
      </c>
      <c r="M679" s="18">
        <f t="shared" si="256"/>
        <v>35</v>
      </c>
      <c r="N679" s="18">
        <f t="shared" si="257"/>
        <v>65</v>
      </c>
      <c r="O679" s="18">
        <f t="shared" si="258"/>
        <v>35</v>
      </c>
      <c r="P679" s="4">
        <f t="shared" si="259"/>
        <v>202011</v>
      </c>
      <c r="Q679" s="23">
        <f t="shared" si="260"/>
        <v>0.59615384615384615</v>
      </c>
      <c r="R679" s="23">
        <f t="shared" si="261"/>
        <v>-2.4431818181818183</v>
      </c>
      <c r="S679" s="22">
        <f t="shared" si="262"/>
        <v>-1.8470279720279721</v>
      </c>
      <c r="T679" s="5">
        <f t="shared" si="263"/>
        <v>1.6774193548387097</v>
      </c>
      <c r="U679" s="5"/>
      <c r="V679" s="5"/>
      <c r="W679" s="5">
        <f t="shared" si="264"/>
        <v>-1</v>
      </c>
      <c r="X679" s="4">
        <f t="shared" si="265"/>
        <v>-1</v>
      </c>
      <c r="Y679" s="4">
        <f t="shared" si="266"/>
        <v>0</v>
      </c>
      <c r="Z679" s="30">
        <f t="shared" si="267"/>
        <v>2020</v>
      </c>
      <c r="AA679" s="4">
        <f t="shared" si="268"/>
        <v>1.6</v>
      </c>
      <c r="AB679" s="4">
        <f t="shared" si="269"/>
        <v>1.75</v>
      </c>
      <c r="AC679" s="4">
        <f t="shared" si="270"/>
        <v>0.14999999999999991</v>
      </c>
      <c r="AD679" s="4"/>
      <c r="AE679" s="4">
        <f t="shared" si="271"/>
        <v>-3.5110818520956766E-2</v>
      </c>
      <c r="AF679" s="31">
        <f t="shared" si="272"/>
        <v>0.60000000000000009</v>
      </c>
      <c r="AG679" s="31">
        <f t="shared" si="273"/>
        <v>0.75</v>
      </c>
      <c r="AH679" s="3">
        <f t="shared" si="274"/>
        <v>0</v>
      </c>
      <c r="AI679" s="40" t="b">
        <f t="shared" si="275"/>
        <v>0</v>
      </c>
      <c r="AJ679" s="3">
        <f t="shared" si="276"/>
        <v>2.8915662650602414E-2</v>
      </c>
      <c r="AK679" s="3">
        <f t="shared" si="277"/>
        <v>0.74447228909727914</v>
      </c>
    </row>
    <row r="680" spans="1:37" s="3" customFormat="1" x14ac:dyDescent="0.25">
      <c r="A680" s="9">
        <v>44157</v>
      </c>
      <c r="B680" s="1" t="s">
        <v>80</v>
      </c>
      <c r="C680" s="1" t="s">
        <v>49</v>
      </c>
      <c r="D680">
        <v>31</v>
      </c>
      <c r="E680" s="1">
        <v>35</v>
      </c>
      <c r="F680">
        <f t="shared" si="253"/>
        <v>0</v>
      </c>
      <c r="G680">
        <f t="shared" si="254"/>
        <v>1</v>
      </c>
      <c r="H680" s="4">
        <v>3.65</v>
      </c>
      <c r="I680" s="4">
        <v>1.3</v>
      </c>
      <c r="J680" s="4">
        <v>3.8</v>
      </c>
      <c r="K680" s="4">
        <v>1.27</v>
      </c>
      <c r="L680" s="18">
        <f t="shared" si="255"/>
        <v>20</v>
      </c>
      <c r="M680" s="18">
        <f t="shared" si="256"/>
        <v>75</v>
      </c>
      <c r="N680" s="18">
        <f t="shared" si="257"/>
        <v>25</v>
      </c>
      <c r="O680" s="18">
        <f t="shared" si="258"/>
        <v>75</v>
      </c>
      <c r="P680" s="4">
        <f t="shared" si="259"/>
        <v>202011</v>
      </c>
      <c r="Q680" s="23">
        <f t="shared" si="260"/>
        <v>2.8076923076923075</v>
      </c>
      <c r="R680" s="23">
        <f t="shared" si="261"/>
        <v>-3.7106918238993707</v>
      </c>
      <c r="S680" s="22">
        <f t="shared" si="262"/>
        <v>-0.9029995162070632</v>
      </c>
      <c r="T680" s="5">
        <f t="shared" si="263"/>
        <v>0.35616438356164387</v>
      </c>
      <c r="U680" s="5"/>
      <c r="V680" s="5"/>
      <c r="W680" s="5">
        <f t="shared" si="264"/>
        <v>-1</v>
      </c>
      <c r="X680" s="4">
        <f t="shared" si="265"/>
        <v>-1</v>
      </c>
      <c r="Y680" s="4">
        <f t="shared" si="266"/>
        <v>0</v>
      </c>
      <c r="Z680" s="30">
        <f t="shared" si="267"/>
        <v>2020</v>
      </c>
      <c r="AA680" s="4">
        <f t="shared" si="268"/>
        <v>0.30000000000000004</v>
      </c>
      <c r="AB680" s="4">
        <f t="shared" si="269"/>
        <v>0.27</v>
      </c>
      <c r="AC680" s="4">
        <f t="shared" si="270"/>
        <v>-3.0000000000000027E-2</v>
      </c>
      <c r="AD680" s="4"/>
      <c r="AE680" s="4">
        <f t="shared" si="271"/>
        <v>1.0814708002883922E-2</v>
      </c>
      <c r="AF680" s="31">
        <f t="shared" si="272"/>
        <v>-0.7</v>
      </c>
      <c r="AG680" s="31">
        <f t="shared" si="273"/>
        <v>-0.73</v>
      </c>
      <c r="AH680" s="3">
        <f t="shared" si="274"/>
        <v>0</v>
      </c>
      <c r="AI680" s="40" t="b">
        <f t="shared" si="275"/>
        <v>0</v>
      </c>
      <c r="AJ680" s="3">
        <f t="shared" si="276"/>
        <v>4.1414141414141459E-2</v>
      </c>
      <c r="AK680" s="3">
        <f t="shared" si="277"/>
        <v>0.78014681307260381</v>
      </c>
    </row>
    <row r="681" spans="1:37" s="3" customFormat="1" x14ac:dyDescent="0.25">
      <c r="A681" s="9">
        <v>44157</v>
      </c>
      <c r="B681" s="1" t="s">
        <v>36</v>
      </c>
      <c r="C681" s="1" t="s">
        <v>62</v>
      </c>
      <c r="D681">
        <v>34</v>
      </c>
      <c r="E681" s="1">
        <v>31</v>
      </c>
      <c r="F681">
        <f t="shared" si="253"/>
        <v>1</v>
      </c>
      <c r="G681">
        <f t="shared" si="254"/>
        <v>0</v>
      </c>
      <c r="H681" s="4">
        <v>1.8</v>
      </c>
      <c r="I681" s="4">
        <v>2.0499999999999998</v>
      </c>
      <c r="J681" s="4">
        <v>1.8</v>
      </c>
      <c r="K681" s="4">
        <v>2.0499999999999998</v>
      </c>
      <c r="L681" s="18">
        <f t="shared" si="255"/>
        <v>50</v>
      </c>
      <c r="M681" s="18">
        <f t="shared" si="256"/>
        <v>45</v>
      </c>
      <c r="N681" s="18">
        <f t="shared" si="257"/>
        <v>55</v>
      </c>
      <c r="O681" s="18">
        <f t="shared" si="258"/>
        <v>45</v>
      </c>
      <c r="P681" s="4">
        <f t="shared" si="259"/>
        <v>202011</v>
      </c>
      <c r="Q681" s="23">
        <f t="shared" si="260"/>
        <v>1.8</v>
      </c>
      <c r="R681" s="23">
        <f t="shared" si="261"/>
        <v>-2.2023809523809526</v>
      </c>
      <c r="S681" s="22">
        <f t="shared" si="262"/>
        <v>-0.40238095238095251</v>
      </c>
      <c r="T681" s="5">
        <f t="shared" si="263"/>
        <v>1.1388888888888888</v>
      </c>
      <c r="U681" s="5"/>
      <c r="V681" s="5"/>
      <c r="W681" s="5">
        <f t="shared" si="264"/>
        <v>0.8</v>
      </c>
      <c r="X681" s="4">
        <f t="shared" si="265"/>
        <v>0.8</v>
      </c>
      <c r="Y681" s="4">
        <f t="shared" si="266"/>
        <v>0</v>
      </c>
      <c r="Z681" s="30">
        <f t="shared" si="267"/>
        <v>2020</v>
      </c>
      <c r="AA681" s="4">
        <f t="shared" si="268"/>
        <v>-1</v>
      </c>
      <c r="AB681" s="4">
        <f t="shared" si="269"/>
        <v>-1</v>
      </c>
      <c r="AC681" s="4">
        <f t="shared" si="270"/>
        <v>0</v>
      </c>
      <c r="AD681" s="4"/>
      <c r="AE681" s="4">
        <f t="shared" si="271"/>
        <v>0</v>
      </c>
      <c r="AF681" s="31">
        <f t="shared" si="272"/>
        <v>-0.19999999999999996</v>
      </c>
      <c r="AG681" s="31">
        <f t="shared" si="273"/>
        <v>-0.19999999999999996</v>
      </c>
      <c r="AH681" s="3">
        <f t="shared" si="274"/>
        <v>0</v>
      </c>
      <c r="AI681" s="40" t="b">
        <f t="shared" si="275"/>
        <v>0</v>
      </c>
      <c r="AJ681" s="3">
        <f t="shared" si="276"/>
        <v>4.1558441558441461E-2</v>
      </c>
      <c r="AK681" s="3">
        <f t="shared" si="277"/>
        <v>0.7172464949581745</v>
      </c>
    </row>
    <row r="682" spans="1:37" s="3" customFormat="1" x14ac:dyDescent="0.25">
      <c r="A682" s="9">
        <v>44157</v>
      </c>
      <c r="B682" s="1" t="s">
        <v>60</v>
      </c>
      <c r="C682" s="1" t="s">
        <v>37</v>
      </c>
      <c r="D682">
        <v>28</v>
      </c>
      <c r="E682" s="1">
        <v>31</v>
      </c>
      <c r="F682">
        <f t="shared" si="253"/>
        <v>0</v>
      </c>
      <c r="G682">
        <f t="shared" si="254"/>
        <v>1</v>
      </c>
      <c r="H682" s="4">
        <v>1.28</v>
      </c>
      <c r="I682" s="4">
        <v>3.75</v>
      </c>
      <c r="J682" s="4">
        <v>1.3</v>
      </c>
      <c r="K682" s="4">
        <v>3.65</v>
      </c>
      <c r="L682" s="18">
        <f t="shared" si="255"/>
        <v>70</v>
      </c>
      <c r="M682" s="18">
        <f t="shared" si="256"/>
        <v>25</v>
      </c>
      <c r="N682" s="18">
        <f t="shared" si="257"/>
        <v>75</v>
      </c>
      <c r="O682" s="18">
        <f t="shared" si="258"/>
        <v>25</v>
      </c>
      <c r="P682" s="4">
        <f t="shared" si="259"/>
        <v>202011</v>
      </c>
      <c r="Q682" s="23">
        <f t="shared" si="260"/>
        <v>0.34133333333333332</v>
      </c>
      <c r="R682" s="23">
        <f t="shared" si="261"/>
        <v>-3.9350649350649349</v>
      </c>
      <c r="S682" s="22">
        <f t="shared" si="262"/>
        <v>-3.5937316017316014</v>
      </c>
      <c r="T682" s="5">
        <f t="shared" si="263"/>
        <v>2.9296875</v>
      </c>
      <c r="U682" s="5"/>
      <c r="V682" s="5"/>
      <c r="W682" s="5">
        <f t="shared" si="264"/>
        <v>-1</v>
      </c>
      <c r="X682" s="4">
        <f t="shared" si="265"/>
        <v>-1</v>
      </c>
      <c r="Y682" s="4">
        <f t="shared" si="266"/>
        <v>0</v>
      </c>
      <c r="Z682" s="30">
        <f t="shared" si="267"/>
        <v>2020</v>
      </c>
      <c r="AA682" s="4">
        <f t="shared" si="268"/>
        <v>2.75</v>
      </c>
      <c r="AB682" s="4">
        <f t="shared" si="269"/>
        <v>2.65</v>
      </c>
      <c r="AC682" s="4">
        <f t="shared" si="270"/>
        <v>-0.10000000000000009</v>
      </c>
      <c r="AD682" s="4"/>
      <c r="AE682" s="4">
        <f t="shared" si="271"/>
        <v>1.2019230769230838E-2</v>
      </c>
      <c r="AF682" s="31">
        <f t="shared" si="272"/>
        <v>1.75</v>
      </c>
      <c r="AG682" s="31">
        <f t="shared" si="273"/>
        <v>1.65</v>
      </c>
      <c r="AH682" s="3">
        <f t="shared" si="274"/>
        <v>0</v>
      </c>
      <c r="AI682" s="40" t="b">
        <f t="shared" si="275"/>
        <v>0</v>
      </c>
      <c r="AJ682" s="3">
        <f t="shared" si="276"/>
        <v>4.5725646123260466E-2</v>
      </c>
      <c r="AK682" s="3">
        <f t="shared" si="277"/>
        <v>0.78168402777777779</v>
      </c>
    </row>
    <row r="683" spans="1:37" s="3" customFormat="1" x14ac:dyDescent="0.25">
      <c r="A683" s="9">
        <v>44157</v>
      </c>
      <c r="B683" s="1" t="s">
        <v>35</v>
      </c>
      <c r="C683" s="1" t="s">
        <v>51</v>
      </c>
      <c r="D683">
        <v>20</v>
      </c>
      <c r="E683" s="1">
        <v>13</v>
      </c>
      <c r="F683">
        <f t="shared" si="253"/>
        <v>1</v>
      </c>
      <c r="G683">
        <f t="shared" si="254"/>
        <v>0</v>
      </c>
      <c r="H683" s="4">
        <v>2.2999999999999998</v>
      </c>
      <c r="I683" s="4">
        <v>1.66</v>
      </c>
      <c r="J683" s="4">
        <v>2.6</v>
      </c>
      <c r="K683" s="4">
        <v>1.55</v>
      </c>
      <c r="L683" s="18">
        <f t="shared" si="255"/>
        <v>40</v>
      </c>
      <c r="M683" s="18">
        <f t="shared" si="256"/>
        <v>60</v>
      </c>
      <c r="N683" s="18">
        <f t="shared" si="257"/>
        <v>35</v>
      </c>
      <c r="O683" s="18">
        <f t="shared" si="258"/>
        <v>60</v>
      </c>
      <c r="P683" s="4">
        <f t="shared" si="259"/>
        <v>202011</v>
      </c>
      <c r="Q683" s="23">
        <f t="shared" si="260"/>
        <v>2.2999999999999998</v>
      </c>
      <c r="R683" s="23">
        <f t="shared" si="261"/>
        <v>-2.2843822843822847</v>
      </c>
      <c r="S683" s="22">
        <f t="shared" si="262"/>
        <v>1.5617715617715078E-2</v>
      </c>
      <c r="T683" s="5">
        <f t="shared" si="263"/>
        <v>0.72173913043478266</v>
      </c>
      <c r="U683" s="5"/>
      <c r="V683" s="5"/>
      <c r="W683" s="5">
        <f t="shared" si="264"/>
        <v>1.2999999999999998</v>
      </c>
      <c r="X683" s="4">
        <f t="shared" si="265"/>
        <v>1.6</v>
      </c>
      <c r="Y683" s="4">
        <f t="shared" si="266"/>
        <v>0.30000000000000027</v>
      </c>
      <c r="Z683" s="30">
        <f t="shared" si="267"/>
        <v>2020</v>
      </c>
      <c r="AA683" s="4">
        <f t="shared" si="268"/>
        <v>-1</v>
      </c>
      <c r="AB683" s="4">
        <f t="shared" si="269"/>
        <v>-1</v>
      </c>
      <c r="AC683" s="4">
        <f t="shared" si="270"/>
        <v>0</v>
      </c>
      <c r="AD683" s="4"/>
      <c r="AE683" s="4">
        <f t="shared" si="271"/>
        <v>5.0167224080267636E-2</v>
      </c>
      <c r="AF683" s="31">
        <f t="shared" si="272"/>
        <v>0.29999999999999982</v>
      </c>
      <c r="AG683" s="31">
        <f t="shared" si="273"/>
        <v>0.60000000000000009</v>
      </c>
      <c r="AH683" s="3">
        <f t="shared" si="274"/>
        <v>1</v>
      </c>
      <c r="AI683" s="40">
        <f t="shared" si="275"/>
        <v>1.2974976830398499E-2</v>
      </c>
      <c r="AJ683" s="3">
        <f t="shared" si="276"/>
        <v>3.5858585858585923E-2</v>
      </c>
      <c r="AK683" s="3">
        <f t="shared" si="277"/>
        <v>0.72834147531433491</v>
      </c>
    </row>
    <row r="684" spans="1:37" s="3" customFormat="1" x14ac:dyDescent="0.25">
      <c r="A684" s="9">
        <v>44157</v>
      </c>
      <c r="B684" s="1" t="s">
        <v>74</v>
      </c>
      <c r="C684" s="1" t="s">
        <v>53</v>
      </c>
      <c r="D684">
        <v>34</v>
      </c>
      <c r="E684" s="1">
        <v>28</v>
      </c>
      <c r="F684">
        <f t="shared" si="253"/>
        <v>1</v>
      </c>
      <c r="G684">
        <f t="shared" si="254"/>
        <v>0</v>
      </c>
      <c r="H684" s="4">
        <v>1.25</v>
      </c>
      <c r="I684" s="4">
        <v>4.2</v>
      </c>
      <c r="J684" s="4">
        <v>1.22</v>
      </c>
      <c r="K684" s="4">
        <v>4.5</v>
      </c>
      <c r="L684" s="18">
        <f t="shared" si="255"/>
        <v>80</v>
      </c>
      <c r="M684" s="18">
        <f t="shared" si="256"/>
        <v>20</v>
      </c>
      <c r="N684" s="18">
        <f t="shared" si="257"/>
        <v>80</v>
      </c>
      <c r="O684" s="18">
        <f t="shared" si="258"/>
        <v>20</v>
      </c>
      <c r="P684" s="4">
        <f t="shared" si="259"/>
        <v>202011</v>
      </c>
      <c r="Q684" s="23">
        <f t="shared" si="260"/>
        <v>1.25</v>
      </c>
      <c r="R684" s="23">
        <f t="shared" si="261"/>
        <v>-4.3125</v>
      </c>
      <c r="S684" s="22">
        <f t="shared" si="262"/>
        <v>-3.0625</v>
      </c>
      <c r="T684" s="5">
        <f t="shared" si="263"/>
        <v>3.3600000000000003</v>
      </c>
      <c r="U684" s="5"/>
      <c r="V684" s="5"/>
      <c r="W684" s="5">
        <f t="shared" si="264"/>
        <v>0.25</v>
      </c>
      <c r="X684" s="4">
        <f t="shared" si="265"/>
        <v>0.21999999999999997</v>
      </c>
      <c r="Y684" s="4">
        <f t="shared" si="266"/>
        <v>-3.0000000000000027E-2</v>
      </c>
      <c r="Z684" s="30">
        <f t="shared" si="267"/>
        <v>2020</v>
      </c>
      <c r="AA684" s="4">
        <f t="shared" si="268"/>
        <v>-1</v>
      </c>
      <c r="AB684" s="4">
        <f t="shared" si="269"/>
        <v>-1</v>
      </c>
      <c r="AC684" s="4">
        <f t="shared" si="270"/>
        <v>0</v>
      </c>
      <c r="AD684" s="4"/>
      <c r="AE684" s="4">
        <f t="shared" si="271"/>
        <v>-1.9672131147540961E-2</v>
      </c>
      <c r="AF684" s="31">
        <f t="shared" si="272"/>
        <v>-0.75</v>
      </c>
      <c r="AG684" s="31">
        <f t="shared" si="273"/>
        <v>-0.78</v>
      </c>
      <c r="AH684" s="3">
        <f t="shared" si="274"/>
        <v>0</v>
      </c>
      <c r="AI684" s="40" t="b">
        <f t="shared" si="275"/>
        <v>0</v>
      </c>
      <c r="AJ684" s="3">
        <f t="shared" si="276"/>
        <v>3.669724770642202E-2</v>
      </c>
      <c r="AK684" s="3">
        <f t="shared" si="277"/>
        <v>0.8022675736961451</v>
      </c>
    </row>
    <row r="685" spans="1:37" s="3" customFormat="1" x14ac:dyDescent="0.25">
      <c r="A685" s="9">
        <v>44157</v>
      </c>
      <c r="B685" s="1" t="s">
        <v>43</v>
      </c>
      <c r="C685" s="1" t="s">
        <v>50</v>
      </c>
      <c r="D685">
        <v>24</v>
      </c>
      <c r="E685" s="1">
        <v>30</v>
      </c>
      <c r="F685">
        <f t="shared" si="253"/>
        <v>0</v>
      </c>
      <c r="G685">
        <f t="shared" si="254"/>
        <v>1</v>
      </c>
      <c r="H685" s="4">
        <v>1.34</v>
      </c>
      <c r="I685" s="4">
        <v>3.35</v>
      </c>
      <c r="J685" s="4">
        <v>1.37</v>
      </c>
      <c r="K685" s="4">
        <v>3.2</v>
      </c>
      <c r="L685" s="18">
        <f t="shared" si="255"/>
        <v>70</v>
      </c>
      <c r="M685" s="18">
        <f t="shared" si="256"/>
        <v>25</v>
      </c>
      <c r="N685" s="18">
        <f t="shared" si="257"/>
        <v>70</v>
      </c>
      <c r="O685" s="18">
        <f t="shared" si="258"/>
        <v>30</v>
      </c>
      <c r="P685" s="4">
        <f t="shared" si="259"/>
        <v>202011</v>
      </c>
      <c r="Q685" s="23">
        <f t="shared" si="260"/>
        <v>0.4</v>
      </c>
      <c r="R685" s="23">
        <f t="shared" si="261"/>
        <v>-3.3667083854818518</v>
      </c>
      <c r="S685" s="22">
        <f t="shared" si="262"/>
        <v>-2.9667083854818519</v>
      </c>
      <c r="T685" s="5">
        <f t="shared" si="263"/>
        <v>2.5</v>
      </c>
      <c r="U685" s="5"/>
      <c r="V685" s="5"/>
      <c r="W685" s="5">
        <f t="shared" si="264"/>
        <v>-1</v>
      </c>
      <c r="X685" s="4">
        <f t="shared" si="265"/>
        <v>-1</v>
      </c>
      <c r="Y685" s="4">
        <f t="shared" si="266"/>
        <v>0</v>
      </c>
      <c r="Z685" s="30">
        <f t="shared" si="267"/>
        <v>2020</v>
      </c>
      <c r="AA685" s="4">
        <f t="shared" si="268"/>
        <v>2.35</v>
      </c>
      <c r="AB685" s="4">
        <f t="shared" si="269"/>
        <v>2.2000000000000002</v>
      </c>
      <c r="AC685" s="4">
        <f t="shared" si="270"/>
        <v>-0.14999999999999991</v>
      </c>
      <c r="AD685" s="4"/>
      <c r="AE685" s="4">
        <f t="shared" si="271"/>
        <v>1.6341649417147774E-2</v>
      </c>
      <c r="AF685" s="31">
        <f t="shared" si="272"/>
        <v>1.35</v>
      </c>
      <c r="AG685" s="31">
        <f t="shared" si="273"/>
        <v>1.2000000000000002</v>
      </c>
      <c r="AH685" s="3">
        <f t="shared" si="274"/>
        <v>0</v>
      </c>
      <c r="AI685" s="40" t="b">
        <f t="shared" si="275"/>
        <v>0</v>
      </c>
      <c r="AJ685" s="3">
        <f t="shared" si="276"/>
        <v>4.2857142857142816E-2</v>
      </c>
      <c r="AK685" s="3">
        <f t="shared" si="277"/>
        <v>0.76725860561305748</v>
      </c>
    </row>
    <row r="686" spans="1:37" s="3" customFormat="1" x14ac:dyDescent="0.25">
      <c r="A686" s="9">
        <v>44157</v>
      </c>
      <c r="B686" s="1" t="s">
        <v>40</v>
      </c>
      <c r="C686" s="1" t="s">
        <v>33</v>
      </c>
      <c r="D686">
        <v>20</v>
      </c>
      <c r="E686" s="1">
        <v>0</v>
      </c>
      <c r="F686">
        <f t="shared" si="253"/>
        <v>1</v>
      </c>
      <c r="G686">
        <f t="shared" si="254"/>
        <v>0</v>
      </c>
      <c r="H686" s="4">
        <v>2.0499999999999998</v>
      </c>
      <c r="I686" s="4">
        <v>1.8</v>
      </c>
      <c r="J686" s="4">
        <v>2.0499999999999998</v>
      </c>
      <c r="K686" s="4">
        <v>1.8</v>
      </c>
      <c r="L686" s="18">
        <f t="shared" si="255"/>
        <v>40</v>
      </c>
      <c r="M686" s="18">
        <f t="shared" si="256"/>
        <v>55</v>
      </c>
      <c r="N686" s="18">
        <f t="shared" si="257"/>
        <v>45</v>
      </c>
      <c r="O686" s="18">
        <f t="shared" si="258"/>
        <v>55</v>
      </c>
      <c r="P686" s="4">
        <f t="shared" si="259"/>
        <v>202011</v>
      </c>
      <c r="Q686" s="23">
        <f t="shared" si="260"/>
        <v>2.0499999999999998</v>
      </c>
      <c r="R686" s="23">
        <f t="shared" si="261"/>
        <v>-2.2023809523809526</v>
      </c>
      <c r="S686" s="22">
        <f t="shared" si="262"/>
        <v>-0.15238095238095273</v>
      </c>
      <c r="T686" s="5">
        <f t="shared" si="263"/>
        <v>0.87804878048780499</v>
      </c>
      <c r="U686" s="5"/>
      <c r="V686" s="5"/>
      <c r="W686" s="5">
        <f t="shared" si="264"/>
        <v>1.0499999999999998</v>
      </c>
      <c r="X686" s="4">
        <f t="shared" si="265"/>
        <v>1.0499999999999998</v>
      </c>
      <c r="Y686" s="4">
        <f t="shared" si="266"/>
        <v>0</v>
      </c>
      <c r="Z686" s="30">
        <f t="shared" si="267"/>
        <v>2020</v>
      </c>
      <c r="AA686" s="4">
        <f t="shared" si="268"/>
        <v>-1</v>
      </c>
      <c r="AB686" s="4">
        <f t="shared" si="269"/>
        <v>-1</v>
      </c>
      <c r="AC686" s="4">
        <f t="shared" si="270"/>
        <v>0</v>
      </c>
      <c r="AD686" s="4"/>
      <c r="AE686" s="4">
        <f t="shared" si="271"/>
        <v>0</v>
      </c>
      <c r="AF686" s="31">
        <f t="shared" si="272"/>
        <v>4.9999999999999822E-2</v>
      </c>
      <c r="AG686" s="31">
        <f t="shared" si="273"/>
        <v>4.9999999999999822E-2</v>
      </c>
      <c r="AH686" s="3">
        <f t="shared" si="274"/>
        <v>0</v>
      </c>
      <c r="AI686" s="40" t="b">
        <f t="shared" si="275"/>
        <v>0</v>
      </c>
      <c r="AJ686" s="3">
        <f t="shared" si="276"/>
        <v>4.1558441558441461E-2</v>
      </c>
      <c r="AK686" s="3">
        <f t="shared" si="277"/>
        <v>0.7172464949581745</v>
      </c>
    </row>
    <row r="687" spans="1:37" s="3" customFormat="1" x14ac:dyDescent="0.25">
      <c r="A687" s="9">
        <v>44157</v>
      </c>
      <c r="B687" s="1" t="s">
        <v>58</v>
      </c>
      <c r="C687" s="1" t="s">
        <v>55</v>
      </c>
      <c r="D687">
        <v>22</v>
      </c>
      <c r="E687" s="1">
        <v>17</v>
      </c>
      <c r="F687">
        <f t="shared" si="253"/>
        <v>1</v>
      </c>
      <c r="G687">
        <f t="shared" si="254"/>
        <v>0</v>
      </c>
      <c r="H687" s="4">
        <v>1.54</v>
      </c>
      <c r="I687" s="4">
        <v>2.65</v>
      </c>
      <c r="J687" s="4">
        <v>1.71</v>
      </c>
      <c r="K687" s="4">
        <v>2.2000000000000002</v>
      </c>
      <c r="L687" s="18">
        <f t="shared" si="255"/>
        <v>60</v>
      </c>
      <c r="M687" s="18">
        <f t="shared" si="256"/>
        <v>35</v>
      </c>
      <c r="N687" s="18">
        <f t="shared" si="257"/>
        <v>55</v>
      </c>
      <c r="O687" s="18">
        <f t="shared" si="258"/>
        <v>45</v>
      </c>
      <c r="P687" s="4">
        <f t="shared" si="259"/>
        <v>202011</v>
      </c>
      <c r="Q687" s="23">
        <f t="shared" si="260"/>
        <v>1.54</v>
      </c>
      <c r="R687" s="23">
        <f t="shared" si="261"/>
        <v>-2.4579124579124576</v>
      </c>
      <c r="S687" s="22">
        <f t="shared" si="262"/>
        <v>-0.91791245791245757</v>
      </c>
      <c r="T687" s="5">
        <f t="shared" si="263"/>
        <v>1.7207792207792207</v>
      </c>
      <c r="U687" s="5"/>
      <c r="V687" s="5"/>
      <c r="W687" s="5">
        <f t="shared" si="264"/>
        <v>0.54</v>
      </c>
      <c r="X687" s="4">
        <f t="shared" si="265"/>
        <v>0.71</v>
      </c>
      <c r="Y687" s="4">
        <f t="shared" si="266"/>
        <v>0.16999999999999993</v>
      </c>
      <c r="Z687" s="30">
        <f t="shared" si="267"/>
        <v>2020</v>
      </c>
      <c r="AA687" s="4">
        <f t="shared" si="268"/>
        <v>-1</v>
      </c>
      <c r="AB687" s="4">
        <f t="shared" si="269"/>
        <v>-1</v>
      </c>
      <c r="AC687" s="4">
        <f t="shared" si="270"/>
        <v>0</v>
      </c>
      <c r="AD687" s="4"/>
      <c r="AE687" s="4">
        <f t="shared" si="271"/>
        <v>6.4555327713222477E-2</v>
      </c>
      <c r="AF687" s="31">
        <f t="shared" si="272"/>
        <v>-0.45999999999999996</v>
      </c>
      <c r="AG687" s="31">
        <f t="shared" si="273"/>
        <v>-0.29000000000000004</v>
      </c>
      <c r="AH687" s="3">
        <f t="shared" si="274"/>
        <v>1</v>
      </c>
      <c r="AI687" s="40">
        <f t="shared" si="275"/>
        <v>3.7846187796535369E-2</v>
      </c>
      <c r="AJ687" s="3">
        <f t="shared" si="276"/>
        <v>2.6014319809069208E-2</v>
      </c>
      <c r="AK687" s="3">
        <f t="shared" si="277"/>
        <v>0.74841726539654818</v>
      </c>
    </row>
    <row r="688" spans="1:37" s="3" customFormat="1" x14ac:dyDescent="0.25">
      <c r="A688" s="9">
        <v>44157</v>
      </c>
      <c r="B688" s="1" t="s">
        <v>47</v>
      </c>
      <c r="C688" s="1" t="s">
        <v>52</v>
      </c>
      <c r="D688">
        <v>27</v>
      </c>
      <c r="E688" s="1">
        <v>20</v>
      </c>
      <c r="F688">
        <f t="shared" si="253"/>
        <v>1</v>
      </c>
      <c r="G688">
        <f t="shared" si="254"/>
        <v>0</v>
      </c>
      <c r="H688" s="4">
        <v>2.2000000000000002</v>
      </c>
      <c r="I688" s="4">
        <v>1.71</v>
      </c>
      <c r="J688" s="4">
        <v>2.15</v>
      </c>
      <c r="K688" s="4">
        <v>1.74</v>
      </c>
      <c r="L688" s="18">
        <f t="shared" si="255"/>
        <v>40</v>
      </c>
      <c r="M688" s="18">
        <f t="shared" si="256"/>
        <v>55</v>
      </c>
      <c r="N688" s="18">
        <f t="shared" si="257"/>
        <v>45</v>
      </c>
      <c r="O688" s="18">
        <f t="shared" si="258"/>
        <v>55</v>
      </c>
      <c r="P688" s="4">
        <f t="shared" si="259"/>
        <v>202011</v>
      </c>
      <c r="Q688" s="23">
        <f t="shared" si="260"/>
        <v>2.2000000000000002</v>
      </c>
      <c r="R688" s="23">
        <f t="shared" si="261"/>
        <v>-2.2417840375586855</v>
      </c>
      <c r="S688" s="22">
        <f t="shared" si="262"/>
        <v>-4.1784037558685316E-2</v>
      </c>
      <c r="T688" s="5">
        <f t="shared" si="263"/>
        <v>0.77727272727272723</v>
      </c>
      <c r="U688" s="5"/>
      <c r="V688" s="5"/>
      <c r="W688" s="5">
        <f t="shared" si="264"/>
        <v>1.2000000000000002</v>
      </c>
      <c r="X688" s="4">
        <f t="shared" si="265"/>
        <v>1.1499999999999999</v>
      </c>
      <c r="Y688" s="4">
        <f t="shared" si="266"/>
        <v>-5.0000000000000266E-2</v>
      </c>
      <c r="Z688" s="30">
        <f t="shared" si="267"/>
        <v>2020</v>
      </c>
      <c r="AA688" s="4">
        <f t="shared" si="268"/>
        <v>-1</v>
      </c>
      <c r="AB688" s="4">
        <f t="shared" si="269"/>
        <v>-1</v>
      </c>
      <c r="AC688" s="4">
        <f t="shared" si="270"/>
        <v>0</v>
      </c>
      <c r="AD688" s="4"/>
      <c r="AE688" s="4">
        <f t="shared" si="271"/>
        <v>-1.0570824524312905E-2</v>
      </c>
      <c r="AF688" s="31">
        <f t="shared" si="272"/>
        <v>0.20000000000000018</v>
      </c>
      <c r="AG688" s="31">
        <f t="shared" si="273"/>
        <v>0.14999999999999991</v>
      </c>
      <c r="AH688" s="3">
        <f t="shared" si="274"/>
        <v>0</v>
      </c>
      <c r="AI688" s="40" t="b">
        <f t="shared" si="275"/>
        <v>0</v>
      </c>
      <c r="AJ688" s="3">
        <f t="shared" si="276"/>
        <v>3.7851662404092101E-2</v>
      </c>
      <c r="AK688" s="3">
        <f t="shared" si="277"/>
        <v>0.72372653477329041</v>
      </c>
    </row>
    <row r="689" spans="1:37" s="3" customFormat="1" x14ac:dyDescent="0.25">
      <c r="A689" s="9">
        <v>44157</v>
      </c>
      <c r="B689" s="1" t="s">
        <v>56</v>
      </c>
      <c r="C689" s="1" t="s">
        <v>57</v>
      </c>
      <c r="D689">
        <v>3</v>
      </c>
      <c r="E689" s="1">
        <v>27</v>
      </c>
      <c r="F689">
        <f t="shared" si="253"/>
        <v>0</v>
      </c>
      <c r="G689">
        <f t="shared" si="254"/>
        <v>1</v>
      </c>
      <c r="H689" s="4">
        <v>4.5</v>
      </c>
      <c r="I689" s="4">
        <v>1.22</v>
      </c>
      <c r="J689" s="4">
        <v>5</v>
      </c>
      <c r="K689" s="4">
        <v>1.19</v>
      </c>
      <c r="L689" s="18">
        <f t="shared" si="255"/>
        <v>20</v>
      </c>
      <c r="M689" s="18">
        <f t="shared" si="256"/>
        <v>80</v>
      </c>
      <c r="N689" s="18">
        <f t="shared" si="257"/>
        <v>20</v>
      </c>
      <c r="O689" s="18">
        <f t="shared" si="258"/>
        <v>80</v>
      </c>
      <c r="P689" s="4">
        <f t="shared" si="259"/>
        <v>202011</v>
      </c>
      <c r="Q689" s="23">
        <f t="shared" si="260"/>
        <v>3.6885245901639343</v>
      </c>
      <c r="R689" s="23">
        <f t="shared" si="261"/>
        <v>-4.8311688311688314</v>
      </c>
      <c r="S689" s="22">
        <f t="shared" si="262"/>
        <v>-1.1426442410048971</v>
      </c>
      <c r="T689" s="5">
        <f t="shared" si="263"/>
        <v>0.27111111111111108</v>
      </c>
      <c r="U689" s="5"/>
      <c r="V689" s="5"/>
      <c r="W689" s="5">
        <f t="shared" si="264"/>
        <v>-1</v>
      </c>
      <c r="X689" s="4">
        <f t="shared" si="265"/>
        <v>-1</v>
      </c>
      <c r="Y689" s="4">
        <f t="shared" si="266"/>
        <v>0</v>
      </c>
      <c r="Z689" s="30">
        <f t="shared" si="267"/>
        <v>2020</v>
      </c>
      <c r="AA689" s="4">
        <f t="shared" si="268"/>
        <v>0.21999999999999997</v>
      </c>
      <c r="AB689" s="4">
        <f t="shared" si="269"/>
        <v>0.18999999999999995</v>
      </c>
      <c r="AC689" s="4">
        <f t="shared" si="270"/>
        <v>-3.0000000000000027E-2</v>
      </c>
      <c r="AD689" s="4"/>
      <c r="AE689" s="4">
        <f t="shared" si="271"/>
        <v>2.2222222222222199E-2</v>
      </c>
      <c r="AF689" s="31">
        <f t="shared" si="272"/>
        <v>-0.78</v>
      </c>
      <c r="AG689" s="31">
        <f t="shared" si="273"/>
        <v>-0.81</v>
      </c>
      <c r="AH689" s="3">
        <f t="shared" si="274"/>
        <v>0</v>
      </c>
      <c r="AI689" s="40" t="b">
        <f t="shared" si="275"/>
        <v>0</v>
      </c>
      <c r="AJ689" s="3">
        <f t="shared" si="276"/>
        <v>4.0209790209790097E-2</v>
      </c>
      <c r="AK689" s="3">
        <f t="shared" si="277"/>
        <v>0.8102196077650704</v>
      </c>
    </row>
    <row r="690" spans="1:37" s="3" customFormat="1" x14ac:dyDescent="0.25">
      <c r="A690" s="9">
        <v>44157</v>
      </c>
      <c r="B690" s="1" t="s">
        <v>42</v>
      </c>
      <c r="C690" s="1" t="s">
        <v>41</v>
      </c>
      <c r="D690">
        <v>24</v>
      </c>
      <c r="E690" s="1">
        <v>9</v>
      </c>
      <c r="F690">
        <f t="shared" si="253"/>
        <v>1</v>
      </c>
      <c r="G690">
        <f t="shared" si="254"/>
        <v>0</v>
      </c>
      <c r="H690" s="4">
        <v>1.43</v>
      </c>
      <c r="I690" s="4">
        <v>2.9</v>
      </c>
      <c r="J690" s="4">
        <v>1.52</v>
      </c>
      <c r="K690" s="4">
        <v>2.67</v>
      </c>
      <c r="L690" s="18">
        <f t="shared" si="255"/>
        <v>60</v>
      </c>
      <c r="M690" s="18">
        <f t="shared" si="256"/>
        <v>30</v>
      </c>
      <c r="N690" s="18">
        <f t="shared" si="257"/>
        <v>65</v>
      </c>
      <c r="O690" s="18">
        <f t="shared" si="258"/>
        <v>35</v>
      </c>
      <c r="P690" s="4">
        <f t="shared" si="259"/>
        <v>202011</v>
      </c>
      <c r="Q690" s="23">
        <f t="shared" si="260"/>
        <v>1.43</v>
      </c>
      <c r="R690" s="23">
        <f t="shared" si="261"/>
        <v>-2.8518971848225214</v>
      </c>
      <c r="S690" s="22">
        <f t="shared" si="262"/>
        <v>-1.4218971848225215</v>
      </c>
      <c r="T690" s="5">
        <f t="shared" si="263"/>
        <v>2.0279720279720279</v>
      </c>
      <c r="U690" s="5"/>
      <c r="V690" s="5"/>
      <c r="W690" s="5">
        <f t="shared" si="264"/>
        <v>0.42999999999999994</v>
      </c>
      <c r="X690" s="4">
        <f t="shared" si="265"/>
        <v>0.52</v>
      </c>
      <c r="Y690" s="4">
        <f t="shared" si="266"/>
        <v>9.000000000000008E-2</v>
      </c>
      <c r="Z690" s="30">
        <f t="shared" si="267"/>
        <v>2020</v>
      </c>
      <c r="AA690" s="4">
        <f t="shared" si="268"/>
        <v>-1</v>
      </c>
      <c r="AB690" s="4">
        <f t="shared" si="269"/>
        <v>-1</v>
      </c>
      <c r="AC690" s="4">
        <f t="shared" si="270"/>
        <v>0</v>
      </c>
      <c r="AD690" s="4"/>
      <c r="AE690" s="4">
        <f t="shared" si="271"/>
        <v>4.140596245859407E-2</v>
      </c>
      <c r="AF690" s="31">
        <f t="shared" si="272"/>
        <v>-0.57000000000000006</v>
      </c>
      <c r="AG690" s="31">
        <f t="shared" si="273"/>
        <v>-0.48</v>
      </c>
      <c r="AH690" s="3">
        <f t="shared" si="274"/>
        <v>0</v>
      </c>
      <c r="AI690" s="40" t="b">
        <f t="shared" si="275"/>
        <v>0</v>
      </c>
      <c r="AJ690" s="3">
        <f t="shared" si="276"/>
        <v>4.2263279445727608E-2</v>
      </c>
      <c r="AK690" s="3">
        <f t="shared" si="277"/>
        <v>0.74822081371893034</v>
      </c>
    </row>
    <row r="691" spans="1:37" s="3" customFormat="1" x14ac:dyDescent="0.25">
      <c r="A691" s="9">
        <v>44157</v>
      </c>
      <c r="B691" s="1" t="s">
        <v>81</v>
      </c>
      <c r="C691" s="1" t="s">
        <v>44</v>
      </c>
      <c r="D691">
        <v>20</v>
      </c>
      <c r="E691" s="1">
        <v>9</v>
      </c>
      <c r="F691">
        <f t="shared" si="253"/>
        <v>1</v>
      </c>
      <c r="G691">
        <f t="shared" si="254"/>
        <v>0</v>
      </c>
      <c r="H691" s="4">
        <v>1.83</v>
      </c>
      <c r="I691" s="4">
        <v>2</v>
      </c>
      <c r="J691" s="4">
        <v>1.83</v>
      </c>
      <c r="K691" s="4">
        <v>2</v>
      </c>
      <c r="L691" s="18">
        <f t="shared" si="255"/>
        <v>50</v>
      </c>
      <c r="M691" s="18">
        <f t="shared" si="256"/>
        <v>50</v>
      </c>
      <c r="N691" s="18">
        <f t="shared" si="257"/>
        <v>50</v>
      </c>
      <c r="O691" s="18">
        <f t="shared" si="258"/>
        <v>50</v>
      </c>
      <c r="P691" s="4">
        <f t="shared" si="259"/>
        <v>202011</v>
      </c>
      <c r="Q691" s="23">
        <f t="shared" si="260"/>
        <v>1.83</v>
      </c>
      <c r="R691" s="23">
        <f t="shared" si="261"/>
        <v>-2.2048192771084336</v>
      </c>
      <c r="S691" s="22">
        <f t="shared" si="262"/>
        <v>-0.37481927710843355</v>
      </c>
      <c r="T691" s="5">
        <f t="shared" si="263"/>
        <v>1.0928961748633879</v>
      </c>
      <c r="U691" s="5"/>
      <c r="V691" s="5"/>
      <c r="W691" s="5">
        <f t="shared" si="264"/>
        <v>0.83000000000000007</v>
      </c>
      <c r="X691" s="4">
        <f t="shared" si="265"/>
        <v>0.83000000000000007</v>
      </c>
      <c r="Y691" s="4">
        <f t="shared" si="266"/>
        <v>0</v>
      </c>
      <c r="Z691" s="30">
        <f t="shared" si="267"/>
        <v>2020</v>
      </c>
      <c r="AA691" s="4">
        <f t="shared" si="268"/>
        <v>-1</v>
      </c>
      <c r="AB691" s="4">
        <f t="shared" si="269"/>
        <v>-1</v>
      </c>
      <c r="AC691" s="4">
        <f t="shared" si="270"/>
        <v>0</v>
      </c>
      <c r="AD691" s="4"/>
      <c r="AE691" s="4">
        <f t="shared" si="271"/>
        <v>0</v>
      </c>
      <c r="AF691" s="31">
        <f t="shared" si="272"/>
        <v>-0.16999999999999993</v>
      </c>
      <c r="AG691" s="31">
        <f t="shared" si="273"/>
        <v>-0.16999999999999993</v>
      </c>
      <c r="AH691" s="3">
        <f t="shared" si="274"/>
        <v>0</v>
      </c>
      <c r="AI691" s="40" t="b">
        <f t="shared" si="275"/>
        <v>0</v>
      </c>
      <c r="AJ691" s="3">
        <f t="shared" si="276"/>
        <v>4.4386422976501305E-2</v>
      </c>
      <c r="AK691" s="3">
        <f t="shared" si="277"/>
        <v>0.71408522201319835</v>
      </c>
    </row>
    <row r="692" spans="1:37" s="3" customFormat="1" x14ac:dyDescent="0.25">
      <c r="A692" s="9">
        <v>44154</v>
      </c>
      <c r="B692" s="1" t="s">
        <v>61</v>
      </c>
      <c r="C692" s="1" t="s">
        <v>63</v>
      </c>
      <c r="D692">
        <v>28</v>
      </c>
      <c r="E692" s="1">
        <v>21</v>
      </c>
      <c r="F692">
        <f t="shared" si="253"/>
        <v>1</v>
      </c>
      <c r="G692">
        <f t="shared" si="254"/>
        <v>0</v>
      </c>
      <c r="H692" s="4">
        <v>1.52</v>
      </c>
      <c r="I692" s="4">
        <v>2.67</v>
      </c>
      <c r="J692" s="4">
        <v>1.62</v>
      </c>
      <c r="K692" s="4">
        <v>2.4</v>
      </c>
      <c r="L692" s="18">
        <f t="shared" si="255"/>
        <v>60</v>
      </c>
      <c r="M692" s="18">
        <f t="shared" si="256"/>
        <v>35</v>
      </c>
      <c r="N692" s="18">
        <f t="shared" si="257"/>
        <v>60</v>
      </c>
      <c r="O692" s="18">
        <f t="shared" si="258"/>
        <v>40</v>
      </c>
      <c r="P692" s="4">
        <f t="shared" si="259"/>
        <v>202011</v>
      </c>
      <c r="Q692" s="23">
        <f t="shared" si="260"/>
        <v>1.52</v>
      </c>
      <c r="R692" s="23">
        <f t="shared" si="261"/>
        <v>-2.521879318286504</v>
      </c>
      <c r="S692" s="22">
        <f t="shared" si="262"/>
        <v>-1.001879318286504</v>
      </c>
      <c r="T692" s="5">
        <f t="shared" si="263"/>
        <v>1.756578947368421</v>
      </c>
      <c r="U692" s="5"/>
      <c r="V692" s="5"/>
      <c r="W692" s="5">
        <f t="shared" si="264"/>
        <v>0.52</v>
      </c>
      <c r="X692" s="4">
        <f t="shared" si="265"/>
        <v>0.62000000000000011</v>
      </c>
      <c r="Y692" s="4">
        <f t="shared" si="266"/>
        <v>0.10000000000000009</v>
      </c>
      <c r="Z692" s="30">
        <f t="shared" si="267"/>
        <v>2020</v>
      </c>
      <c r="AA692" s="4">
        <f t="shared" si="268"/>
        <v>-1</v>
      </c>
      <c r="AB692" s="4">
        <f t="shared" si="269"/>
        <v>-1</v>
      </c>
      <c r="AC692" s="4">
        <f t="shared" si="270"/>
        <v>0</v>
      </c>
      <c r="AD692" s="4"/>
      <c r="AE692" s="4">
        <f t="shared" si="271"/>
        <v>4.0610786224821394E-2</v>
      </c>
      <c r="AF692" s="31">
        <f t="shared" si="272"/>
        <v>-0.48</v>
      </c>
      <c r="AG692" s="31">
        <f t="shared" si="273"/>
        <v>-0.37999999999999989</v>
      </c>
      <c r="AH692" s="3">
        <f t="shared" si="274"/>
        <v>1</v>
      </c>
      <c r="AI692" s="40" t="b">
        <f t="shared" si="275"/>
        <v>0</v>
      </c>
      <c r="AJ692" s="3">
        <f t="shared" si="276"/>
        <v>3.1408114558472477E-2</v>
      </c>
      <c r="AK692" s="3">
        <f t="shared" si="277"/>
        <v>0.74560748766802243</v>
      </c>
    </row>
    <row r="693" spans="1:37" s="3" customFormat="1" x14ac:dyDescent="0.25">
      <c r="A693" s="9">
        <v>44151</v>
      </c>
      <c r="B693" s="1" t="s">
        <v>45</v>
      </c>
      <c r="C693" s="1" t="s">
        <v>60</v>
      </c>
      <c r="D693">
        <v>13</v>
      </c>
      <c r="E693" s="1">
        <v>19</v>
      </c>
      <c r="F693">
        <f t="shared" si="253"/>
        <v>0</v>
      </c>
      <c r="G693">
        <f t="shared" si="254"/>
        <v>1</v>
      </c>
      <c r="H693" s="4">
        <v>2.25</v>
      </c>
      <c r="I693" s="4">
        <v>1.68</v>
      </c>
      <c r="J693" s="4">
        <v>2.5499999999999998</v>
      </c>
      <c r="K693" s="4">
        <v>1.57</v>
      </c>
      <c r="L693" s="18">
        <f t="shared" si="255"/>
        <v>40</v>
      </c>
      <c r="M693" s="18">
        <f t="shared" si="256"/>
        <v>55</v>
      </c>
      <c r="N693" s="18">
        <f t="shared" si="257"/>
        <v>35</v>
      </c>
      <c r="O693" s="18">
        <f t="shared" si="258"/>
        <v>60</v>
      </c>
      <c r="P693" s="4">
        <f t="shared" si="259"/>
        <v>202011</v>
      </c>
      <c r="Q693" s="23">
        <f t="shared" si="260"/>
        <v>1.3392857142857144</v>
      </c>
      <c r="R693" s="23">
        <f t="shared" si="261"/>
        <v>-2.2705882352941176</v>
      </c>
      <c r="S693" s="22">
        <f t="shared" si="262"/>
        <v>-0.93130252100840316</v>
      </c>
      <c r="T693" s="5">
        <f t="shared" si="263"/>
        <v>0.74666666666666659</v>
      </c>
      <c r="U693" s="5"/>
      <c r="V693" s="5"/>
      <c r="W693" s="5">
        <f t="shared" si="264"/>
        <v>-1</v>
      </c>
      <c r="X693" s="4">
        <f t="shared" si="265"/>
        <v>-1</v>
      </c>
      <c r="Y693" s="4">
        <f t="shared" si="266"/>
        <v>0</v>
      </c>
      <c r="Z693" s="30">
        <f t="shared" si="267"/>
        <v>2020</v>
      </c>
      <c r="AA693" s="4">
        <f t="shared" si="268"/>
        <v>0.67999999999999994</v>
      </c>
      <c r="AB693" s="4">
        <f t="shared" si="269"/>
        <v>0.57000000000000006</v>
      </c>
      <c r="AC693" s="4">
        <f t="shared" si="270"/>
        <v>-0.10999999999999988</v>
      </c>
      <c r="AD693" s="4"/>
      <c r="AE693" s="4">
        <f t="shared" si="271"/>
        <v>5.228758169934633E-2</v>
      </c>
      <c r="AF693" s="31">
        <f t="shared" si="272"/>
        <v>-0.32000000000000006</v>
      </c>
      <c r="AG693" s="31">
        <f t="shared" si="273"/>
        <v>-0.42999999999999994</v>
      </c>
      <c r="AH693" s="3">
        <f t="shared" si="274"/>
        <v>1</v>
      </c>
      <c r="AI693" s="40">
        <f t="shared" si="275"/>
        <v>1.2605042016806678E-2</v>
      </c>
      <c r="AJ693" s="3">
        <f t="shared" si="276"/>
        <v>3.8167938931297662E-2</v>
      </c>
      <c r="AK693" s="3">
        <f t="shared" si="277"/>
        <v>0.72495170907869322</v>
      </c>
    </row>
    <row r="694" spans="1:37" s="3" customFormat="1" x14ac:dyDescent="0.25">
      <c r="A694" s="9">
        <v>44150</v>
      </c>
      <c r="B694" s="1" t="s">
        <v>52</v>
      </c>
      <c r="C694" s="1" t="s">
        <v>43</v>
      </c>
      <c r="D694">
        <v>23</v>
      </c>
      <c r="E694" s="1">
        <v>17</v>
      </c>
      <c r="F694">
        <f t="shared" si="253"/>
        <v>1</v>
      </c>
      <c r="G694">
        <f t="shared" si="254"/>
        <v>0</v>
      </c>
      <c r="H694" s="4">
        <v>3.55</v>
      </c>
      <c r="I694" s="4">
        <v>1.31</v>
      </c>
      <c r="J694" s="4">
        <v>3.65</v>
      </c>
      <c r="K694" s="4">
        <v>1.3</v>
      </c>
      <c r="L694" s="18">
        <f t="shared" si="255"/>
        <v>20</v>
      </c>
      <c r="M694" s="18">
        <f t="shared" si="256"/>
        <v>75</v>
      </c>
      <c r="N694" s="18">
        <f t="shared" si="257"/>
        <v>25</v>
      </c>
      <c r="O694" s="18">
        <f t="shared" si="258"/>
        <v>75</v>
      </c>
      <c r="P694" s="4">
        <f t="shared" si="259"/>
        <v>202011</v>
      </c>
      <c r="Q694" s="23">
        <f t="shared" si="260"/>
        <v>3.55</v>
      </c>
      <c r="R694" s="23">
        <f t="shared" si="261"/>
        <v>-3.6179633143580006</v>
      </c>
      <c r="S694" s="22">
        <f t="shared" si="262"/>
        <v>-6.7963314358000737E-2</v>
      </c>
      <c r="T694" s="5">
        <f t="shared" si="263"/>
        <v>0.36901408450704226</v>
      </c>
      <c r="U694" s="5"/>
      <c r="V694" s="5"/>
      <c r="W694" s="5">
        <f t="shared" si="264"/>
        <v>2.5499999999999998</v>
      </c>
      <c r="X694" s="4">
        <f t="shared" si="265"/>
        <v>2.65</v>
      </c>
      <c r="Y694" s="4">
        <f t="shared" si="266"/>
        <v>0.10000000000000009</v>
      </c>
      <c r="Z694" s="30">
        <f t="shared" si="267"/>
        <v>2020</v>
      </c>
      <c r="AA694" s="4">
        <f t="shared" si="268"/>
        <v>-1</v>
      </c>
      <c r="AB694" s="4">
        <f t="shared" si="269"/>
        <v>-1</v>
      </c>
      <c r="AC694" s="4">
        <f t="shared" si="270"/>
        <v>0</v>
      </c>
      <c r="AD694" s="4"/>
      <c r="AE694" s="4">
        <f t="shared" si="271"/>
        <v>7.7175381053444236E-3</v>
      </c>
      <c r="AF694" s="31">
        <f t="shared" si="272"/>
        <v>1.5499999999999998</v>
      </c>
      <c r="AG694" s="31">
        <f t="shared" si="273"/>
        <v>1.65</v>
      </c>
      <c r="AH694" s="3">
        <f t="shared" si="274"/>
        <v>0</v>
      </c>
      <c r="AI694" s="40" t="b">
        <f t="shared" si="275"/>
        <v>0</v>
      </c>
      <c r="AJ694" s="3">
        <f t="shared" si="276"/>
        <v>4.3106995884773514E-2</v>
      </c>
      <c r="AK694" s="3">
        <f t="shared" si="277"/>
        <v>0.77528246006428891</v>
      </c>
    </row>
    <row r="695" spans="1:37" s="3" customFormat="1" x14ac:dyDescent="0.25">
      <c r="A695" s="9">
        <v>44150</v>
      </c>
      <c r="B695" s="1" t="s">
        <v>73</v>
      </c>
      <c r="C695" s="1" t="s">
        <v>61</v>
      </c>
      <c r="D695">
        <v>23</v>
      </c>
      <c r="E695" s="1">
        <v>16</v>
      </c>
      <c r="F695">
        <f t="shared" si="253"/>
        <v>1</v>
      </c>
      <c r="G695">
        <f t="shared" si="254"/>
        <v>0</v>
      </c>
      <c r="H695" s="4">
        <v>1.83</v>
      </c>
      <c r="I695" s="4">
        <v>2</v>
      </c>
      <c r="J695" s="4">
        <v>1.68</v>
      </c>
      <c r="K695" s="4">
        <v>2.25</v>
      </c>
      <c r="L695" s="18">
        <f t="shared" si="255"/>
        <v>50</v>
      </c>
      <c r="M695" s="18">
        <f t="shared" si="256"/>
        <v>50</v>
      </c>
      <c r="N695" s="18">
        <f t="shared" si="257"/>
        <v>55</v>
      </c>
      <c r="O695" s="18">
        <f t="shared" si="258"/>
        <v>40</v>
      </c>
      <c r="P695" s="4">
        <f t="shared" si="259"/>
        <v>202011</v>
      </c>
      <c r="Q695" s="23">
        <f t="shared" si="260"/>
        <v>1.83</v>
      </c>
      <c r="R695" s="23">
        <f t="shared" si="261"/>
        <v>-2.2048192771084336</v>
      </c>
      <c r="S695" s="22">
        <f t="shared" si="262"/>
        <v>-0.37481927710843355</v>
      </c>
      <c r="T695" s="5">
        <f t="shared" si="263"/>
        <v>1.0928961748633879</v>
      </c>
      <c r="U695" s="5"/>
      <c r="V695" s="5"/>
      <c r="W695" s="5">
        <f t="shared" si="264"/>
        <v>0.83000000000000007</v>
      </c>
      <c r="X695" s="4">
        <f t="shared" si="265"/>
        <v>0.67999999999999994</v>
      </c>
      <c r="Y695" s="4">
        <f t="shared" si="266"/>
        <v>-0.15000000000000013</v>
      </c>
      <c r="Z695" s="30">
        <f t="shared" si="267"/>
        <v>2020</v>
      </c>
      <c r="AA695" s="4">
        <f t="shared" si="268"/>
        <v>-1</v>
      </c>
      <c r="AB695" s="4">
        <f t="shared" si="269"/>
        <v>-1</v>
      </c>
      <c r="AC695" s="4">
        <f t="shared" si="270"/>
        <v>0</v>
      </c>
      <c r="AD695" s="4"/>
      <c r="AE695" s="4">
        <f t="shared" si="271"/>
        <v>-4.8790007806401303E-2</v>
      </c>
      <c r="AF695" s="31">
        <f t="shared" si="272"/>
        <v>-0.16999999999999993</v>
      </c>
      <c r="AG695" s="31">
        <f t="shared" si="273"/>
        <v>-0.32000000000000006</v>
      </c>
      <c r="AH695" s="3">
        <f t="shared" si="274"/>
        <v>1</v>
      </c>
      <c r="AI695" s="40" t="b">
        <f t="shared" si="275"/>
        <v>0</v>
      </c>
      <c r="AJ695" s="3">
        <f t="shared" si="276"/>
        <v>4.4386422976501305E-2</v>
      </c>
      <c r="AK695" s="3">
        <f t="shared" si="277"/>
        <v>0.71408522201319835</v>
      </c>
    </row>
    <row r="696" spans="1:37" s="3" customFormat="1" x14ac:dyDescent="0.25">
      <c r="A696" s="9">
        <v>44150</v>
      </c>
      <c r="B696" s="1" t="s">
        <v>42</v>
      </c>
      <c r="C696" s="1" t="s">
        <v>38</v>
      </c>
      <c r="D696">
        <v>27</v>
      </c>
      <c r="E696" s="1">
        <v>13</v>
      </c>
      <c r="F696">
        <f t="shared" si="253"/>
        <v>1</v>
      </c>
      <c r="G696">
        <f t="shared" si="254"/>
        <v>0</v>
      </c>
      <c r="H696" s="4">
        <v>1.23</v>
      </c>
      <c r="I696" s="4">
        <v>4.25</v>
      </c>
      <c r="J696" s="4">
        <v>1.23</v>
      </c>
      <c r="K696" s="4">
        <v>4.25</v>
      </c>
      <c r="L696" s="18">
        <f t="shared" si="255"/>
        <v>80</v>
      </c>
      <c r="M696" s="18">
        <f t="shared" si="256"/>
        <v>20</v>
      </c>
      <c r="N696" s="18">
        <f t="shared" si="257"/>
        <v>80</v>
      </c>
      <c r="O696" s="18">
        <f t="shared" si="258"/>
        <v>20</v>
      </c>
      <c r="P696" s="4">
        <f t="shared" si="259"/>
        <v>202011</v>
      </c>
      <c r="Q696" s="23">
        <f t="shared" si="260"/>
        <v>1.23</v>
      </c>
      <c r="R696" s="23">
        <f t="shared" si="261"/>
        <v>-4.6555183946488299</v>
      </c>
      <c r="S696" s="22">
        <f t="shared" si="262"/>
        <v>-3.4255183946488299</v>
      </c>
      <c r="T696" s="5">
        <f t="shared" si="263"/>
        <v>3.4552845528455287</v>
      </c>
      <c r="U696" s="5"/>
      <c r="V696" s="5"/>
      <c r="W696" s="5">
        <f t="shared" si="264"/>
        <v>0.22999999999999998</v>
      </c>
      <c r="X696" s="4">
        <f t="shared" si="265"/>
        <v>0.22999999999999998</v>
      </c>
      <c r="Y696" s="4">
        <f t="shared" si="266"/>
        <v>0</v>
      </c>
      <c r="Z696" s="30">
        <f t="shared" si="267"/>
        <v>2020</v>
      </c>
      <c r="AA696" s="4">
        <f t="shared" si="268"/>
        <v>-1</v>
      </c>
      <c r="AB696" s="4">
        <f t="shared" si="269"/>
        <v>-1</v>
      </c>
      <c r="AC696" s="4">
        <f t="shared" si="270"/>
        <v>0</v>
      </c>
      <c r="AD696" s="4"/>
      <c r="AE696" s="4">
        <f t="shared" si="271"/>
        <v>0</v>
      </c>
      <c r="AF696" s="31">
        <f t="shared" si="272"/>
        <v>-0.77</v>
      </c>
      <c r="AG696" s="31">
        <f t="shared" si="273"/>
        <v>-0.77</v>
      </c>
      <c r="AH696" s="3">
        <f t="shared" si="274"/>
        <v>0</v>
      </c>
      <c r="AI696" s="40" t="b">
        <f t="shared" si="275"/>
        <v>0</v>
      </c>
      <c r="AJ696" s="3">
        <f t="shared" si="276"/>
        <v>4.6076642335766471E-2</v>
      </c>
      <c r="AK696" s="3">
        <f t="shared" si="277"/>
        <v>0.79946394113278629</v>
      </c>
    </row>
    <row r="697" spans="1:37" s="3" customFormat="1" x14ac:dyDescent="0.25">
      <c r="A697" s="9">
        <v>44150</v>
      </c>
      <c r="B697" s="1" t="s">
        <v>63</v>
      </c>
      <c r="C697" s="1" t="s">
        <v>46</v>
      </c>
      <c r="D697">
        <v>32</v>
      </c>
      <c r="E697" s="1">
        <v>30</v>
      </c>
      <c r="F697">
        <f t="shared" si="253"/>
        <v>1</v>
      </c>
      <c r="G697">
        <f t="shared" si="254"/>
        <v>0</v>
      </c>
      <c r="H697" s="4">
        <v>1.8</v>
      </c>
      <c r="I697" s="4">
        <v>2.0499999999999998</v>
      </c>
      <c r="J697" s="4">
        <v>1.71</v>
      </c>
      <c r="K697" s="4">
        <v>2.2000000000000002</v>
      </c>
      <c r="L697" s="18">
        <f t="shared" si="255"/>
        <v>50</v>
      </c>
      <c r="M697" s="18">
        <f t="shared" si="256"/>
        <v>45</v>
      </c>
      <c r="N697" s="18">
        <f t="shared" si="257"/>
        <v>55</v>
      </c>
      <c r="O697" s="18">
        <f t="shared" si="258"/>
        <v>45</v>
      </c>
      <c r="P697" s="4">
        <f t="shared" si="259"/>
        <v>202011</v>
      </c>
      <c r="Q697" s="23">
        <f t="shared" si="260"/>
        <v>1.8</v>
      </c>
      <c r="R697" s="23">
        <f t="shared" si="261"/>
        <v>-2.2023809523809526</v>
      </c>
      <c r="S697" s="22">
        <f t="shared" si="262"/>
        <v>-0.40238095238095251</v>
      </c>
      <c r="T697" s="5">
        <f t="shared" si="263"/>
        <v>1.1388888888888888</v>
      </c>
      <c r="U697" s="5"/>
      <c r="V697" s="5"/>
      <c r="W697" s="5">
        <f t="shared" si="264"/>
        <v>0.8</v>
      </c>
      <c r="X697" s="4">
        <f t="shared" si="265"/>
        <v>0.71</v>
      </c>
      <c r="Y697" s="4">
        <f t="shared" si="266"/>
        <v>-9.000000000000008E-2</v>
      </c>
      <c r="Z697" s="30">
        <f t="shared" si="267"/>
        <v>2020</v>
      </c>
      <c r="AA697" s="4">
        <f t="shared" si="268"/>
        <v>-1</v>
      </c>
      <c r="AB697" s="4">
        <f t="shared" si="269"/>
        <v>-1</v>
      </c>
      <c r="AC697" s="4">
        <f t="shared" si="270"/>
        <v>0</v>
      </c>
      <c r="AD697" s="4"/>
      <c r="AE697" s="4">
        <f t="shared" si="271"/>
        <v>-2.9239766081871288E-2</v>
      </c>
      <c r="AF697" s="31">
        <f t="shared" si="272"/>
        <v>-0.19999999999999996</v>
      </c>
      <c r="AG697" s="31">
        <f t="shared" si="273"/>
        <v>-0.29000000000000004</v>
      </c>
      <c r="AH697" s="3">
        <f t="shared" si="274"/>
        <v>0</v>
      </c>
      <c r="AI697" s="40" t="b">
        <f t="shared" si="275"/>
        <v>0</v>
      </c>
      <c r="AJ697" s="3">
        <f t="shared" si="276"/>
        <v>4.1558441558441461E-2</v>
      </c>
      <c r="AK697" s="3">
        <f t="shared" si="277"/>
        <v>0.7172464949581745</v>
      </c>
    </row>
    <row r="698" spans="1:37" s="3" customFormat="1" x14ac:dyDescent="0.25">
      <c r="A698" s="9">
        <v>44150</v>
      </c>
      <c r="B698" s="1" t="s">
        <v>80</v>
      </c>
      <c r="C698" s="1" t="s">
        <v>35</v>
      </c>
      <c r="D698">
        <v>37</v>
      </c>
      <c r="E698" s="1">
        <v>12</v>
      </c>
      <c r="F698">
        <f t="shared" si="253"/>
        <v>1</v>
      </c>
      <c r="G698">
        <f t="shared" si="254"/>
        <v>0</v>
      </c>
      <c r="H698" s="4">
        <v>1.45</v>
      </c>
      <c r="I698" s="4">
        <v>2.8</v>
      </c>
      <c r="J698" s="4">
        <v>1.52</v>
      </c>
      <c r="K698" s="4">
        <v>2.67</v>
      </c>
      <c r="L698" s="18">
        <f t="shared" si="255"/>
        <v>60</v>
      </c>
      <c r="M698" s="18">
        <f t="shared" si="256"/>
        <v>35</v>
      </c>
      <c r="N698" s="18">
        <f t="shared" si="257"/>
        <v>65</v>
      </c>
      <c r="O698" s="18">
        <f t="shared" si="258"/>
        <v>35</v>
      </c>
      <c r="P698" s="4">
        <f t="shared" si="259"/>
        <v>202011</v>
      </c>
      <c r="Q698" s="23">
        <f t="shared" si="260"/>
        <v>1.45</v>
      </c>
      <c r="R698" s="23">
        <f t="shared" si="261"/>
        <v>-2.7777777777777777</v>
      </c>
      <c r="S698" s="22">
        <f t="shared" si="262"/>
        <v>-1.3277777777777777</v>
      </c>
      <c r="T698" s="5">
        <f t="shared" si="263"/>
        <v>1.9310344827586206</v>
      </c>
      <c r="U698" s="5"/>
      <c r="V698" s="5"/>
      <c r="W698" s="5">
        <f t="shared" si="264"/>
        <v>0.44999999999999996</v>
      </c>
      <c r="X698" s="4">
        <f t="shared" si="265"/>
        <v>0.52</v>
      </c>
      <c r="Y698" s="4">
        <f t="shared" si="266"/>
        <v>7.0000000000000062E-2</v>
      </c>
      <c r="Z698" s="30">
        <f t="shared" si="267"/>
        <v>2020</v>
      </c>
      <c r="AA698" s="4">
        <f t="shared" si="268"/>
        <v>-1</v>
      </c>
      <c r="AB698" s="4">
        <f t="shared" si="269"/>
        <v>-1</v>
      </c>
      <c r="AC698" s="4">
        <f t="shared" si="270"/>
        <v>0</v>
      </c>
      <c r="AD698" s="4"/>
      <c r="AE698" s="4">
        <f t="shared" si="271"/>
        <v>3.1760435571687839E-2</v>
      </c>
      <c r="AF698" s="31">
        <f t="shared" si="272"/>
        <v>-0.55000000000000004</v>
      </c>
      <c r="AG698" s="31">
        <f t="shared" si="273"/>
        <v>-0.48</v>
      </c>
      <c r="AH698" s="3">
        <f t="shared" si="274"/>
        <v>0</v>
      </c>
      <c r="AI698" s="40" t="b">
        <f t="shared" si="275"/>
        <v>0</v>
      </c>
      <c r="AJ698" s="3">
        <f t="shared" si="276"/>
        <v>4.4705882352941262E-2</v>
      </c>
      <c r="AK698" s="3">
        <f t="shared" si="277"/>
        <v>0.74216797301560333</v>
      </c>
    </row>
    <row r="699" spans="1:37" s="3" customFormat="1" x14ac:dyDescent="0.25">
      <c r="A699" s="9">
        <v>44150</v>
      </c>
      <c r="B699" s="1" t="s">
        <v>51</v>
      </c>
      <c r="C699" s="1" t="s">
        <v>74</v>
      </c>
      <c r="D699">
        <v>29</v>
      </c>
      <c r="E699" s="1">
        <v>21</v>
      </c>
      <c r="F699">
        <f t="shared" si="253"/>
        <v>1</v>
      </c>
      <c r="G699">
        <f t="shared" si="254"/>
        <v>0</v>
      </c>
      <c r="H699" s="4">
        <v>1.71</v>
      </c>
      <c r="I699" s="4">
        <v>2.2000000000000002</v>
      </c>
      <c r="J699" s="4">
        <v>1.8</v>
      </c>
      <c r="K699" s="4">
        <v>2.0499999999999998</v>
      </c>
      <c r="L699" s="18">
        <f t="shared" si="255"/>
        <v>50</v>
      </c>
      <c r="M699" s="18">
        <f t="shared" si="256"/>
        <v>45</v>
      </c>
      <c r="N699" s="18">
        <f t="shared" si="257"/>
        <v>55</v>
      </c>
      <c r="O699" s="18">
        <f t="shared" si="258"/>
        <v>45</v>
      </c>
      <c r="P699" s="4">
        <f t="shared" si="259"/>
        <v>202011</v>
      </c>
      <c r="Q699" s="23">
        <f t="shared" si="260"/>
        <v>1.71</v>
      </c>
      <c r="R699" s="23">
        <f t="shared" si="261"/>
        <v>-2.2417840375586855</v>
      </c>
      <c r="S699" s="22">
        <f t="shared" si="262"/>
        <v>-0.53178403755868553</v>
      </c>
      <c r="T699" s="5">
        <f t="shared" si="263"/>
        <v>1.2865497076023393</v>
      </c>
      <c r="U699" s="5"/>
      <c r="V699" s="5"/>
      <c r="W699" s="5">
        <f t="shared" si="264"/>
        <v>0.71</v>
      </c>
      <c r="X699" s="4">
        <f t="shared" si="265"/>
        <v>0.8</v>
      </c>
      <c r="Y699" s="4">
        <f t="shared" si="266"/>
        <v>9.000000000000008E-2</v>
      </c>
      <c r="Z699" s="30">
        <f t="shared" si="267"/>
        <v>2020</v>
      </c>
      <c r="AA699" s="4">
        <f t="shared" si="268"/>
        <v>-1</v>
      </c>
      <c r="AB699" s="4">
        <f t="shared" si="269"/>
        <v>-1</v>
      </c>
      <c r="AC699" s="4">
        <f t="shared" si="270"/>
        <v>0</v>
      </c>
      <c r="AD699" s="4"/>
      <c r="AE699" s="4">
        <f t="shared" si="271"/>
        <v>2.9239766081871288E-2</v>
      </c>
      <c r="AF699" s="31">
        <f t="shared" si="272"/>
        <v>-0.29000000000000004</v>
      </c>
      <c r="AG699" s="31">
        <f t="shared" si="273"/>
        <v>-0.19999999999999996</v>
      </c>
      <c r="AH699" s="3">
        <f t="shared" si="274"/>
        <v>0</v>
      </c>
      <c r="AI699" s="40" t="b">
        <f t="shared" si="275"/>
        <v>0</v>
      </c>
      <c r="AJ699" s="3">
        <f t="shared" si="276"/>
        <v>3.7851662404092101E-2</v>
      </c>
      <c r="AK699" s="3">
        <f t="shared" si="277"/>
        <v>0.72372653477329041</v>
      </c>
    </row>
    <row r="700" spans="1:37" s="3" customFormat="1" x14ac:dyDescent="0.25">
      <c r="A700" s="9">
        <v>44150</v>
      </c>
      <c r="B700" s="1" t="s">
        <v>40</v>
      </c>
      <c r="C700" s="1" t="s">
        <v>39</v>
      </c>
      <c r="D700">
        <v>23</v>
      </c>
      <c r="E700" s="1">
        <v>46</v>
      </c>
      <c r="F700">
        <f t="shared" si="253"/>
        <v>0</v>
      </c>
      <c r="G700">
        <f t="shared" si="254"/>
        <v>1</v>
      </c>
      <c r="H700" s="4">
        <v>3.15</v>
      </c>
      <c r="I700" s="4">
        <v>1.38</v>
      </c>
      <c r="J700" s="4">
        <v>3.2</v>
      </c>
      <c r="K700" s="4">
        <v>1.37</v>
      </c>
      <c r="L700" s="18">
        <f t="shared" si="255"/>
        <v>30</v>
      </c>
      <c r="M700" s="18">
        <f t="shared" si="256"/>
        <v>70</v>
      </c>
      <c r="N700" s="18">
        <f t="shared" si="257"/>
        <v>30</v>
      </c>
      <c r="O700" s="18">
        <f t="shared" si="258"/>
        <v>70</v>
      </c>
      <c r="P700" s="4">
        <f t="shared" si="259"/>
        <v>202011</v>
      </c>
      <c r="Q700" s="23">
        <f t="shared" si="260"/>
        <v>2.2826086956521738</v>
      </c>
      <c r="R700" s="23">
        <f t="shared" si="261"/>
        <v>-3.0966952264381891</v>
      </c>
      <c r="S700" s="22">
        <f t="shared" si="262"/>
        <v>-0.81408653078601523</v>
      </c>
      <c r="T700" s="5">
        <f t="shared" si="263"/>
        <v>0.43809523809523809</v>
      </c>
      <c r="U700" s="5"/>
      <c r="V700" s="5"/>
      <c r="W700" s="5">
        <f t="shared" si="264"/>
        <v>-1</v>
      </c>
      <c r="X700" s="4">
        <f t="shared" si="265"/>
        <v>-1</v>
      </c>
      <c r="Y700" s="4">
        <f t="shared" si="266"/>
        <v>0</v>
      </c>
      <c r="Z700" s="30">
        <f t="shared" si="267"/>
        <v>2020</v>
      </c>
      <c r="AA700" s="4">
        <f t="shared" si="268"/>
        <v>0.37999999999999989</v>
      </c>
      <c r="AB700" s="4">
        <f t="shared" si="269"/>
        <v>0.37000000000000011</v>
      </c>
      <c r="AC700" s="4">
        <f t="shared" si="270"/>
        <v>-9.9999999999997868E-3</v>
      </c>
      <c r="AD700" s="4"/>
      <c r="AE700" s="4">
        <f t="shared" si="271"/>
        <v>4.9603174603174427E-3</v>
      </c>
      <c r="AF700" s="31">
        <f t="shared" si="272"/>
        <v>-0.62000000000000011</v>
      </c>
      <c r="AG700" s="31">
        <f t="shared" si="273"/>
        <v>-0.62999999999999989</v>
      </c>
      <c r="AH700" s="3">
        <f t="shared" si="274"/>
        <v>0</v>
      </c>
      <c r="AI700" s="40" t="b">
        <f t="shared" si="275"/>
        <v>0</v>
      </c>
      <c r="AJ700" s="3">
        <f t="shared" si="276"/>
        <v>4.039735099337749E-2</v>
      </c>
      <c r="AK700" s="3">
        <f t="shared" si="277"/>
        <v>0.76027191198073663</v>
      </c>
    </row>
    <row r="701" spans="1:37" s="3" customFormat="1" x14ac:dyDescent="0.25">
      <c r="A701" s="9">
        <v>44150</v>
      </c>
      <c r="B701" s="1" t="s">
        <v>58</v>
      </c>
      <c r="C701" s="1" t="s">
        <v>47</v>
      </c>
      <c r="D701">
        <v>10</v>
      </c>
      <c r="E701" s="1">
        <v>7</v>
      </c>
      <c r="F701">
        <f t="shared" si="253"/>
        <v>1</v>
      </c>
      <c r="G701">
        <f t="shared" si="254"/>
        <v>0</v>
      </c>
      <c r="H701" s="4">
        <v>1.66</v>
      </c>
      <c r="I701" s="4">
        <v>2.2999999999999998</v>
      </c>
      <c r="J701" s="4">
        <v>1.5</v>
      </c>
      <c r="K701" s="4">
        <v>2.7</v>
      </c>
      <c r="L701" s="18">
        <f t="shared" si="255"/>
        <v>60</v>
      </c>
      <c r="M701" s="18">
        <f t="shared" si="256"/>
        <v>40</v>
      </c>
      <c r="N701" s="18">
        <f t="shared" si="257"/>
        <v>65</v>
      </c>
      <c r="O701" s="18">
        <f t="shared" si="258"/>
        <v>35</v>
      </c>
      <c r="P701" s="4">
        <f t="shared" si="259"/>
        <v>202011</v>
      </c>
      <c r="Q701" s="23">
        <f t="shared" si="260"/>
        <v>1.66</v>
      </c>
      <c r="R701" s="23">
        <f t="shared" si="261"/>
        <v>-2.2843822843822847</v>
      </c>
      <c r="S701" s="22">
        <f t="shared" si="262"/>
        <v>-0.62438228438228482</v>
      </c>
      <c r="T701" s="5">
        <f t="shared" si="263"/>
        <v>1.3855421686746987</v>
      </c>
      <c r="U701" s="5"/>
      <c r="V701" s="5"/>
      <c r="W701" s="5">
        <f t="shared" si="264"/>
        <v>0.65999999999999992</v>
      </c>
      <c r="X701" s="4">
        <f t="shared" si="265"/>
        <v>0.5</v>
      </c>
      <c r="Y701" s="4">
        <f t="shared" si="266"/>
        <v>-0.15999999999999992</v>
      </c>
      <c r="Z701" s="30">
        <f t="shared" si="267"/>
        <v>2020</v>
      </c>
      <c r="AA701" s="4">
        <f t="shared" si="268"/>
        <v>-1</v>
      </c>
      <c r="AB701" s="4">
        <f t="shared" si="269"/>
        <v>-1</v>
      </c>
      <c r="AC701" s="4">
        <f t="shared" si="270"/>
        <v>0</v>
      </c>
      <c r="AD701" s="4"/>
      <c r="AE701" s="4">
        <f t="shared" si="271"/>
        <v>-6.425702811244971E-2</v>
      </c>
      <c r="AF701" s="31">
        <f t="shared" si="272"/>
        <v>-0.34000000000000008</v>
      </c>
      <c r="AG701" s="31">
        <f t="shared" si="273"/>
        <v>-0.5</v>
      </c>
      <c r="AH701" s="3">
        <f t="shared" si="274"/>
        <v>1</v>
      </c>
      <c r="AI701" s="40">
        <f t="shared" si="275"/>
        <v>2.7219991075412731E-2</v>
      </c>
      <c r="AJ701" s="3">
        <f t="shared" si="276"/>
        <v>3.5858585858585923E-2</v>
      </c>
      <c r="AK701" s="3">
        <f t="shared" si="277"/>
        <v>0.72834147531433491</v>
      </c>
    </row>
    <row r="702" spans="1:37" s="3" customFormat="1" x14ac:dyDescent="0.25">
      <c r="A702" s="9">
        <v>44150</v>
      </c>
      <c r="B702" s="1" t="s">
        <v>33</v>
      </c>
      <c r="C702" s="1" t="s">
        <v>81</v>
      </c>
      <c r="D702">
        <v>30</v>
      </c>
      <c r="E702" s="1">
        <v>27</v>
      </c>
      <c r="F702">
        <f t="shared" si="253"/>
        <v>1</v>
      </c>
      <c r="G702">
        <f t="shared" si="254"/>
        <v>0</v>
      </c>
      <c r="H702" s="4">
        <v>1.57</v>
      </c>
      <c r="I702" s="4">
        <v>2.5499999999999998</v>
      </c>
      <c r="J702" s="4">
        <v>1.57</v>
      </c>
      <c r="K702" s="4">
        <v>2.5499999999999998</v>
      </c>
      <c r="L702" s="18">
        <f t="shared" si="255"/>
        <v>60</v>
      </c>
      <c r="M702" s="18">
        <f t="shared" si="256"/>
        <v>35</v>
      </c>
      <c r="N702" s="18">
        <f t="shared" si="257"/>
        <v>60</v>
      </c>
      <c r="O702" s="18">
        <f t="shared" si="258"/>
        <v>35</v>
      </c>
      <c r="P702" s="4">
        <f t="shared" si="259"/>
        <v>202011</v>
      </c>
      <c r="Q702" s="23">
        <f t="shared" si="260"/>
        <v>1.57</v>
      </c>
      <c r="R702" s="23">
        <f t="shared" si="261"/>
        <v>-2.3995472552348613</v>
      </c>
      <c r="S702" s="22">
        <f t="shared" si="262"/>
        <v>-0.82954725523486128</v>
      </c>
      <c r="T702" s="5">
        <f t="shared" si="263"/>
        <v>1.6242038216560508</v>
      </c>
      <c r="U702" s="5"/>
      <c r="V702" s="5"/>
      <c r="W702" s="5">
        <f t="shared" si="264"/>
        <v>0.57000000000000006</v>
      </c>
      <c r="X702" s="4">
        <f t="shared" si="265"/>
        <v>0.57000000000000006</v>
      </c>
      <c r="Y702" s="4">
        <f t="shared" si="266"/>
        <v>0</v>
      </c>
      <c r="Z702" s="30">
        <f t="shared" si="267"/>
        <v>2020</v>
      </c>
      <c r="AA702" s="4">
        <f t="shared" si="268"/>
        <v>-1</v>
      </c>
      <c r="AB702" s="4">
        <f t="shared" si="269"/>
        <v>-1</v>
      </c>
      <c r="AC702" s="4">
        <f t="shared" si="270"/>
        <v>0</v>
      </c>
      <c r="AD702" s="4"/>
      <c r="AE702" s="4">
        <f t="shared" si="271"/>
        <v>0</v>
      </c>
      <c r="AF702" s="31">
        <f t="shared" si="272"/>
        <v>-0.42999999999999994</v>
      </c>
      <c r="AG702" s="31">
        <f t="shared" si="273"/>
        <v>-0.42999999999999994</v>
      </c>
      <c r="AH702" s="3">
        <f t="shared" si="274"/>
        <v>0</v>
      </c>
      <c r="AI702" s="40" t="b">
        <f t="shared" si="275"/>
        <v>0</v>
      </c>
      <c r="AJ702" s="3">
        <f t="shared" si="276"/>
        <v>2.8276699029126329E-2</v>
      </c>
      <c r="AK702" s="3">
        <f t="shared" si="277"/>
        <v>0.74295003424395301</v>
      </c>
    </row>
    <row r="703" spans="1:37" s="3" customFormat="1" x14ac:dyDescent="0.25">
      <c r="A703" s="9">
        <v>44150</v>
      </c>
      <c r="B703" s="1" t="s">
        <v>62</v>
      </c>
      <c r="C703" s="1" t="s">
        <v>56</v>
      </c>
      <c r="D703">
        <v>24</v>
      </c>
      <c r="E703" s="1">
        <v>20</v>
      </c>
      <c r="F703">
        <f t="shared" si="253"/>
        <v>1</v>
      </c>
      <c r="G703">
        <f t="shared" si="254"/>
        <v>0</v>
      </c>
      <c r="H703" s="4">
        <v>1.1000000000000001</v>
      </c>
      <c r="I703" s="4">
        <v>7.25</v>
      </c>
      <c r="J703" s="4">
        <v>1.1000000000000001</v>
      </c>
      <c r="K703" s="4">
        <v>7.5</v>
      </c>
      <c r="L703" s="18">
        <f t="shared" si="255"/>
        <v>90</v>
      </c>
      <c r="M703" s="18">
        <f t="shared" si="256"/>
        <v>10</v>
      </c>
      <c r="N703" s="18">
        <f t="shared" si="257"/>
        <v>90</v>
      </c>
      <c r="O703" s="18">
        <f t="shared" si="258"/>
        <v>10</v>
      </c>
      <c r="P703" s="4">
        <f t="shared" si="259"/>
        <v>202011</v>
      </c>
      <c r="Q703" s="23">
        <f t="shared" si="260"/>
        <v>1.1000000000000001</v>
      </c>
      <c r="R703" s="23">
        <f t="shared" si="261"/>
        <v>-10.159999999999991</v>
      </c>
      <c r="S703" s="22">
        <f t="shared" si="262"/>
        <v>-9.0599999999999916</v>
      </c>
      <c r="T703" s="5">
        <f t="shared" si="263"/>
        <v>6.5909090909090899</v>
      </c>
      <c r="U703" s="5"/>
      <c r="V703" s="5"/>
      <c r="W703" s="5">
        <f t="shared" si="264"/>
        <v>0.10000000000000009</v>
      </c>
      <c r="X703" s="4">
        <f t="shared" si="265"/>
        <v>0.10000000000000009</v>
      </c>
      <c r="Y703" s="4">
        <f t="shared" si="266"/>
        <v>0</v>
      </c>
      <c r="Z703" s="30">
        <f t="shared" si="267"/>
        <v>2020</v>
      </c>
      <c r="AA703" s="4">
        <f t="shared" si="268"/>
        <v>-1</v>
      </c>
      <c r="AB703" s="4">
        <f t="shared" si="269"/>
        <v>-1</v>
      </c>
      <c r="AC703" s="4">
        <f t="shared" si="270"/>
        <v>0</v>
      </c>
      <c r="AD703" s="4"/>
      <c r="AE703" s="4">
        <f t="shared" si="271"/>
        <v>0</v>
      </c>
      <c r="AF703" s="31">
        <f t="shared" si="272"/>
        <v>-0.89999999999999991</v>
      </c>
      <c r="AG703" s="31">
        <f t="shared" si="273"/>
        <v>-0.89999999999999991</v>
      </c>
      <c r="AH703" s="3">
        <f t="shared" si="274"/>
        <v>0</v>
      </c>
      <c r="AI703" s="40" t="b">
        <f t="shared" si="275"/>
        <v>0</v>
      </c>
      <c r="AJ703" s="3">
        <f t="shared" si="276"/>
        <v>4.4910179640718417E-2</v>
      </c>
      <c r="AK703" s="3">
        <f t="shared" si="277"/>
        <v>0.86871198199703226</v>
      </c>
    </row>
    <row r="704" spans="1:37" s="3" customFormat="1" x14ac:dyDescent="0.25">
      <c r="A704" s="9">
        <v>44150</v>
      </c>
      <c r="B704" s="1" t="s">
        <v>34</v>
      </c>
      <c r="C704" s="1" t="s">
        <v>55</v>
      </c>
      <c r="D704">
        <v>27</v>
      </c>
      <c r="E704" s="1">
        <v>17</v>
      </c>
      <c r="F704">
        <f t="shared" si="253"/>
        <v>1</v>
      </c>
      <c r="G704">
        <f t="shared" si="254"/>
        <v>0</v>
      </c>
      <c r="H704" s="4">
        <v>2.4</v>
      </c>
      <c r="I704" s="4">
        <v>1.62</v>
      </c>
      <c r="J704" s="4">
        <v>2.75</v>
      </c>
      <c r="K704" s="4">
        <v>1.47</v>
      </c>
      <c r="L704" s="18">
        <f t="shared" si="255"/>
        <v>40</v>
      </c>
      <c r="M704" s="18">
        <f t="shared" si="256"/>
        <v>60</v>
      </c>
      <c r="N704" s="18">
        <f t="shared" si="257"/>
        <v>35</v>
      </c>
      <c r="O704" s="18">
        <f t="shared" si="258"/>
        <v>65</v>
      </c>
      <c r="P704" s="4">
        <f t="shared" si="259"/>
        <v>202011</v>
      </c>
      <c r="Q704" s="23">
        <f t="shared" si="260"/>
        <v>2.4</v>
      </c>
      <c r="R704" s="23">
        <f t="shared" si="261"/>
        <v>-2.3271889400921655</v>
      </c>
      <c r="S704" s="22">
        <f t="shared" si="262"/>
        <v>7.281105990783443E-2</v>
      </c>
      <c r="T704" s="5">
        <f t="shared" si="263"/>
        <v>0.67500000000000004</v>
      </c>
      <c r="U704" s="5"/>
      <c r="V704" s="5"/>
      <c r="W704" s="5">
        <f t="shared" si="264"/>
        <v>1.4</v>
      </c>
      <c r="X704" s="4">
        <f t="shared" si="265"/>
        <v>1.75</v>
      </c>
      <c r="Y704" s="4">
        <f t="shared" si="266"/>
        <v>0.35000000000000009</v>
      </c>
      <c r="Z704" s="30">
        <f t="shared" si="267"/>
        <v>2020</v>
      </c>
      <c r="AA704" s="4">
        <f t="shared" si="268"/>
        <v>-1</v>
      </c>
      <c r="AB704" s="4">
        <f t="shared" si="269"/>
        <v>-1</v>
      </c>
      <c r="AC704" s="4">
        <f t="shared" si="270"/>
        <v>0</v>
      </c>
      <c r="AD704" s="4"/>
      <c r="AE704" s="4">
        <f t="shared" si="271"/>
        <v>5.3030303030303039E-2</v>
      </c>
      <c r="AF704" s="31">
        <f t="shared" si="272"/>
        <v>0.39999999999999991</v>
      </c>
      <c r="AG704" s="31">
        <f t="shared" si="273"/>
        <v>0.75</v>
      </c>
      <c r="AH704" s="3">
        <f t="shared" si="274"/>
        <v>1</v>
      </c>
      <c r="AI704" s="40">
        <f t="shared" si="275"/>
        <v>1.9079685746352437E-2</v>
      </c>
      <c r="AJ704" s="3">
        <f t="shared" si="276"/>
        <v>3.2835820895522283E-2</v>
      </c>
      <c r="AK704" s="3">
        <f t="shared" si="277"/>
        <v>0.73406619925824312</v>
      </c>
    </row>
    <row r="705" spans="1:37" s="3" customFormat="1" x14ac:dyDescent="0.25">
      <c r="A705" s="9">
        <v>44150</v>
      </c>
      <c r="B705" s="1" t="s">
        <v>57</v>
      </c>
      <c r="C705" s="1" t="s">
        <v>44</v>
      </c>
      <c r="D705">
        <v>36</v>
      </c>
      <c r="E705" s="1">
        <v>10</v>
      </c>
      <c r="F705">
        <f t="shared" si="253"/>
        <v>1</v>
      </c>
      <c r="G705">
        <f t="shared" si="254"/>
        <v>0</v>
      </c>
      <c r="H705" s="4">
        <v>1.25</v>
      </c>
      <c r="I705" s="4">
        <v>4.2</v>
      </c>
      <c r="J705" s="4">
        <v>1.31</v>
      </c>
      <c r="K705" s="4">
        <v>3.6</v>
      </c>
      <c r="L705" s="18">
        <f t="shared" si="255"/>
        <v>80</v>
      </c>
      <c r="M705" s="18">
        <f t="shared" si="256"/>
        <v>20</v>
      </c>
      <c r="N705" s="18">
        <f t="shared" si="257"/>
        <v>75</v>
      </c>
      <c r="O705" s="18">
        <f t="shared" si="258"/>
        <v>25</v>
      </c>
      <c r="P705" s="4">
        <f t="shared" si="259"/>
        <v>202011</v>
      </c>
      <c r="Q705" s="23">
        <f t="shared" si="260"/>
        <v>1.25</v>
      </c>
      <c r="R705" s="23">
        <f t="shared" si="261"/>
        <v>-4.3125</v>
      </c>
      <c r="S705" s="22">
        <f t="shared" si="262"/>
        <v>-3.0625</v>
      </c>
      <c r="T705" s="5">
        <f t="shared" si="263"/>
        <v>3.3600000000000003</v>
      </c>
      <c r="U705" s="5"/>
      <c r="V705" s="5"/>
      <c r="W705" s="5">
        <f t="shared" si="264"/>
        <v>0.25</v>
      </c>
      <c r="X705" s="4">
        <f t="shared" si="265"/>
        <v>0.31000000000000005</v>
      </c>
      <c r="Y705" s="4">
        <f t="shared" si="266"/>
        <v>6.0000000000000053E-2</v>
      </c>
      <c r="Z705" s="30">
        <f t="shared" si="267"/>
        <v>2020</v>
      </c>
      <c r="AA705" s="4">
        <f t="shared" si="268"/>
        <v>-1</v>
      </c>
      <c r="AB705" s="4">
        <f t="shared" si="269"/>
        <v>-1</v>
      </c>
      <c r="AC705" s="4">
        <f t="shared" si="270"/>
        <v>0</v>
      </c>
      <c r="AD705" s="4"/>
      <c r="AE705" s="4">
        <f t="shared" si="271"/>
        <v>3.6641221374045907E-2</v>
      </c>
      <c r="AF705" s="31">
        <f t="shared" si="272"/>
        <v>-0.75</v>
      </c>
      <c r="AG705" s="31">
        <f t="shared" si="273"/>
        <v>-0.69</v>
      </c>
      <c r="AH705" s="3">
        <f t="shared" si="274"/>
        <v>0</v>
      </c>
      <c r="AI705" s="40" t="b">
        <f t="shared" si="275"/>
        <v>0</v>
      </c>
      <c r="AJ705" s="3">
        <f t="shared" si="276"/>
        <v>3.669724770642202E-2</v>
      </c>
      <c r="AK705" s="3">
        <f t="shared" si="277"/>
        <v>0.8022675736961451</v>
      </c>
    </row>
    <row r="706" spans="1:37" s="3" customFormat="1" x14ac:dyDescent="0.25">
      <c r="A706" s="9">
        <v>44147</v>
      </c>
      <c r="B706" s="1" t="s">
        <v>50</v>
      </c>
      <c r="C706" s="1" t="s">
        <v>36</v>
      </c>
      <c r="D706">
        <v>17</v>
      </c>
      <c r="E706" s="1">
        <v>34</v>
      </c>
      <c r="F706">
        <f t="shared" si="253"/>
        <v>0</v>
      </c>
      <c r="G706">
        <f t="shared" si="254"/>
        <v>1</v>
      </c>
      <c r="H706" s="4">
        <v>1.74</v>
      </c>
      <c r="I706" s="4">
        <v>2.15</v>
      </c>
      <c r="J706" s="4">
        <v>1.9</v>
      </c>
      <c r="K706" s="4">
        <v>1.9</v>
      </c>
      <c r="L706" s="18">
        <f t="shared" si="255"/>
        <v>50</v>
      </c>
      <c r="M706" s="18">
        <f t="shared" si="256"/>
        <v>45</v>
      </c>
      <c r="N706" s="18">
        <f t="shared" si="257"/>
        <v>50</v>
      </c>
      <c r="O706" s="18">
        <f t="shared" si="258"/>
        <v>50</v>
      </c>
      <c r="P706" s="4">
        <f t="shared" si="259"/>
        <v>202011</v>
      </c>
      <c r="Q706" s="23">
        <f t="shared" si="260"/>
        <v>0.80930232558139537</v>
      </c>
      <c r="R706" s="23">
        <f t="shared" si="261"/>
        <v>-2.2209165687426555</v>
      </c>
      <c r="S706" s="22">
        <f t="shared" si="262"/>
        <v>-1.4116142431612602</v>
      </c>
      <c r="T706" s="5">
        <f t="shared" si="263"/>
        <v>1.235632183908046</v>
      </c>
      <c r="U706" s="5"/>
      <c r="V706" s="5"/>
      <c r="W706" s="5">
        <f t="shared" si="264"/>
        <v>-1</v>
      </c>
      <c r="X706" s="4">
        <f t="shared" si="265"/>
        <v>-1</v>
      </c>
      <c r="Y706" s="4">
        <f t="shared" si="266"/>
        <v>0</v>
      </c>
      <c r="Z706" s="30">
        <f t="shared" si="267"/>
        <v>2020</v>
      </c>
      <c r="AA706" s="4">
        <f t="shared" si="268"/>
        <v>1.1499999999999999</v>
      </c>
      <c r="AB706" s="4">
        <f t="shared" si="269"/>
        <v>0.89999999999999991</v>
      </c>
      <c r="AC706" s="4">
        <f t="shared" si="270"/>
        <v>-0.25</v>
      </c>
      <c r="AD706" s="4"/>
      <c r="AE706" s="4">
        <f t="shared" si="271"/>
        <v>4.8396854204476702E-2</v>
      </c>
      <c r="AF706" s="31">
        <f t="shared" si="272"/>
        <v>0.14999999999999991</v>
      </c>
      <c r="AG706" s="31">
        <f t="shared" si="273"/>
        <v>-0.10000000000000009</v>
      </c>
      <c r="AH706" s="3">
        <f t="shared" si="274"/>
        <v>1</v>
      </c>
      <c r="AI706" s="40" t="b">
        <f t="shared" si="275"/>
        <v>0</v>
      </c>
      <c r="AJ706" s="3">
        <f t="shared" si="276"/>
        <v>3.8303341902313659E-2</v>
      </c>
      <c r="AK706" s="3">
        <f t="shared" si="277"/>
        <v>0.72204519573698789</v>
      </c>
    </row>
    <row r="707" spans="1:37" s="3" customFormat="1" x14ac:dyDescent="0.25">
      <c r="A707" s="9">
        <v>44144</v>
      </c>
      <c r="B707" s="1" t="s">
        <v>53</v>
      </c>
      <c r="C707" s="1" t="s">
        <v>52</v>
      </c>
      <c r="D707">
        <v>27</v>
      </c>
      <c r="E707" s="1">
        <v>30</v>
      </c>
      <c r="F707">
        <f t="shared" ref="F707:F770" si="278">IF(D707&gt;E707,1,0)</f>
        <v>0</v>
      </c>
      <c r="G707">
        <f t="shared" ref="G707:G770" si="279">IF(E707&gt;D707,1,0)</f>
        <v>1</v>
      </c>
      <c r="H707" s="4">
        <v>3.7</v>
      </c>
      <c r="I707" s="4">
        <v>1.29</v>
      </c>
      <c r="J707" s="4">
        <v>4.5</v>
      </c>
      <c r="K707" s="4">
        <v>1.22</v>
      </c>
      <c r="L707" s="18">
        <f t="shared" ref="L707:L770" si="280">INT(100/H707/10)*10</f>
        <v>20</v>
      </c>
      <c r="M707" s="18">
        <f t="shared" ref="M707:M770" si="281">INT(100/I707/5)*5</f>
        <v>75</v>
      </c>
      <c r="N707" s="18">
        <f t="shared" ref="N707:N770" si="282">INT(100/J707/5)*5</f>
        <v>20</v>
      </c>
      <c r="O707" s="18">
        <f t="shared" ref="O707:O770" si="283">INT(100/K707/5)*5</f>
        <v>80</v>
      </c>
      <c r="P707" s="4">
        <f t="shared" ref="P707:P770" si="284">YEAR(A707)*100+MONTH(A707)</f>
        <v>202011</v>
      </c>
      <c r="Q707" s="23">
        <f t="shared" ref="Q707:Q770" si="285">IF(F707=1,H707,H707/I707)</f>
        <v>2.8682170542635661</v>
      </c>
      <c r="R707" s="23">
        <f t="shared" ref="R707:R770" si="286">-1/(H707-1)-1/(I707-1)</f>
        <v>-3.8186462324393355</v>
      </c>
      <c r="S707" s="22">
        <f t="shared" ref="S707:S770" si="287">Q707+R707</f>
        <v>-0.95042917817576944</v>
      </c>
      <c r="T707" s="5">
        <f t="shared" ref="T707:T770" si="288">I707/H707</f>
        <v>0.34864864864864864</v>
      </c>
      <c r="U707" s="5"/>
      <c r="V707" s="5"/>
      <c r="W707" s="5">
        <f t="shared" ref="W707:W770" si="289">H707*F707-1</f>
        <v>-1</v>
      </c>
      <c r="X707" s="4">
        <f t="shared" ref="X707:X770" si="290">J707*F707-1</f>
        <v>-1</v>
      </c>
      <c r="Y707" s="4">
        <f t="shared" ref="Y707:Y770" si="291">X707-W707</f>
        <v>0</v>
      </c>
      <c r="Z707" s="30">
        <f t="shared" ref="Z707:Z770" si="292">YEAR(A707)</f>
        <v>2020</v>
      </c>
      <c r="AA707" s="4">
        <f t="shared" ref="AA707:AA770" si="293">I707*G707-1</f>
        <v>0.29000000000000004</v>
      </c>
      <c r="AB707" s="4">
        <f t="shared" ref="AB707:AB770" si="294">G707*K707-1</f>
        <v>0.21999999999999997</v>
      </c>
      <c r="AC707" s="4">
        <f t="shared" ref="AC707:AC770" si="295">AB707-AA707</f>
        <v>-7.0000000000000062E-2</v>
      </c>
      <c r="AD707" s="4"/>
      <c r="AE707" s="4">
        <f t="shared" ref="AE707:AE770" si="296">(1/H707-1/J707)</f>
        <v>4.804804804804802E-2</v>
      </c>
      <c r="AF707" s="31">
        <f t="shared" ref="AF707:AF770" si="297">H707*F707+I707*G707-2</f>
        <v>-0.71</v>
      </c>
      <c r="AG707" s="31">
        <f t="shared" ref="AG707:AG770" si="298">F707*J707+G707*K707-2</f>
        <v>-0.78</v>
      </c>
      <c r="AH707" s="3">
        <f t="shared" ref="AH707:AH770" si="299">IF(OR((1/H707+1/K707)&lt;1,(1/I707+1/J707)&lt;1),1,0)</f>
        <v>1</v>
      </c>
      <c r="AI707" s="40" t="b">
        <f t="shared" ref="AI707:AI770" si="300">IF(MIN(1/H707+1/K707,1/I707+1/J707)&lt;0.99,1-MIN(1/H707+1/K707,1/I707+1/J707))</f>
        <v>0</v>
      </c>
      <c r="AJ707" s="3">
        <f t="shared" ref="AJ707:AJ770" si="301">1-H707*I707/(H707+I707)</f>
        <v>4.3486973947895691E-2</v>
      </c>
      <c r="AK707" s="3">
        <f t="shared" ref="AK707:AK770" si="302">1-(1/H707+1/I707)/H707/I707</f>
        <v>0.78096290200714802</v>
      </c>
    </row>
    <row r="708" spans="1:37" s="3" customFormat="1" x14ac:dyDescent="0.25">
      <c r="A708" s="9">
        <v>44143</v>
      </c>
      <c r="B708" s="1" t="s">
        <v>39</v>
      </c>
      <c r="C708" s="1" t="s">
        <v>42</v>
      </c>
      <c r="D708">
        <v>3</v>
      </c>
      <c r="E708" s="1">
        <v>38</v>
      </c>
      <c r="F708">
        <f t="shared" si="278"/>
        <v>0</v>
      </c>
      <c r="G708">
        <f t="shared" si="279"/>
        <v>1</v>
      </c>
      <c r="H708" s="4">
        <v>1.41</v>
      </c>
      <c r="I708" s="4">
        <v>3</v>
      </c>
      <c r="J708" s="4">
        <v>1.45</v>
      </c>
      <c r="K708" s="4">
        <v>2.8</v>
      </c>
      <c r="L708" s="18">
        <f t="shared" si="280"/>
        <v>70</v>
      </c>
      <c r="M708" s="18">
        <f t="shared" si="281"/>
        <v>30</v>
      </c>
      <c r="N708" s="18">
        <f t="shared" si="282"/>
        <v>65</v>
      </c>
      <c r="O708" s="18">
        <f t="shared" si="283"/>
        <v>35</v>
      </c>
      <c r="P708" s="4">
        <f t="shared" si="284"/>
        <v>202011</v>
      </c>
      <c r="Q708" s="23">
        <f t="shared" si="285"/>
        <v>0.47</v>
      </c>
      <c r="R708" s="23">
        <f t="shared" si="286"/>
        <v>-2.9390243902439028</v>
      </c>
      <c r="S708" s="22">
        <f t="shared" si="287"/>
        <v>-2.4690243902439031</v>
      </c>
      <c r="T708" s="5">
        <f t="shared" si="288"/>
        <v>2.1276595744680851</v>
      </c>
      <c r="U708" s="5"/>
      <c r="V708" s="5"/>
      <c r="W708" s="5">
        <f t="shared" si="289"/>
        <v>-1</v>
      </c>
      <c r="X708" s="4">
        <f t="shared" si="290"/>
        <v>-1</v>
      </c>
      <c r="Y708" s="4">
        <f t="shared" si="291"/>
        <v>0</v>
      </c>
      <c r="Z708" s="30">
        <f t="shared" si="292"/>
        <v>2020</v>
      </c>
      <c r="AA708" s="4">
        <f t="shared" si="293"/>
        <v>2</v>
      </c>
      <c r="AB708" s="4">
        <f t="shared" si="294"/>
        <v>1.7999999999999998</v>
      </c>
      <c r="AC708" s="4">
        <f t="shared" si="295"/>
        <v>-0.20000000000000018</v>
      </c>
      <c r="AD708" s="4"/>
      <c r="AE708" s="4">
        <f t="shared" si="296"/>
        <v>1.9564685742235244E-2</v>
      </c>
      <c r="AF708" s="31">
        <f t="shared" si="297"/>
        <v>1</v>
      </c>
      <c r="AG708" s="31">
        <f t="shared" si="298"/>
        <v>0.79999999999999982</v>
      </c>
      <c r="AH708" s="3">
        <f t="shared" si="299"/>
        <v>0</v>
      </c>
      <c r="AI708" s="40" t="b">
        <f t="shared" si="300"/>
        <v>0</v>
      </c>
      <c r="AJ708" s="3">
        <f t="shared" si="301"/>
        <v>4.0816326530612401E-2</v>
      </c>
      <c r="AK708" s="3">
        <f t="shared" si="302"/>
        <v>0.75353352447060007</v>
      </c>
    </row>
    <row r="709" spans="1:37" s="3" customFormat="1" x14ac:dyDescent="0.25">
      <c r="A709" s="9">
        <v>44143</v>
      </c>
      <c r="B709" s="1" t="s">
        <v>63</v>
      </c>
      <c r="C709" s="1" t="s">
        <v>51</v>
      </c>
      <c r="D709">
        <v>31</v>
      </c>
      <c r="E709" s="1">
        <v>34</v>
      </c>
      <c r="F709">
        <f t="shared" si="278"/>
        <v>0</v>
      </c>
      <c r="G709">
        <f t="shared" si="279"/>
        <v>1</v>
      </c>
      <c r="H709" s="4">
        <v>1.47</v>
      </c>
      <c r="I709" s="4">
        <v>2.75</v>
      </c>
      <c r="J709" s="4">
        <v>1.41</v>
      </c>
      <c r="K709" s="4">
        <v>3</v>
      </c>
      <c r="L709" s="18">
        <f t="shared" si="280"/>
        <v>60</v>
      </c>
      <c r="M709" s="18">
        <f t="shared" si="281"/>
        <v>35</v>
      </c>
      <c r="N709" s="18">
        <f t="shared" si="282"/>
        <v>70</v>
      </c>
      <c r="O709" s="18">
        <f t="shared" si="283"/>
        <v>30</v>
      </c>
      <c r="P709" s="4">
        <f t="shared" si="284"/>
        <v>202011</v>
      </c>
      <c r="Q709" s="23">
        <f t="shared" si="285"/>
        <v>0.53454545454545455</v>
      </c>
      <c r="R709" s="23">
        <f t="shared" si="286"/>
        <v>-2.6990881458966562</v>
      </c>
      <c r="S709" s="22">
        <f t="shared" si="287"/>
        <v>-2.1645426913512016</v>
      </c>
      <c r="T709" s="5">
        <f t="shared" si="288"/>
        <v>1.870748299319728</v>
      </c>
      <c r="U709" s="5"/>
      <c r="V709" s="5"/>
      <c r="W709" s="5">
        <f t="shared" si="289"/>
        <v>-1</v>
      </c>
      <c r="X709" s="4">
        <f t="shared" si="290"/>
        <v>-1</v>
      </c>
      <c r="Y709" s="4">
        <f t="shared" si="291"/>
        <v>0</v>
      </c>
      <c r="Z709" s="30">
        <f t="shared" si="292"/>
        <v>2020</v>
      </c>
      <c r="AA709" s="4">
        <f t="shared" si="293"/>
        <v>1.75</v>
      </c>
      <c r="AB709" s="4">
        <f t="shared" si="294"/>
        <v>2</v>
      </c>
      <c r="AC709" s="4">
        <f t="shared" si="295"/>
        <v>0.25</v>
      </c>
      <c r="AD709" s="4"/>
      <c r="AE709" s="4">
        <f t="shared" si="296"/>
        <v>-2.8947749312491E-2</v>
      </c>
      <c r="AF709" s="31">
        <f t="shared" si="297"/>
        <v>0.75</v>
      </c>
      <c r="AG709" s="31">
        <f t="shared" si="298"/>
        <v>1</v>
      </c>
      <c r="AH709" s="3">
        <f t="shared" si="299"/>
        <v>0</v>
      </c>
      <c r="AI709" s="40" t="b">
        <f t="shared" si="300"/>
        <v>0</v>
      </c>
      <c r="AJ709" s="3">
        <f t="shared" si="301"/>
        <v>4.206161137440767E-2</v>
      </c>
      <c r="AK709" s="3">
        <f t="shared" si="302"/>
        <v>0.74176661163144075</v>
      </c>
    </row>
    <row r="710" spans="1:37" s="3" customFormat="1" x14ac:dyDescent="0.25">
      <c r="A710" s="9">
        <v>44143</v>
      </c>
      <c r="B710" s="1" t="s">
        <v>37</v>
      </c>
      <c r="C710" s="1" t="s">
        <v>57</v>
      </c>
      <c r="D710">
        <v>19</v>
      </c>
      <c r="E710" s="1">
        <v>24</v>
      </c>
      <c r="F710">
        <f t="shared" si="278"/>
        <v>0</v>
      </c>
      <c r="G710">
        <f t="shared" si="279"/>
        <v>1</v>
      </c>
      <c r="H710" s="4">
        <v>6.5</v>
      </c>
      <c r="I710" s="4">
        <v>1.1200000000000001</v>
      </c>
      <c r="J710" s="4">
        <v>8</v>
      </c>
      <c r="K710" s="4">
        <v>1.0900000000000001</v>
      </c>
      <c r="L710" s="18">
        <f t="shared" si="280"/>
        <v>10</v>
      </c>
      <c r="M710" s="18">
        <f t="shared" si="281"/>
        <v>85</v>
      </c>
      <c r="N710" s="18">
        <f t="shared" si="282"/>
        <v>10</v>
      </c>
      <c r="O710" s="18">
        <f t="shared" si="283"/>
        <v>90</v>
      </c>
      <c r="P710" s="4">
        <f t="shared" si="284"/>
        <v>202011</v>
      </c>
      <c r="Q710" s="23">
        <f t="shared" si="285"/>
        <v>5.8035714285714279</v>
      </c>
      <c r="R710" s="23">
        <f t="shared" si="286"/>
        <v>-8.5151515151515067</v>
      </c>
      <c r="S710" s="22">
        <f t="shared" si="287"/>
        <v>-2.7115800865800788</v>
      </c>
      <c r="T710" s="5">
        <f t="shared" si="288"/>
        <v>0.17230769230769233</v>
      </c>
      <c r="U710" s="5"/>
      <c r="V710" s="5"/>
      <c r="W710" s="5">
        <f t="shared" si="289"/>
        <v>-1</v>
      </c>
      <c r="X710" s="4">
        <f t="shared" si="290"/>
        <v>-1</v>
      </c>
      <c r="Y710" s="4">
        <f t="shared" si="291"/>
        <v>0</v>
      </c>
      <c r="Z710" s="30">
        <f t="shared" si="292"/>
        <v>2020</v>
      </c>
      <c r="AA710" s="4">
        <f t="shared" si="293"/>
        <v>0.12000000000000011</v>
      </c>
      <c r="AB710" s="4">
        <f t="shared" si="294"/>
        <v>9.000000000000008E-2</v>
      </c>
      <c r="AC710" s="4">
        <f t="shared" si="295"/>
        <v>-3.0000000000000027E-2</v>
      </c>
      <c r="AD710" s="4"/>
      <c r="AE710" s="4">
        <f t="shared" si="296"/>
        <v>2.8846153846153855E-2</v>
      </c>
      <c r="AF710" s="31">
        <f t="shared" si="297"/>
        <v>-0.87999999999999989</v>
      </c>
      <c r="AG710" s="31">
        <f t="shared" si="298"/>
        <v>-0.90999999999999992</v>
      </c>
      <c r="AH710" s="3">
        <f t="shared" si="299"/>
        <v>0</v>
      </c>
      <c r="AI710" s="40" t="b">
        <f t="shared" si="300"/>
        <v>0</v>
      </c>
      <c r="AJ710" s="3">
        <f t="shared" si="301"/>
        <v>4.4619422572178324E-2</v>
      </c>
      <c r="AK710" s="3">
        <f t="shared" si="302"/>
        <v>0.85622207462866806</v>
      </c>
    </row>
    <row r="711" spans="1:37" s="3" customFormat="1" x14ac:dyDescent="0.25">
      <c r="A711" s="9">
        <v>44143</v>
      </c>
      <c r="B711" s="1" t="s">
        <v>74</v>
      </c>
      <c r="C711" s="1" t="s">
        <v>80</v>
      </c>
      <c r="D711">
        <v>26</v>
      </c>
      <c r="E711" s="1">
        <v>31</v>
      </c>
      <c r="F711">
        <f t="shared" si="278"/>
        <v>0</v>
      </c>
      <c r="G711">
        <f t="shared" si="279"/>
        <v>1</v>
      </c>
      <c r="H711" s="4">
        <v>1.83</v>
      </c>
      <c r="I711" s="4">
        <v>2</v>
      </c>
      <c r="J711" s="4">
        <v>1.9</v>
      </c>
      <c r="K711" s="4">
        <v>1.9</v>
      </c>
      <c r="L711" s="18">
        <f t="shared" si="280"/>
        <v>50</v>
      </c>
      <c r="M711" s="18">
        <f t="shared" si="281"/>
        <v>50</v>
      </c>
      <c r="N711" s="18">
        <f t="shared" si="282"/>
        <v>50</v>
      </c>
      <c r="O711" s="18">
        <f t="shared" si="283"/>
        <v>50</v>
      </c>
      <c r="P711" s="4">
        <f t="shared" si="284"/>
        <v>202011</v>
      </c>
      <c r="Q711" s="23">
        <f t="shared" si="285"/>
        <v>0.91500000000000004</v>
      </c>
      <c r="R711" s="23">
        <f t="shared" si="286"/>
        <v>-2.2048192771084336</v>
      </c>
      <c r="S711" s="22">
        <f t="shared" si="287"/>
        <v>-1.2898192771084336</v>
      </c>
      <c r="T711" s="5">
        <f t="shared" si="288"/>
        <v>1.0928961748633879</v>
      </c>
      <c r="U711" s="5"/>
      <c r="V711" s="5"/>
      <c r="W711" s="5">
        <f t="shared" si="289"/>
        <v>-1</v>
      </c>
      <c r="X711" s="4">
        <f t="shared" si="290"/>
        <v>-1</v>
      </c>
      <c r="Y711" s="4">
        <f t="shared" si="291"/>
        <v>0</v>
      </c>
      <c r="Z711" s="30">
        <f t="shared" si="292"/>
        <v>2020</v>
      </c>
      <c r="AA711" s="4">
        <f t="shared" si="293"/>
        <v>1</v>
      </c>
      <c r="AB711" s="4">
        <f t="shared" si="294"/>
        <v>0.89999999999999991</v>
      </c>
      <c r="AC711" s="4">
        <f t="shared" si="295"/>
        <v>-0.10000000000000009</v>
      </c>
      <c r="AD711" s="4"/>
      <c r="AE711" s="4">
        <f t="shared" si="296"/>
        <v>2.0132297958009748E-2</v>
      </c>
      <c r="AF711" s="31">
        <f t="shared" si="297"/>
        <v>0</v>
      </c>
      <c r="AG711" s="31">
        <f t="shared" si="298"/>
        <v>-0.10000000000000009</v>
      </c>
      <c r="AH711" s="3">
        <f t="shared" si="299"/>
        <v>0</v>
      </c>
      <c r="AI711" s="40" t="b">
        <f t="shared" si="300"/>
        <v>0</v>
      </c>
      <c r="AJ711" s="3">
        <f t="shared" si="301"/>
        <v>4.4386422976501305E-2</v>
      </c>
      <c r="AK711" s="3">
        <f t="shared" si="302"/>
        <v>0.71408522201319835</v>
      </c>
    </row>
    <row r="712" spans="1:37" s="3" customFormat="1" x14ac:dyDescent="0.25">
      <c r="A712" s="9">
        <v>44143</v>
      </c>
      <c r="B712" s="1" t="s">
        <v>41</v>
      </c>
      <c r="C712" s="1" t="s">
        <v>35</v>
      </c>
      <c r="D712">
        <v>34</v>
      </c>
      <c r="E712" s="1">
        <v>27</v>
      </c>
      <c r="F712">
        <f t="shared" si="278"/>
        <v>1</v>
      </c>
      <c r="G712">
        <f t="shared" si="279"/>
        <v>0</v>
      </c>
      <c r="H712" s="4">
        <v>1.5</v>
      </c>
      <c r="I712" s="4">
        <v>2.7</v>
      </c>
      <c r="J712" s="4">
        <v>1.5</v>
      </c>
      <c r="K712" s="4">
        <v>2.7</v>
      </c>
      <c r="L712" s="18">
        <f t="shared" si="280"/>
        <v>60</v>
      </c>
      <c r="M712" s="18">
        <f t="shared" si="281"/>
        <v>35</v>
      </c>
      <c r="N712" s="18">
        <f t="shared" si="282"/>
        <v>65</v>
      </c>
      <c r="O712" s="18">
        <f t="shared" si="283"/>
        <v>35</v>
      </c>
      <c r="P712" s="4">
        <f t="shared" si="284"/>
        <v>202011</v>
      </c>
      <c r="Q712" s="23">
        <f t="shared" si="285"/>
        <v>1.5</v>
      </c>
      <c r="R712" s="23">
        <f t="shared" si="286"/>
        <v>-2.5882352941176467</v>
      </c>
      <c r="S712" s="22">
        <f t="shared" si="287"/>
        <v>-1.0882352941176467</v>
      </c>
      <c r="T712" s="5">
        <f t="shared" si="288"/>
        <v>1.8</v>
      </c>
      <c r="U712" s="5"/>
      <c r="V712" s="5"/>
      <c r="W712" s="5">
        <f t="shared" si="289"/>
        <v>0.5</v>
      </c>
      <c r="X712" s="4">
        <f t="shared" si="290"/>
        <v>0.5</v>
      </c>
      <c r="Y712" s="4">
        <f t="shared" si="291"/>
        <v>0</v>
      </c>
      <c r="Z712" s="30">
        <f t="shared" si="292"/>
        <v>2020</v>
      </c>
      <c r="AA712" s="4">
        <f t="shared" si="293"/>
        <v>-1</v>
      </c>
      <c r="AB712" s="4">
        <f t="shared" si="294"/>
        <v>-1</v>
      </c>
      <c r="AC712" s="4">
        <f t="shared" si="295"/>
        <v>0</v>
      </c>
      <c r="AD712" s="4"/>
      <c r="AE712" s="4">
        <f t="shared" si="296"/>
        <v>0</v>
      </c>
      <c r="AF712" s="31">
        <f t="shared" si="297"/>
        <v>-0.5</v>
      </c>
      <c r="AG712" s="31">
        <f t="shared" si="298"/>
        <v>-0.5</v>
      </c>
      <c r="AH712" s="3">
        <f t="shared" si="299"/>
        <v>0</v>
      </c>
      <c r="AI712" s="40" t="b">
        <f t="shared" si="300"/>
        <v>0</v>
      </c>
      <c r="AJ712" s="3">
        <f t="shared" si="301"/>
        <v>3.5714285714285587E-2</v>
      </c>
      <c r="AK712" s="3">
        <f t="shared" si="302"/>
        <v>0.74394147233653407</v>
      </c>
    </row>
    <row r="713" spans="1:37" s="3" customFormat="1" x14ac:dyDescent="0.25">
      <c r="A713" s="9">
        <v>44143</v>
      </c>
      <c r="B713" s="1" t="s">
        <v>46</v>
      </c>
      <c r="C713" s="1" t="s">
        <v>61</v>
      </c>
      <c r="D713">
        <v>44</v>
      </c>
      <c r="E713" s="1">
        <v>34</v>
      </c>
      <c r="F713">
        <f t="shared" si="278"/>
        <v>1</v>
      </c>
      <c r="G713">
        <f t="shared" si="279"/>
        <v>0</v>
      </c>
      <c r="H713" s="4">
        <v>2.2999999999999998</v>
      </c>
      <c r="I713" s="4">
        <v>1.66</v>
      </c>
      <c r="J713" s="4">
        <v>2.35</v>
      </c>
      <c r="K713" s="4">
        <v>1.64</v>
      </c>
      <c r="L713" s="18">
        <f t="shared" si="280"/>
        <v>40</v>
      </c>
      <c r="M713" s="18">
        <f t="shared" si="281"/>
        <v>60</v>
      </c>
      <c r="N713" s="18">
        <f t="shared" si="282"/>
        <v>40</v>
      </c>
      <c r="O713" s="18">
        <f t="shared" si="283"/>
        <v>60</v>
      </c>
      <c r="P713" s="4">
        <f t="shared" si="284"/>
        <v>202011</v>
      </c>
      <c r="Q713" s="23">
        <f t="shared" si="285"/>
        <v>2.2999999999999998</v>
      </c>
      <c r="R713" s="23">
        <f t="shared" si="286"/>
        <v>-2.2843822843822847</v>
      </c>
      <c r="S713" s="22">
        <f t="shared" si="287"/>
        <v>1.5617715617715078E-2</v>
      </c>
      <c r="T713" s="5">
        <f t="shared" si="288"/>
        <v>0.72173913043478266</v>
      </c>
      <c r="U713" s="5"/>
      <c r="V713" s="5"/>
      <c r="W713" s="5">
        <f t="shared" si="289"/>
        <v>1.2999999999999998</v>
      </c>
      <c r="X713" s="4">
        <f t="shared" si="290"/>
        <v>1.35</v>
      </c>
      <c r="Y713" s="4">
        <f t="shared" si="291"/>
        <v>5.0000000000000266E-2</v>
      </c>
      <c r="Z713" s="30">
        <f t="shared" si="292"/>
        <v>2020</v>
      </c>
      <c r="AA713" s="4">
        <f t="shared" si="293"/>
        <v>-1</v>
      </c>
      <c r="AB713" s="4">
        <f t="shared" si="294"/>
        <v>-1</v>
      </c>
      <c r="AC713" s="4">
        <f t="shared" si="295"/>
        <v>0</v>
      </c>
      <c r="AD713" s="4"/>
      <c r="AE713" s="4">
        <f t="shared" si="296"/>
        <v>9.2506938020351925E-3</v>
      </c>
      <c r="AF713" s="31">
        <f t="shared" si="297"/>
        <v>0.29999999999999982</v>
      </c>
      <c r="AG713" s="31">
        <f t="shared" si="298"/>
        <v>0.35000000000000009</v>
      </c>
      <c r="AH713" s="3">
        <f t="shared" si="299"/>
        <v>0</v>
      </c>
      <c r="AI713" s="40" t="b">
        <f t="shared" si="300"/>
        <v>0</v>
      </c>
      <c r="AJ713" s="3">
        <f t="shared" si="301"/>
        <v>3.5858585858585923E-2</v>
      </c>
      <c r="AK713" s="3">
        <f t="shared" si="302"/>
        <v>0.72834147531433491</v>
      </c>
    </row>
    <row r="714" spans="1:37" s="3" customFormat="1" x14ac:dyDescent="0.25">
      <c r="A714" s="9">
        <v>44143</v>
      </c>
      <c r="B714" s="1" t="s">
        <v>36</v>
      </c>
      <c r="C714" s="1" t="s">
        <v>43</v>
      </c>
      <c r="D714">
        <v>10</v>
      </c>
      <c r="E714" s="1">
        <v>24</v>
      </c>
      <c r="F714">
        <f t="shared" si="278"/>
        <v>0</v>
      </c>
      <c r="G714">
        <f t="shared" si="279"/>
        <v>1</v>
      </c>
      <c r="H714" s="4">
        <v>2.2000000000000002</v>
      </c>
      <c r="I714" s="4">
        <v>1.71</v>
      </c>
      <c r="J714" s="4">
        <v>2</v>
      </c>
      <c r="K714" s="4">
        <v>1.83</v>
      </c>
      <c r="L714" s="18">
        <f t="shared" si="280"/>
        <v>40</v>
      </c>
      <c r="M714" s="18">
        <f t="shared" si="281"/>
        <v>55</v>
      </c>
      <c r="N714" s="18">
        <f t="shared" si="282"/>
        <v>50</v>
      </c>
      <c r="O714" s="18">
        <f t="shared" si="283"/>
        <v>50</v>
      </c>
      <c r="P714" s="4">
        <f t="shared" si="284"/>
        <v>202011</v>
      </c>
      <c r="Q714" s="23">
        <f t="shared" si="285"/>
        <v>1.2865497076023393</v>
      </c>
      <c r="R714" s="23">
        <f t="shared" si="286"/>
        <v>-2.2417840375586855</v>
      </c>
      <c r="S714" s="22">
        <f t="shared" si="287"/>
        <v>-0.95523432995634616</v>
      </c>
      <c r="T714" s="5">
        <f t="shared" si="288"/>
        <v>0.77727272727272723</v>
      </c>
      <c r="U714" s="5"/>
      <c r="V714" s="5"/>
      <c r="W714" s="5">
        <f t="shared" si="289"/>
        <v>-1</v>
      </c>
      <c r="X714" s="4">
        <f t="shared" si="290"/>
        <v>-1</v>
      </c>
      <c r="Y714" s="4">
        <f t="shared" si="291"/>
        <v>0</v>
      </c>
      <c r="Z714" s="30">
        <f t="shared" si="292"/>
        <v>2020</v>
      </c>
      <c r="AA714" s="4">
        <f t="shared" si="293"/>
        <v>0.71</v>
      </c>
      <c r="AB714" s="4">
        <f t="shared" si="294"/>
        <v>0.83000000000000007</v>
      </c>
      <c r="AC714" s="4">
        <f t="shared" si="295"/>
        <v>0.12000000000000011</v>
      </c>
      <c r="AD714" s="4"/>
      <c r="AE714" s="4">
        <f t="shared" si="296"/>
        <v>-4.545454545454547E-2</v>
      </c>
      <c r="AF714" s="31">
        <f t="shared" si="297"/>
        <v>-0.29000000000000004</v>
      </c>
      <c r="AG714" s="31">
        <f t="shared" si="298"/>
        <v>-0.16999999999999993</v>
      </c>
      <c r="AH714" s="3">
        <f t="shared" si="299"/>
        <v>0</v>
      </c>
      <c r="AI714" s="40" t="b">
        <f t="shared" si="300"/>
        <v>0</v>
      </c>
      <c r="AJ714" s="3">
        <f t="shared" si="301"/>
        <v>3.7851662404092101E-2</v>
      </c>
      <c r="AK714" s="3">
        <f t="shared" si="302"/>
        <v>0.72372653477329041</v>
      </c>
    </row>
    <row r="715" spans="1:37" s="3" customFormat="1" x14ac:dyDescent="0.25">
      <c r="A715" s="9">
        <v>44143</v>
      </c>
      <c r="B715" s="1" t="s">
        <v>56</v>
      </c>
      <c r="C715" s="1" t="s">
        <v>47</v>
      </c>
      <c r="D715">
        <v>25</v>
      </c>
      <c r="E715" s="1">
        <v>27</v>
      </c>
      <c r="F715">
        <f t="shared" si="278"/>
        <v>0</v>
      </c>
      <c r="G715">
        <f t="shared" si="279"/>
        <v>1</v>
      </c>
      <c r="H715" s="4">
        <v>3.45</v>
      </c>
      <c r="I715" s="4">
        <v>1.32</v>
      </c>
      <c r="J715" s="4">
        <v>3.5</v>
      </c>
      <c r="K715" s="4">
        <v>1.32</v>
      </c>
      <c r="L715" s="18">
        <f t="shared" si="280"/>
        <v>20</v>
      </c>
      <c r="M715" s="18">
        <f t="shared" si="281"/>
        <v>75</v>
      </c>
      <c r="N715" s="18">
        <f t="shared" si="282"/>
        <v>25</v>
      </c>
      <c r="O715" s="18">
        <f t="shared" si="283"/>
        <v>75</v>
      </c>
      <c r="P715" s="4">
        <f t="shared" si="284"/>
        <v>202011</v>
      </c>
      <c r="Q715" s="23">
        <f t="shared" si="285"/>
        <v>2.6136363636363638</v>
      </c>
      <c r="R715" s="23">
        <f t="shared" si="286"/>
        <v>-3.533163265306122</v>
      </c>
      <c r="S715" s="22">
        <f t="shared" si="287"/>
        <v>-0.91952690166975826</v>
      </c>
      <c r="T715" s="5">
        <f t="shared" si="288"/>
        <v>0.38260869565217392</v>
      </c>
      <c r="U715" s="5"/>
      <c r="V715" s="5"/>
      <c r="W715" s="5">
        <f t="shared" si="289"/>
        <v>-1</v>
      </c>
      <c r="X715" s="4">
        <f t="shared" si="290"/>
        <v>-1</v>
      </c>
      <c r="Y715" s="4">
        <f t="shared" si="291"/>
        <v>0</v>
      </c>
      <c r="Z715" s="30">
        <f t="shared" si="292"/>
        <v>2020</v>
      </c>
      <c r="AA715" s="4">
        <f t="shared" si="293"/>
        <v>0.32000000000000006</v>
      </c>
      <c r="AB715" s="4">
        <f t="shared" si="294"/>
        <v>0.32000000000000006</v>
      </c>
      <c r="AC715" s="4">
        <f t="shared" si="295"/>
        <v>0</v>
      </c>
      <c r="AD715" s="4"/>
      <c r="AE715" s="4">
        <f t="shared" si="296"/>
        <v>4.140786749482428E-3</v>
      </c>
      <c r="AF715" s="31">
        <f t="shared" si="297"/>
        <v>-0.67999999999999994</v>
      </c>
      <c r="AG715" s="31">
        <f t="shared" si="298"/>
        <v>-0.67999999999999994</v>
      </c>
      <c r="AH715" s="3">
        <f t="shared" si="299"/>
        <v>0</v>
      </c>
      <c r="AI715" s="40" t="b">
        <f t="shared" si="300"/>
        <v>0</v>
      </c>
      <c r="AJ715" s="3">
        <f t="shared" si="301"/>
        <v>4.5283018867924518E-2</v>
      </c>
      <c r="AK715" s="3">
        <f t="shared" si="302"/>
        <v>0.76999762186220344</v>
      </c>
    </row>
    <row r="716" spans="1:37" s="3" customFormat="1" x14ac:dyDescent="0.25">
      <c r="A716" s="9">
        <v>44143</v>
      </c>
      <c r="B716" s="1" t="s">
        <v>49</v>
      </c>
      <c r="C716" s="1" t="s">
        <v>40</v>
      </c>
      <c r="D716">
        <v>33</v>
      </c>
      <c r="E716" s="1">
        <v>31</v>
      </c>
      <c r="F716">
        <f t="shared" si="278"/>
        <v>1</v>
      </c>
      <c r="G716">
        <f t="shared" si="279"/>
        <v>0</v>
      </c>
      <c r="H716" s="4">
        <v>1.18</v>
      </c>
      <c r="I716" s="4">
        <v>5.25</v>
      </c>
      <c r="J716" s="4">
        <v>1.2</v>
      </c>
      <c r="K716" s="4">
        <v>4.75</v>
      </c>
      <c r="L716" s="18">
        <f t="shared" si="280"/>
        <v>80</v>
      </c>
      <c r="M716" s="18">
        <f t="shared" si="281"/>
        <v>15</v>
      </c>
      <c r="N716" s="18">
        <f t="shared" si="282"/>
        <v>80</v>
      </c>
      <c r="O716" s="18">
        <f t="shared" si="283"/>
        <v>20</v>
      </c>
      <c r="P716" s="4">
        <f t="shared" si="284"/>
        <v>202011</v>
      </c>
      <c r="Q716" s="23">
        <f t="shared" si="285"/>
        <v>1.18</v>
      </c>
      <c r="R716" s="23">
        <f t="shared" si="286"/>
        <v>-5.790849673202616</v>
      </c>
      <c r="S716" s="22">
        <f t="shared" si="287"/>
        <v>-4.6108496732026163</v>
      </c>
      <c r="T716" s="5">
        <f t="shared" si="288"/>
        <v>4.4491525423728815</v>
      </c>
      <c r="U716" s="5"/>
      <c r="V716" s="5"/>
      <c r="W716" s="5">
        <f t="shared" si="289"/>
        <v>0.17999999999999994</v>
      </c>
      <c r="X716" s="4">
        <f t="shared" si="290"/>
        <v>0.19999999999999996</v>
      </c>
      <c r="Y716" s="4">
        <f t="shared" si="291"/>
        <v>2.0000000000000018E-2</v>
      </c>
      <c r="Z716" s="30">
        <f t="shared" si="292"/>
        <v>2020</v>
      </c>
      <c r="AA716" s="4">
        <f t="shared" si="293"/>
        <v>-1</v>
      </c>
      <c r="AB716" s="4">
        <f t="shared" si="294"/>
        <v>-1</v>
      </c>
      <c r="AC716" s="4">
        <f t="shared" si="295"/>
        <v>0</v>
      </c>
      <c r="AD716" s="4"/>
      <c r="AE716" s="4">
        <f t="shared" si="296"/>
        <v>1.4124293785310771E-2</v>
      </c>
      <c r="AF716" s="31">
        <f t="shared" si="297"/>
        <v>-0.82000000000000006</v>
      </c>
      <c r="AG716" s="31">
        <f t="shared" si="298"/>
        <v>-0.8</v>
      </c>
      <c r="AH716" s="3">
        <f t="shared" si="299"/>
        <v>0</v>
      </c>
      <c r="AI716" s="40" t="b">
        <f t="shared" si="300"/>
        <v>0</v>
      </c>
      <c r="AJ716" s="3">
        <f t="shared" si="301"/>
        <v>3.6547433903577065E-2</v>
      </c>
      <c r="AK716" s="3">
        <f t="shared" si="302"/>
        <v>0.8324562037780735</v>
      </c>
    </row>
    <row r="717" spans="1:37" s="3" customFormat="1" x14ac:dyDescent="0.25">
      <c r="A717" s="9">
        <v>44143</v>
      </c>
      <c r="B717" s="1" t="s">
        <v>60</v>
      </c>
      <c r="C717" s="1" t="s">
        <v>33</v>
      </c>
      <c r="D717">
        <v>34</v>
      </c>
      <c r="E717" s="1">
        <v>20</v>
      </c>
      <c r="F717">
        <f t="shared" si="278"/>
        <v>1</v>
      </c>
      <c r="G717">
        <f t="shared" si="279"/>
        <v>0</v>
      </c>
      <c r="H717" s="4">
        <v>1.5</v>
      </c>
      <c r="I717" s="4">
        <v>2.7</v>
      </c>
      <c r="J717" s="4">
        <v>1.5</v>
      </c>
      <c r="K717" s="4">
        <v>2.7</v>
      </c>
      <c r="L717" s="18">
        <f t="shared" si="280"/>
        <v>60</v>
      </c>
      <c r="M717" s="18">
        <f t="shared" si="281"/>
        <v>35</v>
      </c>
      <c r="N717" s="18">
        <f t="shared" si="282"/>
        <v>65</v>
      </c>
      <c r="O717" s="18">
        <f t="shared" si="283"/>
        <v>35</v>
      </c>
      <c r="P717" s="4">
        <f t="shared" si="284"/>
        <v>202011</v>
      </c>
      <c r="Q717" s="23">
        <f t="shared" si="285"/>
        <v>1.5</v>
      </c>
      <c r="R717" s="23">
        <f t="shared" si="286"/>
        <v>-2.5882352941176467</v>
      </c>
      <c r="S717" s="22">
        <f t="shared" si="287"/>
        <v>-1.0882352941176467</v>
      </c>
      <c r="T717" s="5">
        <f t="shared" si="288"/>
        <v>1.8</v>
      </c>
      <c r="U717" s="5"/>
      <c r="V717" s="5"/>
      <c r="W717" s="5">
        <f t="shared" si="289"/>
        <v>0.5</v>
      </c>
      <c r="X717" s="4">
        <f t="shared" si="290"/>
        <v>0.5</v>
      </c>
      <c r="Y717" s="4">
        <f t="shared" si="291"/>
        <v>0</v>
      </c>
      <c r="Z717" s="30">
        <f t="shared" si="292"/>
        <v>2020</v>
      </c>
      <c r="AA717" s="4">
        <f t="shared" si="293"/>
        <v>-1</v>
      </c>
      <c r="AB717" s="4">
        <f t="shared" si="294"/>
        <v>-1</v>
      </c>
      <c r="AC717" s="4">
        <f t="shared" si="295"/>
        <v>0</v>
      </c>
      <c r="AD717" s="4"/>
      <c r="AE717" s="4">
        <f t="shared" si="296"/>
        <v>0</v>
      </c>
      <c r="AF717" s="31">
        <f t="shared" si="297"/>
        <v>-0.5</v>
      </c>
      <c r="AG717" s="31">
        <f t="shared" si="298"/>
        <v>-0.5</v>
      </c>
      <c r="AH717" s="3">
        <f t="shared" si="299"/>
        <v>0</v>
      </c>
      <c r="AI717" s="40" t="b">
        <f t="shared" si="300"/>
        <v>0</v>
      </c>
      <c r="AJ717" s="3">
        <f t="shared" si="301"/>
        <v>3.5714285714285587E-2</v>
      </c>
      <c r="AK717" s="3">
        <f t="shared" si="302"/>
        <v>0.74394147233653407</v>
      </c>
    </row>
    <row r="718" spans="1:37" s="3" customFormat="1" x14ac:dyDescent="0.25">
      <c r="A718" s="9">
        <v>44143</v>
      </c>
      <c r="B718" s="1" t="s">
        <v>50</v>
      </c>
      <c r="C718" s="1" t="s">
        <v>45</v>
      </c>
      <c r="D718">
        <v>24</v>
      </c>
      <c r="E718" s="1">
        <v>17</v>
      </c>
      <c r="F718">
        <f t="shared" si="278"/>
        <v>1</v>
      </c>
      <c r="G718">
        <f t="shared" si="279"/>
        <v>0</v>
      </c>
      <c r="H718" s="4">
        <v>1.4</v>
      </c>
      <c r="I718" s="4">
        <v>3.05</v>
      </c>
      <c r="J718" s="4">
        <v>1.34</v>
      </c>
      <c r="K718" s="4">
        <v>3.35</v>
      </c>
      <c r="L718" s="18">
        <f t="shared" si="280"/>
        <v>70</v>
      </c>
      <c r="M718" s="18">
        <f t="shared" si="281"/>
        <v>30</v>
      </c>
      <c r="N718" s="18">
        <f t="shared" si="282"/>
        <v>70</v>
      </c>
      <c r="O718" s="18">
        <f t="shared" si="283"/>
        <v>25</v>
      </c>
      <c r="P718" s="4">
        <f t="shared" si="284"/>
        <v>202011</v>
      </c>
      <c r="Q718" s="23">
        <f t="shared" si="285"/>
        <v>1.4</v>
      </c>
      <c r="R718" s="23">
        <f t="shared" si="286"/>
        <v>-2.9878048780487809</v>
      </c>
      <c r="S718" s="22">
        <f t="shared" si="287"/>
        <v>-1.587804878048781</v>
      </c>
      <c r="T718" s="5">
        <f t="shared" si="288"/>
        <v>2.1785714285714284</v>
      </c>
      <c r="U718" s="5"/>
      <c r="V718" s="5"/>
      <c r="W718" s="5">
        <f t="shared" si="289"/>
        <v>0.39999999999999991</v>
      </c>
      <c r="X718" s="4">
        <f t="shared" si="290"/>
        <v>0.34000000000000008</v>
      </c>
      <c r="Y718" s="4">
        <f t="shared" si="291"/>
        <v>-5.9999999999999831E-2</v>
      </c>
      <c r="Z718" s="30">
        <f t="shared" si="292"/>
        <v>2020</v>
      </c>
      <c r="AA718" s="4">
        <f t="shared" si="293"/>
        <v>-1</v>
      </c>
      <c r="AB718" s="4">
        <f t="shared" si="294"/>
        <v>-1</v>
      </c>
      <c r="AC718" s="4">
        <f t="shared" si="295"/>
        <v>0</v>
      </c>
      <c r="AD718" s="4"/>
      <c r="AE718" s="4">
        <f t="shared" si="296"/>
        <v>-3.1982942430703543E-2</v>
      </c>
      <c r="AF718" s="31">
        <f t="shared" si="297"/>
        <v>-0.60000000000000009</v>
      </c>
      <c r="AG718" s="31">
        <f t="shared" si="298"/>
        <v>-0.65999999999999992</v>
      </c>
      <c r="AH718" s="3">
        <f t="shared" si="299"/>
        <v>0</v>
      </c>
      <c r="AI718" s="40" t="b">
        <f t="shared" si="300"/>
        <v>0</v>
      </c>
      <c r="AJ718" s="3">
        <f t="shared" si="301"/>
        <v>4.0449438202247112E-2</v>
      </c>
      <c r="AK718" s="3">
        <f t="shared" si="302"/>
        <v>0.75593569865462973</v>
      </c>
    </row>
    <row r="719" spans="1:37" s="3" customFormat="1" x14ac:dyDescent="0.25">
      <c r="A719" s="9">
        <v>44143</v>
      </c>
      <c r="B719" s="1" t="s">
        <v>81</v>
      </c>
      <c r="C719" s="1" t="s">
        <v>34</v>
      </c>
      <c r="D719">
        <v>20</v>
      </c>
      <c r="E719" s="1">
        <v>23</v>
      </c>
      <c r="F719">
        <f t="shared" si="278"/>
        <v>0</v>
      </c>
      <c r="G719">
        <f t="shared" si="279"/>
        <v>1</v>
      </c>
      <c r="H719" s="4">
        <v>1.6</v>
      </c>
      <c r="I719" s="4">
        <v>2.4500000000000002</v>
      </c>
      <c r="J719" s="4">
        <v>1.66</v>
      </c>
      <c r="K719" s="4">
        <v>2.2999999999999998</v>
      </c>
      <c r="L719" s="18">
        <f t="shared" si="280"/>
        <v>60</v>
      </c>
      <c r="M719" s="18">
        <f t="shared" si="281"/>
        <v>40</v>
      </c>
      <c r="N719" s="18">
        <f t="shared" si="282"/>
        <v>60</v>
      </c>
      <c r="O719" s="18">
        <f t="shared" si="283"/>
        <v>40</v>
      </c>
      <c r="P719" s="4">
        <f t="shared" si="284"/>
        <v>202011</v>
      </c>
      <c r="Q719" s="23">
        <f t="shared" si="285"/>
        <v>0.65306122448979587</v>
      </c>
      <c r="R719" s="23">
        <f t="shared" si="286"/>
        <v>-2.3563218390804597</v>
      </c>
      <c r="S719" s="22">
        <f t="shared" si="287"/>
        <v>-1.7032606145906639</v>
      </c>
      <c r="T719" s="5">
        <f t="shared" si="288"/>
        <v>1.53125</v>
      </c>
      <c r="U719" s="5"/>
      <c r="V719" s="5"/>
      <c r="W719" s="5">
        <f t="shared" si="289"/>
        <v>-1</v>
      </c>
      <c r="X719" s="4">
        <f t="shared" si="290"/>
        <v>-1</v>
      </c>
      <c r="Y719" s="4">
        <f t="shared" si="291"/>
        <v>0</v>
      </c>
      <c r="Z719" s="30">
        <f t="shared" si="292"/>
        <v>2020</v>
      </c>
      <c r="AA719" s="4">
        <f t="shared" si="293"/>
        <v>1.4500000000000002</v>
      </c>
      <c r="AB719" s="4">
        <f t="shared" si="294"/>
        <v>1.2999999999999998</v>
      </c>
      <c r="AC719" s="4">
        <f t="shared" si="295"/>
        <v>-0.15000000000000036</v>
      </c>
      <c r="AD719" s="4"/>
      <c r="AE719" s="4">
        <f t="shared" si="296"/>
        <v>2.259036144578308E-2</v>
      </c>
      <c r="AF719" s="31">
        <f t="shared" si="297"/>
        <v>0.45000000000000018</v>
      </c>
      <c r="AG719" s="31">
        <f t="shared" si="298"/>
        <v>0.29999999999999982</v>
      </c>
      <c r="AH719" s="3">
        <f t="shared" si="299"/>
        <v>0</v>
      </c>
      <c r="AI719" s="40" t="b">
        <f t="shared" si="300"/>
        <v>0</v>
      </c>
      <c r="AJ719" s="3">
        <f t="shared" si="301"/>
        <v>3.2098765432098886E-2</v>
      </c>
      <c r="AK719" s="3">
        <f t="shared" si="302"/>
        <v>0.73643794252394845</v>
      </c>
    </row>
    <row r="720" spans="1:37" s="3" customFormat="1" x14ac:dyDescent="0.25">
      <c r="A720" s="9">
        <v>44140</v>
      </c>
      <c r="B720" s="1" t="s">
        <v>38</v>
      </c>
      <c r="C720" s="1" t="s">
        <v>62</v>
      </c>
      <c r="D720">
        <v>17</v>
      </c>
      <c r="E720" s="1">
        <v>34</v>
      </c>
      <c r="F720">
        <f t="shared" si="278"/>
        <v>0</v>
      </c>
      <c r="G720">
        <f t="shared" si="279"/>
        <v>1</v>
      </c>
      <c r="H720" s="4">
        <v>3.05</v>
      </c>
      <c r="I720" s="4">
        <v>1.4</v>
      </c>
      <c r="J720" s="4">
        <v>3.9</v>
      </c>
      <c r="K720" s="4">
        <v>1.27</v>
      </c>
      <c r="L720" s="18">
        <f t="shared" si="280"/>
        <v>30</v>
      </c>
      <c r="M720" s="18">
        <f t="shared" si="281"/>
        <v>70</v>
      </c>
      <c r="N720" s="18">
        <f t="shared" si="282"/>
        <v>25</v>
      </c>
      <c r="O720" s="18">
        <f t="shared" si="283"/>
        <v>75</v>
      </c>
      <c r="P720" s="4">
        <f t="shared" si="284"/>
        <v>202011</v>
      </c>
      <c r="Q720" s="23">
        <f t="shared" si="285"/>
        <v>2.1785714285714284</v>
      </c>
      <c r="R720" s="23">
        <f t="shared" si="286"/>
        <v>-2.9878048780487809</v>
      </c>
      <c r="S720" s="22">
        <f t="shared" si="287"/>
        <v>-0.80923344947735254</v>
      </c>
      <c r="T720" s="5">
        <f t="shared" si="288"/>
        <v>0.45901639344262296</v>
      </c>
      <c r="U720" s="5"/>
      <c r="V720" s="5"/>
      <c r="W720" s="5">
        <f t="shared" si="289"/>
        <v>-1</v>
      </c>
      <c r="X720" s="4">
        <f t="shared" si="290"/>
        <v>-1</v>
      </c>
      <c r="Y720" s="4">
        <f t="shared" si="291"/>
        <v>0</v>
      </c>
      <c r="Z720" s="30">
        <f t="shared" si="292"/>
        <v>2020</v>
      </c>
      <c r="AA720" s="4">
        <f t="shared" si="293"/>
        <v>0.39999999999999991</v>
      </c>
      <c r="AB720" s="4">
        <f t="shared" si="294"/>
        <v>0.27</v>
      </c>
      <c r="AC720" s="4">
        <f t="shared" si="295"/>
        <v>-0.12999999999999989</v>
      </c>
      <c r="AD720" s="4"/>
      <c r="AE720" s="4">
        <f t="shared" si="296"/>
        <v>7.1458596048759981E-2</v>
      </c>
      <c r="AF720" s="31">
        <f t="shared" si="297"/>
        <v>-0.60000000000000009</v>
      </c>
      <c r="AG720" s="31">
        <f t="shared" si="298"/>
        <v>-0.73</v>
      </c>
      <c r="AH720" s="3">
        <f t="shared" si="299"/>
        <v>1</v>
      </c>
      <c r="AI720" s="40">
        <f t="shared" si="300"/>
        <v>2.93040293040292E-2</v>
      </c>
      <c r="AJ720" s="3">
        <f t="shared" si="301"/>
        <v>4.0449438202247112E-2</v>
      </c>
      <c r="AK720" s="3">
        <f t="shared" si="302"/>
        <v>0.75593569865462973</v>
      </c>
    </row>
    <row r="721" spans="1:37" s="3" customFormat="1" x14ac:dyDescent="0.25">
      <c r="A721" s="9">
        <v>44137</v>
      </c>
      <c r="B721" s="1" t="s">
        <v>34</v>
      </c>
      <c r="C721" s="1" t="s">
        <v>39</v>
      </c>
      <c r="D721">
        <v>23</v>
      </c>
      <c r="E721" s="1">
        <v>25</v>
      </c>
      <c r="F721">
        <f t="shared" si="278"/>
        <v>0</v>
      </c>
      <c r="G721">
        <f t="shared" si="279"/>
        <v>1</v>
      </c>
      <c r="H721" s="4">
        <v>4.75</v>
      </c>
      <c r="I721" s="4">
        <v>1.2</v>
      </c>
      <c r="J721" s="4">
        <v>6</v>
      </c>
      <c r="K721" s="4">
        <v>1.1399999999999999</v>
      </c>
      <c r="L721" s="18">
        <f t="shared" si="280"/>
        <v>20</v>
      </c>
      <c r="M721" s="18">
        <f t="shared" si="281"/>
        <v>80</v>
      </c>
      <c r="N721" s="18">
        <f t="shared" si="282"/>
        <v>15</v>
      </c>
      <c r="O721" s="18">
        <f t="shared" si="283"/>
        <v>85</v>
      </c>
      <c r="P721" s="4">
        <f t="shared" si="284"/>
        <v>202011</v>
      </c>
      <c r="Q721" s="23">
        <f t="shared" si="285"/>
        <v>3.9583333333333335</v>
      </c>
      <c r="R721" s="23">
        <f t="shared" si="286"/>
        <v>-5.2666666666666675</v>
      </c>
      <c r="S721" s="22">
        <f t="shared" si="287"/>
        <v>-1.308333333333334</v>
      </c>
      <c r="T721" s="5">
        <f t="shared" si="288"/>
        <v>0.25263157894736843</v>
      </c>
      <c r="U721" s="5"/>
      <c r="V721" s="5"/>
      <c r="W721" s="5">
        <f t="shared" si="289"/>
        <v>-1</v>
      </c>
      <c r="X721" s="4">
        <f t="shared" si="290"/>
        <v>-1</v>
      </c>
      <c r="Y721" s="4">
        <f t="shared" si="291"/>
        <v>0</v>
      </c>
      <c r="Z721" s="30">
        <f t="shared" si="292"/>
        <v>2020</v>
      </c>
      <c r="AA721" s="4">
        <f t="shared" si="293"/>
        <v>0.19999999999999996</v>
      </c>
      <c r="AB721" s="4">
        <f t="shared" si="294"/>
        <v>0.1399999999999999</v>
      </c>
      <c r="AC721" s="4">
        <f t="shared" si="295"/>
        <v>-6.0000000000000053E-2</v>
      </c>
      <c r="AD721" s="4"/>
      <c r="AE721" s="4">
        <f t="shared" si="296"/>
        <v>4.3859649122807015E-2</v>
      </c>
      <c r="AF721" s="31">
        <f t="shared" si="297"/>
        <v>-0.8</v>
      </c>
      <c r="AG721" s="31">
        <f t="shared" si="298"/>
        <v>-0.8600000000000001</v>
      </c>
      <c r="AH721" s="3">
        <f t="shared" si="299"/>
        <v>0</v>
      </c>
      <c r="AI721" s="40" t="b">
        <f t="shared" si="300"/>
        <v>0</v>
      </c>
      <c r="AJ721" s="3">
        <f t="shared" si="301"/>
        <v>4.2016806722689037E-2</v>
      </c>
      <c r="AK721" s="3">
        <f t="shared" si="302"/>
        <v>0.81686672822406892</v>
      </c>
    </row>
    <row r="722" spans="1:37" s="3" customFormat="1" x14ac:dyDescent="0.25">
      <c r="A722" s="9">
        <v>44136</v>
      </c>
      <c r="B722" s="1" t="s">
        <v>55</v>
      </c>
      <c r="C722" s="1" t="s">
        <v>37</v>
      </c>
      <c r="D722">
        <v>23</v>
      </c>
      <c r="E722" s="1">
        <v>9</v>
      </c>
      <c r="F722">
        <f t="shared" si="278"/>
        <v>1</v>
      </c>
      <c r="G722">
        <f t="shared" si="279"/>
        <v>0</v>
      </c>
      <c r="H722" s="4">
        <v>1.26</v>
      </c>
      <c r="I722" s="4">
        <v>4</v>
      </c>
      <c r="J722" s="4">
        <v>1.19</v>
      </c>
      <c r="K722" s="4">
        <v>5</v>
      </c>
      <c r="L722" s="18">
        <f t="shared" si="280"/>
        <v>70</v>
      </c>
      <c r="M722" s="18">
        <f t="shared" si="281"/>
        <v>25</v>
      </c>
      <c r="N722" s="18">
        <f t="shared" si="282"/>
        <v>80</v>
      </c>
      <c r="O722" s="18">
        <f t="shared" si="283"/>
        <v>20</v>
      </c>
      <c r="P722" s="4">
        <f t="shared" si="284"/>
        <v>202011</v>
      </c>
      <c r="Q722" s="23">
        <f t="shared" si="285"/>
        <v>1.26</v>
      </c>
      <c r="R722" s="23">
        <f t="shared" si="286"/>
        <v>-4.1794871794871788</v>
      </c>
      <c r="S722" s="22">
        <f t="shared" si="287"/>
        <v>-2.9194871794871791</v>
      </c>
      <c r="T722" s="5">
        <f t="shared" si="288"/>
        <v>3.1746031746031744</v>
      </c>
      <c r="U722" s="5"/>
      <c r="V722" s="5"/>
      <c r="W722" s="5">
        <f t="shared" si="289"/>
        <v>0.26</v>
      </c>
      <c r="X722" s="4">
        <f t="shared" si="290"/>
        <v>0.18999999999999995</v>
      </c>
      <c r="Y722" s="4">
        <f t="shared" si="291"/>
        <v>-7.0000000000000062E-2</v>
      </c>
      <c r="Z722" s="30">
        <f t="shared" si="292"/>
        <v>2020</v>
      </c>
      <c r="AA722" s="4">
        <f t="shared" si="293"/>
        <v>-1</v>
      </c>
      <c r="AB722" s="4">
        <f t="shared" si="294"/>
        <v>-1</v>
      </c>
      <c r="AC722" s="4">
        <f t="shared" si="295"/>
        <v>0</v>
      </c>
      <c r="AD722" s="4"/>
      <c r="AE722" s="4">
        <f t="shared" si="296"/>
        <v>-4.6685340802987918E-2</v>
      </c>
      <c r="AF722" s="31">
        <f t="shared" si="297"/>
        <v>-0.74</v>
      </c>
      <c r="AG722" s="31">
        <f t="shared" si="298"/>
        <v>-0.81</v>
      </c>
      <c r="AH722" s="3">
        <f t="shared" si="299"/>
        <v>1</v>
      </c>
      <c r="AI722" s="40" t="b">
        <f t="shared" si="300"/>
        <v>0</v>
      </c>
      <c r="AJ722" s="3">
        <f t="shared" si="301"/>
        <v>4.1825095057034134E-2</v>
      </c>
      <c r="AK722" s="3">
        <f t="shared" si="302"/>
        <v>0.79292642983119177</v>
      </c>
    </row>
    <row r="723" spans="1:37" s="3" customFormat="1" x14ac:dyDescent="0.25">
      <c r="A723" s="9">
        <v>44136</v>
      </c>
      <c r="B723" s="1" t="s">
        <v>45</v>
      </c>
      <c r="C723" s="1" t="s">
        <v>42</v>
      </c>
      <c r="D723">
        <v>23</v>
      </c>
      <c r="E723" s="1">
        <v>26</v>
      </c>
      <c r="F723">
        <f t="shared" si="278"/>
        <v>0</v>
      </c>
      <c r="G723">
        <f t="shared" si="279"/>
        <v>1</v>
      </c>
      <c r="H723" s="4">
        <v>2.75</v>
      </c>
      <c r="I723" s="4">
        <v>1.47</v>
      </c>
      <c r="J723" s="4">
        <v>2.8</v>
      </c>
      <c r="K723" s="4">
        <v>1.45</v>
      </c>
      <c r="L723" s="18">
        <f t="shared" si="280"/>
        <v>30</v>
      </c>
      <c r="M723" s="18">
        <f t="shared" si="281"/>
        <v>65</v>
      </c>
      <c r="N723" s="18">
        <f t="shared" si="282"/>
        <v>35</v>
      </c>
      <c r="O723" s="18">
        <f t="shared" si="283"/>
        <v>65</v>
      </c>
      <c r="P723" s="4">
        <f t="shared" si="284"/>
        <v>202011</v>
      </c>
      <c r="Q723" s="23">
        <f t="shared" si="285"/>
        <v>1.870748299319728</v>
      </c>
      <c r="R723" s="23">
        <f t="shared" si="286"/>
        <v>-2.6990881458966562</v>
      </c>
      <c r="S723" s="22">
        <f t="shared" si="287"/>
        <v>-0.82833984657692827</v>
      </c>
      <c r="T723" s="5">
        <f t="shared" si="288"/>
        <v>0.53454545454545455</v>
      </c>
      <c r="U723" s="5"/>
      <c r="V723" s="5"/>
      <c r="W723" s="5">
        <f t="shared" si="289"/>
        <v>-1</v>
      </c>
      <c r="X723" s="4">
        <f t="shared" si="290"/>
        <v>-1</v>
      </c>
      <c r="Y723" s="4">
        <f t="shared" si="291"/>
        <v>0</v>
      </c>
      <c r="Z723" s="30">
        <f t="shared" si="292"/>
        <v>2020</v>
      </c>
      <c r="AA723" s="4">
        <f t="shared" si="293"/>
        <v>0.47</v>
      </c>
      <c r="AB723" s="4">
        <f t="shared" si="294"/>
        <v>0.44999999999999996</v>
      </c>
      <c r="AC723" s="4">
        <f t="shared" si="295"/>
        <v>-2.0000000000000018E-2</v>
      </c>
      <c r="AD723" s="4"/>
      <c r="AE723" s="4">
        <f t="shared" si="296"/>
        <v>6.4935064935064957E-3</v>
      </c>
      <c r="AF723" s="31">
        <f t="shared" si="297"/>
        <v>-0.53</v>
      </c>
      <c r="AG723" s="31">
        <f t="shared" si="298"/>
        <v>-0.55000000000000004</v>
      </c>
      <c r="AH723" s="3">
        <f t="shared" si="299"/>
        <v>0</v>
      </c>
      <c r="AI723" s="40" t="b">
        <f t="shared" si="300"/>
        <v>0</v>
      </c>
      <c r="AJ723" s="3">
        <f t="shared" si="301"/>
        <v>4.206161137440767E-2</v>
      </c>
      <c r="AK723" s="3">
        <f t="shared" si="302"/>
        <v>0.74176661163144075</v>
      </c>
    </row>
    <row r="724" spans="1:37" s="3" customFormat="1" x14ac:dyDescent="0.25">
      <c r="A724" s="9">
        <v>44136</v>
      </c>
      <c r="B724" s="1" t="s">
        <v>61</v>
      </c>
      <c r="C724" s="1" t="s">
        <v>38</v>
      </c>
      <c r="D724">
        <v>37</v>
      </c>
      <c r="E724" s="1">
        <v>27</v>
      </c>
      <c r="F724">
        <f t="shared" si="278"/>
        <v>1</v>
      </c>
      <c r="G724">
        <f t="shared" si="279"/>
        <v>0</v>
      </c>
      <c r="H724" s="4">
        <v>1.58</v>
      </c>
      <c r="I724" s="4">
        <v>2.5</v>
      </c>
      <c r="J724" s="4">
        <v>1.64</v>
      </c>
      <c r="K724" s="4">
        <v>2.35</v>
      </c>
      <c r="L724" s="18">
        <f t="shared" si="280"/>
        <v>60</v>
      </c>
      <c r="M724" s="18">
        <f t="shared" si="281"/>
        <v>40</v>
      </c>
      <c r="N724" s="18">
        <f t="shared" si="282"/>
        <v>60</v>
      </c>
      <c r="O724" s="18">
        <f t="shared" si="283"/>
        <v>40</v>
      </c>
      <c r="P724" s="4">
        <f t="shared" si="284"/>
        <v>202011</v>
      </c>
      <c r="Q724" s="23">
        <f t="shared" si="285"/>
        <v>1.58</v>
      </c>
      <c r="R724" s="23">
        <f t="shared" si="286"/>
        <v>-2.3908045977011492</v>
      </c>
      <c r="S724" s="22">
        <f t="shared" si="287"/>
        <v>-0.8108045977011491</v>
      </c>
      <c r="T724" s="5">
        <f t="shared" si="288"/>
        <v>1.5822784810126582</v>
      </c>
      <c r="U724" s="5"/>
      <c r="V724" s="5"/>
      <c r="W724" s="5">
        <f t="shared" si="289"/>
        <v>0.58000000000000007</v>
      </c>
      <c r="X724" s="4">
        <f t="shared" si="290"/>
        <v>0.6399999999999999</v>
      </c>
      <c r="Y724" s="4">
        <f t="shared" si="291"/>
        <v>5.9999999999999831E-2</v>
      </c>
      <c r="Z724" s="30">
        <f t="shared" si="292"/>
        <v>2020</v>
      </c>
      <c r="AA724" s="4">
        <f t="shared" si="293"/>
        <v>-1</v>
      </c>
      <c r="AB724" s="4">
        <f t="shared" si="294"/>
        <v>-1</v>
      </c>
      <c r="AC724" s="4">
        <f t="shared" si="295"/>
        <v>0</v>
      </c>
      <c r="AD724" s="4"/>
      <c r="AE724" s="4">
        <f t="shared" si="296"/>
        <v>2.3155294844087626E-2</v>
      </c>
      <c r="AF724" s="31">
        <f t="shared" si="297"/>
        <v>-0.41999999999999993</v>
      </c>
      <c r="AG724" s="31">
        <f t="shared" si="298"/>
        <v>-0.3600000000000001</v>
      </c>
      <c r="AH724" s="3">
        <f t="shared" si="299"/>
        <v>0</v>
      </c>
      <c r="AI724" s="40" t="b">
        <f t="shared" si="300"/>
        <v>0</v>
      </c>
      <c r="AJ724" s="3">
        <f t="shared" si="301"/>
        <v>3.1862745098039214E-2</v>
      </c>
      <c r="AK724" s="3">
        <f t="shared" si="302"/>
        <v>0.73850344496074349</v>
      </c>
    </row>
    <row r="725" spans="1:37" s="3" customFormat="1" x14ac:dyDescent="0.25">
      <c r="A725" s="9">
        <v>44136</v>
      </c>
      <c r="B725" s="1" t="s">
        <v>35</v>
      </c>
      <c r="C725" s="1" t="s">
        <v>74</v>
      </c>
      <c r="D725">
        <v>31</v>
      </c>
      <c r="E725" s="1">
        <v>30</v>
      </c>
      <c r="F725">
        <f t="shared" si="278"/>
        <v>1</v>
      </c>
      <c r="G725">
        <f t="shared" si="279"/>
        <v>0</v>
      </c>
      <c r="H725" s="4">
        <v>2.0499999999999998</v>
      </c>
      <c r="I725" s="4">
        <v>1.8</v>
      </c>
      <c r="J725" s="4">
        <v>2.6</v>
      </c>
      <c r="K725" s="4">
        <v>1.55</v>
      </c>
      <c r="L725" s="18">
        <f t="shared" si="280"/>
        <v>40</v>
      </c>
      <c r="M725" s="18">
        <f t="shared" si="281"/>
        <v>55</v>
      </c>
      <c r="N725" s="18">
        <f t="shared" si="282"/>
        <v>35</v>
      </c>
      <c r="O725" s="18">
        <f t="shared" si="283"/>
        <v>60</v>
      </c>
      <c r="P725" s="4">
        <f t="shared" si="284"/>
        <v>202011</v>
      </c>
      <c r="Q725" s="23">
        <f t="shared" si="285"/>
        <v>2.0499999999999998</v>
      </c>
      <c r="R725" s="23">
        <f t="shared" si="286"/>
        <v>-2.2023809523809526</v>
      </c>
      <c r="S725" s="22">
        <f t="shared" si="287"/>
        <v>-0.15238095238095273</v>
      </c>
      <c r="T725" s="5">
        <f t="shared" si="288"/>
        <v>0.87804878048780499</v>
      </c>
      <c r="U725" s="5"/>
      <c r="V725" s="5"/>
      <c r="W725" s="5">
        <f t="shared" si="289"/>
        <v>1.0499999999999998</v>
      </c>
      <c r="X725" s="4">
        <f t="shared" si="290"/>
        <v>1.6</v>
      </c>
      <c r="Y725" s="4">
        <f t="shared" si="291"/>
        <v>0.55000000000000027</v>
      </c>
      <c r="Z725" s="30">
        <f t="shared" si="292"/>
        <v>2020</v>
      </c>
      <c r="AA725" s="4">
        <f t="shared" si="293"/>
        <v>-1</v>
      </c>
      <c r="AB725" s="4">
        <f t="shared" si="294"/>
        <v>-1</v>
      </c>
      <c r="AC725" s="4">
        <f t="shared" si="295"/>
        <v>0</v>
      </c>
      <c r="AD725" s="4"/>
      <c r="AE725" s="4">
        <f t="shared" si="296"/>
        <v>0.10318949343339595</v>
      </c>
      <c r="AF725" s="31">
        <f t="shared" si="297"/>
        <v>4.9999999999999822E-2</v>
      </c>
      <c r="AG725" s="31">
        <f t="shared" si="298"/>
        <v>0.60000000000000009</v>
      </c>
      <c r="AH725" s="3">
        <f t="shared" si="299"/>
        <v>1</v>
      </c>
      <c r="AI725" s="40">
        <f t="shared" si="300"/>
        <v>5.9829059829059839E-2</v>
      </c>
      <c r="AJ725" s="3">
        <f t="shared" si="301"/>
        <v>4.1558441558441461E-2</v>
      </c>
      <c r="AK725" s="3">
        <f t="shared" si="302"/>
        <v>0.7172464949581745</v>
      </c>
    </row>
    <row r="726" spans="1:37" s="3" customFormat="1" x14ac:dyDescent="0.25">
      <c r="A726" s="9">
        <v>44136</v>
      </c>
      <c r="B726" s="1" t="s">
        <v>43</v>
      </c>
      <c r="C726" s="1" t="s">
        <v>57</v>
      </c>
      <c r="D726">
        <v>24</v>
      </c>
      <c r="E726" s="1">
        <v>28</v>
      </c>
      <c r="F726">
        <f t="shared" si="278"/>
        <v>0</v>
      </c>
      <c r="G726">
        <f t="shared" si="279"/>
        <v>1</v>
      </c>
      <c r="H726" s="4">
        <v>1.42</v>
      </c>
      <c r="I726" s="4">
        <v>2.95</v>
      </c>
      <c r="J726" s="4">
        <v>1.5</v>
      </c>
      <c r="K726" s="4">
        <v>2.7</v>
      </c>
      <c r="L726" s="18">
        <f t="shared" si="280"/>
        <v>70</v>
      </c>
      <c r="M726" s="18">
        <f t="shared" si="281"/>
        <v>30</v>
      </c>
      <c r="N726" s="18">
        <f t="shared" si="282"/>
        <v>65</v>
      </c>
      <c r="O726" s="18">
        <f t="shared" si="283"/>
        <v>35</v>
      </c>
      <c r="P726" s="4">
        <f t="shared" si="284"/>
        <v>202011</v>
      </c>
      <c r="Q726" s="23">
        <f t="shared" si="285"/>
        <v>0.48135593220338979</v>
      </c>
      <c r="R726" s="23">
        <f t="shared" si="286"/>
        <v>-2.8937728937728942</v>
      </c>
      <c r="S726" s="22">
        <f t="shared" si="287"/>
        <v>-2.4124169615695044</v>
      </c>
      <c r="T726" s="5">
        <f t="shared" si="288"/>
        <v>2.0774647887323945</v>
      </c>
      <c r="U726" s="5"/>
      <c r="V726" s="5"/>
      <c r="W726" s="5">
        <f t="shared" si="289"/>
        <v>-1</v>
      </c>
      <c r="X726" s="4">
        <f t="shared" si="290"/>
        <v>-1</v>
      </c>
      <c r="Y726" s="4">
        <f t="shared" si="291"/>
        <v>0</v>
      </c>
      <c r="Z726" s="30">
        <f t="shared" si="292"/>
        <v>2020</v>
      </c>
      <c r="AA726" s="4">
        <f t="shared" si="293"/>
        <v>1.9500000000000002</v>
      </c>
      <c r="AB726" s="4">
        <f t="shared" si="294"/>
        <v>1.7000000000000002</v>
      </c>
      <c r="AC726" s="4">
        <f t="shared" si="295"/>
        <v>-0.25</v>
      </c>
      <c r="AD726" s="4"/>
      <c r="AE726" s="4">
        <f t="shared" si="296"/>
        <v>3.7558685446009488E-2</v>
      </c>
      <c r="AF726" s="31">
        <f t="shared" si="297"/>
        <v>0.95000000000000018</v>
      </c>
      <c r="AG726" s="31">
        <f t="shared" si="298"/>
        <v>0.70000000000000018</v>
      </c>
      <c r="AH726" s="3">
        <f t="shared" si="299"/>
        <v>0</v>
      </c>
      <c r="AI726" s="40" t="b">
        <f t="shared" si="300"/>
        <v>0</v>
      </c>
      <c r="AJ726" s="3">
        <f t="shared" si="301"/>
        <v>4.1418764302059485E-2</v>
      </c>
      <c r="AK726" s="3">
        <f t="shared" si="302"/>
        <v>0.75096481189779574</v>
      </c>
    </row>
    <row r="727" spans="1:37" s="3" customFormat="1" x14ac:dyDescent="0.25">
      <c r="A727" s="9">
        <v>44136</v>
      </c>
      <c r="B727" s="1" t="s">
        <v>46</v>
      </c>
      <c r="C727" s="1" t="s">
        <v>52</v>
      </c>
      <c r="D727">
        <v>24</v>
      </c>
      <c r="E727" s="1">
        <v>21</v>
      </c>
      <c r="F727">
        <f t="shared" si="278"/>
        <v>1</v>
      </c>
      <c r="G727">
        <f t="shared" si="279"/>
        <v>0</v>
      </c>
      <c r="H727" s="4">
        <v>1.45</v>
      </c>
      <c r="I727" s="4">
        <v>2.8</v>
      </c>
      <c r="J727" s="4">
        <v>1.45</v>
      </c>
      <c r="K727" s="4">
        <v>2.8</v>
      </c>
      <c r="L727" s="18">
        <f t="shared" si="280"/>
        <v>60</v>
      </c>
      <c r="M727" s="18">
        <f t="shared" si="281"/>
        <v>35</v>
      </c>
      <c r="N727" s="18">
        <f t="shared" si="282"/>
        <v>65</v>
      </c>
      <c r="O727" s="18">
        <f t="shared" si="283"/>
        <v>35</v>
      </c>
      <c r="P727" s="4">
        <f t="shared" si="284"/>
        <v>202011</v>
      </c>
      <c r="Q727" s="23">
        <f t="shared" si="285"/>
        <v>1.45</v>
      </c>
      <c r="R727" s="23">
        <f t="shared" si="286"/>
        <v>-2.7777777777777777</v>
      </c>
      <c r="S727" s="22">
        <f t="shared" si="287"/>
        <v>-1.3277777777777777</v>
      </c>
      <c r="T727" s="5">
        <f t="shared" si="288"/>
        <v>1.9310344827586206</v>
      </c>
      <c r="U727" s="5"/>
      <c r="V727" s="5"/>
      <c r="W727" s="5">
        <f t="shared" si="289"/>
        <v>0.44999999999999996</v>
      </c>
      <c r="X727" s="4">
        <f t="shared" si="290"/>
        <v>0.44999999999999996</v>
      </c>
      <c r="Y727" s="4">
        <f t="shared" si="291"/>
        <v>0</v>
      </c>
      <c r="Z727" s="30">
        <f t="shared" si="292"/>
        <v>2020</v>
      </c>
      <c r="AA727" s="4">
        <f t="shared" si="293"/>
        <v>-1</v>
      </c>
      <c r="AB727" s="4">
        <f t="shared" si="294"/>
        <v>-1</v>
      </c>
      <c r="AC727" s="4">
        <f t="shared" si="295"/>
        <v>0</v>
      </c>
      <c r="AD727" s="4"/>
      <c r="AE727" s="4">
        <f t="shared" si="296"/>
        <v>0</v>
      </c>
      <c r="AF727" s="31">
        <f t="shared" si="297"/>
        <v>-0.55000000000000004</v>
      </c>
      <c r="AG727" s="31">
        <f t="shared" si="298"/>
        <v>-0.55000000000000004</v>
      </c>
      <c r="AH727" s="3">
        <f t="shared" si="299"/>
        <v>0</v>
      </c>
      <c r="AI727" s="40" t="b">
        <f t="shared" si="300"/>
        <v>0</v>
      </c>
      <c r="AJ727" s="3">
        <f t="shared" si="301"/>
        <v>4.4705882352941262E-2</v>
      </c>
      <c r="AK727" s="3">
        <f t="shared" si="302"/>
        <v>0.74216797301560333</v>
      </c>
    </row>
    <row r="728" spans="1:37" s="3" customFormat="1" x14ac:dyDescent="0.25">
      <c r="A728" s="9">
        <v>44136</v>
      </c>
      <c r="B728" s="1" t="s">
        <v>44</v>
      </c>
      <c r="C728" s="1" t="s">
        <v>50</v>
      </c>
      <c r="D728">
        <v>31</v>
      </c>
      <c r="E728" s="1">
        <v>20</v>
      </c>
      <c r="F728">
        <f t="shared" si="278"/>
        <v>1</v>
      </c>
      <c r="G728">
        <f t="shared" si="279"/>
        <v>0</v>
      </c>
      <c r="H728" s="4">
        <v>2.9</v>
      </c>
      <c r="I728" s="4">
        <v>1.43</v>
      </c>
      <c r="J728" s="4">
        <v>3.7</v>
      </c>
      <c r="K728" s="4">
        <v>1.29</v>
      </c>
      <c r="L728" s="18">
        <f t="shared" si="280"/>
        <v>30</v>
      </c>
      <c r="M728" s="18">
        <f t="shared" si="281"/>
        <v>65</v>
      </c>
      <c r="N728" s="18">
        <f t="shared" si="282"/>
        <v>25</v>
      </c>
      <c r="O728" s="18">
        <f t="shared" si="283"/>
        <v>75</v>
      </c>
      <c r="P728" s="4">
        <f t="shared" si="284"/>
        <v>202011</v>
      </c>
      <c r="Q728" s="23">
        <f t="shared" si="285"/>
        <v>2.9</v>
      </c>
      <c r="R728" s="23">
        <f t="shared" si="286"/>
        <v>-2.8518971848225214</v>
      </c>
      <c r="S728" s="22">
        <f t="shared" si="287"/>
        <v>4.8102815177478497E-2</v>
      </c>
      <c r="T728" s="5">
        <f t="shared" si="288"/>
        <v>0.49310344827586206</v>
      </c>
      <c r="U728" s="5"/>
      <c r="V728" s="5"/>
      <c r="W728" s="5">
        <f t="shared" si="289"/>
        <v>1.9</v>
      </c>
      <c r="X728" s="4">
        <f t="shared" si="290"/>
        <v>2.7</v>
      </c>
      <c r="Y728" s="4">
        <f t="shared" si="291"/>
        <v>0.80000000000000027</v>
      </c>
      <c r="Z728" s="30">
        <f t="shared" si="292"/>
        <v>2020</v>
      </c>
      <c r="AA728" s="4">
        <f t="shared" si="293"/>
        <v>-1</v>
      </c>
      <c r="AB728" s="4">
        <f t="shared" si="294"/>
        <v>-1</v>
      </c>
      <c r="AC728" s="4">
        <f t="shared" si="295"/>
        <v>0</v>
      </c>
      <c r="AD728" s="4"/>
      <c r="AE728" s="4">
        <f t="shared" si="296"/>
        <v>7.4557315936626345E-2</v>
      </c>
      <c r="AF728" s="31">
        <f t="shared" si="297"/>
        <v>0.89999999999999991</v>
      </c>
      <c r="AG728" s="31">
        <f t="shared" si="298"/>
        <v>1.7000000000000002</v>
      </c>
      <c r="AH728" s="3">
        <f t="shared" si="299"/>
        <v>1</v>
      </c>
      <c r="AI728" s="40">
        <f t="shared" si="300"/>
        <v>3.0429030429030446E-2</v>
      </c>
      <c r="AJ728" s="3">
        <f t="shared" si="301"/>
        <v>4.2263279445727608E-2</v>
      </c>
      <c r="AK728" s="3">
        <f t="shared" si="302"/>
        <v>0.74822081371893034</v>
      </c>
    </row>
    <row r="729" spans="1:37" s="3" customFormat="1" x14ac:dyDescent="0.25">
      <c r="A729" s="9">
        <v>44136</v>
      </c>
      <c r="B729" s="1" t="s">
        <v>58</v>
      </c>
      <c r="C729" s="1" t="s">
        <v>80</v>
      </c>
      <c r="D729">
        <v>6</v>
      </c>
      <c r="E729" s="1">
        <v>16</v>
      </c>
      <c r="F729">
        <f t="shared" si="278"/>
        <v>0</v>
      </c>
      <c r="G729">
        <f t="shared" si="279"/>
        <v>1</v>
      </c>
      <c r="H729" s="4">
        <v>1.58</v>
      </c>
      <c r="I729" s="4">
        <v>2.5</v>
      </c>
      <c r="J729" s="4">
        <v>1.8</v>
      </c>
      <c r="K729" s="4">
        <v>2.0499999999999998</v>
      </c>
      <c r="L729" s="18">
        <f t="shared" si="280"/>
        <v>60</v>
      </c>
      <c r="M729" s="18">
        <f t="shared" si="281"/>
        <v>40</v>
      </c>
      <c r="N729" s="18">
        <f t="shared" si="282"/>
        <v>55</v>
      </c>
      <c r="O729" s="18">
        <f t="shared" si="283"/>
        <v>45</v>
      </c>
      <c r="P729" s="4">
        <f t="shared" si="284"/>
        <v>202011</v>
      </c>
      <c r="Q729" s="23">
        <f t="shared" si="285"/>
        <v>0.63200000000000001</v>
      </c>
      <c r="R729" s="23">
        <f t="shared" si="286"/>
        <v>-2.3908045977011492</v>
      </c>
      <c r="S729" s="22">
        <f t="shared" si="287"/>
        <v>-1.7588045977011491</v>
      </c>
      <c r="T729" s="5">
        <f t="shared" si="288"/>
        <v>1.5822784810126582</v>
      </c>
      <c r="U729" s="5"/>
      <c r="V729" s="5"/>
      <c r="W729" s="5">
        <f t="shared" si="289"/>
        <v>-1</v>
      </c>
      <c r="X729" s="4">
        <f t="shared" si="290"/>
        <v>-1</v>
      </c>
      <c r="Y729" s="4">
        <f t="shared" si="291"/>
        <v>0</v>
      </c>
      <c r="Z729" s="30">
        <f t="shared" si="292"/>
        <v>2020</v>
      </c>
      <c r="AA729" s="4">
        <f t="shared" si="293"/>
        <v>1.5</v>
      </c>
      <c r="AB729" s="4">
        <f t="shared" si="294"/>
        <v>1.0499999999999998</v>
      </c>
      <c r="AC729" s="4">
        <f t="shared" si="295"/>
        <v>-0.45000000000000018</v>
      </c>
      <c r="AD729" s="4"/>
      <c r="AE729" s="4">
        <f t="shared" si="296"/>
        <v>7.7355836849507642E-2</v>
      </c>
      <c r="AF729" s="31">
        <f t="shared" si="297"/>
        <v>0.5</v>
      </c>
      <c r="AG729" s="31">
        <f t="shared" si="298"/>
        <v>4.9999999999999822E-2</v>
      </c>
      <c r="AH729" s="3">
        <f t="shared" si="299"/>
        <v>1</v>
      </c>
      <c r="AI729" s="40">
        <f t="shared" si="300"/>
        <v>4.4444444444444398E-2</v>
      </c>
      <c r="AJ729" s="3">
        <f t="shared" si="301"/>
        <v>3.1862745098039214E-2</v>
      </c>
      <c r="AK729" s="3">
        <f t="shared" si="302"/>
        <v>0.73850344496074349</v>
      </c>
    </row>
    <row r="730" spans="1:37" s="3" customFormat="1" x14ac:dyDescent="0.25">
      <c r="A730" s="9">
        <v>44136</v>
      </c>
      <c r="B730" s="1" t="s">
        <v>33</v>
      </c>
      <c r="C730" s="1" t="s">
        <v>36</v>
      </c>
      <c r="D730">
        <v>21</v>
      </c>
      <c r="E730" s="1">
        <v>41</v>
      </c>
      <c r="F730">
        <f t="shared" si="278"/>
        <v>0</v>
      </c>
      <c r="G730">
        <f t="shared" si="279"/>
        <v>1</v>
      </c>
      <c r="H730" s="4">
        <v>2.2999999999999998</v>
      </c>
      <c r="I730" s="4">
        <v>1.66</v>
      </c>
      <c r="J730" s="4">
        <v>2.2999999999999998</v>
      </c>
      <c r="K730" s="4">
        <v>1.66</v>
      </c>
      <c r="L730" s="18">
        <f t="shared" si="280"/>
        <v>40</v>
      </c>
      <c r="M730" s="18">
        <f t="shared" si="281"/>
        <v>60</v>
      </c>
      <c r="N730" s="18">
        <f t="shared" si="282"/>
        <v>40</v>
      </c>
      <c r="O730" s="18">
        <f t="shared" si="283"/>
        <v>60</v>
      </c>
      <c r="P730" s="4">
        <f t="shared" si="284"/>
        <v>202011</v>
      </c>
      <c r="Q730" s="23">
        <f t="shared" si="285"/>
        <v>1.3855421686746987</v>
      </c>
      <c r="R730" s="23">
        <f t="shared" si="286"/>
        <v>-2.2843822843822847</v>
      </c>
      <c r="S730" s="22">
        <f t="shared" si="287"/>
        <v>-0.89884011570758604</v>
      </c>
      <c r="T730" s="5">
        <f t="shared" si="288"/>
        <v>0.72173913043478266</v>
      </c>
      <c r="U730" s="5"/>
      <c r="V730" s="5"/>
      <c r="W730" s="5">
        <f t="shared" si="289"/>
        <v>-1</v>
      </c>
      <c r="X730" s="4">
        <f t="shared" si="290"/>
        <v>-1</v>
      </c>
      <c r="Y730" s="4">
        <f t="shared" si="291"/>
        <v>0</v>
      </c>
      <c r="Z730" s="30">
        <f t="shared" si="292"/>
        <v>2020</v>
      </c>
      <c r="AA730" s="4">
        <f t="shared" si="293"/>
        <v>0.65999999999999992</v>
      </c>
      <c r="AB730" s="4">
        <f t="shared" si="294"/>
        <v>0.65999999999999992</v>
      </c>
      <c r="AC730" s="4">
        <f t="shared" si="295"/>
        <v>0</v>
      </c>
      <c r="AD730" s="4"/>
      <c r="AE730" s="4">
        <f t="shared" si="296"/>
        <v>0</v>
      </c>
      <c r="AF730" s="31">
        <f t="shared" si="297"/>
        <v>-0.34000000000000008</v>
      </c>
      <c r="AG730" s="31">
        <f t="shared" si="298"/>
        <v>-0.34000000000000008</v>
      </c>
      <c r="AH730" s="3">
        <f t="shared" si="299"/>
        <v>0</v>
      </c>
      <c r="AI730" s="40" t="b">
        <f t="shared" si="300"/>
        <v>0</v>
      </c>
      <c r="AJ730" s="3">
        <f t="shared" si="301"/>
        <v>3.5858585858585923E-2</v>
      </c>
      <c r="AK730" s="3">
        <f t="shared" si="302"/>
        <v>0.72834147531433491</v>
      </c>
    </row>
    <row r="731" spans="1:37" s="3" customFormat="1" x14ac:dyDescent="0.25">
      <c r="A731" s="9">
        <v>44136</v>
      </c>
      <c r="B731" s="1" t="s">
        <v>62</v>
      </c>
      <c r="C731" s="1" t="s">
        <v>60</v>
      </c>
      <c r="D731">
        <v>22</v>
      </c>
      <c r="E731" s="1">
        <v>28</v>
      </c>
      <c r="F731">
        <f t="shared" si="278"/>
        <v>0</v>
      </c>
      <c r="G731">
        <f t="shared" si="279"/>
        <v>1</v>
      </c>
      <c r="H731" s="4">
        <v>1.32</v>
      </c>
      <c r="I731" s="4">
        <v>3.45</v>
      </c>
      <c r="J731" s="4">
        <v>1.35</v>
      </c>
      <c r="K731" s="4">
        <v>3.3</v>
      </c>
      <c r="L731" s="18">
        <f t="shared" si="280"/>
        <v>70</v>
      </c>
      <c r="M731" s="18">
        <f t="shared" si="281"/>
        <v>25</v>
      </c>
      <c r="N731" s="18">
        <f t="shared" si="282"/>
        <v>70</v>
      </c>
      <c r="O731" s="18">
        <f t="shared" si="283"/>
        <v>30</v>
      </c>
      <c r="P731" s="4">
        <f t="shared" si="284"/>
        <v>202011</v>
      </c>
      <c r="Q731" s="23">
        <f t="shared" si="285"/>
        <v>0.38260869565217392</v>
      </c>
      <c r="R731" s="23">
        <f t="shared" si="286"/>
        <v>-3.533163265306122</v>
      </c>
      <c r="S731" s="22">
        <f t="shared" si="287"/>
        <v>-3.1505545696539481</v>
      </c>
      <c r="T731" s="5">
        <f t="shared" si="288"/>
        <v>2.6136363636363638</v>
      </c>
      <c r="U731" s="5"/>
      <c r="V731" s="5"/>
      <c r="W731" s="5">
        <f t="shared" si="289"/>
        <v>-1</v>
      </c>
      <c r="X731" s="4">
        <f t="shared" si="290"/>
        <v>-1</v>
      </c>
      <c r="Y731" s="4">
        <f t="shared" si="291"/>
        <v>0</v>
      </c>
      <c r="Z731" s="30">
        <f t="shared" si="292"/>
        <v>2020</v>
      </c>
      <c r="AA731" s="4">
        <f t="shared" si="293"/>
        <v>2.4500000000000002</v>
      </c>
      <c r="AB731" s="4">
        <f t="shared" si="294"/>
        <v>2.2999999999999998</v>
      </c>
      <c r="AC731" s="4">
        <f t="shared" si="295"/>
        <v>-0.15000000000000036</v>
      </c>
      <c r="AD731" s="4"/>
      <c r="AE731" s="4">
        <f t="shared" si="296"/>
        <v>1.6835016835016869E-2</v>
      </c>
      <c r="AF731" s="31">
        <f t="shared" si="297"/>
        <v>1.4500000000000002</v>
      </c>
      <c r="AG731" s="31">
        <f t="shared" si="298"/>
        <v>1.2999999999999998</v>
      </c>
      <c r="AH731" s="3">
        <f t="shared" si="299"/>
        <v>0</v>
      </c>
      <c r="AI731" s="40" t="b">
        <f t="shared" si="300"/>
        <v>0</v>
      </c>
      <c r="AJ731" s="3">
        <f t="shared" si="301"/>
        <v>4.5283018867924518E-2</v>
      </c>
      <c r="AK731" s="3">
        <f t="shared" si="302"/>
        <v>0.76999762186220344</v>
      </c>
    </row>
    <row r="732" spans="1:37" s="3" customFormat="1" x14ac:dyDescent="0.25">
      <c r="A732" s="9">
        <v>44136</v>
      </c>
      <c r="B732" s="1" t="s">
        <v>49</v>
      </c>
      <c r="C732" s="1" t="s">
        <v>53</v>
      </c>
      <c r="D732">
        <v>35</v>
      </c>
      <c r="E732" s="1">
        <v>9</v>
      </c>
      <c r="F732">
        <f t="shared" si="278"/>
        <v>1</v>
      </c>
      <c r="G732">
        <f t="shared" si="279"/>
        <v>0</v>
      </c>
      <c r="H732" s="4">
        <v>1.04</v>
      </c>
      <c r="I732" s="4">
        <v>13</v>
      </c>
      <c r="J732" s="4">
        <v>1.04</v>
      </c>
      <c r="K732" s="4">
        <v>13.5</v>
      </c>
      <c r="L732" s="18">
        <f t="shared" si="280"/>
        <v>90</v>
      </c>
      <c r="M732" s="18">
        <f t="shared" si="281"/>
        <v>5</v>
      </c>
      <c r="N732" s="18">
        <f t="shared" si="282"/>
        <v>95</v>
      </c>
      <c r="O732" s="18">
        <f t="shared" si="283"/>
        <v>5</v>
      </c>
      <c r="P732" s="4">
        <f t="shared" si="284"/>
        <v>202011</v>
      </c>
      <c r="Q732" s="23">
        <f t="shared" si="285"/>
        <v>1.04</v>
      </c>
      <c r="R732" s="23">
        <f t="shared" si="286"/>
        <v>-25.083333333333311</v>
      </c>
      <c r="S732" s="22">
        <f t="shared" si="287"/>
        <v>-24.043333333333312</v>
      </c>
      <c r="T732" s="5">
        <f t="shared" si="288"/>
        <v>12.5</v>
      </c>
      <c r="U732" s="5"/>
      <c r="V732" s="5"/>
      <c r="W732" s="5">
        <f t="shared" si="289"/>
        <v>4.0000000000000036E-2</v>
      </c>
      <c r="X732" s="4">
        <f t="shared" si="290"/>
        <v>4.0000000000000036E-2</v>
      </c>
      <c r="Y732" s="4">
        <f t="shared" si="291"/>
        <v>0</v>
      </c>
      <c r="Z732" s="30">
        <f t="shared" si="292"/>
        <v>2020</v>
      </c>
      <c r="AA732" s="4">
        <f t="shared" si="293"/>
        <v>-1</v>
      </c>
      <c r="AB732" s="4">
        <f t="shared" si="294"/>
        <v>-1</v>
      </c>
      <c r="AC732" s="4">
        <f t="shared" si="295"/>
        <v>0</v>
      </c>
      <c r="AD732" s="4"/>
      <c r="AE732" s="4">
        <f t="shared" si="296"/>
        <v>0</v>
      </c>
      <c r="AF732" s="31">
        <f t="shared" si="297"/>
        <v>-0.96</v>
      </c>
      <c r="AG732" s="31">
        <f t="shared" si="298"/>
        <v>-0.96</v>
      </c>
      <c r="AH732" s="3">
        <f t="shared" si="299"/>
        <v>0</v>
      </c>
      <c r="AI732" s="40" t="b">
        <f t="shared" si="300"/>
        <v>0</v>
      </c>
      <c r="AJ732" s="3">
        <f t="shared" si="301"/>
        <v>3.7037037037036979E-2</v>
      </c>
      <c r="AK732" s="3">
        <f t="shared" si="302"/>
        <v>0.92319071461083291</v>
      </c>
    </row>
    <row r="733" spans="1:37" s="3" customFormat="1" x14ac:dyDescent="0.25">
      <c r="A733" s="9">
        <v>44136</v>
      </c>
      <c r="B733" s="1" t="s">
        <v>51</v>
      </c>
      <c r="C733" s="1" t="s">
        <v>73</v>
      </c>
      <c r="D733">
        <v>28</v>
      </c>
      <c r="E733" s="1">
        <v>17</v>
      </c>
      <c r="F733">
        <f t="shared" si="278"/>
        <v>1</v>
      </c>
      <c r="G733">
        <f t="shared" si="279"/>
        <v>0</v>
      </c>
      <c r="H733" s="4">
        <v>2.75</v>
      </c>
      <c r="I733" s="4">
        <v>1.47</v>
      </c>
      <c r="J733" s="4">
        <v>2.5499999999999998</v>
      </c>
      <c r="K733" s="4">
        <v>1.57</v>
      </c>
      <c r="L733" s="18">
        <f t="shared" si="280"/>
        <v>30</v>
      </c>
      <c r="M733" s="18">
        <f t="shared" si="281"/>
        <v>65</v>
      </c>
      <c r="N733" s="18">
        <f t="shared" si="282"/>
        <v>35</v>
      </c>
      <c r="O733" s="18">
        <f t="shared" si="283"/>
        <v>60</v>
      </c>
      <c r="P733" s="4">
        <f t="shared" si="284"/>
        <v>202011</v>
      </c>
      <c r="Q733" s="23">
        <f t="shared" si="285"/>
        <v>2.75</v>
      </c>
      <c r="R733" s="23">
        <f t="shared" si="286"/>
        <v>-2.6990881458966562</v>
      </c>
      <c r="S733" s="22">
        <f t="shared" si="287"/>
        <v>5.0911854103343757E-2</v>
      </c>
      <c r="T733" s="5">
        <f t="shared" si="288"/>
        <v>0.53454545454545455</v>
      </c>
      <c r="U733" s="5"/>
      <c r="V733" s="5"/>
      <c r="W733" s="5">
        <f t="shared" si="289"/>
        <v>1.75</v>
      </c>
      <c r="X733" s="4">
        <f t="shared" si="290"/>
        <v>1.5499999999999998</v>
      </c>
      <c r="Y733" s="4">
        <f t="shared" si="291"/>
        <v>-0.20000000000000018</v>
      </c>
      <c r="Z733" s="30">
        <f t="shared" si="292"/>
        <v>2020</v>
      </c>
      <c r="AA733" s="4">
        <f t="shared" si="293"/>
        <v>-1</v>
      </c>
      <c r="AB733" s="4">
        <f t="shared" si="294"/>
        <v>-1</v>
      </c>
      <c r="AC733" s="4">
        <f t="shared" si="295"/>
        <v>0</v>
      </c>
      <c r="AD733" s="4"/>
      <c r="AE733" s="4">
        <f t="shared" si="296"/>
        <v>-2.8520499108734443E-2</v>
      </c>
      <c r="AF733" s="31">
        <f t="shared" si="297"/>
        <v>0.75</v>
      </c>
      <c r="AG733" s="31">
        <f t="shared" si="298"/>
        <v>0.54999999999999982</v>
      </c>
      <c r="AH733" s="3">
        <f t="shared" si="299"/>
        <v>0</v>
      </c>
      <c r="AI733" s="40" t="b">
        <f t="shared" si="300"/>
        <v>0</v>
      </c>
      <c r="AJ733" s="3">
        <f t="shared" si="301"/>
        <v>4.206161137440767E-2</v>
      </c>
      <c r="AK733" s="3">
        <f t="shared" si="302"/>
        <v>0.74176661163144075</v>
      </c>
    </row>
    <row r="734" spans="1:37" s="3" customFormat="1" x14ac:dyDescent="0.25">
      <c r="A734" s="9">
        <v>44133</v>
      </c>
      <c r="B734" s="1" t="s">
        <v>40</v>
      </c>
      <c r="C734" s="1" t="s">
        <v>41</v>
      </c>
      <c r="D734">
        <v>17</v>
      </c>
      <c r="E734" s="1">
        <v>25</v>
      </c>
      <c r="F734">
        <f t="shared" si="278"/>
        <v>0</v>
      </c>
      <c r="G734">
        <f t="shared" si="279"/>
        <v>1</v>
      </c>
      <c r="H734" s="4">
        <v>1.64</v>
      </c>
      <c r="I734" s="4">
        <v>2.35</v>
      </c>
      <c r="J734" s="4">
        <v>1.74</v>
      </c>
      <c r="K734" s="4">
        <v>2.15</v>
      </c>
      <c r="L734" s="18">
        <f t="shared" si="280"/>
        <v>60</v>
      </c>
      <c r="M734" s="18">
        <f t="shared" si="281"/>
        <v>40</v>
      </c>
      <c r="N734" s="18">
        <f t="shared" si="282"/>
        <v>55</v>
      </c>
      <c r="O734" s="18">
        <f t="shared" si="283"/>
        <v>45</v>
      </c>
      <c r="P734" s="4">
        <f t="shared" si="284"/>
        <v>202010</v>
      </c>
      <c r="Q734" s="23">
        <f t="shared" si="285"/>
        <v>0.69787234042553181</v>
      </c>
      <c r="R734" s="23">
        <f t="shared" si="286"/>
        <v>-2.3032407407407409</v>
      </c>
      <c r="S734" s="22">
        <f t="shared" si="287"/>
        <v>-1.6053684003152091</v>
      </c>
      <c r="T734" s="5">
        <f t="shared" si="288"/>
        <v>1.4329268292682928</v>
      </c>
      <c r="U734" s="5"/>
      <c r="V734" s="5"/>
      <c r="W734" s="5">
        <f t="shared" si="289"/>
        <v>-1</v>
      </c>
      <c r="X734" s="4">
        <f t="shared" si="290"/>
        <v>-1</v>
      </c>
      <c r="Y734" s="4">
        <f t="shared" si="291"/>
        <v>0</v>
      </c>
      <c r="Z734" s="30">
        <f t="shared" si="292"/>
        <v>2020</v>
      </c>
      <c r="AA734" s="4">
        <f t="shared" si="293"/>
        <v>1.35</v>
      </c>
      <c r="AB734" s="4">
        <f t="shared" si="294"/>
        <v>1.1499999999999999</v>
      </c>
      <c r="AC734" s="4">
        <f t="shared" si="295"/>
        <v>-0.20000000000000018</v>
      </c>
      <c r="AD734" s="4"/>
      <c r="AE734" s="4">
        <f t="shared" si="296"/>
        <v>3.5043453882814712E-2</v>
      </c>
      <c r="AF734" s="31">
        <f t="shared" si="297"/>
        <v>0.35000000000000009</v>
      </c>
      <c r="AG734" s="31">
        <f t="shared" si="298"/>
        <v>0.14999999999999991</v>
      </c>
      <c r="AH734" s="3">
        <f t="shared" si="299"/>
        <v>0</v>
      </c>
      <c r="AI734" s="40" t="b">
        <f t="shared" si="300"/>
        <v>0</v>
      </c>
      <c r="AJ734" s="3">
        <f t="shared" si="301"/>
        <v>3.4085213032581496E-2</v>
      </c>
      <c r="AK734" s="3">
        <f t="shared" si="302"/>
        <v>0.73137311560596974</v>
      </c>
    </row>
    <row r="735" spans="1:37" s="3" customFormat="1" x14ac:dyDescent="0.25">
      <c r="A735" s="9">
        <v>44130</v>
      </c>
      <c r="B735" s="1" t="s">
        <v>73</v>
      </c>
      <c r="C735" s="1" t="s">
        <v>45</v>
      </c>
      <c r="D735">
        <v>24</v>
      </c>
      <c r="E735" s="1">
        <v>10</v>
      </c>
      <c r="F735">
        <f t="shared" si="278"/>
        <v>1</v>
      </c>
      <c r="G735">
        <f t="shared" si="279"/>
        <v>0</v>
      </c>
      <c r="H735" s="4">
        <v>1.38</v>
      </c>
      <c r="I735" s="4">
        <v>3.15</v>
      </c>
      <c r="J735" s="4">
        <v>1.38</v>
      </c>
      <c r="K735" s="4">
        <v>3.15</v>
      </c>
      <c r="L735" s="18">
        <f t="shared" si="280"/>
        <v>70</v>
      </c>
      <c r="M735" s="18">
        <f t="shared" si="281"/>
        <v>30</v>
      </c>
      <c r="N735" s="18">
        <f t="shared" si="282"/>
        <v>70</v>
      </c>
      <c r="O735" s="18">
        <f t="shared" si="283"/>
        <v>30</v>
      </c>
      <c r="P735" s="4">
        <f t="shared" si="284"/>
        <v>202010</v>
      </c>
      <c r="Q735" s="23">
        <f t="shared" si="285"/>
        <v>1.38</v>
      </c>
      <c r="R735" s="23">
        <f t="shared" si="286"/>
        <v>-3.0966952264381891</v>
      </c>
      <c r="S735" s="22">
        <f t="shared" si="287"/>
        <v>-1.7166952264381892</v>
      </c>
      <c r="T735" s="5">
        <f t="shared" si="288"/>
        <v>2.2826086956521738</v>
      </c>
      <c r="U735" s="5"/>
      <c r="V735" s="5"/>
      <c r="W735" s="5">
        <f t="shared" si="289"/>
        <v>0.37999999999999989</v>
      </c>
      <c r="X735" s="4">
        <f t="shared" si="290"/>
        <v>0.37999999999999989</v>
      </c>
      <c r="Y735" s="4">
        <f t="shared" si="291"/>
        <v>0</v>
      </c>
      <c r="Z735" s="30">
        <f t="shared" si="292"/>
        <v>2020</v>
      </c>
      <c r="AA735" s="4">
        <f t="shared" si="293"/>
        <v>-1</v>
      </c>
      <c r="AB735" s="4">
        <f t="shared" si="294"/>
        <v>-1</v>
      </c>
      <c r="AC735" s="4">
        <f t="shared" si="295"/>
        <v>0</v>
      </c>
      <c r="AD735" s="4"/>
      <c r="AE735" s="4">
        <f t="shared" si="296"/>
        <v>0</v>
      </c>
      <c r="AF735" s="31">
        <f t="shared" si="297"/>
        <v>-0.62000000000000011</v>
      </c>
      <c r="AG735" s="31">
        <f t="shared" si="298"/>
        <v>-0.62000000000000011</v>
      </c>
      <c r="AH735" s="3">
        <f t="shared" si="299"/>
        <v>0</v>
      </c>
      <c r="AI735" s="40" t="b">
        <f t="shared" si="300"/>
        <v>0</v>
      </c>
      <c r="AJ735" s="3">
        <f t="shared" si="301"/>
        <v>4.039735099337749E-2</v>
      </c>
      <c r="AK735" s="3">
        <f t="shared" si="302"/>
        <v>0.76027191198073663</v>
      </c>
    </row>
    <row r="736" spans="1:37" s="3" customFormat="1" x14ac:dyDescent="0.25">
      <c r="A736" s="9">
        <v>44129</v>
      </c>
      <c r="B736" s="1" t="s">
        <v>80</v>
      </c>
      <c r="C736" s="1" t="s">
        <v>39</v>
      </c>
      <c r="D736">
        <v>20</v>
      </c>
      <c r="E736" s="1">
        <v>45</v>
      </c>
      <c r="F736">
        <f t="shared" si="278"/>
        <v>0</v>
      </c>
      <c r="G736">
        <f t="shared" si="279"/>
        <v>1</v>
      </c>
      <c r="H736" s="4">
        <v>2.35</v>
      </c>
      <c r="I736" s="4">
        <v>1.64</v>
      </c>
      <c r="J736" s="4">
        <v>2.65</v>
      </c>
      <c r="K736" s="4">
        <v>1.54</v>
      </c>
      <c r="L736" s="18">
        <f t="shared" si="280"/>
        <v>40</v>
      </c>
      <c r="M736" s="18">
        <f t="shared" si="281"/>
        <v>60</v>
      </c>
      <c r="N736" s="18">
        <f t="shared" si="282"/>
        <v>35</v>
      </c>
      <c r="O736" s="18">
        <f t="shared" si="283"/>
        <v>60</v>
      </c>
      <c r="P736" s="4">
        <f t="shared" si="284"/>
        <v>202010</v>
      </c>
      <c r="Q736" s="23">
        <f t="shared" si="285"/>
        <v>1.4329268292682928</v>
      </c>
      <c r="R736" s="23">
        <f t="shared" si="286"/>
        <v>-2.3032407407407409</v>
      </c>
      <c r="S736" s="22">
        <f t="shared" si="287"/>
        <v>-0.87031391147244808</v>
      </c>
      <c r="T736" s="5">
        <f t="shared" si="288"/>
        <v>0.69787234042553181</v>
      </c>
      <c r="U736" s="5"/>
      <c r="V736" s="5"/>
      <c r="W736" s="5">
        <f t="shared" si="289"/>
        <v>-1</v>
      </c>
      <c r="X736" s="4">
        <f t="shared" si="290"/>
        <v>-1</v>
      </c>
      <c r="Y736" s="4">
        <f t="shared" si="291"/>
        <v>0</v>
      </c>
      <c r="Z736" s="30">
        <f t="shared" si="292"/>
        <v>2020</v>
      </c>
      <c r="AA736" s="4">
        <f t="shared" si="293"/>
        <v>0.6399999999999999</v>
      </c>
      <c r="AB736" s="4">
        <f t="shared" si="294"/>
        <v>0.54</v>
      </c>
      <c r="AC736" s="4">
        <f t="shared" si="295"/>
        <v>-9.9999999999999867E-2</v>
      </c>
      <c r="AD736" s="4"/>
      <c r="AE736" s="4">
        <f t="shared" si="296"/>
        <v>4.8173424327579262E-2</v>
      </c>
      <c r="AF736" s="31">
        <f t="shared" si="297"/>
        <v>-0.3600000000000001</v>
      </c>
      <c r="AG736" s="31">
        <f t="shared" si="298"/>
        <v>-0.45999999999999996</v>
      </c>
      <c r="AH736" s="3">
        <f t="shared" si="299"/>
        <v>1</v>
      </c>
      <c r="AI736" s="40">
        <f t="shared" si="300"/>
        <v>1.2885411872986641E-2</v>
      </c>
      <c r="AJ736" s="3">
        <f t="shared" si="301"/>
        <v>3.4085213032581496E-2</v>
      </c>
      <c r="AK736" s="3">
        <f t="shared" si="302"/>
        <v>0.73137311560596974</v>
      </c>
    </row>
    <row r="737" spans="1:37" s="3" customFormat="1" x14ac:dyDescent="0.25">
      <c r="A737" s="9">
        <v>44129</v>
      </c>
      <c r="B737" s="1" t="s">
        <v>74</v>
      </c>
      <c r="C737" s="1" t="s">
        <v>56</v>
      </c>
      <c r="D737">
        <v>39</v>
      </c>
      <c r="E737" s="1">
        <v>29</v>
      </c>
      <c r="F737">
        <f t="shared" si="278"/>
        <v>1</v>
      </c>
      <c r="G737">
        <f t="shared" si="279"/>
        <v>0</v>
      </c>
      <c r="H737" s="4">
        <v>1.25</v>
      </c>
      <c r="I737" s="4">
        <v>4.0999999999999996</v>
      </c>
      <c r="J737" s="4">
        <v>1.26</v>
      </c>
      <c r="K737" s="4">
        <v>4</v>
      </c>
      <c r="L737" s="18">
        <f t="shared" si="280"/>
        <v>80</v>
      </c>
      <c r="M737" s="18">
        <f t="shared" si="281"/>
        <v>20</v>
      </c>
      <c r="N737" s="18">
        <f t="shared" si="282"/>
        <v>75</v>
      </c>
      <c r="O737" s="18">
        <f t="shared" si="283"/>
        <v>25</v>
      </c>
      <c r="P737" s="4">
        <f t="shared" si="284"/>
        <v>202010</v>
      </c>
      <c r="Q737" s="23">
        <f t="shared" si="285"/>
        <v>1.25</v>
      </c>
      <c r="R737" s="23">
        <f t="shared" si="286"/>
        <v>-4.32258064516129</v>
      </c>
      <c r="S737" s="22">
        <f t="shared" si="287"/>
        <v>-3.07258064516129</v>
      </c>
      <c r="T737" s="5">
        <f t="shared" si="288"/>
        <v>3.28</v>
      </c>
      <c r="U737" s="5"/>
      <c r="V737" s="5"/>
      <c r="W737" s="5">
        <f t="shared" si="289"/>
        <v>0.25</v>
      </c>
      <c r="X737" s="4">
        <f t="shared" si="290"/>
        <v>0.26</v>
      </c>
      <c r="Y737" s="4">
        <f t="shared" si="291"/>
        <v>1.0000000000000009E-2</v>
      </c>
      <c r="Z737" s="30">
        <f t="shared" si="292"/>
        <v>2020</v>
      </c>
      <c r="AA737" s="4">
        <f t="shared" si="293"/>
        <v>-1</v>
      </c>
      <c r="AB737" s="4">
        <f t="shared" si="294"/>
        <v>-1</v>
      </c>
      <c r="AC737" s="4">
        <f t="shared" si="295"/>
        <v>0</v>
      </c>
      <c r="AD737" s="4"/>
      <c r="AE737" s="4">
        <f t="shared" si="296"/>
        <v>6.3492063492064377E-3</v>
      </c>
      <c r="AF737" s="31">
        <f t="shared" si="297"/>
        <v>-0.75</v>
      </c>
      <c r="AG737" s="31">
        <f t="shared" si="298"/>
        <v>-0.74</v>
      </c>
      <c r="AH737" s="3">
        <f t="shared" si="299"/>
        <v>0</v>
      </c>
      <c r="AI737" s="40" t="b">
        <f t="shared" si="300"/>
        <v>0</v>
      </c>
      <c r="AJ737" s="3">
        <f t="shared" si="301"/>
        <v>4.2056074766355089E-2</v>
      </c>
      <c r="AK737" s="3">
        <f t="shared" si="302"/>
        <v>0.79631171921475308</v>
      </c>
    </row>
    <row r="738" spans="1:37" s="3" customFormat="1" x14ac:dyDescent="0.25">
      <c r="A738" s="9">
        <v>44129</v>
      </c>
      <c r="B738" s="1" t="s">
        <v>35</v>
      </c>
      <c r="C738" s="1" t="s">
        <v>49</v>
      </c>
      <c r="D738">
        <v>16</v>
      </c>
      <c r="E738" s="1">
        <v>43</v>
      </c>
      <c r="F738">
        <f t="shared" si="278"/>
        <v>0</v>
      </c>
      <c r="G738">
        <f t="shared" si="279"/>
        <v>1</v>
      </c>
      <c r="H738" s="4">
        <v>4.5</v>
      </c>
      <c r="I738" s="4">
        <v>1.22</v>
      </c>
      <c r="J738" s="4">
        <v>3.7</v>
      </c>
      <c r="K738" s="4">
        <v>1.29</v>
      </c>
      <c r="L738" s="18">
        <f t="shared" si="280"/>
        <v>20</v>
      </c>
      <c r="M738" s="18">
        <f t="shared" si="281"/>
        <v>80</v>
      </c>
      <c r="N738" s="18">
        <f t="shared" si="282"/>
        <v>25</v>
      </c>
      <c r="O738" s="18">
        <f t="shared" si="283"/>
        <v>75</v>
      </c>
      <c r="P738" s="4">
        <f t="shared" si="284"/>
        <v>202010</v>
      </c>
      <c r="Q738" s="23">
        <f t="shared" si="285"/>
        <v>3.6885245901639343</v>
      </c>
      <c r="R738" s="23">
        <f t="shared" si="286"/>
        <v>-4.8311688311688314</v>
      </c>
      <c r="S738" s="22">
        <f t="shared" si="287"/>
        <v>-1.1426442410048971</v>
      </c>
      <c r="T738" s="5">
        <f t="shared" si="288"/>
        <v>0.27111111111111108</v>
      </c>
      <c r="U738" s="5"/>
      <c r="V738" s="5"/>
      <c r="W738" s="5">
        <f t="shared" si="289"/>
        <v>-1</v>
      </c>
      <c r="X738" s="4">
        <f t="shared" si="290"/>
        <v>-1</v>
      </c>
      <c r="Y738" s="4">
        <f t="shared" si="291"/>
        <v>0</v>
      </c>
      <c r="Z738" s="30">
        <f t="shared" si="292"/>
        <v>2020</v>
      </c>
      <c r="AA738" s="4">
        <f t="shared" si="293"/>
        <v>0.21999999999999997</v>
      </c>
      <c r="AB738" s="4">
        <f t="shared" si="294"/>
        <v>0.29000000000000004</v>
      </c>
      <c r="AC738" s="4">
        <f t="shared" si="295"/>
        <v>7.0000000000000062E-2</v>
      </c>
      <c r="AD738" s="4"/>
      <c r="AE738" s="4">
        <f t="shared" si="296"/>
        <v>-4.804804804804802E-2</v>
      </c>
      <c r="AF738" s="31">
        <f t="shared" si="297"/>
        <v>-0.78</v>
      </c>
      <c r="AG738" s="31">
        <f t="shared" si="298"/>
        <v>-0.71</v>
      </c>
      <c r="AH738" s="3">
        <f t="shared" si="299"/>
        <v>1</v>
      </c>
      <c r="AI738" s="40" t="b">
        <f t="shared" si="300"/>
        <v>0</v>
      </c>
      <c r="AJ738" s="3">
        <f t="shared" si="301"/>
        <v>4.0209790209790097E-2</v>
      </c>
      <c r="AK738" s="3">
        <f t="shared" si="302"/>
        <v>0.8102196077650704</v>
      </c>
    </row>
    <row r="739" spans="1:37" s="3" customFormat="1" x14ac:dyDescent="0.25">
      <c r="A739" s="9">
        <v>44129</v>
      </c>
      <c r="B739" s="1" t="s">
        <v>52</v>
      </c>
      <c r="C739" s="1" t="s">
        <v>38</v>
      </c>
      <c r="D739">
        <v>6</v>
      </c>
      <c r="E739" s="1">
        <v>33</v>
      </c>
      <c r="F739">
        <f t="shared" si="278"/>
        <v>0</v>
      </c>
      <c r="G739">
        <f t="shared" si="279"/>
        <v>1</v>
      </c>
      <c r="H739" s="4">
        <v>1.71</v>
      </c>
      <c r="I739" s="4">
        <v>2.2000000000000002</v>
      </c>
      <c r="J739" s="4">
        <v>1.6</v>
      </c>
      <c r="K739" s="4">
        <v>2.4500000000000002</v>
      </c>
      <c r="L739" s="18">
        <f t="shared" si="280"/>
        <v>50</v>
      </c>
      <c r="M739" s="18">
        <f t="shared" si="281"/>
        <v>45</v>
      </c>
      <c r="N739" s="18">
        <f t="shared" si="282"/>
        <v>60</v>
      </c>
      <c r="O739" s="18">
        <f t="shared" si="283"/>
        <v>40</v>
      </c>
      <c r="P739" s="4">
        <f t="shared" si="284"/>
        <v>202010</v>
      </c>
      <c r="Q739" s="23">
        <f t="shared" si="285"/>
        <v>0.77727272727272723</v>
      </c>
      <c r="R739" s="23">
        <f t="shared" si="286"/>
        <v>-2.2417840375586855</v>
      </c>
      <c r="S739" s="22">
        <f t="shared" si="287"/>
        <v>-1.4645113102859582</v>
      </c>
      <c r="T739" s="5">
        <f t="shared" si="288"/>
        <v>1.2865497076023393</v>
      </c>
      <c r="U739" s="5"/>
      <c r="V739" s="5"/>
      <c r="W739" s="5">
        <f t="shared" si="289"/>
        <v>-1</v>
      </c>
      <c r="X739" s="4">
        <f t="shared" si="290"/>
        <v>-1</v>
      </c>
      <c r="Y739" s="4">
        <f t="shared" si="291"/>
        <v>0</v>
      </c>
      <c r="Z739" s="30">
        <f t="shared" si="292"/>
        <v>2020</v>
      </c>
      <c r="AA739" s="4">
        <f t="shared" si="293"/>
        <v>1.2000000000000002</v>
      </c>
      <c r="AB739" s="4">
        <f t="shared" si="294"/>
        <v>1.4500000000000002</v>
      </c>
      <c r="AC739" s="4">
        <f t="shared" si="295"/>
        <v>0.25</v>
      </c>
      <c r="AD739" s="4"/>
      <c r="AE739" s="4">
        <f t="shared" si="296"/>
        <v>-4.0204678362573132E-2</v>
      </c>
      <c r="AF739" s="31">
        <f t="shared" si="297"/>
        <v>0.20000000000000018</v>
      </c>
      <c r="AG739" s="31">
        <f t="shared" si="298"/>
        <v>0.45000000000000018</v>
      </c>
      <c r="AH739" s="3">
        <f t="shared" si="299"/>
        <v>1</v>
      </c>
      <c r="AI739" s="40" t="b">
        <f t="shared" si="300"/>
        <v>0</v>
      </c>
      <c r="AJ739" s="3">
        <f t="shared" si="301"/>
        <v>3.7851662404092101E-2</v>
      </c>
      <c r="AK739" s="3">
        <f t="shared" si="302"/>
        <v>0.72372653477329041</v>
      </c>
    </row>
    <row r="740" spans="1:37" s="3" customFormat="1" x14ac:dyDescent="0.25">
      <c r="A740" s="9">
        <v>44129</v>
      </c>
      <c r="B740" s="1" t="s">
        <v>63</v>
      </c>
      <c r="C740" s="1" t="s">
        <v>61</v>
      </c>
      <c r="D740">
        <v>37</v>
      </c>
      <c r="E740" s="1">
        <v>34</v>
      </c>
      <c r="F740">
        <f t="shared" si="278"/>
        <v>1</v>
      </c>
      <c r="G740">
        <f t="shared" si="279"/>
        <v>0</v>
      </c>
      <c r="H740" s="4">
        <v>2.5499999999999998</v>
      </c>
      <c r="I740" s="4">
        <v>1.57</v>
      </c>
      <c r="J740" s="4">
        <v>2.5499999999999998</v>
      </c>
      <c r="K740" s="4">
        <v>1.57</v>
      </c>
      <c r="L740" s="18">
        <f t="shared" si="280"/>
        <v>30</v>
      </c>
      <c r="M740" s="18">
        <f t="shared" si="281"/>
        <v>60</v>
      </c>
      <c r="N740" s="18">
        <f t="shared" si="282"/>
        <v>35</v>
      </c>
      <c r="O740" s="18">
        <f t="shared" si="283"/>
        <v>60</v>
      </c>
      <c r="P740" s="4">
        <f t="shared" si="284"/>
        <v>202010</v>
      </c>
      <c r="Q740" s="23">
        <f t="shared" si="285"/>
        <v>2.5499999999999998</v>
      </c>
      <c r="R740" s="23">
        <f t="shared" si="286"/>
        <v>-2.3995472552348613</v>
      </c>
      <c r="S740" s="22">
        <f t="shared" si="287"/>
        <v>0.15045274476513848</v>
      </c>
      <c r="T740" s="5">
        <f t="shared" si="288"/>
        <v>0.61568627450980395</v>
      </c>
      <c r="U740" s="5"/>
      <c r="V740" s="5"/>
      <c r="W740" s="5">
        <f t="shared" si="289"/>
        <v>1.5499999999999998</v>
      </c>
      <c r="X740" s="4">
        <f t="shared" si="290"/>
        <v>1.5499999999999998</v>
      </c>
      <c r="Y740" s="4">
        <f t="shared" si="291"/>
        <v>0</v>
      </c>
      <c r="Z740" s="30">
        <f t="shared" si="292"/>
        <v>2020</v>
      </c>
      <c r="AA740" s="4">
        <f t="shared" si="293"/>
        <v>-1</v>
      </c>
      <c r="AB740" s="4">
        <f t="shared" si="294"/>
        <v>-1</v>
      </c>
      <c r="AC740" s="4">
        <f t="shared" si="295"/>
        <v>0</v>
      </c>
      <c r="AD740" s="4"/>
      <c r="AE740" s="4">
        <f t="shared" si="296"/>
        <v>0</v>
      </c>
      <c r="AF740" s="31">
        <f t="shared" si="297"/>
        <v>0.54999999999999982</v>
      </c>
      <c r="AG740" s="31">
        <f t="shared" si="298"/>
        <v>0.54999999999999982</v>
      </c>
      <c r="AH740" s="3">
        <f t="shared" si="299"/>
        <v>0</v>
      </c>
      <c r="AI740" s="40" t="b">
        <f t="shared" si="300"/>
        <v>0</v>
      </c>
      <c r="AJ740" s="3">
        <f t="shared" si="301"/>
        <v>2.8276699029126329E-2</v>
      </c>
      <c r="AK740" s="3">
        <f t="shared" si="302"/>
        <v>0.74295003424395301</v>
      </c>
    </row>
    <row r="741" spans="1:37" s="3" customFormat="1" x14ac:dyDescent="0.25">
      <c r="A741" s="9">
        <v>44129</v>
      </c>
      <c r="B741" s="1" t="s">
        <v>41</v>
      </c>
      <c r="C741" s="1" t="s">
        <v>33</v>
      </c>
      <c r="D741">
        <v>22</v>
      </c>
      <c r="E741" s="1">
        <v>23</v>
      </c>
      <c r="F741">
        <f t="shared" si="278"/>
        <v>0</v>
      </c>
      <c r="G741">
        <f t="shared" si="279"/>
        <v>1</v>
      </c>
      <c r="H741" s="4">
        <v>1.62</v>
      </c>
      <c r="I741" s="4">
        <v>2.4</v>
      </c>
      <c r="J741" s="4">
        <v>1.8</v>
      </c>
      <c r="K741" s="4">
        <v>2.0499999999999998</v>
      </c>
      <c r="L741" s="18">
        <f t="shared" si="280"/>
        <v>60</v>
      </c>
      <c r="M741" s="18">
        <f t="shared" si="281"/>
        <v>40</v>
      </c>
      <c r="N741" s="18">
        <f t="shared" si="282"/>
        <v>55</v>
      </c>
      <c r="O741" s="18">
        <f t="shared" si="283"/>
        <v>45</v>
      </c>
      <c r="P741" s="4">
        <f t="shared" si="284"/>
        <v>202010</v>
      </c>
      <c r="Q741" s="23">
        <f t="shared" si="285"/>
        <v>0.67500000000000004</v>
      </c>
      <c r="R741" s="23">
        <f t="shared" si="286"/>
        <v>-2.3271889400921655</v>
      </c>
      <c r="S741" s="22">
        <f t="shared" si="287"/>
        <v>-1.6521889400921654</v>
      </c>
      <c r="T741" s="5">
        <f t="shared" si="288"/>
        <v>1.4814814814814814</v>
      </c>
      <c r="U741" s="5"/>
      <c r="V741" s="5"/>
      <c r="W741" s="5">
        <f t="shared" si="289"/>
        <v>-1</v>
      </c>
      <c r="X741" s="4">
        <f t="shared" si="290"/>
        <v>-1</v>
      </c>
      <c r="Y741" s="4">
        <f t="shared" si="291"/>
        <v>0</v>
      </c>
      <c r="Z741" s="30">
        <f t="shared" si="292"/>
        <v>2020</v>
      </c>
      <c r="AA741" s="4">
        <f t="shared" si="293"/>
        <v>1.4</v>
      </c>
      <c r="AB741" s="4">
        <f t="shared" si="294"/>
        <v>1.0499999999999998</v>
      </c>
      <c r="AC741" s="4">
        <f t="shared" si="295"/>
        <v>-0.35000000000000009</v>
      </c>
      <c r="AD741" s="4"/>
      <c r="AE741" s="4">
        <f t="shared" si="296"/>
        <v>6.1728395061728336E-2</v>
      </c>
      <c r="AF741" s="31">
        <f t="shared" si="297"/>
        <v>0.39999999999999991</v>
      </c>
      <c r="AG741" s="31">
        <f t="shared" si="298"/>
        <v>4.9999999999999822E-2</v>
      </c>
      <c r="AH741" s="3">
        <f t="shared" si="299"/>
        <v>1</v>
      </c>
      <c r="AI741" s="40">
        <f t="shared" si="300"/>
        <v>2.7777777777777679E-2</v>
      </c>
      <c r="AJ741" s="3">
        <f t="shared" si="301"/>
        <v>3.2835820895522283E-2</v>
      </c>
      <c r="AK741" s="3">
        <f t="shared" si="302"/>
        <v>0.73406619925824312</v>
      </c>
    </row>
    <row r="742" spans="1:37" s="3" customFormat="1" x14ac:dyDescent="0.25">
      <c r="A742" s="9">
        <v>44129</v>
      </c>
      <c r="B742" s="1" t="s">
        <v>44</v>
      </c>
      <c r="C742" s="1" t="s">
        <v>58</v>
      </c>
      <c r="D742">
        <v>34</v>
      </c>
      <c r="E742" s="1">
        <v>37</v>
      </c>
      <c r="F742">
        <f t="shared" si="278"/>
        <v>0</v>
      </c>
      <c r="G742">
        <f t="shared" si="279"/>
        <v>1</v>
      </c>
      <c r="H742" s="4">
        <v>2.6</v>
      </c>
      <c r="I742" s="4">
        <v>1.55</v>
      </c>
      <c r="J742" s="4">
        <v>2.5499999999999998</v>
      </c>
      <c r="K742" s="4">
        <v>1.57</v>
      </c>
      <c r="L742" s="18">
        <f t="shared" si="280"/>
        <v>30</v>
      </c>
      <c r="M742" s="18">
        <f t="shared" si="281"/>
        <v>60</v>
      </c>
      <c r="N742" s="18">
        <f t="shared" si="282"/>
        <v>35</v>
      </c>
      <c r="O742" s="18">
        <f t="shared" si="283"/>
        <v>60</v>
      </c>
      <c r="P742" s="4">
        <f t="shared" si="284"/>
        <v>202010</v>
      </c>
      <c r="Q742" s="23">
        <f t="shared" si="285"/>
        <v>1.6774193548387097</v>
      </c>
      <c r="R742" s="23">
        <f t="shared" si="286"/>
        <v>-2.4431818181818183</v>
      </c>
      <c r="S742" s="22">
        <f t="shared" si="287"/>
        <v>-0.7657624633431086</v>
      </c>
      <c r="T742" s="5">
        <f t="shared" si="288"/>
        <v>0.59615384615384615</v>
      </c>
      <c r="U742" s="5"/>
      <c r="V742" s="5"/>
      <c r="W742" s="5">
        <f t="shared" si="289"/>
        <v>-1</v>
      </c>
      <c r="X742" s="4">
        <f t="shared" si="290"/>
        <v>-1</v>
      </c>
      <c r="Y742" s="4">
        <f t="shared" si="291"/>
        <v>0</v>
      </c>
      <c r="Z742" s="30">
        <f t="shared" si="292"/>
        <v>2020</v>
      </c>
      <c r="AA742" s="4">
        <f t="shared" si="293"/>
        <v>0.55000000000000004</v>
      </c>
      <c r="AB742" s="4">
        <f t="shared" si="294"/>
        <v>0.57000000000000006</v>
      </c>
      <c r="AC742" s="4">
        <f t="shared" si="295"/>
        <v>2.0000000000000018E-2</v>
      </c>
      <c r="AD742" s="4"/>
      <c r="AE742" s="4">
        <f t="shared" si="296"/>
        <v>-7.5414781297135081E-3</v>
      </c>
      <c r="AF742" s="31">
        <f t="shared" si="297"/>
        <v>-0.44999999999999996</v>
      </c>
      <c r="AG742" s="31">
        <f t="shared" si="298"/>
        <v>-0.42999999999999994</v>
      </c>
      <c r="AH742" s="3">
        <f t="shared" si="299"/>
        <v>0</v>
      </c>
      <c r="AI742" s="40" t="b">
        <f t="shared" si="300"/>
        <v>0</v>
      </c>
      <c r="AJ742" s="3">
        <f t="shared" si="301"/>
        <v>2.8915662650602414E-2</v>
      </c>
      <c r="AK742" s="3">
        <f t="shared" si="302"/>
        <v>0.74447228909727914</v>
      </c>
    </row>
    <row r="743" spans="1:37" s="3" customFormat="1" x14ac:dyDescent="0.25">
      <c r="A743" s="9">
        <v>44129</v>
      </c>
      <c r="B743" s="1" t="s">
        <v>47</v>
      </c>
      <c r="C743" s="1" t="s">
        <v>62</v>
      </c>
      <c r="D743">
        <v>20</v>
      </c>
      <c r="E743" s="1">
        <v>35</v>
      </c>
      <c r="F743">
        <f t="shared" si="278"/>
        <v>0</v>
      </c>
      <c r="G743">
        <f t="shared" si="279"/>
        <v>1</v>
      </c>
      <c r="H743" s="4">
        <v>2.5</v>
      </c>
      <c r="I743" s="4">
        <v>1.58</v>
      </c>
      <c r="J743" s="4">
        <v>2.5499999999999998</v>
      </c>
      <c r="K743" s="4">
        <v>1.57</v>
      </c>
      <c r="L743" s="18">
        <f t="shared" si="280"/>
        <v>40</v>
      </c>
      <c r="M743" s="18">
        <f t="shared" si="281"/>
        <v>60</v>
      </c>
      <c r="N743" s="18">
        <f t="shared" si="282"/>
        <v>35</v>
      </c>
      <c r="O743" s="18">
        <f t="shared" si="283"/>
        <v>60</v>
      </c>
      <c r="P743" s="4">
        <f t="shared" si="284"/>
        <v>202010</v>
      </c>
      <c r="Q743" s="23">
        <f t="shared" si="285"/>
        <v>1.5822784810126582</v>
      </c>
      <c r="R743" s="23">
        <f t="shared" si="286"/>
        <v>-2.3908045977011492</v>
      </c>
      <c r="S743" s="22">
        <f t="shared" si="287"/>
        <v>-0.80852611668849095</v>
      </c>
      <c r="T743" s="5">
        <f t="shared" si="288"/>
        <v>0.63200000000000001</v>
      </c>
      <c r="U743" s="5"/>
      <c r="V743" s="5"/>
      <c r="W743" s="5">
        <f t="shared" si="289"/>
        <v>-1</v>
      </c>
      <c r="X743" s="4">
        <f t="shared" si="290"/>
        <v>-1</v>
      </c>
      <c r="Y743" s="4">
        <f t="shared" si="291"/>
        <v>0</v>
      </c>
      <c r="Z743" s="30">
        <f t="shared" si="292"/>
        <v>2020</v>
      </c>
      <c r="AA743" s="4">
        <f t="shared" si="293"/>
        <v>0.58000000000000007</v>
      </c>
      <c r="AB743" s="4">
        <f t="shared" si="294"/>
        <v>0.57000000000000006</v>
      </c>
      <c r="AC743" s="4">
        <f t="shared" si="295"/>
        <v>-1.0000000000000009E-2</v>
      </c>
      <c r="AD743" s="4"/>
      <c r="AE743" s="4">
        <f t="shared" si="296"/>
        <v>7.8431372549019329E-3</v>
      </c>
      <c r="AF743" s="31">
        <f t="shared" si="297"/>
        <v>-0.41999999999999993</v>
      </c>
      <c r="AG743" s="31">
        <f t="shared" si="298"/>
        <v>-0.42999999999999994</v>
      </c>
      <c r="AH743" s="3">
        <f t="shared" si="299"/>
        <v>0</v>
      </c>
      <c r="AI743" s="40" t="b">
        <f t="shared" si="300"/>
        <v>0</v>
      </c>
      <c r="AJ743" s="3">
        <f t="shared" si="301"/>
        <v>3.1862745098039214E-2</v>
      </c>
      <c r="AK743" s="3">
        <f t="shared" si="302"/>
        <v>0.73850344496074349</v>
      </c>
    </row>
    <row r="744" spans="1:37" s="3" customFormat="1" x14ac:dyDescent="0.25">
      <c r="A744" s="9">
        <v>44129</v>
      </c>
      <c r="B744" s="1" t="s">
        <v>42</v>
      </c>
      <c r="C744" s="1" t="s">
        <v>40</v>
      </c>
      <c r="D744">
        <v>27</v>
      </c>
      <c r="E744" s="1">
        <v>24</v>
      </c>
      <c r="F744">
        <f t="shared" si="278"/>
        <v>1</v>
      </c>
      <c r="G744">
        <f t="shared" si="279"/>
        <v>0</v>
      </c>
      <c r="H744" s="4">
        <v>1.29</v>
      </c>
      <c r="I744" s="4">
        <v>3.7</v>
      </c>
      <c r="J744" s="4">
        <v>1.33</v>
      </c>
      <c r="K744" s="4">
        <v>3.4</v>
      </c>
      <c r="L744" s="18">
        <f t="shared" si="280"/>
        <v>70</v>
      </c>
      <c r="M744" s="18">
        <f t="shared" si="281"/>
        <v>25</v>
      </c>
      <c r="N744" s="18">
        <f t="shared" si="282"/>
        <v>75</v>
      </c>
      <c r="O744" s="18">
        <f t="shared" si="283"/>
        <v>25</v>
      </c>
      <c r="P744" s="4">
        <f t="shared" si="284"/>
        <v>202010</v>
      </c>
      <c r="Q744" s="23">
        <f t="shared" si="285"/>
        <v>1.29</v>
      </c>
      <c r="R744" s="23">
        <f t="shared" si="286"/>
        <v>-3.8186462324393355</v>
      </c>
      <c r="S744" s="22">
        <f t="shared" si="287"/>
        <v>-2.5286462324393355</v>
      </c>
      <c r="T744" s="5">
        <f t="shared" si="288"/>
        <v>2.8682170542635661</v>
      </c>
      <c r="U744" s="5"/>
      <c r="V744" s="5"/>
      <c r="W744" s="5">
        <f t="shared" si="289"/>
        <v>0.29000000000000004</v>
      </c>
      <c r="X744" s="4">
        <f t="shared" si="290"/>
        <v>0.33000000000000007</v>
      </c>
      <c r="Y744" s="4">
        <f t="shared" si="291"/>
        <v>4.0000000000000036E-2</v>
      </c>
      <c r="Z744" s="30">
        <f t="shared" si="292"/>
        <v>2020</v>
      </c>
      <c r="AA744" s="4">
        <f t="shared" si="293"/>
        <v>-1</v>
      </c>
      <c r="AB744" s="4">
        <f t="shared" si="294"/>
        <v>-1</v>
      </c>
      <c r="AC744" s="4">
        <f t="shared" si="295"/>
        <v>0</v>
      </c>
      <c r="AD744" s="4"/>
      <c r="AE744" s="4">
        <f t="shared" si="296"/>
        <v>2.3314099201492078E-2</v>
      </c>
      <c r="AF744" s="31">
        <f t="shared" si="297"/>
        <v>-0.71</v>
      </c>
      <c r="AG744" s="31">
        <f t="shared" si="298"/>
        <v>-0.66999999999999993</v>
      </c>
      <c r="AH744" s="3">
        <f t="shared" si="299"/>
        <v>0</v>
      </c>
      <c r="AI744" s="40" t="b">
        <f t="shared" si="300"/>
        <v>0</v>
      </c>
      <c r="AJ744" s="3">
        <f t="shared" si="301"/>
        <v>4.3486973947895691E-2</v>
      </c>
      <c r="AK744" s="3">
        <f t="shared" si="302"/>
        <v>0.78096290200714802</v>
      </c>
    </row>
    <row r="745" spans="1:37" s="3" customFormat="1" x14ac:dyDescent="0.25">
      <c r="A745" s="9">
        <v>44129</v>
      </c>
      <c r="B745" s="1" t="s">
        <v>50</v>
      </c>
      <c r="C745" s="1" t="s">
        <v>57</v>
      </c>
      <c r="D745">
        <v>24</v>
      </c>
      <c r="E745" s="1">
        <v>27</v>
      </c>
      <c r="F745">
        <f t="shared" si="278"/>
        <v>0</v>
      </c>
      <c r="G745">
        <f t="shared" si="279"/>
        <v>1</v>
      </c>
      <c r="H745" s="4">
        <v>2.1</v>
      </c>
      <c r="I745" s="4">
        <v>1.76</v>
      </c>
      <c r="J745" s="4">
        <v>1.8</v>
      </c>
      <c r="K745" s="4">
        <v>2.0499999999999998</v>
      </c>
      <c r="L745" s="18">
        <f t="shared" si="280"/>
        <v>40</v>
      </c>
      <c r="M745" s="18">
        <f t="shared" si="281"/>
        <v>55</v>
      </c>
      <c r="N745" s="18">
        <f t="shared" si="282"/>
        <v>55</v>
      </c>
      <c r="O745" s="18">
        <f t="shared" si="283"/>
        <v>45</v>
      </c>
      <c r="P745" s="4">
        <f t="shared" si="284"/>
        <v>202010</v>
      </c>
      <c r="Q745" s="23">
        <f t="shared" si="285"/>
        <v>1.1931818181818181</v>
      </c>
      <c r="R745" s="23">
        <f t="shared" si="286"/>
        <v>-2.2248803827751198</v>
      </c>
      <c r="S745" s="22">
        <f t="shared" si="287"/>
        <v>-1.0316985645933017</v>
      </c>
      <c r="T745" s="5">
        <f t="shared" si="288"/>
        <v>0.83809523809523812</v>
      </c>
      <c r="U745" s="5"/>
      <c r="V745" s="5"/>
      <c r="W745" s="5">
        <f t="shared" si="289"/>
        <v>-1</v>
      </c>
      <c r="X745" s="4">
        <f t="shared" si="290"/>
        <v>-1</v>
      </c>
      <c r="Y745" s="4">
        <f t="shared" si="291"/>
        <v>0</v>
      </c>
      <c r="Z745" s="30">
        <f t="shared" si="292"/>
        <v>2020</v>
      </c>
      <c r="AA745" s="4">
        <f t="shared" si="293"/>
        <v>0.76</v>
      </c>
      <c r="AB745" s="4">
        <f t="shared" si="294"/>
        <v>1.0499999999999998</v>
      </c>
      <c r="AC745" s="4">
        <f t="shared" si="295"/>
        <v>0.28999999999999981</v>
      </c>
      <c r="AD745" s="4"/>
      <c r="AE745" s="4">
        <f t="shared" si="296"/>
        <v>-7.9365079365079416E-2</v>
      </c>
      <c r="AF745" s="31">
        <f t="shared" si="297"/>
        <v>-0.24</v>
      </c>
      <c r="AG745" s="31">
        <f t="shared" si="298"/>
        <v>4.9999999999999822E-2</v>
      </c>
      <c r="AH745" s="3">
        <f t="shared" si="299"/>
        <v>1</v>
      </c>
      <c r="AI745" s="40">
        <f t="shared" si="300"/>
        <v>3.6004645760743248E-2</v>
      </c>
      <c r="AJ745" s="3">
        <f t="shared" si="301"/>
        <v>4.2487046632124437E-2</v>
      </c>
      <c r="AK745" s="3">
        <f t="shared" si="302"/>
        <v>0.71743173853563458</v>
      </c>
    </row>
    <row r="746" spans="1:37" s="3" customFormat="1" x14ac:dyDescent="0.25">
      <c r="A746" s="9">
        <v>44129</v>
      </c>
      <c r="B746" s="1" t="s">
        <v>53</v>
      </c>
      <c r="C746" s="1" t="s">
        <v>46</v>
      </c>
      <c r="D746">
        <v>10</v>
      </c>
      <c r="E746" s="1">
        <v>18</v>
      </c>
      <c r="F746">
        <f t="shared" si="278"/>
        <v>0</v>
      </c>
      <c r="G746">
        <f t="shared" si="279"/>
        <v>1</v>
      </c>
      <c r="H746" s="4">
        <v>5.75</v>
      </c>
      <c r="I746" s="4">
        <v>1.1499999999999999</v>
      </c>
      <c r="J746" s="4">
        <v>5.25</v>
      </c>
      <c r="K746" s="4">
        <v>1.18</v>
      </c>
      <c r="L746" s="18">
        <f t="shared" si="280"/>
        <v>10</v>
      </c>
      <c r="M746" s="18">
        <f t="shared" si="281"/>
        <v>85</v>
      </c>
      <c r="N746" s="18">
        <f t="shared" si="282"/>
        <v>15</v>
      </c>
      <c r="O746" s="18">
        <f t="shared" si="283"/>
        <v>80</v>
      </c>
      <c r="P746" s="4">
        <f t="shared" si="284"/>
        <v>202010</v>
      </c>
      <c r="Q746" s="23">
        <f t="shared" si="285"/>
        <v>5</v>
      </c>
      <c r="R746" s="23">
        <f t="shared" si="286"/>
        <v>-6.877192982456144</v>
      </c>
      <c r="S746" s="22">
        <f t="shared" si="287"/>
        <v>-1.877192982456144</v>
      </c>
      <c r="T746" s="5">
        <f t="shared" si="288"/>
        <v>0.19999999999999998</v>
      </c>
      <c r="U746" s="5"/>
      <c r="V746" s="5"/>
      <c r="W746" s="5">
        <f t="shared" si="289"/>
        <v>-1</v>
      </c>
      <c r="X746" s="4">
        <f t="shared" si="290"/>
        <v>-1</v>
      </c>
      <c r="Y746" s="4">
        <f t="shared" si="291"/>
        <v>0</v>
      </c>
      <c r="Z746" s="30">
        <f t="shared" si="292"/>
        <v>2020</v>
      </c>
      <c r="AA746" s="4">
        <f t="shared" si="293"/>
        <v>0.14999999999999991</v>
      </c>
      <c r="AB746" s="4">
        <f t="shared" si="294"/>
        <v>0.17999999999999994</v>
      </c>
      <c r="AC746" s="4">
        <f t="shared" si="295"/>
        <v>3.0000000000000027E-2</v>
      </c>
      <c r="AD746" s="4"/>
      <c r="AE746" s="4">
        <f t="shared" si="296"/>
        <v>-1.6563146997929601E-2</v>
      </c>
      <c r="AF746" s="31">
        <f t="shared" si="297"/>
        <v>-0.85000000000000009</v>
      </c>
      <c r="AG746" s="31">
        <f t="shared" si="298"/>
        <v>-0.82000000000000006</v>
      </c>
      <c r="AH746" s="3">
        <f t="shared" si="299"/>
        <v>0</v>
      </c>
      <c r="AI746" s="40" t="b">
        <f t="shared" si="300"/>
        <v>0</v>
      </c>
      <c r="AJ746" s="3">
        <f t="shared" si="301"/>
        <v>4.1666666666666741E-2</v>
      </c>
      <c r="AK746" s="3">
        <f t="shared" si="302"/>
        <v>0.84219610421632285</v>
      </c>
    </row>
    <row r="747" spans="1:37" s="3" customFormat="1" x14ac:dyDescent="0.25">
      <c r="A747" s="9">
        <v>44129</v>
      </c>
      <c r="B747" s="1" t="s">
        <v>81</v>
      </c>
      <c r="C747" s="1" t="s">
        <v>37</v>
      </c>
      <c r="D747">
        <v>25</v>
      </c>
      <c r="E747" s="1">
        <v>3</v>
      </c>
      <c r="F747">
        <f t="shared" si="278"/>
        <v>1</v>
      </c>
      <c r="G747">
        <f t="shared" si="279"/>
        <v>0</v>
      </c>
      <c r="H747" s="4">
        <v>1.9</v>
      </c>
      <c r="I747" s="4">
        <v>1.9</v>
      </c>
      <c r="J747" s="4">
        <v>1.83</v>
      </c>
      <c r="K747" s="4">
        <v>2</v>
      </c>
      <c r="L747" s="18">
        <f t="shared" si="280"/>
        <v>50</v>
      </c>
      <c r="M747" s="18">
        <f t="shared" si="281"/>
        <v>50</v>
      </c>
      <c r="N747" s="18">
        <f t="shared" si="282"/>
        <v>50</v>
      </c>
      <c r="O747" s="18">
        <f t="shared" si="283"/>
        <v>50</v>
      </c>
      <c r="P747" s="4">
        <f t="shared" si="284"/>
        <v>202010</v>
      </c>
      <c r="Q747" s="23">
        <f t="shared" si="285"/>
        <v>1.9</v>
      </c>
      <c r="R747" s="23">
        <f t="shared" si="286"/>
        <v>-2.2222222222222223</v>
      </c>
      <c r="S747" s="22">
        <f t="shared" si="287"/>
        <v>-0.32222222222222241</v>
      </c>
      <c r="T747" s="5">
        <f t="shared" si="288"/>
        <v>1</v>
      </c>
      <c r="U747" s="5"/>
      <c r="V747" s="5"/>
      <c r="W747" s="5">
        <f t="shared" si="289"/>
        <v>0.89999999999999991</v>
      </c>
      <c r="X747" s="4">
        <f t="shared" si="290"/>
        <v>0.83000000000000007</v>
      </c>
      <c r="Y747" s="4">
        <f t="shared" si="291"/>
        <v>-6.999999999999984E-2</v>
      </c>
      <c r="Z747" s="30">
        <f t="shared" si="292"/>
        <v>2020</v>
      </c>
      <c r="AA747" s="4">
        <f t="shared" si="293"/>
        <v>-1</v>
      </c>
      <c r="AB747" s="4">
        <f t="shared" si="294"/>
        <v>-1</v>
      </c>
      <c r="AC747" s="4">
        <f t="shared" si="295"/>
        <v>0</v>
      </c>
      <c r="AD747" s="4"/>
      <c r="AE747" s="4">
        <f t="shared" si="296"/>
        <v>-2.0132297958009748E-2</v>
      </c>
      <c r="AF747" s="31">
        <f t="shared" si="297"/>
        <v>-0.10000000000000009</v>
      </c>
      <c r="AG747" s="31">
        <f t="shared" si="298"/>
        <v>-0.16999999999999993</v>
      </c>
      <c r="AH747" s="3">
        <f t="shared" si="299"/>
        <v>0</v>
      </c>
      <c r="AI747" s="40" t="b">
        <f t="shared" si="300"/>
        <v>0</v>
      </c>
      <c r="AJ747" s="3">
        <f t="shared" si="301"/>
        <v>4.9999999999999933E-2</v>
      </c>
      <c r="AK747" s="3">
        <f t="shared" si="302"/>
        <v>0.70841230500072894</v>
      </c>
    </row>
    <row r="748" spans="1:37" s="3" customFormat="1" x14ac:dyDescent="0.25">
      <c r="A748" s="9">
        <v>44126</v>
      </c>
      <c r="B748" s="1" t="s">
        <v>55</v>
      </c>
      <c r="C748" s="1" t="s">
        <v>34</v>
      </c>
      <c r="D748">
        <v>22</v>
      </c>
      <c r="E748" s="1">
        <v>21</v>
      </c>
      <c r="F748">
        <f t="shared" si="278"/>
        <v>1</v>
      </c>
      <c r="G748">
        <f t="shared" si="279"/>
        <v>0</v>
      </c>
      <c r="H748" s="4">
        <v>1.4</v>
      </c>
      <c r="I748" s="4">
        <v>3.1</v>
      </c>
      <c r="J748" s="4">
        <v>1.44</v>
      </c>
      <c r="K748" s="4">
        <v>2.85</v>
      </c>
      <c r="L748" s="18">
        <f t="shared" si="280"/>
        <v>70</v>
      </c>
      <c r="M748" s="18">
        <f t="shared" si="281"/>
        <v>30</v>
      </c>
      <c r="N748" s="18">
        <f t="shared" si="282"/>
        <v>65</v>
      </c>
      <c r="O748" s="18">
        <f t="shared" si="283"/>
        <v>35</v>
      </c>
      <c r="P748" s="4">
        <f t="shared" si="284"/>
        <v>202010</v>
      </c>
      <c r="Q748" s="23">
        <f t="shared" si="285"/>
        <v>1.4</v>
      </c>
      <c r="R748" s="23">
        <f t="shared" si="286"/>
        <v>-2.9761904761904767</v>
      </c>
      <c r="S748" s="22">
        <f t="shared" si="287"/>
        <v>-1.5761904761904768</v>
      </c>
      <c r="T748" s="5">
        <f t="shared" si="288"/>
        <v>2.2142857142857144</v>
      </c>
      <c r="U748" s="5"/>
      <c r="V748" s="5"/>
      <c r="W748" s="5">
        <f t="shared" si="289"/>
        <v>0.39999999999999991</v>
      </c>
      <c r="X748" s="4">
        <f t="shared" si="290"/>
        <v>0.43999999999999995</v>
      </c>
      <c r="Y748" s="4">
        <f t="shared" si="291"/>
        <v>4.0000000000000036E-2</v>
      </c>
      <c r="Z748" s="30">
        <f t="shared" si="292"/>
        <v>2020</v>
      </c>
      <c r="AA748" s="4">
        <f t="shared" si="293"/>
        <v>-1</v>
      </c>
      <c r="AB748" s="4">
        <f t="shared" si="294"/>
        <v>-1</v>
      </c>
      <c r="AC748" s="4">
        <f t="shared" si="295"/>
        <v>0</v>
      </c>
      <c r="AD748" s="4"/>
      <c r="AE748" s="4">
        <f t="shared" si="296"/>
        <v>1.9841269841269882E-2</v>
      </c>
      <c r="AF748" s="31">
        <f t="shared" si="297"/>
        <v>-0.60000000000000009</v>
      </c>
      <c r="AG748" s="31">
        <f t="shared" si="298"/>
        <v>-0.56000000000000005</v>
      </c>
      <c r="AH748" s="3">
        <f t="shared" si="299"/>
        <v>0</v>
      </c>
      <c r="AI748" s="40" t="b">
        <f t="shared" si="300"/>
        <v>0</v>
      </c>
      <c r="AJ748" s="3">
        <f t="shared" si="301"/>
        <v>3.5555555555555562E-2</v>
      </c>
      <c r="AK748" s="3">
        <f t="shared" si="302"/>
        <v>0.76109070058824779</v>
      </c>
    </row>
    <row r="749" spans="1:37" s="3" customFormat="1" x14ac:dyDescent="0.25">
      <c r="A749" s="9">
        <v>44123</v>
      </c>
      <c r="B749" s="1" t="s">
        <v>37</v>
      </c>
      <c r="C749" s="1" t="s">
        <v>63</v>
      </c>
      <c r="D749">
        <v>10</v>
      </c>
      <c r="E749" s="1">
        <v>38</v>
      </c>
      <c r="F749">
        <f t="shared" si="278"/>
        <v>0</v>
      </c>
      <c r="G749">
        <f t="shared" si="279"/>
        <v>1</v>
      </c>
      <c r="H749" s="4">
        <v>2.2000000000000002</v>
      </c>
      <c r="I749" s="4">
        <v>1.71</v>
      </c>
      <c r="J749" s="4">
        <v>1.86</v>
      </c>
      <c r="K749" s="4">
        <v>1.95</v>
      </c>
      <c r="L749" s="18">
        <f t="shared" si="280"/>
        <v>40</v>
      </c>
      <c r="M749" s="18">
        <f t="shared" si="281"/>
        <v>55</v>
      </c>
      <c r="N749" s="18">
        <f t="shared" si="282"/>
        <v>50</v>
      </c>
      <c r="O749" s="18">
        <f t="shared" si="283"/>
        <v>50</v>
      </c>
      <c r="P749" s="4">
        <f t="shared" si="284"/>
        <v>202010</v>
      </c>
      <c r="Q749" s="23">
        <f t="shared" si="285"/>
        <v>1.2865497076023393</v>
      </c>
      <c r="R749" s="23">
        <f t="shared" si="286"/>
        <v>-2.2417840375586855</v>
      </c>
      <c r="S749" s="22">
        <f t="shared" si="287"/>
        <v>-0.95523432995634616</v>
      </c>
      <c r="T749" s="5">
        <f t="shared" si="288"/>
        <v>0.77727272727272723</v>
      </c>
      <c r="U749" s="5"/>
      <c r="V749" s="5"/>
      <c r="W749" s="5">
        <f t="shared" si="289"/>
        <v>-1</v>
      </c>
      <c r="X749" s="4">
        <f t="shared" si="290"/>
        <v>-1</v>
      </c>
      <c r="Y749" s="4">
        <f t="shared" si="291"/>
        <v>0</v>
      </c>
      <c r="Z749" s="30">
        <f t="shared" si="292"/>
        <v>2020</v>
      </c>
      <c r="AA749" s="4">
        <f t="shared" si="293"/>
        <v>0.71</v>
      </c>
      <c r="AB749" s="4">
        <f t="shared" si="294"/>
        <v>0.95</v>
      </c>
      <c r="AC749" s="4">
        <f t="shared" si="295"/>
        <v>0.24</v>
      </c>
      <c r="AD749" s="4"/>
      <c r="AE749" s="4">
        <f t="shared" si="296"/>
        <v>-8.3088954056695974E-2</v>
      </c>
      <c r="AF749" s="31">
        <f t="shared" si="297"/>
        <v>-0.29000000000000004</v>
      </c>
      <c r="AG749" s="31">
        <f t="shared" si="298"/>
        <v>-5.0000000000000044E-2</v>
      </c>
      <c r="AH749" s="3">
        <f t="shared" si="299"/>
        <v>1</v>
      </c>
      <c r="AI749" s="40">
        <f t="shared" si="300"/>
        <v>3.2634032634032639E-2</v>
      </c>
      <c r="AJ749" s="3">
        <f t="shared" si="301"/>
        <v>3.7851662404092101E-2</v>
      </c>
      <c r="AK749" s="3">
        <f t="shared" si="302"/>
        <v>0.72372653477329041</v>
      </c>
    </row>
    <row r="750" spans="1:37" s="3" customFormat="1" x14ac:dyDescent="0.25">
      <c r="A750" s="9">
        <v>44123</v>
      </c>
      <c r="B750" s="1" t="s">
        <v>46</v>
      </c>
      <c r="C750" s="1" t="s">
        <v>49</v>
      </c>
      <c r="D750">
        <v>17</v>
      </c>
      <c r="E750" s="1">
        <v>26</v>
      </c>
      <c r="F750">
        <f t="shared" si="278"/>
        <v>0</v>
      </c>
      <c r="G750">
        <f t="shared" si="279"/>
        <v>1</v>
      </c>
      <c r="H750" s="4">
        <v>2.7</v>
      </c>
      <c r="I750" s="4">
        <v>1.5</v>
      </c>
      <c r="J750" s="4">
        <v>2.95</v>
      </c>
      <c r="K750" s="4">
        <v>1.42</v>
      </c>
      <c r="L750" s="18">
        <f t="shared" si="280"/>
        <v>30</v>
      </c>
      <c r="M750" s="18">
        <f t="shared" si="281"/>
        <v>65</v>
      </c>
      <c r="N750" s="18">
        <f t="shared" si="282"/>
        <v>30</v>
      </c>
      <c r="O750" s="18">
        <f t="shared" si="283"/>
        <v>70</v>
      </c>
      <c r="P750" s="4">
        <f t="shared" si="284"/>
        <v>202010</v>
      </c>
      <c r="Q750" s="23">
        <f t="shared" si="285"/>
        <v>1.8</v>
      </c>
      <c r="R750" s="23">
        <f t="shared" si="286"/>
        <v>-2.5882352941176467</v>
      </c>
      <c r="S750" s="22">
        <f t="shared" si="287"/>
        <v>-0.7882352941176467</v>
      </c>
      <c r="T750" s="5">
        <f t="shared" si="288"/>
        <v>0.55555555555555547</v>
      </c>
      <c r="U750" s="5"/>
      <c r="V750" s="5"/>
      <c r="W750" s="5">
        <f t="shared" si="289"/>
        <v>-1</v>
      </c>
      <c r="X750" s="4">
        <f t="shared" si="290"/>
        <v>-1</v>
      </c>
      <c r="Y750" s="4">
        <f t="shared" si="291"/>
        <v>0</v>
      </c>
      <c r="Z750" s="30">
        <f t="shared" si="292"/>
        <v>2020</v>
      </c>
      <c r="AA750" s="4">
        <f t="shared" si="293"/>
        <v>0.5</v>
      </c>
      <c r="AB750" s="4">
        <f t="shared" si="294"/>
        <v>0.41999999999999993</v>
      </c>
      <c r="AC750" s="4">
        <f t="shared" si="295"/>
        <v>-8.0000000000000071E-2</v>
      </c>
      <c r="AD750" s="4"/>
      <c r="AE750" s="4">
        <f t="shared" si="296"/>
        <v>3.1387319522912738E-2</v>
      </c>
      <c r="AF750" s="31">
        <f t="shared" si="297"/>
        <v>-0.5</v>
      </c>
      <c r="AG750" s="31">
        <f t="shared" si="298"/>
        <v>-0.58000000000000007</v>
      </c>
      <c r="AH750" s="3">
        <f t="shared" si="299"/>
        <v>0</v>
      </c>
      <c r="AI750" s="40" t="b">
        <f t="shared" si="300"/>
        <v>0</v>
      </c>
      <c r="AJ750" s="3">
        <f t="shared" si="301"/>
        <v>3.5714285714285587E-2</v>
      </c>
      <c r="AK750" s="3">
        <f t="shared" si="302"/>
        <v>0.74394147233653407</v>
      </c>
    </row>
    <row r="751" spans="1:37" s="3" customFormat="1" x14ac:dyDescent="0.25">
      <c r="A751" s="9">
        <v>44122</v>
      </c>
      <c r="B751" s="1" t="s">
        <v>38</v>
      </c>
      <c r="C751" s="1" t="s">
        <v>73</v>
      </c>
      <c r="D751">
        <v>24</v>
      </c>
      <c r="E751" s="1">
        <v>16</v>
      </c>
      <c r="F751">
        <f t="shared" si="278"/>
        <v>1</v>
      </c>
      <c r="G751">
        <f t="shared" si="279"/>
        <v>0</v>
      </c>
      <c r="H751" s="4">
        <v>2.4</v>
      </c>
      <c r="I751" s="4">
        <v>1.62</v>
      </c>
      <c r="J751" s="4">
        <v>2.2999999999999998</v>
      </c>
      <c r="K751" s="4">
        <v>1.66</v>
      </c>
      <c r="L751" s="18">
        <f t="shared" si="280"/>
        <v>40</v>
      </c>
      <c r="M751" s="18">
        <f t="shared" si="281"/>
        <v>60</v>
      </c>
      <c r="N751" s="18">
        <f t="shared" si="282"/>
        <v>40</v>
      </c>
      <c r="O751" s="18">
        <f t="shared" si="283"/>
        <v>60</v>
      </c>
      <c r="P751" s="4">
        <f t="shared" si="284"/>
        <v>202010</v>
      </c>
      <c r="Q751" s="23">
        <f t="shared" si="285"/>
        <v>2.4</v>
      </c>
      <c r="R751" s="23">
        <f t="shared" si="286"/>
        <v>-2.3271889400921655</v>
      </c>
      <c r="S751" s="22">
        <f t="shared" si="287"/>
        <v>7.281105990783443E-2</v>
      </c>
      <c r="T751" s="5">
        <f t="shared" si="288"/>
        <v>0.67500000000000004</v>
      </c>
      <c r="U751" s="5"/>
      <c r="V751" s="5"/>
      <c r="W751" s="5">
        <f t="shared" si="289"/>
        <v>1.4</v>
      </c>
      <c r="X751" s="4">
        <f t="shared" si="290"/>
        <v>1.2999999999999998</v>
      </c>
      <c r="Y751" s="4">
        <f t="shared" si="291"/>
        <v>-0.10000000000000009</v>
      </c>
      <c r="Z751" s="30">
        <f t="shared" si="292"/>
        <v>2020</v>
      </c>
      <c r="AA751" s="4">
        <f t="shared" si="293"/>
        <v>-1</v>
      </c>
      <c r="AB751" s="4">
        <f t="shared" si="294"/>
        <v>-1</v>
      </c>
      <c r="AC751" s="4">
        <f t="shared" si="295"/>
        <v>0</v>
      </c>
      <c r="AD751" s="4"/>
      <c r="AE751" s="4">
        <f t="shared" si="296"/>
        <v>-1.8115942028985532E-2</v>
      </c>
      <c r="AF751" s="31">
        <f t="shared" si="297"/>
        <v>0.39999999999999991</v>
      </c>
      <c r="AG751" s="31">
        <f t="shared" si="298"/>
        <v>0.29999999999999982</v>
      </c>
      <c r="AH751" s="3">
        <f t="shared" si="299"/>
        <v>0</v>
      </c>
      <c r="AI751" s="40" t="b">
        <f t="shared" si="300"/>
        <v>0</v>
      </c>
      <c r="AJ751" s="3">
        <f t="shared" si="301"/>
        <v>3.2835820895522283E-2</v>
      </c>
      <c r="AK751" s="3">
        <f t="shared" si="302"/>
        <v>0.73406619925824312</v>
      </c>
    </row>
    <row r="752" spans="1:37" s="3" customFormat="1" x14ac:dyDescent="0.25">
      <c r="A752" s="9">
        <v>44122</v>
      </c>
      <c r="B752" s="1" t="s">
        <v>39</v>
      </c>
      <c r="C752" s="1" t="s">
        <v>62</v>
      </c>
      <c r="D752">
        <v>38</v>
      </c>
      <c r="E752" s="1">
        <v>10</v>
      </c>
      <c r="F752">
        <f t="shared" si="278"/>
        <v>1</v>
      </c>
      <c r="G752">
        <f t="shared" si="279"/>
        <v>0</v>
      </c>
      <c r="H752" s="4">
        <v>2.0499999999999998</v>
      </c>
      <c r="I752" s="4">
        <v>1.8</v>
      </c>
      <c r="J752" s="4">
        <v>2</v>
      </c>
      <c r="K752" s="4">
        <v>1.83</v>
      </c>
      <c r="L752" s="18">
        <f t="shared" si="280"/>
        <v>40</v>
      </c>
      <c r="M752" s="18">
        <f t="shared" si="281"/>
        <v>55</v>
      </c>
      <c r="N752" s="18">
        <f t="shared" si="282"/>
        <v>50</v>
      </c>
      <c r="O752" s="18">
        <f t="shared" si="283"/>
        <v>50</v>
      </c>
      <c r="P752" s="4">
        <f t="shared" si="284"/>
        <v>202010</v>
      </c>
      <c r="Q752" s="23">
        <f t="shared" si="285"/>
        <v>2.0499999999999998</v>
      </c>
      <c r="R752" s="23">
        <f t="shared" si="286"/>
        <v>-2.2023809523809526</v>
      </c>
      <c r="S752" s="22">
        <f t="shared" si="287"/>
        <v>-0.15238095238095273</v>
      </c>
      <c r="T752" s="5">
        <f t="shared" si="288"/>
        <v>0.87804878048780499</v>
      </c>
      <c r="U752" s="5"/>
      <c r="V752" s="5"/>
      <c r="W752" s="5">
        <f t="shared" si="289"/>
        <v>1.0499999999999998</v>
      </c>
      <c r="X752" s="4">
        <f t="shared" si="290"/>
        <v>1</v>
      </c>
      <c r="Y752" s="4">
        <f t="shared" si="291"/>
        <v>-4.9999999999999822E-2</v>
      </c>
      <c r="Z752" s="30">
        <f t="shared" si="292"/>
        <v>2020</v>
      </c>
      <c r="AA752" s="4">
        <f t="shared" si="293"/>
        <v>-1</v>
      </c>
      <c r="AB752" s="4">
        <f t="shared" si="294"/>
        <v>-1</v>
      </c>
      <c r="AC752" s="4">
        <f t="shared" si="295"/>
        <v>0</v>
      </c>
      <c r="AD752" s="4"/>
      <c r="AE752" s="4">
        <f t="shared" si="296"/>
        <v>-1.2195121951219468E-2</v>
      </c>
      <c r="AF752" s="31">
        <f t="shared" si="297"/>
        <v>4.9999999999999822E-2</v>
      </c>
      <c r="AG752" s="31">
        <f t="shared" si="298"/>
        <v>0</v>
      </c>
      <c r="AH752" s="3">
        <f t="shared" si="299"/>
        <v>0</v>
      </c>
      <c r="AI752" s="40" t="b">
        <f t="shared" si="300"/>
        <v>0</v>
      </c>
      <c r="AJ752" s="3">
        <f t="shared" si="301"/>
        <v>4.1558441558441461E-2</v>
      </c>
      <c r="AK752" s="3">
        <f t="shared" si="302"/>
        <v>0.7172464949581745</v>
      </c>
    </row>
    <row r="753" spans="1:37" s="3" customFormat="1" x14ac:dyDescent="0.25">
      <c r="A753" s="9">
        <v>44122</v>
      </c>
      <c r="B753" s="1" t="s">
        <v>51</v>
      </c>
      <c r="C753" s="1" t="s">
        <v>53</v>
      </c>
      <c r="D753">
        <v>24</v>
      </c>
      <c r="E753" s="1">
        <v>0</v>
      </c>
      <c r="F753">
        <f t="shared" si="278"/>
        <v>1</v>
      </c>
      <c r="G753">
        <f t="shared" si="279"/>
        <v>0</v>
      </c>
      <c r="H753" s="4">
        <v>1.27</v>
      </c>
      <c r="I753" s="4">
        <v>3.9</v>
      </c>
      <c r="J753" s="4">
        <v>1.25</v>
      </c>
      <c r="K753" s="4">
        <v>4.2</v>
      </c>
      <c r="L753" s="18">
        <f t="shared" si="280"/>
        <v>70</v>
      </c>
      <c r="M753" s="18">
        <f t="shared" si="281"/>
        <v>25</v>
      </c>
      <c r="N753" s="18">
        <f t="shared" si="282"/>
        <v>80</v>
      </c>
      <c r="O753" s="18">
        <f t="shared" si="283"/>
        <v>20</v>
      </c>
      <c r="P753" s="4">
        <f t="shared" si="284"/>
        <v>202010</v>
      </c>
      <c r="Q753" s="23">
        <f t="shared" si="285"/>
        <v>1.27</v>
      </c>
      <c r="R753" s="23">
        <f t="shared" si="286"/>
        <v>-4.0485312899106001</v>
      </c>
      <c r="S753" s="22">
        <f t="shared" si="287"/>
        <v>-2.7785312899106001</v>
      </c>
      <c r="T753" s="5">
        <f t="shared" si="288"/>
        <v>3.0708661417322833</v>
      </c>
      <c r="U753" s="5"/>
      <c r="V753" s="5"/>
      <c r="W753" s="5">
        <f t="shared" si="289"/>
        <v>0.27</v>
      </c>
      <c r="X753" s="4">
        <f t="shared" si="290"/>
        <v>0.25</v>
      </c>
      <c r="Y753" s="4">
        <f t="shared" si="291"/>
        <v>-2.0000000000000018E-2</v>
      </c>
      <c r="Z753" s="30">
        <f t="shared" si="292"/>
        <v>2020</v>
      </c>
      <c r="AA753" s="4">
        <f t="shared" si="293"/>
        <v>-1</v>
      </c>
      <c r="AB753" s="4">
        <f t="shared" si="294"/>
        <v>-1</v>
      </c>
      <c r="AC753" s="4">
        <f t="shared" si="295"/>
        <v>0</v>
      </c>
      <c r="AD753" s="4"/>
      <c r="AE753" s="4">
        <f t="shared" si="296"/>
        <v>-1.2598425196850505E-2</v>
      </c>
      <c r="AF753" s="31">
        <f t="shared" si="297"/>
        <v>-0.73</v>
      </c>
      <c r="AG753" s="31">
        <f t="shared" si="298"/>
        <v>-0.75</v>
      </c>
      <c r="AH753" s="3">
        <f t="shared" si="299"/>
        <v>0</v>
      </c>
      <c r="AI753" s="40" t="b">
        <f t="shared" si="300"/>
        <v>0</v>
      </c>
      <c r="AJ753" s="3">
        <f t="shared" si="301"/>
        <v>4.1972920696324856E-2</v>
      </c>
      <c r="AK753" s="3">
        <f t="shared" si="302"/>
        <v>0.78925664623189862</v>
      </c>
    </row>
    <row r="754" spans="1:37" s="3" customFormat="1" x14ac:dyDescent="0.25">
      <c r="A754" s="9">
        <v>44122</v>
      </c>
      <c r="B754" s="1" t="s">
        <v>40</v>
      </c>
      <c r="C754" s="1" t="s">
        <v>45</v>
      </c>
      <c r="D754">
        <v>16</v>
      </c>
      <c r="E754" s="1">
        <v>23</v>
      </c>
      <c r="F754">
        <f t="shared" si="278"/>
        <v>0</v>
      </c>
      <c r="G754">
        <f t="shared" si="279"/>
        <v>1</v>
      </c>
      <c r="H754" s="4">
        <v>1.66</v>
      </c>
      <c r="I754" s="4">
        <v>2.2999999999999998</v>
      </c>
      <c r="J754" s="4">
        <v>1.83</v>
      </c>
      <c r="K754" s="4">
        <v>2</v>
      </c>
      <c r="L754" s="18">
        <f t="shared" si="280"/>
        <v>60</v>
      </c>
      <c r="M754" s="18">
        <f t="shared" si="281"/>
        <v>40</v>
      </c>
      <c r="N754" s="18">
        <f t="shared" si="282"/>
        <v>50</v>
      </c>
      <c r="O754" s="18">
        <f t="shared" si="283"/>
        <v>50</v>
      </c>
      <c r="P754" s="4">
        <f t="shared" si="284"/>
        <v>202010</v>
      </c>
      <c r="Q754" s="23">
        <f t="shared" si="285"/>
        <v>0.72173913043478266</v>
      </c>
      <c r="R754" s="23">
        <f t="shared" si="286"/>
        <v>-2.2843822843822847</v>
      </c>
      <c r="S754" s="22">
        <f t="shared" si="287"/>
        <v>-1.5626431539475021</v>
      </c>
      <c r="T754" s="5">
        <f t="shared" si="288"/>
        <v>1.3855421686746987</v>
      </c>
      <c r="U754" s="5"/>
      <c r="V754" s="5"/>
      <c r="W754" s="5">
        <f t="shared" si="289"/>
        <v>-1</v>
      </c>
      <c r="X754" s="4">
        <f t="shared" si="290"/>
        <v>-1</v>
      </c>
      <c r="Y754" s="4">
        <f t="shared" si="291"/>
        <v>0</v>
      </c>
      <c r="Z754" s="30">
        <f t="shared" si="292"/>
        <v>2020</v>
      </c>
      <c r="AA754" s="4">
        <f t="shared" si="293"/>
        <v>1.2999999999999998</v>
      </c>
      <c r="AB754" s="4">
        <f t="shared" si="294"/>
        <v>1</v>
      </c>
      <c r="AC754" s="4">
        <f t="shared" si="295"/>
        <v>-0.29999999999999982</v>
      </c>
      <c r="AD754" s="4"/>
      <c r="AE754" s="4">
        <f t="shared" si="296"/>
        <v>5.596155112252299E-2</v>
      </c>
      <c r="AF754" s="31">
        <f t="shared" si="297"/>
        <v>0.29999999999999982</v>
      </c>
      <c r="AG754" s="31">
        <f t="shared" si="298"/>
        <v>0</v>
      </c>
      <c r="AH754" s="3">
        <f t="shared" si="299"/>
        <v>1</v>
      </c>
      <c r="AI754" s="40">
        <f t="shared" si="300"/>
        <v>1.8769303872653853E-2</v>
      </c>
      <c r="AJ754" s="3">
        <f t="shared" si="301"/>
        <v>3.5858585858585923E-2</v>
      </c>
      <c r="AK754" s="3">
        <f t="shared" si="302"/>
        <v>0.72834147531433491</v>
      </c>
    </row>
    <row r="755" spans="1:37" s="3" customFormat="1" x14ac:dyDescent="0.25">
      <c r="A755" s="9">
        <v>44122</v>
      </c>
      <c r="B755" s="1" t="s">
        <v>36</v>
      </c>
      <c r="C755" s="1" t="s">
        <v>44</v>
      </c>
      <c r="D755">
        <v>31</v>
      </c>
      <c r="E755" s="1">
        <v>27</v>
      </c>
      <c r="F755">
        <f t="shared" si="278"/>
        <v>1</v>
      </c>
      <c r="G755">
        <f t="shared" si="279"/>
        <v>0</v>
      </c>
      <c r="H755" s="4">
        <v>1.25</v>
      </c>
      <c r="I755" s="4">
        <v>4.0999999999999996</v>
      </c>
      <c r="J755" s="4">
        <v>1.27</v>
      </c>
      <c r="K755" s="4">
        <v>3.9</v>
      </c>
      <c r="L755" s="18">
        <f t="shared" si="280"/>
        <v>80</v>
      </c>
      <c r="M755" s="18">
        <f t="shared" si="281"/>
        <v>20</v>
      </c>
      <c r="N755" s="18">
        <f t="shared" si="282"/>
        <v>75</v>
      </c>
      <c r="O755" s="18">
        <f t="shared" si="283"/>
        <v>25</v>
      </c>
      <c r="P755" s="4">
        <f t="shared" si="284"/>
        <v>202010</v>
      </c>
      <c r="Q755" s="23">
        <f t="shared" si="285"/>
        <v>1.25</v>
      </c>
      <c r="R755" s="23">
        <f t="shared" si="286"/>
        <v>-4.32258064516129</v>
      </c>
      <c r="S755" s="22">
        <f t="shared" si="287"/>
        <v>-3.07258064516129</v>
      </c>
      <c r="T755" s="5">
        <f t="shared" si="288"/>
        <v>3.28</v>
      </c>
      <c r="U755" s="5"/>
      <c r="V755" s="5"/>
      <c r="W755" s="5">
        <f t="shared" si="289"/>
        <v>0.25</v>
      </c>
      <c r="X755" s="4">
        <f t="shared" si="290"/>
        <v>0.27</v>
      </c>
      <c r="Y755" s="4">
        <f t="shared" si="291"/>
        <v>2.0000000000000018E-2</v>
      </c>
      <c r="Z755" s="30">
        <f t="shared" si="292"/>
        <v>2020</v>
      </c>
      <c r="AA755" s="4">
        <f t="shared" si="293"/>
        <v>-1</v>
      </c>
      <c r="AB755" s="4">
        <f t="shared" si="294"/>
        <v>-1</v>
      </c>
      <c r="AC755" s="4">
        <f t="shared" si="295"/>
        <v>0</v>
      </c>
      <c r="AD755" s="4"/>
      <c r="AE755" s="4">
        <f t="shared" si="296"/>
        <v>1.2598425196850505E-2</v>
      </c>
      <c r="AF755" s="31">
        <f t="shared" si="297"/>
        <v>-0.75</v>
      </c>
      <c r="AG755" s="31">
        <f t="shared" si="298"/>
        <v>-0.73</v>
      </c>
      <c r="AH755" s="3">
        <f t="shared" si="299"/>
        <v>0</v>
      </c>
      <c r="AI755" s="40" t="b">
        <f t="shared" si="300"/>
        <v>0</v>
      </c>
      <c r="AJ755" s="3">
        <f t="shared" si="301"/>
        <v>4.2056074766355089E-2</v>
      </c>
      <c r="AK755" s="3">
        <f t="shared" si="302"/>
        <v>0.79631171921475308</v>
      </c>
    </row>
    <row r="756" spans="1:37" s="3" customFormat="1" x14ac:dyDescent="0.25">
      <c r="A756" s="9">
        <v>44122</v>
      </c>
      <c r="B756" s="1" t="s">
        <v>56</v>
      </c>
      <c r="C756" s="1" t="s">
        <v>33</v>
      </c>
      <c r="D756">
        <v>16</v>
      </c>
      <c r="E756" s="1">
        <v>34</v>
      </c>
      <c r="F756">
        <f t="shared" si="278"/>
        <v>0</v>
      </c>
      <c r="G756">
        <f t="shared" si="279"/>
        <v>1</v>
      </c>
      <c r="H756" s="4">
        <v>2.5499999999999998</v>
      </c>
      <c r="I756" s="4">
        <v>1.57</v>
      </c>
      <c r="J756" s="4">
        <v>2.4</v>
      </c>
      <c r="K756" s="4">
        <v>1.62</v>
      </c>
      <c r="L756" s="18">
        <f t="shared" si="280"/>
        <v>30</v>
      </c>
      <c r="M756" s="18">
        <f t="shared" si="281"/>
        <v>60</v>
      </c>
      <c r="N756" s="18">
        <f t="shared" si="282"/>
        <v>40</v>
      </c>
      <c r="O756" s="18">
        <f t="shared" si="283"/>
        <v>60</v>
      </c>
      <c r="P756" s="4">
        <f t="shared" si="284"/>
        <v>202010</v>
      </c>
      <c r="Q756" s="23">
        <f t="shared" si="285"/>
        <v>1.6242038216560508</v>
      </c>
      <c r="R756" s="23">
        <f t="shared" si="286"/>
        <v>-2.3995472552348613</v>
      </c>
      <c r="S756" s="22">
        <f t="shared" si="287"/>
        <v>-0.77534343357881053</v>
      </c>
      <c r="T756" s="5">
        <f t="shared" si="288"/>
        <v>0.61568627450980395</v>
      </c>
      <c r="U756" s="5"/>
      <c r="V756" s="5"/>
      <c r="W756" s="5">
        <f t="shared" si="289"/>
        <v>-1</v>
      </c>
      <c r="X756" s="4">
        <f t="shared" si="290"/>
        <v>-1</v>
      </c>
      <c r="Y756" s="4">
        <f t="shared" si="291"/>
        <v>0</v>
      </c>
      <c r="Z756" s="30">
        <f t="shared" si="292"/>
        <v>2020</v>
      </c>
      <c r="AA756" s="4">
        <f t="shared" si="293"/>
        <v>0.57000000000000006</v>
      </c>
      <c r="AB756" s="4">
        <f t="shared" si="294"/>
        <v>0.62000000000000011</v>
      </c>
      <c r="AC756" s="4">
        <f t="shared" si="295"/>
        <v>5.0000000000000044E-2</v>
      </c>
      <c r="AD756" s="4"/>
      <c r="AE756" s="4">
        <f t="shared" si="296"/>
        <v>-2.4509803921568596E-2</v>
      </c>
      <c r="AF756" s="31">
        <f t="shared" si="297"/>
        <v>-0.42999999999999994</v>
      </c>
      <c r="AG756" s="31">
        <f t="shared" si="298"/>
        <v>-0.37999999999999989</v>
      </c>
      <c r="AH756" s="3">
        <f t="shared" si="299"/>
        <v>0</v>
      </c>
      <c r="AI756" s="40" t="b">
        <f t="shared" si="300"/>
        <v>0</v>
      </c>
      <c r="AJ756" s="3">
        <f t="shared" si="301"/>
        <v>2.8276699029126329E-2</v>
      </c>
      <c r="AK756" s="3">
        <f t="shared" si="302"/>
        <v>0.74295003424395301</v>
      </c>
    </row>
    <row r="757" spans="1:37" s="3" customFormat="1" x14ac:dyDescent="0.25">
      <c r="A757" s="9">
        <v>44122</v>
      </c>
      <c r="B757" s="1" t="s">
        <v>60</v>
      </c>
      <c r="C757" s="1" t="s">
        <v>41</v>
      </c>
      <c r="D757">
        <v>23</v>
      </c>
      <c r="E757" s="1">
        <v>40</v>
      </c>
      <c r="F757">
        <f t="shared" si="278"/>
        <v>0</v>
      </c>
      <c r="G757">
        <f t="shared" si="279"/>
        <v>1</v>
      </c>
      <c r="H757" s="4">
        <v>1.52</v>
      </c>
      <c r="I757" s="4">
        <v>2.67</v>
      </c>
      <c r="J757" s="4">
        <v>1.5</v>
      </c>
      <c r="K757" s="4">
        <v>2.7</v>
      </c>
      <c r="L757" s="18">
        <f t="shared" si="280"/>
        <v>60</v>
      </c>
      <c r="M757" s="18">
        <f t="shared" si="281"/>
        <v>35</v>
      </c>
      <c r="N757" s="18">
        <f t="shared" si="282"/>
        <v>65</v>
      </c>
      <c r="O757" s="18">
        <f t="shared" si="283"/>
        <v>35</v>
      </c>
      <c r="P757" s="4">
        <f t="shared" si="284"/>
        <v>202010</v>
      </c>
      <c r="Q757" s="23">
        <f t="shared" si="285"/>
        <v>0.56928838951310867</v>
      </c>
      <c r="R757" s="23">
        <f t="shared" si="286"/>
        <v>-2.521879318286504</v>
      </c>
      <c r="S757" s="22">
        <f t="shared" si="287"/>
        <v>-1.9525909287733954</v>
      </c>
      <c r="T757" s="5">
        <f t="shared" si="288"/>
        <v>1.756578947368421</v>
      </c>
      <c r="U757" s="5"/>
      <c r="V757" s="5"/>
      <c r="W757" s="5">
        <f t="shared" si="289"/>
        <v>-1</v>
      </c>
      <c r="X757" s="4">
        <f t="shared" si="290"/>
        <v>-1</v>
      </c>
      <c r="Y757" s="4">
        <f t="shared" si="291"/>
        <v>0</v>
      </c>
      <c r="Z757" s="30">
        <f t="shared" si="292"/>
        <v>2020</v>
      </c>
      <c r="AA757" s="4">
        <f t="shared" si="293"/>
        <v>1.67</v>
      </c>
      <c r="AB757" s="4">
        <f t="shared" si="294"/>
        <v>1.7000000000000002</v>
      </c>
      <c r="AC757" s="4">
        <f t="shared" si="295"/>
        <v>3.0000000000000249E-2</v>
      </c>
      <c r="AD757" s="4"/>
      <c r="AE757" s="4">
        <f t="shared" si="296"/>
        <v>-8.7719298245613198E-3</v>
      </c>
      <c r="AF757" s="31">
        <f t="shared" si="297"/>
        <v>0.66999999999999993</v>
      </c>
      <c r="AG757" s="31">
        <f t="shared" si="298"/>
        <v>0.70000000000000018</v>
      </c>
      <c r="AH757" s="3">
        <f t="shared" si="299"/>
        <v>0</v>
      </c>
      <c r="AI757" s="40" t="b">
        <f t="shared" si="300"/>
        <v>0</v>
      </c>
      <c r="AJ757" s="3">
        <f t="shared" si="301"/>
        <v>3.1408114558472477E-2</v>
      </c>
      <c r="AK757" s="3">
        <f t="shared" si="302"/>
        <v>0.74560748766802243</v>
      </c>
    </row>
    <row r="758" spans="1:37" s="3" customFormat="1" x14ac:dyDescent="0.25">
      <c r="A758" s="9">
        <v>44122</v>
      </c>
      <c r="B758" s="1" t="s">
        <v>52</v>
      </c>
      <c r="C758" s="1" t="s">
        <v>35</v>
      </c>
      <c r="D758">
        <v>12</v>
      </c>
      <c r="E758" s="1">
        <v>18</v>
      </c>
      <c r="F758">
        <f t="shared" si="278"/>
        <v>0</v>
      </c>
      <c r="G758">
        <f t="shared" si="279"/>
        <v>1</v>
      </c>
      <c r="H758" s="4">
        <v>1.22</v>
      </c>
      <c r="I758" s="4">
        <v>4.5</v>
      </c>
      <c r="J758" s="4">
        <v>1.25</v>
      </c>
      <c r="K758" s="4">
        <v>4.0999999999999996</v>
      </c>
      <c r="L758" s="18">
        <f t="shared" si="280"/>
        <v>80</v>
      </c>
      <c r="M758" s="18">
        <f t="shared" si="281"/>
        <v>20</v>
      </c>
      <c r="N758" s="18">
        <f t="shared" si="282"/>
        <v>80</v>
      </c>
      <c r="O758" s="18">
        <f t="shared" si="283"/>
        <v>20</v>
      </c>
      <c r="P758" s="4">
        <f t="shared" si="284"/>
        <v>202010</v>
      </c>
      <c r="Q758" s="23">
        <f t="shared" si="285"/>
        <v>0.27111111111111108</v>
      </c>
      <c r="R758" s="23">
        <f t="shared" si="286"/>
        <v>-4.8311688311688314</v>
      </c>
      <c r="S758" s="22">
        <f t="shared" si="287"/>
        <v>-4.5600577200577206</v>
      </c>
      <c r="T758" s="5">
        <f t="shared" si="288"/>
        <v>3.6885245901639343</v>
      </c>
      <c r="U758" s="5"/>
      <c r="V758" s="5"/>
      <c r="W758" s="5">
        <f t="shared" si="289"/>
        <v>-1</v>
      </c>
      <c r="X758" s="4">
        <f t="shared" si="290"/>
        <v>-1</v>
      </c>
      <c r="Y758" s="4">
        <f t="shared" si="291"/>
        <v>0</v>
      </c>
      <c r="Z758" s="30">
        <f t="shared" si="292"/>
        <v>2020</v>
      </c>
      <c r="AA758" s="4">
        <f t="shared" si="293"/>
        <v>3.5</v>
      </c>
      <c r="AB758" s="4">
        <f t="shared" si="294"/>
        <v>3.0999999999999996</v>
      </c>
      <c r="AC758" s="4">
        <f t="shared" si="295"/>
        <v>-0.40000000000000036</v>
      </c>
      <c r="AD758" s="4"/>
      <c r="AE758" s="4">
        <f t="shared" si="296"/>
        <v>1.9672131147540961E-2</v>
      </c>
      <c r="AF758" s="31">
        <f t="shared" si="297"/>
        <v>2.5</v>
      </c>
      <c r="AG758" s="31">
        <f t="shared" si="298"/>
        <v>2.0999999999999996</v>
      </c>
      <c r="AH758" s="3">
        <f t="shared" si="299"/>
        <v>0</v>
      </c>
      <c r="AI758" s="40" t="b">
        <f t="shared" si="300"/>
        <v>0</v>
      </c>
      <c r="AJ758" s="3">
        <f t="shared" si="301"/>
        <v>4.0209790209790097E-2</v>
      </c>
      <c r="AK758" s="3">
        <f t="shared" si="302"/>
        <v>0.8102196077650704</v>
      </c>
    </row>
    <row r="759" spans="1:37" s="3" customFormat="1" x14ac:dyDescent="0.25">
      <c r="A759" s="9">
        <v>44122</v>
      </c>
      <c r="B759" s="1" t="s">
        <v>34</v>
      </c>
      <c r="C759" s="1" t="s">
        <v>81</v>
      </c>
      <c r="D759">
        <v>20</v>
      </c>
      <c r="E759" s="1">
        <v>19</v>
      </c>
      <c r="F759">
        <f t="shared" si="278"/>
        <v>1</v>
      </c>
      <c r="G759">
        <f t="shared" si="279"/>
        <v>0</v>
      </c>
      <c r="H759" s="4">
        <v>1.52</v>
      </c>
      <c r="I759" s="4">
        <v>2.67</v>
      </c>
      <c r="J759" s="4">
        <v>1.68</v>
      </c>
      <c r="K759" s="4">
        <v>2.25</v>
      </c>
      <c r="L759" s="18">
        <f t="shared" si="280"/>
        <v>60</v>
      </c>
      <c r="M759" s="18">
        <f t="shared" si="281"/>
        <v>35</v>
      </c>
      <c r="N759" s="18">
        <f t="shared" si="282"/>
        <v>55</v>
      </c>
      <c r="O759" s="18">
        <f t="shared" si="283"/>
        <v>40</v>
      </c>
      <c r="P759" s="4">
        <f t="shared" si="284"/>
        <v>202010</v>
      </c>
      <c r="Q759" s="23">
        <f t="shared" si="285"/>
        <v>1.52</v>
      </c>
      <c r="R759" s="23">
        <f t="shared" si="286"/>
        <v>-2.521879318286504</v>
      </c>
      <c r="S759" s="22">
        <f t="shared" si="287"/>
        <v>-1.001879318286504</v>
      </c>
      <c r="T759" s="5">
        <f t="shared" si="288"/>
        <v>1.756578947368421</v>
      </c>
      <c r="U759" s="5"/>
      <c r="V759" s="5"/>
      <c r="W759" s="5">
        <f t="shared" si="289"/>
        <v>0.52</v>
      </c>
      <c r="X759" s="4">
        <f t="shared" si="290"/>
        <v>0.67999999999999994</v>
      </c>
      <c r="Y759" s="4">
        <f t="shared" si="291"/>
        <v>0.15999999999999992</v>
      </c>
      <c r="Z759" s="30">
        <f t="shared" si="292"/>
        <v>2020</v>
      </c>
      <c r="AA759" s="4">
        <f t="shared" si="293"/>
        <v>-1</v>
      </c>
      <c r="AB759" s="4">
        <f t="shared" si="294"/>
        <v>-1</v>
      </c>
      <c r="AC759" s="4">
        <f t="shared" si="295"/>
        <v>0</v>
      </c>
      <c r="AD759" s="4"/>
      <c r="AE759" s="4">
        <f t="shared" si="296"/>
        <v>6.2656641604010077E-2</v>
      </c>
      <c r="AF759" s="31">
        <f t="shared" si="297"/>
        <v>-0.48</v>
      </c>
      <c r="AG759" s="31">
        <f t="shared" si="298"/>
        <v>-0.32000000000000006</v>
      </c>
      <c r="AH759" s="3">
        <f t="shared" si="299"/>
        <v>1</v>
      </c>
      <c r="AI759" s="40">
        <f t="shared" si="300"/>
        <v>3.0230069555912231E-2</v>
      </c>
      <c r="AJ759" s="3">
        <f t="shared" si="301"/>
        <v>3.1408114558472477E-2</v>
      </c>
      <c r="AK759" s="3">
        <f t="shared" si="302"/>
        <v>0.74560748766802243</v>
      </c>
    </row>
    <row r="760" spans="1:37" s="3" customFormat="1" x14ac:dyDescent="0.25">
      <c r="A760" s="9">
        <v>44122</v>
      </c>
      <c r="B760" s="1" t="s">
        <v>55</v>
      </c>
      <c r="C760" s="1" t="s">
        <v>43</v>
      </c>
      <c r="D760">
        <v>28</v>
      </c>
      <c r="E760" s="1">
        <v>30</v>
      </c>
      <c r="F760">
        <f t="shared" si="278"/>
        <v>0</v>
      </c>
      <c r="G760">
        <f t="shared" si="279"/>
        <v>1</v>
      </c>
      <c r="H760" s="4">
        <v>3.9</v>
      </c>
      <c r="I760" s="4">
        <v>1.27</v>
      </c>
      <c r="J760" s="4">
        <v>4.5</v>
      </c>
      <c r="K760" s="4">
        <v>1.22</v>
      </c>
      <c r="L760" s="18">
        <f t="shared" si="280"/>
        <v>20</v>
      </c>
      <c r="M760" s="18">
        <f t="shared" si="281"/>
        <v>75</v>
      </c>
      <c r="N760" s="18">
        <f t="shared" si="282"/>
        <v>20</v>
      </c>
      <c r="O760" s="18">
        <f t="shared" si="283"/>
        <v>80</v>
      </c>
      <c r="P760" s="4">
        <f t="shared" si="284"/>
        <v>202010</v>
      </c>
      <c r="Q760" s="23">
        <f t="shared" si="285"/>
        <v>3.0708661417322833</v>
      </c>
      <c r="R760" s="23">
        <f t="shared" si="286"/>
        <v>-4.0485312899106001</v>
      </c>
      <c r="S760" s="22">
        <f t="shared" si="287"/>
        <v>-0.97766514817831673</v>
      </c>
      <c r="T760" s="5">
        <f t="shared" si="288"/>
        <v>0.32564102564102565</v>
      </c>
      <c r="U760" s="5"/>
      <c r="V760" s="5"/>
      <c r="W760" s="5">
        <f t="shared" si="289"/>
        <v>-1</v>
      </c>
      <c r="X760" s="4">
        <f t="shared" si="290"/>
        <v>-1</v>
      </c>
      <c r="Y760" s="4">
        <f t="shared" si="291"/>
        <v>0</v>
      </c>
      <c r="Z760" s="30">
        <f t="shared" si="292"/>
        <v>2020</v>
      </c>
      <c r="AA760" s="4">
        <f t="shared" si="293"/>
        <v>0.27</v>
      </c>
      <c r="AB760" s="4">
        <f t="shared" si="294"/>
        <v>0.21999999999999997</v>
      </c>
      <c r="AC760" s="4">
        <f t="shared" si="295"/>
        <v>-5.0000000000000044E-2</v>
      </c>
      <c r="AD760" s="4"/>
      <c r="AE760" s="4">
        <f t="shared" si="296"/>
        <v>3.4188034188034233E-2</v>
      </c>
      <c r="AF760" s="31">
        <f t="shared" si="297"/>
        <v>-0.73</v>
      </c>
      <c r="AG760" s="31">
        <f t="shared" si="298"/>
        <v>-0.78</v>
      </c>
      <c r="AH760" s="3">
        <f t="shared" si="299"/>
        <v>0</v>
      </c>
      <c r="AI760" s="40" t="b">
        <f t="shared" si="300"/>
        <v>0</v>
      </c>
      <c r="AJ760" s="3">
        <f t="shared" si="301"/>
        <v>4.1972920696324856E-2</v>
      </c>
      <c r="AK760" s="3">
        <f t="shared" si="302"/>
        <v>0.78925664623189862</v>
      </c>
    </row>
    <row r="761" spans="1:37" s="3" customFormat="1" x14ac:dyDescent="0.25">
      <c r="A761" s="9">
        <v>44122</v>
      </c>
      <c r="B761" s="1" t="s">
        <v>57</v>
      </c>
      <c r="C761" s="1" t="s">
        <v>58</v>
      </c>
      <c r="D761">
        <v>38</v>
      </c>
      <c r="E761" s="1">
        <v>7</v>
      </c>
      <c r="F761">
        <f t="shared" si="278"/>
        <v>1</v>
      </c>
      <c r="G761">
        <f t="shared" si="279"/>
        <v>0</v>
      </c>
      <c r="H761" s="4">
        <v>1.45</v>
      </c>
      <c r="I761" s="4">
        <v>2.8</v>
      </c>
      <c r="J761" s="4">
        <v>1.55</v>
      </c>
      <c r="K761" s="4">
        <v>2.6</v>
      </c>
      <c r="L761" s="18">
        <f t="shared" si="280"/>
        <v>60</v>
      </c>
      <c r="M761" s="18">
        <f t="shared" si="281"/>
        <v>35</v>
      </c>
      <c r="N761" s="18">
        <f t="shared" si="282"/>
        <v>60</v>
      </c>
      <c r="O761" s="18">
        <f t="shared" si="283"/>
        <v>35</v>
      </c>
      <c r="P761" s="4">
        <f t="shared" si="284"/>
        <v>202010</v>
      </c>
      <c r="Q761" s="23">
        <f t="shared" si="285"/>
        <v>1.45</v>
      </c>
      <c r="R761" s="23">
        <f t="shared" si="286"/>
        <v>-2.7777777777777777</v>
      </c>
      <c r="S761" s="22">
        <f t="shared" si="287"/>
        <v>-1.3277777777777777</v>
      </c>
      <c r="T761" s="5">
        <f t="shared" si="288"/>
        <v>1.9310344827586206</v>
      </c>
      <c r="U761" s="5"/>
      <c r="V761" s="5"/>
      <c r="W761" s="5">
        <f t="shared" si="289"/>
        <v>0.44999999999999996</v>
      </c>
      <c r="X761" s="4">
        <f t="shared" si="290"/>
        <v>0.55000000000000004</v>
      </c>
      <c r="Y761" s="4">
        <f t="shared" si="291"/>
        <v>0.10000000000000009</v>
      </c>
      <c r="Z761" s="30">
        <f t="shared" si="292"/>
        <v>2020</v>
      </c>
      <c r="AA761" s="4">
        <f t="shared" si="293"/>
        <v>-1</v>
      </c>
      <c r="AB761" s="4">
        <f t="shared" si="294"/>
        <v>-1</v>
      </c>
      <c r="AC761" s="4">
        <f t="shared" si="295"/>
        <v>0</v>
      </c>
      <c r="AD761" s="4"/>
      <c r="AE761" s="4">
        <f t="shared" si="296"/>
        <v>4.4493882091212522E-2</v>
      </c>
      <c r="AF761" s="31">
        <f t="shared" si="297"/>
        <v>-0.55000000000000004</v>
      </c>
      <c r="AG761" s="31">
        <f t="shared" si="298"/>
        <v>-0.44999999999999996</v>
      </c>
      <c r="AH761" s="3">
        <f t="shared" si="299"/>
        <v>0</v>
      </c>
      <c r="AI761" s="40" t="b">
        <f t="shared" si="300"/>
        <v>0</v>
      </c>
      <c r="AJ761" s="3">
        <f t="shared" si="301"/>
        <v>4.4705882352941262E-2</v>
      </c>
      <c r="AK761" s="3">
        <f t="shared" si="302"/>
        <v>0.74216797301560333</v>
      </c>
    </row>
    <row r="762" spans="1:37" s="3" customFormat="1" x14ac:dyDescent="0.25">
      <c r="A762" s="9">
        <v>44122</v>
      </c>
      <c r="B762" s="1" t="s">
        <v>50</v>
      </c>
      <c r="C762" s="1" t="s">
        <v>47</v>
      </c>
      <c r="D762">
        <v>42</v>
      </c>
      <c r="E762" s="1">
        <v>36</v>
      </c>
      <c r="F762">
        <f t="shared" si="278"/>
        <v>1</v>
      </c>
      <c r="G762">
        <f t="shared" si="279"/>
        <v>0</v>
      </c>
      <c r="H762" s="4">
        <v>1.54</v>
      </c>
      <c r="I762" s="4">
        <v>2.65</v>
      </c>
      <c r="J762" s="4">
        <v>1.5</v>
      </c>
      <c r="K762" s="4">
        <v>2.7</v>
      </c>
      <c r="L762" s="18">
        <f t="shared" si="280"/>
        <v>60</v>
      </c>
      <c r="M762" s="18">
        <f t="shared" si="281"/>
        <v>35</v>
      </c>
      <c r="N762" s="18">
        <f t="shared" si="282"/>
        <v>65</v>
      </c>
      <c r="O762" s="18">
        <f t="shared" si="283"/>
        <v>35</v>
      </c>
      <c r="P762" s="4">
        <f t="shared" si="284"/>
        <v>202010</v>
      </c>
      <c r="Q762" s="23">
        <f t="shared" si="285"/>
        <v>1.54</v>
      </c>
      <c r="R762" s="23">
        <f t="shared" si="286"/>
        <v>-2.4579124579124576</v>
      </c>
      <c r="S762" s="22">
        <f t="shared" si="287"/>
        <v>-0.91791245791245757</v>
      </c>
      <c r="T762" s="5">
        <f t="shared" si="288"/>
        <v>1.7207792207792207</v>
      </c>
      <c r="U762" s="5"/>
      <c r="V762" s="5"/>
      <c r="W762" s="5">
        <f t="shared" si="289"/>
        <v>0.54</v>
      </c>
      <c r="X762" s="4">
        <f t="shared" si="290"/>
        <v>0.5</v>
      </c>
      <c r="Y762" s="4">
        <f t="shared" si="291"/>
        <v>-4.0000000000000036E-2</v>
      </c>
      <c r="Z762" s="30">
        <f t="shared" si="292"/>
        <v>2020</v>
      </c>
      <c r="AA762" s="4">
        <f t="shared" si="293"/>
        <v>-1</v>
      </c>
      <c r="AB762" s="4">
        <f t="shared" si="294"/>
        <v>-1</v>
      </c>
      <c r="AC762" s="4">
        <f t="shared" si="295"/>
        <v>0</v>
      </c>
      <c r="AD762" s="4"/>
      <c r="AE762" s="4">
        <f t="shared" si="296"/>
        <v>-1.7316017316017285E-2</v>
      </c>
      <c r="AF762" s="31">
        <f t="shared" si="297"/>
        <v>-0.45999999999999996</v>
      </c>
      <c r="AG762" s="31">
        <f t="shared" si="298"/>
        <v>-0.5</v>
      </c>
      <c r="AH762" s="3">
        <f t="shared" si="299"/>
        <v>0</v>
      </c>
      <c r="AI762" s="40" t="b">
        <f t="shared" si="300"/>
        <v>0</v>
      </c>
      <c r="AJ762" s="3">
        <f t="shared" si="301"/>
        <v>2.6014319809069208E-2</v>
      </c>
      <c r="AK762" s="3">
        <f t="shared" si="302"/>
        <v>0.74841726539654818</v>
      </c>
    </row>
    <row r="763" spans="1:37" s="3" customFormat="1" x14ac:dyDescent="0.25">
      <c r="A763" s="9">
        <v>44117</v>
      </c>
      <c r="B763" s="1" t="s">
        <v>50</v>
      </c>
      <c r="C763" s="1" t="s">
        <v>46</v>
      </c>
      <c r="D763">
        <v>42</v>
      </c>
      <c r="E763" s="1">
        <v>16</v>
      </c>
      <c r="F763">
        <f t="shared" si="278"/>
        <v>1</v>
      </c>
      <c r="G763">
        <f t="shared" si="279"/>
        <v>0</v>
      </c>
      <c r="H763" s="4">
        <v>2.6</v>
      </c>
      <c r="I763" s="4">
        <v>1.55</v>
      </c>
      <c r="J763" s="4">
        <v>2.6</v>
      </c>
      <c r="K763" s="4">
        <v>1.55</v>
      </c>
      <c r="L763" s="18">
        <f t="shared" si="280"/>
        <v>30</v>
      </c>
      <c r="M763" s="18">
        <f t="shared" si="281"/>
        <v>60</v>
      </c>
      <c r="N763" s="18">
        <f t="shared" si="282"/>
        <v>35</v>
      </c>
      <c r="O763" s="18">
        <f t="shared" si="283"/>
        <v>60</v>
      </c>
      <c r="P763" s="4">
        <f t="shared" si="284"/>
        <v>202010</v>
      </c>
      <c r="Q763" s="23">
        <f t="shared" si="285"/>
        <v>2.6</v>
      </c>
      <c r="R763" s="23">
        <f t="shared" si="286"/>
        <v>-2.4431818181818183</v>
      </c>
      <c r="S763" s="22">
        <f t="shared" si="287"/>
        <v>0.15681818181818175</v>
      </c>
      <c r="T763" s="5">
        <f t="shared" si="288"/>
        <v>0.59615384615384615</v>
      </c>
      <c r="U763" s="5"/>
      <c r="V763" s="5"/>
      <c r="W763" s="5">
        <f t="shared" si="289"/>
        <v>1.6</v>
      </c>
      <c r="X763" s="4">
        <f t="shared" si="290"/>
        <v>1.6</v>
      </c>
      <c r="Y763" s="4">
        <f t="shared" si="291"/>
        <v>0</v>
      </c>
      <c r="Z763" s="30">
        <f t="shared" si="292"/>
        <v>2020</v>
      </c>
      <c r="AA763" s="4">
        <f t="shared" si="293"/>
        <v>-1</v>
      </c>
      <c r="AB763" s="4">
        <f t="shared" si="294"/>
        <v>-1</v>
      </c>
      <c r="AC763" s="4">
        <f t="shared" si="295"/>
        <v>0</v>
      </c>
      <c r="AD763" s="4"/>
      <c r="AE763" s="4">
        <f t="shared" si="296"/>
        <v>0</v>
      </c>
      <c r="AF763" s="31">
        <f t="shared" si="297"/>
        <v>0.60000000000000009</v>
      </c>
      <c r="AG763" s="31">
        <f t="shared" si="298"/>
        <v>0.60000000000000009</v>
      </c>
      <c r="AH763" s="3">
        <f t="shared" si="299"/>
        <v>0</v>
      </c>
      <c r="AI763" s="40" t="b">
        <f t="shared" si="300"/>
        <v>0</v>
      </c>
      <c r="AJ763" s="3">
        <f t="shared" si="301"/>
        <v>2.8915662650602414E-2</v>
      </c>
      <c r="AK763" s="3">
        <f t="shared" si="302"/>
        <v>0.74447228909727914</v>
      </c>
    </row>
    <row r="764" spans="1:37" s="3" customFormat="1" x14ac:dyDescent="0.25">
      <c r="A764" s="9">
        <v>44116</v>
      </c>
      <c r="B764" s="1" t="s">
        <v>42</v>
      </c>
      <c r="C764" s="1" t="s">
        <v>74</v>
      </c>
      <c r="D764">
        <v>30</v>
      </c>
      <c r="E764" s="1">
        <v>27</v>
      </c>
      <c r="F764">
        <f t="shared" si="278"/>
        <v>1</v>
      </c>
      <c r="G764">
        <f t="shared" si="279"/>
        <v>0</v>
      </c>
      <c r="H764" s="4">
        <v>1.27</v>
      </c>
      <c r="I764" s="4">
        <v>3.8</v>
      </c>
      <c r="J764" s="4">
        <v>1.3</v>
      </c>
      <c r="K764" s="4">
        <v>3.65</v>
      </c>
      <c r="L764" s="18">
        <f t="shared" si="280"/>
        <v>70</v>
      </c>
      <c r="M764" s="18">
        <f t="shared" si="281"/>
        <v>25</v>
      </c>
      <c r="N764" s="18">
        <f t="shared" si="282"/>
        <v>75</v>
      </c>
      <c r="O764" s="18">
        <f t="shared" si="283"/>
        <v>25</v>
      </c>
      <c r="P764" s="4">
        <f t="shared" si="284"/>
        <v>202010</v>
      </c>
      <c r="Q764" s="23">
        <f t="shared" si="285"/>
        <v>1.27</v>
      </c>
      <c r="R764" s="23">
        <f t="shared" si="286"/>
        <v>-4.06084656084656</v>
      </c>
      <c r="S764" s="22">
        <f t="shared" si="287"/>
        <v>-2.79084656084656</v>
      </c>
      <c r="T764" s="5">
        <f t="shared" si="288"/>
        <v>2.9921259842519685</v>
      </c>
      <c r="U764" s="5"/>
      <c r="V764" s="5"/>
      <c r="W764" s="5">
        <f t="shared" si="289"/>
        <v>0.27</v>
      </c>
      <c r="X764" s="4">
        <f t="shared" si="290"/>
        <v>0.30000000000000004</v>
      </c>
      <c r="Y764" s="4">
        <f t="shared" si="291"/>
        <v>3.0000000000000027E-2</v>
      </c>
      <c r="Z764" s="30">
        <f t="shared" si="292"/>
        <v>2020</v>
      </c>
      <c r="AA764" s="4">
        <f t="shared" si="293"/>
        <v>-1</v>
      </c>
      <c r="AB764" s="4">
        <f t="shared" si="294"/>
        <v>-1</v>
      </c>
      <c r="AC764" s="4">
        <f t="shared" si="295"/>
        <v>0</v>
      </c>
      <c r="AD764" s="4"/>
      <c r="AE764" s="4">
        <f t="shared" si="296"/>
        <v>1.8170805572380377E-2</v>
      </c>
      <c r="AF764" s="31">
        <f t="shared" si="297"/>
        <v>-0.73</v>
      </c>
      <c r="AG764" s="31">
        <f t="shared" si="298"/>
        <v>-0.7</v>
      </c>
      <c r="AH764" s="3">
        <f t="shared" si="299"/>
        <v>0</v>
      </c>
      <c r="AI764" s="40" t="b">
        <f t="shared" si="300"/>
        <v>0</v>
      </c>
      <c r="AJ764" s="3">
        <f t="shared" si="301"/>
        <v>4.8126232741617536E-2</v>
      </c>
      <c r="AK764" s="3">
        <f t="shared" si="302"/>
        <v>0.78231258401574977</v>
      </c>
    </row>
    <row r="765" spans="1:37" s="3" customFormat="1" x14ac:dyDescent="0.25">
      <c r="A765" s="9">
        <v>44115</v>
      </c>
      <c r="B765" s="1" t="s">
        <v>61</v>
      </c>
      <c r="C765" s="1" t="s">
        <v>60</v>
      </c>
      <c r="D765">
        <v>27</v>
      </c>
      <c r="E765" s="1">
        <v>26</v>
      </c>
      <c r="F765">
        <f t="shared" si="278"/>
        <v>1</v>
      </c>
      <c r="G765">
        <f t="shared" si="279"/>
        <v>0</v>
      </c>
      <c r="H765" s="4">
        <v>1.3</v>
      </c>
      <c r="I765" s="4">
        <v>3.65</v>
      </c>
      <c r="J765" s="4">
        <v>1.31</v>
      </c>
      <c r="K765" s="4">
        <v>3.6</v>
      </c>
      <c r="L765" s="18">
        <f t="shared" si="280"/>
        <v>70</v>
      </c>
      <c r="M765" s="18">
        <f t="shared" si="281"/>
        <v>25</v>
      </c>
      <c r="N765" s="18">
        <f t="shared" si="282"/>
        <v>75</v>
      </c>
      <c r="O765" s="18">
        <f t="shared" si="283"/>
        <v>25</v>
      </c>
      <c r="P765" s="4">
        <f t="shared" si="284"/>
        <v>202010</v>
      </c>
      <c r="Q765" s="23">
        <f t="shared" si="285"/>
        <v>1.3</v>
      </c>
      <c r="R765" s="23">
        <f t="shared" si="286"/>
        <v>-3.7106918238993707</v>
      </c>
      <c r="S765" s="22">
        <f t="shared" si="287"/>
        <v>-2.4106918238993709</v>
      </c>
      <c r="T765" s="5">
        <f t="shared" si="288"/>
        <v>2.8076923076923075</v>
      </c>
      <c r="U765" s="5"/>
      <c r="V765" s="5"/>
      <c r="W765" s="5">
        <f t="shared" si="289"/>
        <v>0.30000000000000004</v>
      </c>
      <c r="X765" s="4">
        <f t="shared" si="290"/>
        <v>0.31000000000000005</v>
      </c>
      <c r="Y765" s="4">
        <f t="shared" si="291"/>
        <v>1.0000000000000009E-2</v>
      </c>
      <c r="Z765" s="30">
        <f t="shared" si="292"/>
        <v>2020</v>
      </c>
      <c r="AA765" s="4">
        <f t="shared" si="293"/>
        <v>-1</v>
      </c>
      <c r="AB765" s="4">
        <f t="shared" si="294"/>
        <v>-1</v>
      </c>
      <c r="AC765" s="4">
        <f t="shared" si="295"/>
        <v>0</v>
      </c>
      <c r="AD765" s="4"/>
      <c r="AE765" s="4">
        <f t="shared" si="296"/>
        <v>5.871990604815025E-3</v>
      </c>
      <c r="AF765" s="31">
        <f t="shared" si="297"/>
        <v>-0.7</v>
      </c>
      <c r="AG765" s="31">
        <f t="shared" si="298"/>
        <v>-0.69</v>
      </c>
      <c r="AH765" s="3">
        <f t="shared" si="299"/>
        <v>0</v>
      </c>
      <c r="AI765" s="40" t="b">
        <f t="shared" si="300"/>
        <v>0</v>
      </c>
      <c r="AJ765" s="3">
        <f t="shared" si="301"/>
        <v>4.1414141414141459E-2</v>
      </c>
      <c r="AK765" s="3">
        <f t="shared" si="302"/>
        <v>0.7801468130726037</v>
      </c>
    </row>
    <row r="766" spans="1:37" s="3" customFormat="1" x14ac:dyDescent="0.25">
      <c r="A766" s="9">
        <v>44115</v>
      </c>
      <c r="B766" s="1" t="s">
        <v>58</v>
      </c>
      <c r="C766" s="1" t="s">
        <v>36</v>
      </c>
      <c r="D766">
        <v>32</v>
      </c>
      <c r="E766" s="1">
        <v>23</v>
      </c>
      <c r="F766">
        <f t="shared" si="278"/>
        <v>1</v>
      </c>
      <c r="G766">
        <f t="shared" si="279"/>
        <v>0</v>
      </c>
      <c r="H766" s="4">
        <v>2.2000000000000002</v>
      </c>
      <c r="I766" s="4">
        <v>1.71</v>
      </c>
      <c r="J766" s="4">
        <v>1.9</v>
      </c>
      <c r="K766" s="4">
        <v>1.9</v>
      </c>
      <c r="L766" s="18">
        <f t="shared" si="280"/>
        <v>40</v>
      </c>
      <c r="M766" s="18">
        <f t="shared" si="281"/>
        <v>55</v>
      </c>
      <c r="N766" s="18">
        <f t="shared" si="282"/>
        <v>50</v>
      </c>
      <c r="O766" s="18">
        <f t="shared" si="283"/>
        <v>50</v>
      </c>
      <c r="P766" s="4">
        <f t="shared" si="284"/>
        <v>202010</v>
      </c>
      <c r="Q766" s="23">
        <f t="shared" si="285"/>
        <v>2.2000000000000002</v>
      </c>
      <c r="R766" s="23">
        <f t="shared" si="286"/>
        <v>-2.2417840375586855</v>
      </c>
      <c r="S766" s="22">
        <f t="shared" si="287"/>
        <v>-4.1784037558685316E-2</v>
      </c>
      <c r="T766" s="5">
        <f t="shared" si="288"/>
        <v>0.77727272727272723</v>
      </c>
      <c r="U766" s="5"/>
      <c r="V766" s="5"/>
      <c r="W766" s="5">
        <f t="shared" si="289"/>
        <v>1.2000000000000002</v>
      </c>
      <c r="X766" s="4">
        <f t="shared" si="290"/>
        <v>0.89999999999999991</v>
      </c>
      <c r="Y766" s="4">
        <f t="shared" si="291"/>
        <v>-0.30000000000000027</v>
      </c>
      <c r="Z766" s="30">
        <f t="shared" si="292"/>
        <v>2020</v>
      </c>
      <c r="AA766" s="4">
        <f t="shared" si="293"/>
        <v>-1</v>
      </c>
      <c r="AB766" s="4">
        <f t="shared" si="294"/>
        <v>-1</v>
      </c>
      <c r="AC766" s="4">
        <f t="shared" si="295"/>
        <v>0</v>
      </c>
      <c r="AD766" s="4"/>
      <c r="AE766" s="4">
        <f t="shared" si="296"/>
        <v>-7.1770334928229651E-2</v>
      </c>
      <c r="AF766" s="31">
        <f t="shared" si="297"/>
        <v>0.20000000000000018</v>
      </c>
      <c r="AG766" s="31">
        <f t="shared" si="298"/>
        <v>-0.10000000000000009</v>
      </c>
      <c r="AH766" s="3">
        <f t="shared" si="299"/>
        <v>1</v>
      </c>
      <c r="AI766" s="40">
        <f t="shared" si="300"/>
        <v>1.9138755980861344E-2</v>
      </c>
      <c r="AJ766" s="3">
        <f t="shared" si="301"/>
        <v>3.7851662404092101E-2</v>
      </c>
      <c r="AK766" s="3">
        <f t="shared" si="302"/>
        <v>0.72372653477329041</v>
      </c>
    </row>
    <row r="767" spans="1:37" s="3" customFormat="1" x14ac:dyDescent="0.25">
      <c r="A767" s="9">
        <v>44115</v>
      </c>
      <c r="B767" s="1" t="s">
        <v>37</v>
      </c>
      <c r="C767" s="1" t="s">
        <v>34</v>
      </c>
      <c r="D767">
        <v>37</v>
      </c>
      <c r="E767" s="1">
        <v>34</v>
      </c>
      <c r="F767">
        <f t="shared" si="278"/>
        <v>1</v>
      </c>
      <c r="G767">
        <f t="shared" si="279"/>
        <v>0</v>
      </c>
      <c r="H767" s="4">
        <v>1.23</v>
      </c>
      <c r="I767" s="4">
        <v>4.25</v>
      </c>
      <c r="J767" s="4">
        <v>1.25</v>
      </c>
      <c r="K767" s="4">
        <v>4.2</v>
      </c>
      <c r="L767" s="18">
        <f t="shared" si="280"/>
        <v>80</v>
      </c>
      <c r="M767" s="18">
        <f t="shared" si="281"/>
        <v>20</v>
      </c>
      <c r="N767" s="18">
        <f t="shared" si="282"/>
        <v>80</v>
      </c>
      <c r="O767" s="18">
        <f t="shared" si="283"/>
        <v>20</v>
      </c>
      <c r="P767" s="4">
        <f t="shared" si="284"/>
        <v>202010</v>
      </c>
      <c r="Q767" s="23">
        <f t="shared" si="285"/>
        <v>1.23</v>
      </c>
      <c r="R767" s="23">
        <f t="shared" si="286"/>
        <v>-4.6555183946488299</v>
      </c>
      <c r="S767" s="22">
        <f t="shared" si="287"/>
        <v>-3.4255183946488299</v>
      </c>
      <c r="T767" s="5">
        <f t="shared" si="288"/>
        <v>3.4552845528455287</v>
      </c>
      <c r="U767" s="5"/>
      <c r="V767" s="5"/>
      <c r="W767" s="5">
        <f t="shared" si="289"/>
        <v>0.22999999999999998</v>
      </c>
      <c r="X767" s="4">
        <f t="shared" si="290"/>
        <v>0.25</v>
      </c>
      <c r="Y767" s="4">
        <f t="shared" si="291"/>
        <v>2.0000000000000018E-2</v>
      </c>
      <c r="Z767" s="30">
        <f t="shared" si="292"/>
        <v>2020</v>
      </c>
      <c r="AA767" s="4">
        <f t="shared" si="293"/>
        <v>-1</v>
      </c>
      <c r="AB767" s="4">
        <f t="shared" si="294"/>
        <v>-1</v>
      </c>
      <c r="AC767" s="4">
        <f t="shared" si="295"/>
        <v>0</v>
      </c>
      <c r="AD767" s="4"/>
      <c r="AE767" s="4">
        <f t="shared" si="296"/>
        <v>1.3008130081300751E-2</v>
      </c>
      <c r="AF767" s="31">
        <f t="shared" si="297"/>
        <v>-0.77</v>
      </c>
      <c r="AG767" s="31">
        <f t="shared" si="298"/>
        <v>-0.75</v>
      </c>
      <c r="AH767" s="3">
        <f t="shared" si="299"/>
        <v>0</v>
      </c>
      <c r="AI767" s="40" t="b">
        <f t="shared" si="300"/>
        <v>0</v>
      </c>
      <c r="AJ767" s="3">
        <f t="shared" si="301"/>
        <v>4.6076642335766471E-2</v>
      </c>
      <c r="AK767" s="3">
        <f t="shared" si="302"/>
        <v>0.79946394113278629</v>
      </c>
    </row>
    <row r="768" spans="1:37" s="3" customFormat="1" x14ac:dyDescent="0.25">
      <c r="A768" s="9">
        <v>44115</v>
      </c>
      <c r="B768" s="1" t="s">
        <v>38</v>
      </c>
      <c r="C768" s="1" t="s">
        <v>51</v>
      </c>
      <c r="D768">
        <v>17</v>
      </c>
      <c r="E768" s="1">
        <v>43</v>
      </c>
      <c r="F768">
        <f t="shared" si="278"/>
        <v>0</v>
      </c>
      <c r="G768">
        <f t="shared" si="279"/>
        <v>1</v>
      </c>
      <c r="H768" s="4">
        <v>1.25</v>
      </c>
      <c r="I768" s="4">
        <v>4.2</v>
      </c>
      <c r="J768" s="4">
        <v>1.26</v>
      </c>
      <c r="K768" s="4">
        <v>4</v>
      </c>
      <c r="L768" s="18">
        <f t="shared" si="280"/>
        <v>80</v>
      </c>
      <c r="M768" s="18">
        <f t="shared" si="281"/>
        <v>20</v>
      </c>
      <c r="N768" s="18">
        <f t="shared" si="282"/>
        <v>75</v>
      </c>
      <c r="O768" s="18">
        <f t="shared" si="283"/>
        <v>25</v>
      </c>
      <c r="P768" s="4">
        <f t="shared" si="284"/>
        <v>202010</v>
      </c>
      <c r="Q768" s="23">
        <f t="shared" si="285"/>
        <v>0.29761904761904762</v>
      </c>
      <c r="R768" s="23">
        <f t="shared" si="286"/>
        <v>-4.3125</v>
      </c>
      <c r="S768" s="22">
        <f t="shared" si="287"/>
        <v>-4.0148809523809526</v>
      </c>
      <c r="T768" s="5">
        <f t="shared" si="288"/>
        <v>3.3600000000000003</v>
      </c>
      <c r="U768" s="5"/>
      <c r="V768" s="5"/>
      <c r="W768" s="5">
        <f t="shared" si="289"/>
        <v>-1</v>
      </c>
      <c r="X768" s="4">
        <f t="shared" si="290"/>
        <v>-1</v>
      </c>
      <c r="Y768" s="4">
        <f t="shared" si="291"/>
        <v>0</v>
      </c>
      <c r="Z768" s="30">
        <f t="shared" si="292"/>
        <v>2020</v>
      </c>
      <c r="AA768" s="4">
        <f t="shared" si="293"/>
        <v>3.2</v>
      </c>
      <c r="AB768" s="4">
        <f t="shared" si="294"/>
        <v>3</v>
      </c>
      <c r="AC768" s="4">
        <f t="shared" si="295"/>
        <v>-0.20000000000000018</v>
      </c>
      <c r="AD768" s="4"/>
      <c r="AE768" s="4">
        <f t="shared" si="296"/>
        <v>6.3492063492064377E-3</v>
      </c>
      <c r="AF768" s="31">
        <f t="shared" si="297"/>
        <v>2.2000000000000002</v>
      </c>
      <c r="AG768" s="31">
        <f t="shared" si="298"/>
        <v>2</v>
      </c>
      <c r="AH768" s="3">
        <f t="shared" si="299"/>
        <v>0</v>
      </c>
      <c r="AI768" s="40" t="b">
        <f t="shared" si="300"/>
        <v>0</v>
      </c>
      <c r="AJ768" s="3">
        <f t="shared" si="301"/>
        <v>3.669724770642202E-2</v>
      </c>
      <c r="AK768" s="3">
        <f t="shared" si="302"/>
        <v>0.8022675736961451</v>
      </c>
    </row>
    <row r="769" spans="1:37" s="3" customFormat="1" x14ac:dyDescent="0.25">
      <c r="A769" s="9">
        <v>44115</v>
      </c>
      <c r="B769" s="1" t="s">
        <v>41</v>
      </c>
      <c r="C769" s="1" t="s">
        <v>40</v>
      </c>
      <c r="D769">
        <v>16</v>
      </c>
      <c r="E769" s="1">
        <v>23</v>
      </c>
      <c r="F769">
        <f t="shared" si="278"/>
        <v>0</v>
      </c>
      <c r="G769">
        <f t="shared" si="279"/>
        <v>1</v>
      </c>
      <c r="H769" s="4">
        <v>1.74</v>
      </c>
      <c r="I769" s="4">
        <v>2.15</v>
      </c>
      <c r="J769" s="4">
        <v>1.71</v>
      </c>
      <c r="K769" s="4">
        <v>2.2000000000000002</v>
      </c>
      <c r="L769" s="18">
        <f t="shared" si="280"/>
        <v>50</v>
      </c>
      <c r="M769" s="18">
        <f t="shared" si="281"/>
        <v>45</v>
      </c>
      <c r="N769" s="18">
        <f t="shared" si="282"/>
        <v>55</v>
      </c>
      <c r="O769" s="18">
        <f t="shared" si="283"/>
        <v>45</v>
      </c>
      <c r="P769" s="4">
        <f t="shared" si="284"/>
        <v>202010</v>
      </c>
      <c r="Q769" s="23">
        <f t="shared" si="285"/>
        <v>0.80930232558139537</v>
      </c>
      <c r="R769" s="23">
        <f t="shared" si="286"/>
        <v>-2.2209165687426555</v>
      </c>
      <c r="S769" s="22">
        <f t="shared" si="287"/>
        <v>-1.4116142431612602</v>
      </c>
      <c r="T769" s="5">
        <f t="shared" si="288"/>
        <v>1.235632183908046</v>
      </c>
      <c r="U769" s="5"/>
      <c r="V769" s="5"/>
      <c r="W769" s="5">
        <f t="shared" si="289"/>
        <v>-1</v>
      </c>
      <c r="X769" s="4">
        <f t="shared" si="290"/>
        <v>-1</v>
      </c>
      <c r="Y769" s="4">
        <f t="shared" si="291"/>
        <v>0</v>
      </c>
      <c r="Z769" s="30">
        <f t="shared" si="292"/>
        <v>2020</v>
      </c>
      <c r="AA769" s="4">
        <f t="shared" si="293"/>
        <v>1.1499999999999999</v>
      </c>
      <c r="AB769" s="4">
        <f t="shared" si="294"/>
        <v>1.2000000000000002</v>
      </c>
      <c r="AC769" s="4">
        <f t="shared" si="295"/>
        <v>5.0000000000000266E-2</v>
      </c>
      <c r="AD769" s="4"/>
      <c r="AE769" s="4">
        <f t="shared" si="296"/>
        <v>-1.0082677959265984E-2</v>
      </c>
      <c r="AF769" s="31">
        <f t="shared" si="297"/>
        <v>0.14999999999999991</v>
      </c>
      <c r="AG769" s="31">
        <f t="shared" si="298"/>
        <v>0.20000000000000018</v>
      </c>
      <c r="AH769" s="3">
        <f t="shared" si="299"/>
        <v>0</v>
      </c>
      <c r="AI769" s="40" t="b">
        <f t="shared" si="300"/>
        <v>0</v>
      </c>
      <c r="AJ769" s="3">
        <f t="shared" si="301"/>
        <v>3.8303341902313659E-2</v>
      </c>
      <c r="AK769" s="3">
        <f t="shared" si="302"/>
        <v>0.72204519573698789</v>
      </c>
    </row>
    <row r="770" spans="1:37" s="3" customFormat="1" x14ac:dyDescent="0.25">
      <c r="A770" s="9">
        <v>44115</v>
      </c>
      <c r="B770" s="1" t="s">
        <v>43</v>
      </c>
      <c r="C770" s="1" t="s">
        <v>44</v>
      </c>
      <c r="D770">
        <v>27</v>
      </c>
      <c r="E770" s="1">
        <v>3</v>
      </c>
      <c r="F770">
        <f t="shared" si="278"/>
        <v>1</v>
      </c>
      <c r="G770">
        <f t="shared" si="279"/>
        <v>0</v>
      </c>
      <c r="H770" s="4">
        <v>1.1100000000000001</v>
      </c>
      <c r="I770" s="4">
        <v>7</v>
      </c>
      <c r="J770" s="4">
        <v>1.1299999999999999</v>
      </c>
      <c r="K770" s="4">
        <v>6.25</v>
      </c>
      <c r="L770" s="18">
        <f t="shared" si="280"/>
        <v>90</v>
      </c>
      <c r="M770" s="18">
        <f t="shared" si="281"/>
        <v>10</v>
      </c>
      <c r="N770" s="18">
        <f t="shared" si="282"/>
        <v>85</v>
      </c>
      <c r="O770" s="18">
        <f t="shared" si="283"/>
        <v>15</v>
      </c>
      <c r="P770" s="4">
        <f t="shared" si="284"/>
        <v>202010</v>
      </c>
      <c r="Q770" s="23">
        <f t="shared" si="285"/>
        <v>1.1100000000000001</v>
      </c>
      <c r="R770" s="23">
        <f t="shared" si="286"/>
        <v>-9.2575757575757489</v>
      </c>
      <c r="S770" s="22">
        <f t="shared" si="287"/>
        <v>-8.1475757575757495</v>
      </c>
      <c r="T770" s="5">
        <f t="shared" si="288"/>
        <v>6.3063063063063058</v>
      </c>
      <c r="U770" s="5"/>
      <c r="V770" s="5"/>
      <c r="W770" s="5">
        <f t="shared" si="289"/>
        <v>0.1100000000000001</v>
      </c>
      <c r="X770" s="4">
        <f t="shared" si="290"/>
        <v>0.12999999999999989</v>
      </c>
      <c r="Y770" s="4">
        <f t="shared" si="291"/>
        <v>1.9999999999999796E-2</v>
      </c>
      <c r="Z770" s="30">
        <f t="shared" si="292"/>
        <v>2020</v>
      </c>
      <c r="AA770" s="4">
        <f t="shared" si="293"/>
        <v>-1</v>
      </c>
      <c r="AB770" s="4">
        <f t="shared" si="294"/>
        <v>-1</v>
      </c>
      <c r="AC770" s="4">
        <f t="shared" si="295"/>
        <v>0</v>
      </c>
      <c r="AD770" s="4"/>
      <c r="AE770" s="4">
        <f t="shared" si="296"/>
        <v>1.5945148688511379E-2</v>
      </c>
      <c r="AF770" s="31">
        <f t="shared" si="297"/>
        <v>-0.8899999999999999</v>
      </c>
      <c r="AG770" s="31">
        <f t="shared" si="298"/>
        <v>-0.87000000000000011</v>
      </c>
      <c r="AH770" s="3">
        <f t="shared" si="299"/>
        <v>0</v>
      </c>
      <c r="AI770" s="40" t="b">
        <f t="shared" si="300"/>
        <v>0</v>
      </c>
      <c r="AJ770" s="3">
        <f t="shared" si="301"/>
        <v>4.1923551171393236E-2</v>
      </c>
      <c r="AK770" s="3">
        <f t="shared" si="302"/>
        <v>0.86566820543654521</v>
      </c>
    </row>
    <row r="771" spans="1:37" s="3" customFormat="1" x14ac:dyDescent="0.25">
      <c r="A771" s="9">
        <v>44115</v>
      </c>
      <c r="B771" s="1" t="s">
        <v>47</v>
      </c>
      <c r="C771" s="1" t="s">
        <v>56</v>
      </c>
      <c r="D771">
        <v>30</v>
      </c>
      <c r="E771" s="1">
        <v>14</v>
      </c>
      <c r="F771">
        <f t="shared" ref="F771:F834" si="303">IF(D771&gt;E771,1,0)</f>
        <v>1</v>
      </c>
      <c r="G771">
        <f t="shared" ref="G771:G834" si="304">IF(E771&gt;D771,1,0)</f>
        <v>0</v>
      </c>
      <c r="H771" s="4">
        <v>1.35</v>
      </c>
      <c r="I771" s="4">
        <v>3.3</v>
      </c>
      <c r="J771" s="4">
        <v>1.4</v>
      </c>
      <c r="K771" s="4">
        <v>3.05</v>
      </c>
      <c r="L771" s="18">
        <f t="shared" ref="L771:L834" si="305">INT(100/H771/10)*10</f>
        <v>70</v>
      </c>
      <c r="M771" s="18">
        <f t="shared" ref="M771:M834" si="306">INT(100/I771/5)*5</f>
        <v>30</v>
      </c>
      <c r="N771" s="18">
        <f t="shared" ref="N771:N834" si="307">INT(100/J771/5)*5</f>
        <v>70</v>
      </c>
      <c r="O771" s="18">
        <f t="shared" ref="O771:O834" si="308">INT(100/K771/5)*5</f>
        <v>30</v>
      </c>
      <c r="P771" s="4">
        <f t="shared" ref="P771:P834" si="309">YEAR(A771)*100+MONTH(A771)</f>
        <v>202010</v>
      </c>
      <c r="Q771" s="23">
        <f t="shared" ref="Q771:Q834" si="310">IF(F771=1,H771,H771/I771)</f>
        <v>1.35</v>
      </c>
      <c r="R771" s="23">
        <f t="shared" ref="R771:R834" si="311">-1/(H771-1)-1/(I771-1)</f>
        <v>-3.2919254658385086</v>
      </c>
      <c r="S771" s="22">
        <f t="shared" ref="S771:S834" si="312">Q771+R771</f>
        <v>-1.9419254658385086</v>
      </c>
      <c r="T771" s="5">
        <f t="shared" ref="T771:T834" si="313">I771/H771</f>
        <v>2.4444444444444442</v>
      </c>
      <c r="U771" s="5"/>
      <c r="V771" s="5"/>
      <c r="W771" s="5">
        <f t="shared" ref="W771:W834" si="314">H771*F771-1</f>
        <v>0.35000000000000009</v>
      </c>
      <c r="X771" s="4">
        <f t="shared" ref="X771:X834" si="315">J771*F771-1</f>
        <v>0.39999999999999991</v>
      </c>
      <c r="Y771" s="4">
        <f t="shared" ref="Y771:Y834" si="316">X771-W771</f>
        <v>4.9999999999999822E-2</v>
      </c>
      <c r="Z771" s="30">
        <f t="shared" ref="Z771:Z834" si="317">YEAR(A771)</f>
        <v>2020</v>
      </c>
      <c r="AA771" s="4">
        <f t="shared" ref="AA771:AA834" si="318">I771*G771-1</f>
        <v>-1</v>
      </c>
      <c r="AB771" s="4">
        <f t="shared" ref="AB771:AB834" si="319">G771*K771-1</f>
        <v>-1</v>
      </c>
      <c r="AC771" s="4">
        <f t="shared" ref="AC771:AC834" si="320">AB771-AA771</f>
        <v>0</v>
      </c>
      <c r="AD771" s="4"/>
      <c r="AE771" s="4">
        <f t="shared" ref="AE771:AE834" si="321">(1/H771-1/J771)</f>
        <v>2.6455026455026398E-2</v>
      </c>
      <c r="AF771" s="31">
        <f t="shared" ref="AF771:AF834" si="322">H771*F771+I771*G771-2</f>
        <v>-0.64999999999999991</v>
      </c>
      <c r="AG771" s="31">
        <f t="shared" ref="AG771:AG834" si="323">F771*J771+G771*K771-2</f>
        <v>-0.60000000000000009</v>
      </c>
      <c r="AH771" s="3">
        <f t="shared" ref="AH771:AH834" si="324">IF(OR((1/H771+1/K771)&lt;1,(1/I771+1/J771)&lt;1),1,0)</f>
        <v>0</v>
      </c>
      <c r="AI771" s="40" t="b">
        <f t="shared" ref="AI771:AI834" si="325">IF(MIN(1/H771+1/K771,1/I771+1/J771)&lt;0.99,1-MIN(1/H771+1/K771,1/I771+1/J771))</f>
        <v>0</v>
      </c>
      <c r="AJ771" s="3">
        <f t="shared" ref="AJ771:AJ834" si="326">1-H771*I771/(H771+I771)</f>
        <v>4.1935483870967794E-2</v>
      </c>
      <c r="AK771" s="3">
        <f t="shared" ref="AK771:AK834" si="327">1-(1/H771+1/I771)/H771/I771</f>
        <v>0.76570795874948516</v>
      </c>
    </row>
    <row r="772" spans="1:37" s="3" customFormat="1" x14ac:dyDescent="0.25">
      <c r="A772" s="9">
        <v>44115</v>
      </c>
      <c r="B772" s="1" t="s">
        <v>49</v>
      </c>
      <c r="C772" s="1" t="s">
        <v>80</v>
      </c>
      <c r="D772">
        <v>32</v>
      </c>
      <c r="E772" s="1">
        <v>40</v>
      </c>
      <c r="F772">
        <f t="shared" si="303"/>
        <v>0</v>
      </c>
      <c r="G772">
        <f t="shared" si="304"/>
        <v>1</v>
      </c>
      <c r="H772" s="4">
        <v>1.1399999999999999</v>
      </c>
      <c r="I772" s="4">
        <v>6</v>
      </c>
      <c r="J772" s="4">
        <v>1.1599999999999999</v>
      </c>
      <c r="K772" s="4">
        <v>5.5</v>
      </c>
      <c r="L772" s="18">
        <f t="shared" si="305"/>
        <v>80</v>
      </c>
      <c r="M772" s="18">
        <f t="shared" si="306"/>
        <v>15</v>
      </c>
      <c r="N772" s="18">
        <f t="shared" si="307"/>
        <v>85</v>
      </c>
      <c r="O772" s="18">
        <f t="shared" si="308"/>
        <v>15</v>
      </c>
      <c r="P772" s="4">
        <f t="shared" si="309"/>
        <v>202010</v>
      </c>
      <c r="Q772" s="23">
        <f t="shared" si="310"/>
        <v>0.18999999999999997</v>
      </c>
      <c r="R772" s="23">
        <f t="shared" si="311"/>
        <v>-7.3428571428571479</v>
      </c>
      <c r="S772" s="22">
        <f t="shared" si="312"/>
        <v>-7.1528571428571475</v>
      </c>
      <c r="T772" s="5">
        <f t="shared" si="313"/>
        <v>5.2631578947368425</v>
      </c>
      <c r="U772" s="5"/>
      <c r="V772" s="5"/>
      <c r="W772" s="5">
        <f t="shared" si="314"/>
        <v>-1</v>
      </c>
      <c r="X772" s="4">
        <f t="shared" si="315"/>
        <v>-1</v>
      </c>
      <c r="Y772" s="4">
        <f t="shared" si="316"/>
        <v>0</v>
      </c>
      <c r="Z772" s="30">
        <f t="shared" si="317"/>
        <v>2020</v>
      </c>
      <c r="AA772" s="4">
        <f t="shared" si="318"/>
        <v>5</v>
      </c>
      <c r="AB772" s="4">
        <f t="shared" si="319"/>
        <v>4.5</v>
      </c>
      <c r="AC772" s="4">
        <f t="shared" si="320"/>
        <v>-0.5</v>
      </c>
      <c r="AD772" s="4"/>
      <c r="AE772" s="4">
        <f t="shared" si="321"/>
        <v>1.5124016938898976E-2</v>
      </c>
      <c r="AF772" s="31">
        <f t="shared" si="322"/>
        <v>4</v>
      </c>
      <c r="AG772" s="31">
        <f t="shared" si="323"/>
        <v>3.5</v>
      </c>
      <c r="AH772" s="3">
        <f t="shared" si="324"/>
        <v>0</v>
      </c>
      <c r="AI772" s="40" t="b">
        <f t="shared" si="325"/>
        <v>0</v>
      </c>
      <c r="AJ772" s="3">
        <f t="shared" si="326"/>
        <v>4.2016806722689037E-2</v>
      </c>
      <c r="AK772" s="3">
        <f t="shared" si="327"/>
        <v>0.84738894018672406</v>
      </c>
    </row>
    <row r="773" spans="1:37" s="3" customFormat="1" x14ac:dyDescent="0.25">
      <c r="A773" s="9">
        <v>44115</v>
      </c>
      <c r="B773" s="1" t="s">
        <v>53</v>
      </c>
      <c r="C773" s="1" t="s">
        <v>63</v>
      </c>
      <c r="D773">
        <v>10</v>
      </c>
      <c r="E773" s="1">
        <v>30</v>
      </c>
      <c r="F773">
        <f t="shared" si="303"/>
        <v>0</v>
      </c>
      <c r="G773">
        <f t="shared" si="304"/>
        <v>1</v>
      </c>
      <c r="H773" s="4">
        <v>3.4</v>
      </c>
      <c r="I773" s="4">
        <v>1.33</v>
      </c>
      <c r="J773" s="4">
        <v>3.7</v>
      </c>
      <c r="K773" s="4">
        <v>1.29</v>
      </c>
      <c r="L773" s="18">
        <f t="shared" si="305"/>
        <v>20</v>
      </c>
      <c r="M773" s="18">
        <f t="shared" si="306"/>
        <v>75</v>
      </c>
      <c r="N773" s="18">
        <f t="shared" si="307"/>
        <v>25</v>
      </c>
      <c r="O773" s="18">
        <f t="shared" si="308"/>
        <v>75</v>
      </c>
      <c r="P773" s="4">
        <f t="shared" si="309"/>
        <v>202010</v>
      </c>
      <c r="Q773" s="23">
        <f t="shared" si="310"/>
        <v>2.5563909774436087</v>
      </c>
      <c r="R773" s="23">
        <f t="shared" si="311"/>
        <v>-3.4469696969696964</v>
      </c>
      <c r="S773" s="22">
        <f t="shared" si="312"/>
        <v>-0.89057871952608769</v>
      </c>
      <c r="T773" s="5">
        <f t="shared" si="313"/>
        <v>0.39117647058823535</v>
      </c>
      <c r="U773" s="5"/>
      <c r="V773" s="5"/>
      <c r="W773" s="5">
        <f t="shared" si="314"/>
        <v>-1</v>
      </c>
      <c r="X773" s="4">
        <f t="shared" si="315"/>
        <v>-1</v>
      </c>
      <c r="Y773" s="4">
        <f t="shared" si="316"/>
        <v>0</v>
      </c>
      <c r="Z773" s="30">
        <f t="shared" si="317"/>
        <v>2020</v>
      </c>
      <c r="AA773" s="4">
        <f t="shared" si="318"/>
        <v>0.33000000000000007</v>
      </c>
      <c r="AB773" s="4">
        <f t="shared" si="319"/>
        <v>0.29000000000000004</v>
      </c>
      <c r="AC773" s="4">
        <f t="shared" si="320"/>
        <v>-4.0000000000000036E-2</v>
      </c>
      <c r="AD773" s="4"/>
      <c r="AE773" s="4">
        <f t="shared" si="321"/>
        <v>2.3847376788553309E-2</v>
      </c>
      <c r="AF773" s="31">
        <f t="shared" si="322"/>
        <v>-0.66999999999999993</v>
      </c>
      <c r="AG773" s="31">
        <f t="shared" si="323"/>
        <v>-0.71</v>
      </c>
      <c r="AH773" s="3">
        <f t="shared" si="324"/>
        <v>0</v>
      </c>
      <c r="AI773" s="40" t="b">
        <f t="shared" si="325"/>
        <v>0</v>
      </c>
      <c r="AJ773" s="3">
        <f t="shared" si="326"/>
        <v>4.3974630021141659E-2</v>
      </c>
      <c r="AK773" s="3">
        <f t="shared" si="327"/>
        <v>0.76868700877776563</v>
      </c>
    </row>
    <row r="774" spans="1:37" s="3" customFormat="1" x14ac:dyDescent="0.25">
      <c r="A774" s="9">
        <v>44115</v>
      </c>
      <c r="B774" s="1" t="s">
        <v>57</v>
      </c>
      <c r="C774" s="1" t="s">
        <v>55</v>
      </c>
      <c r="D774">
        <v>38</v>
      </c>
      <c r="E774" s="1">
        <v>29</v>
      </c>
      <c r="F774">
        <f t="shared" si="303"/>
        <v>1</v>
      </c>
      <c r="G774">
        <f t="shared" si="304"/>
        <v>0</v>
      </c>
      <c r="H774" s="4">
        <v>1.29</v>
      </c>
      <c r="I774" s="4">
        <v>3.7</v>
      </c>
      <c r="J774" s="4">
        <v>1.28</v>
      </c>
      <c r="K774" s="4">
        <v>3.75</v>
      </c>
      <c r="L774" s="18">
        <f t="shared" si="305"/>
        <v>70</v>
      </c>
      <c r="M774" s="18">
        <f t="shared" si="306"/>
        <v>25</v>
      </c>
      <c r="N774" s="18">
        <f t="shared" si="307"/>
        <v>75</v>
      </c>
      <c r="O774" s="18">
        <f t="shared" si="308"/>
        <v>25</v>
      </c>
      <c r="P774" s="4">
        <f t="shared" si="309"/>
        <v>202010</v>
      </c>
      <c r="Q774" s="23">
        <f t="shared" si="310"/>
        <v>1.29</v>
      </c>
      <c r="R774" s="23">
        <f t="shared" si="311"/>
        <v>-3.8186462324393355</v>
      </c>
      <c r="S774" s="22">
        <f t="shared" si="312"/>
        <v>-2.5286462324393355</v>
      </c>
      <c r="T774" s="5">
        <f t="shared" si="313"/>
        <v>2.8682170542635661</v>
      </c>
      <c r="U774" s="5"/>
      <c r="V774" s="5"/>
      <c r="W774" s="5">
        <f t="shared" si="314"/>
        <v>0.29000000000000004</v>
      </c>
      <c r="X774" s="4">
        <f t="shared" si="315"/>
        <v>0.28000000000000003</v>
      </c>
      <c r="Y774" s="4">
        <f t="shared" si="316"/>
        <v>-1.0000000000000009E-2</v>
      </c>
      <c r="Z774" s="30">
        <f t="shared" si="317"/>
        <v>2020</v>
      </c>
      <c r="AA774" s="4">
        <f t="shared" si="318"/>
        <v>-1</v>
      </c>
      <c r="AB774" s="4">
        <f t="shared" si="319"/>
        <v>-1</v>
      </c>
      <c r="AC774" s="4">
        <f t="shared" si="320"/>
        <v>0</v>
      </c>
      <c r="AD774" s="4"/>
      <c r="AE774" s="4">
        <f t="shared" si="321"/>
        <v>-6.0562015503876632E-3</v>
      </c>
      <c r="AF774" s="31">
        <f t="shared" si="322"/>
        <v>-0.71</v>
      </c>
      <c r="AG774" s="31">
        <f t="shared" si="323"/>
        <v>-0.72</v>
      </c>
      <c r="AH774" s="3">
        <f t="shared" si="324"/>
        <v>0</v>
      </c>
      <c r="AI774" s="40" t="b">
        <f t="shared" si="325"/>
        <v>0</v>
      </c>
      <c r="AJ774" s="3">
        <f t="shared" si="326"/>
        <v>4.3486973947895691E-2</v>
      </c>
      <c r="AK774" s="3">
        <f t="shared" si="327"/>
        <v>0.78096290200714802</v>
      </c>
    </row>
    <row r="775" spans="1:37" s="3" customFormat="1" x14ac:dyDescent="0.25">
      <c r="A775" s="9">
        <v>44115</v>
      </c>
      <c r="B775" s="1" t="s">
        <v>81</v>
      </c>
      <c r="C775" s="1" t="s">
        <v>73</v>
      </c>
      <c r="D775">
        <v>10</v>
      </c>
      <c r="E775" s="1">
        <v>30</v>
      </c>
      <c r="F775">
        <f t="shared" si="303"/>
        <v>0</v>
      </c>
      <c r="G775">
        <f t="shared" si="304"/>
        <v>1</v>
      </c>
      <c r="H775" s="4">
        <v>4.2</v>
      </c>
      <c r="I775" s="4">
        <v>1.25</v>
      </c>
      <c r="J775" s="4">
        <v>3.9</v>
      </c>
      <c r="K775" s="4">
        <v>1.27</v>
      </c>
      <c r="L775" s="18">
        <f t="shared" si="305"/>
        <v>20</v>
      </c>
      <c r="M775" s="18">
        <f t="shared" si="306"/>
        <v>80</v>
      </c>
      <c r="N775" s="18">
        <f t="shared" si="307"/>
        <v>25</v>
      </c>
      <c r="O775" s="18">
        <f t="shared" si="308"/>
        <v>75</v>
      </c>
      <c r="P775" s="4">
        <f t="shared" si="309"/>
        <v>202010</v>
      </c>
      <c r="Q775" s="23">
        <f t="shared" si="310"/>
        <v>3.3600000000000003</v>
      </c>
      <c r="R775" s="23">
        <f t="shared" si="311"/>
        <v>-4.3125</v>
      </c>
      <c r="S775" s="22">
        <f t="shared" si="312"/>
        <v>-0.95249999999999968</v>
      </c>
      <c r="T775" s="5">
        <f t="shared" si="313"/>
        <v>0.29761904761904762</v>
      </c>
      <c r="U775" s="5"/>
      <c r="V775" s="5"/>
      <c r="W775" s="5">
        <f t="shared" si="314"/>
        <v>-1</v>
      </c>
      <c r="X775" s="4">
        <f t="shared" si="315"/>
        <v>-1</v>
      </c>
      <c r="Y775" s="4">
        <f t="shared" si="316"/>
        <v>0</v>
      </c>
      <c r="Z775" s="30">
        <f t="shared" si="317"/>
        <v>2020</v>
      </c>
      <c r="AA775" s="4">
        <f t="shared" si="318"/>
        <v>0.25</v>
      </c>
      <c r="AB775" s="4">
        <f t="shared" si="319"/>
        <v>0.27</v>
      </c>
      <c r="AC775" s="4">
        <f t="shared" si="320"/>
        <v>2.0000000000000018E-2</v>
      </c>
      <c r="AD775" s="4"/>
      <c r="AE775" s="4">
        <f t="shared" si="321"/>
        <v>-1.8315018315018361E-2</v>
      </c>
      <c r="AF775" s="31">
        <f t="shared" si="322"/>
        <v>-0.75</v>
      </c>
      <c r="AG775" s="31">
        <f t="shared" si="323"/>
        <v>-0.73</v>
      </c>
      <c r="AH775" s="3">
        <f t="shared" si="324"/>
        <v>0</v>
      </c>
      <c r="AI775" s="40" t="b">
        <f t="shared" si="325"/>
        <v>0</v>
      </c>
      <c r="AJ775" s="3">
        <f t="shared" si="326"/>
        <v>3.669724770642202E-2</v>
      </c>
      <c r="AK775" s="3">
        <f t="shared" si="327"/>
        <v>0.8022675736961451</v>
      </c>
    </row>
    <row r="776" spans="1:37" s="3" customFormat="1" x14ac:dyDescent="0.25">
      <c r="A776" s="9">
        <v>44112</v>
      </c>
      <c r="B776" s="1" t="s">
        <v>45</v>
      </c>
      <c r="C776" s="1" t="s">
        <v>39</v>
      </c>
      <c r="D776">
        <v>20</v>
      </c>
      <c r="E776" s="1">
        <v>19</v>
      </c>
      <c r="F776">
        <f t="shared" si="303"/>
        <v>1</v>
      </c>
      <c r="G776">
        <f t="shared" si="304"/>
        <v>0</v>
      </c>
      <c r="H776" s="4">
        <v>2.95</v>
      </c>
      <c r="I776" s="4">
        <v>1.42</v>
      </c>
      <c r="J776" s="4">
        <v>2.65</v>
      </c>
      <c r="K776" s="4">
        <v>1.54</v>
      </c>
      <c r="L776" s="18">
        <f t="shared" si="305"/>
        <v>30</v>
      </c>
      <c r="M776" s="18">
        <f t="shared" si="306"/>
        <v>70</v>
      </c>
      <c r="N776" s="18">
        <f t="shared" si="307"/>
        <v>35</v>
      </c>
      <c r="O776" s="18">
        <f t="shared" si="308"/>
        <v>60</v>
      </c>
      <c r="P776" s="4">
        <f t="shared" si="309"/>
        <v>202010</v>
      </c>
      <c r="Q776" s="23">
        <f t="shared" si="310"/>
        <v>2.95</v>
      </c>
      <c r="R776" s="23">
        <f t="shared" si="311"/>
        <v>-2.8937728937728942</v>
      </c>
      <c r="S776" s="22">
        <f t="shared" si="312"/>
        <v>5.6227106227106027E-2</v>
      </c>
      <c r="T776" s="5">
        <f t="shared" si="313"/>
        <v>0.48135593220338979</v>
      </c>
      <c r="U776" s="5"/>
      <c r="V776" s="5"/>
      <c r="W776" s="5">
        <f t="shared" si="314"/>
        <v>1.9500000000000002</v>
      </c>
      <c r="X776" s="4">
        <f t="shared" si="315"/>
        <v>1.65</v>
      </c>
      <c r="Y776" s="4">
        <f t="shared" si="316"/>
        <v>-0.30000000000000027</v>
      </c>
      <c r="Z776" s="30">
        <f t="shared" si="317"/>
        <v>2020</v>
      </c>
      <c r="AA776" s="4">
        <f t="shared" si="318"/>
        <v>-1</v>
      </c>
      <c r="AB776" s="4">
        <f t="shared" si="319"/>
        <v>-1</v>
      </c>
      <c r="AC776" s="4">
        <f t="shared" si="320"/>
        <v>0</v>
      </c>
      <c r="AD776" s="4"/>
      <c r="AE776" s="4">
        <f t="shared" si="321"/>
        <v>-3.8375439718580151E-2</v>
      </c>
      <c r="AF776" s="31">
        <f t="shared" si="322"/>
        <v>0.95000000000000018</v>
      </c>
      <c r="AG776" s="31">
        <f t="shared" si="323"/>
        <v>0.64999999999999991</v>
      </c>
      <c r="AH776" s="3">
        <f t="shared" si="324"/>
        <v>1</v>
      </c>
      <c r="AI776" s="40">
        <f t="shared" si="325"/>
        <v>1.1666299801893043E-2</v>
      </c>
      <c r="AJ776" s="3">
        <f t="shared" si="326"/>
        <v>4.1418764302059485E-2</v>
      </c>
      <c r="AK776" s="3">
        <f t="shared" si="327"/>
        <v>0.75096481189779574</v>
      </c>
    </row>
    <row r="777" spans="1:37" s="3" customFormat="1" x14ac:dyDescent="0.25">
      <c r="A777" s="9">
        <v>44109</v>
      </c>
      <c r="B777" s="1" t="s">
        <v>62</v>
      </c>
      <c r="C777" s="1" t="s">
        <v>41</v>
      </c>
      <c r="D777">
        <v>30</v>
      </c>
      <c r="E777" s="1">
        <v>16</v>
      </c>
      <c r="F777">
        <f t="shared" si="303"/>
        <v>1</v>
      </c>
      <c r="G777">
        <f t="shared" si="304"/>
        <v>0</v>
      </c>
      <c r="H777" s="4">
        <v>1.29</v>
      </c>
      <c r="I777" s="4">
        <v>3.7</v>
      </c>
      <c r="J777" s="4">
        <v>1.31</v>
      </c>
      <c r="K777" s="4">
        <v>3.6</v>
      </c>
      <c r="L777" s="18">
        <f t="shared" si="305"/>
        <v>70</v>
      </c>
      <c r="M777" s="18">
        <f t="shared" si="306"/>
        <v>25</v>
      </c>
      <c r="N777" s="18">
        <f t="shared" si="307"/>
        <v>75</v>
      </c>
      <c r="O777" s="18">
        <f t="shared" si="308"/>
        <v>25</v>
      </c>
      <c r="P777" s="4">
        <f t="shared" si="309"/>
        <v>202010</v>
      </c>
      <c r="Q777" s="23">
        <f t="shared" si="310"/>
        <v>1.29</v>
      </c>
      <c r="R777" s="23">
        <f t="shared" si="311"/>
        <v>-3.8186462324393355</v>
      </c>
      <c r="S777" s="22">
        <f t="shared" si="312"/>
        <v>-2.5286462324393355</v>
      </c>
      <c r="T777" s="5">
        <f t="shared" si="313"/>
        <v>2.8682170542635661</v>
      </c>
      <c r="U777" s="5"/>
      <c r="V777" s="5"/>
      <c r="W777" s="5">
        <f t="shared" si="314"/>
        <v>0.29000000000000004</v>
      </c>
      <c r="X777" s="4">
        <f t="shared" si="315"/>
        <v>0.31000000000000005</v>
      </c>
      <c r="Y777" s="4">
        <f t="shared" si="316"/>
        <v>2.0000000000000018E-2</v>
      </c>
      <c r="Z777" s="30">
        <f t="shared" si="317"/>
        <v>2020</v>
      </c>
      <c r="AA777" s="4">
        <f t="shared" si="318"/>
        <v>-1</v>
      </c>
      <c r="AB777" s="4">
        <f t="shared" si="319"/>
        <v>-1</v>
      </c>
      <c r="AC777" s="4">
        <f t="shared" si="320"/>
        <v>0</v>
      </c>
      <c r="AD777" s="4"/>
      <c r="AE777" s="4">
        <f t="shared" si="321"/>
        <v>1.1835019823658199E-2</v>
      </c>
      <c r="AF777" s="31">
        <f t="shared" si="322"/>
        <v>-0.71</v>
      </c>
      <c r="AG777" s="31">
        <f t="shared" si="323"/>
        <v>-0.69</v>
      </c>
      <c r="AH777" s="3">
        <f t="shared" si="324"/>
        <v>0</v>
      </c>
      <c r="AI777" s="40" t="b">
        <f t="shared" si="325"/>
        <v>0</v>
      </c>
      <c r="AJ777" s="3">
        <f t="shared" si="326"/>
        <v>4.3486973947895691E-2</v>
      </c>
      <c r="AK777" s="3">
        <f t="shared" si="327"/>
        <v>0.78096290200714802</v>
      </c>
    </row>
    <row r="778" spans="1:37" s="3" customFormat="1" x14ac:dyDescent="0.25">
      <c r="A778" s="9">
        <v>44109</v>
      </c>
      <c r="B778" s="1" t="s">
        <v>49</v>
      </c>
      <c r="C778" s="1" t="s">
        <v>52</v>
      </c>
      <c r="D778">
        <v>26</v>
      </c>
      <c r="E778" s="1">
        <v>10</v>
      </c>
      <c r="F778">
        <f t="shared" si="303"/>
        <v>1</v>
      </c>
      <c r="G778">
        <f t="shared" si="304"/>
        <v>0</v>
      </c>
      <c r="H778" s="4">
        <v>1.31</v>
      </c>
      <c r="I778" s="4">
        <v>3.6</v>
      </c>
      <c r="J778" s="4">
        <v>1.32</v>
      </c>
      <c r="K778" s="4">
        <v>3.5</v>
      </c>
      <c r="L778" s="18">
        <f t="shared" si="305"/>
        <v>70</v>
      </c>
      <c r="M778" s="18">
        <f t="shared" si="306"/>
        <v>25</v>
      </c>
      <c r="N778" s="18">
        <f t="shared" si="307"/>
        <v>75</v>
      </c>
      <c r="O778" s="18">
        <f t="shared" si="308"/>
        <v>25</v>
      </c>
      <c r="P778" s="4">
        <f t="shared" si="309"/>
        <v>202010</v>
      </c>
      <c r="Q778" s="23">
        <f t="shared" si="310"/>
        <v>1.31</v>
      </c>
      <c r="R778" s="23">
        <f t="shared" si="311"/>
        <v>-3.6104218362282872</v>
      </c>
      <c r="S778" s="22">
        <f t="shared" si="312"/>
        <v>-2.3004218362282871</v>
      </c>
      <c r="T778" s="5">
        <f t="shared" si="313"/>
        <v>2.7480916030534353</v>
      </c>
      <c r="U778" s="5"/>
      <c r="V778" s="5"/>
      <c r="W778" s="5">
        <f t="shared" si="314"/>
        <v>0.31000000000000005</v>
      </c>
      <c r="X778" s="4">
        <f t="shared" si="315"/>
        <v>0.32000000000000006</v>
      </c>
      <c r="Y778" s="4">
        <f t="shared" si="316"/>
        <v>1.0000000000000009E-2</v>
      </c>
      <c r="Z778" s="30">
        <f t="shared" si="317"/>
        <v>2020</v>
      </c>
      <c r="AA778" s="4">
        <f t="shared" si="318"/>
        <v>-1</v>
      </c>
      <c r="AB778" s="4">
        <f t="shared" si="319"/>
        <v>-1</v>
      </c>
      <c r="AC778" s="4">
        <f t="shared" si="320"/>
        <v>0</v>
      </c>
      <c r="AD778" s="4"/>
      <c r="AE778" s="4">
        <f t="shared" si="321"/>
        <v>5.7830210501965684E-3</v>
      </c>
      <c r="AF778" s="31">
        <f t="shared" si="322"/>
        <v>-0.69</v>
      </c>
      <c r="AG778" s="31">
        <f t="shared" si="323"/>
        <v>-0.67999999999999994</v>
      </c>
      <c r="AH778" s="3">
        <f t="shared" si="324"/>
        <v>0</v>
      </c>
      <c r="AI778" s="40" t="b">
        <f t="shared" si="325"/>
        <v>0</v>
      </c>
      <c r="AJ778" s="3">
        <f t="shared" si="326"/>
        <v>3.9511201629327863E-2</v>
      </c>
      <c r="AK778" s="3">
        <f t="shared" si="327"/>
        <v>0.7792331305335598</v>
      </c>
    </row>
    <row r="779" spans="1:37" s="3" customFormat="1" x14ac:dyDescent="0.25">
      <c r="A779" s="9">
        <v>44108</v>
      </c>
      <c r="B779" s="1" t="s">
        <v>38</v>
      </c>
      <c r="C779" s="1" t="s">
        <v>55</v>
      </c>
      <c r="D779">
        <v>20</v>
      </c>
      <c r="E779" s="1">
        <v>25</v>
      </c>
      <c r="F779">
        <f t="shared" si="303"/>
        <v>0</v>
      </c>
      <c r="G779">
        <f t="shared" si="304"/>
        <v>1</v>
      </c>
      <c r="H779" s="4">
        <v>1.37</v>
      </c>
      <c r="I779" s="4">
        <v>3.2</v>
      </c>
      <c r="J779" s="4">
        <v>1.28</v>
      </c>
      <c r="K779" s="4">
        <v>3.75</v>
      </c>
      <c r="L779" s="18">
        <f t="shared" si="305"/>
        <v>70</v>
      </c>
      <c r="M779" s="18">
        <f t="shared" si="306"/>
        <v>30</v>
      </c>
      <c r="N779" s="18">
        <f t="shared" si="307"/>
        <v>75</v>
      </c>
      <c r="O779" s="18">
        <f t="shared" si="308"/>
        <v>25</v>
      </c>
      <c r="P779" s="4">
        <f t="shared" si="309"/>
        <v>202010</v>
      </c>
      <c r="Q779" s="23">
        <f t="shared" si="310"/>
        <v>0.42812500000000003</v>
      </c>
      <c r="R779" s="23">
        <f t="shared" si="311"/>
        <v>-3.1572481572481563</v>
      </c>
      <c r="S779" s="22">
        <f t="shared" si="312"/>
        <v>-2.7291231572481562</v>
      </c>
      <c r="T779" s="5">
        <f t="shared" si="313"/>
        <v>2.335766423357664</v>
      </c>
      <c r="U779" s="5"/>
      <c r="V779" s="5"/>
      <c r="W779" s="5">
        <f t="shared" si="314"/>
        <v>-1</v>
      </c>
      <c r="X779" s="4">
        <f t="shared" si="315"/>
        <v>-1</v>
      </c>
      <c r="Y779" s="4">
        <f t="shared" si="316"/>
        <v>0</v>
      </c>
      <c r="Z779" s="30">
        <f t="shared" si="317"/>
        <v>2020</v>
      </c>
      <c r="AA779" s="4">
        <f t="shared" si="318"/>
        <v>2.2000000000000002</v>
      </c>
      <c r="AB779" s="4">
        <f t="shared" si="319"/>
        <v>2.75</v>
      </c>
      <c r="AC779" s="4">
        <f t="shared" si="320"/>
        <v>0.54999999999999982</v>
      </c>
      <c r="AD779" s="4"/>
      <c r="AE779" s="4">
        <f t="shared" si="321"/>
        <v>-5.132299270072993E-2</v>
      </c>
      <c r="AF779" s="31">
        <f t="shared" si="322"/>
        <v>1.2000000000000002</v>
      </c>
      <c r="AG779" s="31">
        <f t="shared" si="323"/>
        <v>1.75</v>
      </c>
      <c r="AH779" s="3">
        <f t="shared" si="324"/>
        <v>1</v>
      </c>
      <c r="AI779" s="40" t="b">
        <f t="shared" si="325"/>
        <v>0</v>
      </c>
      <c r="AJ779" s="3">
        <f t="shared" si="326"/>
        <v>4.0700218818380707E-2</v>
      </c>
      <c r="AK779" s="3">
        <f t="shared" si="327"/>
        <v>0.76222011694815928</v>
      </c>
    </row>
    <row r="780" spans="1:37" s="3" customFormat="1" x14ac:dyDescent="0.25">
      <c r="A780" s="9">
        <v>44108</v>
      </c>
      <c r="B780" s="1" t="s">
        <v>80</v>
      </c>
      <c r="C780" s="1" t="s">
        <v>46</v>
      </c>
      <c r="D780">
        <v>23</v>
      </c>
      <c r="E780" s="1">
        <v>30</v>
      </c>
      <c r="F780">
        <f t="shared" si="303"/>
        <v>0</v>
      </c>
      <c r="G780">
        <f t="shared" si="304"/>
        <v>1</v>
      </c>
      <c r="H780" s="4">
        <v>2.25</v>
      </c>
      <c r="I780" s="4">
        <v>1.68</v>
      </c>
      <c r="J780" s="4">
        <v>2.5499999999999998</v>
      </c>
      <c r="K780" s="4">
        <v>1.57</v>
      </c>
      <c r="L780" s="18">
        <f t="shared" si="305"/>
        <v>40</v>
      </c>
      <c r="M780" s="18">
        <f t="shared" si="306"/>
        <v>55</v>
      </c>
      <c r="N780" s="18">
        <f t="shared" si="307"/>
        <v>35</v>
      </c>
      <c r="O780" s="18">
        <f t="shared" si="308"/>
        <v>60</v>
      </c>
      <c r="P780" s="4">
        <f t="shared" si="309"/>
        <v>202010</v>
      </c>
      <c r="Q780" s="23">
        <f t="shared" si="310"/>
        <v>1.3392857142857144</v>
      </c>
      <c r="R780" s="23">
        <f t="shared" si="311"/>
        <v>-2.2705882352941176</v>
      </c>
      <c r="S780" s="22">
        <f t="shared" si="312"/>
        <v>-0.93130252100840316</v>
      </c>
      <c r="T780" s="5">
        <f t="shared" si="313"/>
        <v>0.74666666666666659</v>
      </c>
      <c r="U780" s="5"/>
      <c r="V780" s="5"/>
      <c r="W780" s="5">
        <f t="shared" si="314"/>
        <v>-1</v>
      </c>
      <c r="X780" s="4">
        <f t="shared" si="315"/>
        <v>-1</v>
      </c>
      <c r="Y780" s="4">
        <f t="shared" si="316"/>
        <v>0</v>
      </c>
      <c r="Z780" s="30">
        <f t="shared" si="317"/>
        <v>2020</v>
      </c>
      <c r="AA780" s="4">
        <f t="shared" si="318"/>
        <v>0.67999999999999994</v>
      </c>
      <c r="AB780" s="4">
        <f t="shared" si="319"/>
        <v>0.57000000000000006</v>
      </c>
      <c r="AC780" s="4">
        <f t="shared" si="320"/>
        <v>-0.10999999999999988</v>
      </c>
      <c r="AD780" s="4"/>
      <c r="AE780" s="4">
        <f t="shared" si="321"/>
        <v>5.228758169934633E-2</v>
      </c>
      <c r="AF780" s="31">
        <f t="shared" si="322"/>
        <v>-0.32000000000000006</v>
      </c>
      <c r="AG780" s="31">
        <f t="shared" si="323"/>
        <v>-0.42999999999999994</v>
      </c>
      <c r="AH780" s="3">
        <f t="shared" si="324"/>
        <v>1</v>
      </c>
      <c r="AI780" s="40">
        <f t="shared" si="325"/>
        <v>1.2605042016806678E-2</v>
      </c>
      <c r="AJ780" s="3">
        <f t="shared" si="326"/>
        <v>3.8167938931297662E-2</v>
      </c>
      <c r="AK780" s="3">
        <f t="shared" si="327"/>
        <v>0.72495170907869322</v>
      </c>
    </row>
    <row r="781" spans="1:37" s="3" customFormat="1" x14ac:dyDescent="0.25">
      <c r="A781" s="9">
        <v>44108</v>
      </c>
      <c r="B781" s="1" t="s">
        <v>73</v>
      </c>
      <c r="C781" s="1" t="s">
        <v>34</v>
      </c>
      <c r="D781">
        <v>17</v>
      </c>
      <c r="E781" s="1">
        <v>9</v>
      </c>
      <c r="F781">
        <f t="shared" si="303"/>
        <v>1</v>
      </c>
      <c r="G781">
        <f t="shared" si="304"/>
        <v>0</v>
      </c>
      <c r="H781" s="4">
        <v>1.1599999999999999</v>
      </c>
      <c r="I781" s="4">
        <v>5.5</v>
      </c>
      <c r="J781" s="4">
        <v>1.1100000000000001</v>
      </c>
      <c r="K781" s="4">
        <v>7</v>
      </c>
      <c r="L781" s="18">
        <f t="shared" si="305"/>
        <v>80</v>
      </c>
      <c r="M781" s="18">
        <f t="shared" si="306"/>
        <v>15</v>
      </c>
      <c r="N781" s="18">
        <f t="shared" si="307"/>
        <v>90</v>
      </c>
      <c r="O781" s="18">
        <f t="shared" si="308"/>
        <v>10</v>
      </c>
      <c r="P781" s="4">
        <f t="shared" si="309"/>
        <v>202010</v>
      </c>
      <c r="Q781" s="23">
        <f t="shared" si="310"/>
        <v>1.1599999999999999</v>
      </c>
      <c r="R781" s="23">
        <f t="shared" si="311"/>
        <v>-6.4722222222222259</v>
      </c>
      <c r="S781" s="22">
        <f t="shared" si="312"/>
        <v>-5.3122222222222257</v>
      </c>
      <c r="T781" s="5">
        <f t="shared" si="313"/>
        <v>4.7413793103448283</v>
      </c>
      <c r="U781" s="5"/>
      <c r="V781" s="5"/>
      <c r="W781" s="5">
        <f t="shared" si="314"/>
        <v>0.15999999999999992</v>
      </c>
      <c r="X781" s="4">
        <f t="shared" si="315"/>
        <v>0.1100000000000001</v>
      </c>
      <c r="Y781" s="4">
        <f t="shared" si="316"/>
        <v>-4.9999999999999822E-2</v>
      </c>
      <c r="Z781" s="30">
        <f t="shared" si="317"/>
        <v>2020</v>
      </c>
      <c r="AA781" s="4">
        <f t="shared" si="318"/>
        <v>-1</v>
      </c>
      <c r="AB781" s="4">
        <f t="shared" si="319"/>
        <v>-1</v>
      </c>
      <c r="AC781" s="4">
        <f t="shared" si="320"/>
        <v>0</v>
      </c>
      <c r="AD781" s="4"/>
      <c r="AE781" s="4">
        <f t="shared" si="321"/>
        <v>-3.8831935383659366E-2</v>
      </c>
      <c r="AF781" s="31">
        <f t="shared" si="322"/>
        <v>-0.84000000000000008</v>
      </c>
      <c r="AG781" s="31">
        <f t="shared" si="323"/>
        <v>-0.8899999999999999</v>
      </c>
      <c r="AH781" s="3">
        <f t="shared" si="324"/>
        <v>0</v>
      </c>
      <c r="AI781" s="40" t="b">
        <f t="shared" si="325"/>
        <v>0</v>
      </c>
      <c r="AJ781" s="3">
        <f t="shared" si="326"/>
        <v>4.2042042042042094E-2</v>
      </c>
      <c r="AK781" s="3">
        <f t="shared" si="327"/>
        <v>0.83638132486905592</v>
      </c>
    </row>
    <row r="782" spans="1:37" s="3" customFormat="1" x14ac:dyDescent="0.25">
      <c r="A782" s="9">
        <v>44108</v>
      </c>
      <c r="B782" s="1" t="s">
        <v>40</v>
      </c>
      <c r="C782" s="1" t="s">
        <v>63</v>
      </c>
      <c r="D782">
        <v>31</v>
      </c>
      <c r="E782" s="1">
        <v>21</v>
      </c>
      <c r="F782">
        <f t="shared" si="303"/>
        <v>1</v>
      </c>
      <c r="G782">
        <f t="shared" si="304"/>
        <v>0</v>
      </c>
      <c r="H782" s="4">
        <v>2.7</v>
      </c>
      <c r="I782" s="4">
        <v>1.5</v>
      </c>
      <c r="J782" s="4">
        <v>2.4</v>
      </c>
      <c r="K782" s="4">
        <v>1.62</v>
      </c>
      <c r="L782" s="18">
        <f t="shared" si="305"/>
        <v>30</v>
      </c>
      <c r="M782" s="18">
        <f t="shared" si="306"/>
        <v>65</v>
      </c>
      <c r="N782" s="18">
        <f t="shared" si="307"/>
        <v>40</v>
      </c>
      <c r="O782" s="18">
        <f t="shared" si="308"/>
        <v>60</v>
      </c>
      <c r="P782" s="4">
        <f t="shared" si="309"/>
        <v>202010</v>
      </c>
      <c r="Q782" s="23">
        <f t="shared" si="310"/>
        <v>2.7</v>
      </c>
      <c r="R782" s="23">
        <f t="shared" si="311"/>
        <v>-2.5882352941176467</v>
      </c>
      <c r="S782" s="22">
        <f t="shared" si="312"/>
        <v>0.11176470588235343</v>
      </c>
      <c r="T782" s="5">
        <f t="shared" si="313"/>
        <v>0.55555555555555547</v>
      </c>
      <c r="U782" s="5"/>
      <c r="V782" s="5"/>
      <c r="W782" s="5">
        <f t="shared" si="314"/>
        <v>1.7000000000000002</v>
      </c>
      <c r="X782" s="4">
        <f t="shared" si="315"/>
        <v>1.4</v>
      </c>
      <c r="Y782" s="4">
        <f t="shared" si="316"/>
        <v>-0.30000000000000027</v>
      </c>
      <c r="Z782" s="30">
        <f t="shared" si="317"/>
        <v>2020</v>
      </c>
      <c r="AA782" s="4">
        <f t="shared" si="318"/>
        <v>-1</v>
      </c>
      <c r="AB782" s="4">
        <f t="shared" si="319"/>
        <v>-1</v>
      </c>
      <c r="AC782" s="4">
        <f t="shared" si="320"/>
        <v>0</v>
      </c>
      <c r="AD782" s="4"/>
      <c r="AE782" s="4">
        <f t="shared" si="321"/>
        <v>-4.6296296296296335E-2</v>
      </c>
      <c r="AF782" s="31">
        <f t="shared" si="322"/>
        <v>0.70000000000000018</v>
      </c>
      <c r="AG782" s="31">
        <f t="shared" si="323"/>
        <v>0.39999999999999991</v>
      </c>
      <c r="AH782" s="3">
        <f t="shared" si="324"/>
        <v>1</v>
      </c>
      <c r="AI782" s="40">
        <f t="shared" si="325"/>
        <v>1.2345679012345734E-2</v>
      </c>
      <c r="AJ782" s="3">
        <f t="shared" si="326"/>
        <v>3.5714285714285587E-2</v>
      </c>
      <c r="AK782" s="3">
        <f t="shared" si="327"/>
        <v>0.74394147233653407</v>
      </c>
    </row>
    <row r="783" spans="1:37" s="3" customFormat="1" x14ac:dyDescent="0.25">
      <c r="A783" s="9">
        <v>44108</v>
      </c>
      <c r="B783" s="1" t="s">
        <v>45</v>
      </c>
      <c r="C783" s="1" t="s">
        <v>36</v>
      </c>
      <c r="D783">
        <v>11</v>
      </c>
      <c r="E783" s="1">
        <v>19</v>
      </c>
      <c r="F783">
        <f t="shared" si="303"/>
        <v>0</v>
      </c>
      <c r="G783">
        <f t="shared" si="304"/>
        <v>1</v>
      </c>
      <c r="H783" s="4">
        <v>2.35</v>
      </c>
      <c r="I783" s="4">
        <v>1.64</v>
      </c>
      <c r="J783" s="4">
        <v>2.2999999999999998</v>
      </c>
      <c r="K783" s="4">
        <v>1.66</v>
      </c>
      <c r="L783" s="18">
        <f t="shared" si="305"/>
        <v>40</v>
      </c>
      <c r="M783" s="18">
        <f t="shared" si="306"/>
        <v>60</v>
      </c>
      <c r="N783" s="18">
        <f t="shared" si="307"/>
        <v>40</v>
      </c>
      <c r="O783" s="18">
        <f t="shared" si="308"/>
        <v>60</v>
      </c>
      <c r="P783" s="4">
        <f t="shared" si="309"/>
        <v>202010</v>
      </c>
      <c r="Q783" s="23">
        <f t="shared" si="310"/>
        <v>1.4329268292682928</v>
      </c>
      <c r="R783" s="23">
        <f t="shared" si="311"/>
        <v>-2.3032407407407409</v>
      </c>
      <c r="S783" s="22">
        <f t="shared" si="312"/>
        <v>-0.87031391147244808</v>
      </c>
      <c r="T783" s="5">
        <f t="shared" si="313"/>
        <v>0.69787234042553181</v>
      </c>
      <c r="U783" s="5"/>
      <c r="V783" s="5"/>
      <c r="W783" s="5">
        <f t="shared" si="314"/>
        <v>-1</v>
      </c>
      <c r="X783" s="4">
        <f t="shared" si="315"/>
        <v>-1</v>
      </c>
      <c r="Y783" s="4">
        <f t="shared" si="316"/>
        <v>0</v>
      </c>
      <c r="Z783" s="30">
        <f t="shared" si="317"/>
        <v>2020</v>
      </c>
      <c r="AA783" s="4">
        <f t="shared" si="318"/>
        <v>0.6399999999999999</v>
      </c>
      <c r="AB783" s="4">
        <f t="shared" si="319"/>
        <v>0.65999999999999992</v>
      </c>
      <c r="AC783" s="4">
        <f t="shared" si="320"/>
        <v>2.0000000000000018E-2</v>
      </c>
      <c r="AD783" s="4"/>
      <c r="AE783" s="4">
        <f t="shared" si="321"/>
        <v>-9.2506938020351925E-3</v>
      </c>
      <c r="AF783" s="31">
        <f t="shared" si="322"/>
        <v>-0.3600000000000001</v>
      </c>
      <c r="AG783" s="31">
        <f t="shared" si="323"/>
        <v>-0.34000000000000008</v>
      </c>
      <c r="AH783" s="3">
        <f t="shared" si="324"/>
        <v>0</v>
      </c>
      <c r="AI783" s="40" t="b">
        <f t="shared" si="325"/>
        <v>0</v>
      </c>
      <c r="AJ783" s="3">
        <f t="shared" si="326"/>
        <v>3.4085213032581496E-2</v>
      </c>
      <c r="AK783" s="3">
        <f t="shared" si="327"/>
        <v>0.73137311560596974</v>
      </c>
    </row>
    <row r="784" spans="1:37" s="3" customFormat="1" x14ac:dyDescent="0.25">
      <c r="A784" s="9">
        <v>44108</v>
      </c>
      <c r="B784" s="1" t="s">
        <v>44</v>
      </c>
      <c r="C784" s="1" t="s">
        <v>56</v>
      </c>
      <c r="D784">
        <v>33</v>
      </c>
      <c r="E784" s="1">
        <v>25</v>
      </c>
      <c r="F784">
        <f t="shared" si="303"/>
        <v>1</v>
      </c>
      <c r="G784">
        <f t="shared" si="304"/>
        <v>0</v>
      </c>
      <c r="H784" s="4">
        <v>1.57</v>
      </c>
      <c r="I784" s="4">
        <v>2.5499999999999998</v>
      </c>
      <c r="J784" s="4">
        <v>1.74</v>
      </c>
      <c r="K784" s="4">
        <v>2.15</v>
      </c>
      <c r="L784" s="18">
        <f t="shared" si="305"/>
        <v>60</v>
      </c>
      <c r="M784" s="18">
        <f t="shared" si="306"/>
        <v>35</v>
      </c>
      <c r="N784" s="18">
        <f t="shared" si="307"/>
        <v>55</v>
      </c>
      <c r="O784" s="18">
        <f t="shared" si="308"/>
        <v>45</v>
      </c>
      <c r="P784" s="4">
        <f t="shared" si="309"/>
        <v>202010</v>
      </c>
      <c r="Q784" s="23">
        <f t="shared" si="310"/>
        <v>1.57</v>
      </c>
      <c r="R784" s="23">
        <f t="shared" si="311"/>
        <v>-2.3995472552348613</v>
      </c>
      <c r="S784" s="22">
        <f t="shared" si="312"/>
        <v>-0.82954725523486128</v>
      </c>
      <c r="T784" s="5">
        <f t="shared" si="313"/>
        <v>1.6242038216560508</v>
      </c>
      <c r="U784" s="5"/>
      <c r="V784" s="5"/>
      <c r="W784" s="5">
        <f t="shared" si="314"/>
        <v>0.57000000000000006</v>
      </c>
      <c r="X784" s="4">
        <f t="shared" si="315"/>
        <v>0.74</v>
      </c>
      <c r="Y784" s="4">
        <f t="shared" si="316"/>
        <v>0.16999999999999993</v>
      </c>
      <c r="Z784" s="30">
        <f t="shared" si="317"/>
        <v>2020</v>
      </c>
      <c r="AA784" s="4">
        <f t="shared" si="318"/>
        <v>-1</v>
      </c>
      <c r="AB784" s="4">
        <f t="shared" si="319"/>
        <v>-1</v>
      </c>
      <c r="AC784" s="4">
        <f t="shared" si="320"/>
        <v>0</v>
      </c>
      <c r="AD784" s="4"/>
      <c r="AE784" s="4">
        <f t="shared" si="321"/>
        <v>6.2230031481074755E-2</v>
      </c>
      <c r="AF784" s="31">
        <f t="shared" si="322"/>
        <v>-0.42999999999999994</v>
      </c>
      <c r="AG784" s="31">
        <f t="shared" si="323"/>
        <v>-0.26</v>
      </c>
      <c r="AH784" s="3">
        <f t="shared" si="324"/>
        <v>1</v>
      </c>
      <c r="AI784" s="40">
        <f t="shared" si="325"/>
        <v>3.3130493576741027E-2</v>
      </c>
      <c r="AJ784" s="3">
        <f t="shared" si="326"/>
        <v>2.8276699029126329E-2</v>
      </c>
      <c r="AK784" s="3">
        <f t="shared" si="327"/>
        <v>0.74295003424395301</v>
      </c>
    </row>
    <row r="785" spans="1:37" s="3" customFormat="1" x14ac:dyDescent="0.25">
      <c r="A785" s="9">
        <v>44108</v>
      </c>
      <c r="B785" s="1" t="s">
        <v>37</v>
      </c>
      <c r="C785" s="1" t="s">
        <v>58</v>
      </c>
      <c r="D785">
        <v>38</v>
      </c>
      <c r="E785" s="1">
        <v>49</v>
      </c>
      <c r="F785">
        <f t="shared" si="303"/>
        <v>0</v>
      </c>
      <c r="G785">
        <f t="shared" si="304"/>
        <v>1</v>
      </c>
      <c r="H785" s="4">
        <v>1.42</v>
      </c>
      <c r="I785" s="4">
        <v>2.95</v>
      </c>
      <c r="J785" s="4">
        <v>1.54</v>
      </c>
      <c r="K785" s="4">
        <v>2.65</v>
      </c>
      <c r="L785" s="18">
        <f t="shared" si="305"/>
        <v>70</v>
      </c>
      <c r="M785" s="18">
        <f t="shared" si="306"/>
        <v>30</v>
      </c>
      <c r="N785" s="18">
        <f t="shared" si="307"/>
        <v>60</v>
      </c>
      <c r="O785" s="18">
        <f t="shared" si="308"/>
        <v>35</v>
      </c>
      <c r="P785" s="4">
        <f t="shared" si="309"/>
        <v>202010</v>
      </c>
      <c r="Q785" s="23">
        <f t="shared" si="310"/>
        <v>0.48135593220338979</v>
      </c>
      <c r="R785" s="23">
        <f t="shared" si="311"/>
        <v>-2.8937728937728942</v>
      </c>
      <c r="S785" s="22">
        <f t="shared" si="312"/>
        <v>-2.4124169615695044</v>
      </c>
      <c r="T785" s="5">
        <f t="shared" si="313"/>
        <v>2.0774647887323945</v>
      </c>
      <c r="U785" s="5"/>
      <c r="V785" s="5"/>
      <c r="W785" s="5">
        <f t="shared" si="314"/>
        <v>-1</v>
      </c>
      <c r="X785" s="4">
        <f t="shared" si="315"/>
        <v>-1</v>
      </c>
      <c r="Y785" s="4">
        <f t="shared" si="316"/>
        <v>0</v>
      </c>
      <c r="Z785" s="30">
        <f t="shared" si="317"/>
        <v>2020</v>
      </c>
      <c r="AA785" s="4">
        <f t="shared" si="318"/>
        <v>1.9500000000000002</v>
      </c>
      <c r="AB785" s="4">
        <f t="shared" si="319"/>
        <v>1.65</v>
      </c>
      <c r="AC785" s="4">
        <f t="shared" si="320"/>
        <v>-0.30000000000000027</v>
      </c>
      <c r="AD785" s="4"/>
      <c r="AE785" s="4">
        <f t="shared" si="321"/>
        <v>5.4874702762026772E-2</v>
      </c>
      <c r="AF785" s="31">
        <f t="shared" si="322"/>
        <v>0.95000000000000018</v>
      </c>
      <c r="AG785" s="31">
        <f t="shared" si="323"/>
        <v>0.64999999999999991</v>
      </c>
      <c r="AH785" s="3">
        <f t="shared" si="324"/>
        <v>1</v>
      </c>
      <c r="AI785" s="40">
        <f t="shared" si="325"/>
        <v>1.1666299801893043E-2</v>
      </c>
      <c r="AJ785" s="3">
        <f t="shared" si="326"/>
        <v>4.1418764302059485E-2</v>
      </c>
      <c r="AK785" s="3">
        <f t="shared" si="327"/>
        <v>0.75096481189779574</v>
      </c>
    </row>
    <row r="786" spans="1:37" s="3" customFormat="1" x14ac:dyDescent="0.25">
      <c r="A786" s="9">
        <v>44108</v>
      </c>
      <c r="B786" s="1" t="s">
        <v>33</v>
      </c>
      <c r="C786" s="1" t="s">
        <v>42</v>
      </c>
      <c r="D786">
        <v>29</v>
      </c>
      <c r="E786" s="1">
        <v>35</v>
      </c>
      <c r="F786">
        <f t="shared" si="303"/>
        <v>0</v>
      </c>
      <c r="G786">
        <f t="shared" si="304"/>
        <v>1</v>
      </c>
      <c r="H786" s="4">
        <v>2.8</v>
      </c>
      <c r="I786" s="4">
        <v>1.45</v>
      </c>
      <c r="J786" s="4">
        <v>2.4500000000000002</v>
      </c>
      <c r="K786" s="4">
        <v>1.6</v>
      </c>
      <c r="L786" s="18">
        <f t="shared" si="305"/>
        <v>30</v>
      </c>
      <c r="M786" s="18">
        <f t="shared" si="306"/>
        <v>65</v>
      </c>
      <c r="N786" s="18">
        <f t="shared" si="307"/>
        <v>40</v>
      </c>
      <c r="O786" s="18">
        <f t="shared" si="308"/>
        <v>60</v>
      </c>
      <c r="P786" s="4">
        <f t="shared" si="309"/>
        <v>202010</v>
      </c>
      <c r="Q786" s="23">
        <f t="shared" si="310"/>
        <v>1.9310344827586206</v>
      </c>
      <c r="R786" s="23">
        <f t="shared" si="311"/>
        <v>-2.7777777777777777</v>
      </c>
      <c r="S786" s="22">
        <f t="shared" si="312"/>
        <v>-0.84674329501915713</v>
      </c>
      <c r="T786" s="5">
        <f t="shared" si="313"/>
        <v>0.5178571428571429</v>
      </c>
      <c r="U786" s="5"/>
      <c r="V786" s="5"/>
      <c r="W786" s="5">
        <f t="shared" si="314"/>
        <v>-1</v>
      </c>
      <c r="X786" s="4">
        <f t="shared" si="315"/>
        <v>-1</v>
      </c>
      <c r="Y786" s="4">
        <f t="shared" si="316"/>
        <v>0</v>
      </c>
      <c r="Z786" s="30">
        <f t="shared" si="317"/>
        <v>2020</v>
      </c>
      <c r="AA786" s="4">
        <f t="shared" si="318"/>
        <v>0.44999999999999996</v>
      </c>
      <c r="AB786" s="4">
        <f t="shared" si="319"/>
        <v>0.60000000000000009</v>
      </c>
      <c r="AC786" s="4">
        <f t="shared" si="320"/>
        <v>0.15000000000000013</v>
      </c>
      <c r="AD786" s="4"/>
      <c r="AE786" s="4">
        <f t="shared" si="321"/>
        <v>-5.1020408163265252E-2</v>
      </c>
      <c r="AF786" s="31">
        <f t="shared" si="322"/>
        <v>-0.55000000000000004</v>
      </c>
      <c r="AG786" s="31">
        <f t="shared" si="323"/>
        <v>-0.39999999999999991</v>
      </c>
      <c r="AH786" s="3">
        <f t="shared" si="324"/>
        <v>1</v>
      </c>
      <c r="AI786" s="40">
        <f t="shared" si="325"/>
        <v>1.7857142857142794E-2</v>
      </c>
      <c r="AJ786" s="3">
        <f t="shared" si="326"/>
        <v>4.4705882352941262E-2</v>
      </c>
      <c r="AK786" s="3">
        <f t="shared" si="327"/>
        <v>0.74216797301560333</v>
      </c>
    </row>
    <row r="787" spans="1:37" s="3" customFormat="1" x14ac:dyDescent="0.25">
      <c r="A787" s="9">
        <v>44108</v>
      </c>
      <c r="B787" s="1" t="s">
        <v>47</v>
      </c>
      <c r="C787" s="1" t="s">
        <v>60</v>
      </c>
      <c r="D787">
        <v>23</v>
      </c>
      <c r="E787" s="1">
        <v>31</v>
      </c>
      <c r="F787">
        <f t="shared" si="303"/>
        <v>0</v>
      </c>
      <c r="G787">
        <f t="shared" si="304"/>
        <v>1</v>
      </c>
      <c r="H787" s="4">
        <v>1.5</v>
      </c>
      <c r="I787" s="4">
        <v>2.7</v>
      </c>
      <c r="J787" s="4">
        <v>1.54</v>
      </c>
      <c r="K787" s="4">
        <v>2.65</v>
      </c>
      <c r="L787" s="18">
        <f t="shared" si="305"/>
        <v>60</v>
      </c>
      <c r="M787" s="18">
        <f t="shared" si="306"/>
        <v>35</v>
      </c>
      <c r="N787" s="18">
        <f t="shared" si="307"/>
        <v>60</v>
      </c>
      <c r="O787" s="18">
        <f t="shared" si="308"/>
        <v>35</v>
      </c>
      <c r="P787" s="4">
        <f t="shared" si="309"/>
        <v>202010</v>
      </c>
      <c r="Q787" s="23">
        <f t="shared" si="310"/>
        <v>0.55555555555555547</v>
      </c>
      <c r="R787" s="23">
        <f t="shared" si="311"/>
        <v>-2.5882352941176467</v>
      </c>
      <c r="S787" s="22">
        <f t="shared" si="312"/>
        <v>-2.0326797385620914</v>
      </c>
      <c r="T787" s="5">
        <f t="shared" si="313"/>
        <v>1.8</v>
      </c>
      <c r="U787" s="5"/>
      <c r="V787" s="5"/>
      <c r="W787" s="5">
        <f t="shared" si="314"/>
        <v>-1</v>
      </c>
      <c r="X787" s="4">
        <f t="shared" si="315"/>
        <v>-1</v>
      </c>
      <c r="Y787" s="4">
        <f t="shared" si="316"/>
        <v>0</v>
      </c>
      <c r="Z787" s="30">
        <f t="shared" si="317"/>
        <v>2020</v>
      </c>
      <c r="AA787" s="4">
        <f t="shared" si="318"/>
        <v>1.7000000000000002</v>
      </c>
      <c r="AB787" s="4">
        <f t="shared" si="319"/>
        <v>1.65</v>
      </c>
      <c r="AC787" s="4">
        <f t="shared" si="320"/>
        <v>-5.0000000000000266E-2</v>
      </c>
      <c r="AD787" s="4"/>
      <c r="AE787" s="4">
        <f t="shared" si="321"/>
        <v>1.7316017316017285E-2</v>
      </c>
      <c r="AF787" s="31">
        <f t="shared" si="322"/>
        <v>0.70000000000000018</v>
      </c>
      <c r="AG787" s="31">
        <f t="shared" si="323"/>
        <v>0.64999999999999991</v>
      </c>
      <c r="AH787" s="3">
        <f t="shared" si="324"/>
        <v>0</v>
      </c>
      <c r="AI787" s="40" t="b">
        <f t="shared" si="325"/>
        <v>0</v>
      </c>
      <c r="AJ787" s="3">
        <f t="shared" si="326"/>
        <v>3.5714285714285587E-2</v>
      </c>
      <c r="AK787" s="3">
        <f t="shared" si="327"/>
        <v>0.74394147233653407</v>
      </c>
    </row>
    <row r="788" spans="1:37" s="3" customFormat="1" x14ac:dyDescent="0.25">
      <c r="A788" s="9">
        <v>44108</v>
      </c>
      <c r="B788" s="1" t="s">
        <v>51</v>
      </c>
      <c r="C788" s="1" t="s">
        <v>61</v>
      </c>
      <c r="D788">
        <v>23</v>
      </c>
      <c r="E788" s="1">
        <v>31</v>
      </c>
      <c r="F788">
        <f t="shared" si="303"/>
        <v>0</v>
      </c>
      <c r="G788">
        <f t="shared" si="304"/>
        <v>1</v>
      </c>
      <c r="H788" s="4">
        <v>3.55</v>
      </c>
      <c r="I788" s="4">
        <v>1.31</v>
      </c>
      <c r="J788" s="4">
        <v>3</v>
      </c>
      <c r="K788" s="4">
        <v>1.41</v>
      </c>
      <c r="L788" s="18">
        <f t="shared" si="305"/>
        <v>20</v>
      </c>
      <c r="M788" s="18">
        <f t="shared" si="306"/>
        <v>75</v>
      </c>
      <c r="N788" s="18">
        <f t="shared" si="307"/>
        <v>30</v>
      </c>
      <c r="O788" s="18">
        <f t="shared" si="308"/>
        <v>70</v>
      </c>
      <c r="P788" s="4">
        <f t="shared" si="309"/>
        <v>202010</v>
      </c>
      <c r="Q788" s="23">
        <f t="shared" si="310"/>
        <v>2.7099236641221371</v>
      </c>
      <c r="R788" s="23">
        <f t="shared" si="311"/>
        <v>-3.6179633143580006</v>
      </c>
      <c r="S788" s="22">
        <f t="shared" si="312"/>
        <v>-0.90803965023586342</v>
      </c>
      <c r="T788" s="5">
        <f t="shared" si="313"/>
        <v>0.36901408450704226</v>
      </c>
      <c r="U788" s="5"/>
      <c r="V788" s="5"/>
      <c r="W788" s="5">
        <f t="shared" si="314"/>
        <v>-1</v>
      </c>
      <c r="X788" s="4">
        <f t="shared" si="315"/>
        <v>-1</v>
      </c>
      <c r="Y788" s="4">
        <f t="shared" si="316"/>
        <v>0</v>
      </c>
      <c r="Z788" s="30">
        <f t="shared" si="317"/>
        <v>2020</v>
      </c>
      <c r="AA788" s="4">
        <f t="shared" si="318"/>
        <v>0.31000000000000005</v>
      </c>
      <c r="AB788" s="4">
        <f t="shared" si="319"/>
        <v>0.40999999999999992</v>
      </c>
      <c r="AC788" s="4">
        <f t="shared" si="320"/>
        <v>9.9999999999999867E-2</v>
      </c>
      <c r="AD788" s="4"/>
      <c r="AE788" s="4">
        <f t="shared" si="321"/>
        <v>-5.1643192488262879E-2</v>
      </c>
      <c r="AF788" s="31">
        <f t="shared" si="322"/>
        <v>-0.69</v>
      </c>
      <c r="AG788" s="31">
        <f t="shared" si="323"/>
        <v>-0.59000000000000008</v>
      </c>
      <c r="AH788" s="3">
        <f t="shared" si="324"/>
        <v>1</v>
      </c>
      <c r="AI788" s="40" t="b">
        <f t="shared" si="325"/>
        <v>0</v>
      </c>
      <c r="AJ788" s="3">
        <f t="shared" si="326"/>
        <v>4.3106995884773514E-2</v>
      </c>
      <c r="AK788" s="3">
        <f t="shared" si="327"/>
        <v>0.77528246006428891</v>
      </c>
    </row>
    <row r="789" spans="1:37" s="3" customFormat="1" x14ac:dyDescent="0.25">
      <c r="A789" s="9">
        <v>44108</v>
      </c>
      <c r="B789" s="1" t="s">
        <v>39</v>
      </c>
      <c r="C789" s="1" t="s">
        <v>74</v>
      </c>
      <c r="D789">
        <v>38</v>
      </c>
      <c r="E789" s="1">
        <v>31</v>
      </c>
      <c r="F789">
        <f t="shared" si="303"/>
        <v>1</v>
      </c>
      <c r="G789">
        <f t="shared" si="304"/>
        <v>0</v>
      </c>
      <c r="H789" s="4">
        <v>1.29</v>
      </c>
      <c r="I789" s="4">
        <v>3.7</v>
      </c>
      <c r="J789" s="4">
        <v>1.29</v>
      </c>
      <c r="K789" s="4">
        <v>3.7</v>
      </c>
      <c r="L789" s="18">
        <f t="shared" si="305"/>
        <v>70</v>
      </c>
      <c r="M789" s="18">
        <f t="shared" si="306"/>
        <v>25</v>
      </c>
      <c r="N789" s="18">
        <f t="shared" si="307"/>
        <v>75</v>
      </c>
      <c r="O789" s="18">
        <f t="shared" si="308"/>
        <v>25</v>
      </c>
      <c r="P789" s="4">
        <f t="shared" si="309"/>
        <v>202010</v>
      </c>
      <c r="Q789" s="23">
        <f t="shared" si="310"/>
        <v>1.29</v>
      </c>
      <c r="R789" s="23">
        <f t="shared" si="311"/>
        <v>-3.8186462324393355</v>
      </c>
      <c r="S789" s="22">
        <f t="shared" si="312"/>
        <v>-2.5286462324393355</v>
      </c>
      <c r="T789" s="5">
        <f t="shared" si="313"/>
        <v>2.8682170542635661</v>
      </c>
      <c r="U789" s="5"/>
      <c r="V789" s="5"/>
      <c r="W789" s="5">
        <f t="shared" si="314"/>
        <v>0.29000000000000004</v>
      </c>
      <c r="X789" s="4">
        <f t="shared" si="315"/>
        <v>0.29000000000000004</v>
      </c>
      <c r="Y789" s="4">
        <f t="shared" si="316"/>
        <v>0</v>
      </c>
      <c r="Z789" s="30">
        <f t="shared" si="317"/>
        <v>2020</v>
      </c>
      <c r="AA789" s="4">
        <f t="shared" si="318"/>
        <v>-1</v>
      </c>
      <c r="AB789" s="4">
        <f t="shared" si="319"/>
        <v>-1</v>
      </c>
      <c r="AC789" s="4">
        <f t="shared" si="320"/>
        <v>0</v>
      </c>
      <c r="AD789" s="4"/>
      <c r="AE789" s="4">
        <f t="shared" si="321"/>
        <v>0</v>
      </c>
      <c r="AF789" s="31">
        <f t="shared" si="322"/>
        <v>-0.71</v>
      </c>
      <c r="AG789" s="31">
        <f t="shared" si="323"/>
        <v>-0.71</v>
      </c>
      <c r="AH789" s="3">
        <f t="shared" si="324"/>
        <v>0</v>
      </c>
      <c r="AI789" s="40" t="b">
        <f t="shared" si="325"/>
        <v>0</v>
      </c>
      <c r="AJ789" s="3">
        <f t="shared" si="326"/>
        <v>4.3486973947895691E-2</v>
      </c>
      <c r="AK789" s="3">
        <f t="shared" si="327"/>
        <v>0.78096290200714802</v>
      </c>
    </row>
    <row r="790" spans="1:37" s="3" customFormat="1" x14ac:dyDescent="0.25">
      <c r="A790" s="9">
        <v>44108</v>
      </c>
      <c r="B790" s="1" t="s">
        <v>81</v>
      </c>
      <c r="C790" s="1" t="s">
        <v>43</v>
      </c>
      <c r="D790">
        <v>17</v>
      </c>
      <c r="E790" s="1">
        <v>31</v>
      </c>
      <c r="F790">
        <f t="shared" si="303"/>
        <v>0</v>
      </c>
      <c r="G790">
        <f t="shared" si="304"/>
        <v>1</v>
      </c>
      <c r="H790" s="4">
        <v>6.75</v>
      </c>
      <c r="I790" s="4">
        <v>1.1100000000000001</v>
      </c>
      <c r="J790" s="4">
        <v>8</v>
      </c>
      <c r="K790" s="4">
        <v>1.0900000000000001</v>
      </c>
      <c r="L790" s="18">
        <f t="shared" si="305"/>
        <v>10</v>
      </c>
      <c r="M790" s="18">
        <f t="shared" si="306"/>
        <v>90</v>
      </c>
      <c r="N790" s="18">
        <f t="shared" si="307"/>
        <v>10</v>
      </c>
      <c r="O790" s="18">
        <f t="shared" si="308"/>
        <v>90</v>
      </c>
      <c r="P790" s="4">
        <f t="shared" si="309"/>
        <v>202010</v>
      </c>
      <c r="Q790" s="23">
        <f t="shared" si="310"/>
        <v>6.0810810810810807</v>
      </c>
      <c r="R790" s="23">
        <f t="shared" si="311"/>
        <v>-9.2648221343873445</v>
      </c>
      <c r="S790" s="22">
        <f t="shared" si="312"/>
        <v>-3.1837410533062638</v>
      </c>
      <c r="T790" s="5">
        <f t="shared" si="313"/>
        <v>0.16444444444444445</v>
      </c>
      <c r="U790" s="5"/>
      <c r="V790" s="5"/>
      <c r="W790" s="5">
        <f t="shared" si="314"/>
        <v>-1</v>
      </c>
      <c r="X790" s="4">
        <f t="shared" si="315"/>
        <v>-1</v>
      </c>
      <c r="Y790" s="4">
        <f t="shared" si="316"/>
        <v>0</v>
      </c>
      <c r="Z790" s="30">
        <f t="shared" si="317"/>
        <v>2020</v>
      </c>
      <c r="AA790" s="4">
        <f t="shared" si="318"/>
        <v>0.1100000000000001</v>
      </c>
      <c r="AB790" s="4">
        <f t="shared" si="319"/>
        <v>9.000000000000008E-2</v>
      </c>
      <c r="AC790" s="4">
        <f t="shared" si="320"/>
        <v>-2.0000000000000018E-2</v>
      </c>
      <c r="AD790" s="4"/>
      <c r="AE790" s="4">
        <f t="shared" si="321"/>
        <v>2.314814814814814E-2</v>
      </c>
      <c r="AF790" s="31">
        <f t="shared" si="322"/>
        <v>-0.8899999999999999</v>
      </c>
      <c r="AG790" s="31">
        <f t="shared" si="323"/>
        <v>-0.90999999999999992</v>
      </c>
      <c r="AH790" s="3">
        <f t="shared" si="324"/>
        <v>0</v>
      </c>
      <c r="AI790" s="40" t="b">
        <f t="shared" si="325"/>
        <v>0</v>
      </c>
      <c r="AJ790" s="3">
        <f t="shared" si="326"/>
        <v>4.6755725190839703E-2</v>
      </c>
      <c r="AK790" s="3">
        <f t="shared" si="327"/>
        <v>0.85998678024036712</v>
      </c>
    </row>
    <row r="791" spans="1:37" s="3" customFormat="1" x14ac:dyDescent="0.25">
      <c r="A791" s="9">
        <v>44105</v>
      </c>
      <c r="B791" s="1" t="s">
        <v>53</v>
      </c>
      <c r="C791" s="1" t="s">
        <v>35</v>
      </c>
      <c r="D791">
        <v>28</v>
      </c>
      <c r="E791" s="1">
        <v>37</v>
      </c>
      <c r="F791">
        <f t="shared" si="303"/>
        <v>0</v>
      </c>
      <c r="G791">
        <f t="shared" si="304"/>
        <v>1</v>
      </c>
      <c r="H791" s="4">
        <v>2.2999999999999998</v>
      </c>
      <c r="I791" s="4">
        <v>1.66</v>
      </c>
      <c r="J791" s="4">
        <v>1.8</v>
      </c>
      <c r="K791" s="4">
        <v>2.0499999999999998</v>
      </c>
      <c r="L791" s="18">
        <f t="shared" si="305"/>
        <v>40</v>
      </c>
      <c r="M791" s="18">
        <f t="shared" si="306"/>
        <v>60</v>
      </c>
      <c r="N791" s="18">
        <f t="shared" si="307"/>
        <v>55</v>
      </c>
      <c r="O791" s="18">
        <f t="shared" si="308"/>
        <v>45</v>
      </c>
      <c r="P791" s="4">
        <f t="shared" si="309"/>
        <v>202010</v>
      </c>
      <c r="Q791" s="23">
        <f t="shared" si="310"/>
        <v>1.3855421686746987</v>
      </c>
      <c r="R791" s="23">
        <f t="shared" si="311"/>
        <v>-2.2843822843822847</v>
      </c>
      <c r="S791" s="22">
        <f t="shared" si="312"/>
        <v>-0.89884011570758604</v>
      </c>
      <c r="T791" s="5">
        <f t="shared" si="313"/>
        <v>0.72173913043478266</v>
      </c>
      <c r="U791" s="5"/>
      <c r="V791" s="5"/>
      <c r="W791" s="5">
        <f t="shared" si="314"/>
        <v>-1</v>
      </c>
      <c r="X791" s="4">
        <f t="shared" si="315"/>
        <v>-1</v>
      </c>
      <c r="Y791" s="4">
        <f t="shared" si="316"/>
        <v>0</v>
      </c>
      <c r="Z791" s="30">
        <f t="shared" si="317"/>
        <v>2020</v>
      </c>
      <c r="AA791" s="4">
        <f t="shared" si="318"/>
        <v>0.65999999999999992</v>
      </c>
      <c r="AB791" s="4">
        <f t="shared" si="319"/>
        <v>1.0499999999999998</v>
      </c>
      <c r="AC791" s="4">
        <f t="shared" si="320"/>
        <v>0.3899999999999999</v>
      </c>
      <c r="AD791" s="4"/>
      <c r="AE791" s="4">
        <f t="shared" si="321"/>
        <v>-0.12077294685990336</v>
      </c>
      <c r="AF791" s="31">
        <f t="shared" si="322"/>
        <v>-0.34000000000000008</v>
      </c>
      <c r="AG791" s="31">
        <f t="shared" si="323"/>
        <v>4.9999999999999822E-2</v>
      </c>
      <c r="AH791" s="3">
        <f t="shared" si="324"/>
        <v>1</v>
      </c>
      <c r="AI791" s="40">
        <f t="shared" si="325"/>
        <v>7.7412513255567195E-2</v>
      </c>
      <c r="AJ791" s="3">
        <f t="shared" si="326"/>
        <v>3.5858585858585923E-2</v>
      </c>
      <c r="AK791" s="3">
        <f t="shared" si="327"/>
        <v>0.72834147531433491</v>
      </c>
    </row>
    <row r="792" spans="1:37" s="3" customFormat="1" x14ac:dyDescent="0.25">
      <c r="A792" s="9">
        <v>44102</v>
      </c>
      <c r="B792" s="1" t="s">
        <v>43</v>
      </c>
      <c r="C792" s="1" t="s">
        <v>49</v>
      </c>
      <c r="D792">
        <v>20</v>
      </c>
      <c r="E792" s="1">
        <v>34</v>
      </c>
      <c r="F792">
        <f t="shared" si="303"/>
        <v>0</v>
      </c>
      <c r="G792">
        <f t="shared" si="304"/>
        <v>1</v>
      </c>
      <c r="H792" s="4">
        <v>1.54</v>
      </c>
      <c r="I792" s="4">
        <v>2.65</v>
      </c>
      <c r="J792" s="4">
        <v>1.58</v>
      </c>
      <c r="K792" s="4">
        <v>2.5</v>
      </c>
      <c r="L792" s="18">
        <f t="shared" si="305"/>
        <v>60</v>
      </c>
      <c r="M792" s="18">
        <f t="shared" si="306"/>
        <v>35</v>
      </c>
      <c r="N792" s="18">
        <f t="shared" si="307"/>
        <v>60</v>
      </c>
      <c r="O792" s="18">
        <f t="shared" si="308"/>
        <v>40</v>
      </c>
      <c r="P792" s="4">
        <f t="shared" si="309"/>
        <v>202009</v>
      </c>
      <c r="Q792" s="23">
        <f t="shared" si="310"/>
        <v>0.5811320754716981</v>
      </c>
      <c r="R792" s="23">
        <f t="shared" si="311"/>
        <v>-2.4579124579124576</v>
      </c>
      <c r="S792" s="22">
        <f t="shared" si="312"/>
        <v>-1.8767803824407596</v>
      </c>
      <c r="T792" s="5">
        <f t="shared" si="313"/>
        <v>1.7207792207792207</v>
      </c>
      <c r="U792" s="5"/>
      <c r="V792" s="5"/>
      <c r="W792" s="5">
        <f t="shared" si="314"/>
        <v>-1</v>
      </c>
      <c r="X792" s="4">
        <f t="shared" si="315"/>
        <v>-1</v>
      </c>
      <c r="Y792" s="4">
        <f t="shared" si="316"/>
        <v>0</v>
      </c>
      <c r="Z792" s="30">
        <f t="shared" si="317"/>
        <v>2020</v>
      </c>
      <c r="AA792" s="4">
        <f t="shared" si="318"/>
        <v>1.65</v>
      </c>
      <c r="AB792" s="4">
        <f t="shared" si="319"/>
        <v>1.5</v>
      </c>
      <c r="AC792" s="4">
        <f t="shared" si="320"/>
        <v>-0.14999999999999991</v>
      </c>
      <c r="AD792" s="4"/>
      <c r="AE792" s="4">
        <f t="shared" si="321"/>
        <v>1.6439256945586123E-2</v>
      </c>
      <c r="AF792" s="31">
        <f t="shared" si="322"/>
        <v>0.64999999999999991</v>
      </c>
      <c r="AG792" s="31">
        <f t="shared" si="323"/>
        <v>0.5</v>
      </c>
      <c r="AH792" s="3">
        <f t="shared" si="324"/>
        <v>0</v>
      </c>
      <c r="AI792" s="40" t="b">
        <f t="shared" si="325"/>
        <v>0</v>
      </c>
      <c r="AJ792" s="3">
        <f t="shared" si="326"/>
        <v>2.6014319809069208E-2</v>
      </c>
      <c r="AK792" s="3">
        <f t="shared" si="327"/>
        <v>0.74841726539654818</v>
      </c>
    </row>
    <row r="793" spans="1:37" s="3" customFormat="1" x14ac:dyDescent="0.25">
      <c r="A793" s="9">
        <v>44101</v>
      </c>
      <c r="B793" s="1" t="s">
        <v>42</v>
      </c>
      <c r="C793" s="1" t="s">
        <v>62</v>
      </c>
      <c r="D793">
        <v>30</v>
      </c>
      <c r="E793" s="1">
        <v>37</v>
      </c>
      <c r="F793">
        <f t="shared" si="303"/>
        <v>0</v>
      </c>
      <c r="G793">
        <f t="shared" si="304"/>
        <v>1</v>
      </c>
      <c r="H793" s="4">
        <v>1.6</v>
      </c>
      <c r="I793" s="4">
        <v>2.4500000000000002</v>
      </c>
      <c r="J793" s="4">
        <v>1.6</v>
      </c>
      <c r="K793" s="4">
        <v>2.4500000000000002</v>
      </c>
      <c r="L793" s="18">
        <f t="shared" si="305"/>
        <v>60</v>
      </c>
      <c r="M793" s="18">
        <f t="shared" si="306"/>
        <v>40</v>
      </c>
      <c r="N793" s="18">
        <f t="shared" si="307"/>
        <v>60</v>
      </c>
      <c r="O793" s="18">
        <f t="shared" si="308"/>
        <v>40</v>
      </c>
      <c r="P793" s="4">
        <f t="shared" si="309"/>
        <v>202009</v>
      </c>
      <c r="Q793" s="23">
        <f t="shared" si="310"/>
        <v>0.65306122448979587</v>
      </c>
      <c r="R793" s="23">
        <f t="shared" si="311"/>
        <v>-2.3563218390804597</v>
      </c>
      <c r="S793" s="22">
        <f t="shared" si="312"/>
        <v>-1.7032606145906639</v>
      </c>
      <c r="T793" s="5">
        <f t="shared" si="313"/>
        <v>1.53125</v>
      </c>
      <c r="U793" s="5"/>
      <c r="V793" s="5"/>
      <c r="W793" s="5">
        <f t="shared" si="314"/>
        <v>-1</v>
      </c>
      <c r="X793" s="4">
        <f t="shared" si="315"/>
        <v>-1</v>
      </c>
      <c r="Y793" s="4">
        <f t="shared" si="316"/>
        <v>0</v>
      </c>
      <c r="Z793" s="30">
        <f t="shared" si="317"/>
        <v>2020</v>
      </c>
      <c r="AA793" s="4">
        <f t="shared" si="318"/>
        <v>1.4500000000000002</v>
      </c>
      <c r="AB793" s="4">
        <f t="shared" si="319"/>
        <v>1.4500000000000002</v>
      </c>
      <c r="AC793" s="4">
        <f t="shared" si="320"/>
        <v>0</v>
      </c>
      <c r="AD793" s="4"/>
      <c r="AE793" s="4">
        <f t="shared" si="321"/>
        <v>0</v>
      </c>
      <c r="AF793" s="31">
        <f t="shared" si="322"/>
        <v>0.45000000000000018</v>
      </c>
      <c r="AG793" s="31">
        <f t="shared" si="323"/>
        <v>0.45000000000000018</v>
      </c>
      <c r="AH793" s="3">
        <f t="shared" si="324"/>
        <v>0</v>
      </c>
      <c r="AI793" s="40" t="b">
        <f t="shared" si="325"/>
        <v>0</v>
      </c>
      <c r="AJ793" s="3">
        <f t="shared" si="326"/>
        <v>3.2098765432098886E-2</v>
      </c>
      <c r="AK793" s="3">
        <f t="shared" si="327"/>
        <v>0.73643794252394845</v>
      </c>
    </row>
    <row r="794" spans="1:37" s="3" customFormat="1" x14ac:dyDescent="0.25">
      <c r="A794" s="9">
        <v>44101</v>
      </c>
      <c r="B794" s="1" t="s">
        <v>63</v>
      </c>
      <c r="C794" s="1" t="s">
        <v>33</v>
      </c>
      <c r="D794">
        <v>23</v>
      </c>
      <c r="E794" s="1">
        <v>26</v>
      </c>
      <c r="F794">
        <f t="shared" si="303"/>
        <v>0</v>
      </c>
      <c r="G794">
        <f t="shared" si="304"/>
        <v>1</v>
      </c>
      <c r="H794" s="4">
        <v>1.38</v>
      </c>
      <c r="I794" s="4">
        <v>3.15</v>
      </c>
      <c r="J794" s="4">
        <v>1.4</v>
      </c>
      <c r="K794" s="4">
        <v>3.1</v>
      </c>
      <c r="L794" s="18">
        <f t="shared" si="305"/>
        <v>70</v>
      </c>
      <c r="M794" s="18">
        <f t="shared" si="306"/>
        <v>30</v>
      </c>
      <c r="N794" s="18">
        <f t="shared" si="307"/>
        <v>70</v>
      </c>
      <c r="O794" s="18">
        <f t="shared" si="308"/>
        <v>30</v>
      </c>
      <c r="P794" s="4">
        <f t="shared" si="309"/>
        <v>202009</v>
      </c>
      <c r="Q794" s="23">
        <f t="shared" si="310"/>
        <v>0.43809523809523809</v>
      </c>
      <c r="R794" s="23">
        <f t="shared" si="311"/>
        <v>-3.0966952264381891</v>
      </c>
      <c r="S794" s="22">
        <f t="shared" si="312"/>
        <v>-2.6585999883429512</v>
      </c>
      <c r="T794" s="5">
        <f t="shared" si="313"/>
        <v>2.2826086956521738</v>
      </c>
      <c r="U794" s="5"/>
      <c r="V794" s="5"/>
      <c r="W794" s="5">
        <f t="shared" si="314"/>
        <v>-1</v>
      </c>
      <c r="X794" s="4">
        <f t="shared" si="315"/>
        <v>-1</v>
      </c>
      <c r="Y794" s="4">
        <f t="shared" si="316"/>
        <v>0</v>
      </c>
      <c r="Z794" s="30">
        <f t="shared" si="317"/>
        <v>2020</v>
      </c>
      <c r="AA794" s="4">
        <f t="shared" si="318"/>
        <v>2.15</v>
      </c>
      <c r="AB794" s="4">
        <f t="shared" si="319"/>
        <v>2.1</v>
      </c>
      <c r="AC794" s="4">
        <f t="shared" si="320"/>
        <v>-4.9999999999999822E-2</v>
      </c>
      <c r="AD794" s="4"/>
      <c r="AE794" s="4">
        <f t="shared" si="321"/>
        <v>1.0351966873706098E-2</v>
      </c>
      <c r="AF794" s="31">
        <f t="shared" si="322"/>
        <v>1.1499999999999999</v>
      </c>
      <c r="AG794" s="31">
        <f t="shared" si="323"/>
        <v>1.1000000000000001</v>
      </c>
      <c r="AH794" s="3">
        <f t="shared" si="324"/>
        <v>0</v>
      </c>
      <c r="AI794" s="40" t="b">
        <f t="shared" si="325"/>
        <v>0</v>
      </c>
      <c r="AJ794" s="3">
        <f t="shared" si="326"/>
        <v>4.039735099337749E-2</v>
      </c>
      <c r="AK794" s="3">
        <f t="shared" si="327"/>
        <v>0.76027191198073663</v>
      </c>
    </row>
    <row r="795" spans="1:37" s="3" customFormat="1" x14ac:dyDescent="0.25">
      <c r="A795" s="9">
        <v>44101</v>
      </c>
      <c r="B795" s="1" t="s">
        <v>35</v>
      </c>
      <c r="C795" s="1" t="s">
        <v>39</v>
      </c>
      <c r="D795">
        <v>10</v>
      </c>
      <c r="E795" s="1">
        <v>28</v>
      </c>
      <c r="F795">
        <f t="shared" si="303"/>
        <v>0</v>
      </c>
      <c r="G795">
        <f t="shared" si="304"/>
        <v>1</v>
      </c>
      <c r="H795" s="4">
        <v>3.25</v>
      </c>
      <c r="I795" s="4">
        <v>1.36</v>
      </c>
      <c r="J795" s="4">
        <v>3.15</v>
      </c>
      <c r="K795" s="4">
        <v>1.38</v>
      </c>
      <c r="L795" s="18">
        <f t="shared" si="305"/>
        <v>30</v>
      </c>
      <c r="M795" s="18">
        <f t="shared" si="306"/>
        <v>70</v>
      </c>
      <c r="N795" s="18">
        <f t="shared" si="307"/>
        <v>30</v>
      </c>
      <c r="O795" s="18">
        <f t="shared" si="308"/>
        <v>70</v>
      </c>
      <c r="P795" s="4">
        <f t="shared" si="309"/>
        <v>202009</v>
      </c>
      <c r="Q795" s="23">
        <f t="shared" si="310"/>
        <v>2.3897058823529411</v>
      </c>
      <c r="R795" s="23">
        <f t="shared" si="311"/>
        <v>-3.2222222222222214</v>
      </c>
      <c r="S795" s="22">
        <f t="shared" si="312"/>
        <v>-0.83251633986928031</v>
      </c>
      <c r="T795" s="5">
        <f t="shared" si="313"/>
        <v>0.4184615384615385</v>
      </c>
      <c r="U795" s="5"/>
      <c r="V795" s="5"/>
      <c r="W795" s="5">
        <f t="shared" si="314"/>
        <v>-1</v>
      </c>
      <c r="X795" s="4">
        <f t="shared" si="315"/>
        <v>-1</v>
      </c>
      <c r="Y795" s="4">
        <f t="shared" si="316"/>
        <v>0</v>
      </c>
      <c r="Z795" s="30">
        <f t="shared" si="317"/>
        <v>2020</v>
      </c>
      <c r="AA795" s="4">
        <f t="shared" si="318"/>
        <v>0.3600000000000001</v>
      </c>
      <c r="AB795" s="4">
        <f t="shared" si="319"/>
        <v>0.37999999999999989</v>
      </c>
      <c r="AC795" s="4">
        <f t="shared" si="320"/>
        <v>1.9999999999999796E-2</v>
      </c>
      <c r="AD795" s="4"/>
      <c r="AE795" s="4">
        <f t="shared" si="321"/>
        <v>-9.7680097680097333E-3</v>
      </c>
      <c r="AF795" s="31">
        <f t="shared" si="322"/>
        <v>-0.6399999999999999</v>
      </c>
      <c r="AG795" s="31">
        <f t="shared" si="323"/>
        <v>-0.62000000000000011</v>
      </c>
      <c r="AH795" s="3">
        <f t="shared" si="324"/>
        <v>0</v>
      </c>
      <c r="AI795" s="40" t="b">
        <f t="shared" si="325"/>
        <v>0</v>
      </c>
      <c r="AJ795" s="3">
        <f t="shared" si="326"/>
        <v>4.1214750542299394E-2</v>
      </c>
      <c r="AK795" s="3">
        <f t="shared" si="327"/>
        <v>0.76403022051145553</v>
      </c>
    </row>
    <row r="796" spans="1:37" s="3" customFormat="1" x14ac:dyDescent="0.25">
      <c r="A796" s="9">
        <v>44101</v>
      </c>
      <c r="B796" s="1" t="s">
        <v>61</v>
      </c>
      <c r="C796" s="1" t="s">
        <v>37</v>
      </c>
      <c r="D796">
        <v>38</v>
      </c>
      <c r="E796" s="1">
        <v>31</v>
      </c>
      <c r="F796">
        <f t="shared" si="303"/>
        <v>1</v>
      </c>
      <c r="G796">
        <f t="shared" si="304"/>
        <v>0</v>
      </c>
      <c r="H796" s="4">
        <v>1.44</v>
      </c>
      <c r="I796" s="4">
        <v>2.85</v>
      </c>
      <c r="J796" s="4">
        <v>1.44</v>
      </c>
      <c r="K796" s="4">
        <v>2.85</v>
      </c>
      <c r="L796" s="18">
        <f t="shared" si="305"/>
        <v>60</v>
      </c>
      <c r="M796" s="18">
        <f t="shared" si="306"/>
        <v>35</v>
      </c>
      <c r="N796" s="18">
        <f t="shared" si="307"/>
        <v>65</v>
      </c>
      <c r="O796" s="18">
        <f t="shared" si="308"/>
        <v>35</v>
      </c>
      <c r="P796" s="4">
        <f t="shared" si="309"/>
        <v>202009</v>
      </c>
      <c r="Q796" s="23">
        <f t="shared" si="310"/>
        <v>1.44</v>
      </c>
      <c r="R796" s="23">
        <f t="shared" si="311"/>
        <v>-2.8132678132678133</v>
      </c>
      <c r="S796" s="22">
        <f t="shared" si="312"/>
        <v>-1.3732678132678133</v>
      </c>
      <c r="T796" s="5">
        <f t="shared" si="313"/>
        <v>1.9791666666666667</v>
      </c>
      <c r="U796" s="5"/>
      <c r="V796" s="5"/>
      <c r="W796" s="5">
        <f t="shared" si="314"/>
        <v>0.43999999999999995</v>
      </c>
      <c r="X796" s="4">
        <f t="shared" si="315"/>
        <v>0.43999999999999995</v>
      </c>
      <c r="Y796" s="4">
        <f t="shared" si="316"/>
        <v>0</v>
      </c>
      <c r="Z796" s="30">
        <f t="shared" si="317"/>
        <v>2020</v>
      </c>
      <c r="AA796" s="4">
        <f t="shared" si="318"/>
        <v>-1</v>
      </c>
      <c r="AB796" s="4">
        <f t="shared" si="319"/>
        <v>-1</v>
      </c>
      <c r="AC796" s="4">
        <f t="shared" si="320"/>
        <v>0</v>
      </c>
      <c r="AD796" s="4"/>
      <c r="AE796" s="4">
        <f t="shared" si="321"/>
        <v>0</v>
      </c>
      <c r="AF796" s="31">
        <f t="shared" si="322"/>
        <v>-0.56000000000000005</v>
      </c>
      <c r="AG796" s="31">
        <f t="shared" si="323"/>
        <v>-0.56000000000000005</v>
      </c>
      <c r="AH796" s="3">
        <f t="shared" si="324"/>
        <v>0</v>
      </c>
      <c r="AI796" s="40" t="b">
        <f t="shared" si="325"/>
        <v>0</v>
      </c>
      <c r="AJ796" s="3">
        <f t="shared" si="326"/>
        <v>4.3356643356643354E-2</v>
      </c>
      <c r="AK796" s="3">
        <f t="shared" si="327"/>
        <v>0.74529199867765583</v>
      </c>
    </row>
    <row r="797" spans="1:37" s="3" customFormat="1" x14ac:dyDescent="0.25">
      <c r="A797" s="9">
        <v>44101</v>
      </c>
      <c r="B797" s="1" t="s">
        <v>36</v>
      </c>
      <c r="C797" s="1" t="s">
        <v>53</v>
      </c>
      <c r="D797">
        <v>36</v>
      </c>
      <c r="E797" s="1">
        <v>7</v>
      </c>
      <c r="F797">
        <f t="shared" si="303"/>
        <v>1</v>
      </c>
      <c r="G797">
        <f t="shared" si="304"/>
        <v>0</v>
      </c>
      <c r="H797" s="4">
        <v>1.19</v>
      </c>
      <c r="I797" s="4">
        <v>5</v>
      </c>
      <c r="J797" s="4">
        <v>1.1599999999999999</v>
      </c>
      <c r="K797" s="4">
        <v>5.5</v>
      </c>
      <c r="L797" s="18">
        <f t="shared" si="305"/>
        <v>80</v>
      </c>
      <c r="M797" s="18">
        <f t="shared" si="306"/>
        <v>20</v>
      </c>
      <c r="N797" s="18">
        <f t="shared" si="307"/>
        <v>85</v>
      </c>
      <c r="O797" s="18">
        <f t="shared" si="308"/>
        <v>15</v>
      </c>
      <c r="P797" s="4">
        <f t="shared" si="309"/>
        <v>202009</v>
      </c>
      <c r="Q797" s="23">
        <f t="shared" si="310"/>
        <v>1.19</v>
      </c>
      <c r="R797" s="23">
        <f t="shared" si="311"/>
        <v>-5.5131578947368434</v>
      </c>
      <c r="S797" s="22">
        <f t="shared" si="312"/>
        <v>-4.323157894736843</v>
      </c>
      <c r="T797" s="5">
        <f t="shared" si="313"/>
        <v>4.2016806722689077</v>
      </c>
      <c r="U797" s="5"/>
      <c r="V797" s="5"/>
      <c r="W797" s="5">
        <f t="shared" si="314"/>
        <v>0.18999999999999995</v>
      </c>
      <c r="X797" s="4">
        <f t="shared" si="315"/>
        <v>0.15999999999999992</v>
      </c>
      <c r="Y797" s="4">
        <f t="shared" si="316"/>
        <v>-3.0000000000000027E-2</v>
      </c>
      <c r="Z797" s="30">
        <f t="shared" si="317"/>
        <v>2020</v>
      </c>
      <c r="AA797" s="4">
        <f t="shared" si="318"/>
        <v>-1</v>
      </c>
      <c r="AB797" s="4">
        <f t="shared" si="319"/>
        <v>-1</v>
      </c>
      <c r="AC797" s="4">
        <f t="shared" si="320"/>
        <v>0</v>
      </c>
      <c r="AD797" s="4"/>
      <c r="AE797" s="4">
        <f t="shared" si="321"/>
        <v>-2.1732831063459912E-2</v>
      </c>
      <c r="AF797" s="31">
        <f t="shared" si="322"/>
        <v>-0.81</v>
      </c>
      <c r="AG797" s="31">
        <f t="shared" si="323"/>
        <v>-0.84000000000000008</v>
      </c>
      <c r="AH797" s="3">
        <f t="shared" si="324"/>
        <v>0</v>
      </c>
      <c r="AI797" s="40" t="b">
        <f t="shared" si="325"/>
        <v>0</v>
      </c>
      <c r="AJ797" s="3">
        <f t="shared" si="326"/>
        <v>3.8772213247172949E-2</v>
      </c>
      <c r="AK797" s="3">
        <f t="shared" si="327"/>
        <v>0.82515359084810391</v>
      </c>
    </row>
    <row r="798" spans="1:37" s="3" customFormat="1" x14ac:dyDescent="0.25">
      <c r="A798" s="9">
        <v>44101</v>
      </c>
      <c r="B798" s="1" t="s">
        <v>74</v>
      </c>
      <c r="C798" s="1" t="s">
        <v>40</v>
      </c>
      <c r="D798">
        <v>16</v>
      </c>
      <c r="E798" s="1">
        <v>21</v>
      </c>
      <c r="F798">
        <f t="shared" si="303"/>
        <v>0</v>
      </c>
      <c r="G798">
        <f t="shared" si="304"/>
        <v>1</v>
      </c>
      <c r="H798" s="4">
        <v>1.3</v>
      </c>
      <c r="I798" s="4">
        <v>3.65</v>
      </c>
      <c r="J798" s="4">
        <v>1.35</v>
      </c>
      <c r="K798" s="4">
        <v>3.3</v>
      </c>
      <c r="L798" s="18">
        <f t="shared" si="305"/>
        <v>70</v>
      </c>
      <c r="M798" s="18">
        <f t="shared" si="306"/>
        <v>25</v>
      </c>
      <c r="N798" s="18">
        <f t="shared" si="307"/>
        <v>70</v>
      </c>
      <c r="O798" s="18">
        <f t="shared" si="308"/>
        <v>30</v>
      </c>
      <c r="P798" s="4">
        <f t="shared" si="309"/>
        <v>202009</v>
      </c>
      <c r="Q798" s="23">
        <f t="shared" si="310"/>
        <v>0.35616438356164387</v>
      </c>
      <c r="R798" s="23">
        <f t="shared" si="311"/>
        <v>-3.7106918238993707</v>
      </c>
      <c r="S798" s="22">
        <f t="shared" si="312"/>
        <v>-3.3545274403377268</v>
      </c>
      <c r="T798" s="5">
        <f t="shared" si="313"/>
        <v>2.8076923076923075</v>
      </c>
      <c r="U798" s="5"/>
      <c r="V798" s="5"/>
      <c r="W798" s="5">
        <f t="shared" si="314"/>
        <v>-1</v>
      </c>
      <c r="X798" s="4">
        <f t="shared" si="315"/>
        <v>-1</v>
      </c>
      <c r="Y798" s="4">
        <f t="shared" si="316"/>
        <v>0</v>
      </c>
      <c r="Z798" s="30">
        <f t="shared" si="317"/>
        <v>2020</v>
      </c>
      <c r="AA798" s="4">
        <f t="shared" si="318"/>
        <v>2.65</v>
      </c>
      <c r="AB798" s="4">
        <f t="shared" si="319"/>
        <v>2.2999999999999998</v>
      </c>
      <c r="AC798" s="4">
        <f t="shared" si="320"/>
        <v>-0.35000000000000009</v>
      </c>
      <c r="AD798" s="4"/>
      <c r="AE798" s="4">
        <f t="shared" si="321"/>
        <v>2.8490028490028463E-2</v>
      </c>
      <c r="AF798" s="31">
        <f t="shared" si="322"/>
        <v>1.65</v>
      </c>
      <c r="AG798" s="31">
        <f t="shared" si="323"/>
        <v>1.2999999999999998</v>
      </c>
      <c r="AH798" s="3">
        <f t="shared" si="324"/>
        <v>0</v>
      </c>
      <c r="AI798" s="40" t="b">
        <f t="shared" si="325"/>
        <v>0</v>
      </c>
      <c r="AJ798" s="3">
        <f t="shared" si="326"/>
        <v>4.1414141414141459E-2</v>
      </c>
      <c r="AK798" s="3">
        <f t="shared" si="327"/>
        <v>0.7801468130726037</v>
      </c>
    </row>
    <row r="799" spans="1:37" s="3" customFormat="1" x14ac:dyDescent="0.25">
      <c r="A799" s="9">
        <v>44101</v>
      </c>
      <c r="B799" s="1" t="s">
        <v>41</v>
      </c>
      <c r="C799" s="1" t="s">
        <v>45</v>
      </c>
      <c r="D799">
        <v>26</v>
      </c>
      <c r="E799" s="1">
        <v>30</v>
      </c>
      <c r="F799">
        <f t="shared" si="303"/>
        <v>0</v>
      </c>
      <c r="G799">
        <f t="shared" si="304"/>
        <v>1</v>
      </c>
      <c r="H799" s="4">
        <v>1.52</v>
      </c>
      <c r="I799" s="4">
        <v>2.67</v>
      </c>
      <c r="J799" s="4">
        <v>1.64</v>
      </c>
      <c r="K799" s="4">
        <v>2.35</v>
      </c>
      <c r="L799" s="18">
        <f t="shared" si="305"/>
        <v>60</v>
      </c>
      <c r="M799" s="18">
        <f t="shared" si="306"/>
        <v>35</v>
      </c>
      <c r="N799" s="18">
        <f t="shared" si="307"/>
        <v>60</v>
      </c>
      <c r="O799" s="18">
        <f t="shared" si="308"/>
        <v>40</v>
      </c>
      <c r="P799" s="4">
        <f t="shared" si="309"/>
        <v>202009</v>
      </c>
      <c r="Q799" s="23">
        <f t="shared" si="310"/>
        <v>0.56928838951310867</v>
      </c>
      <c r="R799" s="23">
        <f t="shared" si="311"/>
        <v>-2.521879318286504</v>
      </c>
      <c r="S799" s="22">
        <f t="shared" si="312"/>
        <v>-1.9525909287733954</v>
      </c>
      <c r="T799" s="5">
        <f t="shared" si="313"/>
        <v>1.756578947368421</v>
      </c>
      <c r="U799" s="5"/>
      <c r="V799" s="5"/>
      <c r="W799" s="5">
        <f t="shared" si="314"/>
        <v>-1</v>
      </c>
      <c r="X799" s="4">
        <f t="shared" si="315"/>
        <v>-1</v>
      </c>
      <c r="Y799" s="4">
        <f t="shared" si="316"/>
        <v>0</v>
      </c>
      <c r="Z799" s="30">
        <f t="shared" si="317"/>
        <v>2020</v>
      </c>
      <c r="AA799" s="4">
        <f t="shared" si="318"/>
        <v>1.67</v>
      </c>
      <c r="AB799" s="4">
        <f t="shared" si="319"/>
        <v>1.35</v>
      </c>
      <c r="AC799" s="4">
        <f t="shared" si="320"/>
        <v>-0.31999999999999984</v>
      </c>
      <c r="AD799" s="4"/>
      <c r="AE799" s="4">
        <f t="shared" si="321"/>
        <v>4.8138639281129714E-2</v>
      </c>
      <c r="AF799" s="31">
        <f t="shared" si="322"/>
        <v>0.66999999999999993</v>
      </c>
      <c r="AG799" s="31">
        <f t="shared" si="323"/>
        <v>0.35000000000000009</v>
      </c>
      <c r="AH799" s="3">
        <f t="shared" si="324"/>
        <v>1</v>
      </c>
      <c r="AI799" s="40">
        <f t="shared" si="325"/>
        <v>1.5712067233031868E-2</v>
      </c>
      <c r="AJ799" s="3">
        <f t="shared" si="326"/>
        <v>3.1408114558472477E-2</v>
      </c>
      <c r="AK799" s="3">
        <f t="shared" si="327"/>
        <v>0.74560748766802243</v>
      </c>
    </row>
    <row r="800" spans="1:37" s="3" customFormat="1" x14ac:dyDescent="0.25">
      <c r="A800" s="9">
        <v>44101</v>
      </c>
      <c r="B800" s="1" t="s">
        <v>46</v>
      </c>
      <c r="C800" s="1" t="s">
        <v>73</v>
      </c>
      <c r="D800">
        <v>35</v>
      </c>
      <c r="E800" s="1">
        <v>32</v>
      </c>
      <c r="F800">
        <f t="shared" si="303"/>
        <v>1</v>
      </c>
      <c r="G800">
        <f t="shared" si="304"/>
        <v>0</v>
      </c>
      <c r="H800" s="4">
        <v>1.68</v>
      </c>
      <c r="I800" s="4">
        <v>2.25</v>
      </c>
      <c r="J800" s="4">
        <v>1.76</v>
      </c>
      <c r="K800" s="4">
        <v>2.1</v>
      </c>
      <c r="L800" s="18">
        <f t="shared" si="305"/>
        <v>50</v>
      </c>
      <c r="M800" s="18">
        <f t="shared" si="306"/>
        <v>40</v>
      </c>
      <c r="N800" s="18">
        <f t="shared" si="307"/>
        <v>55</v>
      </c>
      <c r="O800" s="18">
        <f t="shared" si="308"/>
        <v>45</v>
      </c>
      <c r="P800" s="4">
        <f t="shared" si="309"/>
        <v>202009</v>
      </c>
      <c r="Q800" s="23">
        <f t="shared" si="310"/>
        <v>1.68</v>
      </c>
      <c r="R800" s="23">
        <f t="shared" si="311"/>
        <v>-2.2705882352941176</v>
      </c>
      <c r="S800" s="22">
        <f t="shared" si="312"/>
        <v>-0.59058823529411764</v>
      </c>
      <c r="T800" s="5">
        <f t="shared" si="313"/>
        <v>1.3392857142857144</v>
      </c>
      <c r="U800" s="5"/>
      <c r="V800" s="5"/>
      <c r="W800" s="5">
        <f t="shared" si="314"/>
        <v>0.67999999999999994</v>
      </c>
      <c r="X800" s="4">
        <f t="shared" si="315"/>
        <v>0.76</v>
      </c>
      <c r="Y800" s="4">
        <f t="shared" si="316"/>
        <v>8.0000000000000071E-2</v>
      </c>
      <c r="Z800" s="30">
        <f t="shared" si="317"/>
        <v>2020</v>
      </c>
      <c r="AA800" s="4">
        <f t="shared" si="318"/>
        <v>-1</v>
      </c>
      <c r="AB800" s="4">
        <f t="shared" si="319"/>
        <v>-1</v>
      </c>
      <c r="AC800" s="4">
        <f t="shared" si="320"/>
        <v>0</v>
      </c>
      <c r="AD800" s="4"/>
      <c r="AE800" s="4">
        <f t="shared" si="321"/>
        <v>2.7056277056277001E-2</v>
      </c>
      <c r="AF800" s="31">
        <f t="shared" si="322"/>
        <v>-0.32000000000000006</v>
      </c>
      <c r="AG800" s="31">
        <f t="shared" si="323"/>
        <v>-0.24</v>
      </c>
      <c r="AH800" s="3">
        <f t="shared" si="324"/>
        <v>0</v>
      </c>
      <c r="AI800" s="40" t="b">
        <f t="shared" si="325"/>
        <v>0</v>
      </c>
      <c r="AJ800" s="3">
        <f t="shared" si="326"/>
        <v>3.8167938931297662E-2</v>
      </c>
      <c r="AK800" s="3">
        <f t="shared" si="327"/>
        <v>0.72495170907869322</v>
      </c>
    </row>
    <row r="801" spans="1:37" s="3" customFormat="1" x14ac:dyDescent="0.25">
      <c r="A801" s="9">
        <v>44101</v>
      </c>
      <c r="B801" s="1" t="s">
        <v>58</v>
      </c>
      <c r="C801" s="1" t="s">
        <v>81</v>
      </c>
      <c r="D801">
        <v>34</v>
      </c>
      <c r="E801" s="1">
        <v>20</v>
      </c>
      <c r="F801">
        <f t="shared" si="303"/>
        <v>1</v>
      </c>
      <c r="G801">
        <f t="shared" si="304"/>
        <v>0</v>
      </c>
      <c r="H801" s="4">
        <v>1.3</v>
      </c>
      <c r="I801" s="4">
        <v>3.65</v>
      </c>
      <c r="J801" s="4">
        <v>1.31</v>
      </c>
      <c r="K801" s="4">
        <v>3.6</v>
      </c>
      <c r="L801" s="18">
        <f t="shared" si="305"/>
        <v>70</v>
      </c>
      <c r="M801" s="18">
        <f t="shared" si="306"/>
        <v>25</v>
      </c>
      <c r="N801" s="18">
        <f t="shared" si="307"/>
        <v>75</v>
      </c>
      <c r="O801" s="18">
        <f t="shared" si="308"/>
        <v>25</v>
      </c>
      <c r="P801" s="4">
        <f t="shared" si="309"/>
        <v>202009</v>
      </c>
      <c r="Q801" s="23">
        <f t="shared" si="310"/>
        <v>1.3</v>
      </c>
      <c r="R801" s="23">
        <f t="shared" si="311"/>
        <v>-3.7106918238993707</v>
      </c>
      <c r="S801" s="22">
        <f t="shared" si="312"/>
        <v>-2.4106918238993709</v>
      </c>
      <c r="T801" s="5">
        <f t="shared" si="313"/>
        <v>2.8076923076923075</v>
      </c>
      <c r="U801" s="5"/>
      <c r="V801" s="5"/>
      <c r="W801" s="5">
        <f t="shared" si="314"/>
        <v>0.30000000000000004</v>
      </c>
      <c r="X801" s="4">
        <f t="shared" si="315"/>
        <v>0.31000000000000005</v>
      </c>
      <c r="Y801" s="4">
        <f t="shared" si="316"/>
        <v>1.0000000000000009E-2</v>
      </c>
      <c r="Z801" s="30">
        <f t="shared" si="317"/>
        <v>2020</v>
      </c>
      <c r="AA801" s="4">
        <f t="shared" si="318"/>
        <v>-1</v>
      </c>
      <c r="AB801" s="4">
        <f t="shared" si="319"/>
        <v>-1</v>
      </c>
      <c r="AC801" s="4">
        <f t="shared" si="320"/>
        <v>0</v>
      </c>
      <c r="AD801" s="4"/>
      <c r="AE801" s="4">
        <f t="shared" si="321"/>
        <v>5.871990604815025E-3</v>
      </c>
      <c r="AF801" s="31">
        <f t="shared" si="322"/>
        <v>-0.7</v>
      </c>
      <c r="AG801" s="31">
        <f t="shared" si="323"/>
        <v>-0.69</v>
      </c>
      <c r="AH801" s="3">
        <f t="shared" si="324"/>
        <v>0</v>
      </c>
      <c r="AI801" s="40" t="b">
        <f t="shared" si="325"/>
        <v>0</v>
      </c>
      <c r="AJ801" s="3">
        <f t="shared" si="326"/>
        <v>4.1414141414141459E-2</v>
      </c>
      <c r="AK801" s="3">
        <f t="shared" si="327"/>
        <v>0.7801468130726037</v>
      </c>
    </row>
    <row r="802" spans="1:37" s="3" customFormat="1" x14ac:dyDescent="0.25">
      <c r="A802" s="9">
        <v>44101</v>
      </c>
      <c r="B802" s="1" t="s">
        <v>60</v>
      </c>
      <c r="C802" s="1" t="s">
        <v>50</v>
      </c>
      <c r="D802">
        <v>30</v>
      </c>
      <c r="E802" s="1">
        <v>31</v>
      </c>
      <c r="F802">
        <f t="shared" si="303"/>
        <v>0</v>
      </c>
      <c r="G802">
        <f t="shared" si="304"/>
        <v>1</v>
      </c>
      <c r="H802" s="4">
        <v>2.2000000000000002</v>
      </c>
      <c r="I802" s="4">
        <v>1.71</v>
      </c>
      <c r="J802" s="4">
        <v>2.2000000000000002</v>
      </c>
      <c r="K802" s="4">
        <v>1.71</v>
      </c>
      <c r="L802" s="18">
        <f t="shared" si="305"/>
        <v>40</v>
      </c>
      <c r="M802" s="18">
        <f t="shared" si="306"/>
        <v>55</v>
      </c>
      <c r="N802" s="18">
        <f t="shared" si="307"/>
        <v>45</v>
      </c>
      <c r="O802" s="18">
        <f t="shared" si="308"/>
        <v>55</v>
      </c>
      <c r="P802" s="4">
        <f t="shared" si="309"/>
        <v>202009</v>
      </c>
      <c r="Q802" s="23">
        <f t="shared" si="310"/>
        <v>1.2865497076023393</v>
      </c>
      <c r="R802" s="23">
        <f t="shared" si="311"/>
        <v>-2.2417840375586855</v>
      </c>
      <c r="S802" s="22">
        <f t="shared" si="312"/>
        <v>-0.95523432995634616</v>
      </c>
      <c r="T802" s="5">
        <f t="shared" si="313"/>
        <v>0.77727272727272723</v>
      </c>
      <c r="U802" s="5"/>
      <c r="V802" s="5"/>
      <c r="W802" s="5">
        <f t="shared" si="314"/>
        <v>-1</v>
      </c>
      <c r="X802" s="4">
        <f t="shared" si="315"/>
        <v>-1</v>
      </c>
      <c r="Y802" s="4">
        <f t="shared" si="316"/>
        <v>0</v>
      </c>
      <c r="Z802" s="30">
        <f t="shared" si="317"/>
        <v>2020</v>
      </c>
      <c r="AA802" s="4">
        <f t="shared" si="318"/>
        <v>0.71</v>
      </c>
      <c r="AB802" s="4">
        <f t="shared" si="319"/>
        <v>0.71</v>
      </c>
      <c r="AC802" s="4">
        <f t="shared" si="320"/>
        <v>0</v>
      </c>
      <c r="AD802" s="4"/>
      <c r="AE802" s="4">
        <f t="shared" si="321"/>
        <v>0</v>
      </c>
      <c r="AF802" s="31">
        <f t="shared" si="322"/>
        <v>-0.29000000000000004</v>
      </c>
      <c r="AG802" s="31">
        <f t="shared" si="323"/>
        <v>-0.29000000000000004</v>
      </c>
      <c r="AH802" s="3">
        <f t="shared" si="324"/>
        <v>0</v>
      </c>
      <c r="AI802" s="40" t="b">
        <f t="shared" si="325"/>
        <v>0</v>
      </c>
      <c r="AJ802" s="3">
        <f t="shared" si="326"/>
        <v>3.7851662404092101E-2</v>
      </c>
      <c r="AK802" s="3">
        <f t="shared" si="327"/>
        <v>0.72372653477329041</v>
      </c>
    </row>
    <row r="803" spans="1:37" s="3" customFormat="1" x14ac:dyDescent="0.25">
      <c r="A803" s="9">
        <v>44101</v>
      </c>
      <c r="B803" s="1" t="s">
        <v>52</v>
      </c>
      <c r="C803" s="1" t="s">
        <v>80</v>
      </c>
      <c r="D803">
        <v>36</v>
      </c>
      <c r="E803" s="1">
        <v>20</v>
      </c>
      <c r="F803">
        <f t="shared" si="303"/>
        <v>1</v>
      </c>
      <c r="G803">
        <f t="shared" si="304"/>
        <v>0</v>
      </c>
      <c r="H803" s="4">
        <v>1.34</v>
      </c>
      <c r="I803" s="4">
        <v>3.35</v>
      </c>
      <c r="J803" s="4">
        <v>1.37</v>
      </c>
      <c r="K803" s="4">
        <v>3.2</v>
      </c>
      <c r="L803" s="18">
        <f t="shared" si="305"/>
        <v>70</v>
      </c>
      <c r="M803" s="18">
        <f t="shared" si="306"/>
        <v>25</v>
      </c>
      <c r="N803" s="18">
        <f t="shared" si="307"/>
        <v>70</v>
      </c>
      <c r="O803" s="18">
        <f t="shared" si="308"/>
        <v>30</v>
      </c>
      <c r="P803" s="4">
        <f t="shared" si="309"/>
        <v>202009</v>
      </c>
      <c r="Q803" s="23">
        <f t="shared" si="310"/>
        <v>1.34</v>
      </c>
      <c r="R803" s="23">
        <f t="shared" si="311"/>
        <v>-3.3667083854818518</v>
      </c>
      <c r="S803" s="22">
        <f t="shared" si="312"/>
        <v>-2.0267083854818519</v>
      </c>
      <c r="T803" s="5">
        <f t="shared" si="313"/>
        <v>2.5</v>
      </c>
      <c r="U803" s="5"/>
      <c r="V803" s="5"/>
      <c r="W803" s="5">
        <f t="shared" si="314"/>
        <v>0.34000000000000008</v>
      </c>
      <c r="X803" s="4">
        <f t="shared" si="315"/>
        <v>0.37000000000000011</v>
      </c>
      <c r="Y803" s="4">
        <f t="shared" si="316"/>
        <v>3.0000000000000027E-2</v>
      </c>
      <c r="Z803" s="30">
        <f t="shared" si="317"/>
        <v>2020</v>
      </c>
      <c r="AA803" s="4">
        <f t="shared" si="318"/>
        <v>-1</v>
      </c>
      <c r="AB803" s="4">
        <f t="shared" si="319"/>
        <v>-1</v>
      </c>
      <c r="AC803" s="4">
        <f t="shared" si="320"/>
        <v>0</v>
      </c>
      <c r="AD803" s="4"/>
      <c r="AE803" s="4">
        <f t="shared" si="321"/>
        <v>1.6341649417147774E-2</v>
      </c>
      <c r="AF803" s="31">
        <f t="shared" si="322"/>
        <v>-0.65999999999999992</v>
      </c>
      <c r="AG803" s="31">
        <f t="shared" si="323"/>
        <v>-0.62999999999999989</v>
      </c>
      <c r="AH803" s="3">
        <f t="shared" si="324"/>
        <v>0</v>
      </c>
      <c r="AI803" s="40" t="b">
        <f t="shared" si="325"/>
        <v>0</v>
      </c>
      <c r="AJ803" s="3">
        <f t="shared" si="326"/>
        <v>4.2857142857142816E-2</v>
      </c>
      <c r="AK803" s="3">
        <f t="shared" si="327"/>
        <v>0.76725860561305748</v>
      </c>
    </row>
    <row r="804" spans="1:37" s="3" customFormat="1" x14ac:dyDescent="0.25">
      <c r="A804" s="9">
        <v>44101</v>
      </c>
      <c r="B804" s="1" t="s">
        <v>34</v>
      </c>
      <c r="C804" s="1" t="s">
        <v>38</v>
      </c>
      <c r="D804">
        <v>9</v>
      </c>
      <c r="E804" s="1">
        <v>36</v>
      </c>
      <c r="F804">
        <f t="shared" si="303"/>
        <v>0</v>
      </c>
      <c r="G804">
        <f t="shared" si="304"/>
        <v>1</v>
      </c>
      <c r="H804" s="4">
        <v>2.8</v>
      </c>
      <c r="I804" s="4">
        <v>1.45</v>
      </c>
      <c r="J804" s="4">
        <v>2.5</v>
      </c>
      <c r="K804" s="4">
        <v>1.58</v>
      </c>
      <c r="L804" s="18">
        <f t="shared" si="305"/>
        <v>30</v>
      </c>
      <c r="M804" s="18">
        <f t="shared" si="306"/>
        <v>65</v>
      </c>
      <c r="N804" s="18">
        <f t="shared" si="307"/>
        <v>40</v>
      </c>
      <c r="O804" s="18">
        <f t="shared" si="308"/>
        <v>60</v>
      </c>
      <c r="P804" s="4">
        <f t="shared" si="309"/>
        <v>202009</v>
      </c>
      <c r="Q804" s="23">
        <f t="shared" si="310"/>
        <v>1.9310344827586206</v>
      </c>
      <c r="R804" s="23">
        <f t="shared" si="311"/>
        <v>-2.7777777777777777</v>
      </c>
      <c r="S804" s="22">
        <f t="shared" si="312"/>
        <v>-0.84674329501915713</v>
      </c>
      <c r="T804" s="5">
        <f t="shared" si="313"/>
        <v>0.5178571428571429</v>
      </c>
      <c r="U804" s="5"/>
      <c r="V804" s="5"/>
      <c r="W804" s="5">
        <f t="shared" si="314"/>
        <v>-1</v>
      </c>
      <c r="X804" s="4">
        <f t="shared" si="315"/>
        <v>-1</v>
      </c>
      <c r="Y804" s="4">
        <f t="shared" si="316"/>
        <v>0</v>
      </c>
      <c r="Z804" s="30">
        <f t="shared" si="317"/>
        <v>2020</v>
      </c>
      <c r="AA804" s="4">
        <f t="shared" si="318"/>
        <v>0.44999999999999996</v>
      </c>
      <c r="AB804" s="4">
        <f t="shared" si="319"/>
        <v>0.58000000000000007</v>
      </c>
      <c r="AC804" s="4">
        <f t="shared" si="320"/>
        <v>0.13000000000000012</v>
      </c>
      <c r="AD804" s="4"/>
      <c r="AE804" s="4">
        <f t="shared" si="321"/>
        <v>-4.2857142857142871E-2</v>
      </c>
      <c r="AF804" s="31">
        <f t="shared" si="322"/>
        <v>-0.55000000000000004</v>
      </c>
      <c r="AG804" s="31">
        <f t="shared" si="323"/>
        <v>-0.41999999999999993</v>
      </c>
      <c r="AH804" s="3">
        <f t="shared" si="324"/>
        <v>1</v>
      </c>
      <c r="AI804" s="40" t="b">
        <f t="shared" si="325"/>
        <v>0</v>
      </c>
      <c r="AJ804" s="3">
        <f t="shared" si="326"/>
        <v>4.4705882352941262E-2</v>
      </c>
      <c r="AK804" s="3">
        <f t="shared" si="327"/>
        <v>0.74216797301560333</v>
      </c>
    </row>
    <row r="805" spans="1:37" s="3" customFormat="1" x14ac:dyDescent="0.25">
      <c r="A805" s="9">
        <v>44101</v>
      </c>
      <c r="B805" s="1" t="s">
        <v>55</v>
      </c>
      <c r="C805" s="1" t="s">
        <v>44</v>
      </c>
      <c r="D805">
        <v>23</v>
      </c>
      <c r="E805" s="1">
        <v>23</v>
      </c>
      <c r="F805">
        <f t="shared" si="303"/>
        <v>0</v>
      </c>
      <c r="G805">
        <f t="shared" si="304"/>
        <v>0</v>
      </c>
      <c r="H805" s="4">
        <v>1.34</v>
      </c>
      <c r="I805" s="4">
        <v>3.35</v>
      </c>
      <c r="J805" s="4">
        <v>1.5</v>
      </c>
      <c r="K805" s="4">
        <v>2.7</v>
      </c>
      <c r="L805" s="18">
        <f t="shared" si="305"/>
        <v>70</v>
      </c>
      <c r="M805" s="18">
        <f t="shared" si="306"/>
        <v>25</v>
      </c>
      <c r="N805" s="18">
        <f t="shared" si="307"/>
        <v>65</v>
      </c>
      <c r="O805" s="18">
        <f t="shared" si="308"/>
        <v>35</v>
      </c>
      <c r="P805" s="4">
        <f t="shared" si="309"/>
        <v>202009</v>
      </c>
      <c r="Q805" s="23">
        <f t="shared" si="310"/>
        <v>0.4</v>
      </c>
      <c r="R805" s="23">
        <f t="shared" si="311"/>
        <v>-3.3667083854818518</v>
      </c>
      <c r="S805" s="22">
        <f t="shared" si="312"/>
        <v>-2.9667083854818519</v>
      </c>
      <c r="T805" s="5">
        <f t="shared" si="313"/>
        <v>2.5</v>
      </c>
      <c r="U805" s="5"/>
      <c r="V805" s="5"/>
      <c r="W805" s="5">
        <f t="shared" si="314"/>
        <v>-1</v>
      </c>
      <c r="X805" s="4">
        <f t="shared" si="315"/>
        <v>-1</v>
      </c>
      <c r="Y805" s="4">
        <f t="shared" si="316"/>
        <v>0</v>
      </c>
      <c r="Z805" s="30">
        <f t="shared" si="317"/>
        <v>2020</v>
      </c>
      <c r="AA805" s="4">
        <f t="shared" si="318"/>
        <v>-1</v>
      </c>
      <c r="AB805" s="4">
        <f t="shared" si="319"/>
        <v>-1</v>
      </c>
      <c r="AC805" s="4">
        <f t="shared" si="320"/>
        <v>0</v>
      </c>
      <c r="AD805" s="4"/>
      <c r="AE805" s="4">
        <f t="shared" si="321"/>
        <v>7.9601990049751215E-2</v>
      </c>
      <c r="AF805" s="31">
        <f t="shared" si="322"/>
        <v>-2</v>
      </c>
      <c r="AG805" s="31">
        <f t="shared" si="323"/>
        <v>-2</v>
      </c>
      <c r="AH805" s="3">
        <f t="shared" si="324"/>
        <v>1</v>
      </c>
      <c r="AI805" s="40">
        <f t="shared" si="325"/>
        <v>3.4825870646766233E-2</v>
      </c>
      <c r="AJ805" s="3">
        <f t="shared" si="326"/>
        <v>4.2857142857142816E-2</v>
      </c>
      <c r="AK805" s="3">
        <f t="shared" si="327"/>
        <v>0.76725860561305748</v>
      </c>
    </row>
    <row r="806" spans="1:37" s="3" customFormat="1" x14ac:dyDescent="0.25">
      <c r="A806" s="9">
        <v>44101</v>
      </c>
      <c r="B806" s="1" t="s">
        <v>57</v>
      </c>
      <c r="C806" s="1" t="s">
        <v>47</v>
      </c>
      <c r="D806">
        <v>28</v>
      </c>
      <c r="E806" s="1">
        <v>21</v>
      </c>
      <c r="F806">
        <f t="shared" si="303"/>
        <v>1</v>
      </c>
      <c r="G806">
        <f t="shared" si="304"/>
        <v>0</v>
      </c>
      <c r="H806" s="4">
        <v>1.52</v>
      </c>
      <c r="I806" s="4">
        <v>2.67</v>
      </c>
      <c r="J806" s="4">
        <v>1.47</v>
      </c>
      <c r="K806" s="4">
        <v>2.75</v>
      </c>
      <c r="L806" s="18">
        <f t="shared" si="305"/>
        <v>60</v>
      </c>
      <c r="M806" s="18">
        <f t="shared" si="306"/>
        <v>35</v>
      </c>
      <c r="N806" s="18">
        <f t="shared" si="307"/>
        <v>65</v>
      </c>
      <c r="O806" s="18">
        <f t="shared" si="308"/>
        <v>35</v>
      </c>
      <c r="P806" s="4">
        <f t="shared" si="309"/>
        <v>202009</v>
      </c>
      <c r="Q806" s="23">
        <f t="shared" si="310"/>
        <v>1.52</v>
      </c>
      <c r="R806" s="23">
        <f t="shared" si="311"/>
        <v>-2.521879318286504</v>
      </c>
      <c r="S806" s="22">
        <f t="shared" si="312"/>
        <v>-1.001879318286504</v>
      </c>
      <c r="T806" s="5">
        <f t="shared" si="313"/>
        <v>1.756578947368421</v>
      </c>
      <c r="U806" s="5"/>
      <c r="V806" s="5"/>
      <c r="W806" s="5">
        <f t="shared" si="314"/>
        <v>0.52</v>
      </c>
      <c r="X806" s="4">
        <f t="shared" si="315"/>
        <v>0.47</v>
      </c>
      <c r="Y806" s="4">
        <f t="shared" si="316"/>
        <v>-5.0000000000000044E-2</v>
      </c>
      <c r="Z806" s="30">
        <f t="shared" si="317"/>
        <v>2020</v>
      </c>
      <c r="AA806" s="4">
        <f t="shared" si="318"/>
        <v>-1</v>
      </c>
      <c r="AB806" s="4">
        <f t="shared" si="319"/>
        <v>-1</v>
      </c>
      <c r="AC806" s="4">
        <f t="shared" si="320"/>
        <v>0</v>
      </c>
      <c r="AD806" s="4"/>
      <c r="AE806" s="4">
        <f t="shared" si="321"/>
        <v>-2.2377372001432083E-2</v>
      </c>
      <c r="AF806" s="31">
        <f t="shared" si="322"/>
        <v>-0.48</v>
      </c>
      <c r="AG806" s="31">
        <f t="shared" si="323"/>
        <v>-0.53</v>
      </c>
      <c r="AH806" s="3">
        <f t="shared" si="324"/>
        <v>0</v>
      </c>
      <c r="AI806" s="40" t="b">
        <f t="shared" si="325"/>
        <v>0</v>
      </c>
      <c r="AJ806" s="3">
        <f t="shared" si="326"/>
        <v>3.1408114558472477E-2</v>
      </c>
      <c r="AK806" s="3">
        <f t="shared" si="327"/>
        <v>0.74560748766802243</v>
      </c>
    </row>
    <row r="807" spans="1:37" s="3" customFormat="1" x14ac:dyDescent="0.25">
      <c r="A807" s="9">
        <v>44098</v>
      </c>
      <c r="B807" s="1" t="s">
        <v>56</v>
      </c>
      <c r="C807" s="1" t="s">
        <v>51</v>
      </c>
      <c r="D807">
        <v>13</v>
      </c>
      <c r="E807" s="1">
        <v>31</v>
      </c>
      <c r="F807">
        <f t="shared" si="303"/>
        <v>0</v>
      </c>
      <c r="G807">
        <f t="shared" si="304"/>
        <v>1</v>
      </c>
      <c r="H807" s="4">
        <v>1.64</v>
      </c>
      <c r="I807" s="4">
        <v>2.35</v>
      </c>
      <c r="J807" s="4">
        <v>1.64</v>
      </c>
      <c r="K807" s="4">
        <v>2.35</v>
      </c>
      <c r="L807" s="18">
        <f t="shared" si="305"/>
        <v>60</v>
      </c>
      <c r="M807" s="18">
        <f t="shared" si="306"/>
        <v>40</v>
      </c>
      <c r="N807" s="18">
        <f t="shared" si="307"/>
        <v>60</v>
      </c>
      <c r="O807" s="18">
        <f t="shared" si="308"/>
        <v>40</v>
      </c>
      <c r="P807" s="4">
        <f t="shared" si="309"/>
        <v>202009</v>
      </c>
      <c r="Q807" s="23">
        <f t="shared" si="310"/>
        <v>0.69787234042553181</v>
      </c>
      <c r="R807" s="23">
        <f t="shared" si="311"/>
        <v>-2.3032407407407409</v>
      </c>
      <c r="S807" s="22">
        <f t="shared" si="312"/>
        <v>-1.6053684003152091</v>
      </c>
      <c r="T807" s="5">
        <f t="shared" si="313"/>
        <v>1.4329268292682928</v>
      </c>
      <c r="U807" s="5"/>
      <c r="V807" s="5"/>
      <c r="W807" s="5">
        <f t="shared" si="314"/>
        <v>-1</v>
      </c>
      <c r="X807" s="4">
        <f t="shared" si="315"/>
        <v>-1</v>
      </c>
      <c r="Y807" s="4">
        <f t="shared" si="316"/>
        <v>0</v>
      </c>
      <c r="Z807" s="30">
        <f t="shared" si="317"/>
        <v>2020</v>
      </c>
      <c r="AA807" s="4">
        <f t="shared" si="318"/>
        <v>1.35</v>
      </c>
      <c r="AB807" s="4">
        <f t="shared" si="319"/>
        <v>1.35</v>
      </c>
      <c r="AC807" s="4">
        <f t="shared" si="320"/>
        <v>0</v>
      </c>
      <c r="AD807" s="4"/>
      <c r="AE807" s="4">
        <f t="shared" si="321"/>
        <v>0</v>
      </c>
      <c r="AF807" s="31">
        <f t="shared" si="322"/>
        <v>0.35000000000000009</v>
      </c>
      <c r="AG807" s="31">
        <f t="shared" si="323"/>
        <v>0.35000000000000009</v>
      </c>
      <c r="AH807" s="3">
        <f t="shared" si="324"/>
        <v>0</v>
      </c>
      <c r="AI807" s="40" t="b">
        <f t="shared" si="325"/>
        <v>0</v>
      </c>
      <c r="AJ807" s="3">
        <f t="shared" si="326"/>
        <v>3.4085213032581496E-2</v>
      </c>
      <c r="AK807" s="3">
        <f t="shared" si="327"/>
        <v>0.73137311560596974</v>
      </c>
    </row>
    <row r="808" spans="1:37" s="3" customFormat="1" x14ac:dyDescent="0.25">
      <c r="A808" s="9">
        <v>44095</v>
      </c>
      <c r="B808" s="1" t="s">
        <v>80</v>
      </c>
      <c r="C808" s="1" t="s">
        <v>42</v>
      </c>
      <c r="D808">
        <v>34</v>
      </c>
      <c r="E808" s="1">
        <v>24</v>
      </c>
      <c r="F808">
        <f t="shared" si="303"/>
        <v>1</v>
      </c>
      <c r="G808">
        <f t="shared" si="304"/>
        <v>0</v>
      </c>
      <c r="H808" s="4">
        <v>3.05</v>
      </c>
      <c r="I808" s="4">
        <v>1.4</v>
      </c>
      <c r="J808" s="4">
        <v>2.95</v>
      </c>
      <c r="K808" s="4">
        <v>1.42</v>
      </c>
      <c r="L808" s="18">
        <f t="shared" si="305"/>
        <v>30</v>
      </c>
      <c r="M808" s="18">
        <f t="shared" si="306"/>
        <v>70</v>
      </c>
      <c r="N808" s="18">
        <f t="shared" si="307"/>
        <v>30</v>
      </c>
      <c r="O808" s="18">
        <f t="shared" si="308"/>
        <v>70</v>
      </c>
      <c r="P808" s="4">
        <f t="shared" si="309"/>
        <v>202009</v>
      </c>
      <c r="Q808" s="23">
        <f t="shared" si="310"/>
        <v>3.05</v>
      </c>
      <c r="R808" s="23">
        <f t="shared" si="311"/>
        <v>-2.9878048780487809</v>
      </c>
      <c r="S808" s="22">
        <f t="shared" si="312"/>
        <v>6.2195121951218901E-2</v>
      </c>
      <c r="T808" s="5">
        <f t="shared" si="313"/>
        <v>0.45901639344262296</v>
      </c>
      <c r="U808" s="5"/>
      <c r="V808" s="5"/>
      <c r="W808" s="5">
        <f t="shared" si="314"/>
        <v>2.0499999999999998</v>
      </c>
      <c r="X808" s="4">
        <f t="shared" si="315"/>
        <v>1.9500000000000002</v>
      </c>
      <c r="Y808" s="4">
        <f t="shared" si="316"/>
        <v>-9.9999999999999645E-2</v>
      </c>
      <c r="Z808" s="30">
        <f t="shared" si="317"/>
        <v>2020</v>
      </c>
      <c r="AA808" s="4">
        <f t="shared" si="318"/>
        <v>-1</v>
      </c>
      <c r="AB808" s="4">
        <f t="shared" si="319"/>
        <v>-1</v>
      </c>
      <c r="AC808" s="4">
        <f t="shared" si="320"/>
        <v>0</v>
      </c>
      <c r="AD808" s="4"/>
      <c r="AE808" s="4">
        <f t="shared" si="321"/>
        <v>-1.1114198388441188E-2</v>
      </c>
      <c r="AF808" s="31">
        <f t="shared" si="322"/>
        <v>1.0499999999999998</v>
      </c>
      <c r="AG808" s="31">
        <f t="shared" si="323"/>
        <v>0.95000000000000018</v>
      </c>
      <c r="AH808" s="3">
        <f t="shared" si="324"/>
        <v>0</v>
      </c>
      <c r="AI808" s="40" t="b">
        <f t="shared" si="325"/>
        <v>0</v>
      </c>
      <c r="AJ808" s="3">
        <f t="shared" si="326"/>
        <v>4.0449438202247112E-2</v>
      </c>
      <c r="AK808" s="3">
        <f t="shared" si="327"/>
        <v>0.75593569865462973</v>
      </c>
    </row>
    <row r="809" spans="1:37" s="3" customFormat="1" x14ac:dyDescent="0.25">
      <c r="A809" s="9">
        <v>44094</v>
      </c>
      <c r="B809" s="1" t="s">
        <v>61</v>
      </c>
      <c r="C809" s="1" t="s">
        <v>52</v>
      </c>
      <c r="D809">
        <v>35</v>
      </c>
      <c r="E809" s="1">
        <v>30</v>
      </c>
      <c r="F809">
        <f t="shared" si="303"/>
        <v>1</v>
      </c>
      <c r="G809">
        <f t="shared" si="304"/>
        <v>0</v>
      </c>
      <c r="H809" s="4">
        <v>1.5</v>
      </c>
      <c r="I809" s="4">
        <v>2.7</v>
      </c>
      <c r="J809" s="4">
        <v>1.5</v>
      </c>
      <c r="K809" s="4">
        <v>2.7</v>
      </c>
      <c r="L809" s="18">
        <f t="shared" si="305"/>
        <v>60</v>
      </c>
      <c r="M809" s="18">
        <f t="shared" si="306"/>
        <v>35</v>
      </c>
      <c r="N809" s="18">
        <f t="shared" si="307"/>
        <v>65</v>
      </c>
      <c r="O809" s="18">
        <f t="shared" si="308"/>
        <v>35</v>
      </c>
      <c r="P809" s="4">
        <f t="shared" si="309"/>
        <v>202009</v>
      </c>
      <c r="Q809" s="23">
        <f t="shared" si="310"/>
        <v>1.5</v>
      </c>
      <c r="R809" s="23">
        <f t="shared" si="311"/>
        <v>-2.5882352941176467</v>
      </c>
      <c r="S809" s="22">
        <f t="shared" si="312"/>
        <v>-1.0882352941176467</v>
      </c>
      <c r="T809" s="5">
        <f t="shared" si="313"/>
        <v>1.8</v>
      </c>
      <c r="U809" s="5"/>
      <c r="V809" s="5"/>
      <c r="W809" s="5">
        <f t="shared" si="314"/>
        <v>0.5</v>
      </c>
      <c r="X809" s="4">
        <f t="shared" si="315"/>
        <v>0.5</v>
      </c>
      <c r="Y809" s="4">
        <f t="shared" si="316"/>
        <v>0</v>
      </c>
      <c r="Z809" s="30">
        <f t="shared" si="317"/>
        <v>2020</v>
      </c>
      <c r="AA809" s="4">
        <f t="shared" si="318"/>
        <v>-1</v>
      </c>
      <c r="AB809" s="4">
        <f t="shared" si="319"/>
        <v>-1</v>
      </c>
      <c r="AC809" s="4">
        <f t="shared" si="320"/>
        <v>0</v>
      </c>
      <c r="AD809" s="4"/>
      <c r="AE809" s="4">
        <f t="shared" si="321"/>
        <v>0</v>
      </c>
      <c r="AF809" s="31">
        <f t="shared" si="322"/>
        <v>-0.5</v>
      </c>
      <c r="AG809" s="31">
        <f t="shared" si="323"/>
        <v>-0.5</v>
      </c>
      <c r="AH809" s="3">
        <f t="shared" si="324"/>
        <v>0</v>
      </c>
      <c r="AI809" s="40" t="b">
        <f t="shared" si="325"/>
        <v>0</v>
      </c>
      <c r="AJ809" s="3">
        <f t="shared" si="326"/>
        <v>3.5714285714285587E-2</v>
      </c>
      <c r="AK809" s="3">
        <f t="shared" si="327"/>
        <v>0.74394147233653407</v>
      </c>
    </row>
    <row r="810" spans="1:37" s="3" customFormat="1" x14ac:dyDescent="0.25">
      <c r="A810" s="9">
        <v>44094</v>
      </c>
      <c r="B810" s="1" t="s">
        <v>47</v>
      </c>
      <c r="C810" s="1" t="s">
        <v>43</v>
      </c>
      <c r="D810">
        <v>16</v>
      </c>
      <c r="E810" s="1">
        <v>33</v>
      </c>
      <c r="F810">
        <f t="shared" si="303"/>
        <v>0</v>
      </c>
      <c r="G810">
        <f t="shared" si="304"/>
        <v>1</v>
      </c>
      <c r="H810" s="4">
        <v>3.4</v>
      </c>
      <c r="I810" s="4">
        <v>1.33</v>
      </c>
      <c r="J810" s="4">
        <v>3.7</v>
      </c>
      <c r="K810" s="4">
        <v>1.29</v>
      </c>
      <c r="L810" s="18">
        <f t="shared" si="305"/>
        <v>20</v>
      </c>
      <c r="M810" s="18">
        <f t="shared" si="306"/>
        <v>75</v>
      </c>
      <c r="N810" s="18">
        <f t="shared" si="307"/>
        <v>25</v>
      </c>
      <c r="O810" s="18">
        <f t="shared" si="308"/>
        <v>75</v>
      </c>
      <c r="P810" s="4">
        <f t="shared" si="309"/>
        <v>202009</v>
      </c>
      <c r="Q810" s="23">
        <f t="shared" si="310"/>
        <v>2.5563909774436087</v>
      </c>
      <c r="R810" s="23">
        <f t="shared" si="311"/>
        <v>-3.4469696969696964</v>
      </c>
      <c r="S810" s="22">
        <f t="shared" si="312"/>
        <v>-0.89057871952608769</v>
      </c>
      <c r="T810" s="5">
        <f t="shared" si="313"/>
        <v>0.39117647058823535</v>
      </c>
      <c r="U810" s="5"/>
      <c r="V810" s="5"/>
      <c r="W810" s="5">
        <f t="shared" si="314"/>
        <v>-1</v>
      </c>
      <c r="X810" s="4">
        <f t="shared" si="315"/>
        <v>-1</v>
      </c>
      <c r="Y810" s="4">
        <f t="shared" si="316"/>
        <v>0</v>
      </c>
      <c r="Z810" s="30">
        <f t="shared" si="317"/>
        <v>2020</v>
      </c>
      <c r="AA810" s="4">
        <f t="shared" si="318"/>
        <v>0.33000000000000007</v>
      </c>
      <c r="AB810" s="4">
        <f t="shared" si="319"/>
        <v>0.29000000000000004</v>
      </c>
      <c r="AC810" s="4">
        <f t="shared" si="320"/>
        <v>-4.0000000000000036E-2</v>
      </c>
      <c r="AD810" s="4"/>
      <c r="AE810" s="4">
        <f t="shared" si="321"/>
        <v>2.3847376788553309E-2</v>
      </c>
      <c r="AF810" s="31">
        <f t="shared" si="322"/>
        <v>-0.66999999999999993</v>
      </c>
      <c r="AG810" s="31">
        <f t="shared" si="323"/>
        <v>-0.71</v>
      </c>
      <c r="AH810" s="3">
        <f t="shared" si="324"/>
        <v>0</v>
      </c>
      <c r="AI810" s="40" t="b">
        <f t="shared" si="325"/>
        <v>0</v>
      </c>
      <c r="AJ810" s="3">
        <f t="shared" si="326"/>
        <v>4.3974630021141659E-2</v>
      </c>
      <c r="AK810" s="3">
        <f t="shared" si="327"/>
        <v>0.76868700877776563</v>
      </c>
    </row>
    <row r="811" spans="1:37" s="3" customFormat="1" x14ac:dyDescent="0.25">
      <c r="A811" s="9">
        <v>44094</v>
      </c>
      <c r="B811" s="1" t="s">
        <v>74</v>
      </c>
      <c r="C811" s="1" t="s">
        <v>49</v>
      </c>
      <c r="D811">
        <v>20</v>
      </c>
      <c r="E811" s="1">
        <v>23</v>
      </c>
      <c r="F811">
        <f t="shared" si="303"/>
        <v>0</v>
      </c>
      <c r="G811">
        <f t="shared" si="304"/>
        <v>1</v>
      </c>
      <c r="H811" s="4">
        <v>3.9</v>
      </c>
      <c r="I811" s="4">
        <v>1.27</v>
      </c>
      <c r="J811" s="4">
        <v>4.2</v>
      </c>
      <c r="K811" s="4">
        <v>1.25</v>
      </c>
      <c r="L811" s="18">
        <f t="shared" si="305"/>
        <v>20</v>
      </c>
      <c r="M811" s="18">
        <f t="shared" si="306"/>
        <v>75</v>
      </c>
      <c r="N811" s="18">
        <f t="shared" si="307"/>
        <v>20</v>
      </c>
      <c r="O811" s="18">
        <f t="shared" si="308"/>
        <v>80</v>
      </c>
      <c r="P811" s="4">
        <f t="shared" si="309"/>
        <v>202009</v>
      </c>
      <c r="Q811" s="23">
        <f t="shared" si="310"/>
        <v>3.0708661417322833</v>
      </c>
      <c r="R811" s="23">
        <f t="shared" si="311"/>
        <v>-4.0485312899106001</v>
      </c>
      <c r="S811" s="22">
        <f t="shared" si="312"/>
        <v>-0.97766514817831673</v>
      </c>
      <c r="T811" s="5">
        <f t="shared" si="313"/>
        <v>0.32564102564102565</v>
      </c>
      <c r="U811" s="5"/>
      <c r="V811" s="5"/>
      <c r="W811" s="5">
        <f t="shared" si="314"/>
        <v>-1</v>
      </c>
      <c r="X811" s="4">
        <f t="shared" si="315"/>
        <v>-1</v>
      </c>
      <c r="Y811" s="4">
        <f t="shared" si="316"/>
        <v>0</v>
      </c>
      <c r="Z811" s="30">
        <f t="shared" si="317"/>
        <v>2020</v>
      </c>
      <c r="AA811" s="4">
        <f t="shared" si="318"/>
        <v>0.27</v>
      </c>
      <c r="AB811" s="4">
        <f t="shared" si="319"/>
        <v>0.25</v>
      </c>
      <c r="AC811" s="4">
        <f t="shared" si="320"/>
        <v>-2.0000000000000018E-2</v>
      </c>
      <c r="AD811" s="4"/>
      <c r="AE811" s="4">
        <f t="shared" si="321"/>
        <v>1.8315018315018361E-2</v>
      </c>
      <c r="AF811" s="31">
        <f t="shared" si="322"/>
        <v>-0.73</v>
      </c>
      <c r="AG811" s="31">
        <f t="shared" si="323"/>
        <v>-0.75</v>
      </c>
      <c r="AH811" s="3">
        <f t="shared" si="324"/>
        <v>0</v>
      </c>
      <c r="AI811" s="40" t="b">
        <f t="shared" si="325"/>
        <v>0</v>
      </c>
      <c r="AJ811" s="3">
        <f t="shared" si="326"/>
        <v>4.1972920696324856E-2</v>
      </c>
      <c r="AK811" s="3">
        <f t="shared" si="327"/>
        <v>0.78925664623189862</v>
      </c>
    </row>
    <row r="812" spans="1:37" s="3" customFormat="1" x14ac:dyDescent="0.25">
      <c r="A812" s="9">
        <v>44094</v>
      </c>
      <c r="B812" s="1" t="s">
        <v>63</v>
      </c>
      <c r="C812" s="1" t="s">
        <v>81</v>
      </c>
      <c r="D812">
        <v>30</v>
      </c>
      <c r="E812" s="1">
        <v>15</v>
      </c>
      <c r="F812">
        <f t="shared" si="303"/>
        <v>1</v>
      </c>
      <c r="G812">
        <f t="shared" si="304"/>
        <v>0</v>
      </c>
      <c r="H812" s="4">
        <v>1.33</v>
      </c>
      <c r="I812" s="4">
        <v>3.4</v>
      </c>
      <c r="J812" s="4">
        <v>1.32</v>
      </c>
      <c r="K812" s="4">
        <v>3.5</v>
      </c>
      <c r="L812" s="18">
        <f t="shared" si="305"/>
        <v>70</v>
      </c>
      <c r="M812" s="18">
        <f t="shared" si="306"/>
        <v>25</v>
      </c>
      <c r="N812" s="18">
        <f t="shared" si="307"/>
        <v>75</v>
      </c>
      <c r="O812" s="18">
        <f t="shared" si="308"/>
        <v>25</v>
      </c>
      <c r="P812" s="4">
        <f t="shared" si="309"/>
        <v>202009</v>
      </c>
      <c r="Q812" s="23">
        <f t="shared" si="310"/>
        <v>1.33</v>
      </c>
      <c r="R812" s="23">
        <f t="shared" si="311"/>
        <v>-3.4469696969696964</v>
      </c>
      <c r="S812" s="22">
        <f t="shared" si="312"/>
        <v>-2.1169696969696963</v>
      </c>
      <c r="T812" s="5">
        <f t="shared" si="313"/>
        <v>2.5563909774436087</v>
      </c>
      <c r="U812" s="5"/>
      <c r="V812" s="5"/>
      <c r="W812" s="5">
        <f t="shared" si="314"/>
        <v>0.33000000000000007</v>
      </c>
      <c r="X812" s="4">
        <f t="shared" si="315"/>
        <v>0.32000000000000006</v>
      </c>
      <c r="Y812" s="4">
        <f t="shared" si="316"/>
        <v>-1.0000000000000009E-2</v>
      </c>
      <c r="Z812" s="30">
        <f t="shared" si="317"/>
        <v>2020</v>
      </c>
      <c r="AA812" s="4">
        <f t="shared" si="318"/>
        <v>-1</v>
      </c>
      <c r="AB812" s="4">
        <f t="shared" si="319"/>
        <v>-1</v>
      </c>
      <c r="AC812" s="4">
        <f t="shared" si="320"/>
        <v>0</v>
      </c>
      <c r="AD812" s="4"/>
      <c r="AE812" s="4">
        <f t="shared" si="321"/>
        <v>-5.69605832763731E-3</v>
      </c>
      <c r="AF812" s="31">
        <f t="shared" si="322"/>
        <v>-0.66999999999999993</v>
      </c>
      <c r="AG812" s="31">
        <f t="shared" si="323"/>
        <v>-0.67999999999999994</v>
      </c>
      <c r="AH812" s="3">
        <f t="shared" si="324"/>
        <v>0</v>
      </c>
      <c r="AI812" s="40" t="b">
        <f t="shared" si="325"/>
        <v>0</v>
      </c>
      <c r="AJ812" s="3">
        <f t="shared" si="326"/>
        <v>4.3974630021141659E-2</v>
      </c>
      <c r="AK812" s="3">
        <f t="shared" si="327"/>
        <v>0.76868700877776563</v>
      </c>
    </row>
    <row r="813" spans="1:37" s="3" customFormat="1" x14ac:dyDescent="0.25">
      <c r="A813" s="9">
        <v>44094</v>
      </c>
      <c r="B813" s="1" t="s">
        <v>45</v>
      </c>
      <c r="C813" s="1" t="s">
        <v>34</v>
      </c>
      <c r="D813">
        <v>17</v>
      </c>
      <c r="E813" s="1">
        <v>13</v>
      </c>
      <c r="F813">
        <f t="shared" si="303"/>
        <v>1</v>
      </c>
      <c r="G813">
        <f t="shared" si="304"/>
        <v>0</v>
      </c>
      <c r="H813" s="4">
        <v>1.4</v>
      </c>
      <c r="I813" s="4">
        <v>3.05</v>
      </c>
      <c r="J813" s="4">
        <v>1.4</v>
      </c>
      <c r="K813" s="4">
        <v>3.05</v>
      </c>
      <c r="L813" s="18">
        <f t="shared" si="305"/>
        <v>70</v>
      </c>
      <c r="M813" s="18">
        <f t="shared" si="306"/>
        <v>30</v>
      </c>
      <c r="N813" s="18">
        <f t="shared" si="307"/>
        <v>70</v>
      </c>
      <c r="O813" s="18">
        <f t="shared" si="308"/>
        <v>30</v>
      </c>
      <c r="P813" s="4">
        <f t="shared" si="309"/>
        <v>202009</v>
      </c>
      <c r="Q813" s="23">
        <f t="shared" si="310"/>
        <v>1.4</v>
      </c>
      <c r="R813" s="23">
        <f t="shared" si="311"/>
        <v>-2.9878048780487809</v>
      </c>
      <c r="S813" s="22">
        <f t="shared" si="312"/>
        <v>-1.587804878048781</v>
      </c>
      <c r="T813" s="5">
        <f t="shared" si="313"/>
        <v>2.1785714285714284</v>
      </c>
      <c r="U813" s="5"/>
      <c r="V813" s="5"/>
      <c r="W813" s="5">
        <f t="shared" si="314"/>
        <v>0.39999999999999991</v>
      </c>
      <c r="X813" s="4">
        <f t="shared" si="315"/>
        <v>0.39999999999999991</v>
      </c>
      <c r="Y813" s="4">
        <f t="shared" si="316"/>
        <v>0</v>
      </c>
      <c r="Z813" s="30">
        <f t="shared" si="317"/>
        <v>2020</v>
      </c>
      <c r="AA813" s="4">
        <f t="shared" si="318"/>
        <v>-1</v>
      </c>
      <c r="AB813" s="4">
        <f t="shared" si="319"/>
        <v>-1</v>
      </c>
      <c r="AC813" s="4">
        <f t="shared" si="320"/>
        <v>0</v>
      </c>
      <c r="AD813" s="4"/>
      <c r="AE813" s="4">
        <f t="shared" si="321"/>
        <v>0</v>
      </c>
      <c r="AF813" s="31">
        <f t="shared" si="322"/>
        <v>-0.60000000000000009</v>
      </c>
      <c r="AG813" s="31">
        <f t="shared" si="323"/>
        <v>-0.60000000000000009</v>
      </c>
      <c r="AH813" s="3">
        <f t="shared" si="324"/>
        <v>0</v>
      </c>
      <c r="AI813" s="40" t="b">
        <f t="shared" si="325"/>
        <v>0</v>
      </c>
      <c r="AJ813" s="3">
        <f t="shared" si="326"/>
        <v>4.0449438202247112E-2</v>
      </c>
      <c r="AK813" s="3">
        <f t="shared" si="327"/>
        <v>0.75593569865462973</v>
      </c>
    </row>
    <row r="814" spans="1:37" s="3" customFormat="1" x14ac:dyDescent="0.25">
      <c r="A814" s="9">
        <v>44094</v>
      </c>
      <c r="B814" s="1" t="s">
        <v>37</v>
      </c>
      <c r="C814" s="1" t="s">
        <v>41</v>
      </c>
      <c r="D814">
        <v>40</v>
      </c>
      <c r="E814" s="1">
        <v>39</v>
      </c>
      <c r="F814">
        <f t="shared" si="303"/>
        <v>1</v>
      </c>
      <c r="G814">
        <f t="shared" si="304"/>
        <v>0</v>
      </c>
      <c r="H814" s="4">
        <v>1.43</v>
      </c>
      <c r="I814" s="4">
        <v>2.9</v>
      </c>
      <c r="J814" s="4">
        <v>1.54</v>
      </c>
      <c r="K814" s="4">
        <v>2.65</v>
      </c>
      <c r="L814" s="18">
        <f t="shared" si="305"/>
        <v>60</v>
      </c>
      <c r="M814" s="18">
        <f t="shared" si="306"/>
        <v>30</v>
      </c>
      <c r="N814" s="18">
        <f t="shared" si="307"/>
        <v>60</v>
      </c>
      <c r="O814" s="18">
        <f t="shared" si="308"/>
        <v>35</v>
      </c>
      <c r="P814" s="4">
        <f t="shared" si="309"/>
        <v>202009</v>
      </c>
      <c r="Q814" s="23">
        <f t="shared" si="310"/>
        <v>1.43</v>
      </c>
      <c r="R814" s="23">
        <f t="shared" si="311"/>
        <v>-2.8518971848225214</v>
      </c>
      <c r="S814" s="22">
        <f t="shared" si="312"/>
        <v>-1.4218971848225215</v>
      </c>
      <c r="T814" s="5">
        <f t="shared" si="313"/>
        <v>2.0279720279720279</v>
      </c>
      <c r="U814" s="5"/>
      <c r="V814" s="5"/>
      <c r="W814" s="5">
        <f t="shared" si="314"/>
        <v>0.42999999999999994</v>
      </c>
      <c r="X814" s="4">
        <f t="shared" si="315"/>
        <v>0.54</v>
      </c>
      <c r="Y814" s="4">
        <f t="shared" si="316"/>
        <v>0.1100000000000001</v>
      </c>
      <c r="Z814" s="30">
        <f t="shared" si="317"/>
        <v>2020</v>
      </c>
      <c r="AA814" s="4">
        <f t="shared" si="318"/>
        <v>-1</v>
      </c>
      <c r="AB814" s="4">
        <f t="shared" si="319"/>
        <v>-1</v>
      </c>
      <c r="AC814" s="4">
        <f t="shared" si="320"/>
        <v>0</v>
      </c>
      <c r="AD814" s="4"/>
      <c r="AE814" s="4">
        <f t="shared" si="321"/>
        <v>4.9950049950050035E-2</v>
      </c>
      <c r="AF814" s="31">
        <f t="shared" si="322"/>
        <v>-0.57000000000000006</v>
      </c>
      <c r="AG814" s="31">
        <f t="shared" si="323"/>
        <v>-0.45999999999999996</v>
      </c>
      <c r="AH814" s="3">
        <f t="shared" si="324"/>
        <v>1</v>
      </c>
      <c r="AI814" s="40" t="b">
        <f t="shared" si="325"/>
        <v>0</v>
      </c>
      <c r="AJ814" s="3">
        <f t="shared" si="326"/>
        <v>4.2263279445727608E-2</v>
      </c>
      <c r="AK814" s="3">
        <f t="shared" si="327"/>
        <v>0.74822081371893034</v>
      </c>
    </row>
    <row r="815" spans="1:37" s="3" customFormat="1" x14ac:dyDescent="0.25">
      <c r="A815" s="9">
        <v>44094</v>
      </c>
      <c r="B815" s="1" t="s">
        <v>62</v>
      </c>
      <c r="C815" s="1" t="s">
        <v>33</v>
      </c>
      <c r="D815">
        <v>42</v>
      </c>
      <c r="E815" s="1">
        <v>21</v>
      </c>
      <c r="F815">
        <f t="shared" si="303"/>
        <v>1</v>
      </c>
      <c r="G815">
        <f t="shared" si="304"/>
        <v>0</v>
      </c>
      <c r="H815" s="4">
        <v>1.41</v>
      </c>
      <c r="I815" s="4">
        <v>3</v>
      </c>
      <c r="J815" s="4">
        <v>1.37</v>
      </c>
      <c r="K815" s="4">
        <v>3.2</v>
      </c>
      <c r="L815" s="18">
        <f t="shared" si="305"/>
        <v>70</v>
      </c>
      <c r="M815" s="18">
        <f t="shared" si="306"/>
        <v>30</v>
      </c>
      <c r="N815" s="18">
        <f t="shared" si="307"/>
        <v>70</v>
      </c>
      <c r="O815" s="18">
        <f t="shared" si="308"/>
        <v>30</v>
      </c>
      <c r="P815" s="4">
        <f t="shared" si="309"/>
        <v>202009</v>
      </c>
      <c r="Q815" s="23">
        <f t="shared" si="310"/>
        <v>1.41</v>
      </c>
      <c r="R815" s="23">
        <f t="shared" si="311"/>
        <v>-2.9390243902439028</v>
      </c>
      <c r="S815" s="22">
        <f t="shared" si="312"/>
        <v>-1.5290243902439029</v>
      </c>
      <c r="T815" s="5">
        <f t="shared" si="313"/>
        <v>2.1276595744680851</v>
      </c>
      <c r="U815" s="5"/>
      <c r="V815" s="5"/>
      <c r="W815" s="5">
        <f t="shared" si="314"/>
        <v>0.40999999999999992</v>
      </c>
      <c r="X815" s="4">
        <f t="shared" si="315"/>
        <v>0.37000000000000011</v>
      </c>
      <c r="Y815" s="4">
        <f t="shared" si="316"/>
        <v>-3.9999999999999813E-2</v>
      </c>
      <c r="Z815" s="30">
        <f t="shared" si="317"/>
        <v>2020</v>
      </c>
      <c r="AA815" s="4">
        <f t="shared" si="318"/>
        <v>-1</v>
      </c>
      <c r="AB815" s="4">
        <f t="shared" si="319"/>
        <v>-1</v>
      </c>
      <c r="AC815" s="4">
        <f t="shared" si="320"/>
        <v>0</v>
      </c>
      <c r="AD815" s="4"/>
      <c r="AE815" s="4">
        <f t="shared" si="321"/>
        <v>-2.0707149143241677E-2</v>
      </c>
      <c r="AF815" s="31">
        <f t="shared" si="322"/>
        <v>-0.59000000000000008</v>
      </c>
      <c r="AG815" s="31">
        <f t="shared" si="323"/>
        <v>-0.62999999999999989</v>
      </c>
      <c r="AH815" s="3">
        <f t="shared" si="324"/>
        <v>0</v>
      </c>
      <c r="AI815" s="40" t="b">
        <f t="shared" si="325"/>
        <v>0</v>
      </c>
      <c r="AJ815" s="3">
        <f t="shared" si="326"/>
        <v>4.0816326530612401E-2</v>
      </c>
      <c r="AK815" s="3">
        <f t="shared" si="327"/>
        <v>0.75353352447060007</v>
      </c>
    </row>
    <row r="816" spans="1:37" s="3" customFormat="1" x14ac:dyDescent="0.25">
      <c r="A816" s="9">
        <v>44094</v>
      </c>
      <c r="B816" s="1" t="s">
        <v>36</v>
      </c>
      <c r="C816" s="1" t="s">
        <v>60</v>
      </c>
      <c r="D816">
        <v>28</v>
      </c>
      <c r="E816" s="1">
        <v>11</v>
      </c>
      <c r="F816">
        <f t="shared" si="303"/>
        <v>1</v>
      </c>
      <c r="G816">
        <f t="shared" si="304"/>
        <v>0</v>
      </c>
      <c r="H816" s="4">
        <v>1.64</v>
      </c>
      <c r="I816" s="4">
        <v>2.35</v>
      </c>
      <c r="J816" s="4">
        <v>1.58</v>
      </c>
      <c r="K816" s="4">
        <v>2.5</v>
      </c>
      <c r="L816" s="18">
        <f t="shared" si="305"/>
        <v>60</v>
      </c>
      <c r="M816" s="18">
        <f t="shared" si="306"/>
        <v>40</v>
      </c>
      <c r="N816" s="18">
        <f t="shared" si="307"/>
        <v>60</v>
      </c>
      <c r="O816" s="18">
        <f t="shared" si="308"/>
        <v>40</v>
      </c>
      <c r="P816" s="4">
        <f t="shared" si="309"/>
        <v>202009</v>
      </c>
      <c r="Q816" s="23">
        <f t="shared" si="310"/>
        <v>1.64</v>
      </c>
      <c r="R816" s="23">
        <f t="shared" si="311"/>
        <v>-2.3032407407407409</v>
      </c>
      <c r="S816" s="22">
        <f t="shared" si="312"/>
        <v>-0.66324074074074102</v>
      </c>
      <c r="T816" s="5">
        <f t="shared" si="313"/>
        <v>1.4329268292682928</v>
      </c>
      <c r="U816" s="5"/>
      <c r="V816" s="5"/>
      <c r="W816" s="5">
        <f t="shared" si="314"/>
        <v>0.6399999999999999</v>
      </c>
      <c r="X816" s="4">
        <f t="shared" si="315"/>
        <v>0.58000000000000007</v>
      </c>
      <c r="Y816" s="4">
        <f t="shared" si="316"/>
        <v>-5.9999999999999831E-2</v>
      </c>
      <c r="Z816" s="30">
        <f t="shared" si="317"/>
        <v>2020</v>
      </c>
      <c r="AA816" s="4">
        <f t="shared" si="318"/>
        <v>-1</v>
      </c>
      <c r="AB816" s="4">
        <f t="shared" si="319"/>
        <v>-1</v>
      </c>
      <c r="AC816" s="4">
        <f t="shared" si="320"/>
        <v>0</v>
      </c>
      <c r="AD816" s="4"/>
      <c r="AE816" s="4">
        <f t="shared" si="321"/>
        <v>-2.3155294844087626E-2</v>
      </c>
      <c r="AF816" s="31">
        <f t="shared" si="322"/>
        <v>-0.3600000000000001</v>
      </c>
      <c r="AG816" s="31">
        <f t="shared" si="323"/>
        <v>-0.41999999999999993</v>
      </c>
      <c r="AH816" s="3">
        <f t="shared" si="324"/>
        <v>0</v>
      </c>
      <c r="AI816" s="40" t="b">
        <f t="shared" si="325"/>
        <v>0</v>
      </c>
      <c r="AJ816" s="3">
        <f t="shared" si="326"/>
        <v>3.4085213032581496E-2</v>
      </c>
      <c r="AK816" s="3">
        <f t="shared" si="327"/>
        <v>0.73137311560596974</v>
      </c>
    </row>
    <row r="817" spans="1:37" s="3" customFormat="1" x14ac:dyDescent="0.25">
      <c r="A817" s="9">
        <v>44094</v>
      </c>
      <c r="B817" s="1" t="s">
        <v>51</v>
      </c>
      <c r="C817" s="1" t="s">
        <v>46</v>
      </c>
      <c r="D817">
        <v>28</v>
      </c>
      <c r="E817" s="1">
        <v>31</v>
      </c>
      <c r="F817">
        <f t="shared" si="303"/>
        <v>0</v>
      </c>
      <c r="G817">
        <f t="shared" si="304"/>
        <v>1</v>
      </c>
      <c r="H817" s="4">
        <v>2.85</v>
      </c>
      <c r="I817" s="4">
        <v>1.44</v>
      </c>
      <c r="J817" s="4">
        <v>3</v>
      </c>
      <c r="K817" s="4">
        <v>1.41</v>
      </c>
      <c r="L817" s="18">
        <f t="shared" si="305"/>
        <v>30</v>
      </c>
      <c r="M817" s="18">
        <f t="shared" si="306"/>
        <v>65</v>
      </c>
      <c r="N817" s="18">
        <f t="shared" si="307"/>
        <v>30</v>
      </c>
      <c r="O817" s="18">
        <f t="shared" si="308"/>
        <v>70</v>
      </c>
      <c r="P817" s="4">
        <f t="shared" si="309"/>
        <v>202009</v>
      </c>
      <c r="Q817" s="23">
        <f t="shared" si="310"/>
        <v>1.9791666666666667</v>
      </c>
      <c r="R817" s="23">
        <f t="shared" si="311"/>
        <v>-2.8132678132678133</v>
      </c>
      <c r="S817" s="22">
        <f t="shared" si="312"/>
        <v>-0.83410114660114654</v>
      </c>
      <c r="T817" s="5">
        <f t="shared" si="313"/>
        <v>0.50526315789473686</v>
      </c>
      <c r="U817" s="5"/>
      <c r="V817" s="5"/>
      <c r="W817" s="5">
        <f t="shared" si="314"/>
        <v>-1</v>
      </c>
      <c r="X817" s="4">
        <f t="shared" si="315"/>
        <v>-1</v>
      </c>
      <c r="Y817" s="4">
        <f t="shared" si="316"/>
        <v>0</v>
      </c>
      <c r="Z817" s="30">
        <f t="shared" si="317"/>
        <v>2020</v>
      </c>
      <c r="AA817" s="4">
        <f t="shared" si="318"/>
        <v>0.43999999999999995</v>
      </c>
      <c r="AB817" s="4">
        <f t="shared" si="319"/>
        <v>0.40999999999999992</v>
      </c>
      <c r="AC817" s="4">
        <f t="shared" si="320"/>
        <v>-3.0000000000000027E-2</v>
      </c>
      <c r="AD817" s="4"/>
      <c r="AE817" s="4">
        <f t="shared" si="321"/>
        <v>1.7543859649122806E-2</v>
      </c>
      <c r="AF817" s="31">
        <f t="shared" si="322"/>
        <v>-0.56000000000000005</v>
      </c>
      <c r="AG817" s="31">
        <f t="shared" si="323"/>
        <v>-0.59000000000000008</v>
      </c>
      <c r="AH817" s="3">
        <f t="shared" si="324"/>
        <v>0</v>
      </c>
      <c r="AI817" s="40" t="b">
        <f t="shared" si="325"/>
        <v>0</v>
      </c>
      <c r="AJ817" s="3">
        <f t="shared" si="326"/>
        <v>4.3356643356643354E-2</v>
      </c>
      <c r="AK817" s="3">
        <f t="shared" si="327"/>
        <v>0.74529199867765583</v>
      </c>
    </row>
    <row r="818" spans="1:37" s="3" customFormat="1" x14ac:dyDescent="0.25">
      <c r="A818" s="9">
        <v>44094</v>
      </c>
      <c r="B818" s="1" t="s">
        <v>53</v>
      </c>
      <c r="C818" s="1" t="s">
        <v>38</v>
      </c>
      <c r="D818">
        <v>13</v>
      </c>
      <c r="E818" s="1">
        <v>31</v>
      </c>
      <c r="F818">
        <f t="shared" si="303"/>
        <v>0</v>
      </c>
      <c r="G818">
        <f t="shared" si="304"/>
        <v>1</v>
      </c>
      <c r="H818" s="4">
        <v>3.55</v>
      </c>
      <c r="I818" s="4">
        <v>1.31</v>
      </c>
      <c r="J818" s="4">
        <v>3.6</v>
      </c>
      <c r="K818" s="4">
        <v>1.31</v>
      </c>
      <c r="L818" s="18">
        <f t="shared" si="305"/>
        <v>20</v>
      </c>
      <c r="M818" s="18">
        <f t="shared" si="306"/>
        <v>75</v>
      </c>
      <c r="N818" s="18">
        <f t="shared" si="307"/>
        <v>25</v>
      </c>
      <c r="O818" s="18">
        <f t="shared" si="308"/>
        <v>75</v>
      </c>
      <c r="P818" s="4">
        <f t="shared" si="309"/>
        <v>202009</v>
      </c>
      <c r="Q818" s="23">
        <f t="shared" si="310"/>
        <v>2.7099236641221371</v>
      </c>
      <c r="R818" s="23">
        <f t="shared" si="311"/>
        <v>-3.6179633143580006</v>
      </c>
      <c r="S818" s="22">
        <f t="shared" si="312"/>
        <v>-0.90803965023586342</v>
      </c>
      <c r="T818" s="5">
        <f t="shared" si="313"/>
        <v>0.36901408450704226</v>
      </c>
      <c r="U818" s="5"/>
      <c r="V818" s="5"/>
      <c r="W818" s="5">
        <f t="shared" si="314"/>
        <v>-1</v>
      </c>
      <c r="X818" s="4">
        <f t="shared" si="315"/>
        <v>-1</v>
      </c>
      <c r="Y818" s="4">
        <f t="shared" si="316"/>
        <v>0</v>
      </c>
      <c r="Z818" s="30">
        <f t="shared" si="317"/>
        <v>2020</v>
      </c>
      <c r="AA818" s="4">
        <f t="shared" si="318"/>
        <v>0.31000000000000005</v>
      </c>
      <c r="AB818" s="4">
        <f t="shared" si="319"/>
        <v>0.31000000000000005</v>
      </c>
      <c r="AC818" s="4">
        <f t="shared" si="320"/>
        <v>0</v>
      </c>
      <c r="AD818" s="4"/>
      <c r="AE818" s="4">
        <f t="shared" si="321"/>
        <v>3.9123630672926457E-3</v>
      </c>
      <c r="AF818" s="31">
        <f t="shared" si="322"/>
        <v>-0.69</v>
      </c>
      <c r="AG818" s="31">
        <f t="shared" si="323"/>
        <v>-0.69</v>
      </c>
      <c r="AH818" s="3">
        <f t="shared" si="324"/>
        <v>0</v>
      </c>
      <c r="AI818" s="40" t="b">
        <f t="shared" si="325"/>
        <v>0</v>
      </c>
      <c r="AJ818" s="3">
        <f t="shared" si="326"/>
        <v>4.3106995884773514E-2</v>
      </c>
      <c r="AK818" s="3">
        <f t="shared" si="327"/>
        <v>0.77528246006428891</v>
      </c>
    </row>
    <row r="819" spans="1:37" s="3" customFormat="1" x14ac:dyDescent="0.25">
      <c r="A819" s="9">
        <v>44094</v>
      </c>
      <c r="B819" s="1" t="s">
        <v>55</v>
      </c>
      <c r="C819" s="1" t="s">
        <v>73</v>
      </c>
      <c r="D819">
        <v>19</v>
      </c>
      <c r="E819" s="1">
        <v>37</v>
      </c>
      <c r="F819">
        <f t="shared" si="303"/>
        <v>0</v>
      </c>
      <c r="G819">
        <f t="shared" si="304"/>
        <v>1</v>
      </c>
      <c r="H819" s="4">
        <v>1.9</v>
      </c>
      <c r="I819" s="4">
        <v>1.9</v>
      </c>
      <c r="J819" s="4">
        <v>1.8</v>
      </c>
      <c r="K819" s="4">
        <v>2.0499999999999998</v>
      </c>
      <c r="L819" s="18">
        <f t="shared" si="305"/>
        <v>50</v>
      </c>
      <c r="M819" s="18">
        <f t="shared" si="306"/>
        <v>50</v>
      </c>
      <c r="N819" s="18">
        <f t="shared" si="307"/>
        <v>55</v>
      </c>
      <c r="O819" s="18">
        <f t="shared" si="308"/>
        <v>45</v>
      </c>
      <c r="P819" s="4">
        <f t="shared" si="309"/>
        <v>202009</v>
      </c>
      <c r="Q819" s="23">
        <f t="shared" si="310"/>
        <v>1</v>
      </c>
      <c r="R819" s="23">
        <f t="shared" si="311"/>
        <v>-2.2222222222222223</v>
      </c>
      <c r="S819" s="22">
        <f t="shared" si="312"/>
        <v>-1.2222222222222223</v>
      </c>
      <c r="T819" s="5">
        <f t="shared" si="313"/>
        <v>1</v>
      </c>
      <c r="U819" s="5"/>
      <c r="V819" s="5"/>
      <c r="W819" s="5">
        <f t="shared" si="314"/>
        <v>-1</v>
      </c>
      <c r="X819" s="4">
        <f t="shared" si="315"/>
        <v>-1</v>
      </c>
      <c r="Y819" s="4">
        <f t="shared" si="316"/>
        <v>0</v>
      </c>
      <c r="Z819" s="30">
        <f t="shared" si="317"/>
        <v>2020</v>
      </c>
      <c r="AA819" s="4">
        <f t="shared" si="318"/>
        <v>0.89999999999999991</v>
      </c>
      <c r="AB819" s="4">
        <f t="shared" si="319"/>
        <v>1.0499999999999998</v>
      </c>
      <c r="AC819" s="4">
        <f t="shared" si="320"/>
        <v>0.14999999999999991</v>
      </c>
      <c r="AD819" s="4"/>
      <c r="AE819" s="4">
        <f t="shared" si="321"/>
        <v>-2.9239766081871399E-2</v>
      </c>
      <c r="AF819" s="31">
        <f t="shared" si="322"/>
        <v>-0.10000000000000009</v>
      </c>
      <c r="AG819" s="31">
        <f t="shared" si="323"/>
        <v>4.9999999999999822E-2</v>
      </c>
      <c r="AH819" s="3">
        <f t="shared" si="324"/>
        <v>0</v>
      </c>
      <c r="AI819" s="40" t="b">
        <f t="shared" si="325"/>
        <v>0</v>
      </c>
      <c r="AJ819" s="3">
        <f t="shared" si="326"/>
        <v>4.9999999999999933E-2</v>
      </c>
      <c r="AK819" s="3">
        <f t="shared" si="327"/>
        <v>0.70841230500072894</v>
      </c>
    </row>
    <row r="820" spans="1:37" s="3" customFormat="1" x14ac:dyDescent="0.25">
      <c r="A820" s="9">
        <v>44094</v>
      </c>
      <c r="B820" s="1" t="s">
        <v>57</v>
      </c>
      <c r="C820" s="1" t="s">
        <v>35</v>
      </c>
      <c r="D820">
        <v>26</v>
      </c>
      <c r="E820" s="1">
        <v>21</v>
      </c>
      <c r="F820">
        <f t="shared" si="303"/>
        <v>1</v>
      </c>
      <c r="G820">
        <f t="shared" si="304"/>
        <v>0</v>
      </c>
      <c r="H820" s="4">
        <v>1.33</v>
      </c>
      <c r="I820" s="4">
        <v>3.4</v>
      </c>
      <c r="J820" s="4">
        <v>1.32</v>
      </c>
      <c r="K820" s="4">
        <v>3.45</v>
      </c>
      <c r="L820" s="18">
        <f t="shared" si="305"/>
        <v>70</v>
      </c>
      <c r="M820" s="18">
        <f t="shared" si="306"/>
        <v>25</v>
      </c>
      <c r="N820" s="18">
        <f t="shared" si="307"/>
        <v>75</v>
      </c>
      <c r="O820" s="18">
        <f t="shared" si="308"/>
        <v>25</v>
      </c>
      <c r="P820" s="4">
        <f t="shared" si="309"/>
        <v>202009</v>
      </c>
      <c r="Q820" s="23">
        <f t="shared" si="310"/>
        <v>1.33</v>
      </c>
      <c r="R820" s="23">
        <f t="shared" si="311"/>
        <v>-3.4469696969696964</v>
      </c>
      <c r="S820" s="22">
        <f t="shared" si="312"/>
        <v>-2.1169696969696963</v>
      </c>
      <c r="T820" s="5">
        <f t="shared" si="313"/>
        <v>2.5563909774436087</v>
      </c>
      <c r="U820" s="5"/>
      <c r="V820" s="5"/>
      <c r="W820" s="5">
        <f t="shared" si="314"/>
        <v>0.33000000000000007</v>
      </c>
      <c r="X820" s="4">
        <f t="shared" si="315"/>
        <v>0.32000000000000006</v>
      </c>
      <c r="Y820" s="4">
        <f t="shared" si="316"/>
        <v>-1.0000000000000009E-2</v>
      </c>
      <c r="Z820" s="30">
        <f t="shared" si="317"/>
        <v>2020</v>
      </c>
      <c r="AA820" s="4">
        <f t="shared" si="318"/>
        <v>-1</v>
      </c>
      <c r="AB820" s="4">
        <f t="shared" si="319"/>
        <v>-1</v>
      </c>
      <c r="AC820" s="4">
        <f t="shared" si="320"/>
        <v>0</v>
      </c>
      <c r="AD820" s="4"/>
      <c r="AE820" s="4">
        <f t="shared" si="321"/>
        <v>-5.69605832763731E-3</v>
      </c>
      <c r="AF820" s="31">
        <f t="shared" si="322"/>
        <v>-0.66999999999999993</v>
      </c>
      <c r="AG820" s="31">
        <f t="shared" si="323"/>
        <v>-0.67999999999999994</v>
      </c>
      <c r="AH820" s="3">
        <f t="shared" si="324"/>
        <v>0</v>
      </c>
      <c r="AI820" s="40" t="b">
        <f t="shared" si="325"/>
        <v>0</v>
      </c>
      <c r="AJ820" s="3">
        <f t="shared" si="326"/>
        <v>4.3974630021141659E-2</v>
      </c>
      <c r="AK820" s="3">
        <f t="shared" si="327"/>
        <v>0.76868700877776563</v>
      </c>
    </row>
    <row r="821" spans="1:37" s="3" customFormat="1" x14ac:dyDescent="0.25">
      <c r="A821" s="9">
        <v>44094</v>
      </c>
      <c r="B821" s="1" t="s">
        <v>39</v>
      </c>
      <c r="C821" s="1" t="s">
        <v>40</v>
      </c>
      <c r="D821">
        <v>31</v>
      </c>
      <c r="E821" s="1">
        <v>17</v>
      </c>
      <c r="F821">
        <f t="shared" si="303"/>
        <v>1</v>
      </c>
      <c r="G821">
        <f t="shared" si="304"/>
        <v>0</v>
      </c>
      <c r="H821" s="4">
        <v>1.27</v>
      </c>
      <c r="I821" s="4">
        <v>3.9</v>
      </c>
      <c r="J821" s="4">
        <v>1.27</v>
      </c>
      <c r="K821" s="4">
        <v>3.9</v>
      </c>
      <c r="L821" s="18">
        <f t="shared" si="305"/>
        <v>70</v>
      </c>
      <c r="M821" s="18">
        <f t="shared" si="306"/>
        <v>25</v>
      </c>
      <c r="N821" s="18">
        <f t="shared" si="307"/>
        <v>75</v>
      </c>
      <c r="O821" s="18">
        <f t="shared" si="308"/>
        <v>25</v>
      </c>
      <c r="P821" s="4">
        <f t="shared" si="309"/>
        <v>202009</v>
      </c>
      <c r="Q821" s="23">
        <f t="shared" si="310"/>
        <v>1.27</v>
      </c>
      <c r="R821" s="23">
        <f t="shared" si="311"/>
        <v>-4.0485312899106001</v>
      </c>
      <c r="S821" s="22">
        <f t="shared" si="312"/>
        <v>-2.7785312899106001</v>
      </c>
      <c r="T821" s="5">
        <f t="shared" si="313"/>
        <v>3.0708661417322833</v>
      </c>
      <c r="U821" s="5"/>
      <c r="V821" s="5"/>
      <c r="W821" s="5">
        <f t="shared" si="314"/>
        <v>0.27</v>
      </c>
      <c r="X821" s="4">
        <f t="shared" si="315"/>
        <v>0.27</v>
      </c>
      <c r="Y821" s="4">
        <f t="shared" si="316"/>
        <v>0</v>
      </c>
      <c r="Z821" s="30">
        <f t="shared" si="317"/>
        <v>2020</v>
      </c>
      <c r="AA821" s="4">
        <f t="shared" si="318"/>
        <v>-1</v>
      </c>
      <c r="AB821" s="4">
        <f t="shared" si="319"/>
        <v>-1</v>
      </c>
      <c r="AC821" s="4">
        <f t="shared" si="320"/>
        <v>0</v>
      </c>
      <c r="AD821" s="4"/>
      <c r="AE821" s="4">
        <f t="shared" si="321"/>
        <v>0</v>
      </c>
      <c r="AF821" s="31">
        <f t="shared" si="322"/>
        <v>-0.73</v>
      </c>
      <c r="AG821" s="31">
        <f t="shared" si="323"/>
        <v>-0.73</v>
      </c>
      <c r="AH821" s="3">
        <f t="shared" si="324"/>
        <v>0</v>
      </c>
      <c r="AI821" s="40" t="b">
        <f t="shared" si="325"/>
        <v>0</v>
      </c>
      <c r="AJ821" s="3">
        <f t="shared" si="326"/>
        <v>4.1972920696324856E-2</v>
      </c>
      <c r="AK821" s="3">
        <f t="shared" si="327"/>
        <v>0.78925664623189862</v>
      </c>
    </row>
    <row r="822" spans="1:37" s="3" customFormat="1" x14ac:dyDescent="0.25">
      <c r="A822" s="9">
        <v>44094</v>
      </c>
      <c r="B822" s="1" t="s">
        <v>50</v>
      </c>
      <c r="C822" s="1" t="s">
        <v>56</v>
      </c>
      <c r="D822">
        <v>33</v>
      </c>
      <c r="E822" s="1">
        <v>30</v>
      </c>
      <c r="F822">
        <f t="shared" si="303"/>
        <v>1</v>
      </c>
      <c r="G822">
        <f t="shared" si="304"/>
        <v>0</v>
      </c>
      <c r="H822" s="4">
        <v>1.1599999999999999</v>
      </c>
      <c r="I822" s="4">
        <v>5.5</v>
      </c>
      <c r="J822" s="4">
        <v>1.27</v>
      </c>
      <c r="K822" s="4">
        <v>3.8</v>
      </c>
      <c r="L822" s="18">
        <f t="shared" si="305"/>
        <v>80</v>
      </c>
      <c r="M822" s="18">
        <f t="shared" si="306"/>
        <v>15</v>
      </c>
      <c r="N822" s="18">
        <f t="shared" si="307"/>
        <v>75</v>
      </c>
      <c r="O822" s="18">
        <f t="shared" si="308"/>
        <v>25</v>
      </c>
      <c r="P822" s="4">
        <f t="shared" si="309"/>
        <v>202009</v>
      </c>
      <c r="Q822" s="23">
        <f t="shared" si="310"/>
        <v>1.1599999999999999</v>
      </c>
      <c r="R822" s="23">
        <f t="shared" si="311"/>
        <v>-6.4722222222222259</v>
      </c>
      <c r="S822" s="22">
        <f t="shared" si="312"/>
        <v>-5.3122222222222257</v>
      </c>
      <c r="T822" s="5">
        <f t="shared" si="313"/>
        <v>4.7413793103448283</v>
      </c>
      <c r="U822" s="5"/>
      <c r="V822" s="5"/>
      <c r="W822" s="5">
        <f t="shared" si="314"/>
        <v>0.15999999999999992</v>
      </c>
      <c r="X822" s="4">
        <f t="shared" si="315"/>
        <v>0.27</v>
      </c>
      <c r="Y822" s="4">
        <f t="shared" si="316"/>
        <v>0.1100000000000001</v>
      </c>
      <c r="Z822" s="30">
        <f t="shared" si="317"/>
        <v>2020</v>
      </c>
      <c r="AA822" s="4">
        <f t="shared" si="318"/>
        <v>-1</v>
      </c>
      <c r="AB822" s="4">
        <f t="shared" si="319"/>
        <v>-1</v>
      </c>
      <c r="AC822" s="4">
        <f t="shared" si="320"/>
        <v>0</v>
      </c>
      <c r="AD822" s="4"/>
      <c r="AE822" s="4">
        <f t="shared" si="321"/>
        <v>7.4667390714091897E-2</v>
      </c>
      <c r="AF822" s="31">
        <f t="shared" si="322"/>
        <v>-0.84000000000000008</v>
      </c>
      <c r="AG822" s="31">
        <f t="shared" si="323"/>
        <v>-0.73</v>
      </c>
      <c r="AH822" s="3">
        <f t="shared" si="324"/>
        <v>1</v>
      </c>
      <c r="AI822" s="40">
        <f t="shared" si="325"/>
        <v>3.0780243378668581E-2</v>
      </c>
      <c r="AJ822" s="3">
        <f t="shared" si="326"/>
        <v>4.2042042042042094E-2</v>
      </c>
      <c r="AK822" s="3">
        <f t="shared" si="327"/>
        <v>0.83638132486905592</v>
      </c>
    </row>
    <row r="823" spans="1:37" s="3" customFormat="1" x14ac:dyDescent="0.25">
      <c r="A823" s="9">
        <v>44091</v>
      </c>
      <c r="B823" s="1" t="s">
        <v>58</v>
      </c>
      <c r="C823" s="1" t="s">
        <v>44</v>
      </c>
      <c r="D823">
        <v>35</v>
      </c>
      <c r="E823" s="1">
        <v>30</v>
      </c>
      <c r="F823">
        <f t="shared" si="303"/>
        <v>1</v>
      </c>
      <c r="G823">
        <f t="shared" si="304"/>
        <v>0</v>
      </c>
      <c r="H823" s="4">
        <v>1.35</v>
      </c>
      <c r="I823" s="4">
        <v>3.3</v>
      </c>
      <c r="J823" s="4">
        <v>1.38</v>
      </c>
      <c r="K823" s="4">
        <v>3.15</v>
      </c>
      <c r="L823" s="18">
        <f t="shared" si="305"/>
        <v>70</v>
      </c>
      <c r="M823" s="18">
        <f t="shared" si="306"/>
        <v>30</v>
      </c>
      <c r="N823" s="18">
        <f t="shared" si="307"/>
        <v>70</v>
      </c>
      <c r="O823" s="18">
        <f t="shared" si="308"/>
        <v>30</v>
      </c>
      <c r="P823" s="4">
        <f t="shared" si="309"/>
        <v>202009</v>
      </c>
      <c r="Q823" s="23">
        <f t="shared" si="310"/>
        <v>1.35</v>
      </c>
      <c r="R823" s="23">
        <f t="shared" si="311"/>
        <v>-3.2919254658385086</v>
      </c>
      <c r="S823" s="22">
        <f t="shared" si="312"/>
        <v>-1.9419254658385086</v>
      </c>
      <c r="T823" s="5">
        <f t="shared" si="313"/>
        <v>2.4444444444444442</v>
      </c>
      <c r="U823" s="5"/>
      <c r="V823" s="5"/>
      <c r="W823" s="5">
        <f t="shared" si="314"/>
        <v>0.35000000000000009</v>
      </c>
      <c r="X823" s="4">
        <f t="shared" si="315"/>
        <v>0.37999999999999989</v>
      </c>
      <c r="Y823" s="4">
        <f t="shared" si="316"/>
        <v>2.9999999999999805E-2</v>
      </c>
      <c r="Z823" s="30">
        <f t="shared" si="317"/>
        <v>2020</v>
      </c>
      <c r="AA823" s="4">
        <f t="shared" si="318"/>
        <v>-1</v>
      </c>
      <c r="AB823" s="4">
        <f t="shared" si="319"/>
        <v>-1</v>
      </c>
      <c r="AC823" s="4">
        <f t="shared" si="320"/>
        <v>0</v>
      </c>
      <c r="AD823" s="4"/>
      <c r="AE823" s="4">
        <f t="shared" si="321"/>
        <v>1.61030595813203E-2</v>
      </c>
      <c r="AF823" s="31">
        <f t="shared" si="322"/>
        <v>-0.64999999999999991</v>
      </c>
      <c r="AG823" s="31">
        <f t="shared" si="323"/>
        <v>-0.62000000000000011</v>
      </c>
      <c r="AH823" s="3">
        <f t="shared" si="324"/>
        <v>0</v>
      </c>
      <c r="AI823" s="40" t="b">
        <f t="shared" si="325"/>
        <v>0</v>
      </c>
      <c r="AJ823" s="3">
        <f t="shared" si="326"/>
        <v>4.1935483870967794E-2</v>
      </c>
      <c r="AK823" s="3">
        <f t="shared" si="327"/>
        <v>0.76570795874948516</v>
      </c>
    </row>
    <row r="824" spans="1:37" s="3" customFormat="1" x14ac:dyDescent="0.25">
      <c r="A824" s="9">
        <v>44088</v>
      </c>
      <c r="B824" s="1" t="s">
        <v>35</v>
      </c>
      <c r="C824" s="1" t="s">
        <v>50</v>
      </c>
      <c r="D824">
        <v>14</v>
      </c>
      <c r="E824" s="1">
        <v>16</v>
      </c>
      <c r="F824">
        <f t="shared" si="303"/>
        <v>0</v>
      </c>
      <c r="G824">
        <f t="shared" si="304"/>
        <v>1</v>
      </c>
      <c r="H824" s="4">
        <v>1.76</v>
      </c>
      <c r="I824" s="4">
        <v>2.1</v>
      </c>
      <c r="J824" s="4">
        <v>2.4</v>
      </c>
      <c r="K824" s="4">
        <v>1.62</v>
      </c>
      <c r="L824" s="18">
        <f t="shared" si="305"/>
        <v>50</v>
      </c>
      <c r="M824" s="18">
        <f t="shared" si="306"/>
        <v>45</v>
      </c>
      <c r="N824" s="18">
        <f t="shared" si="307"/>
        <v>40</v>
      </c>
      <c r="O824" s="18">
        <f t="shared" si="308"/>
        <v>60</v>
      </c>
      <c r="P824" s="4">
        <f t="shared" si="309"/>
        <v>202009</v>
      </c>
      <c r="Q824" s="23">
        <f t="shared" si="310"/>
        <v>0.83809523809523812</v>
      </c>
      <c r="R824" s="23">
        <f t="shared" si="311"/>
        <v>-2.2248803827751198</v>
      </c>
      <c r="S824" s="22">
        <f t="shared" si="312"/>
        <v>-1.3867851446798816</v>
      </c>
      <c r="T824" s="5">
        <f t="shared" si="313"/>
        <v>1.1931818181818181</v>
      </c>
      <c r="U824" s="5"/>
      <c r="V824" s="5"/>
      <c r="W824" s="5">
        <f t="shared" si="314"/>
        <v>-1</v>
      </c>
      <c r="X824" s="4">
        <f t="shared" si="315"/>
        <v>-1</v>
      </c>
      <c r="Y824" s="4">
        <f t="shared" si="316"/>
        <v>0</v>
      </c>
      <c r="Z824" s="30">
        <f t="shared" si="317"/>
        <v>2020</v>
      </c>
      <c r="AA824" s="4">
        <f t="shared" si="318"/>
        <v>1.1000000000000001</v>
      </c>
      <c r="AB824" s="4">
        <f t="shared" si="319"/>
        <v>0.62000000000000011</v>
      </c>
      <c r="AC824" s="4">
        <f t="shared" si="320"/>
        <v>-0.48</v>
      </c>
      <c r="AD824" s="4"/>
      <c r="AE824" s="4">
        <f t="shared" si="321"/>
        <v>0.15151515151515155</v>
      </c>
      <c r="AF824" s="31">
        <f t="shared" si="322"/>
        <v>0.10000000000000009</v>
      </c>
      <c r="AG824" s="31">
        <f t="shared" si="323"/>
        <v>-0.37999999999999989</v>
      </c>
      <c r="AH824" s="3">
        <f t="shared" si="324"/>
        <v>1</v>
      </c>
      <c r="AI824" s="40">
        <f t="shared" si="325"/>
        <v>0.10714285714285721</v>
      </c>
      <c r="AJ824" s="3">
        <f t="shared" si="326"/>
        <v>4.2487046632124437E-2</v>
      </c>
      <c r="AK824" s="3">
        <f t="shared" si="327"/>
        <v>0.71743173853563458</v>
      </c>
    </row>
    <row r="825" spans="1:37" s="3" customFormat="1" x14ac:dyDescent="0.25">
      <c r="A825" s="9">
        <v>44088</v>
      </c>
      <c r="B825" s="1" t="s">
        <v>34</v>
      </c>
      <c r="C825" s="1" t="s">
        <v>57</v>
      </c>
      <c r="D825">
        <v>16</v>
      </c>
      <c r="E825" s="1">
        <v>26</v>
      </c>
      <c r="F825">
        <f t="shared" si="303"/>
        <v>0</v>
      </c>
      <c r="G825">
        <f t="shared" si="304"/>
        <v>1</v>
      </c>
      <c r="H825" s="4">
        <v>2.6</v>
      </c>
      <c r="I825" s="4">
        <v>1.55</v>
      </c>
      <c r="J825" s="4">
        <v>3.1</v>
      </c>
      <c r="K825" s="4">
        <v>1.4</v>
      </c>
      <c r="L825" s="18">
        <f t="shared" si="305"/>
        <v>30</v>
      </c>
      <c r="M825" s="18">
        <f t="shared" si="306"/>
        <v>60</v>
      </c>
      <c r="N825" s="18">
        <f t="shared" si="307"/>
        <v>30</v>
      </c>
      <c r="O825" s="18">
        <f t="shared" si="308"/>
        <v>70</v>
      </c>
      <c r="P825" s="4">
        <f t="shared" si="309"/>
        <v>202009</v>
      </c>
      <c r="Q825" s="23">
        <f t="shared" si="310"/>
        <v>1.6774193548387097</v>
      </c>
      <c r="R825" s="23">
        <f t="shared" si="311"/>
        <v>-2.4431818181818183</v>
      </c>
      <c r="S825" s="22">
        <f t="shared" si="312"/>
        <v>-0.7657624633431086</v>
      </c>
      <c r="T825" s="5">
        <f t="shared" si="313"/>
        <v>0.59615384615384615</v>
      </c>
      <c r="U825" s="5"/>
      <c r="V825" s="5"/>
      <c r="W825" s="5">
        <f t="shared" si="314"/>
        <v>-1</v>
      </c>
      <c r="X825" s="4">
        <f t="shared" si="315"/>
        <v>-1</v>
      </c>
      <c r="Y825" s="4">
        <f t="shared" si="316"/>
        <v>0</v>
      </c>
      <c r="Z825" s="30">
        <f t="shared" si="317"/>
        <v>2020</v>
      </c>
      <c r="AA825" s="4">
        <f t="shared" si="318"/>
        <v>0.55000000000000004</v>
      </c>
      <c r="AB825" s="4">
        <f t="shared" si="319"/>
        <v>0.39999999999999991</v>
      </c>
      <c r="AC825" s="4">
        <f t="shared" si="320"/>
        <v>-0.15000000000000013</v>
      </c>
      <c r="AD825" s="4"/>
      <c r="AE825" s="4">
        <f t="shared" si="321"/>
        <v>6.2034739454094268E-2</v>
      </c>
      <c r="AF825" s="31">
        <f t="shared" si="322"/>
        <v>-0.44999999999999996</v>
      </c>
      <c r="AG825" s="31">
        <f t="shared" si="323"/>
        <v>-0.60000000000000009</v>
      </c>
      <c r="AH825" s="3">
        <f t="shared" si="324"/>
        <v>1</v>
      </c>
      <c r="AI825" s="40">
        <f t="shared" si="325"/>
        <v>3.2258064516129004E-2</v>
      </c>
      <c r="AJ825" s="3">
        <f t="shared" si="326"/>
        <v>2.8915662650602414E-2</v>
      </c>
      <c r="AK825" s="3">
        <f t="shared" si="327"/>
        <v>0.74447228909727914</v>
      </c>
    </row>
    <row r="826" spans="1:37" s="3" customFormat="1" x14ac:dyDescent="0.25">
      <c r="A826" s="9">
        <v>44087</v>
      </c>
      <c r="B826" s="1" t="s">
        <v>73</v>
      </c>
      <c r="C826" s="1" t="s">
        <v>37</v>
      </c>
      <c r="D826">
        <v>20</v>
      </c>
      <c r="E826" s="1">
        <v>17</v>
      </c>
      <c r="F826">
        <f t="shared" si="303"/>
        <v>1</v>
      </c>
      <c r="G826">
        <f t="shared" si="304"/>
        <v>0</v>
      </c>
      <c r="H826" s="4">
        <v>2.15</v>
      </c>
      <c r="I826" s="4">
        <v>1.74</v>
      </c>
      <c r="J826" s="4">
        <v>2.15</v>
      </c>
      <c r="K826" s="4">
        <v>1.74</v>
      </c>
      <c r="L826" s="18">
        <f t="shared" si="305"/>
        <v>40</v>
      </c>
      <c r="M826" s="18">
        <f t="shared" si="306"/>
        <v>55</v>
      </c>
      <c r="N826" s="18">
        <f t="shared" si="307"/>
        <v>45</v>
      </c>
      <c r="O826" s="18">
        <f t="shared" si="308"/>
        <v>55</v>
      </c>
      <c r="P826" s="4">
        <f t="shared" si="309"/>
        <v>202009</v>
      </c>
      <c r="Q826" s="23">
        <f t="shared" si="310"/>
        <v>2.15</v>
      </c>
      <c r="R826" s="23">
        <f t="shared" si="311"/>
        <v>-2.2209165687426555</v>
      </c>
      <c r="S826" s="22">
        <f t="shared" si="312"/>
        <v>-7.0916568742655617E-2</v>
      </c>
      <c r="T826" s="5">
        <f t="shared" si="313"/>
        <v>0.80930232558139537</v>
      </c>
      <c r="U826" s="5"/>
      <c r="V826" s="5"/>
      <c r="W826" s="5">
        <f t="shared" si="314"/>
        <v>1.1499999999999999</v>
      </c>
      <c r="X826" s="4">
        <f t="shared" si="315"/>
        <v>1.1499999999999999</v>
      </c>
      <c r="Y826" s="4">
        <f t="shared" si="316"/>
        <v>0</v>
      </c>
      <c r="Z826" s="30">
        <f t="shared" si="317"/>
        <v>2020</v>
      </c>
      <c r="AA826" s="4">
        <f t="shared" si="318"/>
        <v>-1</v>
      </c>
      <c r="AB826" s="4">
        <f t="shared" si="319"/>
        <v>-1</v>
      </c>
      <c r="AC826" s="4">
        <f t="shared" si="320"/>
        <v>0</v>
      </c>
      <c r="AD826" s="4"/>
      <c r="AE826" s="4">
        <f t="shared" si="321"/>
        <v>0</v>
      </c>
      <c r="AF826" s="31">
        <f t="shared" si="322"/>
        <v>0.14999999999999991</v>
      </c>
      <c r="AG826" s="31">
        <f t="shared" si="323"/>
        <v>0.14999999999999991</v>
      </c>
      <c r="AH826" s="3">
        <f t="shared" si="324"/>
        <v>0</v>
      </c>
      <c r="AI826" s="40" t="b">
        <f t="shared" si="325"/>
        <v>0</v>
      </c>
      <c r="AJ826" s="3">
        <f t="shared" si="326"/>
        <v>3.8303341902313659E-2</v>
      </c>
      <c r="AK826" s="3">
        <f t="shared" si="327"/>
        <v>0.72204519573698789</v>
      </c>
    </row>
    <row r="827" spans="1:37" s="3" customFormat="1" x14ac:dyDescent="0.25">
      <c r="A827" s="9">
        <v>44087</v>
      </c>
      <c r="B827" s="1" t="s">
        <v>42</v>
      </c>
      <c r="C827" s="1" t="s">
        <v>39</v>
      </c>
      <c r="D827">
        <v>34</v>
      </c>
      <c r="E827" s="1">
        <v>23</v>
      </c>
      <c r="F827">
        <f t="shared" si="303"/>
        <v>1</v>
      </c>
      <c r="G827">
        <f t="shared" si="304"/>
        <v>0</v>
      </c>
      <c r="H827" s="4">
        <v>1.47</v>
      </c>
      <c r="I827" s="4">
        <v>2.75</v>
      </c>
      <c r="J827" s="4">
        <v>1.55</v>
      </c>
      <c r="K827" s="4">
        <v>2.6</v>
      </c>
      <c r="L827" s="18">
        <f t="shared" si="305"/>
        <v>60</v>
      </c>
      <c r="M827" s="18">
        <f t="shared" si="306"/>
        <v>35</v>
      </c>
      <c r="N827" s="18">
        <f t="shared" si="307"/>
        <v>60</v>
      </c>
      <c r="O827" s="18">
        <f t="shared" si="308"/>
        <v>35</v>
      </c>
      <c r="P827" s="4">
        <f t="shared" si="309"/>
        <v>202009</v>
      </c>
      <c r="Q827" s="23">
        <f t="shared" si="310"/>
        <v>1.47</v>
      </c>
      <c r="R827" s="23">
        <f t="shared" si="311"/>
        <v>-2.6990881458966562</v>
      </c>
      <c r="S827" s="22">
        <f t="shared" si="312"/>
        <v>-1.2290881458966563</v>
      </c>
      <c r="T827" s="5">
        <f t="shared" si="313"/>
        <v>1.870748299319728</v>
      </c>
      <c r="U827" s="5"/>
      <c r="V827" s="5"/>
      <c r="W827" s="5">
        <f t="shared" si="314"/>
        <v>0.47</v>
      </c>
      <c r="X827" s="4">
        <f t="shared" si="315"/>
        <v>0.55000000000000004</v>
      </c>
      <c r="Y827" s="4">
        <f t="shared" si="316"/>
        <v>8.0000000000000071E-2</v>
      </c>
      <c r="Z827" s="30">
        <f t="shared" si="317"/>
        <v>2020</v>
      </c>
      <c r="AA827" s="4">
        <f t="shared" si="318"/>
        <v>-1</v>
      </c>
      <c r="AB827" s="4">
        <f t="shared" si="319"/>
        <v>-1</v>
      </c>
      <c r="AC827" s="4">
        <f t="shared" si="320"/>
        <v>0</v>
      </c>
      <c r="AD827" s="4"/>
      <c r="AE827" s="4">
        <f t="shared" si="321"/>
        <v>3.5110818520956766E-2</v>
      </c>
      <c r="AF827" s="31">
        <f t="shared" si="322"/>
        <v>-0.53</v>
      </c>
      <c r="AG827" s="31">
        <f t="shared" si="323"/>
        <v>-0.44999999999999996</v>
      </c>
      <c r="AH827" s="3">
        <f t="shared" si="324"/>
        <v>0</v>
      </c>
      <c r="AI827" s="40" t="b">
        <f t="shared" si="325"/>
        <v>0</v>
      </c>
      <c r="AJ827" s="3">
        <f t="shared" si="326"/>
        <v>4.206161137440767E-2</v>
      </c>
      <c r="AK827" s="3">
        <f t="shared" si="327"/>
        <v>0.74176661163144075</v>
      </c>
    </row>
    <row r="828" spans="1:37" s="3" customFormat="1" x14ac:dyDescent="0.25">
      <c r="A828" s="9">
        <v>44087</v>
      </c>
      <c r="B828" s="1" t="s">
        <v>38</v>
      </c>
      <c r="C828" s="1" t="s">
        <v>63</v>
      </c>
      <c r="D828">
        <v>20</v>
      </c>
      <c r="E828" s="1">
        <v>24</v>
      </c>
      <c r="F828">
        <f t="shared" si="303"/>
        <v>0</v>
      </c>
      <c r="G828">
        <f t="shared" si="304"/>
        <v>1</v>
      </c>
      <c r="H828" s="4">
        <v>1.28</v>
      </c>
      <c r="I828" s="4">
        <v>3.75</v>
      </c>
      <c r="J828" s="4">
        <v>1.33</v>
      </c>
      <c r="K828" s="4">
        <v>3.4</v>
      </c>
      <c r="L828" s="18">
        <f t="shared" si="305"/>
        <v>70</v>
      </c>
      <c r="M828" s="18">
        <f t="shared" si="306"/>
        <v>25</v>
      </c>
      <c r="N828" s="18">
        <f t="shared" si="307"/>
        <v>75</v>
      </c>
      <c r="O828" s="18">
        <f t="shared" si="308"/>
        <v>25</v>
      </c>
      <c r="P828" s="4">
        <f t="shared" si="309"/>
        <v>202009</v>
      </c>
      <c r="Q828" s="23">
        <f t="shared" si="310"/>
        <v>0.34133333333333332</v>
      </c>
      <c r="R828" s="23">
        <f t="shared" si="311"/>
        <v>-3.9350649350649349</v>
      </c>
      <c r="S828" s="22">
        <f t="shared" si="312"/>
        <v>-3.5937316017316014</v>
      </c>
      <c r="T828" s="5">
        <f t="shared" si="313"/>
        <v>2.9296875</v>
      </c>
      <c r="U828" s="5"/>
      <c r="V828" s="5"/>
      <c r="W828" s="5">
        <f t="shared" si="314"/>
        <v>-1</v>
      </c>
      <c r="X828" s="4">
        <f t="shared" si="315"/>
        <v>-1</v>
      </c>
      <c r="Y828" s="4">
        <f t="shared" si="316"/>
        <v>0</v>
      </c>
      <c r="Z828" s="30">
        <f t="shared" si="317"/>
        <v>2020</v>
      </c>
      <c r="AA828" s="4">
        <f t="shared" si="318"/>
        <v>2.75</v>
      </c>
      <c r="AB828" s="4">
        <f t="shared" si="319"/>
        <v>2.4</v>
      </c>
      <c r="AC828" s="4">
        <f t="shared" si="320"/>
        <v>-0.35000000000000009</v>
      </c>
      <c r="AD828" s="4"/>
      <c r="AE828" s="4">
        <f t="shared" si="321"/>
        <v>2.9370300751879741E-2</v>
      </c>
      <c r="AF828" s="31">
        <f t="shared" si="322"/>
        <v>1.75</v>
      </c>
      <c r="AG828" s="31">
        <f t="shared" si="323"/>
        <v>1.4</v>
      </c>
      <c r="AH828" s="3">
        <f t="shared" si="324"/>
        <v>0</v>
      </c>
      <c r="AI828" s="40" t="b">
        <f t="shared" si="325"/>
        <v>0</v>
      </c>
      <c r="AJ828" s="3">
        <f t="shared" si="326"/>
        <v>4.5725646123260466E-2</v>
      </c>
      <c r="AK828" s="3">
        <f t="shared" si="327"/>
        <v>0.78168402777777779</v>
      </c>
    </row>
    <row r="829" spans="1:37" s="3" customFormat="1" x14ac:dyDescent="0.25">
      <c r="A829" s="9">
        <v>44087</v>
      </c>
      <c r="B829" s="1" t="s">
        <v>44</v>
      </c>
      <c r="C829" s="1" t="s">
        <v>74</v>
      </c>
      <c r="D829">
        <v>13</v>
      </c>
      <c r="E829" s="1">
        <v>16</v>
      </c>
      <c r="F829">
        <f t="shared" si="303"/>
        <v>0</v>
      </c>
      <c r="G829">
        <f t="shared" si="304"/>
        <v>1</v>
      </c>
      <c r="H829" s="4">
        <v>2.4500000000000002</v>
      </c>
      <c r="I829" s="4">
        <v>1.6</v>
      </c>
      <c r="J829" s="4">
        <v>2.2999999999999998</v>
      </c>
      <c r="K829" s="4">
        <v>1.66</v>
      </c>
      <c r="L829" s="18">
        <f t="shared" si="305"/>
        <v>40</v>
      </c>
      <c r="M829" s="18">
        <f t="shared" si="306"/>
        <v>60</v>
      </c>
      <c r="N829" s="18">
        <f t="shared" si="307"/>
        <v>40</v>
      </c>
      <c r="O829" s="18">
        <f t="shared" si="308"/>
        <v>60</v>
      </c>
      <c r="P829" s="4">
        <f t="shared" si="309"/>
        <v>202009</v>
      </c>
      <c r="Q829" s="23">
        <f t="shared" si="310"/>
        <v>1.53125</v>
      </c>
      <c r="R829" s="23">
        <f t="shared" si="311"/>
        <v>-2.3563218390804597</v>
      </c>
      <c r="S829" s="22">
        <f t="shared" si="312"/>
        <v>-0.82507183908045967</v>
      </c>
      <c r="T829" s="5">
        <f t="shared" si="313"/>
        <v>0.65306122448979587</v>
      </c>
      <c r="U829" s="5"/>
      <c r="V829" s="5"/>
      <c r="W829" s="5">
        <f t="shared" si="314"/>
        <v>-1</v>
      </c>
      <c r="X829" s="4">
        <f t="shared" si="315"/>
        <v>-1</v>
      </c>
      <c r="Y829" s="4">
        <f t="shared" si="316"/>
        <v>0</v>
      </c>
      <c r="Z829" s="30">
        <f t="shared" si="317"/>
        <v>2020</v>
      </c>
      <c r="AA829" s="4">
        <f t="shared" si="318"/>
        <v>0.60000000000000009</v>
      </c>
      <c r="AB829" s="4">
        <f t="shared" si="319"/>
        <v>0.65999999999999992</v>
      </c>
      <c r="AC829" s="4">
        <f t="shared" si="320"/>
        <v>5.9999999999999831E-2</v>
      </c>
      <c r="AD829" s="4"/>
      <c r="AE829" s="4">
        <f t="shared" si="321"/>
        <v>-2.6619343389529815E-2</v>
      </c>
      <c r="AF829" s="31">
        <f t="shared" si="322"/>
        <v>-0.39999999999999991</v>
      </c>
      <c r="AG829" s="31">
        <f t="shared" si="323"/>
        <v>-0.34000000000000008</v>
      </c>
      <c r="AH829" s="3">
        <f t="shared" si="324"/>
        <v>0</v>
      </c>
      <c r="AI829" s="40" t="b">
        <f t="shared" si="325"/>
        <v>0</v>
      </c>
      <c r="AJ829" s="3">
        <f t="shared" si="326"/>
        <v>3.2098765432098886E-2</v>
      </c>
      <c r="AK829" s="3">
        <f t="shared" si="327"/>
        <v>0.73643794252394845</v>
      </c>
    </row>
    <row r="830" spans="1:37" s="3" customFormat="1" x14ac:dyDescent="0.25">
      <c r="A830" s="9">
        <v>44087</v>
      </c>
      <c r="B830" s="1" t="s">
        <v>41</v>
      </c>
      <c r="C830" s="1" t="s">
        <v>61</v>
      </c>
      <c r="D830">
        <v>25</v>
      </c>
      <c r="E830" s="1">
        <v>38</v>
      </c>
      <c r="F830">
        <f t="shared" si="303"/>
        <v>0</v>
      </c>
      <c r="G830">
        <f t="shared" si="304"/>
        <v>1</v>
      </c>
      <c r="H830" s="4">
        <v>2</v>
      </c>
      <c r="I830" s="4">
        <v>1.83</v>
      </c>
      <c r="J830" s="4">
        <v>2</v>
      </c>
      <c r="K830" s="4">
        <v>1.83</v>
      </c>
      <c r="L830" s="18">
        <f t="shared" si="305"/>
        <v>50</v>
      </c>
      <c r="M830" s="18">
        <f t="shared" si="306"/>
        <v>50</v>
      </c>
      <c r="N830" s="18">
        <f t="shared" si="307"/>
        <v>50</v>
      </c>
      <c r="O830" s="18">
        <f t="shared" si="308"/>
        <v>50</v>
      </c>
      <c r="P830" s="4">
        <f t="shared" si="309"/>
        <v>202009</v>
      </c>
      <c r="Q830" s="23">
        <f t="shared" si="310"/>
        <v>1.0928961748633879</v>
      </c>
      <c r="R830" s="23">
        <f t="shared" si="311"/>
        <v>-2.2048192771084336</v>
      </c>
      <c r="S830" s="22">
        <f t="shared" si="312"/>
        <v>-1.1119231022450458</v>
      </c>
      <c r="T830" s="5">
        <f t="shared" si="313"/>
        <v>0.91500000000000004</v>
      </c>
      <c r="U830" s="5"/>
      <c r="V830" s="5"/>
      <c r="W830" s="5">
        <f t="shared" si="314"/>
        <v>-1</v>
      </c>
      <c r="X830" s="4">
        <f t="shared" si="315"/>
        <v>-1</v>
      </c>
      <c r="Y830" s="4">
        <f t="shared" si="316"/>
        <v>0</v>
      </c>
      <c r="Z830" s="30">
        <f t="shared" si="317"/>
        <v>2020</v>
      </c>
      <c r="AA830" s="4">
        <f t="shared" si="318"/>
        <v>0.83000000000000007</v>
      </c>
      <c r="AB830" s="4">
        <f t="shared" si="319"/>
        <v>0.83000000000000007</v>
      </c>
      <c r="AC830" s="4">
        <f t="shared" si="320"/>
        <v>0</v>
      </c>
      <c r="AD830" s="4"/>
      <c r="AE830" s="4">
        <f t="shared" si="321"/>
        <v>0</v>
      </c>
      <c r="AF830" s="31">
        <f t="shared" si="322"/>
        <v>-0.16999999999999993</v>
      </c>
      <c r="AG830" s="31">
        <f t="shared" si="323"/>
        <v>-0.16999999999999993</v>
      </c>
      <c r="AH830" s="3">
        <f t="shared" si="324"/>
        <v>0</v>
      </c>
      <c r="AI830" s="40" t="b">
        <f t="shared" si="325"/>
        <v>0</v>
      </c>
      <c r="AJ830" s="3">
        <f t="shared" si="326"/>
        <v>4.4386422976501305E-2</v>
      </c>
      <c r="AK830" s="3">
        <f t="shared" si="327"/>
        <v>0.71408522201319835</v>
      </c>
    </row>
    <row r="831" spans="1:37" s="3" customFormat="1" x14ac:dyDescent="0.25">
      <c r="A831" s="9">
        <v>44087</v>
      </c>
      <c r="B831" s="1" t="s">
        <v>43</v>
      </c>
      <c r="C831" s="1" t="s">
        <v>58</v>
      </c>
      <c r="D831">
        <v>38</v>
      </c>
      <c r="E831" s="1">
        <v>6</v>
      </c>
      <c r="F831">
        <f t="shared" si="303"/>
        <v>1</v>
      </c>
      <c r="G831">
        <f t="shared" si="304"/>
        <v>0</v>
      </c>
      <c r="H831" s="4">
        <v>1.25</v>
      </c>
      <c r="I831" s="4">
        <v>4.2</v>
      </c>
      <c r="J831" s="4">
        <v>1.29</v>
      </c>
      <c r="K831" s="4">
        <v>3.7</v>
      </c>
      <c r="L831" s="18">
        <f t="shared" si="305"/>
        <v>80</v>
      </c>
      <c r="M831" s="18">
        <f t="shared" si="306"/>
        <v>20</v>
      </c>
      <c r="N831" s="18">
        <f t="shared" si="307"/>
        <v>75</v>
      </c>
      <c r="O831" s="18">
        <f t="shared" si="308"/>
        <v>25</v>
      </c>
      <c r="P831" s="4">
        <f t="shared" si="309"/>
        <v>202009</v>
      </c>
      <c r="Q831" s="23">
        <f t="shared" si="310"/>
        <v>1.25</v>
      </c>
      <c r="R831" s="23">
        <f t="shared" si="311"/>
        <v>-4.3125</v>
      </c>
      <c r="S831" s="22">
        <f t="shared" si="312"/>
        <v>-3.0625</v>
      </c>
      <c r="T831" s="5">
        <f t="shared" si="313"/>
        <v>3.3600000000000003</v>
      </c>
      <c r="U831" s="5"/>
      <c r="V831" s="5"/>
      <c r="W831" s="5">
        <f t="shared" si="314"/>
        <v>0.25</v>
      </c>
      <c r="X831" s="4">
        <f t="shared" si="315"/>
        <v>0.29000000000000004</v>
      </c>
      <c r="Y831" s="4">
        <f t="shared" si="316"/>
        <v>4.0000000000000036E-2</v>
      </c>
      <c r="Z831" s="30">
        <f t="shared" si="317"/>
        <v>2020</v>
      </c>
      <c r="AA831" s="4">
        <f t="shared" si="318"/>
        <v>-1</v>
      </c>
      <c r="AB831" s="4">
        <f t="shared" si="319"/>
        <v>-1</v>
      </c>
      <c r="AC831" s="4">
        <f t="shared" si="320"/>
        <v>0</v>
      </c>
      <c r="AD831" s="4"/>
      <c r="AE831" s="4">
        <f t="shared" si="321"/>
        <v>2.4806201550387708E-2</v>
      </c>
      <c r="AF831" s="31">
        <f t="shared" si="322"/>
        <v>-0.75</v>
      </c>
      <c r="AG831" s="31">
        <f t="shared" si="323"/>
        <v>-0.71</v>
      </c>
      <c r="AH831" s="3">
        <f t="shared" si="324"/>
        <v>0</v>
      </c>
      <c r="AI831" s="40" t="b">
        <f t="shared" si="325"/>
        <v>0</v>
      </c>
      <c r="AJ831" s="3">
        <f t="shared" si="326"/>
        <v>3.669724770642202E-2</v>
      </c>
      <c r="AK831" s="3">
        <f t="shared" si="327"/>
        <v>0.8022675736961451</v>
      </c>
    </row>
    <row r="832" spans="1:37" s="3" customFormat="1" x14ac:dyDescent="0.25">
      <c r="A832" s="9">
        <v>44087</v>
      </c>
      <c r="B832" s="1" t="s">
        <v>46</v>
      </c>
      <c r="C832" s="1" t="s">
        <v>53</v>
      </c>
      <c r="D832">
        <v>27</v>
      </c>
      <c r="E832" s="1">
        <v>17</v>
      </c>
      <c r="F832">
        <f t="shared" si="303"/>
        <v>1</v>
      </c>
      <c r="G832">
        <f t="shared" si="304"/>
        <v>0</v>
      </c>
      <c r="H832" s="4">
        <v>1.38</v>
      </c>
      <c r="I832" s="4">
        <v>3.15</v>
      </c>
      <c r="J832" s="4">
        <v>1.33</v>
      </c>
      <c r="K832" s="4">
        <v>3.4</v>
      </c>
      <c r="L832" s="18">
        <f t="shared" si="305"/>
        <v>70</v>
      </c>
      <c r="M832" s="18">
        <f t="shared" si="306"/>
        <v>30</v>
      </c>
      <c r="N832" s="18">
        <f t="shared" si="307"/>
        <v>75</v>
      </c>
      <c r="O832" s="18">
        <f t="shared" si="308"/>
        <v>25</v>
      </c>
      <c r="P832" s="4">
        <f t="shared" si="309"/>
        <v>202009</v>
      </c>
      <c r="Q832" s="23">
        <f t="shared" si="310"/>
        <v>1.38</v>
      </c>
      <c r="R832" s="23">
        <f t="shared" si="311"/>
        <v>-3.0966952264381891</v>
      </c>
      <c r="S832" s="22">
        <f t="shared" si="312"/>
        <v>-1.7166952264381892</v>
      </c>
      <c r="T832" s="5">
        <f t="shared" si="313"/>
        <v>2.2826086956521738</v>
      </c>
      <c r="U832" s="5"/>
      <c r="V832" s="5"/>
      <c r="W832" s="5">
        <f t="shared" si="314"/>
        <v>0.37999999999999989</v>
      </c>
      <c r="X832" s="4">
        <f t="shared" si="315"/>
        <v>0.33000000000000007</v>
      </c>
      <c r="Y832" s="4">
        <f t="shared" si="316"/>
        <v>-4.9999999999999822E-2</v>
      </c>
      <c r="Z832" s="30">
        <f t="shared" si="317"/>
        <v>2020</v>
      </c>
      <c r="AA832" s="4">
        <f t="shared" si="318"/>
        <v>-1</v>
      </c>
      <c r="AB832" s="4">
        <f t="shared" si="319"/>
        <v>-1</v>
      </c>
      <c r="AC832" s="4">
        <f t="shared" si="320"/>
        <v>0</v>
      </c>
      <c r="AD832" s="4"/>
      <c r="AE832" s="4">
        <f t="shared" si="321"/>
        <v>-2.724201808869986E-2</v>
      </c>
      <c r="AF832" s="31">
        <f t="shared" si="322"/>
        <v>-0.62000000000000011</v>
      </c>
      <c r="AG832" s="31">
        <f t="shared" si="323"/>
        <v>-0.66999999999999993</v>
      </c>
      <c r="AH832" s="3">
        <f t="shared" si="324"/>
        <v>0</v>
      </c>
      <c r="AI832" s="40" t="b">
        <f t="shared" si="325"/>
        <v>0</v>
      </c>
      <c r="AJ832" s="3">
        <f t="shared" si="326"/>
        <v>4.039735099337749E-2</v>
      </c>
      <c r="AK832" s="3">
        <f t="shared" si="327"/>
        <v>0.76027191198073663</v>
      </c>
    </row>
    <row r="833" spans="1:37" s="3" customFormat="1" x14ac:dyDescent="0.25">
      <c r="A833" s="9">
        <v>44087</v>
      </c>
      <c r="B833" s="1" t="s">
        <v>40</v>
      </c>
      <c r="C833" s="1" t="s">
        <v>80</v>
      </c>
      <c r="D833">
        <v>30</v>
      </c>
      <c r="E833" s="1">
        <v>34</v>
      </c>
      <c r="F833">
        <f t="shared" si="303"/>
        <v>0</v>
      </c>
      <c r="G833">
        <f t="shared" si="304"/>
        <v>1</v>
      </c>
      <c r="H833" s="4">
        <v>2</v>
      </c>
      <c r="I833" s="4">
        <v>1.83</v>
      </c>
      <c r="J833" s="4">
        <v>2.2999999999999998</v>
      </c>
      <c r="K833" s="4">
        <v>1.66</v>
      </c>
      <c r="L833" s="18">
        <f t="shared" si="305"/>
        <v>50</v>
      </c>
      <c r="M833" s="18">
        <f t="shared" si="306"/>
        <v>50</v>
      </c>
      <c r="N833" s="18">
        <f t="shared" si="307"/>
        <v>40</v>
      </c>
      <c r="O833" s="18">
        <f t="shared" si="308"/>
        <v>60</v>
      </c>
      <c r="P833" s="4">
        <f t="shared" si="309"/>
        <v>202009</v>
      </c>
      <c r="Q833" s="23">
        <f t="shared" si="310"/>
        <v>1.0928961748633879</v>
      </c>
      <c r="R833" s="23">
        <f t="shared" si="311"/>
        <v>-2.2048192771084336</v>
      </c>
      <c r="S833" s="22">
        <f t="shared" si="312"/>
        <v>-1.1119231022450458</v>
      </c>
      <c r="T833" s="5">
        <f t="shared" si="313"/>
        <v>0.91500000000000004</v>
      </c>
      <c r="U833" s="5"/>
      <c r="V833" s="5"/>
      <c r="W833" s="5">
        <f t="shared" si="314"/>
        <v>-1</v>
      </c>
      <c r="X833" s="4">
        <f t="shared" si="315"/>
        <v>-1</v>
      </c>
      <c r="Y833" s="4">
        <f t="shared" si="316"/>
        <v>0</v>
      </c>
      <c r="Z833" s="30">
        <f t="shared" si="317"/>
        <v>2020</v>
      </c>
      <c r="AA833" s="4">
        <f t="shared" si="318"/>
        <v>0.83000000000000007</v>
      </c>
      <c r="AB833" s="4">
        <f t="shared" si="319"/>
        <v>0.65999999999999992</v>
      </c>
      <c r="AC833" s="4">
        <f t="shared" si="320"/>
        <v>-0.17000000000000015</v>
      </c>
      <c r="AD833" s="4"/>
      <c r="AE833" s="4">
        <f t="shared" si="321"/>
        <v>6.5217391304347783E-2</v>
      </c>
      <c r="AF833" s="31">
        <f t="shared" si="322"/>
        <v>-0.16999999999999993</v>
      </c>
      <c r="AG833" s="31">
        <f t="shared" si="323"/>
        <v>-0.34000000000000008</v>
      </c>
      <c r="AH833" s="3">
        <f t="shared" si="324"/>
        <v>1</v>
      </c>
      <c r="AI833" s="40">
        <f t="shared" si="325"/>
        <v>1.8769303872653853E-2</v>
      </c>
      <c r="AJ833" s="3">
        <f t="shared" si="326"/>
        <v>4.4386422976501305E-2</v>
      </c>
      <c r="AK833" s="3">
        <f t="shared" si="327"/>
        <v>0.71408522201319835</v>
      </c>
    </row>
    <row r="834" spans="1:37" s="3" customFormat="1" x14ac:dyDescent="0.25">
      <c r="A834" s="9">
        <v>44087</v>
      </c>
      <c r="B834" s="1" t="s">
        <v>33</v>
      </c>
      <c r="C834" s="1" t="s">
        <v>45</v>
      </c>
      <c r="D834">
        <v>23</v>
      </c>
      <c r="E834" s="1">
        <v>27</v>
      </c>
      <c r="F834">
        <f t="shared" si="303"/>
        <v>0</v>
      </c>
      <c r="G834">
        <f t="shared" si="304"/>
        <v>1</v>
      </c>
      <c r="H834" s="4">
        <v>1.8</v>
      </c>
      <c r="I834" s="4">
        <v>2.0499999999999998</v>
      </c>
      <c r="J834" s="4">
        <v>1.71</v>
      </c>
      <c r="K834" s="4">
        <v>2.2000000000000002</v>
      </c>
      <c r="L834" s="18">
        <f t="shared" si="305"/>
        <v>50</v>
      </c>
      <c r="M834" s="18">
        <f t="shared" si="306"/>
        <v>45</v>
      </c>
      <c r="N834" s="18">
        <f t="shared" si="307"/>
        <v>55</v>
      </c>
      <c r="O834" s="18">
        <f t="shared" si="308"/>
        <v>45</v>
      </c>
      <c r="P834" s="4">
        <f t="shared" si="309"/>
        <v>202009</v>
      </c>
      <c r="Q834" s="23">
        <f t="shared" si="310"/>
        <v>0.87804878048780499</v>
      </c>
      <c r="R834" s="23">
        <f t="shared" si="311"/>
        <v>-2.2023809523809526</v>
      </c>
      <c r="S834" s="22">
        <f t="shared" si="312"/>
        <v>-1.3243321718931476</v>
      </c>
      <c r="T834" s="5">
        <f t="shared" si="313"/>
        <v>1.1388888888888888</v>
      </c>
      <c r="U834" s="5"/>
      <c r="V834" s="5"/>
      <c r="W834" s="5">
        <f t="shared" si="314"/>
        <v>-1</v>
      </c>
      <c r="X834" s="4">
        <f t="shared" si="315"/>
        <v>-1</v>
      </c>
      <c r="Y834" s="4">
        <f t="shared" si="316"/>
        <v>0</v>
      </c>
      <c r="Z834" s="30">
        <f t="shared" si="317"/>
        <v>2020</v>
      </c>
      <c r="AA834" s="4">
        <f t="shared" si="318"/>
        <v>1.0499999999999998</v>
      </c>
      <c r="AB834" s="4">
        <f t="shared" si="319"/>
        <v>1.2000000000000002</v>
      </c>
      <c r="AC834" s="4">
        <f t="shared" si="320"/>
        <v>0.15000000000000036</v>
      </c>
      <c r="AD834" s="4"/>
      <c r="AE834" s="4">
        <f t="shared" si="321"/>
        <v>-2.9239766081871288E-2</v>
      </c>
      <c r="AF834" s="31">
        <f t="shared" si="322"/>
        <v>4.9999999999999822E-2</v>
      </c>
      <c r="AG834" s="31">
        <f t="shared" si="323"/>
        <v>0.20000000000000018</v>
      </c>
      <c r="AH834" s="3">
        <f t="shared" si="324"/>
        <v>0</v>
      </c>
      <c r="AI834" s="40" t="b">
        <f t="shared" si="325"/>
        <v>0</v>
      </c>
      <c r="AJ834" s="3">
        <f t="shared" si="326"/>
        <v>4.1558441558441461E-2</v>
      </c>
      <c r="AK834" s="3">
        <f t="shared" si="327"/>
        <v>0.7172464949581745</v>
      </c>
    </row>
    <row r="835" spans="1:37" s="3" customFormat="1" x14ac:dyDescent="0.25">
      <c r="A835" s="9">
        <v>44087</v>
      </c>
      <c r="B835" s="1" t="s">
        <v>56</v>
      </c>
      <c r="C835" s="1" t="s">
        <v>36</v>
      </c>
      <c r="D835">
        <v>27</v>
      </c>
      <c r="E835" s="1">
        <v>20</v>
      </c>
      <c r="F835">
        <f t="shared" ref="F835:F898" si="328">IF(D835&gt;E835,1,0)</f>
        <v>1</v>
      </c>
      <c r="G835">
        <f t="shared" ref="G835:G898" si="329">IF(E835&gt;D835,1,0)</f>
        <v>0</v>
      </c>
      <c r="H835" s="4">
        <v>3.6</v>
      </c>
      <c r="I835" s="4">
        <v>1.31</v>
      </c>
      <c r="J835" s="4">
        <v>4.25</v>
      </c>
      <c r="K835" s="4">
        <v>1.23</v>
      </c>
      <c r="L835" s="18">
        <f t="shared" ref="L835:L898" si="330">INT(100/H835/10)*10</f>
        <v>20</v>
      </c>
      <c r="M835" s="18">
        <f t="shared" ref="M835:M898" si="331">INT(100/I835/5)*5</f>
        <v>75</v>
      </c>
      <c r="N835" s="18">
        <f t="shared" ref="N835:N898" si="332">INT(100/J835/5)*5</f>
        <v>20</v>
      </c>
      <c r="O835" s="18">
        <f t="shared" ref="O835:O898" si="333">INT(100/K835/5)*5</f>
        <v>80</v>
      </c>
      <c r="P835" s="4">
        <f t="shared" ref="P835:P898" si="334">YEAR(A835)*100+MONTH(A835)</f>
        <v>202009</v>
      </c>
      <c r="Q835" s="23">
        <f t="shared" ref="Q835:Q898" si="335">IF(F835=1,H835,H835/I835)</f>
        <v>3.6</v>
      </c>
      <c r="R835" s="23">
        <f t="shared" ref="R835:R898" si="336">-1/(H835-1)-1/(I835-1)</f>
        <v>-3.6104218362282872</v>
      </c>
      <c r="S835" s="22">
        <f t="shared" ref="S835:S898" si="337">Q835+R835</f>
        <v>-1.0421836228287074E-2</v>
      </c>
      <c r="T835" s="5">
        <f t="shared" ref="T835:T898" si="338">I835/H835</f>
        <v>0.36388888888888887</v>
      </c>
      <c r="U835" s="5"/>
      <c r="V835" s="5"/>
      <c r="W835" s="5">
        <f t="shared" ref="W835:W898" si="339">H835*F835-1</f>
        <v>2.6</v>
      </c>
      <c r="X835" s="4">
        <f t="shared" ref="X835:X898" si="340">J835*F835-1</f>
        <v>3.25</v>
      </c>
      <c r="Y835" s="4">
        <f t="shared" ref="Y835:Y898" si="341">X835-W835</f>
        <v>0.64999999999999991</v>
      </c>
      <c r="Z835" s="30">
        <f t="shared" ref="Z835:Z898" si="342">YEAR(A835)</f>
        <v>2020</v>
      </c>
      <c r="AA835" s="4">
        <f t="shared" ref="AA835:AA898" si="343">I835*G835-1</f>
        <v>-1</v>
      </c>
      <c r="AB835" s="4">
        <f t="shared" ref="AB835:AB898" si="344">G835*K835-1</f>
        <v>-1</v>
      </c>
      <c r="AC835" s="4">
        <f t="shared" ref="AC835:AC898" si="345">AB835-AA835</f>
        <v>0</v>
      </c>
      <c r="AD835" s="4"/>
      <c r="AE835" s="4">
        <f t="shared" ref="AE835:AE898" si="346">(1/H835-1/J835)</f>
        <v>4.248366013071897E-2</v>
      </c>
      <c r="AF835" s="31">
        <f t="shared" ref="AF835:AF898" si="347">H835*F835+I835*G835-2</f>
        <v>1.6</v>
      </c>
      <c r="AG835" s="31">
        <f t="shared" ref="AG835:AG898" si="348">F835*J835+G835*K835-2</f>
        <v>2.25</v>
      </c>
      <c r="AH835" s="3">
        <f t="shared" ref="AH835:AH898" si="349">IF(OR((1/H835+1/K835)&lt;1,(1/I835+1/J835)&lt;1),1,0)</f>
        <v>1</v>
      </c>
      <c r="AI835" s="40" t="b">
        <f t="shared" ref="AI835:AI898" si="350">IF(MIN(1/H835+1/K835,1/I835+1/J835)&lt;0.99,1-MIN(1/H835+1/K835,1/I835+1/J835))</f>
        <v>0</v>
      </c>
      <c r="AJ835" s="3">
        <f t="shared" ref="AJ835:AJ898" si="351">1-H835*I835/(H835+I835)</f>
        <v>3.9511201629327863E-2</v>
      </c>
      <c r="AK835" s="3">
        <f t="shared" ref="AK835:AK898" si="352">1-(1/H835+1/I835)/H835/I835</f>
        <v>0.7792331305335598</v>
      </c>
    </row>
    <row r="836" spans="1:37" s="3" customFormat="1" x14ac:dyDescent="0.25">
      <c r="A836" s="9">
        <v>44087</v>
      </c>
      <c r="B836" s="1" t="s">
        <v>60</v>
      </c>
      <c r="C836" s="1" t="s">
        <v>62</v>
      </c>
      <c r="D836">
        <v>34</v>
      </c>
      <c r="E836" s="1">
        <v>43</v>
      </c>
      <c r="F836">
        <f t="shared" si="328"/>
        <v>0</v>
      </c>
      <c r="G836">
        <f t="shared" si="329"/>
        <v>1</v>
      </c>
      <c r="H836" s="4">
        <v>1.57</v>
      </c>
      <c r="I836" s="4">
        <v>2.5499999999999998</v>
      </c>
      <c r="J836" s="4">
        <v>1.71</v>
      </c>
      <c r="K836" s="4">
        <v>2.2000000000000002</v>
      </c>
      <c r="L836" s="18">
        <f t="shared" si="330"/>
        <v>60</v>
      </c>
      <c r="M836" s="18">
        <f t="shared" si="331"/>
        <v>35</v>
      </c>
      <c r="N836" s="18">
        <f t="shared" si="332"/>
        <v>55</v>
      </c>
      <c r="O836" s="18">
        <f t="shared" si="333"/>
        <v>45</v>
      </c>
      <c r="P836" s="4">
        <f t="shared" si="334"/>
        <v>202009</v>
      </c>
      <c r="Q836" s="23">
        <f t="shared" si="335"/>
        <v>0.61568627450980395</v>
      </c>
      <c r="R836" s="23">
        <f t="shared" si="336"/>
        <v>-2.3995472552348613</v>
      </c>
      <c r="S836" s="22">
        <f t="shared" si="337"/>
        <v>-1.7838609807250574</v>
      </c>
      <c r="T836" s="5">
        <f t="shared" si="338"/>
        <v>1.6242038216560508</v>
      </c>
      <c r="U836" s="5"/>
      <c r="V836" s="5"/>
      <c r="W836" s="5">
        <f t="shared" si="339"/>
        <v>-1</v>
      </c>
      <c r="X836" s="4">
        <f t="shared" si="340"/>
        <v>-1</v>
      </c>
      <c r="Y836" s="4">
        <f t="shared" si="341"/>
        <v>0</v>
      </c>
      <c r="Z836" s="30">
        <f t="shared" si="342"/>
        <v>2020</v>
      </c>
      <c r="AA836" s="4">
        <f t="shared" si="343"/>
        <v>1.5499999999999998</v>
      </c>
      <c r="AB836" s="4">
        <f t="shared" si="344"/>
        <v>1.2000000000000002</v>
      </c>
      <c r="AC836" s="4">
        <f t="shared" si="345"/>
        <v>-0.34999999999999964</v>
      </c>
      <c r="AD836" s="4"/>
      <c r="AE836" s="4">
        <f t="shared" si="346"/>
        <v>5.214735352180877E-2</v>
      </c>
      <c r="AF836" s="31">
        <f t="shared" si="347"/>
        <v>0.54999999999999982</v>
      </c>
      <c r="AG836" s="31">
        <f t="shared" si="348"/>
        <v>0.20000000000000018</v>
      </c>
      <c r="AH836" s="3">
        <f t="shared" si="349"/>
        <v>1</v>
      </c>
      <c r="AI836" s="40">
        <f t="shared" si="350"/>
        <v>2.3047815617475043E-2</v>
      </c>
      <c r="AJ836" s="3">
        <f t="shared" si="351"/>
        <v>2.8276699029126329E-2</v>
      </c>
      <c r="AK836" s="3">
        <f t="shared" si="352"/>
        <v>0.74295003424395301</v>
      </c>
    </row>
    <row r="837" spans="1:37" s="3" customFormat="1" x14ac:dyDescent="0.25">
      <c r="A837" s="9">
        <v>44087</v>
      </c>
      <c r="B837" s="1" t="s">
        <v>52</v>
      </c>
      <c r="C837" s="1" t="s">
        <v>51</v>
      </c>
      <c r="D837">
        <v>21</v>
      </c>
      <c r="E837" s="1">
        <v>11</v>
      </c>
      <c r="F837">
        <f t="shared" si="328"/>
        <v>1</v>
      </c>
      <c r="G837">
        <f t="shared" si="329"/>
        <v>0</v>
      </c>
      <c r="H837" s="4">
        <v>1.36</v>
      </c>
      <c r="I837" s="4">
        <v>3.25</v>
      </c>
      <c r="J837" s="4">
        <v>1.31</v>
      </c>
      <c r="K837" s="4">
        <v>3.6</v>
      </c>
      <c r="L837" s="18">
        <f t="shared" si="330"/>
        <v>70</v>
      </c>
      <c r="M837" s="18">
        <f t="shared" si="331"/>
        <v>30</v>
      </c>
      <c r="N837" s="18">
        <f t="shared" si="332"/>
        <v>75</v>
      </c>
      <c r="O837" s="18">
        <f t="shared" si="333"/>
        <v>25</v>
      </c>
      <c r="P837" s="4">
        <f t="shared" si="334"/>
        <v>202009</v>
      </c>
      <c r="Q837" s="23">
        <f t="shared" si="335"/>
        <v>1.36</v>
      </c>
      <c r="R837" s="23">
        <f t="shared" si="336"/>
        <v>-3.2222222222222214</v>
      </c>
      <c r="S837" s="22">
        <f t="shared" si="337"/>
        <v>-1.8622222222222213</v>
      </c>
      <c r="T837" s="5">
        <f t="shared" si="338"/>
        <v>2.3897058823529411</v>
      </c>
      <c r="U837" s="5"/>
      <c r="V837" s="5"/>
      <c r="W837" s="5">
        <f t="shared" si="339"/>
        <v>0.3600000000000001</v>
      </c>
      <c r="X837" s="4">
        <f t="shared" si="340"/>
        <v>0.31000000000000005</v>
      </c>
      <c r="Y837" s="4">
        <f t="shared" si="341"/>
        <v>-5.0000000000000044E-2</v>
      </c>
      <c r="Z837" s="30">
        <f t="shared" si="342"/>
        <v>2020</v>
      </c>
      <c r="AA837" s="4">
        <f t="shared" si="343"/>
        <v>-1</v>
      </c>
      <c r="AB837" s="4">
        <f t="shared" si="344"/>
        <v>-1</v>
      </c>
      <c r="AC837" s="4">
        <f t="shared" si="345"/>
        <v>0</v>
      </c>
      <c r="AD837" s="4"/>
      <c r="AE837" s="4">
        <f t="shared" si="346"/>
        <v>-2.8064660978895373E-2</v>
      </c>
      <c r="AF837" s="31">
        <f t="shared" si="347"/>
        <v>-0.6399999999999999</v>
      </c>
      <c r="AG837" s="31">
        <f t="shared" si="348"/>
        <v>-0.69</v>
      </c>
      <c r="AH837" s="3">
        <f t="shared" si="349"/>
        <v>0</v>
      </c>
      <c r="AI837" s="40" t="b">
        <f t="shared" si="350"/>
        <v>0</v>
      </c>
      <c r="AJ837" s="3">
        <f t="shared" si="351"/>
        <v>4.1214750542299394E-2</v>
      </c>
      <c r="AK837" s="3">
        <f t="shared" si="352"/>
        <v>0.76403022051145553</v>
      </c>
    </row>
    <row r="838" spans="1:37" s="3" customFormat="1" x14ac:dyDescent="0.25">
      <c r="A838" s="9">
        <v>44087</v>
      </c>
      <c r="B838" s="1" t="s">
        <v>81</v>
      </c>
      <c r="C838" s="1" t="s">
        <v>55</v>
      </c>
      <c r="D838">
        <v>27</v>
      </c>
      <c r="E838" s="1">
        <v>17</v>
      </c>
      <c r="F838">
        <f t="shared" si="328"/>
        <v>1</v>
      </c>
      <c r="G838">
        <f t="shared" si="329"/>
        <v>0</v>
      </c>
      <c r="H838" s="4">
        <v>3.2</v>
      </c>
      <c r="I838" s="4">
        <v>1.37</v>
      </c>
      <c r="J838" s="4">
        <v>2.95</v>
      </c>
      <c r="K838" s="4">
        <v>1.42</v>
      </c>
      <c r="L838" s="18">
        <f t="shared" si="330"/>
        <v>30</v>
      </c>
      <c r="M838" s="18">
        <f t="shared" si="331"/>
        <v>70</v>
      </c>
      <c r="N838" s="18">
        <f t="shared" si="332"/>
        <v>30</v>
      </c>
      <c r="O838" s="18">
        <f t="shared" si="333"/>
        <v>70</v>
      </c>
      <c r="P838" s="4">
        <f t="shared" si="334"/>
        <v>202009</v>
      </c>
      <c r="Q838" s="23">
        <f t="shared" si="335"/>
        <v>3.2</v>
      </c>
      <c r="R838" s="23">
        <f t="shared" si="336"/>
        <v>-3.1572481572481563</v>
      </c>
      <c r="S838" s="22">
        <f t="shared" si="337"/>
        <v>4.2751842751843849E-2</v>
      </c>
      <c r="T838" s="5">
        <f t="shared" si="338"/>
        <v>0.42812500000000003</v>
      </c>
      <c r="U838" s="5"/>
      <c r="V838" s="5"/>
      <c r="W838" s="5">
        <f t="shared" si="339"/>
        <v>2.2000000000000002</v>
      </c>
      <c r="X838" s="4">
        <f t="shared" si="340"/>
        <v>1.9500000000000002</v>
      </c>
      <c r="Y838" s="4">
        <f t="shared" si="341"/>
        <v>-0.25</v>
      </c>
      <c r="Z838" s="30">
        <f t="shared" si="342"/>
        <v>2020</v>
      </c>
      <c r="AA838" s="4">
        <f t="shared" si="343"/>
        <v>-1</v>
      </c>
      <c r="AB838" s="4">
        <f t="shared" si="344"/>
        <v>-1</v>
      </c>
      <c r="AC838" s="4">
        <f t="shared" si="345"/>
        <v>0</v>
      </c>
      <c r="AD838" s="4"/>
      <c r="AE838" s="4">
        <f t="shared" si="346"/>
        <v>-2.6483050847457612E-2</v>
      </c>
      <c r="AF838" s="31">
        <f t="shared" si="347"/>
        <v>1.2000000000000002</v>
      </c>
      <c r="AG838" s="31">
        <f t="shared" si="348"/>
        <v>0.95000000000000018</v>
      </c>
      <c r="AH838" s="3">
        <f t="shared" si="349"/>
        <v>0</v>
      </c>
      <c r="AI838" s="40" t="b">
        <f t="shared" si="350"/>
        <v>0</v>
      </c>
      <c r="AJ838" s="3">
        <f t="shared" si="351"/>
        <v>4.0700218818380707E-2</v>
      </c>
      <c r="AK838" s="3">
        <f t="shared" si="352"/>
        <v>0.76222011694815928</v>
      </c>
    </row>
    <row r="839" spans="1:37" s="3" customFormat="1" x14ac:dyDescent="0.25">
      <c r="A839" s="9">
        <v>44084</v>
      </c>
      <c r="B839" s="1" t="s">
        <v>49</v>
      </c>
      <c r="C839" s="1" t="s">
        <v>47</v>
      </c>
      <c r="D839">
        <v>34</v>
      </c>
      <c r="E839" s="1">
        <v>20</v>
      </c>
      <c r="F839">
        <f t="shared" si="328"/>
        <v>1</v>
      </c>
      <c r="G839">
        <f t="shared" si="329"/>
        <v>0</v>
      </c>
      <c r="H839" s="4">
        <v>1.2</v>
      </c>
      <c r="I839" s="4">
        <v>4.75</v>
      </c>
      <c r="J839" s="4">
        <v>1.23</v>
      </c>
      <c r="K839" s="4">
        <v>4.25</v>
      </c>
      <c r="L839" s="18">
        <f t="shared" si="330"/>
        <v>80</v>
      </c>
      <c r="M839" s="18">
        <f t="shared" si="331"/>
        <v>20</v>
      </c>
      <c r="N839" s="18">
        <f t="shared" si="332"/>
        <v>80</v>
      </c>
      <c r="O839" s="18">
        <f t="shared" si="333"/>
        <v>20</v>
      </c>
      <c r="P839" s="4">
        <f t="shared" si="334"/>
        <v>202009</v>
      </c>
      <c r="Q839" s="23">
        <f t="shared" si="335"/>
        <v>1.2</v>
      </c>
      <c r="R839" s="23">
        <f t="shared" si="336"/>
        <v>-5.2666666666666675</v>
      </c>
      <c r="S839" s="22">
        <f t="shared" si="337"/>
        <v>-4.0666666666666673</v>
      </c>
      <c r="T839" s="5">
        <f t="shared" si="338"/>
        <v>3.9583333333333335</v>
      </c>
      <c r="U839" s="5"/>
      <c r="V839" s="5"/>
      <c r="W839" s="5">
        <f t="shared" si="339"/>
        <v>0.19999999999999996</v>
      </c>
      <c r="X839" s="4">
        <f t="shared" si="340"/>
        <v>0.22999999999999998</v>
      </c>
      <c r="Y839" s="4">
        <f t="shared" si="341"/>
        <v>3.0000000000000027E-2</v>
      </c>
      <c r="Z839" s="30">
        <f t="shared" si="342"/>
        <v>2020</v>
      </c>
      <c r="AA839" s="4">
        <f t="shared" si="343"/>
        <v>-1</v>
      </c>
      <c r="AB839" s="4">
        <f t="shared" si="344"/>
        <v>-1</v>
      </c>
      <c r="AC839" s="4">
        <f t="shared" si="345"/>
        <v>0</v>
      </c>
      <c r="AD839" s="4"/>
      <c r="AE839" s="4">
        <f t="shared" si="346"/>
        <v>2.0325203252032575E-2</v>
      </c>
      <c r="AF839" s="31">
        <f t="shared" si="347"/>
        <v>-0.8</v>
      </c>
      <c r="AG839" s="31">
        <f t="shared" si="348"/>
        <v>-0.77</v>
      </c>
      <c r="AH839" s="3">
        <f t="shared" si="349"/>
        <v>0</v>
      </c>
      <c r="AI839" s="40" t="b">
        <f t="shared" si="350"/>
        <v>0</v>
      </c>
      <c r="AJ839" s="3">
        <f t="shared" si="351"/>
        <v>4.2016806722689037E-2</v>
      </c>
      <c r="AK839" s="3">
        <f t="shared" si="352"/>
        <v>0.81686672822406892</v>
      </c>
    </row>
    <row r="840" spans="1:37" s="3" customFormat="1" x14ac:dyDescent="0.25">
      <c r="A840" s="9">
        <v>43863</v>
      </c>
      <c r="B840" s="1" t="s">
        <v>49</v>
      </c>
      <c r="C840" s="1" t="s">
        <v>38</v>
      </c>
      <c r="D840">
        <v>31</v>
      </c>
      <c r="E840" s="1">
        <v>20</v>
      </c>
      <c r="F840">
        <f t="shared" si="328"/>
        <v>1</v>
      </c>
      <c r="G840">
        <f t="shared" si="329"/>
        <v>0</v>
      </c>
      <c r="H840" s="4">
        <v>1.8</v>
      </c>
      <c r="I840" s="4">
        <v>2.0499999999999998</v>
      </c>
      <c r="J840" s="4">
        <v>1.8</v>
      </c>
      <c r="K840" s="4">
        <v>2.0499999999999998</v>
      </c>
      <c r="L840" s="18">
        <f t="shared" si="330"/>
        <v>50</v>
      </c>
      <c r="M840" s="18">
        <f t="shared" si="331"/>
        <v>45</v>
      </c>
      <c r="N840" s="18">
        <f t="shared" si="332"/>
        <v>55</v>
      </c>
      <c r="O840" s="18">
        <f t="shared" si="333"/>
        <v>45</v>
      </c>
      <c r="P840" s="4">
        <f t="shared" si="334"/>
        <v>202002</v>
      </c>
      <c r="Q840" s="23">
        <f t="shared" si="335"/>
        <v>1.8</v>
      </c>
      <c r="R840" s="23">
        <f t="shared" si="336"/>
        <v>-2.2023809523809526</v>
      </c>
      <c r="S840" s="22">
        <f t="shared" si="337"/>
        <v>-0.40238095238095251</v>
      </c>
      <c r="T840" s="5">
        <f t="shared" si="338"/>
        <v>1.1388888888888888</v>
      </c>
      <c r="U840" s="5"/>
      <c r="V840" s="5"/>
      <c r="W840" s="5">
        <f t="shared" si="339"/>
        <v>0.8</v>
      </c>
      <c r="X840" s="4">
        <f t="shared" si="340"/>
        <v>0.8</v>
      </c>
      <c r="Y840" s="4">
        <f t="shared" si="341"/>
        <v>0</v>
      </c>
      <c r="Z840" s="30">
        <f t="shared" si="342"/>
        <v>2020</v>
      </c>
      <c r="AA840" s="4">
        <f t="shared" si="343"/>
        <v>-1</v>
      </c>
      <c r="AB840" s="4">
        <f t="shared" si="344"/>
        <v>-1</v>
      </c>
      <c r="AC840" s="4">
        <f t="shared" si="345"/>
        <v>0</v>
      </c>
      <c r="AD840" s="4"/>
      <c r="AE840" s="4">
        <f t="shared" si="346"/>
        <v>0</v>
      </c>
      <c r="AF840" s="31">
        <f t="shared" si="347"/>
        <v>-0.19999999999999996</v>
      </c>
      <c r="AG840" s="31">
        <f t="shared" si="348"/>
        <v>-0.19999999999999996</v>
      </c>
      <c r="AH840" s="3">
        <f t="shared" si="349"/>
        <v>0</v>
      </c>
      <c r="AI840" s="40" t="b">
        <f t="shared" si="350"/>
        <v>0</v>
      </c>
      <c r="AJ840" s="3">
        <f t="shared" si="351"/>
        <v>4.1558441558441461E-2</v>
      </c>
      <c r="AK840" s="3">
        <f t="shared" si="352"/>
        <v>0.7172464949581745</v>
      </c>
    </row>
    <row r="841" spans="1:37" s="3" customFormat="1" x14ac:dyDescent="0.25">
      <c r="A841" s="9">
        <v>43849</v>
      </c>
      <c r="B841" s="1" t="s">
        <v>38</v>
      </c>
      <c r="C841" s="1" t="s">
        <v>62</v>
      </c>
      <c r="D841">
        <v>37</v>
      </c>
      <c r="E841" s="1">
        <v>20</v>
      </c>
      <c r="F841">
        <f t="shared" si="328"/>
        <v>1</v>
      </c>
      <c r="G841">
        <f t="shared" si="329"/>
        <v>0</v>
      </c>
      <c r="H841" s="4">
        <v>1.31</v>
      </c>
      <c r="I841" s="4">
        <v>3.55</v>
      </c>
      <c r="J841" s="4">
        <v>1.26</v>
      </c>
      <c r="K841" s="4">
        <v>4</v>
      </c>
      <c r="L841" s="18">
        <f t="shared" si="330"/>
        <v>70</v>
      </c>
      <c r="M841" s="18">
        <f t="shared" si="331"/>
        <v>25</v>
      </c>
      <c r="N841" s="18">
        <f t="shared" si="332"/>
        <v>75</v>
      </c>
      <c r="O841" s="18">
        <f t="shared" si="333"/>
        <v>25</v>
      </c>
      <c r="P841" s="4">
        <f t="shared" si="334"/>
        <v>202001</v>
      </c>
      <c r="Q841" s="23">
        <f t="shared" si="335"/>
        <v>1.31</v>
      </c>
      <c r="R841" s="23">
        <f t="shared" si="336"/>
        <v>-3.6179633143580006</v>
      </c>
      <c r="S841" s="22">
        <f t="shared" si="337"/>
        <v>-2.3079633143580005</v>
      </c>
      <c r="T841" s="5">
        <f t="shared" si="338"/>
        <v>2.7099236641221371</v>
      </c>
      <c r="U841" s="5"/>
      <c r="V841" s="5"/>
      <c r="W841" s="5">
        <f t="shared" si="339"/>
        <v>0.31000000000000005</v>
      </c>
      <c r="X841" s="4">
        <f t="shared" si="340"/>
        <v>0.26</v>
      </c>
      <c r="Y841" s="4">
        <f t="shared" si="341"/>
        <v>-5.0000000000000044E-2</v>
      </c>
      <c r="Z841" s="30">
        <f t="shared" si="342"/>
        <v>2020</v>
      </c>
      <c r="AA841" s="4">
        <f t="shared" si="343"/>
        <v>-1</v>
      </c>
      <c r="AB841" s="4">
        <f t="shared" si="344"/>
        <v>-1</v>
      </c>
      <c r="AC841" s="4">
        <f t="shared" si="345"/>
        <v>0</v>
      </c>
      <c r="AD841" s="4"/>
      <c r="AE841" s="4">
        <f t="shared" si="346"/>
        <v>-3.0292015024839469E-2</v>
      </c>
      <c r="AF841" s="31">
        <f t="shared" si="347"/>
        <v>-0.69</v>
      </c>
      <c r="AG841" s="31">
        <f t="shared" si="348"/>
        <v>-0.74</v>
      </c>
      <c r="AH841" s="3">
        <f t="shared" si="349"/>
        <v>0</v>
      </c>
      <c r="AI841" s="40" t="b">
        <f t="shared" si="350"/>
        <v>0</v>
      </c>
      <c r="AJ841" s="3">
        <f t="shared" si="351"/>
        <v>4.3106995884773514E-2</v>
      </c>
      <c r="AK841" s="3">
        <f t="shared" si="352"/>
        <v>0.77528246006428891</v>
      </c>
    </row>
    <row r="842" spans="1:37" s="3" customFormat="1" x14ac:dyDescent="0.25">
      <c r="A842" s="9">
        <v>43849</v>
      </c>
      <c r="B842" s="1" t="s">
        <v>49</v>
      </c>
      <c r="C842" s="1" t="s">
        <v>50</v>
      </c>
      <c r="D842">
        <v>35</v>
      </c>
      <c r="E842" s="1">
        <v>24</v>
      </c>
      <c r="F842">
        <f t="shared" si="328"/>
        <v>1</v>
      </c>
      <c r="G842">
        <f t="shared" si="329"/>
        <v>0</v>
      </c>
      <c r="H842" s="4">
        <v>1.29</v>
      </c>
      <c r="I842" s="4">
        <v>3.7</v>
      </c>
      <c r="J842" s="4">
        <v>1.28</v>
      </c>
      <c r="K842" s="4">
        <v>3.75</v>
      </c>
      <c r="L842" s="18">
        <f t="shared" si="330"/>
        <v>70</v>
      </c>
      <c r="M842" s="18">
        <f t="shared" si="331"/>
        <v>25</v>
      </c>
      <c r="N842" s="18">
        <f t="shared" si="332"/>
        <v>75</v>
      </c>
      <c r="O842" s="18">
        <f t="shared" si="333"/>
        <v>25</v>
      </c>
      <c r="P842" s="4">
        <f t="shared" si="334"/>
        <v>202001</v>
      </c>
      <c r="Q842" s="23">
        <f t="shared" si="335"/>
        <v>1.29</v>
      </c>
      <c r="R842" s="23">
        <f t="shared" si="336"/>
        <v>-3.8186462324393355</v>
      </c>
      <c r="S842" s="22">
        <f t="shared" si="337"/>
        <v>-2.5286462324393355</v>
      </c>
      <c r="T842" s="5">
        <f t="shared" si="338"/>
        <v>2.8682170542635661</v>
      </c>
      <c r="U842" s="5"/>
      <c r="V842" s="5"/>
      <c r="W842" s="5">
        <f t="shared" si="339"/>
        <v>0.29000000000000004</v>
      </c>
      <c r="X842" s="4">
        <f t="shared" si="340"/>
        <v>0.28000000000000003</v>
      </c>
      <c r="Y842" s="4">
        <f t="shared" si="341"/>
        <v>-1.0000000000000009E-2</v>
      </c>
      <c r="Z842" s="30">
        <f t="shared" si="342"/>
        <v>2020</v>
      </c>
      <c r="AA842" s="4">
        <f t="shared" si="343"/>
        <v>-1</v>
      </c>
      <c r="AB842" s="4">
        <f t="shared" si="344"/>
        <v>-1</v>
      </c>
      <c r="AC842" s="4">
        <f t="shared" si="345"/>
        <v>0</v>
      </c>
      <c r="AD842" s="4"/>
      <c r="AE842" s="4">
        <f t="shared" si="346"/>
        <v>-6.0562015503876632E-3</v>
      </c>
      <c r="AF842" s="31">
        <f t="shared" si="347"/>
        <v>-0.71</v>
      </c>
      <c r="AG842" s="31">
        <f t="shared" si="348"/>
        <v>-0.72</v>
      </c>
      <c r="AH842" s="3">
        <f t="shared" si="349"/>
        <v>0</v>
      </c>
      <c r="AI842" s="40" t="b">
        <f t="shared" si="350"/>
        <v>0</v>
      </c>
      <c r="AJ842" s="3">
        <f t="shared" si="351"/>
        <v>4.3486973947895691E-2</v>
      </c>
      <c r="AK842" s="3">
        <f t="shared" si="352"/>
        <v>0.78096290200714802</v>
      </c>
    </row>
    <row r="843" spans="1:37" s="3" customFormat="1" x14ac:dyDescent="0.25">
      <c r="A843" s="9">
        <v>43842</v>
      </c>
      <c r="B843" s="1" t="s">
        <v>62</v>
      </c>
      <c r="C843" s="1" t="s">
        <v>61</v>
      </c>
      <c r="D843">
        <v>28</v>
      </c>
      <c r="E843" s="1">
        <v>23</v>
      </c>
      <c r="F843">
        <f t="shared" si="328"/>
        <v>1</v>
      </c>
      <c r="G843">
        <f t="shared" si="329"/>
        <v>0</v>
      </c>
      <c r="H843" s="4">
        <v>1.52</v>
      </c>
      <c r="I843" s="4">
        <v>2.67</v>
      </c>
      <c r="J843" s="4">
        <v>1.45</v>
      </c>
      <c r="K843" s="4">
        <v>2.8</v>
      </c>
      <c r="L843" s="18">
        <f t="shared" si="330"/>
        <v>60</v>
      </c>
      <c r="M843" s="18">
        <f t="shared" si="331"/>
        <v>35</v>
      </c>
      <c r="N843" s="18">
        <f t="shared" si="332"/>
        <v>65</v>
      </c>
      <c r="O843" s="18">
        <f t="shared" si="333"/>
        <v>35</v>
      </c>
      <c r="P843" s="4">
        <f t="shared" si="334"/>
        <v>202001</v>
      </c>
      <c r="Q843" s="23">
        <f t="shared" si="335"/>
        <v>1.52</v>
      </c>
      <c r="R843" s="23">
        <f t="shared" si="336"/>
        <v>-2.521879318286504</v>
      </c>
      <c r="S843" s="22">
        <f t="shared" si="337"/>
        <v>-1.001879318286504</v>
      </c>
      <c r="T843" s="5">
        <f t="shared" si="338"/>
        <v>1.756578947368421</v>
      </c>
      <c r="U843" s="5"/>
      <c r="V843" s="5"/>
      <c r="W843" s="5">
        <f t="shared" si="339"/>
        <v>0.52</v>
      </c>
      <c r="X843" s="4">
        <f t="shared" si="340"/>
        <v>0.44999999999999996</v>
      </c>
      <c r="Y843" s="4">
        <f t="shared" si="341"/>
        <v>-7.0000000000000062E-2</v>
      </c>
      <c r="Z843" s="30">
        <f t="shared" si="342"/>
        <v>2020</v>
      </c>
      <c r="AA843" s="4">
        <f t="shared" si="343"/>
        <v>-1</v>
      </c>
      <c r="AB843" s="4">
        <f t="shared" si="344"/>
        <v>-1</v>
      </c>
      <c r="AC843" s="4">
        <f t="shared" si="345"/>
        <v>0</v>
      </c>
      <c r="AD843" s="4"/>
      <c r="AE843" s="4">
        <f t="shared" si="346"/>
        <v>-3.1760435571687839E-2</v>
      </c>
      <c r="AF843" s="31">
        <f t="shared" si="347"/>
        <v>-0.48</v>
      </c>
      <c r="AG843" s="31">
        <f t="shared" si="348"/>
        <v>-0.55000000000000004</v>
      </c>
      <c r="AH843" s="3">
        <f t="shared" si="349"/>
        <v>0</v>
      </c>
      <c r="AI843" s="40" t="b">
        <f t="shared" si="350"/>
        <v>0</v>
      </c>
      <c r="AJ843" s="3">
        <f t="shared" si="351"/>
        <v>3.1408114558472477E-2</v>
      </c>
      <c r="AK843" s="3">
        <f t="shared" si="352"/>
        <v>0.74560748766802243</v>
      </c>
    </row>
    <row r="844" spans="1:37" s="3" customFormat="1" x14ac:dyDescent="0.25">
      <c r="A844" s="9">
        <v>43842</v>
      </c>
      <c r="B844" s="1" t="s">
        <v>49</v>
      </c>
      <c r="C844" s="1" t="s">
        <v>47</v>
      </c>
      <c r="D844">
        <v>51</v>
      </c>
      <c r="E844" s="1">
        <v>31</v>
      </c>
      <c r="F844">
        <f t="shared" si="328"/>
        <v>1</v>
      </c>
      <c r="G844">
        <f t="shared" si="329"/>
        <v>0</v>
      </c>
      <c r="H844" s="4">
        <v>1.27</v>
      </c>
      <c r="I844" s="4">
        <v>3.8</v>
      </c>
      <c r="J844" s="4">
        <v>1.22</v>
      </c>
      <c r="K844" s="4">
        <v>4.5</v>
      </c>
      <c r="L844" s="18">
        <f t="shared" si="330"/>
        <v>70</v>
      </c>
      <c r="M844" s="18">
        <f t="shared" si="331"/>
        <v>25</v>
      </c>
      <c r="N844" s="18">
        <f t="shared" si="332"/>
        <v>80</v>
      </c>
      <c r="O844" s="18">
        <f t="shared" si="333"/>
        <v>20</v>
      </c>
      <c r="P844" s="4">
        <f t="shared" si="334"/>
        <v>202001</v>
      </c>
      <c r="Q844" s="23">
        <f t="shared" si="335"/>
        <v>1.27</v>
      </c>
      <c r="R844" s="23">
        <f t="shared" si="336"/>
        <v>-4.06084656084656</v>
      </c>
      <c r="S844" s="22">
        <f t="shared" si="337"/>
        <v>-2.79084656084656</v>
      </c>
      <c r="T844" s="5">
        <f t="shared" si="338"/>
        <v>2.9921259842519685</v>
      </c>
      <c r="U844" s="5"/>
      <c r="V844" s="5"/>
      <c r="W844" s="5">
        <f t="shared" si="339"/>
        <v>0.27</v>
      </c>
      <c r="X844" s="4">
        <f t="shared" si="340"/>
        <v>0.21999999999999997</v>
      </c>
      <c r="Y844" s="4">
        <f t="shared" si="341"/>
        <v>-5.0000000000000044E-2</v>
      </c>
      <c r="Z844" s="30">
        <f t="shared" si="342"/>
        <v>2020</v>
      </c>
      <c r="AA844" s="4">
        <f t="shared" si="343"/>
        <v>-1</v>
      </c>
      <c r="AB844" s="4">
        <f t="shared" si="344"/>
        <v>-1</v>
      </c>
      <c r="AC844" s="4">
        <f t="shared" si="345"/>
        <v>0</v>
      </c>
      <c r="AD844" s="4"/>
      <c r="AE844" s="4">
        <f t="shared" si="346"/>
        <v>-3.2270556344391466E-2</v>
      </c>
      <c r="AF844" s="31">
        <f t="shared" si="347"/>
        <v>-0.73</v>
      </c>
      <c r="AG844" s="31">
        <f t="shared" si="348"/>
        <v>-0.78</v>
      </c>
      <c r="AH844" s="3">
        <f t="shared" si="349"/>
        <v>0</v>
      </c>
      <c r="AI844" s="40" t="b">
        <f t="shared" si="350"/>
        <v>0</v>
      </c>
      <c r="AJ844" s="3">
        <f t="shared" si="351"/>
        <v>4.8126232741617536E-2</v>
      </c>
      <c r="AK844" s="3">
        <f t="shared" si="352"/>
        <v>0.78231258401574977</v>
      </c>
    </row>
    <row r="845" spans="1:37" s="3" customFormat="1" x14ac:dyDescent="0.25">
      <c r="A845" s="9">
        <v>43841</v>
      </c>
      <c r="B845" s="1" t="s">
        <v>43</v>
      </c>
      <c r="C845" s="1" t="s">
        <v>50</v>
      </c>
      <c r="D845">
        <v>12</v>
      </c>
      <c r="E845" s="1">
        <v>28</v>
      </c>
      <c r="F845">
        <f t="shared" si="328"/>
        <v>0</v>
      </c>
      <c r="G845">
        <f t="shared" si="329"/>
        <v>1</v>
      </c>
      <c r="H845" s="4">
        <v>1.22</v>
      </c>
      <c r="I845" s="4">
        <v>4.5</v>
      </c>
      <c r="J845" s="4">
        <v>1.2</v>
      </c>
      <c r="K845" s="4">
        <v>4.75</v>
      </c>
      <c r="L845" s="18">
        <f t="shared" si="330"/>
        <v>80</v>
      </c>
      <c r="M845" s="18">
        <f t="shared" si="331"/>
        <v>20</v>
      </c>
      <c r="N845" s="18">
        <f t="shared" si="332"/>
        <v>80</v>
      </c>
      <c r="O845" s="18">
        <f t="shared" si="333"/>
        <v>20</v>
      </c>
      <c r="P845" s="4">
        <f t="shared" si="334"/>
        <v>202001</v>
      </c>
      <c r="Q845" s="23">
        <f t="shared" si="335"/>
        <v>0.27111111111111108</v>
      </c>
      <c r="R845" s="23">
        <f t="shared" si="336"/>
        <v>-4.8311688311688314</v>
      </c>
      <c r="S845" s="22">
        <f t="shared" si="337"/>
        <v>-4.5600577200577206</v>
      </c>
      <c r="T845" s="5">
        <f t="shared" si="338"/>
        <v>3.6885245901639343</v>
      </c>
      <c r="U845" s="5"/>
      <c r="V845" s="5"/>
      <c r="W845" s="5">
        <f t="shared" si="339"/>
        <v>-1</v>
      </c>
      <c r="X845" s="4">
        <f t="shared" si="340"/>
        <v>-1</v>
      </c>
      <c r="Y845" s="4">
        <f t="shared" si="341"/>
        <v>0</v>
      </c>
      <c r="Z845" s="30">
        <f t="shared" si="342"/>
        <v>2020</v>
      </c>
      <c r="AA845" s="4">
        <f t="shared" si="343"/>
        <v>3.5</v>
      </c>
      <c r="AB845" s="4">
        <f t="shared" si="344"/>
        <v>3.75</v>
      </c>
      <c r="AC845" s="4">
        <f t="shared" si="345"/>
        <v>0.25</v>
      </c>
      <c r="AD845" s="4"/>
      <c r="AE845" s="4">
        <f t="shared" si="346"/>
        <v>-1.3661202185792365E-2</v>
      </c>
      <c r="AF845" s="31">
        <f t="shared" si="347"/>
        <v>2.5</v>
      </c>
      <c r="AG845" s="31">
        <f t="shared" si="348"/>
        <v>2.75</v>
      </c>
      <c r="AH845" s="3">
        <f t="shared" si="349"/>
        <v>0</v>
      </c>
      <c r="AI845" s="40" t="b">
        <f t="shared" si="350"/>
        <v>0</v>
      </c>
      <c r="AJ845" s="3">
        <f t="shared" si="351"/>
        <v>4.0209790209790097E-2</v>
      </c>
      <c r="AK845" s="3">
        <f t="shared" si="352"/>
        <v>0.8102196077650704</v>
      </c>
    </row>
    <row r="846" spans="1:37" s="3" customFormat="1" x14ac:dyDescent="0.25">
      <c r="A846" s="9">
        <v>43841</v>
      </c>
      <c r="B846" s="1" t="s">
        <v>38</v>
      </c>
      <c r="C846" s="1" t="s">
        <v>60</v>
      </c>
      <c r="D846">
        <v>27</v>
      </c>
      <c r="E846" s="1">
        <v>10</v>
      </c>
      <c r="F846">
        <f t="shared" si="328"/>
        <v>1</v>
      </c>
      <c r="G846">
        <f t="shared" si="329"/>
        <v>0</v>
      </c>
      <c r="H846" s="4">
        <v>1.33</v>
      </c>
      <c r="I846" s="4">
        <v>3.4</v>
      </c>
      <c r="J846" s="4">
        <v>1.3</v>
      </c>
      <c r="K846" s="4">
        <v>3.65</v>
      </c>
      <c r="L846" s="18">
        <f t="shared" si="330"/>
        <v>70</v>
      </c>
      <c r="M846" s="18">
        <f t="shared" si="331"/>
        <v>25</v>
      </c>
      <c r="N846" s="18">
        <f t="shared" si="332"/>
        <v>75</v>
      </c>
      <c r="O846" s="18">
        <f t="shared" si="333"/>
        <v>25</v>
      </c>
      <c r="P846" s="4">
        <f t="shared" si="334"/>
        <v>202001</v>
      </c>
      <c r="Q846" s="23">
        <f t="shared" si="335"/>
        <v>1.33</v>
      </c>
      <c r="R846" s="23">
        <f t="shared" si="336"/>
        <v>-3.4469696969696964</v>
      </c>
      <c r="S846" s="22">
        <f t="shared" si="337"/>
        <v>-2.1169696969696963</v>
      </c>
      <c r="T846" s="5">
        <f t="shared" si="338"/>
        <v>2.5563909774436087</v>
      </c>
      <c r="U846" s="5"/>
      <c r="V846" s="5"/>
      <c r="W846" s="5">
        <f t="shared" si="339"/>
        <v>0.33000000000000007</v>
      </c>
      <c r="X846" s="4">
        <f t="shared" si="340"/>
        <v>0.30000000000000004</v>
      </c>
      <c r="Y846" s="4">
        <f t="shared" si="341"/>
        <v>-3.0000000000000027E-2</v>
      </c>
      <c r="Z846" s="30">
        <f t="shared" si="342"/>
        <v>2020</v>
      </c>
      <c r="AA846" s="4">
        <f t="shared" si="343"/>
        <v>-1</v>
      </c>
      <c r="AB846" s="4">
        <f t="shared" si="344"/>
        <v>-1</v>
      </c>
      <c r="AC846" s="4">
        <f t="shared" si="345"/>
        <v>0</v>
      </c>
      <c r="AD846" s="4"/>
      <c r="AE846" s="4">
        <f t="shared" si="346"/>
        <v>-1.7351069982648903E-2</v>
      </c>
      <c r="AF846" s="31">
        <f t="shared" si="347"/>
        <v>-0.66999999999999993</v>
      </c>
      <c r="AG846" s="31">
        <f t="shared" si="348"/>
        <v>-0.7</v>
      </c>
      <c r="AH846" s="3">
        <f t="shared" si="349"/>
        <v>0</v>
      </c>
      <c r="AI846" s="40" t="b">
        <f t="shared" si="350"/>
        <v>0</v>
      </c>
      <c r="AJ846" s="3">
        <f t="shared" si="351"/>
        <v>4.3974630021141659E-2</v>
      </c>
      <c r="AK846" s="3">
        <f t="shared" si="352"/>
        <v>0.76868700877776563</v>
      </c>
    </row>
    <row r="847" spans="1:37" s="3" customFormat="1" x14ac:dyDescent="0.25">
      <c r="A847" s="9">
        <v>43835</v>
      </c>
      <c r="B847" s="1" t="s">
        <v>55</v>
      </c>
      <c r="C847" s="1" t="s">
        <v>61</v>
      </c>
      <c r="D847">
        <v>9</v>
      </c>
      <c r="E847" s="1">
        <v>17</v>
      </c>
      <c r="F847">
        <f t="shared" si="328"/>
        <v>0</v>
      </c>
      <c r="G847">
        <f t="shared" si="329"/>
        <v>1</v>
      </c>
      <c r="H847" s="4">
        <v>2</v>
      </c>
      <c r="I847" s="4">
        <v>1.83</v>
      </c>
      <c r="J847" s="4">
        <v>1.9</v>
      </c>
      <c r="K847" s="4">
        <v>1.9</v>
      </c>
      <c r="L847" s="18">
        <f t="shared" si="330"/>
        <v>50</v>
      </c>
      <c r="M847" s="18">
        <f t="shared" si="331"/>
        <v>50</v>
      </c>
      <c r="N847" s="18">
        <f t="shared" si="332"/>
        <v>50</v>
      </c>
      <c r="O847" s="18">
        <f t="shared" si="333"/>
        <v>50</v>
      </c>
      <c r="P847" s="4">
        <f t="shared" si="334"/>
        <v>202001</v>
      </c>
      <c r="Q847" s="23">
        <f t="shared" si="335"/>
        <v>1.0928961748633879</v>
      </c>
      <c r="R847" s="23">
        <f t="shared" si="336"/>
        <v>-2.2048192771084336</v>
      </c>
      <c r="S847" s="22">
        <f t="shared" si="337"/>
        <v>-1.1119231022450458</v>
      </c>
      <c r="T847" s="5">
        <f t="shared" si="338"/>
        <v>0.91500000000000004</v>
      </c>
      <c r="U847" s="5"/>
      <c r="V847" s="5"/>
      <c r="W847" s="5">
        <f t="shared" si="339"/>
        <v>-1</v>
      </c>
      <c r="X847" s="4">
        <f t="shared" si="340"/>
        <v>-1</v>
      </c>
      <c r="Y847" s="4">
        <f t="shared" si="341"/>
        <v>0</v>
      </c>
      <c r="Z847" s="30">
        <f t="shared" si="342"/>
        <v>2020</v>
      </c>
      <c r="AA847" s="4">
        <f t="shared" si="343"/>
        <v>0.83000000000000007</v>
      </c>
      <c r="AB847" s="4">
        <f t="shared" si="344"/>
        <v>0.89999999999999991</v>
      </c>
      <c r="AC847" s="4">
        <f t="shared" si="345"/>
        <v>6.999999999999984E-2</v>
      </c>
      <c r="AD847" s="4"/>
      <c r="AE847" s="4">
        <f t="shared" si="346"/>
        <v>-2.6315789473684181E-2</v>
      </c>
      <c r="AF847" s="31">
        <f t="shared" si="347"/>
        <v>-0.16999999999999993</v>
      </c>
      <c r="AG847" s="31">
        <f t="shared" si="348"/>
        <v>-0.10000000000000009</v>
      </c>
      <c r="AH847" s="3">
        <f t="shared" si="349"/>
        <v>0</v>
      </c>
      <c r="AI847" s="40" t="b">
        <f t="shared" si="350"/>
        <v>0</v>
      </c>
      <c r="AJ847" s="3">
        <f t="shared" si="351"/>
        <v>4.4386422976501305E-2</v>
      </c>
      <c r="AK847" s="3">
        <f t="shared" si="352"/>
        <v>0.71408522201319835</v>
      </c>
    </row>
    <row r="848" spans="1:37" s="3" customFormat="1" x14ac:dyDescent="0.25">
      <c r="A848" s="9">
        <v>43835</v>
      </c>
      <c r="B848" s="1" t="s">
        <v>42</v>
      </c>
      <c r="C848" s="1" t="s">
        <v>60</v>
      </c>
      <c r="D848">
        <v>20</v>
      </c>
      <c r="E848" s="1">
        <v>26</v>
      </c>
      <c r="F848">
        <f t="shared" si="328"/>
        <v>0</v>
      </c>
      <c r="G848">
        <f t="shared" si="329"/>
        <v>1</v>
      </c>
      <c r="H848" s="4">
        <v>1.33</v>
      </c>
      <c r="I848" s="4">
        <v>3.4</v>
      </c>
      <c r="J848" s="4">
        <v>1.26</v>
      </c>
      <c r="K848" s="4">
        <v>4</v>
      </c>
      <c r="L848" s="18">
        <f t="shared" si="330"/>
        <v>70</v>
      </c>
      <c r="M848" s="18">
        <f t="shared" si="331"/>
        <v>25</v>
      </c>
      <c r="N848" s="18">
        <f t="shared" si="332"/>
        <v>75</v>
      </c>
      <c r="O848" s="18">
        <f t="shared" si="333"/>
        <v>25</v>
      </c>
      <c r="P848" s="4">
        <f t="shared" si="334"/>
        <v>202001</v>
      </c>
      <c r="Q848" s="23">
        <f t="shared" si="335"/>
        <v>0.39117647058823535</v>
      </c>
      <c r="R848" s="23">
        <f t="shared" si="336"/>
        <v>-3.4469696969696964</v>
      </c>
      <c r="S848" s="22">
        <f t="shared" si="337"/>
        <v>-3.0557932263814611</v>
      </c>
      <c r="T848" s="5">
        <f t="shared" si="338"/>
        <v>2.5563909774436087</v>
      </c>
      <c r="U848" s="5"/>
      <c r="V848" s="5"/>
      <c r="W848" s="5">
        <f t="shared" si="339"/>
        <v>-1</v>
      </c>
      <c r="X848" s="4">
        <f t="shared" si="340"/>
        <v>-1</v>
      </c>
      <c r="Y848" s="4">
        <f t="shared" si="341"/>
        <v>0</v>
      </c>
      <c r="Z848" s="30">
        <f t="shared" si="342"/>
        <v>2020</v>
      </c>
      <c r="AA848" s="4">
        <f t="shared" si="343"/>
        <v>2.4</v>
      </c>
      <c r="AB848" s="4">
        <f t="shared" si="344"/>
        <v>3</v>
      </c>
      <c r="AC848" s="4">
        <f t="shared" si="345"/>
        <v>0.60000000000000009</v>
      </c>
      <c r="AD848" s="4"/>
      <c r="AE848" s="4">
        <f t="shared" si="346"/>
        <v>-4.1771094402673348E-2</v>
      </c>
      <c r="AF848" s="31">
        <f t="shared" si="347"/>
        <v>1.4</v>
      </c>
      <c r="AG848" s="31">
        <f t="shared" si="348"/>
        <v>2</v>
      </c>
      <c r="AH848" s="3">
        <f t="shared" si="349"/>
        <v>0</v>
      </c>
      <c r="AI848" s="40" t="b">
        <f t="shared" si="350"/>
        <v>0</v>
      </c>
      <c r="AJ848" s="3">
        <f t="shared" si="351"/>
        <v>4.3974630021141659E-2</v>
      </c>
      <c r="AK848" s="3">
        <f t="shared" si="352"/>
        <v>0.76868700877776563</v>
      </c>
    </row>
    <row r="849" spans="1:37" s="3" customFormat="1" x14ac:dyDescent="0.25">
      <c r="A849" s="9">
        <v>43834</v>
      </c>
      <c r="B849" s="1" t="s">
        <v>52</v>
      </c>
      <c r="C849" s="1" t="s">
        <v>50</v>
      </c>
      <c r="D849">
        <v>13</v>
      </c>
      <c r="E849" s="1">
        <v>20</v>
      </c>
      <c r="F849">
        <f t="shared" si="328"/>
        <v>0</v>
      </c>
      <c r="G849">
        <f t="shared" si="329"/>
        <v>1</v>
      </c>
      <c r="H849" s="4">
        <v>1.45</v>
      </c>
      <c r="I849" s="4">
        <v>2.8</v>
      </c>
      <c r="J849" s="4">
        <v>1.44</v>
      </c>
      <c r="K849" s="4">
        <v>2.85</v>
      </c>
      <c r="L849" s="18">
        <f t="shared" si="330"/>
        <v>60</v>
      </c>
      <c r="M849" s="18">
        <f t="shared" si="331"/>
        <v>35</v>
      </c>
      <c r="N849" s="18">
        <f t="shared" si="332"/>
        <v>65</v>
      </c>
      <c r="O849" s="18">
        <f t="shared" si="333"/>
        <v>35</v>
      </c>
      <c r="P849" s="4">
        <f t="shared" si="334"/>
        <v>202001</v>
      </c>
      <c r="Q849" s="23">
        <f t="shared" si="335"/>
        <v>0.5178571428571429</v>
      </c>
      <c r="R849" s="23">
        <f t="shared" si="336"/>
        <v>-2.7777777777777777</v>
      </c>
      <c r="S849" s="22">
        <f t="shared" si="337"/>
        <v>-2.2599206349206349</v>
      </c>
      <c r="T849" s="5">
        <f t="shared" si="338"/>
        <v>1.9310344827586206</v>
      </c>
      <c r="U849" s="5"/>
      <c r="V849" s="5"/>
      <c r="W849" s="5">
        <f t="shared" si="339"/>
        <v>-1</v>
      </c>
      <c r="X849" s="4">
        <f t="shared" si="340"/>
        <v>-1</v>
      </c>
      <c r="Y849" s="4">
        <f t="shared" si="341"/>
        <v>0</v>
      </c>
      <c r="Z849" s="30">
        <f t="shared" si="342"/>
        <v>2020</v>
      </c>
      <c r="AA849" s="4">
        <f t="shared" si="343"/>
        <v>1.7999999999999998</v>
      </c>
      <c r="AB849" s="4">
        <f t="shared" si="344"/>
        <v>1.85</v>
      </c>
      <c r="AC849" s="4">
        <f t="shared" si="345"/>
        <v>5.0000000000000266E-2</v>
      </c>
      <c r="AD849" s="4"/>
      <c r="AE849" s="4">
        <f t="shared" si="346"/>
        <v>-4.7892720306512704E-3</v>
      </c>
      <c r="AF849" s="31">
        <f t="shared" si="347"/>
        <v>0.79999999999999982</v>
      </c>
      <c r="AG849" s="31">
        <f t="shared" si="348"/>
        <v>0.85000000000000009</v>
      </c>
      <c r="AH849" s="3">
        <f t="shared" si="349"/>
        <v>0</v>
      </c>
      <c r="AI849" s="40" t="b">
        <f t="shared" si="350"/>
        <v>0</v>
      </c>
      <c r="AJ849" s="3">
        <f t="shared" si="351"/>
        <v>4.4705882352941262E-2</v>
      </c>
      <c r="AK849" s="3">
        <f t="shared" si="352"/>
        <v>0.74216797301560333</v>
      </c>
    </row>
    <row r="850" spans="1:37" s="3" customFormat="1" x14ac:dyDescent="0.25">
      <c r="A850" s="9">
        <v>43834</v>
      </c>
      <c r="B850" s="1" t="s">
        <v>47</v>
      </c>
      <c r="C850" s="1" t="s">
        <v>46</v>
      </c>
      <c r="D850">
        <v>22</v>
      </c>
      <c r="E850" s="1">
        <v>19</v>
      </c>
      <c r="F850">
        <f t="shared" si="328"/>
        <v>1</v>
      </c>
      <c r="G850">
        <f t="shared" si="329"/>
        <v>0</v>
      </c>
      <c r="H850" s="4">
        <v>1.5</v>
      </c>
      <c r="I850" s="4">
        <v>2.7</v>
      </c>
      <c r="J850" s="4">
        <v>1.71</v>
      </c>
      <c r="K850" s="4">
        <v>2.2000000000000002</v>
      </c>
      <c r="L850" s="18">
        <f t="shared" si="330"/>
        <v>60</v>
      </c>
      <c r="M850" s="18">
        <f t="shared" si="331"/>
        <v>35</v>
      </c>
      <c r="N850" s="18">
        <f t="shared" si="332"/>
        <v>55</v>
      </c>
      <c r="O850" s="18">
        <f t="shared" si="333"/>
        <v>45</v>
      </c>
      <c r="P850" s="4">
        <f t="shared" si="334"/>
        <v>202001</v>
      </c>
      <c r="Q850" s="23">
        <f t="shared" si="335"/>
        <v>1.5</v>
      </c>
      <c r="R850" s="23">
        <f t="shared" si="336"/>
        <v>-2.5882352941176467</v>
      </c>
      <c r="S850" s="22">
        <f t="shared" si="337"/>
        <v>-1.0882352941176467</v>
      </c>
      <c r="T850" s="5">
        <f t="shared" si="338"/>
        <v>1.8</v>
      </c>
      <c r="U850" s="5"/>
      <c r="V850" s="5"/>
      <c r="W850" s="5">
        <f t="shared" si="339"/>
        <v>0.5</v>
      </c>
      <c r="X850" s="4">
        <f t="shared" si="340"/>
        <v>0.71</v>
      </c>
      <c r="Y850" s="4">
        <f t="shared" si="341"/>
        <v>0.20999999999999996</v>
      </c>
      <c r="Z850" s="30">
        <f t="shared" si="342"/>
        <v>2020</v>
      </c>
      <c r="AA850" s="4">
        <f t="shared" si="343"/>
        <v>-1</v>
      </c>
      <c r="AB850" s="4">
        <f t="shared" si="344"/>
        <v>-1</v>
      </c>
      <c r="AC850" s="4">
        <f t="shared" si="345"/>
        <v>0</v>
      </c>
      <c r="AD850" s="4"/>
      <c r="AE850" s="4">
        <f t="shared" si="346"/>
        <v>8.1871345029239762E-2</v>
      </c>
      <c r="AF850" s="31">
        <f t="shared" si="347"/>
        <v>-0.5</v>
      </c>
      <c r="AG850" s="31">
        <f t="shared" si="348"/>
        <v>-0.29000000000000004</v>
      </c>
      <c r="AH850" s="3">
        <f t="shared" si="349"/>
        <v>1</v>
      </c>
      <c r="AI850" s="40">
        <f t="shared" si="350"/>
        <v>4.4834307992202782E-2</v>
      </c>
      <c r="AJ850" s="3">
        <f t="shared" si="351"/>
        <v>3.5714285714285587E-2</v>
      </c>
      <c r="AK850" s="3">
        <f t="shared" si="352"/>
        <v>0.74394147233653407</v>
      </c>
    </row>
    <row r="851" spans="1:37" s="3" customFormat="1" x14ac:dyDescent="0.25">
      <c r="A851" s="9">
        <v>43828</v>
      </c>
      <c r="B851" s="1" t="s">
        <v>61</v>
      </c>
      <c r="C851" s="1" t="s">
        <v>38</v>
      </c>
      <c r="D851">
        <v>21</v>
      </c>
      <c r="E851" s="1">
        <v>26</v>
      </c>
      <c r="F851">
        <f t="shared" si="328"/>
        <v>0</v>
      </c>
      <c r="G851">
        <f t="shared" si="329"/>
        <v>1</v>
      </c>
      <c r="H851" s="4">
        <v>2.2999999999999998</v>
      </c>
      <c r="I851" s="4">
        <v>1.66</v>
      </c>
      <c r="J851" s="4">
        <v>2.5499999999999998</v>
      </c>
      <c r="K851" s="4">
        <v>1.57</v>
      </c>
      <c r="L851" s="18">
        <f t="shared" si="330"/>
        <v>40</v>
      </c>
      <c r="M851" s="18">
        <f t="shared" si="331"/>
        <v>60</v>
      </c>
      <c r="N851" s="18">
        <f t="shared" si="332"/>
        <v>35</v>
      </c>
      <c r="O851" s="18">
        <f t="shared" si="333"/>
        <v>60</v>
      </c>
      <c r="P851" s="4">
        <f t="shared" si="334"/>
        <v>201912</v>
      </c>
      <c r="Q851" s="23">
        <f t="shared" si="335"/>
        <v>1.3855421686746987</v>
      </c>
      <c r="R851" s="23">
        <f t="shared" si="336"/>
        <v>-2.2843822843822847</v>
      </c>
      <c r="S851" s="22">
        <f t="shared" si="337"/>
        <v>-0.89884011570758604</v>
      </c>
      <c r="T851" s="5">
        <f t="shared" si="338"/>
        <v>0.72173913043478266</v>
      </c>
      <c r="U851" s="5"/>
      <c r="V851" s="5"/>
      <c r="W851" s="5">
        <f t="shared" si="339"/>
        <v>-1</v>
      </c>
      <c r="X851" s="4">
        <f t="shared" si="340"/>
        <v>-1</v>
      </c>
      <c r="Y851" s="4">
        <f t="shared" si="341"/>
        <v>0</v>
      </c>
      <c r="Z851" s="30">
        <f t="shared" si="342"/>
        <v>2019</v>
      </c>
      <c r="AA851" s="4">
        <f t="shared" si="343"/>
        <v>0.65999999999999992</v>
      </c>
      <c r="AB851" s="4">
        <f t="shared" si="344"/>
        <v>0.57000000000000006</v>
      </c>
      <c r="AC851" s="4">
        <f t="shared" si="345"/>
        <v>-8.9999999999999858E-2</v>
      </c>
      <c r="AD851" s="4"/>
      <c r="AE851" s="4">
        <f t="shared" si="346"/>
        <v>4.2625745950554128E-2</v>
      </c>
      <c r="AF851" s="31">
        <f t="shared" si="347"/>
        <v>-0.34000000000000008</v>
      </c>
      <c r="AG851" s="31">
        <f t="shared" si="348"/>
        <v>-0.42999999999999994</v>
      </c>
      <c r="AH851" s="3">
        <f t="shared" si="349"/>
        <v>1</v>
      </c>
      <c r="AI851" s="40" t="b">
        <f t="shared" si="350"/>
        <v>0</v>
      </c>
      <c r="AJ851" s="3">
        <f t="shared" si="351"/>
        <v>3.5858585858585923E-2</v>
      </c>
      <c r="AK851" s="3">
        <f t="shared" si="352"/>
        <v>0.72834147531433491</v>
      </c>
    </row>
    <row r="852" spans="1:37" s="3" customFormat="1" x14ac:dyDescent="0.25">
      <c r="A852" s="9">
        <v>43828</v>
      </c>
      <c r="B852" s="1" t="s">
        <v>35</v>
      </c>
      <c r="C852" s="1" t="s">
        <v>54</v>
      </c>
      <c r="D852">
        <v>16</v>
      </c>
      <c r="E852" s="1">
        <v>15</v>
      </c>
      <c r="F852">
        <f t="shared" si="328"/>
        <v>1</v>
      </c>
      <c r="G852">
        <f t="shared" si="329"/>
        <v>0</v>
      </c>
      <c r="H852" s="4">
        <v>1.52</v>
      </c>
      <c r="I852" s="4">
        <v>2.67</v>
      </c>
      <c r="J852" s="4">
        <v>1.45</v>
      </c>
      <c r="K852" s="4">
        <v>2.8</v>
      </c>
      <c r="L852" s="18">
        <f t="shared" si="330"/>
        <v>60</v>
      </c>
      <c r="M852" s="18">
        <f t="shared" si="331"/>
        <v>35</v>
      </c>
      <c r="N852" s="18">
        <f t="shared" si="332"/>
        <v>65</v>
      </c>
      <c r="O852" s="18">
        <f t="shared" si="333"/>
        <v>35</v>
      </c>
      <c r="P852" s="4">
        <f t="shared" si="334"/>
        <v>201912</v>
      </c>
      <c r="Q852" s="23">
        <f t="shared" si="335"/>
        <v>1.52</v>
      </c>
      <c r="R852" s="23">
        <f t="shared" si="336"/>
        <v>-2.521879318286504</v>
      </c>
      <c r="S852" s="22">
        <f t="shared" si="337"/>
        <v>-1.001879318286504</v>
      </c>
      <c r="T852" s="5">
        <f t="shared" si="338"/>
        <v>1.756578947368421</v>
      </c>
      <c r="U852" s="5"/>
      <c r="V852" s="5"/>
      <c r="W852" s="5">
        <f t="shared" si="339"/>
        <v>0.52</v>
      </c>
      <c r="X852" s="4">
        <f t="shared" si="340"/>
        <v>0.44999999999999996</v>
      </c>
      <c r="Y852" s="4">
        <f t="shared" si="341"/>
        <v>-7.0000000000000062E-2</v>
      </c>
      <c r="Z852" s="30">
        <f t="shared" si="342"/>
        <v>2019</v>
      </c>
      <c r="AA852" s="4">
        <f t="shared" si="343"/>
        <v>-1</v>
      </c>
      <c r="AB852" s="4">
        <f t="shared" si="344"/>
        <v>-1</v>
      </c>
      <c r="AC852" s="4">
        <f t="shared" si="345"/>
        <v>0</v>
      </c>
      <c r="AD852" s="4"/>
      <c r="AE852" s="4">
        <f t="shared" si="346"/>
        <v>-3.1760435571687839E-2</v>
      </c>
      <c r="AF852" s="31">
        <f t="shared" si="347"/>
        <v>-0.48</v>
      </c>
      <c r="AG852" s="31">
        <f t="shared" si="348"/>
        <v>-0.55000000000000004</v>
      </c>
      <c r="AH852" s="3">
        <f t="shared" si="349"/>
        <v>0</v>
      </c>
      <c r="AI852" s="40" t="b">
        <f t="shared" si="350"/>
        <v>0</v>
      </c>
      <c r="AJ852" s="3">
        <f t="shared" si="351"/>
        <v>3.1408114558472477E-2</v>
      </c>
      <c r="AK852" s="3">
        <f t="shared" si="352"/>
        <v>0.74560748766802243</v>
      </c>
    </row>
    <row r="853" spans="1:37" s="3" customFormat="1" x14ac:dyDescent="0.25">
      <c r="A853" s="9">
        <v>43828</v>
      </c>
      <c r="B853" s="1" t="s">
        <v>73</v>
      </c>
      <c r="C853" s="1" t="s">
        <v>63</v>
      </c>
      <c r="D853">
        <v>31</v>
      </c>
      <c r="E853" s="1">
        <v>24</v>
      </c>
      <c r="F853">
        <f t="shared" si="328"/>
        <v>1</v>
      </c>
      <c r="G853">
        <f t="shared" si="329"/>
        <v>0</v>
      </c>
      <c r="H853" s="4">
        <v>1.29</v>
      </c>
      <c r="I853" s="4">
        <v>3.7</v>
      </c>
      <c r="J853" s="4">
        <v>1.34</v>
      </c>
      <c r="K853" s="4">
        <v>3.35</v>
      </c>
      <c r="L853" s="18">
        <f t="shared" si="330"/>
        <v>70</v>
      </c>
      <c r="M853" s="18">
        <f t="shared" si="331"/>
        <v>25</v>
      </c>
      <c r="N853" s="18">
        <f t="shared" si="332"/>
        <v>70</v>
      </c>
      <c r="O853" s="18">
        <f t="shared" si="333"/>
        <v>25</v>
      </c>
      <c r="P853" s="4">
        <f t="shared" si="334"/>
        <v>201912</v>
      </c>
      <c r="Q853" s="23">
        <f t="shared" si="335"/>
        <v>1.29</v>
      </c>
      <c r="R853" s="23">
        <f t="shared" si="336"/>
        <v>-3.8186462324393355</v>
      </c>
      <c r="S853" s="22">
        <f t="shared" si="337"/>
        <v>-2.5286462324393355</v>
      </c>
      <c r="T853" s="5">
        <f t="shared" si="338"/>
        <v>2.8682170542635661</v>
      </c>
      <c r="U853" s="5"/>
      <c r="V853" s="5"/>
      <c r="W853" s="5">
        <f t="shared" si="339"/>
        <v>0.29000000000000004</v>
      </c>
      <c r="X853" s="4">
        <f t="shared" si="340"/>
        <v>0.34000000000000008</v>
      </c>
      <c r="Y853" s="4">
        <f t="shared" si="341"/>
        <v>5.0000000000000044E-2</v>
      </c>
      <c r="Z853" s="30">
        <f t="shared" si="342"/>
        <v>2019</v>
      </c>
      <c r="AA853" s="4">
        <f t="shared" si="343"/>
        <v>-1</v>
      </c>
      <c r="AB853" s="4">
        <f t="shared" si="344"/>
        <v>-1</v>
      </c>
      <c r="AC853" s="4">
        <f t="shared" si="345"/>
        <v>0</v>
      </c>
      <c r="AD853" s="4"/>
      <c r="AE853" s="4">
        <f t="shared" si="346"/>
        <v>2.8925141733194493E-2</v>
      </c>
      <c r="AF853" s="31">
        <f t="shared" si="347"/>
        <v>-0.71</v>
      </c>
      <c r="AG853" s="31">
        <f t="shared" si="348"/>
        <v>-0.65999999999999992</v>
      </c>
      <c r="AH853" s="3">
        <f t="shared" si="349"/>
        <v>0</v>
      </c>
      <c r="AI853" s="40" t="b">
        <f t="shared" si="350"/>
        <v>0</v>
      </c>
      <c r="AJ853" s="3">
        <f t="shared" si="351"/>
        <v>4.3486973947895691E-2</v>
      </c>
      <c r="AK853" s="3">
        <f t="shared" si="352"/>
        <v>0.78096290200714802</v>
      </c>
    </row>
    <row r="854" spans="1:37" s="3" customFormat="1" x14ac:dyDescent="0.25">
      <c r="A854" s="9">
        <v>43828</v>
      </c>
      <c r="B854" s="1" t="s">
        <v>43</v>
      </c>
      <c r="C854" s="1" t="s">
        <v>57</v>
      </c>
      <c r="D854">
        <v>28</v>
      </c>
      <c r="E854" s="1">
        <v>10</v>
      </c>
      <c r="F854">
        <f t="shared" si="328"/>
        <v>1</v>
      </c>
      <c r="G854">
        <f t="shared" si="329"/>
        <v>0</v>
      </c>
      <c r="H854" s="4">
        <v>1.83</v>
      </c>
      <c r="I854" s="4">
        <v>2</v>
      </c>
      <c r="J854" s="4">
        <v>2.0499999999999998</v>
      </c>
      <c r="K854" s="4">
        <v>1.8</v>
      </c>
      <c r="L854" s="18">
        <f t="shared" si="330"/>
        <v>50</v>
      </c>
      <c r="M854" s="18">
        <f t="shared" si="331"/>
        <v>50</v>
      </c>
      <c r="N854" s="18">
        <f t="shared" si="332"/>
        <v>45</v>
      </c>
      <c r="O854" s="18">
        <f t="shared" si="333"/>
        <v>55</v>
      </c>
      <c r="P854" s="4">
        <f t="shared" si="334"/>
        <v>201912</v>
      </c>
      <c r="Q854" s="23">
        <f t="shared" si="335"/>
        <v>1.83</v>
      </c>
      <c r="R854" s="23">
        <f t="shared" si="336"/>
        <v>-2.2048192771084336</v>
      </c>
      <c r="S854" s="22">
        <f t="shared" si="337"/>
        <v>-0.37481927710843355</v>
      </c>
      <c r="T854" s="5">
        <f t="shared" si="338"/>
        <v>1.0928961748633879</v>
      </c>
      <c r="U854" s="5"/>
      <c r="V854" s="5"/>
      <c r="W854" s="5">
        <f t="shared" si="339"/>
        <v>0.83000000000000007</v>
      </c>
      <c r="X854" s="4">
        <f t="shared" si="340"/>
        <v>1.0499999999999998</v>
      </c>
      <c r="Y854" s="4">
        <f t="shared" si="341"/>
        <v>0.21999999999999975</v>
      </c>
      <c r="Z854" s="30">
        <f t="shared" si="342"/>
        <v>2019</v>
      </c>
      <c r="AA854" s="4">
        <f t="shared" si="343"/>
        <v>-1</v>
      </c>
      <c r="AB854" s="4">
        <f t="shared" si="344"/>
        <v>-1</v>
      </c>
      <c r="AC854" s="4">
        <f t="shared" si="345"/>
        <v>0</v>
      </c>
      <c r="AD854" s="4"/>
      <c r="AE854" s="4">
        <f t="shared" si="346"/>
        <v>5.8643209382913397E-2</v>
      </c>
      <c r="AF854" s="31">
        <f t="shared" si="347"/>
        <v>-0.16999999999999993</v>
      </c>
      <c r="AG854" s="31">
        <f t="shared" si="348"/>
        <v>4.9999999999999822E-2</v>
      </c>
      <c r="AH854" s="3">
        <f t="shared" si="349"/>
        <v>1</v>
      </c>
      <c r="AI854" s="40">
        <f t="shared" si="350"/>
        <v>1.2195121951219523E-2</v>
      </c>
      <c r="AJ854" s="3">
        <f t="shared" si="351"/>
        <v>4.4386422976501305E-2</v>
      </c>
      <c r="AK854" s="3">
        <f t="shared" si="352"/>
        <v>0.71408522201319835</v>
      </c>
    </row>
    <row r="855" spans="1:37" s="3" customFormat="1" x14ac:dyDescent="0.25">
      <c r="A855" s="9">
        <v>43828</v>
      </c>
      <c r="B855" s="1" t="s">
        <v>46</v>
      </c>
      <c r="C855" s="1" t="s">
        <v>53</v>
      </c>
      <c r="D855">
        <v>6</v>
      </c>
      <c r="E855" s="1">
        <v>13</v>
      </c>
      <c r="F855">
        <f t="shared" si="328"/>
        <v>0</v>
      </c>
      <c r="G855">
        <f t="shared" si="329"/>
        <v>1</v>
      </c>
      <c r="H855" s="4">
        <v>1.86</v>
      </c>
      <c r="I855" s="4">
        <v>1.95</v>
      </c>
      <c r="J855" s="4">
        <v>1.95</v>
      </c>
      <c r="K855" s="4">
        <v>1.86</v>
      </c>
      <c r="L855" s="18">
        <f t="shared" si="330"/>
        <v>50</v>
      </c>
      <c r="M855" s="18">
        <f t="shared" si="331"/>
        <v>50</v>
      </c>
      <c r="N855" s="18">
        <f t="shared" si="332"/>
        <v>50</v>
      </c>
      <c r="O855" s="18">
        <f t="shared" si="333"/>
        <v>50</v>
      </c>
      <c r="P855" s="4">
        <f t="shared" si="334"/>
        <v>201912</v>
      </c>
      <c r="Q855" s="23">
        <f t="shared" si="335"/>
        <v>0.9538461538461539</v>
      </c>
      <c r="R855" s="23">
        <f t="shared" si="336"/>
        <v>-2.215422276621787</v>
      </c>
      <c r="S855" s="22">
        <f t="shared" si="337"/>
        <v>-1.261576122775633</v>
      </c>
      <c r="T855" s="5">
        <f t="shared" si="338"/>
        <v>1.0483870967741935</v>
      </c>
      <c r="U855" s="5"/>
      <c r="V855" s="5"/>
      <c r="W855" s="5">
        <f t="shared" si="339"/>
        <v>-1</v>
      </c>
      <c r="X855" s="4">
        <f t="shared" si="340"/>
        <v>-1</v>
      </c>
      <c r="Y855" s="4">
        <f t="shared" si="341"/>
        <v>0</v>
      </c>
      <c r="Z855" s="30">
        <f t="shared" si="342"/>
        <v>2019</v>
      </c>
      <c r="AA855" s="4">
        <f t="shared" si="343"/>
        <v>0.95</v>
      </c>
      <c r="AB855" s="4">
        <f t="shared" si="344"/>
        <v>0.8600000000000001</v>
      </c>
      <c r="AC855" s="4">
        <f t="shared" si="345"/>
        <v>-8.9999999999999858E-2</v>
      </c>
      <c r="AD855" s="4"/>
      <c r="AE855" s="4">
        <f t="shared" si="346"/>
        <v>2.4813895781637618E-2</v>
      </c>
      <c r="AF855" s="31">
        <f t="shared" si="347"/>
        <v>-5.0000000000000044E-2</v>
      </c>
      <c r="AG855" s="31">
        <f t="shared" si="348"/>
        <v>-0.1399999999999999</v>
      </c>
      <c r="AH855" s="3">
        <f t="shared" si="349"/>
        <v>0</v>
      </c>
      <c r="AI855" s="40" t="b">
        <f t="shared" si="350"/>
        <v>0</v>
      </c>
      <c r="AJ855" s="3">
        <f t="shared" si="351"/>
        <v>4.8031496062992063E-2</v>
      </c>
      <c r="AK855" s="3">
        <f t="shared" si="352"/>
        <v>0.71037912285010663</v>
      </c>
    </row>
    <row r="856" spans="1:37" s="3" customFormat="1" x14ac:dyDescent="0.25">
      <c r="A856" s="9">
        <v>43828</v>
      </c>
      <c r="B856" s="1" t="s">
        <v>40</v>
      </c>
      <c r="C856" s="1" t="s">
        <v>42</v>
      </c>
      <c r="D856">
        <v>10</v>
      </c>
      <c r="E856" s="1">
        <v>42</v>
      </c>
      <c r="F856">
        <f t="shared" si="328"/>
        <v>0</v>
      </c>
      <c r="G856">
        <f t="shared" si="329"/>
        <v>1</v>
      </c>
      <c r="H856" s="4">
        <v>5.5</v>
      </c>
      <c r="I856" s="4">
        <v>1.1599999999999999</v>
      </c>
      <c r="J856" s="4">
        <v>6.5</v>
      </c>
      <c r="K856" s="4">
        <v>1.1200000000000001</v>
      </c>
      <c r="L856" s="18">
        <f t="shared" si="330"/>
        <v>10</v>
      </c>
      <c r="M856" s="18">
        <f t="shared" si="331"/>
        <v>85</v>
      </c>
      <c r="N856" s="18">
        <f t="shared" si="332"/>
        <v>15</v>
      </c>
      <c r="O856" s="18">
        <f t="shared" si="333"/>
        <v>85</v>
      </c>
      <c r="P856" s="4">
        <f t="shared" si="334"/>
        <v>201912</v>
      </c>
      <c r="Q856" s="23">
        <f t="shared" si="335"/>
        <v>4.7413793103448283</v>
      </c>
      <c r="R856" s="23">
        <f t="shared" si="336"/>
        <v>-6.4722222222222259</v>
      </c>
      <c r="S856" s="22">
        <f t="shared" si="337"/>
        <v>-1.7308429118773976</v>
      </c>
      <c r="T856" s="5">
        <f t="shared" si="338"/>
        <v>0.21090909090909091</v>
      </c>
      <c r="U856" s="5"/>
      <c r="V856" s="5"/>
      <c r="W856" s="5">
        <f t="shared" si="339"/>
        <v>-1</v>
      </c>
      <c r="X856" s="4">
        <f t="shared" si="340"/>
        <v>-1</v>
      </c>
      <c r="Y856" s="4">
        <f t="shared" si="341"/>
        <v>0</v>
      </c>
      <c r="Z856" s="30">
        <f t="shared" si="342"/>
        <v>2019</v>
      </c>
      <c r="AA856" s="4">
        <f t="shared" si="343"/>
        <v>0.15999999999999992</v>
      </c>
      <c r="AB856" s="4">
        <f t="shared" si="344"/>
        <v>0.12000000000000011</v>
      </c>
      <c r="AC856" s="4">
        <f t="shared" si="345"/>
        <v>-3.9999999999999813E-2</v>
      </c>
      <c r="AD856" s="4"/>
      <c r="AE856" s="4">
        <f t="shared" si="346"/>
        <v>2.7972027972027969E-2</v>
      </c>
      <c r="AF856" s="31">
        <f t="shared" si="347"/>
        <v>-0.84000000000000008</v>
      </c>
      <c r="AG856" s="31">
        <f t="shared" si="348"/>
        <v>-0.87999999999999989</v>
      </c>
      <c r="AH856" s="3">
        <f t="shared" si="349"/>
        <v>0</v>
      </c>
      <c r="AI856" s="40" t="b">
        <f t="shared" si="350"/>
        <v>0</v>
      </c>
      <c r="AJ856" s="3">
        <f t="shared" si="351"/>
        <v>4.2042042042042094E-2</v>
      </c>
      <c r="AK856" s="3">
        <f t="shared" si="352"/>
        <v>0.83638132486905592</v>
      </c>
    </row>
    <row r="857" spans="1:37" s="3" customFormat="1" x14ac:dyDescent="0.25">
      <c r="A857" s="9">
        <v>43828</v>
      </c>
      <c r="B857" s="1" t="s">
        <v>44</v>
      </c>
      <c r="C857" s="1" t="s">
        <v>58</v>
      </c>
      <c r="D857">
        <v>33</v>
      </c>
      <c r="E857" s="1">
        <v>23</v>
      </c>
      <c r="F857">
        <f t="shared" si="328"/>
        <v>1</v>
      </c>
      <c r="G857">
        <f t="shared" si="329"/>
        <v>0</v>
      </c>
      <c r="H857" s="4">
        <v>2.35</v>
      </c>
      <c r="I857" s="4">
        <v>1.64</v>
      </c>
      <c r="J857" s="4">
        <v>2.15</v>
      </c>
      <c r="K857" s="4">
        <v>1.74</v>
      </c>
      <c r="L857" s="18">
        <f t="shared" si="330"/>
        <v>40</v>
      </c>
      <c r="M857" s="18">
        <f t="shared" si="331"/>
        <v>60</v>
      </c>
      <c r="N857" s="18">
        <f t="shared" si="332"/>
        <v>45</v>
      </c>
      <c r="O857" s="18">
        <f t="shared" si="333"/>
        <v>55</v>
      </c>
      <c r="P857" s="4">
        <f t="shared" si="334"/>
        <v>201912</v>
      </c>
      <c r="Q857" s="23">
        <f t="shared" si="335"/>
        <v>2.35</v>
      </c>
      <c r="R857" s="23">
        <f t="shared" si="336"/>
        <v>-2.3032407407407409</v>
      </c>
      <c r="S857" s="22">
        <f t="shared" si="337"/>
        <v>4.6759259259259167E-2</v>
      </c>
      <c r="T857" s="5">
        <f t="shared" si="338"/>
        <v>0.69787234042553181</v>
      </c>
      <c r="U857" s="5"/>
      <c r="V857" s="5"/>
      <c r="W857" s="5">
        <f t="shared" si="339"/>
        <v>1.35</v>
      </c>
      <c r="X857" s="4">
        <f t="shared" si="340"/>
        <v>1.1499999999999999</v>
      </c>
      <c r="Y857" s="4">
        <f t="shared" si="341"/>
        <v>-0.20000000000000018</v>
      </c>
      <c r="Z857" s="30">
        <f t="shared" si="342"/>
        <v>2019</v>
      </c>
      <c r="AA857" s="4">
        <f t="shared" si="343"/>
        <v>-1</v>
      </c>
      <c r="AB857" s="4">
        <f t="shared" si="344"/>
        <v>-1</v>
      </c>
      <c r="AC857" s="4">
        <f t="shared" si="345"/>
        <v>0</v>
      </c>
      <c r="AD857" s="4"/>
      <c r="AE857" s="4">
        <f t="shared" si="346"/>
        <v>-3.9584364176150411E-2</v>
      </c>
      <c r="AF857" s="31">
        <f t="shared" si="347"/>
        <v>0.35000000000000009</v>
      </c>
      <c r="AG857" s="31">
        <f t="shared" si="348"/>
        <v>0.14999999999999991</v>
      </c>
      <c r="AH857" s="3">
        <f t="shared" si="349"/>
        <v>0</v>
      </c>
      <c r="AI857" s="40" t="b">
        <f t="shared" si="350"/>
        <v>0</v>
      </c>
      <c r="AJ857" s="3">
        <f t="shared" si="351"/>
        <v>3.4085213032581496E-2</v>
      </c>
      <c r="AK857" s="3">
        <f t="shared" si="352"/>
        <v>0.73137311560596974</v>
      </c>
    </row>
    <row r="858" spans="1:37" s="3" customFormat="1" x14ac:dyDescent="0.25">
      <c r="A858" s="9">
        <v>43828</v>
      </c>
      <c r="B858" s="1" t="s">
        <v>37</v>
      </c>
      <c r="C858" s="1" t="s">
        <v>48</v>
      </c>
      <c r="D858">
        <v>47</v>
      </c>
      <c r="E858" s="1">
        <v>16</v>
      </c>
      <c r="F858">
        <f t="shared" si="328"/>
        <v>1</v>
      </c>
      <c r="G858">
        <f t="shared" si="329"/>
        <v>0</v>
      </c>
      <c r="H858" s="4">
        <v>1.2</v>
      </c>
      <c r="I858" s="4">
        <v>4.75</v>
      </c>
      <c r="J858" s="4">
        <v>1.1499999999999999</v>
      </c>
      <c r="K858" s="4">
        <v>5.75</v>
      </c>
      <c r="L858" s="18">
        <f t="shared" si="330"/>
        <v>80</v>
      </c>
      <c r="M858" s="18">
        <f t="shared" si="331"/>
        <v>20</v>
      </c>
      <c r="N858" s="18">
        <f t="shared" si="332"/>
        <v>85</v>
      </c>
      <c r="O858" s="18">
        <f t="shared" si="333"/>
        <v>15</v>
      </c>
      <c r="P858" s="4">
        <f t="shared" si="334"/>
        <v>201912</v>
      </c>
      <c r="Q858" s="23">
        <f t="shared" si="335"/>
        <v>1.2</v>
      </c>
      <c r="R858" s="23">
        <f t="shared" si="336"/>
        <v>-5.2666666666666675</v>
      </c>
      <c r="S858" s="22">
        <f t="shared" si="337"/>
        <v>-4.0666666666666673</v>
      </c>
      <c r="T858" s="5">
        <f t="shared" si="338"/>
        <v>3.9583333333333335</v>
      </c>
      <c r="U858" s="5"/>
      <c r="V858" s="5"/>
      <c r="W858" s="5">
        <f t="shared" si="339"/>
        <v>0.19999999999999996</v>
      </c>
      <c r="X858" s="4">
        <f t="shared" si="340"/>
        <v>0.14999999999999991</v>
      </c>
      <c r="Y858" s="4">
        <f t="shared" si="341"/>
        <v>-5.0000000000000044E-2</v>
      </c>
      <c r="Z858" s="30">
        <f t="shared" si="342"/>
        <v>2019</v>
      </c>
      <c r="AA858" s="4">
        <f t="shared" si="343"/>
        <v>-1</v>
      </c>
      <c r="AB858" s="4">
        <f t="shared" si="344"/>
        <v>-1</v>
      </c>
      <c r="AC858" s="4">
        <f t="shared" si="345"/>
        <v>0</v>
      </c>
      <c r="AD858" s="4"/>
      <c r="AE858" s="4">
        <f t="shared" si="346"/>
        <v>-3.6231884057971064E-2</v>
      </c>
      <c r="AF858" s="31">
        <f t="shared" si="347"/>
        <v>-0.8</v>
      </c>
      <c r="AG858" s="31">
        <f t="shared" si="348"/>
        <v>-0.85000000000000009</v>
      </c>
      <c r="AH858" s="3">
        <f t="shared" si="349"/>
        <v>0</v>
      </c>
      <c r="AI858" s="40" t="b">
        <f t="shared" si="350"/>
        <v>0</v>
      </c>
      <c r="AJ858" s="3">
        <f t="shared" si="351"/>
        <v>4.2016806722689037E-2</v>
      </c>
      <c r="AK858" s="3">
        <f t="shared" si="352"/>
        <v>0.81686672822406892</v>
      </c>
    </row>
    <row r="859" spans="1:37" s="3" customFormat="1" x14ac:dyDescent="0.25">
      <c r="A859" s="9">
        <v>43828</v>
      </c>
      <c r="B859" s="1" t="s">
        <v>33</v>
      </c>
      <c r="C859" s="1" t="s">
        <v>62</v>
      </c>
      <c r="D859">
        <v>20</v>
      </c>
      <c r="E859" s="1">
        <v>23</v>
      </c>
      <c r="F859">
        <f t="shared" si="328"/>
        <v>0</v>
      </c>
      <c r="G859">
        <f t="shared" si="329"/>
        <v>1</v>
      </c>
      <c r="H859" s="4">
        <v>4.75</v>
      </c>
      <c r="I859" s="4">
        <v>1.2</v>
      </c>
      <c r="J859" s="4">
        <v>6</v>
      </c>
      <c r="K859" s="4">
        <v>1.1399999999999999</v>
      </c>
      <c r="L859" s="18">
        <f t="shared" si="330"/>
        <v>20</v>
      </c>
      <c r="M859" s="18">
        <f t="shared" si="331"/>
        <v>80</v>
      </c>
      <c r="N859" s="18">
        <f t="shared" si="332"/>
        <v>15</v>
      </c>
      <c r="O859" s="18">
        <f t="shared" si="333"/>
        <v>85</v>
      </c>
      <c r="P859" s="4">
        <f t="shared" si="334"/>
        <v>201912</v>
      </c>
      <c r="Q859" s="23">
        <f t="shared" si="335"/>
        <v>3.9583333333333335</v>
      </c>
      <c r="R859" s="23">
        <f t="shared" si="336"/>
        <v>-5.2666666666666675</v>
      </c>
      <c r="S859" s="22">
        <f t="shared" si="337"/>
        <v>-1.308333333333334</v>
      </c>
      <c r="T859" s="5">
        <f t="shared" si="338"/>
        <v>0.25263157894736843</v>
      </c>
      <c r="U859" s="5"/>
      <c r="V859" s="5"/>
      <c r="W859" s="5">
        <f t="shared" si="339"/>
        <v>-1</v>
      </c>
      <c r="X859" s="4">
        <f t="shared" si="340"/>
        <v>-1</v>
      </c>
      <c r="Y859" s="4">
        <f t="shared" si="341"/>
        <v>0</v>
      </c>
      <c r="Z859" s="30">
        <f t="shared" si="342"/>
        <v>2019</v>
      </c>
      <c r="AA859" s="4">
        <f t="shared" si="343"/>
        <v>0.19999999999999996</v>
      </c>
      <c r="AB859" s="4">
        <f t="shared" si="344"/>
        <v>0.1399999999999999</v>
      </c>
      <c r="AC859" s="4">
        <f t="shared" si="345"/>
        <v>-6.0000000000000053E-2</v>
      </c>
      <c r="AD859" s="4"/>
      <c r="AE859" s="4">
        <f t="shared" si="346"/>
        <v>4.3859649122807015E-2</v>
      </c>
      <c r="AF859" s="31">
        <f t="shared" si="347"/>
        <v>-0.8</v>
      </c>
      <c r="AG859" s="31">
        <f t="shared" si="348"/>
        <v>-0.8600000000000001</v>
      </c>
      <c r="AH859" s="3">
        <f t="shared" si="349"/>
        <v>0</v>
      </c>
      <c r="AI859" s="40" t="b">
        <f t="shared" si="350"/>
        <v>0</v>
      </c>
      <c r="AJ859" s="3">
        <f t="shared" si="351"/>
        <v>4.2016806722689037E-2</v>
      </c>
      <c r="AK859" s="3">
        <f t="shared" si="352"/>
        <v>0.81686672822406892</v>
      </c>
    </row>
    <row r="860" spans="1:37" s="3" customFormat="1" x14ac:dyDescent="0.25">
      <c r="A860" s="9">
        <v>43828</v>
      </c>
      <c r="B860" s="1" t="s">
        <v>47</v>
      </c>
      <c r="C860" s="1" t="s">
        <v>50</v>
      </c>
      <c r="D860">
        <v>14</v>
      </c>
      <c r="E860" s="1">
        <v>35</v>
      </c>
      <c r="F860">
        <f t="shared" si="328"/>
        <v>0</v>
      </c>
      <c r="G860">
        <f t="shared" si="329"/>
        <v>1</v>
      </c>
      <c r="H860" s="4">
        <v>2.8</v>
      </c>
      <c r="I860" s="4">
        <v>1.45</v>
      </c>
      <c r="J860" s="4">
        <v>4.5</v>
      </c>
      <c r="K860" s="4">
        <v>1.22</v>
      </c>
      <c r="L860" s="18">
        <f t="shared" si="330"/>
        <v>30</v>
      </c>
      <c r="M860" s="18">
        <f t="shared" si="331"/>
        <v>65</v>
      </c>
      <c r="N860" s="18">
        <f t="shared" si="332"/>
        <v>20</v>
      </c>
      <c r="O860" s="18">
        <f t="shared" si="333"/>
        <v>80</v>
      </c>
      <c r="P860" s="4">
        <f t="shared" si="334"/>
        <v>201912</v>
      </c>
      <c r="Q860" s="23">
        <f t="shared" si="335"/>
        <v>1.9310344827586206</v>
      </c>
      <c r="R860" s="23">
        <f t="shared" si="336"/>
        <v>-2.7777777777777777</v>
      </c>
      <c r="S860" s="22">
        <f t="shared" si="337"/>
        <v>-0.84674329501915713</v>
      </c>
      <c r="T860" s="5">
        <f t="shared" si="338"/>
        <v>0.5178571428571429</v>
      </c>
      <c r="U860" s="5"/>
      <c r="V860" s="5"/>
      <c r="W860" s="5">
        <f t="shared" si="339"/>
        <v>-1</v>
      </c>
      <c r="X860" s="4">
        <f t="shared" si="340"/>
        <v>-1</v>
      </c>
      <c r="Y860" s="4">
        <f t="shared" si="341"/>
        <v>0</v>
      </c>
      <c r="Z860" s="30">
        <f t="shared" si="342"/>
        <v>2019</v>
      </c>
      <c r="AA860" s="4">
        <f t="shared" si="343"/>
        <v>0.44999999999999996</v>
      </c>
      <c r="AB860" s="4">
        <f t="shared" si="344"/>
        <v>0.21999999999999997</v>
      </c>
      <c r="AC860" s="4">
        <f t="shared" si="345"/>
        <v>-0.22999999999999998</v>
      </c>
      <c r="AD860" s="4"/>
      <c r="AE860" s="4">
        <f t="shared" si="346"/>
        <v>0.13492063492063494</v>
      </c>
      <c r="AF860" s="31">
        <f t="shared" si="347"/>
        <v>-0.55000000000000004</v>
      </c>
      <c r="AG860" s="31">
        <f t="shared" si="348"/>
        <v>-0.78</v>
      </c>
      <c r="AH860" s="3">
        <f t="shared" si="349"/>
        <v>1</v>
      </c>
      <c r="AI860" s="40">
        <f t="shared" si="350"/>
        <v>8.8122605363984641E-2</v>
      </c>
      <c r="AJ860" s="3">
        <f t="shared" si="351"/>
        <v>4.4705882352941262E-2</v>
      </c>
      <c r="AK860" s="3">
        <f t="shared" si="352"/>
        <v>0.74216797301560333</v>
      </c>
    </row>
    <row r="861" spans="1:37" s="3" customFormat="1" x14ac:dyDescent="0.25">
      <c r="A861" s="9">
        <v>43828</v>
      </c>
      <c r="B861" s="1" t="s">
        <v>56</v>
      </c>
      <c r="C861" s="1" t="s">
        <v>36</v>
      </c>
      <c r="D861">
        <v>38</v>
      </c>
      <c r="E861" s="1">
        <v>20</v>
      </c>
      <c r="F861">
        <f t="shared" si="328"/>
        <v>1</v>
      </c>
      <c r="G861">
        <f t="shared" si="329"/>
        <v>0</v>
      </c>
      <c r="H861" s="4">
        <v>1.9</v>
      </c>
      <c r="I861" s="4">
        <v>1.9</v>
      </c>
      <c r="J861" s="4">
        <v>3.1</v>
      </c>
      <c r="K861" s="4">
        <v>1.4</v>
      </c>
      <c r="L861" s="18">
        <f t="shared" si="330"/>
        <v>50</v>
      </c>
      <c r="M861" s="18">
        <f t="shared" si="331"/>
        <v>50</v>
      </c>
      <c r="N861" s="18">
        <f t="shared" si="332"/>
        <v>30</v>
      </c>
      <c r="O861" s="18">
        <f t="shared" si="333"/>
        <v>70</v>
      </c>
      <c r="P861" s="4">
        <f t="shared" si="334"/>
        <v>201912</v>
      </c>
      <c r="Q861" s="23">
        <f t="shared" si="335"/>
        <v>1.9</v>
      </c>
      <c r="R861" s="23">
        <f t="shared" si="336"/>
        <v>-2.2222222222222223</v>
      </c>
      <c r="S861" s="22">
        <f t="shared" si="337"/>
        <v>-0.32222222222222241</v>
      </c>
      <c r="T861" s="5">
        <f t="shared" si="338"/>
        <v>1</v>
      </c>
      <c r="U861" s="5"/>
      <c r="V861" s="5"/>
      <c r="W861" s="5">
        <f t="shared" si="339"/>
        <v>0.89999999999999991</v>
      </c>
      <c r="X861" s="4">
        <f t="shared" si="340"/>
        <v>2.1</v>
      </c>
      <c r="Y861" s="4">
        <f t="shared" si="341"/>
        <v>1.2000000000000002</v>
      </c>
      <c r="Z861" s="30">
        <f t="shared" si="342"/>
        <v>2019</v>
      </c>
      <c r="AA861" s="4">
        <f t="shared" si="343"/>
        <v>-1</v>
      </c>
      <c r="AB861" s="4">
        <f t="shared" si="344"/>
        <v>-1</v>
      </c>
      <c r="AC861" s="4">
        <f t="shared" si="345"/>
        <v>0</v>
      </c>
      <c r="AD861" s="4"/>
      <c r="AE861" s="4">
        <f t="shared" si="346"/>
        <v>0.20373514431239387</v>
      </c>
      <c r="AF861" s="31">
        <f t="shared" si="347"/>
        <v>-0.10000000000000009</v>
      </c>
      <c r="AG861" s="31">
        <f t="shared" si="348"/>
        <v>1.1000000000000001</v>
      </c>
      <c r="AH861" s="3">
        <f t="shared" si="349"/>
        <v>1</v>
      </c>
      <c r="AI861" s="40">
        <f t="shared" si="350"/>
        <v>0.15110356536502545</v>
      </c>
      <c r="AJ861" s="3">
        <f t="shared" si="351"/>
        <v>4.9999999999999933E-2</v>
      </c>
      <c r="AK861" s="3">
        <f t="shared" si="352"/>
        <v>0.70841230500072894</v>
      </c>
    </row>
    <row r="862" spans="1:37" s="3" customFormat="1" x14ac:dyDescent="0.25">
      <c r="A862" s="9">
        <v>43828</v>
      </c>
      <c r="B862" s="1" t="s">
        <v>49</v>
      </c>
      <c r="C862" s="1" t="s">
        <v>74</v>
      </c>
      <c r="D862">
        <v>31</v>
      </c>
      <c r="E862" s="1">
        <v>21</v>
      </c>
      <c r="F862">
        <f t="shared" si="328"/>
        <v>1</v>
      </c>
      <c r="G862">
        <f t="shared" si="329"/>
        <v>0</v>
      </c>
      <c r="H862" s="4">
        <v>1.28</v>
      </c>
      <c r="I862" s="4">
        <v>3.75</v>
      </c>
      <c r="J862" s="4">
        <v>1.22</v>
      </c>
      <c r="K862" s="4">
        <v>4.5</v>
      </c>
      <c r="L862" s="18">
        <f t="shared" si="330"/>
        <v>70</v>
      </c>
      <c r="M862" s="18">
        <f t="shared" si="331"/>
        <v>25</v>
      </c>
      <c r="N862" s="18">
        <f t="shared" si="332"/>
        <v>80</v>
      </c>
      <c r="O862" s="18">
        <f t="shared" si="333"/>
        <v>20</v>
      </c>
      <c r="P862" s="4">
        <f t="shared" si="334"/>
        <v>201912</v>
      </c>
      <c r="Q862" s="23">
        <f t="shared" si="335"/>
        <v>1.28</v>
      </c>
      <c r="R862" s="23">
        <f t="shared" si="336"/>
        <v>-3.9350649350649349</v>
      </c>
      <c r="S862" s="22">
        <f t="shared" si="337"/>
        <v>-2.6550649350649351</v>
      </c>
      <c r="T862" s="5">
        <f t="shared" si="338"/>
        <v>2.9296875</v>
      </c>
      <c r="U862" s="5"/>
      <c r="V862" s="5"/>
      <c r="W862" s="5">
        <f t="shared" si="339"/>
        <v>0.28000000000000003</v>
      </c>
      <c r="X862" s="4">
        <f t="shared" si="340"/>
        <v>0.21999999999999997</v>
      </c>
      <c r="Y862" s="4">
        <f t="shared" si="341"/>
        <v>-6.0000000000000053E-2</v>
      </c>
      <c r="Z862" s="30">
        <f t="shared" si="342"/>
        <v>2019</v>
      </c>
      <c r="AA862" s="4">
        <f t="shared" si="343"/>
        <v>-1</v>
      </c>
      <c r="AB862" s="4">
        <f t="shared" si="344"/>
        <v>-1</v>
      </c>
      <c r="AC862" s="4">
        <f t="shared" si="345"/>
        <v>0</v>
      </c>
      <c r="AD862" s="4"/>
      <c r="AE862" s="4">
        <f t="shared" si="346"/>
        <v>-3.8422131147541005E-2</v>
      </c>
      <c r="AF862" s="31">
        <f t="shared" si="347"/>
        <v>-0.72</v>
      </c>
      <c r="AG862" s="31">
        <f t="shared" si="348"/>
        <v>-0.78</v>
      </c>
      <c r="AH862" s="3">
        <f t="shared" si="349"/>
        <v>0</v>
      </c>
      <c r="AI862" s="40" t="b">
        <f t="shared" si="350"/>
        <v>0</v>
      </c>
      <c r="AJ862" s="3">
        <f t="shared" si="351"/>
        <v>4.5725646123260466E-2</v>
      </c>
      <c r="AK862" s="3">
        <f t="shared" si="352"/>
        <v>0.78168402777777779</v>
      </c>
    </row>
    <row r="863" spans="1:37" s="3" customFormat="1" x14ac:dyDescent="0.25">
      <c r="A863" s="9">
        <v>43828</v>
      </c>
      <c r="B863" s="1" t="s">
        <v>60</v>
      </c>
      <c r="C863" s="1" t="s">
        <v>45</v>
      </c>
      <c r="D863">
        <v>19</v>
      </c>
      <c r="E863" s="1">
        <v>21</v>
      </c>
      <c r="F863">
        <f t="shared" si="328"/>
        <v>0</v>
      </c>
      <c r="G863">
        <f t="shared" si="329"/>
        <v>1</v>
      </c>
      <c r="H863" s="4">
        <v>1.83</v>
      </c>
      <c r="I863" s="4">
        <v>2</v>
      </c>
      <c r="J863" s="4">
        <v>2.8</v>
      </c>
      <c r="K863" s="4">
        <v>1.45</v>
      </c>
      <c r="L863" s="18">
        <f t="shared" si="330"/>
        <v>50</v>
      </c>
      <c r="M863" s="18">
        <f t="shared" si="331"/>
        <v>50</v>
      </c>
      <c r="N863" s="18">
        <f t="shared" si="332"/>
        <v>35</v>
      </c>
      <c r="O863" s="18">
        <f t="shared" si="333"/>
        <v>65</v>
      </c>
      <c r="P863" s="4">
        <f t="shared" si="334"/>
        <v>201912</v>
      </c>
      <c r="Q863" s="23">
        <f t="shared" si="335"/>
        <v>0.91500000000000004</v>
      </c>
      <c r="R863" s="23">
        <f t="shared" si="336"/>
        <v>-2.2048192771084336</v>
      </c>
      <c r="S863" s="22">
        <f t="shared" si="337"/>
        <v>-1.2898192771084336</v>
      </c>
      <c r="T863" s="5">
        <f t="shared" si="338"/>
        <v>1.0928961748633879</v>
      </c>
      <c r="U863" s="5"/>
      <c r="V863" s="5"/>
      <c r="W863" s="5">
        <f t="shared" si="339"/>
        <v>-1</v>
      </c>
      <c r="X863" s="4">
        <f t="shared" si="340"/>
        <v>-1</v>
      </c>
      <c r="Y863" s="4">
        <f t="shared" si="341"/>
        <v>0</v>
      </c>
      <c r="Z863" s="30">
        <f t="shared" si="342"/>
        <v>2019</v>
      </c>
      <c r="AA863" s="4">
        <f t="shared" si="343"/>
        <v>1</v>
      </c>
      <c r="AB863" s="4">
        <f t="shared" si="344"/>
        <v>0.44999999999999996</v>
      </c>
      <c r="AC863" s="4">
        <f t="shared" si="345"/>
        <v>-0.55000000000000004</v>
      </c>
      <c r="AD863" s="4"/>
      <c r="AE863" s="4">
        <f t="shared" si="346"/>
        <v>0.18930523028883678</v>
      </c>
      <c r="AF863" s="31">
        <f t="shared" si="347"/>
        <v>0</v>
      </c>
      <c r="AG863" s="31">
        <f t="shared" si="348"/>
        <v>-0.55000000000000004</v>
      </c>
      <c r="AH863" s="3">
        <f t="shared" si="349"/>
        <v>1</v>
      </c>
      <c r="AI863" s="40">
        <f t="shared" si="350"/>
        <v>0.14285714285714279</v>
      </c>
      <c r="AJ863" s="3">
        <f t="shared" si="351"/>
        <v>4.4386422976501305E-2</v>
      </c>
      <c r="AK863" s="3">
        <f t="shared" si="352"/>
        <v>0.71408522201319835</v>
      </c>
    </row>
    <row r="864" spans="1:37" s="3" customFormat="1" x14ac:dyDescent="0.25">
      <c r="A864" s="9">
        <v>43828</v>
      </c>
      <c r="B864" s="1" t="s">
        <v>52</v>
      </c>
      <c r="C864" s="1" t="s">
        <v>51</v>
      </c>
      <c r="D864">
        <v>24</v>
      </c>
      <c r="E864" s="1">
        <v>27</v>
      </c>
      <c r="F864">
        <f t="shared" si="328"/>
        <v>0</v>
      </c>
      <c r="G864">
        <f t="shared" si="329"/>
        <v>1</v>
      </c>
      <c r="H864" s="4">
        <v>1.07</v>
      </c>
      <c r="I864" s="4">
        <v>9</v>
      </c>
      <c r="J864" s="4">
        <v>1.08</v>
      </c>
      <c r="K864" s="4">
        <v>8.5</v>
      </c>
      <c r="L864" s="18">
        <f t="shared" si="330"/>
        <v>90</v>
      </c>
      <c r="M864" s="18">
        <f t="shared" si="331"/>
        <v>10</v>
      </c>
      <c r="N864" s="18">
        <f t="shared" si="332"/>
        <v>90</v>
      </c>
      <c r="O864" s="18">
        <f t="shared" si="333"/>
        <v>10</v>
      </c>
      <c r="P864" s="4">
        <f t="shared" si="334"/>
        <v>201912</v>
      </c>
      <c r="Q864" s="23">
        <f t="shared" si="335"/>
        <v>0.11888888888888889</v>
      </c>
      <c r="R864" s="23">
        <f t="shared" si="336"/>
        <v>-14.410714285714272</v>
      </c>
      <c r="S864" s="22">
        <f t="shared" si="337"/>
        <v>-14.291825396825383</v>
      </c>
      <c r="T864" s="5">
        <f t="shared" si="338"/>
        <v>8.4112149532710276</v>
      </c>
      <c r="U864" s="5"/>
      <c r="V864" s="5"/>
      <c r="W864" s="5">
        <f t="shared" si="339"/>
        <v>-1</v>
      </c>
      <c r="X864" s="4">
        <f t="shared" si="340"/>
        <v>-1</v>
      </c>
      <c r="Y864" s="4">
        <f t="shared" si="341"/>
        <v>0</v>
      </c>
      <c r="Z864" s="30">
        <f t="shared" si="342"/>
        <v>2019</v>
      </c>
      <c r="AA864" s="4">
        <f t="shared" si="343"/>
        <v>8</v>
      </c>
      <c r="AB864" s="4">
        <f t="shared" si="344"/>
        <v>7.5</v>
      </c>
      <c r="AC864" s="4">
        <f t="shared" si="345"/>
        <v>-0.5</v>
      </c>
      <c r="AD864" s="4"/>
      <c r="AE864" s="4">
        <f t="shared" si="346"/>
        <v>8.6535133264106223E-3</v>
      </c>
      <c r="AF864" s="31">
        <f t="shared" si="347"/>
        <v>7</v>
      </c>
      <c r="AG864" s="31">
        <f t="shared" si="348"/>
        <v>6.5</v>
      </c>
      <c r="AH864" s="3">
        <f t="shared" si="349"/>
        <v>0</v>
      </c>
      <c r="AI864" s="40" t="b">
        <f t="shared" si="350"/>
        <v>0</v>
      </c>
      <c r="AJ864" s="3">
        <f t="shared" si="351"/>
        <v>4.3694141012909582E-2</v>
      </c>
      <c r="AK864" s="3">
        <f t="shared" si="352"/>
        <v>0.89141323464554023</v>
      </c>
    </row>
    <row r="865" spans="1:37" s="3" customFormat="1" x14ac:dyDescent="0.25">
      <c r="A865" s="9">
        <v>43828</v>
      </c>
      <c r="B865" s="1" t="s">
        <v>34</v>
      </c>
      <c r="C865" s="1" t="s">
        <v>55</v>
      </c>
      <c r="D865">
        <v>17</v>
      </c>
      <c r="E865" s="1">
        <v>34</v>
      </c>
      <c r="F865">
        <f t="shared" si="328"/>
        <v>0</v>
      </c>
      <c r="G865">
        <f t="shared" si="329"/>
        <v>1</v>
      </c>
      <c r="H865" s="4">
        <v>2.85</v>
      </c>
      <c r="I865" s="4">
        <v>1.44</v>
      </c>
      <c r="J865" s="4">
        <v>2.7</v>
      </c>
      <c r="K865" s="4">
        <v>1.5</v>
      </c>
      <c r="L865" s="18">
        <f t="shared" si="330"/>
        <v>30</v>
      </c>
      <c r="M865" s="18">
        <f t="shared" si="331"/>
        <v>65</v>
      </c>
      <c r="N865" s="18">
        <f t="shared" si="332"/>
        <v>35</v>
      </c>
      <c r="O865" s="18">
        <f t="shared" si="333"/>
        <v>65</v>
      </c>
      <c r="P865" s="4">
        <f t="shared" si="334"/>
        <v>201912</v>
      </c>
      <c r="Q865" s="23">
        <f t="shared" si="335"/>
        <v>1.9791666666666667</v>
      </c>
      <c r="R865" s="23">
        <f t="shared" si="336"/>
        <v>-2.8132678132678133</v>
      </c>
      <c r="S865" s="22">
        <f t="shared" si="337"/>
        <v>-0.83410114660114654</v>
      </c>
      <c r="T865" s="5">
        <f t="shared" si="338"/>
        <v>0.50526315789473686</v>
      </c>
      <c r="U865" s="5"/>
      <c r="V865" s="5"/>
      <c r="W865" s="5">
        <f t="shared" si="339"/>
        <v>-1</v>
      </c>
      <c r="X865" s="4">
        <f t="shared" si="340"/>
        <v>-1</v>
      </c>
      <c r="Y865" s="4">
        <f t="shared" si="341"/>
        <v>0</v>
      </c>
      <c r="Z865" s="30">
        <f t="shared" si="342"/>
        <v>2019</v>
      </c>
      <c r="AA865" s="4">
        <f t="shared" si="343"/>
        <v>0.43999999999999995</v>
      </c>
      <c r="AB865" s="4">
        <f t="shared" si="344"/>
        <v>0.5</v>
      </c>
      <c r="AC865" s="4">
        <f t="shared" si="345"/>
        <v>6.0000000000000053E-2</v>
      </c>
      <c r="AD865" s="4"/>
      <c r="AE865" s="4">
        <f t="shared" si="346"/>
        <v>-1.9493177387914229E-2</v>
      </c>
      <c r="AF865" s="31">
        <f t="shared" si="347"/>
        <v>-0.56000000000000005</v>
      </c>
      <c r="AG865" s="31">
        <f t="shared" si="348"/>
        <v>-0.5</v>
      </c>
      <c r="AH865" s="3">
        <f t="shared" si="349"/>
        <v>0</v>
      </c>
      <c r="AI865" s="40" t="b">
        <f t="shared" si="350"/>
        <v>0</v>
      </c>
      <c r="AJ865" s="3">
        <f t="shared" si="351"/>
        <v>4.3356643356643354E-2</v>
      </c>
      <c r="AK865" s="3">
        <f t="shared" si="352"/>
        <v>0.74529199867765583</v>
      </c>
    </row>
    <row r="866" spans="1:37" s="3" customFormat="1" x14ac:dyDescent="0.25">
      <c r="A866" s="9">
        <v>43828</v>
      </c>
      <c r="B866" s="1" t="s">
        <v>39</v>
      </c>
      <c r="C866" s="1" t="s">
        <v>41</v>
      </c>
      <c r="D866">
        <v>22</v>
      </c>
      <c r="E866" s="1">
        <v>28</v>
      </c>
      <c r="F866">
        <f t="shared" si="328"/>
        <v>0</v>
      </c>
      <c r="G866">
        <f t="shared" si="329"/>
        <v>1</v>
      </c>
      <c r="H866" s="4">
        <v>1.9</v>
      </c>
      <c r="I866" s="4">
        <v>1.9</v>
      </c>
      <c r="J866" s="4">
        <v>1.86</v>
      </c>
      <c r="K866" s="4">
        <v>1.95</v>
      </c>
      <c r="L866" s="18">
        <f t="shared" si="330"/>
        <v>50</v>
      </c>
      <c r="M866" s="18">
        <f t="shared" si="331"/>
        <v>50</v>
      </c>
      <c r="N866" s="18">
        <f t="shared" si="332"/>
        <v>50</v>
      </c>
      <c r="O866" s="18">
        <f t="shared" si="333"/>
        <v>50</v>
      </c>
      <c r="P866" s="4">
        <f t="shared" si="334"/>
        <v>201912</v>
      </c>
      <c r="Q866" s="23">
        <f t="shared" si="335"/>
        <v>1</v>
      </c>
      <c r="R866" s="23">
        <f t="shared" si="336"/>
        <v>-2.2222222222222223</v>
      </c>
      <c r="S866" s="22">
        <f t="shared" si="337"/>
        <v>-1.2222222222222223</v>
      </c>
      <c r="T866" s="5">
        <f t="shared" si="338"/>
        <v>1</v>
      </c>
      <c r="U866" s="5"/>
      <c r="V866" s="5"/>
      <c r="W866" s="5">
        <f t="shared" si="339"/>
        <v>-1</v>
      </c>
      <c r="X866" s="4">
        <f t="shared" si="340"/>
        <v>-1</v>
      </c>
      <c r="Y866" s="4">
        <f t="shared" si="341"/>
        <v>0</v>
      </c>
      <c r="Z866" s="30">
        <f t="shared" si="342"/>
        <v>2019</v>
      </c>
      <c r="AA866" s="4">
        <f t="shared" si="343"/>
        <v>0.89999999999999991</v>
      </c>
      <c r="AB866" s="4">
        <f t="shared" si="344"/>
        <v>0.95</v>
      </c>
      <c r="AC866" s="4">
        <f t="shared" si="345"/>
        <v>5.0000000000000044E-2</v>
      </c>
      <c r="AD866" s="4"/>
      <c r="AE866" s="4">
        <f t="shared" si="346"/>
        <v>-1.1318619128466323E-2</v>
      </c>
      <c r="AF866" s="31">
        <f t="shared" si="347"/>
        <v>-0.10000000000000009</v>
      </c>
      <c r="AG866" s="31">
        <f t="shared" si="348"/>
        <v>-5.0000000000000044E-2</v>
      </c>
      <c r="AH866" s="3">
        <f t="shared" si="349"/>
        <v>0</v>
      </c>
      <c r="AI866" s="40" t="b">
        <f t="shared" si="350"/>
        <v>0</v>
      </c>
      <c r="AJ866" s="3">
        <f t="shared" si="351"/>
        <v>4.9999999999999933E-2</v>
      </c>
      <c r="AK866" s="3">
        <f t="shared" si="352"/>
        <v>0.70841230500072894</v>
      </c>
    </row>
    <row r="867" spans="1:37" s="3" customFormat="1" x14ac:dyDescent="0.25">
      <c r="A867" s="9">
        <v>43822</v>
      </c>
      <c r="B867" s="1" t="s">
        <v>60</v>
      </c>
      <c r="C867" s="1" t="s">
        <v>62</v>
      </c>
      <c r="D867">
        <v>10</v>
      </c>
      <c r="E867" s="1">
        <v>23</v>
      </c>
      <c r="F867">
        <f t="shared" si="328"/>
        <v>0</v>
      </c>
      <c r="G867">
        <f t="shared" si="329"/>
        <v>1</v>
      </c>
      <c r="H867" s="4">
        <v>1.5</v>
      </c>
      <c r="I867" s="4">
        <v>2.7</v>
      </c>
      <c r="J867" s="4">
        <v>1.47</v>
      </c>
      <c r="K867" s="4">
        <v>2.75</v>
      </c>
      <c r="L867" s="18">
        <f t="shared" si="330"/>
        <v>60</v>
      </c>
      <c r="M867" s="18">
        <f t="shared" si="331"/>
        <v>35</v>
      </c>
      <c r="N867" s="18">
        <f t="shared" si="332"/>
        <v>65</v>
      </c>
      <c r="O867" s="18">
        <f t="shared" si="333"/>
        <v>35</v>
      </c>
      <c r="P867" s="4">
        <f t="shared" si="334"/>
        <v>201912</v>
      </c>
      <c r="Q867" s="23">
        <f t="shared" si="335"/>
        <v>0.55555555555555547</v>
      </c>
      <c r="R867" s="23">
        <f t="shared" si="336"/>
        <v>-2.5882352941176467</v>
      </c>
      <c r="S867" s="22">
        <f t="shared" si="337"/>
        <v>-2.0326797385620914</v>
      </c>
      <c r="T867" s="5">
        <f t="shared" si="338"/>
        <v>1.8</v>
      </c>
      <c r="U867" s="5"/>
      <c r="V867" s="5"/>
      <c r="W867" s="5">
        <f t="shared" si="339"/>
        <v>-1</v>
      </c>
      <c r="X867" s="4">
        <f t="shared" si="340"/>
        <v>-1</v>
      </c>
      <c r="Y867" s="4">
        <f t="shared" si="341"/>
        <v>0</v>
      </c>
      <c r="Z867" s="30">
        <f t="shared" si="342"/>
        <v>2019</v>
      </c>
      <c r="AA867" s="4">
        <f t="shared" si="343"/>
        <v>1.7000000000000002</v>
      </c>
      <c r="AB867" s="4">
        <f t="shared" si="344"/>
        <v>1.75</v>
      </c>
      <c r="AC867" s="4">
        <f t="shared" si="345"/>
        <v>4.9999999999999822E-2</v>
      </c>
      <c r="AD867" s="4"/>
      <c r="AE867" s="4">
        <f t="shared" si="346"/>
        <v>-1.3605442176870763E-2</v>
      </c>
      <c r="AF867" s="31">
        <f t="shared" si="347"/>
        <v>0.70000000000000018</v>
      </c>
      <c r="AG867" s="31">
        <f t="shared" si="348"/>
        <v>0.75</v>
      </c>
      <c r="AH867" s="3">
        <f t="shared" si="349"/>
        <v>0</v>
      </c>
      <c r="AI867" s="40" t="b">
        <f t="shared" si="350"/>
        <v>0</v>
      </c>
      <c r="AJ867" s="3">
        <f t="shared" si="351"/>
        <v>3.5714285714285587E-2</v>
      </c>
      <c r="AK867" s="3">
        <f t="shared" si="352"/>
        <v>0.74394147233653407</v>
      </c>
    </row>
    <row r="868" spans="1:37" s="3" customFormat="1" x14ac:dyDescent="0.25">
      <c r="A868" s="9">
        <v>43821</v>
      </c>
      <c r="B868" s="1" t="s">
        <v>45</v>
      </c>
      <c r="C868" s="1" t="s">
        <v>49</v>
      </c>
      <c r="D868">
        <v>3</v>
      </c>
      <c r="E868" s="1">
        <v>26</v>
      </c>
      <c r="F868">
        <f t="shared" si="328"/>
        <v>0</v>
      </c>
      <c r="G868">
        <f t="shared" si="329"/>
        <v>1</v>
      </c>
      <c r="H868" s="4">
        <v>2.85</v>
      </c>
      <c r="I868" s="4">
        <v>1.44</v>
      </c>
      <c r="J868" s="4">
        <v>3.65</v>
      </c>
      <c r="K868" s="4">
        <v>1.3</v>
      </c>
      <c r="L868" s="18">
        <f t="shared" si="330"/>
        <v>30</v>
      </c>
      <c r="M868" s="18">
        <f t="shared" si="331"/>
        <v>65</v>
      </c>
      <c r="N868" s="18">
        <f t="shared" si="332"/>
        <v>25</v>
      </c>
      <c r="O868" s="18">
        <f t="shared" si="333"/>
        <v>75</v>
      </c>
      <c r="P868" s="4">
        <f t="shared" si="334"/>
        <v>201912</v>
      </c>
      <c r="Q868" s="23">
        <f t="shared" si="335"/>
        <v>1.9791666666666667</v>
      </c>
      <c r="R868" s="23">
        <f t="shared" si="336"/>
        <v>-2.8132678132678133</v>
      </c>
      <c r="S868" s="22">
        <f t="shared" si="337"/>
        <v>-0.83410114660114654</v>
      </c>
      <c r="T868" s="5">
        <f t="shared" si="338"/>
        <v>0.50526315789473686</v>
      </c>
      <c r="U868" s="5"/>
      <c r="V868" s="5"/>
      <c r="W868" s="5">
        <f t="shared" si="339"/>
        <v>-1</v>
      </c>
      <c r="X868" s="4">
        <f t="shared" si="340"/>
        <v>-1</v>
      </c>
      <c r="Y868" s="4">
        <f t="shared" si="341"/>
        <v>0</v>
      </c>
      <c r="Z868" s="30">
        <f t="shared" si="342"/>
        <v>2019</v>
      </c>
      <c r="AA868" s="4">
        <f t="shared" si="343"/>
        <v>0.43999999999999995</v>
      </c>
      <c r="AB868" s="4">
        <f t="shared" si="344"/>
        <v>0.30000000000000004</v>
      </c>
      <c r="AC868" s="4">
        <f t="shared" si="345"/>
        <v>-0.1399999999999999</v>
      </c>
      <c r="AD868" s="4"/>
      <c r="AE868" s="4">
        <f t="shared" si="346"/>
        <v>7.6904590242730109E-2</v>
      </c>
      <c r="AF868" s="31">
        <f t="shared" si="347"/>
        <v>-0.56000000000000005</v>
      </c>
      <c r="AG868" s="31">
        <f t="shared" si="348"/>
        <v>-0.7</v>
      </c>
      <c r="AH868" s="3">
        <f t="shared" si="349"/>
        <v>1</v>
      </c>
      <c r="AI868" s="40">
        <f t="shared" si="350"/>
        <v>3.1582952815829568E-2</v>
      </c>
      <c r="AJ868" s="3">
        <f t="shared" si="351"/>
        <v>4.3356643356643354E-2</v>
      </c>
      <c r="AK868" s="3">
        <f t="shared" si="352"/>
        <v>0.74529199867765583</v>
      </c>
    </row>
    <row r="869" spans="1:37" s="3" customFormat="1" x14ac:dyDescent="0.25">
      <c r="A869" s="9">
        <v>43821</v>
      </c>
      <c r="B869" s="1" t="s">
        <v>55</v>
      </c>
      <c r="C869" s="1" t="s">
        <v>37</v>
      </c>
      <c r="D869">
        <v>17</v>
      </c>
      <c r="E869" s="1">
        <v>9</v>
      </c>
      <c r="F869">
        <f t="shared" si="328"/>
        <v>1</v>
      </c>
      <c r="G869">
        <f t="shared" si="329"/>
        <v>0</v>
      </c>
      <c r="H869" s="4">
        <v>2.25</v>
      </c>
      <c r="I869" s="4">
        <v>1.68</v>
      </c>
      <c r="J869" s="4">
        <v>2.1</v>
      </c>
      <c r="K869" s="4">
        <v>1.76</v>
      </c>
      <c r="L869" s="18">
        <f t="shared" si="330"/>
        <v>40</v>
      </c>
      <c r="M869" s="18">
        <f t="shared" si="331"/>
        <v>55</v>
      </c>
      <c r="N869" s="18">
        <f t="shared" si="332"/>
        <v>45</v>
      </c>
      <c r="O869" s="18">
        <f t="shared" si="333"/>
        <v>55</v>
      </c>
      <c r="P869" s="4">
        <f t="shared" si="334"/>
        <v>201912</v>
      </c>
      <c r="Q869" s="23">
        <f t="shared" si="335"/>
        <v>2.25</v>
      </c>
      <c r="R869" s="23">
        <f t="shared" si="336"/>
        <v>-2.2705882352941176</v>
      </c>
      <c r="S869" s="22">
        <f t="shared" si="337"/>
        <v>-2.0588235294117574E-2</v>
      </c>
      <c r="T869" s="5">
        <f t="shared" si="338"/>
        <v>0.74666666666666659</v>
      </c>
      <c r="U869" s="5"/>
      <c r="V869" s="5"/>
      <c r="W869" s="5">
        <f t="shared" si="339"/>
        <v>1.25</v>
      </c>
      <c r="X869" s="4">
        <f t="shared" si="340"/>
        <v>1.1000000000000001</v>
      </c>
      <c r="Y869" s="4">
        <f t="shared" si="341"/>
        <v>-0.14999999999999991</v>
      </c>
      <c r="Z869" s="30">
        <f t="shared" si="342"/>
        <v>2019</v>
      </c>
      <c r="AA869" s="4">
        <f t="shared" si="343"/>
        <v>-1</v>
      </c>
      <c r="AB869" s="4">
        <f t="shared" si="344"/>
        <v>-1</v>
      </c>
      <c r="AC869" s="4">
        <f t="shared" si="345"/>
        <v>0</v>
      </c>
      <c r="AD869" s="4"/>
      <c r="AE869" s="4">
        <f t="shared" si="346"/>
        <v>-3.1746031746031744E-2</v>
      </c>
      <c r="AF869" s="31">
        <f t="shared" si="347"/>
        <v>0.25</v>
      </c>
      <c r="AG869" s="31">
        <f t="shared" si="348"/>
        <v>0.10000000000000009</v>
      </c>
      <c r="AH869" s="3">
        <f t="shared" si="349"/>
        <v>0</v>
      </c>
      <c r="AI869" s="40" t="b">
        <f t="shared" si="350"/>
        <v>0</v>
      </c>
      <c r="AJ869" s="3">
        <f t="shared" si="351"/>
        <v>3.8167938931297662E-2</v>
      </c>
      <c r="AK869" s="3">
        <f t="shared" si="352"/>
        <v>0.72495170907869322</v>
      </c>
    </row>
    <row r="870" spans="1:37" s="3" customFormat="1" x14ac:dyDescent="0.25">
      <c r="A870" s="9">
        <v>43821</v>
      </c>
      <c r="B870" s="1" t="s">
        <v>61</v>
      </c>
      <c r="C870" s="1" t="s">
        <v>63</v>
      </c>
      <c r="D870">
        <v>13</v>
      </c>
      <c r="E870" s="1">
        <v>27</v>
      </c>
      <c r="F870">
        <f t="shared" si="328"/>
        <v>0</v>
      </c>
      <c r="G870">
        <f t="shared" si="329"/>
        <v>1</v>
      </c>
      <c r="H870" s="4">
        <v>1.23</v>
      </c>
      <c r="I870" s="4">
        <v>4.25</v>
      </c>
      <c r="J870" s="4">
        <v>1.23</v>
      </c>
      <c r="K870" s="4">
        <v>4.25</v>
      </c>
      <c r="L870" s="18">
        <f t="shared" si="330"/>
        <v>80</v>
      </c>
      <c r="M870" s="18">
        <f t="shared" si="331"/>
        <v>20</v>
      </c>
      <c r="N870" s="18">
        <f t="shared" si="332"/>
        <v>80</v>
      </c>
      <c r="O870" s="18">
        <f t="shared" si="333"/>
        <v>20</v>
      </c>
      <c r="P870" s="4">
        <f t="shared" si="334"/>
        <v>201912</v>
      </c>
      <c r="Q870" s="23">
        <f t="shared" si="335"/>
        <v>0.28941176470588237</v>
      </c>
      <c r="R870" s="23">
        <f t="shared" si="336"/>
        <v>-4.6555183946488299</v>
      </c>
      <c r="S870" s="22">
        <f t="shared" si="337"/>
        <v>-4.3661066299429478</v>
      </c>
      <c r="T870" s="5">
        <f t="shared" si="338"/>
        <v>3.4552845528455287</v>
      </c>
      <c r="U870" s="5"/>
      <c r="V870" s="5"/>
      <c r="W870" s="5">
        <f t="shared" si="339"/>
        <v>-1</v>
      </c>
      <c r="X870" s="4">
        <f t="shared" si="340"/>
        <v>-1</v>
      </c>
      <c r="Y870" s="4">
        <f t="shared" si="341"/>
        <v>0</v>
      </c>
      <c r="Z870" s="30">
        <f t="shared" si="342"/>
        <v>2019</v>
      </c>
      <c r="AA870" s="4">
        <f t="shared" si="343"/>
        <v>3.25</v>
      </c>
      <c r="AB870" s="4">
        <f t="shared" si="344"/>
        <v>3.25</v>
      </c>
      <c r="AC870" s="4">
        <f t="shared" si="345"/>
        <v>0</v>
      </c>
      <c r="AD870" s="4"/>
      <c r="AE870" s="4">
        <f t="shared" si="346"/>
        <v>0</v>
      </c>
      <c r="AF870" s="31">
        <f t="shared" si="347"/>
        <v>2.25</v>
      </c>
      <c r="AG870" s="31">
        <f t="shared" si="348"/>
        <v>2.25</v>
      </c>
      <c r="AH870" s="3">
        <f t="shared" si="349"/>
        <v>0</v>
      </c>
      <c r="AI870" s="40" t="b">
        <f t="shared" si="350"/>
        <v>0</v>
      </c>
      <c r="AJ870" s="3">
        <f t="shared" si="351"/>
        <v>4.6076642335766471E-2</v>
      </c>
      <c r="AK870" s="3">
        <f t="shared" si="352"/>
        <v>0.79946394113278629</v>
      </c>
    </row>
    <row r="871" spans="1:37" s="3" customFormat="1" x14ac:dyDescent="0.25">
      <c r="A871" s="9">
        <v>43821</v>
      </c>
      <c r="B871" s="1" t="s">
        <v>35</v>
      </c>
      <c r="C871" s="1" t="s">
        <v>33</v>
      </c>
      <c r="D871">
        <v>27</v>
      </c>
      <c r="E871" s="1">
        <v>17</v>
      </c>
      <c r="F871">
        <f t="shared" si="328"/>
        <v>1</v>
      </c>
      <c r="G871">
        <f t="shared" si="329"/>
        <v>0</v>
      </c>
      <c r="H871" s="4">
        <v>1.34</v>
      </c>
      <c r="I871" s="4">
        <v>3.35</v>
      </c>
      <c r="J871" s="4">
        <v>1.27</v>
      </c>
      <c r="K871" s="4">
        <v>3.9</v>
      </c>
      <c r="L871" s="18">
        <f t="shared" si="330"/>
        <v>70</v>
      </c>
      <c r="M871" s="18">
        <f t="shared" si="331"/>
        <v>25</v>
      </c>
      <c r="N871" s="18">
        <f t="shared" si="332"/>
        <v>75</v>
      </c>
      <c r="O871" s="18">
        <f t="shared" si="333"/>
        <v>25</v>
      </c>
      <c r="P871" s="4">
        <f t="shared" si="334"/>
        <v>201912</v>
      </c>
      <c r="Q871" s="23">
        <f t="shared" si="335"/>
        <v>1.34</v>
      </c>
      <c r="R871" s="23">
        <f t="shared" si="336"/>
        <v>-3.3667083854818518</v>
      </c>
      <c r="S871" s="22">
        <f t="shared" si="337"/>
        <v>-2.0267083854818519</v>
      </c>
      <c r="T871" s="5">
        <f t="shared" si="338"/>
        <v>2.5</v>
      </c>
      <c r="U871" s="5"/>
      <c r="V871" s="5"/>
      <c r="W871" s="5">
        <f t="shared" si="339"/>
        <v>0.34000000000000008</v>
      </c>
      <c r="X871" s="4">
        <f t="shared" si="340"/>
        <v>0.27</v>
      </c>
      <c r="Y871" s="4">
        <f t="shared" si="341"/>
        <v>-7.0000000000000062E-2</v>
      </c>
      <c r="Z871" s="30">
        <f t="shared" si="342"/>
        <v>2019</v>
      </c>
      <c r="AA871" s="4">
        <f t="shared" si="343"/>
        <v>-1</v>
      </c>
      <c r="AB871" s="4">
        <f t="shared" si="344"/>
        <v>-1</v>
      </c>
      <c r="AC871" s="4">
        <f t="shared" si="345"/>
        <v>0</v>
      </c>
      <c r="AD871" s="4"/>
      <c r="AE871" s="4">
        <f t="shared" si="346"/>
        <v>-4.1132918086731696E-2</v>
      </c>
      <c r="AF871" s="31">
        <f t="shared" si="347"/>
        <v>-0.65999999999999992</v>
      </c>
      <c r="AG871" s="31">
        <f t="shared" si="348"/>
        <v>-0.73</v>
      </c>
      <c r="AH871" s="3">
        <f t="shared" si="349"/>
        <v>0</v>
      </c>
      <c r="AI871" s="40" t="b">
        <f t="shared" si="350"/>
        <v>0</v>
      </c>
      <c r="AJ871" s="3">
        <f t="shared" si="351"/>
        <v>4.2857142857142816E-2</v>
      </c>
      <c r="AK871" s="3">
        <f t="shared" si="352"/>
        <v>0.76725860561305748</v>
      </c>
    </row>
    <row r="872" spans="1:37" s="3" customFormat="1" x14ac:dyDescent="0.25">
      <c r="A872" s="9">
        <v>43821</v>
      </c>
      <c r="B872" s="1" t="s">
        <v>74</v>
      </c>
      <c r="C872" s="1" t="s">
        <v>54</v>
      </c>
      <c r="D872">
        <v>17</v>
      </c>
      <c r="E872" s="1">
        <v>24</v>
      </c>
      <c r="F872">
        <f t="shared" si="328"/>
        <v>0</v>
      </c>
      <c r="G872">
        <f t="shared" si="329"/>
        <v>1</v>
      </c>
      <c r="H872" s="4">
        <v>1.41</v>
      </c>
      <c r="I872" s="4">
        <v>3</v>
      </c>
      <c r="J872" s="4">
        <v>1.27</v>
      </c>
      <c r="K872" s="4">
        <v>3.8</v>
      </c>
      <c r="L872" s="18">
        <f t="shared" si="330"/>
        <v>70</v>
      </c>
      <c r="M872" s="18">
        <f t="shared" si="331"/>
        <v>30</v>
      </c>
      <c r="N872" s="18">
        <f t="shared" si="332"/>
        <v>75</v>
      </c>
      <c r="O872" s="18">
        <f t="shared" si="333"/>
        <v>25</v>
      </c>
      <c r="P872" s="4">
        <f t="shared" si="334"/>
        <v>201912</v>
      </c>
      <c r="Q872" s="23">
        <f t="shared" si="335"/>
        <v>0.47</v>
      </c>
      <c r="R872" s="23">
        <f t="shared" si="336"/>
        <v>-2.9390243902439028</v>
      </c>
      <c r="S872" s="22">
        <f t="shared" si="337"/>
        <v>-2.4690243902439031</v>
      </c>
      <c r="T872" s="5">
        <f t="shared" si="338"/>
        <v>2.1276595744680851</v>
      </c>
      <c r="U872" s="5"/>
      <c r="V872" s="5"/>
      <c r="W872" s="5">
        <f t="shared" si="339"/>
        <v>-1</v>
      </c>
      <c r="X872" s="4">
        <f t="shared" si="340"/>
        <v>-1</v>
      </c>
      <c r="Y872" s="4">
        <f t="shared" si="341"/>
        <v>0</v>
      </c>
      <c r="Z872" s="30">
        <f t="shared" si="342"/>
        <v>2019</v>
      </c>
      <c r="AA872" s="4">
        <f t="shared" si="343"/>
        <v>2</v>
      </c>
      <c r="AB872" s="4">
        <f t="shared" si="344"/>
        <v>2.8</v>
      </c>
      <c r="AC872" s="4">
        <f t="shared" si="345"/>
        <v>0.79999999999999982</v>
      </c>
      <c r="AD872" s="4"/>
      <c r="AE872" s="4">
        <f t="shared" si="346"/>
        <v>-7.8181716647121147E-2</v>
      </c>
      <c r="AF872" s="31">
        <f t="shared" si="347"/>
        <v>1</v>
      </c>
      <c r="AG872" s="31">
        <f t="shared" si="348"/>
        <v>1.7999999999999998</v>
      </c>
      <c r="AH872" s="3">
        <f t="shared" si="349"/>
        <v>1</v>
      </c>
      <c r="AI872" s="40">
        <f t="shared" si="350"/>
        <v>2.7622247107129461E-2</v>
      </c>
      <c r="AJ872" s="3">
        <f t="shared" si="351"/>
        <v>4.0816326530612401E-2</v>
      </c>
      <c r="AK872" s="3">
        <f t="shared" si="352"/>
        <v>0.75353352447060007</v>
      </c>
    </row>
    <row r="873" spans="1:37" s="3" customFormat="1" x14ac:dyDescent="0.25">
      <c r="A873" s="9">
        <v>43821</v>
      </c>
      <c r="B873" s="1" t="s">
        <v>41</v>
      </c>
      <c r="C873" s="1" t="s">
        <v>56</v>
      </c>
      <c r="D873">
        <v>24</v>
      </c>
      <c r="E873" s="1">
        <v>12</v>
      </c>
      <c r="F873">
        <f t="shared" si="328"/>
        <v>1</v>
      </c>
      <c r="G873">
        <f t="shared" si="329"/>
        <v>0</v>
      </c>
      <c r="H873" s="4">
        <v>1.3</v>
      </c>
      <c r="I873" s="4">
        <v>3.65</v>
      </c>
      <c r="J873" s="4">
        <v>1.29</v>
      </c>
      <c r="K873" s="4">
        <v>3.7</v>
      </c>
      <c r="L873" s="18">
        <f t="shared" si="330"/>
        <v>70</v>
      </c>
      <c r="M873" s="18">
        <f t="shared" si="331"/>
        <v>25</v>
      </c>
      <c r="N873" s="18">
        <f t="shared" si="332"/>
        <v>75</v>
      </c>
      <c r="O873" s="18">
        <f t="shared" si="333"/>
        <v>25</v>
      </c>
      <c r="P873" s="4">
        <f t="shared" si="334"/>
        <v>201912</v>
      </c>
      <c r="Q873" s="23">
        <f t="shared" si="335"/>
        <v>1.3</v>
      </c>
      <c r="R873" s="23">
        <f t="shared" si="336"/>
        <v>-3.7106918238993707</v>
      </c>
      <c r="S873" s="22">
        <f t="shared" si="337"/>
        <v>-2.4106918238993709</v>
      </c>
      <c r="T873" s="5">
        <f t="shared" si="338"/>
        <v>2.8076923076923075</v>
      </c>
      <c r="U873" s="5"/>
      <c r="V873" s="5"/>
      <c r="W873" s="5">
        <f t="shared" si="339"/>
        <v>0.30000000000000004</v>
      </c>
      <c r="X873" s="4">
        <f t="shared" si="340"/>
        <v>0.29000000000000004</v>
      </c>
      <c r="Y873" s="4">
        <f t="shared" si="341"/>
        <v>-1.0000000000000009E-2</v>
      </c>
      <c r="Z873" s="30">
        <f t="shared" si="342"/>
        <v>2019</v>
      </c>
      <c r="AA873" s="4">
        <f t="shared" si="343"/>
        <v>-1</v>
      </c>
      <c r="AB873" s="4">
        <f t="shared" si="344"/>
        <v>-1</v>
      </c>
      <c r="AC873" s="4">
        <f t="shared" si="345"/>
        <v>0</v>
      </c>
      <c r="AD873" s="4"/>
      <c r="AE873" s="4">
        <f t="shared" si="346"/>
        <v>-5.9630292188431744E-3</v>
      </c>
      <c r="AF873" s="31">
        <f t="shared" si="347"/>
        <v>-0.7</v>
      </c>
      <c r="AG873" s="31">
        <f t="shared" si="348"/>
        <v>-0.71</v>
      </c>
      <c r="AH873" s="3">
        <f t="shared" si="349"/>
        <v>0</v>
      </c>
      <c r="AI873" s="40" t="b">
        <f t="shared" si="350"/>
        <v>0</v>
      </c>
      <c r="AJ873" s="3">
        <f t="shared" si="351"/>
        <v>4.1414141414141459E-2</v>
      </c>
      <c r="AK873" s="3">
        <f t="shared" si="352"/>
        <v>0.7801468130726037</v>
      </c>
    </row>
    <row r="874" spans="1:37" s="3" customFormat="1" x14ac:dyDescent="0.25">
      <c r="A874" s="9">
        <v>43821</v>
      </c>
      <c r="B874" s="1" t="s">
        <v>58</v>
      </c>
      <c r="C874" s="1" t="s">
        <v>43</v>
      </c>
      <c r="D874">
        <v>15</v>
      </c>
      <c r="E874" s="1">
        <v>31</v>
      </c>
      <c r="F874">
        <f t="shared" si="328"/>
        <v>0</v>
      </c>
      <c r="G874">
        <f t="shared" si="329"/>
        <v>1</v>
      </c>
      <c r="H874" s="4">
        <v>4.75</v>
      </c>
      <c r="I874" s="4">
        <v>1.2</v>
      </c>
      <c r="J874" s="4">
        <v>4.5</v>
      </c>
      <c r="K874" s="4">
        <v>1.22</v>
      </c>
      <c r="L874" s="18">
        <f t="shared" si="330"/>
        <v>20</v>
      </c>
      <c r="M874" s="18">
        <f t="shared" si="331"/>
        <v>80</v>
      </c>
      <c r="N874" s="18">
        <f t="shared" si="332"/>
        <v>20</v>
      </c>
      <c r="O874" s="18">
        <f t="shared" si="333"/>
        <v>80</v>
      </c>
      <c r="P874" s="4">
        <f t="shared" si="334"/>
        <v>201912</v>
      </c>
      <c r="Q874" s="23">
        <f t="shared" si="335"/>
        <v>3.9583333333333335</v>
      </c>
      <c r="R874" s="23">
        <f t="shared" si="336"/>
        <v>-5.2666666666666675</v>
      </c>
      <c r="S874" s="22">
        <f t="shared" si="337"/>
        <v>-1.308333333333334</v>
      </c>
      <c r="T874" s="5">
        <f t="shared" si="338"/>
        <v>0.25263157894736843</v>
      </c>
      <c r="U874" s="5"/>
      <c r="V874" s="5"/>
      <c r="W874" s="5">
        <f t="shared" si="339"/>
        <v>-1</v>
      </c>
      <c r="X874" s="4">
        <f t="shared" si="340"/>
        <v>-1</v>
      </c>
      <c r="Y874" s="4">
        <f t="shared" si="341"/>
        <v>0</v>
      </c>
      <c r="Z874" s="30">
        <f t="shared" si="342"/>
        <v>2019</v>
      </c>
      <c r="AA874" s="4">
        <f t="shared" si="343"/>
        <v>0.19999999999999996</v>
      </c>
      <c r="AB874" s="4">
        <f t="shared" si="344"/>
        <v>0.21999999999999997</v>
      </c>
      <c r="AC874" s="4">
        <f t="shared" si="345"/>
        <v>2.0000000000000018E-2</v>
      </c>
      <c r="AD874" s="4"/>
      <c r="AE874" s="4">
        <f t="shared" si="346"/>
        <v>-1.1695906432748537E-2</v>
      </c>
      <c r="AF874" s="31">
        <f t="shared" si="347"/>
        <v>-0.8</v>
      </c>
      <c r="AG874" s="31">
        <f t="shared" si="348"/>
        <v>-0.78</v>
      </c>
      <c r="AH874" s="3">
        <f t="shared" si="349"/>
        <v>0</v>
      </c>
      <c r="AI874" s="40" t="b">
        <f t="shared" si="350"/>
        <v>0</v>
      </c>
      <c r="AJ874" s="3">
        <f t="shared" si="351"/>
        <v>4.2016806722689037E-2</v>
      </c>
      <c r="AK874" s="3">
        <f t="shared" si="352"/>
        <v>0.81686672822406892</v>
      </c>
    </row>
    <row r="875" spans="1:37" s="3" customFormat="1" x14ac:dyDescent="0.25">
      <c r="A875" s="9">
        <v>43821</v>
      </c>
      <c r="B875" s="1" t="s">
        <v>36</v>
      </c>
      <c r="C875" s="1" t="s">
        <v>40</v>
      </c>
      <c r="D875">
        <v>38</v>
      </c>
      <c r="E875" s="1">
        <v>6</v>
      </c>
      <c r="F875">
        <f t="shared" si="328"/>
        <v>1</v>
      </c>
      <c r="G875">
        <f t="shared" si="329"/>
        <v>0</v>
      </c>
      <c r="H875" s="4">
        <v>1.37</v>
      </c>
      <c r="I875" s="4">
        <v>3.2</v>
      </c>
      <c r="J875" s="4">
        <v>1.33</v>
      </c>
      <c r="K875" s="4">
        <v>3.4</v>
      </c>
      <c r="L875" s="18">
        <f t="shared" si="330"/>
        <v>70</v>
      </c>
      <c r="M875" s="18">
        <f t="shared" si="331"/>
        <v>30</v>
      </c>
      <c r="N875" s="18">
        <f t="shared" si="332"/>
        <v>75</v>
      </c>
      <c r="O875" s="18">
        <f t="shared" si="333"/>
        <v>25</v>
      </c>
      <c r="P875" s="4">
        <f t="shared" si="334"/>
        <v>201912</v>
      </c>
      <c r="Q875" s="23">
        <f t="shared" si="335"/>
        <v>1.37</v>
      </c>
      <c r="R875" s="23">
        <f t="shared" si="336"/>
        <v>-3.1572481572481563</v>
      </c>
      <c r="S875" s="22">
        <f t="shared" si="337"/>
        <v>-1.7872481572481562</v>
      </c>
      <c r="T875" s="5">
        <f t="shared" si="338"/>
        <v>2.335766423357664</v>
      </c>
      <c r="U875" s="5"/>
      <c r="V875" s="5"/>
      <c r="W875" s="5">
        <f t="shared" si="339"/>
        <v>0.37000000000000011</v>
      </c>
      <c r="X875" s="4">
        <f t="shared" si="340"/>
        <v>0.33000000000000007</v>
      </c>
      <c r="Y875" s="4">
        <f t="shared" si="341"/>
        <v>-4.0000000000000036E-2</v>
      </c>
      <c r="Z875" s="30">
        <f t="shared" si="342"/>
        <v>2019</v>
      </c>
      <c r="AA875" s="4">
        <f t="shared" si="343"/>
        <v>-1</v>
      </c>
      <c r="AB875" s="4">
        <f t="shared" si="344"/>
        <v>-1</v>
      </c>
      <c r="AC875" s="4">
        <f t="shared" si="345"/>
        <v>0</v>
      </c>
      <c r="AD875" s="4"/>
      <c r="AE875" s="4">
        <f t="shared" si="346"/>
        <v>-2.1952691948850189E-2</v>
      </c>
      <c r="AF875" s="31">
        <f t="shared" si="347"/>
        <v>-0.62999999999999989</v>
      </c>
      <c r="AG875" s="31">
        <f t="shared" si="348"/>
        <v>-0.66999999999999993</v>
      </c>
      <c r="AH875" s="3">
        <f t="shared" si="349"/>
        <v>0</v>
      </c>
      <c r="AI875" s="40" t="b">
        <f t="shared" si="350"/>
        <v>0</v>
      </c>
      <c r="AJ875" s="3">
        <f t="shared" si="351"/>
        <v>4.0700218818380707E-2</v>
      </c>
      <c r="AK875" s="3">
        <f t="shared" si="352"/>
        <v>0.76222011694815928</v>
      </c>
    </row>
    <row r="876" spans="1:37" s="3" customFormat="1" x14ac:dyDescent="0.25">
      <c r="A876" s="9">
        <v>43821</v>
      </c>
      <c r="B876" s="1" t="s">
        <v>51</v>
      </c>
      <c r="C876" s="1" t="s">
        <v>44</v>
      </c>
      <c r="D876">
        <v>38</v>
      </c>
      <c r="E876" s="1">
        <v>35</v>
      </c>
      <c r="F876">
        <f t="shared" si="328"/>
        <v>1</v>
      </c>
      <c r="G876">
        <f t="shared" si="329"/>
        <v>0</v>
      </c>
      <c r="H876" s="4">
        <v>1.86</v>
      </c>
      <c r="I876" s="4">
        <v>1.95</v>
      </c>
      <c r="J876" s="4">
        <v>2.0499999999999998</v>
      </c>
      <c r="K876" s="4">
        <v>1.8</v>
      </c>
      <c r="L876" s="18">
        <f t="shared" si="330"/>
        <v>50</v>
      </c>
      <c r="M876" s="18">
        <f t="shared" si="331"/>
        <v>50</v>
      </c>
      <c r="N876" s="18">
        <f t="shared" si="332"/>
        <v>45</v>
      </c>
      <c r="O876" s="18">
        <f t="shared" si="333"/>
        <v>55</v>
      </c>
      <c r="P876" s="4">
        <f t="shared" si="334"/>
        <v>201912</v>
      </c>
      <c r="Q876" s="23">
        <f t="shared" si="335"/>
        <v>1.86</v>
      </c>
      <c r="R876" s="23">
        <f t="shared" si="336"/>
        <v>-2.215422276621787</v>
      </c>
      <c r="S876" s="22">
        <f t="shared" si="337"/>
        <v>-0.35542227662178694</v>
      </c>
      <c r="T876" s="5">
        <f t="shared" si="338"/>
        <v>1.0483870967741935</v>
      </c>
      <c r="U876" s="5"/>
      <c r="V876" s="5"/>
      <c r="W876" s="5">
        <f t="shared" si="339"/>
        <v>0.8600000000000001</v>
      </c>
      <c r="X876" s="4">
        <f t="shared" si="340"/>
        <v>1.0499999999999998</v>
      </c>
      <c r="Y876" s="4">
        <f t="shared" si="341"/>
        <v>0.18999999999999972</v>
      </c>
      <c r="Z876" s="30">
        <f t="shared" si="342"/>
        <v>2019</v>
      </c>
      <c r="AA876" s="4">
        <f t="shared" si="343"/>
        <v>-1</v>
      </c>
      <c r="AB876" s="4">
        <f t="shared" si="344"/>
        <v>-1</v>
      </c>
      <c r="AC876" s="4">
        <f t="shared" si="345"/>
        <v>0</v>
      </c>
      <c r="AD876" s="4"/>
      <c r="AE876" s="4">
        <f t="shared" si="346"/>
        <v>4.9829530553369972E-2</v>
      </c>
      <c r="AF876" s="31">
        <f t="shared" si="347"/>
        <v>-0.1399999999999999</v>
      </c>
      <c r="AG876" s="31">
        <f t="shared" si="348"/>
        <v>4.9999999999999822E-2</v>
      </c>
      <c r="AH876" s="3">
        <f t="shared" si="349"/>
        <v>0</v>
      </c>
      <c r="AI876" s="40" t="b">
        <f t="shared" si="350"/>
        <v>0</v>
      </c>
      <c r="AJ876" s="3">
        <f t="shared" si="351"/>
        <v>4.8031496062992063E-2</v>
      </c>
      <c r="AK876" s="3">
        <f t="shared" si="352"/>
        <v>0.71037912285010663</v>
      </c>
    </row>
    <row r="877" spans="1:37" s="3" customFormat="1" x14ac:dyDescent="0.25">
      <c r="A877" s="9">
        <v>43821</v>
      </c>
      <c r="B877" s="1" t="s">
        <v>53</v>
      </c>
      <c r="C877" s="1" t="s">
        <v>57</v>
      </c>
      <c r="D877">
        <v>16</v>
      </c>
      <c r="E877" s="1">
        <v>10</v>
      </c>
      <c r="F877">
        <f t="shared" si="328"/>
        <v>1</v>
      </c>
      <c r="G877">
        <f t="shared" si="329"/>
        <v>0</v>
      </c>
      <c r="H877" s="4">
        <v>2.4</v>
      </c>
      <c r="I877" s="4">
        <v>1.62</v>
      </c>
      <c r="J877" s="4">
        <v>2.6</v>
      </c>
      <c r="K877" s="4">
        <v>1.55</v>
      </c>
      <c r="L877" s="18">
        <f t="shared" si="330"/>
        <v>40</v>
      </c>
      <c r="M877" s="18">
        <f t="shared" si="331"/>
        <v>60</v>
      </c>
      <c r="N877" s="18">
        <f t="shared" si="332"/>
        <v>35</v>
      </c>
      <c r="O877" s="18">
        <f t="shared" si="333"/>
        <v>60</v>
      </c>
      <c r="P877" s="4">
        <f t="shared" si="334"/>
        <v>201912</v>
      </c>
      <c r="Q877" s="23">
        <f t="shared" si="335"/>
        <v>2.4</v>
      </c>
      <c r="R877" s="23">
        <f t="shared" si="336"/>
        <v>-2.3271889400921655</v>
      </c>
      <c r="S877" s="22">
        <f t="shared" si="337"/>
        <v>7.281105990783443E-2</v>
      </c>
      <c r="T877" s="5">
        <f t="shared" si="338"/>
        <v>0.67500000000000004</v>
      </c>
      <c r="U877" s="5"/>
      <c r="V877" s="5"/>
      <c r="W877" s="5">
        <f t="shared" si="339"/>
        <v>1.4</v>
      </c>
      <c r="X877" s="4">
        <f t="shared" si="340"/>
        <v>1.6</v>
      </c>
      <c r="Y877" s="4">
        <f t="shared" si="341"/>
        <v>0.20000000000000018</v>
      </c>
      <c r="Z877" s="30">
        <f t="shared" si="342"/>
        <v>2019</v>
      </c>
      <c r="AA877" s="4">
        <f t="shared" si="343"/>
        <v>-1</v>
      </c>
      <c r="AB877" s="4">
        <f t="shared" si="344"/>
        <v>-1</v>
      </c>
      <c r="AC877" s="4">
        <f t="shared" si="345"/>
        <v>0</v>
      </c>
      <c r="AD877" s="4"/>
      <c r="AE877" s="4">
        <f t="shared" si="346"/>
        <v>3.2051282051282104E-2</v>
      </c>
      <c r="AF877" s="31">
        <f t="shared" si="347"/>
        <v>0.39999999999999991</v>
      </c>
      <c r="AG877" s="31">
        <f t="shared" si="348"/>
        <v>0.60000000000000009</v>
      </c>
      <c r="AH877" s="3">
        <f t="shared" si="349"/>
        <v>0</v>
      </c>
      <c r="AI877" s="40" t="b">
        <f t="shared" si="350"/>
        <v>0</v>
      </c>
      <c r="AJ877" s="3">
        <f t="shared" si="351"/>
        <v>3.2835820895522283E-2</v>
      </c>
      <c r="AK877" s="3">
        <f t="shared" si="352"/>
        <v>0.73406619925824312</v>
      </c>
    </row>
    <row r="878" spans="1:37" s="3" customFormat="1" x14ac:dyDescent="0.25">
      <c r="A878" s="9">
        <v>43821</v>
      </c>
      <c r="B878" s="1" t="s">
        <v>50</v>
      </c>
      <c r="C878" s="1" t="s">
        <v>42</v>
      </c>
      <c r="D878">
        <v>28</v>
      </c>
      <c r="E878" s="1">
        <v>38</v>
      </c>
      <c r="F878">
        <f t="shared" si="328"/>
        <v>0</v>
      </c>
      <c r="G878">
        <f t="shared" si="329"/>
        <v>1</v>
      </c>
      <c r="H878" s="4">
        <v>2.0499999999999998</v>
      </c>
      <c r="I878" s="4">
        <v>1.8</v>
      </c>
      <c r="J878" s="4">
        <v>2.65</v>
      </c>
      <c r="K878" s="4">
        <v>1.54</v>
      </c>
      <c r="L878" s="18">
        <f t="shared" si="330"/>
        <v>40</v>
      </c>
      <c r="M878" s="18">
        <f t="shared" si="331"/>
        <v>55</v>
      </c>
      <c r="N878" s="18">
        <f t="shared" si="332"/>
        <v>35</v>
      </c>
      <c r="O878" s="18">
        <f t="shared" si="333"/>
        <v>60</v>
      </c>
      <c r="P878" s="4">
        <f t="shared" si="334"/>
        <v>201912</v>
      </c>
      <c r="Q878" s="23">
        <f t="shared" si="335"/>
        <v>1.1388888888888888</v>
      </c>
      <c r="R878" s="23">
        <f t="shared" si="336"/>
        <v>-2.2023809523809526</v>
      </c>
      <c r="S878" s="22">
        <f t="shared" si="337"/>
        <v>-1.0634920634920637</v>
      </c>
      <c r="T878" s="5">
        <f t="shared" si="338"/>
        <v>0.87804878048780499</v>
      </c>
      <c r="U878" s="5"/>
      <c r="V878" s="5"/>
      <c r="W878" s="5">
        <f t="shared" si="339"/>
        <v>-1</v>
      </c>
      <c r="X878" s="4">
        <f t="shared" si="340"/>
        <v>-1</v>
      </c>
      <c r="Y878" s="4">
        <f t="shared" si="341"/>
        <v>0</v>
      </c>
      <c r="Z878" s="30">
        <f t="shared" si="342"/>
        <v>2019</v>
      </c>
      <c r="AA878" s="4">
        <f t="shared" si="343"/>
        <v>0.8</v>
      </c>
      <c r="AB878" s="4">
        <f t="shared" si="344"/>
        <v>0.54</v>
      </c>
      <c r="AC878" s="4">
        <f t="shared" si="345"/>
        <v>-0.26</v>
      </c>
      <c r="AD878" s="4"/>
      <c r="AE878" s="4">
        <f t="shared" si="346"/>
        <v>0.11044638748274277</v>
      </c>
      <c r="AF878" s="31">
        <f t="shared" si="347"/>
        <v>-0.19999999999999996</v>
      </c>
      <c r="AG878" s="31">
        <f t="shared" si="348"/>
        <v>-0.45999999999999996</v>
      </c>
      <c r="AH878" s="3">
        <f t="shared" si="349"/>
        <v>1</v>
      </c>
      <c r="AI878" s="40">
        <f t="shared" si="350"/>
        <v>6.7085953878406657E-2</v>
      </c>
      <c r="AJ878" s="3">
        <f t="shared" si="351"/>
        <v>4.1558441558441461E-2</v>
      </c>
      <c r="AK878" s="3">
        <f t="shared" si="352"/>
        <v>0.7172464949581745</v>
      </c>
    </row>
    <row r="879" spans="1:37" s="3" customFormat="1" x14ac:dyDescent="0.25">
      <c r="A879" s="9">
        <v>43821</v>
      </c>
      <c r="B879" s="1" t="s">
        <v>48</v>
      </c>
      <c r="C879" s="1" t="s">
        <v>34</v>
      </c>
      <c r="D879">
        <v>35</v>
      </c>
      <c r="E879" s="1">
        <v>41</v>
      </c>
      <c r="F879">
        <f t="shared" si="328"/>
        <v>0</v>
      </c>
      <c r="G879">
        <f t="shared" si="329"/>
        <v>1</v>
      </c>
      <c r="H879" s="4">
        <v>1.74</v>
      </c>
      <c r="I879" s="4">
        <v>2.15</v>
      </c>
      <c r="J879" s="4">
        <v>2</v>
      </c>
      <c r="K879" s="4">
        <v>1.83</v>
      </c>
      <c r="L879" s="18">
        <f t="shared" si="330"/>
        <v>50</v>
      </c>
      <c r="M879" s="18">
        <f t="shared" si="331"/>
        <v>45</v>
      </c>
      <c r="N879" s="18">
        <f t="shared" si="332"/>
        <v>50</v>
      </c>
      <c r="O879" s="18">
        <f t="shared" si="333"/>
        <v>50</v>
      </c>
      <c r="P879" s="4">
        <f t="shared" si="334"/>
        <v>201912</v>
      </c>
      <c r="Q879" s="23">
        <f t="shared" si="335"/>
        <v>0.80930232558139537</v>
      </c>
      <c r="R879" s="23">
        <f t="shared" si="336"/>
        <v>-2.2209165687426555</v>
      </c>
      <c r="S879" s="22">
        <f t="shared" si="337"/>
        <v>-1.4116142431612602</v>
      </c>
      <c r="T879" s="5">
        <f t="shared" si="338"/>
        <v>1.235632183908046</v>
      </c>
      <c r="U879" s="5"/>
      <c r="V879" s="5"/>
      <c r="W879" s="5">
        <f t="shared" si="339"/>
        <v>-1</v>
      </c>
      <c r="X879" s="4">
        <f t="shared" si="340"/>
        <v>-1</v>
      </c>
      <c r="Y879" s="4">
        <f t="shared" si="341"/>
        <v>0</v>
      </c>
      <c r="Z879" s="30">
        <f t="shared" si="342"/>
        <v>2019</v>
      </c>
      <c r="AA879" s="4">
        <f t="shared" si="343"/>
        <v>1.1499999999999999</v>
      </c>
      <c r="AB879" s="4">
        <f t="shared" si="344"/>
        <v>0.83000000000000007</v>
      </c>
      <c r="AC879" s="4">
        <f t="shared" si="345"/>
        <v>-0.31999999999999984</v>
      </c>
      <c r="AD879" s="4"/>
      <c r="AE879" s="4">
        <f t="shared" si="346"/>
        <v>7.4712643678160884E-2</v>
      </c>
      <c r="AF879" s="31">
        <f t="shared" si="347"/>
        <v>0.14999999999999991</v>
      </c>
      <c r="AG879" s="31">
        <f t="shared" si="348"/>
        <v>-0.16999999999999993</v>
      </c>
      <c r="AH879" s="3">
        <f t="shared" si="349"/>
        <v>1</v>
      </c>
      <c r="AI879" s="40">
        <f t="shared" si="350"/>
        <v>3.488372093023262E-2</v>
      </c>
      <c r="AJ879" s="3">
        <f t="shared" si="351"/>
        <v>3.8303341902313659E-2</v>
      </c>
      <c r="AK879" s="3">
        <f t="shared" si="352"/>
        <v>0.72204519573698789</v>
      </c>
    </row>
    <row r="880" spans="1:37" s="3" customFormat="1" x14ac:dyDescent="0.25">
      <c r="A880" s="9">
        <v>43820</v>
      </c>
      <c r="B880" s="1" t="s">
        <v>38</v>
      </c>
      <c r="C880" s="1" t="s">
        <v>73</v>
      </c>
      <c r="D880">
        <v>34</v>
      </c>
      <c r="E880" s="1">
        <v>31</v>
      </c>
      <c r="F880">
        <f t="shared" si="328"/>
        <v>1</v>
      </c>
      <c r="G880">
        <f t="shared" si="329"/>
        <v>0</v>
      </c>
      <c r="H880" s="4">
        <v>1.37</v>
      </c>
      <c r="I880" s="4">
        <v>3.2</v>
      </c>
      <c r="J880" s="4">
        <v>1.31</v>
      </c>
      <c r="K880" s="4">
        <v>3.6</v>
      </c>
      <c r="L880" s="18">
        <f t="shared" si="330"/>
        <v>70</v>
      </c>
      <c r="M880" s="18">
        <f t="shared" si="331"/>
        <v>30</v>
      </c>
      <c r="N880" s="18">
        <f t="shared" si="332"/>
        <v>75</v>
      </c>
      <c r="O880" s="18">
        <f t="shared" si="333"/>
        <v>25</v>
      </c>
      <c r="P880" s="4">
        <f t="shared" si="334"/>
        <v>201912</v>
      </c>
      <c r="Q880" s="23">
        <f t="shared" si="335"/>
        <v>1.37</v>
      </c>
      <c r="R880" s="23">
        <f t="shared" si="336"/>
        <v>-3.1572481572481563</v>
      </c>
      <c r="S880" s="22">
        <f t="shared" si="337"/>
        <v>-1.7872481572481562</v>
      </c>
      <c r="T880" s="5">
        <f t="shared" si="338"/>
        <v>2.335766423357664</v>
      </c>
      <c r="U880" s="5"/>
      <c r="V880" s="5"/>
      <c r="W880" s="5">
        <f t="shared" si="339"/>
        <v>0.37000000000000011</v>
      </c>
      <c r="X880" s="4">
        <f t="shared" si="340"/>
        <v>0.31000000000000005</v>
      </c>
      <c r="Y880" s="4">
        <f t="shared" si="341"/>
        <v>-6.0000000000000053E-2</v>
      </c>
      <c r="Z880" s="30">
        <f t="shared" si="342"/>
        <v>2019</v>
      </c>
      <c r="AA880" s="4">
        <f t="shared" si="343"/>
        <v>-1</v>
      </c>
      <c r="AB880" s="4">
        <f t="shared" si="344"/>
        <v>-1</v>
      </c>
      <c r="AC880" s="4">
        <f t="shared" si="345"/>
        <v>0</v>
      </c>
      <c r="AD880" s="4"/>
      <c r="AE880" s="4">
        <f t="shared" si="346"/>
        <v>-3.3431771326684068E-2</v>
      </c>
      <c r="AF880" s="31">
        <f t="shared" si="347"/>
        <v>-0.62999999999999989</v>
      </c>
      <c r="AG880" s="31">
        <f t="shared" si="348"/>
        <v>-0.69</v>
      </c>
      <c r="AH880" s="3">
        <f t="shared" si="349"/>
        <v>0</v>
      </c>
      <c r="AI880" s="40" t="b">
        <f t="shared" si="350"/>
        <v>0</v>
      </c>
      <c r="AJ880" s="3">
        <f t="shared" si="351"/>
        <v>4.0700218818380707E-2</v>
      </c>
      <c r="AK880" s="3">
        <f t="shared" si="352"/>
        <v>0.76222011694815928</v>
      </c>
    </row>
    <row r="881" spans="1:37" s="3" customFormat="1" x14ac:dyDescent="0.25">
      <c r="A881" s="9">
        <v>43820</v>
      </c>
      <c r="B881" s="1" t="s">
        <v>52</v>
      </c>
      <c r="C881" s="1" t="s">
        <v>46</v>
      </c>
      <c r="D881">
        <v>24</v>
      </c>
      <c r="E881" s="1">
        <v>17</v>
      </c>
      <c r="F881">
        <f t="shared" si="328"/>
        <v>1</v>
      </c>
      <c r="G881">
        <f t="shared" si="329"/>
        <v>0</v>
      </c>
      <c r="H881" s="4">
        <v>1.36</v>
      </c>
      <c r="I881" s="4">
        <v>3.25</v>
      </c>
      <c r="J881" s="4">
        <v>1.34</v>
      </c>
      <c r="K881" s="4">
        <v>3.35</v>
      </c>
      <c r="L881" s="18">
        <f t="shared" si="330"/>
        <v>70</v>
      </c>
      <c r="M881" s="18">
        <f t="shared" si="331"/>
        <v>30</v>
      </c>
      <c r="N881" s="18">
        <f t="shared" si="332"/>
        <v>70</v>
      </c>
      <c r="O881" s="18">
        <f t="shared" si="333"/>
        <v>25</v>
      </c>
      <c r="P881" s="4">
        <f t="shared" si="334"/>
        <v>201912</v>
      </c>
      <c r="Q881" s="23">
        <f t="shared" si="335"/>
        <v>1.36</v>
      </c>
      <c r="R881" s="23">
        <f t="shared" si="336"/>
        <v>-3.2222222222222214</v>
      </c>
      <c r="S881" s="22">
        <f t="shared" si="337"/>
        <v>-1.8622222222222213</v>
      </c>
      <c r="T881" s="5">
        <f t="shared" si="338"/>
        <v>2.3897058823529411</v>
      </c>
      <c r="U881" s="5"/>
      <c r="V881" s="5"/>
      <c r="W881" s="5">
        <f t="shared" si="339"/>
        <v>0.3600000000000001</v>
      </c>
      <c r="X881" s="4">
        <f t="shared" si="340"/>
        <v>0.34000000000000008</v>
      </c>
      <c r="Y881" s="4">
        <f t="shared" si="341"/>
        <v>-2.0000000000000018E-2</v>
      </c>
      <c r="Z881" s="30">
        <f t="shared" si="342"/>
        <v>2019</v>
      </c>
      <c r="AA881" s="4">
        <f t="shared" si="343"/>
        <v>-1</v>
      </c>
      <c r="AB881" s="4">
        <f t="shared" si="344"/>
        <v>-1</v>
      </c>
      <c r="AC881" s="4">
        <f t="shared" si="345"/>
        <v>0</v>
      </c>
      <c r="AD881" s="4"/>
      <c r="AE881" s="4">
        <f t="shared" si="346"/>
        <v>-1.0974539069359079E-2</v>
      </c>
      <c r="AF881" s="31">
        <f t="shared" si="347"/>
        <v>-0.6399999999999999</v>
      </c>
      <c r="AG881" s="31">
        <f t="shared" si="348"/>
        <v>-0.65999999999999992</v>
      </c>
      <c r="AH881" s="3">
        <f t="shared" si="349"/>
        <v>0</v>
      </c>
      <c r="AI881" s="40" t="b">
        <f t="shared" si="350"/>
        <v>0</v>
      </c>
      <c r="AJ881" s="3">
        <f t="shared" si="351"/>
        <v>4.1214750542299394E-2</v>
      </c>
      <c r="AK881" s="3">
        <f t="shared" si="352"/>
        <v>0.76403022051145553</v>
      </c>
    </row>
    <row r="882" spans="1:37" s="3" customFormat="1" x14ac:dyDescent="0.25">
      <c r="A882" s="9">
        <v>43820</v>
      </c>
      <c r="B882" s="1" t="s">
        <v>39</v>
      </c>
      <c r="C882" s="1" t="s">
        <v>47</v>
      </c>
      <c r="D882">
        <v>20</v>
      </c>
      <c r="E882" s="1">
        <v>23</v>
      </c>
      <c r="F882">
        <f t="shared" si="328"/>
        <v>0</v>
      </c>
      <c r="G882">
        <f t="shared" si="329"/>
        <v>1</v>
      </c>
      <c r="H882" s="4">
        <v>2</v>
      </c>
      <c r="I882" s="4">
        <v>1.83</v>
      </c>
      <c r="J882" s="4">
        <v>2.4</v>
      </c>
      <c r="K882" s="4">
        <v>1.62</v>
      </c>
      <c r="L882" s="18">
        <f t="shared" si="330"/>
        <v>50</v>
      </c>
      <c r="M882" s="18">
        <f t="shared" si="331"/>
        <v>50</v>
      </c>
      <c r="N882" s="18">
        <f t="shared" si="332"/>
        <v>40</v>
      </c>
      <c r="O882" s="18">
        <f t="shared" si="333"/>
        <v>60</v>
      </c>
      <c r="P882" s="4">
        <f t="shared" si="334"/>
        <v>201912</v>
      </c>
      <c r="Q882" s="23">
        <f t="shared" si="335"/>
        <v>1.0928961748633879</v>
      </c>
      <c r="R882" s="23">
        <f t="shared" si="336"/>
        <v>-2.2048192771084336</v>
      </c>
      <c r="S882" s="22">
        <f t="shared" si="337"/>
        <v>-1.1119231022450458</v>
      </c>
      <c r="T882" s="5">
        <f t="shared" si="338"/>
        <v>0.91500000000000004</v>
      </c>
      <c r="U882" s="5"/>
      <c r="V882" s="5"/>
      <c r="W882" s="5">
        <f t="shared" si="339"/>
        <v>-1</v>
      </c>
      <c r="X882" s="4">
        <f t="shared" si="340"/>
        <v>-1</v>
      </c>
      <c r="Y882" s="4">
        <f t="shared" si="341"/>
        <v>0</v>
      </c>
      <c r="Z882" s="30">
        <f t="shared" si="342"/>
        <v>2019</v>
      </c>
      <c r="AA882" s="4">
        <f t="shared" si="343"/>
        <v>0.83000000000000007</v>
      </c>
      <c r="AB882" s="4">
        <f t="shared" si="344"/>
        <v>0.62000000000000011</v>
      </c>
      <c r="AC882" s="4">
        <f t="shared" si="345"/>
        <v>-0.20999999999999996</v>
      </c>
      <c r="AD882" s="4"/>
      <c r="AE882" s="4">
        <f t="shared" si="346"/>
        <v>8.3333333333333315E-2</v>
      </c>
      <c r="AF882" s="31">
        <f t="shared" si="347"/>
        <v>-0.16999999999999993</v>
      </c>
      <c r="AG882" s="31">
        <f t="shared" si="348"/>
        <v>-0.37999999999999989</v>
      </c>
      <c r="AH882" s="3">
        <f t="shared" si="349"/>
        <v>1</v>
      </c>
      <c r="AI882" s="40">
        <f t="shared" si="350"/>
        <v>3.688524590163933E-2</v>
      </c>
      <c r="AJ882" s="3">
        <f t="shared" si="351"/>
        <v>4.4386422976501305E-2</v>
      </c>
      <c r="AK882" s="3">
        <f t="shared" si="352"/>
        <v>0.71408522201319835</v>
      </c>
    </row>
    <row r="883" spans="1:37" s="3" customFormat="1" x14ac:dyDescent="0.25">
      <c r="A883" s="9">
        <v>43815</v>
      </c>
      <c r="B883" s="1" t="s">
        <v>42</v>
      </c>
      <c r="C883" s="1" t="s">
        <v>36</v>
      </c>
      <c r="D883">
        <v>34</v>
      </c>
      <c r="E883" s="1">
        <v>7</v>
      </c>
      <c r="F883">
        <f t="shared" si="328"/>
        <v>1</v>
      </c>
      <c r="G883">
        <f t="shared" si="329"/>
        <v>0</v>
      </c>
      <c r="H883" s="4">
        <v>1.27</v>
      </c>
      <c r="I883" s="4">
        <v>3.8</v>
      </c>
      <c r="J883" s="4">
        <v>1.26</v>
      </c>
      <c r="K883" s="4">
        <v>4</v>
      </c>
      <c r="L883" s="18">
        <f t="shared" si="330"/>
        <v>70</v>
      </c>
      <c r="M883" s="18">
        <f t="shared" si="331"/>
        <v>25</v>
      </c>
      <c r="N883" s="18">
        <f t="shared" si="332"/>
        <v>75</v>
      </c>
      <c r="O883" s="18">
        <f t="shared" si="333"/>
        <v>25</v>
      </c>
      <c r="P883" s="4">
        <f t="shared" si="334"/>
        <v>201912</v>
      </c>
      <c r="Q883" s="23">
        <f t="shared" si="335"/>
        <v>1.27</v>
      </c>
      <c r="R883" s="23">
        <f t="shared" si="336"/>
        <v>-4.06084656084656</v>
      </c>
      <c r="S883" s="22">
        <f t="shared" si="337"/>
        <v>-2.79084656084656</v>
      </c>
      <c r="T883" s="5">
        <f t="shared" si="338"/>
        <v>2.9921259842519685</v>
      </c>
      <c r="U883" s="5"/>
      <c r="V883" s="5"/>
      <c r="W883" s="5">
        <f t="shared" si="339"/>
        <v>0.27</v>
      </c>
      <c r="X883" s="4">
        <f t="shared" si="340"/>
        <v>0.26</v>
      </c>
      <c r="Y883" s="4">
        <f t="shared" si="341"/>
        <v>-1.0000000000000009E-2</v>
      </c>
      <c r="Z883" s="30">
        <f t="shared" si="342"/>
        <v>2019</v>
      </c>
      <c r="AA883" s="4">
        <f t="shared" si="343"/>
        <v>-1</v>
      </c>
      <c r="AB883" s="4">
        <f t="shared" si="344"/>
        <v>-1</v>
      </c>
      <c r="AC883" s="4">
        <f t="shared" si="345"/>
        <v>0</v>
      </c>
      <c r="AD883" s="4"/>
      <c r="AE883" s="4">
        <f t="shared" si="346"/>
        <v>-6.2492188476440669E-3</v>
      </c>
      <c r="AF883" s="31">
        <f t="shared" si="347"/>
        <v>-0.73</v>
      </c>
      <c r="AG883" s="31">
        <f t="shared" si="348"/>
        <v>-0.74</v>
      </c>
      <c r="AH883" s="3">
        <f t="shared" si="349"/>
        <v>0</v>
      </c>
      <c r="AI883" s="40" t="b">
        <f t="shared" si="350"/>
        <v>0</v>
      </c>
      <c r="AJ883" s="3">
        <f t="shared" si="351"/>
        <v>4.8126232741617536E-2</v>
      </c>
      <c r="AK883" s="3">
        <f t="shared" si="352"/>
        <v>0.78231258401574977</v>
      </c>
    </row>
    <row r="884" spans="1:37" s="3" customFormat="1" x14ac:dyDescent="0.25">
      <c r="A884" s="9">
        <v>43814</v>
      </c>
      <c r="B884" s="1" t="s">
        <v>57</v>
      </c>
      <c r="C884" s="1" t="s">
        <v>46</v>
      </c>
      <c r="D884">
        <v>10</v>
      </c>
      <c r="E884" s="1">
        <v>17</v>
      </c>
      <c r="F884">
        <f t="shared" si="328"/>
        <v>0</v>
      </c>
      <c r="G884">
        <f t="shared" si="329"/>
        <v>1</v>
      </c>
      <c r="H884" s="4">
        <v>1.8</v>
      </c>
      <c r="I884" s="4">
        <v>2.0499999999999998</v>
      </c>
      <c r="J884" s="4">
        <v>1.86</v>
      </c>
      <c r="K884" s="4">
        <v>1.95</v>
      </c>
      <c r="L884" s="18">
        <f t="shared" si="330"/>
        <v>50</v>
      </c>
      <c r="M884" s="18">
        <f t="shared" si="331"/>
        <v>45</v>
      </c>
      <c r="N884" s="18">
        <f t="shared" si="332"/>
        <v>50</v>
      </c>
      <c r="O884" s="18">
        <f t="shared" si="333"/>
        <v>50</v>
      </c>
      <c r="P884" s="4">
        <f t="shared" si="334"/>
        <v>201912</v>
      </c>
      <c r="Q884" s="23">
        <f t="shared" si="335"/>
        <v>0.87804878048780499</v>
      </c>
      <c r="R884" s="23">
        <f t="shared" si="336"/>
        <v>-2.2023809523809526</v>
      </c>
      <c r="S884" s="22">
        <f t="shared" si="337"/>
        <v>-1.3243321718931476</v>
      </c>
      <c r="T884" s="5">
        <f t="shared" si="338"/>
        <v>1.1388888888888888</v>
      </c>
      <c r="U884" s="5"/>
      <c r="V884" s="5"/>
      <c r="W884" s="5">
        <f t="shared" si="339"/>
        <v>-1</v>
      </c>
      <c r="X884" s="4">
        <f t="shared" si="340"/>
        <v>-1</v>
      </c>
      <c r="Y884" s="4">
        <f t="shared" si="341"/>
        <v>0</v>
      </c>
      <c r="Z884" s="30">
        <f t="shared" si="342"/>
        <v>2019</v>
      </c>
      <c r="AA884" s="4">
        <f t="shared" si="343"/>
        <v>1.0499999999999998</v>
      </c>
      <c r="AB884" s="4">
        <f t="shared" si="344"/>
        <v>0.95</v>
      </c>
      <c r="AC884" s="4">
        <f t="shared" si="345"/>
        <v>-9.9999999999999867E-2</v>
      </c>
      <c r="AD884" s="4"/>
      <c r="AE884" s="4">
        <f t="shared" si="346"/>
        <v>1.7921146953405076E-2</v>
      </c>
      <c r="AF884" s="31">
        <f t="shared" si="347"/>
        <v>4.9999999999999822E-2</v>
      </c>
      <c r="AG884" s="31">
        <f t="shared" si="348"/>
        <v>-5.0000000000000044E-2</v>
      </c>
      <c r="AH884" s="3">
        <f t="shared" si="349"/>
        <v>0</v>
      </c>
      <c r="AI884" s="40" t="b">
        <f t="shared" si="350"/>
        <v>0</v>
      </c>
      <c r="AJ884" s="3">
        <f t="shared" si="351"/>
        <v>4.1558441558441461E-2</v>
      </c>
      <c r="AK884" s="3">
        <f t="shared" si="352"/>
        <v>0.7172464949581745</v>
      </c>
    </row>
    <row r="885" spans="1:37" s="3" customFormat="1" x14ac:dyDescent="0.25">
      <c r="A885" s="9">
        <v>43814</v>
      </c>
      <c r="B885" s="1" t="s">
        <v>37</v>
      </c>
      <c r="C885" s="1" t="s">
        <v>73</v>
      </c>
      <c r="D885">
        <v>44</v>
      </c>
      <c r="E885" s="1">
        <v>21</v>
      </c>
      <c r="F885">
        <f t="shared" si="328"/>
        <v>1</v>
      </c>
      <c r="G885">
        <f t="shared" si="329"/>
        <v>0</v>
      </c>
      <c r="H885" s="4">
        <v>1.71</v>
      </c>
      <c r="I885" s="4">
        <v>2.2000000000000002</v>
      </c>
      <c r="J885" s="4">
        <v>1.95</v>
      </c>
      <c r="K885" s="4">
        <v>1.86</v>
      </c>
      <c r="L885" s="18">
        <f t="shared" si="330"/>
        <v>50</v>
      </c>
      <c r="M885" s="18">
        <f t="shared" si="331"/>
        <v>45</v>
      </c>
      <c r="N885" s="18">
        <f t="shared" si="332"/>
        <v>50</v>
      </c>
      <c r="O885" s="18">
        <f t="shared" si="333"/>
        <v>50</v>
      </c>
      <c r="P885" s="4">
        <f t="shared" si="334"/>
        <v>201912</v>
      </c>
      <c r="Q885" s="23">
        <f t="shared" si="335"/>
        <v>1.71</v>
      </c>
      <c r="R885" s="23">
        <f t="shared" si="336"/>
        <v>-2.2417840375586855</v>
      </c>
      <c r="S885" s="22">
        <f t="shared" si="337"/>
        <v>-0.53178403755868553</v>
      </c>
      <c r="T885" s="5">
        <f t="shared" si="338"/>
        <v>1.2865497076023393</v>
      </c>
      <c r="U885" s="5"/>
      <c r="V885" s="5"/>
      <c r="W885" s="5">
        <f t="shared" si="339"/>
        <v>0.71</v>
      </c>
      <c r="X885" s="4">
        <f t="shared" si="340"/>
        <v>0.95</v>
      </c>
      <c r="Y885" s="4">
        <f t="shared" si="341"/>
        <v>0.24</v>
      </c>
      <c r="Z885" s="30">
        <f t="shared" si="342"/>
        <v>2019</v>
      </c>
      <c r="AA885" s="4">
        <f t="shared" si="343"/>
        <v>-1</v>
      </c>
      <c r="AB885" s="4">
        <f t="shared" si="344"/>
        <v>-1</v>
      </c>
      <c r="AC885" s="4">
        <f t="shared" si="345"/>
        <v>0</v>
      </c>
      <c r="AD885" s="4"/>
      <c r="AE885" s="4">
        <f t="shared" si="346"/>
        <v>7.1974808816913982E-2</v>
      </c>
      <c r="AF885" s="31">
        <f t="shared" si="347"/>
        <v>-0.29000000000000004</v>
      </c>
      <c r="AG885" s="31">
        <f t="shared" si="348"/>
        <v>-5.0000000000000044E-2</v>
      </c>
      <c r="AH885" s="3">
        <f t="shared" si="349"/>
        <v>1</v>
      </c>
      <c r="AI885" s="40">
        <f t="shared" si="350"/>
        <v>3.2634032634032639E-2</v>
      </c>
      <c r="AJ885" s="3">
        <f t="shared" si="351"/>
        <v>3.7851662404092101E-2</v>
      </c>
      <c r="AK885" s="3">
        <f t="shared" si="352"/>
        <v>0.72372653477329041</v>
      </c>
    </row>
    <row r="886" spans="1:37" s="3" customFormat="1" x14ac:dyDescent="0.25">
      <c r="A886" s="9">
        <v>43814</v>
      </c>
      <c r="B886" s="1" t="s">
        <v>38</v>
      </c>
      <c r="C886" s="1" t="s">
        <v>41</v>
      </c>
      <c r="D886">
        <v>22</v>
      </c>
      <c r="E886" s="1">
        <v>29</v>
      </c>
      <c r="F886">
        <f t="shared" si="328"/>
        <v>0</v>
      </c>
      <c r="G886">
        <f t="shared" si="329"/>
        <v>1</v>
      </c>
      <c r="H886" s="4">
        <v>1.2</v>
      </c>
      <c r="I886" s="4">
        <v>4.75</v>
      </c>
      <c r="J886" s="4">
        <v>1.2</v>
      </c>
      <c r="K886" s="4">
        <v>4.75</v>
      </c>
      <c r="L886" s="18">
        <f t="shared" si="330"/>
        <v>80</v>
      </c>
      <c r="M886" s="18">
        <f t="shared" si="331"/>
        <v>20</v>
      </c>
      <c r="N886" s="18">
        <f t="shared" si="332"/>
        <v>80</v>
      </c>
      <c r="O886" s="18">
        <f t="shared" si="333"/>
        <v>20</v>
      </c>
      <c r="P886" s="4">
        <f t="shared" si="334"/>
        <v>201912</v>
      </c>
      <c r="Q886" s="23">
        <f t="shared" si="335"/>
        <v>0.25263157894736843</v>
      </c>
      <c r="R886" s="23">
        <f t="shared" si="336"/>
        <v>-5.2666666666666675</v>
      </c>
      <c r="S886" s="22">
        <f t="shared" si="337"/>
        <v>-5.0140350877192992</v>
      </c>
      <c r="T886" s="5">
        <f t="shared" si="338"/>
        <v>3.9583333333333335</v>
      </c>
      <c r="U886" s="5"/>
      <c r="V886" s="5"/>
      <c r="W886" s="5">
        <f t="shared" si="339"/>
        <v>-1</v>
      </c>
      <c r="X886" s="4">
        <f t="shared" si="340"/>
        <v>-1</v>
      </c>
      <c r="Y886" s="4">
        <f t="shared" si="341"/>
        <v>0</v>
      </c>
      <c r="Z886" s="30">
        <f t="shared" si="342"/>
        <v>2019</v>
      </c>
      <c r="AA886" s="4">
        <f t="shared" si="343"/>
        <v>3.75</v>
      </c>
      <c r="AB886" s="4">
        <f t="shared" si="344"/>
        <v>3.75</v>
      </c>
      <c r="AC886" s="4">
        <f t="shared" si="345"/>
        <v>0</v>
      </c>
      <c r="AD886" s="4"/>
      <c r="AE886" s="4">
        <f t="shared" si="346"/>
        <v>0</v>
      </c>
      <c r="AF886" s="31">
        <f t="shared" si="347"/>
        <v>2.75</v>
      </c>
      <c r="AG886" s="31">
        <f t="shared" si="348"/>
        <v>2.75</v>
      </c>
      <c r="AH886" s="3">
        <f t="shared" si="349"/>
        <v>0</v>
      </c>
      <c r="AI886" s="40" t="b">
        <f t="shared" si="350"/>
        <v>0</v>
      </c>
      <c r="AJ886" s="3">
        <f t="shared" si="351"/>
        <v>4.2016806722689037E-2</v>
      </c>
      <c r="AK886" s="3">
        <f t="shared" si="352"/>
        <v>0.81686672822406892</v>
      </c>
    </row>
    <row r="887" spans="1:37" s="3" customFormat="1" x14ac:dyDescent="0.25">
      <c r="A887" s="9">
        <v>43814</v>
      </c>
      <c r="B887" s="1" t="s">
        <v>63</v>
      </c>
      <c r="C887" s="1" t="s">
        <v>58</v>
      </c>
      <c r="D887">
        <v>38</v>
      </c>
      <c r="E887" s="1">
        <v>24</v>
      </c>
      <c r="F887">
        <f t="shared" si="328"/>
        <v>1</v>
      </c>
      <c r="G887">
        <f t="shared" si="329"/>
        <v>0</v>
      </c>
      <c r="H887" s="4">
        <v>2.15</v>
      </c>
      <c r="I887" s="4">
        <v>1.74</v>
      </c>
      <c r="J887" s="4">
        <v>2.4</v>
      </c>
      <c r="K887" s="4">
        <v>1.62</v>
      </c>
      <c r="L887" s="18">
        <f t="shared" si="330"/>
        <v>40</v>
      </c>
      <c r="M887" s="18">
        <f t="shared" si="331"/>
        <v>55</v>
      </c>
      <c r="N887" s="18">
        <f t="shared" si="332"/>
        <v>40</v>
      </c>
      <c r="O887" s="18">
        <f t="shared" si="333"/>
        <v>60</v>
      </c>
      <c r="P887" s="4">
        <f t="shared" si="334"/>
        <v>201912</v>
      </c>
      <c r="Q887" s="23">
        <f t="shared" si="335"/>
        <v>2.15</v>
      </c>
      <c r="R887" s="23">
        <f t="shared" si="336"/>
        <v>-2.2209165687426555</v>
      </c>
      <c r="S887" s="22">
        <f t="shared" si="337"/>
        <v>-7.0916568742655617E-2</v>
      </c>
      <c r="T887" s="5">
        <f t="shared" si="338"/>
        <v>0.80930232558139537</v>
      </c>
      <c r="U887" s="5"/>
      <c r="V887" s="5"/>
      <c r="W887" s="5">
        <f t="shared" si="339"/>
        <v>1.1499999999999999</v>
      </c>
      <c r="X887" s="4">
        <f t="shared" si="340"/>
        <v>1.4</v>
      </c>
      <c r="Y887" s="4">
        <f t="shared" si="341"/>
        <v>0.25</v>
      </c>
      <c r="Z887" s="30">
        <f t="shared" si="342"/>
        <v>2019</v>
      </c>
      <c r="AA887" s="4">
        <f t="shared" si="343"/>
        <v>-1</v>
      </c>
      <c r="AB887" s="4">
        <f t="shared" si="344"/>
        <v>-1</v>
      </c>
      <c r="AC887" s="4">
        <f t="shared" si="345"/>
        <v>0</v>
      </c>
      <c r="AD887" s="4"/>
      <c r="AE887" s="4">
        <f t="shared" si="346"/>
        <v>4.844961240310075E-2</v>
      </c>
      <c r="AF887" s="31">
        <f t="shared" si="347"/>
        <v>0.14999999999999991</v>
      </c>
      <c r="AG887" s="31">
        <f t="shared" si="348"/>
        <v>0.39999999999999991</v>
      </c>
      <c r="AH887" s="3">
        <f t="shared" si="349"/>
        <v>1</v>
      </c>
      <c r="AI887" s="40" t="b">
        <f t="shared" si="350"/>
        <v>0</v>
      </c>
      <c r="AJ887" s="3">
        <f t="shared" si="351"/>
        <v>3.8303341902313659E-2</v>
      </c>
      <c r="AK887" s="3">
        <f t="shared" si="352"/>
        <v>0.72204519573698789</v>
      </c>
    </row>
    <row r="888" spans="1:37" s="3" customFormat="1" x14ac:dyDescent="0.25">
      <c r="A888" s="9">
        <v>43814</v>
      </c>
      <c r="B888" s="1" t="s">
        <v>74</v>
      </c>
      <c r="C888" s="1" t="s">
        <v>60</v>
      </c>
      <c r="D888">
        <v>10</v>
      </c>
      <c r="E888" s="1">
        <v>39</v>
      </c>
      <c r="F888">
        <f t="shared" si="328"/>
        <v>0</v>
      </c>
      <c r="G888">
        <f t="shared" si="329"/>
        <v>1</v>
      </c>
      <c r="H888" s="4">
        <v>2.35</v>
      </c>
      <c r="I888" s="4">
        <v>1.64</v>
      </c>
      <c r="J888" s="4">
        <v>2</v>
      </c>
      <c r="K888" s="4">
        <v>1.83</v>
      </c>
      <c r="L888" s="18">
        <f t="shared" si="330"/>
        <v>40</v>
      </c>
      <c r="M888" s="18">
        <f t="shared" si="331"/>
        <v>60</v>
      </c>
      <c r="N888" s="18">
        <f t="shared" si="332"/>
        <v>50</v>
      </c>
      <c r="O888" s="18">
        <f t="shared" si="333"/>
        <v>50</v>
      </c>
      <c r="P888" s="4">
        <f t="shared" si="334"/>
        <v>201912</v>
      </c>
      <c r="Q888" s="23">
        <f t="shared" si="335"/>
        <v>1.4329268292682928</v>
      </c>
      <c r="R888" s="23">
        <f t="shared" si="336"/>
        <v>-2.3032407407407409</v>
      </c>
      <c r="S888" s="22">
        <f t="shared" si="337"/>
        <v>-0.87031391147244808</v>
      </c>
      <c r="T888" s="5">
        <f t="shared" si="338"/>
        <v>0.69787234042553181</v>
      </c>
      <c r="U888" s="5"/>
      <c r="V888" s="5"/>
      <c r="W888" s="5">
        <f t="shared" si="339"/>
        <v>-1</v>
      </c>
      <c r="X888" s="4">
        <f t="shared" si="340"/>
        <v>-1</v>
      </c>
      <c r="Y888" s="4">
        <f t="shared" si="341"/>
        <v>0</v>
      </c>
      <c r="Z888" s="30">
        <f t="shared" si="342"/>
        <v>2019</v>
      </c>
      <c r="AA888" s="4">
        <f t="shared" si="343"/>
        <v>0.6399999999999999</v>
      </c>
      <c r="AB888" s="4">
        <f t="shared" si="344"/>
        <v>0.83000000000000007</v>
      </c>
      <c r="AC888" s="4">
        <f t="shared" si="345"/>
        <v>0.19000000000000017</v>
      </c>
      <c r="AD888" s="4"/>
      <c r="AE888" s="4">
        <f t="shared" si="346"/>
        <v>-7.4468085106382975E-2</v>
      </c>
      <c r="AF888" s="31">
        <f t="shared" si="347"/>
        <v>-0.3600000000000001</v>
      </c>
      <c r="AG888" s="31">
        <f t="shared" si="348"/>
        <v>-0.16999999999999993</v>
      </c>
      <c r="AH888" s="3">
        <f t="shared" si="349"/>
        <v>1</v>
      </c>
      <c r="AI888" s="40">
        <f t="shared" si="350"/>
        <v>2.8019997674689101E-2</v>
      </c>
      <c r="AJ888" s="3">
        <f t="shared" si="351"/>
        <v>3.4085213032581496E-2</v>
      </c>
      <c r="AK888" s="3">
        <f t="shared" si="352"/>
        <v>0.73137311560596974</v>
      </c>
    </row>
    <row r="889" spans="1:37" s="3" customFormat="1" x14ac:dyDescent="0.25">
      <c r="A889" s="9">
        <v>43814</v>
      </c>
      <c r="B889" s="1" t="s">
        <v>54</v>
      </c>
      <c r="C889" s="1" t="s">
        <v>56</v>
      </c>
      <c r="D889">
        <v>16</v>
      </c>
      <c r="E889" s="1">
        <v>20</v>
      </c>
      <c r="F889">
        <f t="shared" si="328"/>
        <v>0</v>
      </c>
      <c r="G889">
        <f t="shared" si="329"/>
        <v>1</v>
      </c>
      <c r="H889" s="4">
        <v>1.4</v>
      </c>
      <c r="I889" s="4">
        <v>3.1</v>
      </c>
      <c r="J889" s="4">
        <v>1.32</v>
      </c>
      <c r="K889" s="4">
        <v>3.5</v>
      </c>
      <c r="L889" s="18">
        <f t="shared" si="330"/>
        <v>70</v>
      </c>
      <c r="M889" s="18">
        <f t="shared" si="331"/>
        <v>30</v>
      </c>
      <c r="N889" s="18">
        <f t="shared" si="332"/>
        <v>75</v>
      </c>
      <c r="O889" s="18">
        <f t="shared" si="333"/>
        <v>25</v>
      </c>
      <c r="P889" s="4">
        <f t="shared" si="334"/>
        <v>201912</v>
      </c>
      <c r="Q889" s="23">
        <f t="shared" si="335"/>
        <v>0.45161290322580638</v>
      </c>
      <c r="R889" s="23">
        <f t="shared" si="336"/>
        <v>-2.9761904761904767</v>
      </c>
      <c r="S889" s="22">
        <f t="shared" si="337"/>
        <v>-2.5245775729646702</v>
      </c>
      <c r="T889" s="5">
        <f t="shared" si="338"/>
        <v>2.2142857142857144</v>
      </c>
      <c r="U889" s="5"/>
      <c r="V889" s="5"/>
      <c r="W889" s="5">
        <f t="shared" si="339"/>
        <v>-1</v>
      </c>
      <c r="X889" s="4">
        <f t="shared" si="340"/>
        <v>-1</v>
      </c>
      <c r="Y889" s="4">
        <f t="shared" si="341"/>
        <v>0</v>
      </c>
      <c r="Z889" s="30">
        <f t="shared" si="342"/>
        <v>2019</v>
      </c>
      <c r="AA889" s="4">
        <f t="shared" si="343"/>
        <v>2.1</v>
      </c>
      <c r="AB889" s="4">
        <f t="shared" si="344"/>
        <v>2.5</v>
      </c>
      <c r="AC889" s="4">
        <f t="shared" si="345"/>
        <v>0.39999999999999991</v>
      </c>
      <c r="AD889" s="4"/>
      <c r="AE889" s="4">
        <f t="shared" si="346"/>
        <v>-4.3290043290043267E-2</v>
      </c>
      <c r="AF889" s="31">
        <f t="shared" si="347"/>
        <v>1.1000000000000001</v>
      </c>
      <c r="AG889" s="31">
        <f t="shared" si="348"/>
        <v>1.5</v>
      </c>
      <c r="AH889" s="3">
        <f t="shared" si="349"/>
        <v>0</v>
      </c>
      <c r="AI889" s="40" t="b">
        <f t="shared" si="350"/>
        <v>0</v>
      </c>
      <c r="AJ889" s="3">
        <f t="shared" si="351"/>
        <v>3.5555555555555562E-2</v>
      </c>
      <c r="AK889" s="3">
        <f t="shared" si="352"/>
        <v>0.76109070058824779</v>
      </c>
    </row>
    <row r="890" spans="1:37" s="3" customFormat="1" x14ac:dyDescent="0.25">
      <c r="A890" s="9">
        <v>43814</v>
      </c>
      <c r="B890" s="1" t="s">
        <v>40</v>
      </c>
      <c r="C890" s="1" t="s">
        <v>61</v>
      </c>
      <c r="D890">
        <v>24</v>
      </c>
      <c r="E890" s="1">
        <v>30</v>
      </c>
      <c r="F890">
        <f t="shared" si="328"/>
        <v>0</v>
      </c>
      <c r="G890">
        <f t="shared" si="329"/>
        <v>1</v>
      </c>
      <c r="H890" s="4">
        <v>3.05</v>
      </c>
      <c r="I890" s="4">
        <v>1.4</v>
      </c>
      <c r="J890" s="4">
        <v>3.15</v>
      </c>
      <c r="K890" s="4">
        <v>1.38</v>
      </c>
      <c r="L890" s="18">
        <f t="shared" si="330"/>
        <v>30</v>
      </c>
      <c r="M890" s="18">
        <f t="shared" si="331"/>
        <v>70</v>
      </c>
      <c r="N890" s="18">
        <f t="shared" si="332"/>
        <v>30</v>
      </c>
      <c r="O890" s="18">
        <f t="shared" si="333"/>
        <v>70</v>
      </c>
      <c r="P890" s="4">
        <f t="shared" si="334"/>
        <v>201912</v>
      </c>
      <c r="Q890" s="23">
        <f t="shared" si="335"/>
        <v>2.1785714285714284</v>
      </c>
      <c r="R890" s="23">
        <f t="shared" si="336"/>
        <v>-2.9878048780487809</v>
      </c>
      <c r="S890" s="22">
        <f t="shared" si="337"/>
        <v>-0.80923344947735254</v>
      </c>
      <c r="T890" s="5">
        <f t="shared" si="338"/>
        <v>0.45901639344262296</v>
      </c>
      <c r="U890" s="5"/>
      <c r="V890" s="5"/>
      <c r="W890" s="5">
        <f t="shared" si="339"/>
        <v>-1</v>
      </c>
      <c r="X890" s="4">
        <f t="shared" si="340"/>
        <v>-1</v>
      </c>
      <c r="Y890" s="4">
        <f t="shared" si="341"/>
        <v>0</v>
      </c>
      <c r="Z890" s="30">
        <f t="shared" si="342"/>
        <v>2019</v>
      </c>
      <c r="AA890" s="4">
        <f t="shared" si="343"/>
        <v>0.39999999999999991</v>
      </c>
      <c r="AB890" s="4">
        <f t="shared" si="344"/>
        <v>0.37999999999999989</v>
      </c>
      <c r="AC890" s="4">
        <f t="shared" si="345"/>
        <v>-2.0000000000000018E-2</v>
      </c>
      <c r="AD890" s="4"/>
      <c r="AE890" s="4">
        <f t="shared" si="346"/>
        <v>1.0408534998698982E-2</v>
      </c>
      <c r="AF890" s="31">
        <f t="shared" si="347"/>
        <v>-0.60000000000000009</v>
      </c>
      <c r="AG890" s="31">
        <f t="shared" si="348"/>
        <v>-0.62000000000000011</v>
      </c>
      <c r="AH890" s="3">
        <f t="shared" si="349"/>
        <v>0</v>
      </c>
      <c r="AI890" s="40" t="b">
        <f t="shared" si="350"/>
        <v>0</v>
      </c>
      <c r="AJ890" s="3">
        <f t="shared" si="351"/>
        <v>4.0449438202247112E-2</v>
      </c>
      <c r="AK890" s="3">
        <f t="shared" si="352"/>
        <v>0.75593569865462973</v>
      </c>
    </row>
    <row r="891" spans="1:37" s="3" customFormat="1" x14ac:dyDescent="0.25">
      <c r="A891" s="9">
        <v>43814</v>
      </c>
      <c r="B891" s="1" t="s">
        <v>44</v>
      </c>
      <c r="C891" s="1" t="s">
        <v>52</v>
      </c>
      <c r="D891">
        <v>13</v>
      </c>
      <c r="E891" s="1">
        <v>34</v>
      </c>
      <c r="F891">
        <f t="shared" si="328"/>
        <v>0</v>
      </c>
      <c r="G891">
        <f t="shared" si="329"/>
        <v>1</v>
      </c>
      <c r="H891" s="4">
        <v>4.5</v>
      </c>
      <c r="I891" s="4">
        <v>1.22</v>
      </c>
      <c r="J891" s="4">
        <v>5.25</v>
      </c>
      <c r="K891" s="4">
        <v>1.18</v>
      </c>
      <c r="L891" s="18">
        <f t="shared" si="330"/>
        <v>20</v>
      </c>
      <c r="M891" s="18">
        <f t="shared" si="331"/>
        <v>80</v>
      </c>
      <c r="N891" s="18">
        <f t="shared" si="332"/>
        <v>15</v>
      </c>
      <c r="O891" s="18">
        <f t="shared" si="333"/>
        <v>80</v>
      </c>
      <c r="P891" s="4">
        <f t="shared" si="334"/>
        <v>201912</v>
      </c>
      <c r="Q891" s="23">
        <f t="shared" si="335"/>
        <v>3.6885245901639343</v>
      </c>
      <c r="R891" s="23">
        <f t="shared" si="336"/>
        <v>-4.8311688311688314</v>
      </c>
      <c r="S891" s="22">
        <f t="shared" si="337"/>
        <v>-1.1426442410048971</v>
      </c>
      <c r="T891" s="5">
        <f t="shared" si="338"/>
        <v>0.27111111111111108</v>
      </c>
      <c r="U891" s="5"/>
      <c r="V891" s="5"/>
      <c r="W891" s="5">
        <f t="shared" si="339"/>
        <v>-1</v>
      </c>
      <c r="X891" s="4">
        <f t="shared" si="340"/>
        <v>-1</v>
      </c>
      <c r="Y891" s="4">
        <f t="shared" si="341"/>
        <v>0</v>
      </c>
      <c r="Z891" s="30">
        <f t="shared" si="342"/>
        <v>2019</v>
      </c>
      <c r="AA891" s="4">
        <f t="shared" si="343"/>
        <v>0.21999999999999997</v>
      </c>
      <c r="AB891" s="4">
        <f t="shared" si="344"/>
        <v>0.17999999999999994</v>
      </c>
      <c r="AC891" s="4">
        <f t="shared" si="345"/>
        <v>-4.0000000000000036E-2</v>
      </c>
      <c r="AD891" s="4"/>
      <c r="AE891" s="4">
        <f t="shared" si="346"/>
        <v>3.1746031746031744E-2</v>
      </c>
      <c r="AF891" s="31">
        <f t="shared" si="347"/>
        <v>-0.78</v>
      </c>
      <c r="AG891" s="31">
        <f t="shared" si="348"/>
        <v>-0.82000000000000006</v>
      </c>
      <c r="AH891" s="3">
        <f t="shared" si="349"/>
        <v>0</v>
      </c>
      <c r="AI891" s="40" t="b">
        <f t="shared" si="350"/>
        <v>0</v>
      </c>
      <c r="AJ891" s="3">
        <f t="shared" si="351"/>
        <v>4.0209790209790097E-2</v>
      </c>
      <c r="AK891" s="3">
        <f t="shared" si="352"/>
        <v>0.8102196077650704</v>
      </c>
    </row>
    <row r="892" spans="1:37" s="3" customFormat="1" x14ac:dyDescent="0.25">
      <c r="A892" s="9">
        <v>43814</v>
      </c>
      <c r="B892" s="1" t="s">
        <v>33</v>
      </c>
      <c r="C892" s="1" t="s">
        <v>39</v>
      </c>
      <c r="D892">
        <v>17</v>
      </c>
      <c r="E892" s="1">
        <v>38</v>
      </c>
      <c r="F892">
        <f t="shared" si="328"/>
        <v>0</v>
      </c>
      <c r="G892">
        <f t="shared" si="329"/>
        <v>1</v>
      </c>
      <c r="H892" s="4">
        <v>2.7</v>
      </c>
      <c r="I892" s="4">
        <v>1.5</v>
      </c>
      <c r="J892" s="4">
        <v>3.15</v>
      </c>
      <c r="K892" s="4">
        <v>1.38</v>
      </c>
      <c r="L892" s="18">
        <f t="shared" si="330"/>
        <v>30</v>
      </c>
      <c r="M892" s="18">
        <f t="shared" si="331"/>
        <v>65</v>
      </c>
      <c r="N892" s="18">
        <f t="shared" si="332"/>
        <v>30</v>
      </c>
      <c r="O892" s="18">
        <f t="shared" si="333"/>
        <v>70</v>
      </c>
      <c r="P892" s="4">
        <f t="shared" si="334"/>
        <v>201912</v>
      </c>
      <c r="Q892" s="23">
        <f t="shared" si="335"/>
        <v>1.8</v>
      </c>
      <c r="R892" s="23">
        <f t="shared" si="336"/>
        <v>-2.5882352941176467</v>
      </c>
      <c r="S892" s="22">
        <f t="shared" si="337"/>
        <v>-0.7882352941176467</v>
      </c>
      <c r="T892" s="5">
        <f t="shared" si="338"/>
        <v>0.55555555555555547</v>
      </c>
      <c r="U892" s="5"/>
      <c r="V892" s="5"/>
      <c r="W892" s="5">
        <f t="shared" si="339"/>
        <v>-1</v>
      </c>
      <c r="X892" s="4">
        <f t="shared" si="340"/>
        <v>-1</v>
      </c>
      <c r="Y892" s="4">
        <f t="shared" si="341"/>
        <v>0</v>
      </c>
      <c r="Z892" s="30">
        <f t="shared" si="342"/>
        <v>2019</v>
      </c>
      <c r="AA892" s="4">
        <f t="shared" si="343"/>
        <v>0.5</v>
      </c>
      <c r="AB892" s="4">
        <f t="shared" si="344"/>
        <v>0.37999999999999989</v>
      </c>
      <c r="AC892" s="4">
        <f t="shared" si="345"/>
        <v>-0.12000000000000011</v>
      </c>
      <c r="AD892" s="4"/>
      <c r="AE892" s="4">
        <f t="shared" si="346"/>
        <v>5.2910052910052907E-2</v>
      </c>
      <c r="AF892" s="31">
        <f t="shared" si="347"/>
        <v>-0.5</v>
      </c>
      <c r="AG892" s="31">
        <f t="shared" si="348"/>
        <v>-0.62000000000000011</v>
      </c>
      <c r="AH892" s="3">
        <f t="shared" si="349"/>
        <v>1</v>
      </c>
      <c r="AI892" s="40">
        <f t="shared" si="350"/>
        <v>1.5873015873015928E-2</v>
      </c>
      <c r="AJ892" s="3">
        <f t="shared" si="351"/>
        <v>3.5714285714285587E-2</v>
      </c>
      <c r="AK892" s="3">
        <f t="shared" si="352"/>
        <v>0.74394147233653407</v>
      </c>
    </row>
    <row r="893" spans="1:37" s="3" customFormat="1" x14ac:dyDescent="0.25">
      <c r="A893" s="9">
        <v>43814</v>
      </c>
      <c r="B893" s="1" t="s">
        <v>62</v>
      </c>
      <c r="C893" s="1" t="s">
        <v>45</v>
      </c>
      <c r="D893">
        <v>21</v>
      </c>
      <c r="E893" s="1">
        <v>13</v>
      </c>
      <c r="F893">
        <f t="shared" si="328"/>
        <v>1</v>
      </c>
      <c r="G893">
        <f t="shared" si="329"/>
        <v>0</v>
      </c>
      <c r="H893" s="4">
        <v>1.45</v>
      </c>
      <c r="I893" s="4">
        <v>2.8</v>
      </c>
      <c r="J893" s="4">
        <v>1.45</v>
      </c>
      <c r="K893" s="4">
        <v>2.8</v>
      </c>
      <c r="L893" s="18">
        <f t="shared" si="330"/>
        <v>60</v>
      </c>
      <c r="M893" s="18">
        <f t="shared" si="331"/>
        <v>35</v>
      </c>
      <c r="N893" s="18">
        <f t="shared" si="332"/>
        <v>65</v>
      </c>
      <c r="O893" s="18">
        <f t="shared" si="333"/>
        <v>35</v>
      </c>
      <c r="P893" s="4">
        <f t="shared" si="334"/>
        <v>201912</v>
      </c>
      <c r="Q893" s="23">
        <f t="shared" si="335"/>
        <v>1.45</v>
      </c>
      <c r="R893" s="23">
        <f t="shared" si="336"/>
        <v>-2.7777777777777777</v>
      </c>
      <c r="S893" s="22">
        <f t="shared" si="337"/>
        <v>-1.3277777777777777</v>
      </c>
      <c r="T893" s="5">
        <f t="shared" si="338"/>
        <v>1.9310344827586206</v>
      </c>
      <c r="U893" s="5"/>
      <c r="V893" s="5"/>
      <c r="W893" s="5">
        <f t="shared" si="339"/>
        <v>0.44999999999999996</v>
      </c>
      <c r="X893" s="4">
        <f t="shared" si="340"/>
        <v>0.44999999999999996</v>
      </c>
      <c r="Y893" s="4">
        <f t="shared" si="341"/>
        <v>0</v>
      </c>
      <c r="Z893" s="30">
        <f t="shared" si="342"/>
        <v>2019</v>
      </c>
      <c r="AA893" s="4">
        <f t="shared" si="343"/>
        <v>-1</v>
      </c>
      <c r="AB893" s="4">
        <f t="shared" si="344"/>
        <v>-1</v>
      </c>
      <c r="AC893" s="4">
        <f t="shared" si="345"/>
        <v>0</v>
      </c>
      <c r="AD893" s="4"/>
      <c r="AE893" s="4">
        <f t="shared" si="346"/>
        <v>0</v>
      </c>
      <c r="AF893" s="31">
        <f t="shared" si="347"/>
        <v>-0.55000000000000004</v>
      </c>
      <c r="AG893" s="31">
        <f t="shared" si="348"/>
        <v>-0.55000000000000004</v>
      </c>
      <c r="AH893" s="3">
        <f t="shared" si="349"/>
        <v>0</v>
      </c>
      <c r="AI893" s="40" t="b">
        <f t="shared" si="350"/>
        <v>0</v>
      </c>
      <c r="AJ893" s="3">
        <f t="shared" si="351"/>
        <v>4.4705882352941262E-2</v>
      </c>
      <c r="AK893" s="3">
        <f t="shared" si="352"/>
        <v>0.74216797301560333</v>
      </c>
    </row>
    <row r="894" spans="1:37" s="3" customFormat="1" x14ac:dyDescent="0.25">
      <c r="A894" s="9">
        <v>43814</v>
      </c>
      <c r="B894" s="1" t="s">
        <v>49</v>
      </c>
      <c r="C894" s="1" t="s">
        <v>35</v>
      </c>
      <c r="D894">
        <v>23</v>
      </c>
      <c r="E894" s="1">
        <v>3</v>
      </c>
      <c r="F894">
        <f t="shared" si="328"/>
        <v>1</v>
      </c>
      <c r="G894">
        <f t="shared" si="329"/>
        <v>0</v>
      </c>
      <c r="H894" s="4">
        <v>1.19</v>
      </c>
      <c r="I894" s="4">
        <v>5</v>
      </c>
      <c r="J894" s="4">
        <v>1.2</v>
      </c>
      <c r="K894" s="4">
        <v>4.75</v>
      </c>
      <c r="L894" s="18">
        <f t="shared" si="330"/>
        <v>80</v>
      </c>
      <c r="M894" s="18">
        <f t="shared" si="331"/>
        <v>20</v>
      </c>
      <c r="N894" s="18">
        <f t="shared" si="332"/>
        <v>80</v>
      </c>
      <c r="O894" s="18">
        <f t="shared" si="333"/>
        <v>20</v>
      </c>
      <c r="P894" s="4">
        <f t="shared" si="334"/>
        <v>201912</v>
      </c>
      <c r="Q894" s="23">
        <f t="shared" si="335"/>
        <v>1.19</v>
      </c>
      <c r="R894" s="23">
        <f t="shared" si="336"/>
        <v>-5.5131578947368434</v>
      </c>
      <c r="S894" s="22">
        <f t="shared" si="337"/>
        <v>-4.323157894736843</v>
      </c>
      <c r="T894" s="5">
        <f t="shared" si="338"/>
        <v>4.2016806722689077</v>
      </c>
      <c r="U894" s="5"/>
      <c r="V894" s="5"/>
      <c r="W894" s="5">
        <f t="shared" si="339"/>
        <v>0.18999999999999995</v>
      </c>
      <c r="X894" s="4">
        <f t="shared" si="340"/>
        <v>0.19999999999999996</v>
      </c>
      <c r="Y894" s="4">
        <f t="shared" si="341"/>
        <v>1.0000000000000009E-2</v>
      </c>
      <c r="Z894" s="30">
        <f t="shared" si="342"/>
        <v>2019</v>
      </c>
      <c r="AA894" s="4">
        <f t="shared" si="343"/>
        <v>-1</v>
      </c>
      <c r="AB894" s="4">
        <f t="shared" si="344"/>
        <v>-1</v>
      </c>
      <c r="AC894" s="4">
        <f t="shared" si="345"/>
        <v>0</v>
      </c>
      <c r="AD894" s="4"/>
      <c r="AE894" s="4">
        <f t="shared" si="346"/>
        <v>7.0028011204481544E-3</v>
      </c>
      <c r="AF894" s="31">
        <f t="shared" si="347"/>
        <v>-0.81</v>
      </c>
      <c r="AG894" s="31">
        <f t="shared" si="348"/>
        <v>-0.8</v>
      </c>
      <c r="AH894" s="3">
        <f t="shared" si="349"/>
        <v>0</v>
      </c>
      <c r="AI894" s="40" t="b">
        <f t="shared" si="350"/>
        <v>0</v>
      </c>
      <c r="AJ894" s="3">
        <f t="shared" si="351"/>
        <v>3.8772213247172949E-2</v>
      </c>
      <c r="AK894" s="3">
        <f t="shared" si="352"/>
        <v>0.82515359084810391</v>
      </c>
    </row>
    <row r="895" spans="1:37" s="3" customFormat="1" x14ac:dyDescent="0.25">
      <c r="A895" s="9">
        <v>43814</v>
      </c>
      <c r="B895" s="1" t="s">
        <v>34</v>
      </c>
      <c r="C895" s="1" t="s">
        <v>51</v>
      </c>
      <c r="D895">
        <v>36</v>
      </c>
      <c r="E895" s="1">
        <v>20</v>
      </c>
      <c r="F895">
        <f t="shared" si="328"/>
        <v>1</v>
      </c>
      <c r="G895">
        <f t="shared" si="329"/>
        <v>0</v>
      </c>
      <c r="H895" s="4">
        <v>1.54</v>
      </c>
      <c r="I895" s="4">
        <v>2.65</v>
      </c>
      <c r="J895" s="4">
        <v>1.54</v>
      </c>
      <c r="K895" s="4">
        <v>2.65</v>
      </c>
      <c r="L895" s="18">
        <f t="shared" si="330"/>
        <v>60</v>
      </c>
      <c r="M895" s="18">
        <f t="shared" si="331"/>
        <v>35</v>
      </c>
      <c r="N895" s="18">
        <f t="shared" si="332"/>
        <v>60</v>
      </c>
      <c r="O895" s="18">
        <f t="shared" si="333"/>
        <v>35</v>
      </c>
      <c r="P895" s="4">
        <f t="shared" si="334"/>
        <v>201912</v>
      </c>
      <c r="Q895" s="23">
        <f t="shared" si="335"/>
        <v>1.54</v>
      </c>
      <c r="R895" s="23">
        <f t="shared" si="336"/>
        <v>-2.4579124579124576</v>
      </c>
      <c r="S895" s="22">
        <f t="shared" si="337"/>
        <v>-0.91791245791245757</v>
      </c>
      <c r="T895" s="5">
        <f t="shared" si="338"/>
        <v>1.7207792207792207</v>
      </c>
      <c r="U895" s="5"/>
      <c r="V895" s="5"/>
      <c r="W895" s="5">
        <f t="shared" si="339"/>
        <v>0.54</v>
      </c>
      <c r="X895" s="4">
        <f t="shared" si="340"/>
        <v>0.54</v>
      </c>
      <c r="Y895" s="4">
        <f t="shared" si="341"/>
        <v>0</v>
      </c>
      <c r="Z895" s="30">
        <f t="shared" si="342"/>
        <v>2019</v>
      </c>
      <c r="AA895" s="4">
        <f t="shared" si="343"/>
        <v>-1</v>
      </c>
      <c r="AB895" s="4">
        <f t="shared" si="344"/>
        <v>-1</v>
      </c>
      <c r="AC895" s="4">
        <f t="shared" si="345"/>
        <v>0</v>
      </c>
      <c r="AD895" s="4"/>
      <c r="AE895" s="4">
        <f t="shared" si="346"/>
        <v>0</v>
      </c>
      <c r="AF895" s="31">
        <f t="shared" si="347"/>
        <v>-0.45999999999999996</v>
      </c>
      <c r="AG895" s="31">
        <f t="shared" si="348"/>
        <v>-0.45999999999999996</v>
      </c>
      <c r="AH895" s="3">
        <f t="shared" si="349"/>
        <v>0</v>
      </c>
      <c r="AI895" s="40" t="b">
        <f t="shared" si="350"/>
        <v>0</v>
      </c>
      <c r="AJ895" s="3">
        <f t="shared" si="351"/>
        <v>2.6014319809069208E-2</v>
      </c>
      <c r="AK895" s="3">
        <f t="shared" si="352"/>
        <v>0.74841726539654818</v>
      </c>
    </row>
    <row r="896" spans="1:37" s="3" customFormat="1" x14ac:dyDescent="0.25">
      <c r="A896" s="9">
        <v>43814</v>
      </c>
      <c r="B896" s="1" t="s">
        <v>50</v>
      </c>
      <c r="C896" s="1" t="s">
        <v>47</v>
      </c>
      <c r="D896">
        <v>21</v>
      </c>
      <c r="E896" s="1">
        <v>24</v>
      </c>
      <c r="F896">
        <f t="shared" si="328"/>
        <v>0</v>
      </c>
      <c r="G896">
        <f t="shared" si="329"/>
        <v>1</v>
      </c>
      <c r="H896" s="4">
        <v>1.6</v>
      </c>
      <c r="I896" s="4">
        <v>2.4500000000000002</v>
      </c>
      <c r="J896" s="4">
        <v>1.58</v>
      </c>
      <c r="K896" s="4">
        <v>2.5</v>
      </c>
      <c r="L896" s="18">
        <f t="shared" si="330"/>
        <v>60</v>
      </c>
      <c r="M896" s="18">
        <f t="shared" si="331"/>
        <v>40</v>
      </c>
      <c r="N896" s="18">
        <f t="shared" si="332"/>
        <v>60</v>
      </c>
      <c r="O896" s="18">
        <f t="shared" si="333"/>
        <v>40</v>
      </c>
      <c r="P896" s="4">
        <f t="shared" si="334"/>
        <v>201912</v>
      </c>
      <c r="Q896" s="23">
        <f t="shared" si="335"/>
        <v>0.65306122448979587</v>
      </c>
      <c r="R896" s="23">
        <f t="shared" si="336"/>
        <v>-2.3563218390804597</v>
      </c>
      <c r="S896" s="22">
        <f t="shared" si="337"/>
        <v>-1.7032606145906639</v>
      </c>
      <c r="T896" s="5">
        <f t="shared" si="338"/>
        <v>1.53125</v>
      </c>
      <c r="U896" s="5"/>
      <c r="V896" s="5"/>
      <c r="W896" s="5">
        <f t="shared" si="339"/>
        <v>-1</v>
      </c>
      <c r="X896" s="4">
        <f t="shared" si="340"/>
        <v>-1</v>
      </c>
      <c r="Y896" s="4">
        <f t="shared" si="341"/>
        <v>0</v>
      </c>
      <c r="Z896" s="30">
        <f t="shared" si="342"/>
        <v>2019</v>
      </c>
      <c r="AA896" s="4">
        <f t="shared" si="343"/>
        <v>1.4500000000000002</v>
      </c>
      <c r="AB896" s="4">
        <f t="shared" si="344"/>
        <v>1.5</v>
      </c>
      <c r="AC896" s="4">
        <f t="shared" si="345"/>
        <v>4.9999999999999822E-2</v>
      </c>
      <c r="AD896" s="4"/>
      <c r="AE896" s="4">
        <f t="shared" si="346"/>
        <v>-7.9113924050632223E-3</v>
      </c>
      <c r="AF896" s="31">
        <f t="shared" si="347"/>
        <v>0.45000000000000018</v>
      </c>
      <c r="AG896" s="31">
        <f t="shared" si="348"/>
        <v>0.5</v>
      </c>
      <c r="AH896" s="3">
        <f t="shared" si="349"/>
        <v>0</v>
      </c>
      <c r="AI896" s="40" t="b">
        <f t="shared" si="350"/>
        <v>0</v>
      </c>
      <c r="AJ896" s="3">
        <f t="shared" si="351"/>
        <v>3.2098765432098886E-2</v>
      </c>
      <c r="AK896" s="3">
        <f t="shared" si="352"/>
        <v>0.73643794252394845</v>
      </c>
    </row>
    <row r="897" spans="1:37" s="3" customFormat="1" x14ac:dyDescent="0.25">
      <c r="A897" s="9">
        <v>43814</v>
      </c>
      <c r="B897" s="1" t="s">
        <v>48</v>
      </c>
      <c r="C897" s="1" t="s">
        <v>55</v>
      </c>
      <c r="D897">
        <v>27</v>
      </c>
      <c r="E897" s="1">
        <v>37</v>
      </c>
      <c r="F897">
        <f t="shared" si="328"/>
        <v>0</v>
      </c>
      <c r="G897">
        <f t="shared" si="329"/>
        <v>1</v>
      </c>
      <c r="H897" s="4">
        <v>3.3</v>
      </c>
      <c r="I897" s="4">
        <v>1.35</v>
      </c>
      <c r="J897" s="4">
        <v>3.4</v>
      </c>
      <c r="K897" s="4">
        <v>1.33</v>
      </c>
      <c r="L897" s="18">
        <f t="shared" si="330"/>
        <v>30</v>
      </c>
      <c r="M897" s="18">
        <f t="shared" si="331"/>
        <v>70</v>
      </c>
      <c r="N897" s="18">
        <f t="shared" si="332"/>
        <v>25</v>
      </c>
      <c r="O897" s="18">
        <f t="shared" si="333"/>
        <v>75</v>
      </c>
      <c r="P897" s="4">
        <f t="shared" si="334"/>
        <v>201912</v>
      </c>
      <c r="Q897" s="23">
        <f t="shared" si="335"/>
        <v>2.4444444444444442</v>
      </c>
      <c r="R897" s="23">
        <f t="shared" si="336"/>
        <v>-3.2919254658385086</v>
      </c>
      <c r="S897" s="22">
        <f t="shared" si="337"/>
        <v>-0.84748102139406445</v>
      </c>
      <c r="T897" s="5">
        <f t="shared" si="338"/>
        <v>0.40909090909090912</v>
      </c>
      <c r="U897" s="5"/>
      <c r="V897" s="5"/>
      <c r="W897" s="5">
        <f t="shared" si="339"/>
        <v>-1</v>
      </c>
      <c r="X897" s="4">
        <f t="shared" si="340"/>
        <v>-1</v>
      </c>
      <c r="Y897" s="4">
        <f t="shared" si="341"/>
        <v>0</v>
      </c>
      <c r="Z897" s="30">
        <f t="shared" si="342"/>
        <v>2019</v>
      </c>
      <c r="AA897" s="4">
        <f t="shared" si="343"/>
        <v>0.35000000000000009</v>
      </c>
      <c r="AB897" s="4">
        <f t="shared" si="344"/>
        <v>0.33000000000000007</v>
      </c>
      <c r="AC897" s="4">
        <f t="shared" si="345"/>
        <v>-2.0000000000000018E-2</v>
      </c>
      <c r="AD897" s="4"/>
      <c r="AE897" s="4">
        <f t="shared" si="346"/>
        <v>8.9126559714794995E-3</v>
      </c>
      <c r="AF897" s="31">
        <f t="shared" si="347"/>
        <v>-0.64999999999999991</v>
      </c>
      <c r="AG897" s="31">
        <f t="shared" si="348"/>
        <v>-0.66999999999999993</v>
      </c>
      <c r="AH897" s="3">
        <f t="shared" si="349"/>
        <v>0</v>
      </c>
      <c r="AI897" s="40" t="b">
        <f t="shared" si="350"/>
        <v>0</v>
      </c>
      <c r="AJ897" s="3">
        <f t="shared" si="351"/>
        <v>4.1935483870967794E-2</v>
      </c>
      <c r="AK897" s="3">
        <f t="shared" si="352"/>
        <v>0.76570795874948516</v>
      </c>
    </row>
    <row r="898" spans="1:37" s="3" customFormat="1" x14ac:dyDescent="0.25">
      <c r="A898" s="9">
        <v>43811</v>
      </c>
      <c r="B898" s="1" t="s">
        <v>43</v>
      </c>
      <c r="C898" s="1" t="s">
        <v>53</v>
      </c>
      <c r="D898">
        <v>42</v>
      </c>
      <c r="E898" s="1">
        <v>21</v>
      </c>
      <c r="F898">
        <f t="shared" si="328"/>
        <v>1</v>
      </c>
      <c r="G898">
        <f t="shared" si="329"/>
        <v>0</v>
      </c>
      <c r="H898" s="4">
        <v>1.1100000000000001</v>
      </c>
      <c r="I898" s="4">
        <v>6.75</v>
      </c>
      <c r="J898" s="4">
        <v>1.08</v>
      </c>
      <c r="K898" s="4">
        <v>8.5</v>
      </c>
      <c r="L898" s="18">
        <f t="shared" si="330"/>
        <v>90</v>
      </c>
      <c r="M898" s="18">
        <f t="shared" si="331"/>
        <v>10</v>
      </c>
      <c r="N898" s="18">
        <f t="shared" si="332"/>
        <v>90</v>
      </c>
      <c r="O898" s="18">
        <f t="shared" si="333"/>
        <v>10</v>
      </c>
      <c r="P898" s="4">
        <f t="shared" si="334"/>
        <v>201912</v>
      </c>
      <c r="Q898" s="23">
        <f t="shared" si="335"/>
        <v>1.1100000000000001</v>
      </c>
      <c r="R898" s="23">
        <f t="shared" si="336"/>
        <v>-9.2648221343873445</v>
      </c>
      <c r="S898" s="22">
        <f t="shared" si="337"/>
        <v>-8.154822134387345</v>
      </c>
      <c r="T898" s="5">
        <f t="shared" si="338"/>
        <v>6.0810810810810807</v>
      </c>
      <c r="U898" s="5"/>
      <c r="V898" s="5"/>
      <c r="W898" s="5">
        <f t="shared" si="339"/>
        <v>0.1100000000000001</v>
      </c>
      <c r="X898" s="4">
        <f t="shared" si="340"/>
        <v>8.0000000000000071E-2</v>
      </c>
      <c r="Y898" s="4">
        <f t="shared" si="341"/>
        <v>-3.0000000000000027E-2</v>
      </c>
      <c r="Z898" s="30">
        <f t="shared" si="342"/>
        <v>2019</v>
      </c>
      <c r="AA898" s="4">
        <f t="shared" si="343"/>
        <v>-1</v>
      </c>
      <c r="AB898" s="4">
        <f t="shared" si="344"/>
        <v>-1</v>
      </c>
      <c r="AC898" s="4">
        <f t="shared" si="345"/>
        <v>0</v>
      </c>
      <c r="AD898" s="4"/>
      <c r="AE898" s="4">
        <f t="shared" si="346"/>
        <v>-2.5025025025025016E-2</v>
      </c>
      <c r="AF898" s="31">
        <f t="shared" si="347"/>
        <v>-0.8899999999999999</v>
      </c>
      <c r="AG898" s="31">
        <f t="shared" si="348"/>
        <v>-0.91999999999999993</v>
      </c>
      <c r="AH898" s="3">
        <f t="shared" si="349"/>
        <v>0</v>
      </c>
      <c r="AI898" s="40" t="b">
        <f t="shared" si="350"/>
        <v>0</v>
      </c>
      <c r="AJ898" s="3">
        <f t="shared" si="351"/>
        <v>4.6755725190839703E-2</v>
      </c>
      <c r="AK898" s="3">
        <f t="shared" si="352"/>
        <v>0.85998678024036712</v>
      </c>
    </row>
    <row r="899" spans="1:37" s="3" customFormat="1" x14ac:dyDescent="0.25">
      <c r="A899" s="9">
        <v>43808</v>
      </c>
      <c r="B899" s="1" t="s">
        <v>55</v>
      </c>
      <c r="C899" s="1" t="s">
        <v>34</v>
      </c>
      <c r="D899">
        <v>23</v>
      </c>
      <c r="E899" s="1">
        <v>17</v>
      </c>
      <c r="F899">
        <f t="shared" ref="F899:F962" si="353">IF(D899&gt;E899,1,0)</f>
        <v>1</v>
      </c>
      <c r="G899">
        <f t="shared" ref="G899:G962" si="354">IF(E899&gt;D899,1,0)</f>
        <v>0</v>
      </c>
      <c r="H899" s="4">
        <v>1.27</v>
      </c>
      <c r="I899" s="4">
        <v>3.8</v>
      </c>
      <c r="J899" s="4">
        <v>1.23</v>
      </c>
      <c r="K899" s="4">
        <v>4.25</v>
      </c>
      <c r="L899" s="18">
        <f t="shared" ref="L899:L962" si="355">INT(100/H899/10)*10</f>
        <v>70</v>
      </c>
      <c r="M899" s="18">
        <f t="shared" ref="M899:M962" si="356">INT(100/I899/5)*5</f>
        <v>25</v>
      </c>
      <c r="N899" s="18">
        <f t="shared" ref="N899:N962" si="357">INT(100/J899/5)*5</f>
        <v>80</v>
      </c>
      <c r="O899" s="18">
        <f t="shared" ref="O899:O962" si="358">INT(100/K899/5)*5</f>
        <v>20</v>
      </c>
      <c r="P899" s="4">
        <f t="shared" ref="P899:P962" si="359">YEAR(A899)*100+MONTH(A899)</f>
        <v>201912</v>
      </c>
      <c r="Q899" s="23">
        <f t="shared" ref="Q899:Q962" si="360">IF(F899=1,H899,H899/I899)</f>
        <v>1.27</v>
      </c>
      <c r="R899" s="23">
        <f t="shared" ref="R899:R962" si="361">-1/(H899-1)-1/(I899-1)</f>
        <v>-4.06084656084656</v>
      </c>
      <c r="S899" s="22">
        <f t="shared" ref="S899:S962" si="362">Q899+R899</f>
        <v>-2.79084656084656</v>
      </c>
      <c r="T899" s="5">
        <f t="shared" ref="T899:T962" si="363">I899/H899</f>
        <v>2.9921259842519685</v>
      </c>
      <c r="U899" s="5"/>
      <c r="V899" s="5"/>
      <c r="W899" s="5">
        <f t="shared" ref="W899:W962" si="364">H899*F899-1</f>
        <v>0.27</v>
      </c>
      <c r="X899" s="4">
        <f t="shared" ref="X899:X962" si="365">J899*F899-1</f>
        <v>0.22999999999999998</v>
      </c>
      <c r="Y899" s="4">
        <f t="shared" ref="Y899:Y962" si="366">X899-W899</f>
        <v>-4.0000000000000036E-2</v>
      </c>
      <c r="Z899" s="30">
        <f t="shared" ref="Z899:Z962" si="367">YEAR(A899)</f>
        <v>2019</v>
      </c>
      <c r="AA899" s="4">
        <f t="shared" ref="AA899:AA962" si="368">I899*G899-1</f>
        <v>-1</v>
      </c>
      <c r="AB899" s="4">
        <f t="shared" ref="AB899:AB962" si="369">G899*K899-1</f>
        <v>-1</v>
      </c>
      <c r="AC899" s="4">
        <f t="shared" ref="AC899:AC962" si="370">AB899-AA899</f>
        <v>0</v>
      </c>
      <c r="AD899" s="4"/>
      <c r="AE899" s="4">
        <f t="shared" ref="AE899:AE962" si="371">(1/H899-1/J899)</f>
        <v>-2.5606555278151255E-2</v>
      </c>
      <c r="AF899" s="31">
        <f t="shared" ref="AF899:AF962" si="372">H899*F899+I899*G899-2</f>
        <v>-0.73</v>
      </c>
      <c r="AG899" s="31">
        <f t="shared" ref="AG899:AG962" si="373">F899*J899+G899*K899-2</f>
        <v>-0.77</v>
      </c>
      <c r="AH899" s="3">
        <f t="shared" ref="AH899:AH962" si="374">IF(OR((1/H899+1/K899)&lt;1,(1/I899+1/J899)&lt;1),1,0)</f>
        <v>0</v>
      </c>
      <c r="AI899" s="40" t="b">
        <f t="shared" ref="AI899:AI962" si="375">IF(MIN(1/H899+1/K899,1/I899+1/J899)&lt;0.99,1-MIN(1/H899+1/K899,1/I899+1/J899))</f>
        <v>0</v>
      </c>
      <c r="AJ899" s="3">
        <f t="shared" ref="AJ899:AJ962" si="376">1-H899*I899/(H899+I899)</f>
        <v>4.8126232741617536E-2</v>
      </c>
      <c r="AK899" s="3">
        <f t="shared" ref="AK899:AK962" si="377">1-(1/H899+1/I899)/H899/I899</f>
        <v>0.78231258401574977</v>
      </c>
    </row>
    <row r="900" spans="1:37" s="3" customFormat="1" x14ac:dyDescent="0.25">
      <c r="A900" s="9">
        <v>43807</v>
      </c>
      <c r="B900" s="1" t="s">
        <v>73</v>
      </c>
      <c r="C900" s="1" t="s">
        <v>61</v>
      </c>
      <c r="D900">
        <v>28</v>
      </c>
      <c r="E900" s="1">
        <v>12</v>
      </c>
      <c r="F900">
        <f t="shared" si="353"/>
        <v>1</v>
      </c>
      <c r="G900">
        <f t="shared" si="354"/>
        <v>0</v>
      </c>
      <c r="H900" s="4">
        <v>2.2000000000000002</v>
      </c>
      <c r="I900" s="4">
        <v>1.71</v>
      </c>
      <c r="J900" s="4">
        <v>1.83</v>
      </c>
      <c r="K900" s="4">
        <v>2</v>
      </c>
      <c r="L900" s="18">
        <f t="shared" si="355"/>
        <v>40</v>
      </c>
      <c r="M900" s="18">
        <f t="shared" si="356"/>
        <v>55</v>
      </c>
      <c r="N900" s="18">
        <f t="shared" si="357"/>
        <v>50</v>
      </c>
      <c r="O900" s="18">
        <f t="shared" si="358"/>
        <v>50</v>
      </c>
      <c r="P900" s="4">
        <f t="shared" si="359"/>
        <v>201912</v>
      </c>
      <c r="Q900" s="23">
        <f t="shared" si="360"/>
        <v>2.2000000000000002</v>
      </c>
      <c r="R900" s="23">
        <f t="shared" si="361"/>
        <v>-2.2417840375586855</v>
      </c>
      <c r="S900" s="22">
        <f t="shared" si="362"/>
        <v>-4.1784037558685316E-2</v>
      </c>
      <c r="T900" s="5">
        <f t="shared" si="363"/>
        <v>0.77727272727272723</v>
      </c>
      <c r="U900" s="5"/>
      <c r="V900" s="5"/>
      <c r="W900" s="5">
        <f t="shared" si="364"/>
        <v>1.2000000000000002</v>
      </c>
      <c r="X900" s="4">
        <f t="shared" si="365"/>
        <v>0.83000000000000007</v>
      </c>
      <c r="Y900" s="4">
        <f t="shared" si="366"/>
        <v>-0.37000000000000011</v>
      </c>
      <c r="Z900" s="30">
        <f t="shared" si="367"/>
        <v>2019</v>
      </c>
      <c r="AA900" s="4">
        <f t="shared" si="368"/>
        <v>-1</v>
      </c>
      <c r="AB900" s="4">
        <f t="shared" si="369"/>
        <v>-1</v>
      </c>
      <c r="AC900" s="4">
        <f t="shared" si="370"/>
        <v>0</v>
      </c>
      <c r="AD900" s="4"/>
      <c r="AE900" s="4">
        <f t="shared" si="371"/>
        <v>-9.1902632886239399E-2</v>
      </c>
      <c r="AF900" s="31">
        <f t="shared" si="372"/>
        <v>0.20000000000000018</v>
      </c>
      <c r="AG900" s="31">
        <f t="shared" si="373"/>
        <v>-0.16999999999999993</v>
      </c>
      <c r="AH900" s="3">
        <f t="shared" si="374"/>
        <v>1</v>
      </c>
      <c r="AI900" s="40">
        <f t="shared" si="375"/>
        <v>4.5454545454545414E-2</v>
      </c>
      <c r="AJ900" s="3">
        <f t="shared" si="376"/>
        <v>3.7851662404092101E-2</v>
      </c>
      <c r="AK900" s="3">
        <f t="shared" si="377"/>
        <v>0.72372653477329041</v>
      </c>
    </row>
    <row r="901" spans="1:37" s="3" customFormat="1" x14ac:dyDescent="0.25">
      <c r="A901" s="9">
        <v>43807</v>
      </c>
      <c r="B901" s="1" t="s">
        <v>63</v>
      </c>
      <c r="C901" s="1" t="s">
        <v>57</v>
      </c>
      <c r="D901">
        <v>17</v>
      </c>
      <c r="E901" s="1">
        <v>23</v>
      </c>
      <c r="F901">
        <f t="shared" si="353"/>
        <v>0</v>
      </c>
      <c r="G901">
        <f t="shared" si="354"/>
        <v>1</v>
      </c>
      <c r="H901" s="4">
        <v>2.1</v>
      </c>
      <c r="I901" s="4">
        <v>1.76</v>
      </c>
      <c r="J901" s="4">
        <v>2.1</v>
      </c>
      <c r="K901" s="4">
        <v>1.76</v>
      </c>
      <c r="L901" s="18">
        <f t="shared" si="355"/>
        <v>40</v>
      </c>
      <c r="M901" s="18">
        <f t="shared" si="356"/>
        <v>55</v>
      </c>
      <c r="N901" s="18">
        <f t="shared" si="357"/>
        <v>45</v>
      </c>
      <c r="O901" s="18">
        <f t="shared" si="358"/>
        <v>55</v>
      </c>
      <c r="P901" s="4">
        <f t="shared" si="359"/>
        <v>201912</v>
      </c>
      <c r="Q901" s="23">
        <f t="shared" si="360"/>
        <v>1.1931818181818181</v>
      </c>
      <c r="R901" s="23">
        <f t="shared" si="361"/>
        <v>-2.2248803827751198</v>
      </c>
      <c r="S901" s="22">
        <f t="shared" si="362"/>
        <v>-1.0316985645933017</v>
      </c>
      <c r="T901" s="5">
        <f t="shared" si="363"/>
        <v>0.83809523809523812</v>
      </c>
      <c r="U901" s="5"/>
      <c r="V901" s="5"/>
      <c r="W901" s="5">
        <f t="shared" si="364"/>
        <v>-1</v>
      </c>
      <c r="X901" s="4">
        <f t="shared" si="365"/>
        <v>-1</v>
      </c>
      <c r="Y901" s="4">
        <f t="shared" si="366"/>
        <v>0</v>
      </c>
      <c r="Z901" s="30">
        <f t="shared" si="367"/>
        <v>2019</v>
      </c>
      <c r="AA901" s="4">
        <f t="shared" si="368"/>
        <v>0.76</v>
      </c>
      <c r="AB901" s="4">
        <f t="shared" si="369"/>
        <v>0.76</v>
      </c>
      <c r="AC901" s="4">
        <f t="shared" si="370"/>
        <v>0</v>
      </c>
      <c r="AD901" s="4"/>
      <c r="AE901" s="4">
        <f t="shared" si="371"/>
        <v>0</v>
      </c>
      <c r="AF901" s="31">
        <f t="shared" si="372"/>
        <v>-0.24</v>
      </c>
      <c r="AG901" s="31">
        <f t="shared" si="373"/>
        <v>-0.24</v>
      </c>
      <c r="AH901" s="3">
        <f t="shared" si="374"/>
        <v>0</v>
      </c>
      <c r="AI901" s="40" t="b">
        <f t="shared" si="375"/>
        <v>0</v>
      </c>
      <c r="AJ901" s="3">
        <f t="shared" si="376"/>
        <v>4.2487046632124437E-2</v>
      </c>
      <c r="AK901" s="3">
        <f t="shared" si="377"/>
        <v>0.71743173853563458</v>
      </c>
    </row>
    <row r="902" spans="1:37" s="3" customFormat="1" x14ac:dyDescent="0.25">
      <c r="A902" s="9">
        <v>43807</v>
      </c>
      <c r="B902" s="1" t="s">
        <v>52</v>
      </c>
      <c r="C902" s="1" t="s">
        <v>49</v>
      </c>
      <c r="D902">
        <v>16</v>
      </c>
      <c r="E902" s="1">
        <v>23</v>
      </c>
      <c r="F902">
        <f t="shared" si="353"/>
        <v>0</v>
      </c>
      <c r="G902">
        <f t="shared" si="354"/>
        <v>1</v>
      </c>
      <c r="H902" s="4">
        <v>1.66</v>
      </c>
      <c r="I902" s="4">
        <v>2.2999999999999998</v>
      </c>
      <c r="J902" s="4">
        <v>1.62</v>
      </c>
      <c r="K902" s="4">
        <v>2.4</v>
      </c>
      <c r="L902" s="18">
        <f t="shared" si="355"/>
        <v>60</v>
      </c>
      <c r="M902" s="18">
        <f t="shared" si="356"/>
        <v>40</v>
      </c>
      <c r="N902" s="18">
        <f t="shared" si="357"/>
        <v>60</v>
      </c>
      <c r="O902" s="18">
        <f t="shared" si="358"/>
        <v>40</v>
      </c>
      <c r="P902" s="4">
        <f t="shared" si="359"/>
        <v>201912</v>
      </c>
      <c r="Q902" s="23">
        <f t="shared" si="360"/>
        <v>0.72173913043478266</v>
      </c>
      <c r="R902" s="23">
        <f t="shared" si="361"/>
        <v>-2.2843822843822847</v>
      </c>
      <c r="S902" s="22">
        <f t="shared" si="362"/>
        <v>-1.5626431539475021</v>
      </c>
      <c r="T902" s="5">
        <f t="shared" si="363"/>
        <v>1.3855421686746987</v>
      </c>
      <c r="U902" s="5"/>
      <c r="V902" s="5"/>
      <c r="W902" s="5">
        <f t="shared" si="364"/>
        <v>-1</v>
      </c>
      <c r="X902" s="4">
        <f t="shared" si="365"/>
        <v>-1</v>
      </c>
      <c r="Y902" s="4">
        <f t="shared" si="366"/>
        <v>0</v>
      </c>
      <c r="Z902" s="30">
        <f t="shared" si="367"/>
        <v>2019</v>
      </c>
      <c r="AA902" s="4">
        <f t="shared" si="368"/>
        <v>1.2999999999999998</v>
      </c>
      <c r="AB902" s="4">
        <f t="shared" si="369"/>
        <v>1.4</v>
      </c>
      <c r="AC902" s="4">
        <f t="shared" si="370"/>
        <v>0.10000000000000009</v>
      </c>
      <c r="AD902" s="4"/>
      <c r="AE902" s="4">
        <f t="shared" si="371"/>
        <v>-1.4874312063066997E-2</v>
      </c>
      <c r="AF902" s="31">
        <f t="shared" si="372"/>
        <v>0.29999999999999982</v>
      </c>
      <c r="AG902" s="31">
        <f t="shared" si="373"/>
        <v>0.39999999999999991</v>
      </c>
      <c r="AH902" s="3">
        <f t="shared" si="374"/>
        <v>0</v>
      </c>
      <c r="AI902" s="40" t="b">
        <f t="shared" si="375"/>
        <v>0</v>
      </c>
      <c r="AJ902" s="3">
        <f t="shared" si="376"/>
        <v>3.5858585858585923E-2</v>
      </c>
      <c r="AK902" s="3">
        <f t="shared" si="377"/>
        <v>0.72834147531433491</v>
      </c>
    </row>
    <row r="903" spans="1:37" s="3" customFormat="1" x14ac:dyDescent="0.25">
      <c r="A903" s="9">
        <v>43807</v>
      </c>
      <c r="B903" s="1" t="s">
        <v>54</v>
      </c>
      <c r="C903" s="1" t="s">
        <v>50</v>
      </c>
      <c r="D903">
        <v>21</v>
      </c>
      <c r="E903" s="1">
        <v>42</v>
      </c>
      <c r="F903">
        <f t="shared" si="353"/>
        <v>0</v>
      </c>
      <c r="G903">
        <f t="shared" si="354"/>
        <v>1</v>
      </c>
      <c r="H903" s="4">
        <v>2.35</v>
      </c>
      <c r="I903" s="4">
        <v>1.64</v>
      </c>
      <c r="J903" s="4">
        <v>2.2999999999999998</v>
      </c>
      <c r="K903" s="4">
        <v>1.66</v>
      </c>
      <c r="L903" s="18">
        <f t="shared" si="355"/>
        <v>40</v>
      </c>
      <c r="M903" s="18">
        <f t="shared" si="356"/>
        <v>60</v>
      </c>
      <c r="N903" s="18">
        <f t="shared" si="357"/>
        <v>40</v>
      </c>
      <c r="O903" s="18">
        <f t="shared" si="358"/>
        <v>60</v>
      </c>
      <c r="P903" s="4">
        <f t="shared" si="359"/>
        <v>201912</v>
      </c>
      <c r="Q903" s="23">
        <f t="shared" si="360"/>
        <v>1.4329268292682928</v>
      </c>
      <c r="R903" s="23">
        <f t="shared" si="361"/>
        <v>-2.3032407407407409</v>
      </c>
      <c r="S903" s="22">
        <f t="shared" si="362"/>
        <v>-0.87031391147244808</v>
      </c>
      <c r="T903" s="5">
        <f t="shared" si="363"/>
        <v>0.69787234042553181</v>
      </c>
      <c r="U903" s="5"/>
      <c r="V903" s="5"/>
      <c r="W903" s="5">
        <f t="shared" si="364"/>
        <v>-1</v>
      </c>
      <c r="X903" s="4">
        <f t="shared" si="365"/>
        <v>-1</v>
      </c>
      <c r="Y903" s="4">
        <f t="shared" si="366"/>
        <v>0</v>
      </c>
      <c r="Z903" s="30">
        <f t="shared" si="367"/>
        <v>2019</v>
      </c>
      <c r="AA903" s="4">
        <f t="shared" si="368"/>
        <v>0.6399999999999999</v>
      </c>
      <c r="AB903" s="4">
        <f t="shared" si="369"/>
        <v>0.65999999999999992</v>
      </c>
      <c r="AC903" s="4">
        <f t="shared" si="370"/>
        <v>2.0000000000000018E-2</v>
      </c>
      <c r="AD903" s="4"/>
      <c r="AE903" s="4">
        <f t="shared" si="371"/>
        <v>-9.2506938020351925E-3</v>
      </c>
      <c r="AF903" s="31">
        <f t="shared" si="372"/>
        <v>-0.3600000000000001</v>
      </c>
      <c r="AG903" s="31">
        <f t="shared" si="373"/>
        <v>-0.34000000000000008</v>
      </c>
      <c r="AH903" s="3">
        <f t="shared" si="374"/>
        <v>0</v>
      </c>
      <c r="AI903" s="40" t="b">
        <f t="shared" si="375"/>
        <v>0</v>
      </c>
      <c r="AJ903" s="3">
        <f t="shared" si="376"/>
        <v>3.4085213032581496E-2</v>
      </c>
      <c r="AK903" s="3">
        <f t="shared" si="377"/>
        <v>0.73137311560596974</v>
      </c>
    </row>
    <row r="904" spans="1:37" s="3" customFormat="1" x14ac:dyDescent="0.25">
      <c r="A904" s="9">
        <v>43807</v>
      </c>
      <c r="B904" s="1" t="s">
        <v>56</v>
      </c>
      <c r="C904" s="1" t="s">
        <v>74</v>
      </c>
      <c r="D904">
        <v>10</v>
      </c>
      <c r="E904" s="1">
        <v>45</v>
      </c>
      <c r="F904">
        <f t="shared" si="353"/>
        <v>0</v>
      </c>
      <c r="G904">
        <f t="shared" si="354"/>
        <v>1</v>
      </c>
      <c r="H904" s="4">
        <v>2.2999999999999998</v>
      </c>
      <c r="I904" s="4">
        <v>1.66</v>
      </c>
      <c r="J904" s="4">
        <v>2.5499999999999998</v>
      </c>
      <c r="K904" s="4">
        <v>1.57</v>
      </c>
      <c r="L904" s="18">
        <f t="shared" si="355"/>
        <v>40</v>
      </c>
      <c r="M904" s="18">
        <f t="shared" si="356"/>
        <v>60</v>
      </c>
      <c r="N904" s="18">
        <f t="shared" si="357"/>
        <v>35</v>
      </c>
      <c r="O904" s="18">
        <f t="shared" si="358"/>
        <v>60</v>
      </c>
      <c r="P904" s="4">
        <f t="shared" si="359"/>
        <v>201912</v>
      </c>
      <c r="Q904" s="23">
        <f t="shared" si="360"/>
        <v>1.3855421686746987</v>
      </c>
      <c r="R904" s="23">
        <f t="shared" si="361"/>
        <v>-2.2843822843822847</v>
      </c>
      <c r="S904" s="22">
        <f t="shared" si="362"/>
        <v>-0.89884011570758604</v>
      </c>
      <c r="T904" s="5">
        <f t="shared" si="363"/>
        <v>0.72173913043478266</v>
      </c>
      <c r="U904" s="5"/>
      <c r="V904" s="5"/>
      <c r="W904" s="5">
        <f t="shared" si="364"/>
        <v>-1</v>
      </c>
      <c r="X904" s="4">
        <f t="shared" si="365"/>
        <v>-1</v>
      </c>
      <c r="Y904" s="4">
        <f t="shared" si="366"/>
        <v>0</v>
      </c>
      <c r="Z904" s="30">
        <f t="shared" si="367"/>
        <v>2019</v>
      </c>
      <c r="AA904" s="4">
        <f t="shared" si="368"/>
        <v>0.65999999999999992</v>
      </c>
      <c r="AB904" s="4">
        <f t="shared" si="369"/>
        <v>0.57000000000000006</v>
      </c>
      <c r="AC904" s="4">
        <f t="shared" si="370"/>
        <v>-8.9999999999999858E-2</v>
      </c>
      <c r="AD904" s="4"/>
      <c r="AE904" s="4">
        <f t="shared" si="371"/>
        <v>4.2625745950554128E-2</v>
      </c>
      <c r="AF904" s="31">
        <f t="shared" si="372"/>
        <v>-0.34000000000000008</v>
      </c>
      <c r="AG904" s="31">
        <f t="shared" si="373"/>
        <v>-0.42999999999999994</v>
      </c>
      <c r="AH904" s="3">
        <f t="shared" si="374"/>
        <v>1</v>
      </c>
      <c r="AI904" s="40" t="b">
        <f t="shared" si="375"/>
        <v>0</v>
      </c>
      <c r="AJ904" s="3">
        <f t="shared" si="376"/>
        <v>3.5858585858585923E-2</v>
      </c>
      <c r="AK904" s="3">
        <f t="shared" si="377"/>
        <v>0.72834147531433491</v>
      </c>
    </row>
    <row r="905" spans="1:37" s="3" customFormat="1" x14ac:dyDescent="0.25">
      <c r="A905" s="9">
        <v>43807</v>
      </c>
      <c r="B905" s="1" t="s">
        <v>41</v>
      </c>
      <c r="C905" s="1" t="s">
        <v>40</v>
      </c>
      <c r="D905">
        <v>40</v>
      </c>
      <c r="E905" s="1">
        <v>20</v>
      </c>
      <c r="F905">
        <f t="shared" si="353"/>
        <v>1</v>
      </c>
      <c r="G905">
        <f t="shared" si="354"/>
        <v>0</v>
      </c>
      <c r="H905" s="4">
        <v>1.76</v>
      </c>
      <c r="I905" s="4">
        <v>2.1</v>
      </c>
      <c r="J905" s="4">
        <v>1.52</v>
      </c>
      <c r="K905" s="4">
        <v>2.67</v>
      </c>
      <c r="L905" s="18">
        <f t="shared" si="355"/>
        <v>50</v>
      </c>
      <c r="M905" s="18">
        <f t="shared" si="356"/>
        <v>45</v>
      </c>
      <c r="N905" s="18">
        <f t="shared" si="357"/>
        <v>65</v>
      </c>
      <c r="O905" s="18">
        <f t="shared" si="358"/>
        <v>35</v>
      </c>
      <c r="P905" s="4">
        <f t="shared" si="359"/>
        <v>201912</v>
      </c>
      <c r="Q905" s="23">
        <f t="shared" si="360"/>
        <v>1.76</v>
      </c>
      <c r="R905" s="23">
        <f t="shared" si="361"/>
        <v>-2.2248803827751198</v>
      </c>
      <c r="S905" s="22">
        <f t="shared" si="362"/>
        <v>-0.46488038277511978</v>
      </c>
      <c r="T905" s="5">
        <f t="shared" si="363"/>
        <v>1.1931818181818181</v>
      </c>
      <c r="U905" s="5"/>
      <c r="V905" s="5"/>
      <c r="W905" s="5">
        <f t="shared" si="364"/>
        <v>0.76</v>
      </c>
      <c r="X905" s="4">
        <f t="shared" si="365"/>
        <v>0.52</v>
      </c>
      <c r="Y905" s="4">
        <f t="shared" si="366"/>
        <v>-0.24</v>
      </c>
      <c r="Z905" s="30">
        <f t="shared" si="367"/>
        <v>2019</v>
      </c>
      <c r="AA905" s="4">
        <f t="shared" si="368"/>
        <v>-1</v>
      </c>
      <c r="AB905" s="4">
        <f t="shared" si="369"/>
        <v>-1</v>
      </c>
      <c r="AC905" s="4">
        <f t="shared" si="370"/>
        <v>0</v>
      </c>
      <c r="AD905" s="4"/>
      <c r="AE905" s="4">
        <f t="shared" si="371"/>
        <v>-8.9712918660287078E-2</v>
      </c>
      <c r="AF905" s="31">
        <f t="shared" si="372"/>
        <v>-0.24</v>
      </c>
      <c r="AG905" s="31">
        <f t="shared" si="373"/>
        <v>-0.48</v>
      </c>
      <c r="AH905" s="3">
        <f t="shared" si="374"/>
        <v>1</v>
      </c>
      <c r="AI905" s="40">
        <f t="shared" si="375"/>
        <v>5.7286346612189232E-2</v>
      </c>
      <c r="AJ905" s="3">
        <f t="shared" si="376"/>
        <v>4.2487046632124437E-2</v>
      </c>
      <c r="AK905" s="3">
        <f t="shared" si="377"/>
        <v>0.71743173853563458</v>
      </c>
    </row>
    <row r="906" spans="1:37" s="3" customFormat="1" x14ac:dyDescent="0.25">
      <c r="A906" s="9">
        <v>43807</v>
      </c>
      <c r="B906" s="1" t="s">
        <v>46</v>
      </c>
      <c r="C906" s="1" t="s">
        <v>43</v>
      </c>
      <c r="D906">
        <v>17</v>
      </c>
      <c r="E906" s="1">
        <v>24</v>
      </c>
      <c r="F906">
        <f t="shared" si="353"/>
        <v>0</v>
      </c>
      <c r="G906">
        <f t="shared" si="354"/>
        <v>1</v>
      </c>
      <c r="H906" s="4">
        <v>2.95</v>
      </c>
      <c r="I906" s="4">
        <v>1.42</v>
      </c>
      <c r="J906" s="4">
        <v>3.25</v>
      </c>
      <c r="K906" s="4">
        <v>1.36</v>
      </c>
      <c r="L906" s="18">
        <f t="shared" si="355"/>
        <v>30</v>
      </c>
      <c r="M906" s="18">
        <f t="shared" si="356"/>
        <v>70</v>
      </c>
      <c r="N906" s="18">
        <f t="shared" si="357"/>
        <v>30</v>
      </c>
      <c r="O906" s="18">
        <f t="shared" si="358"/>
        <v>70</v>
      </c>
      <c r="P906" s="4">
        <f t="shared" si="359"/>
        <v>201912</v>
      </c>
      <c r="Q906" s="23">
        <f t="shared" si="360"/>
        <v>2.0774647887323945</v>
      </c>
      <c r="R906" s="23">
        <f t="shared" si="361"/>
        <v>-2.8937728937728942</v>
      </c>
      <c r="S906" s="22">
        <f t="shared" si="362"/>
        <v>-0.81630810504049967</v>
      </c>
      <c r="T906" s="5">
        <f t="shared" si="363"/>
        <v>0.48135593220338979</v>
      </c>
      <c r="U906" s="5"/>
      <c r="V906" s="5"/>
      <c r="W906" s="5">
        <f t="shared" si="364"/>
        <v>-1</v>
      </c>
      <c r="X906" s="4">
        <f t="shared" si="365"/>
        <v>-1</v>
      </c>
      <c r="Y906" s="4">
        <f t="shared" si="366"/>
        <v>0</v>
      </c>
      <c r="Z906" s="30">
        <f t="shared" si="367"/>
        <v>2019</v>
      </c>
      <c r="AA906" s="4">
        <f t="shared" si="368"/>
        <v>0.41999999999999993</v>
      </c>
      <c r="AB906" s="4">
        <f t="shared" si="369"/>
        <v>0.3600000000000001</v>
      </c>
      <c r="AC906" s="4">
        <f t="shared" si="370"/>
        <v>-5.9999999999999831E-2</v>
      </c>
      <c r="AD906" s="4"/>
      <c r="AE906" s="4">
        <f t="shared" si="371"/>
        <v>3.1290743155149903E-2</v>
      </c>
      <c r="AF906" s="31">
        <f t="shared" si="372"/>
        <v>-0.58000000000000007</v>
      </c>
      <c r="AG906" s="31">
        <f t="shared" si="373"/>
        <v>-0.6399999999999999</v>
      </c>
      <c r="AH906" s="3">
        <f t="shared" si="374"/>
        <v>0</v>
      </c>
      <c r="AI906" s="40" t="b">
        <f t="shared" si="375"/>
        <v>0</v>
      </c>
      <c r="AJ906" s="3">
        <f t="shared" si="376"/>
        <v>4.1418764302059485E-2</v>
      </c>
      <c r="AK906" s="3">
        <f t="shared" si="377"/>
        <v>0.75096481189779574</v>
      </c>
    </row>
    <row r="907" spans="1:37" s="3" customFormat="1" x14ac:dyDescent="0.25">
      <c r="A907" s="9">
        <v>43807</v>
      </c>
      <c r="B907" s="1" t="s">
        <v>58</v>
      </c>
      <c r="C907" s="1" t="s">
        <v>44</v>
      </c>
      <c r="D907">
        <v>27</v>
      </c>
      <c r="E907" s="1">
        <v>19</v>
      </c>
      <c r="F907">
        <f t="shared" si="353"/>
        <v>1</v>
      </c>
      <c r="G907">
        <f t="shared" si="354"/>
        <v>0</v>
      </c>
      <c r="H907" s="4">
        <v>1.26</v>
      </c>
      <c r="I907" s="4">
        <v>4</v>
      </c>
      <c r="J907" s="4">
        <v>1.32</v>
      </c>
      <c r="K907" s="4">
        <v>3.5</v>
      </c>
      <c r="L907" s="18">
        <f t="shared" si="355"/>
        <v>70</v>
      </c>
      <c r="M907" s="18">
        <f t="shared" si="356"/>
        <v>25</v>
      </c>
      <c r="N907" s="18">
        <f t="shared" si="357"/>
        <v>75</v>
      </c>
      <c r="O907" s="18">
        <f t="shared" si="358"/>
        <v>25</v>
      </c>
      <c r="P907" s="4">
        <f t="shared" si="359"/>
        <v>201912</v>
      </c>
      <c r="Q907" s="23">
        <f t="shared" si="360"/>
        <v>1.26</v>
      </c>
      <c r="R907" s="23">
        <f t="shared" si="361"/>
        <v>-4.1794871794871788</v>
      </c>
      <c r="S907" s="22">
        <f t="shared" si="362"/>
        <v>-2.9194871794871791</v>
      </c>
      <c r="T907" s="5">
        <f t="shared" si="363"/>
        <v>3.1746031746031744</v>
      </c>
      <c r="U907" s="5"/>
      <c r="V907" s="5"/>
      <c r="W907" s="5">
        <f t="shared" si="364"/>
        <v>0.26</v>
      </c>
      <c r="X907" s="4">
        <f t="shared" si="365"/>
        <v>0.32000000000000006</v>
      </c>
      <c r="Y907" s="4">
        <f t="shared" si="366"/>
        <v>6.0000000000000053E-2</v>
      </c>
      <c r="Z907" s="30">
        <f t="shared" si="367"/>
        <v>2019</v>
      </c>
      <c r="AA907" s="4">
        <f t="shared" si="368"/>
        <v>-1</v>
      </c>
      <c r="AB907" s="4">
        <f t="shared" si="369"/>
        <v>-1</v>
      </c>
      <c r="AC907" s="4">
        <f t="shared" si="370"/>
        <v>0</v>
      </c>
      <c r="AD907" s="4"/>
      <c r="AE907" s="4">
        <f t="shared" si="371"/>
        <v>3.6075036075036038E-2</v>
      </c>
      <c r="AF907" s="31">
        <f t="shared" si="372"/>
        <v>-0.74</v>
      </c>
      <c r="AG907" s="31">
        <f t="shared" si="373"/>
        <v>-0.67999999999999994</v>
      </c>
      <c r="AH907" s="3">
        <f t="shared" si="374"/>
        <v>0</v>
      </c>
      <c r="AI907" s="40" t="b">
        <f t="shared" si="375"/>
        <v>0</v>
      </c>
      <c r="AJ907" s="3">
        <f t="shared" si="376"/>
        <v>4.1825095057034134E-2</v>
      </c>
      <c r="AK907" s="3">
        <f t="shared" si="377"/>
        <v>0.79292642983119177</v>
      </c>
    </row>
    <row r="908" spans="1:37" s="3" customFormat="1" x14ac:dyDescent="0.25">
      <c r="A908" s="9">
        <v>43807</v>
      </c>
      <c r="B908" s="1" t="s">
        <v>62</v>
      </c>
      <c r="C908" s="1" t="s">
        <v>48</v>
      </c>
      <c r="D908">
        <v>20</v>
      </c>
      <c r="E908" s="1">
        <v>15</v>
      </c>
      <c r="F908">
        <f t="shared" si="353"/>
        <v>1</v>
      </c>
      <c r="G908">
        <f t="shared" si="354"/>
        <v>0</v>
      </c>
      <c r="H908" s="4">
        <v>1.1200000000000001</v>
      </c>
      <c r="I908" s="4">
        <v>6.5</v>
      </c>
      <c r="J908" s="4">
        <v>1.1100000000000001</v>
      </c>
      <c r="K908" s="4">
        <v>6.75</v>
      </c>
      <c r="L908" s="18">
        <f t="shared" si="355"/>
        <v>80</v>
      </c>
      <c r="M908" s="18">
        <f t="shared" si="356"/>
        <v>15</v>
      </c>
      <c r="N908" s="18">
        <f t="shared" si="357"/>
        <v>90</v>
      </c>
      <c r="O908" s="18">
        <f t="shared" si="358"/>
        <v>10</v>
      </c>
      <c r="P908" s="4">
        <f t="shared" si="359"/>
        <v>201912</v>
      </c>
      <c r="Q908" s="23">
        <f t="shared" si="360"/>
        <v>1.1200000000000001</v>
      </c>
      <c r="R908" s="23">
        <f t="shared" si="361"/>
        <v>-8.5151515151515067</v>
      </c>
      <c r="S908" s="22">
        <f t="shared" si="362"/>
        <v>-7.3951515151515066</v>
      </c>
      <c r="T908" s="5">
        <f t="shared" si="363"/>
        <v>5.8035714285714279</v>
      </c>
      <c r="U908" s="5"/>
      <c r="V908" s="5"/>
      <c r="W908" s="5">
        <f t="shared" si="364"/>
        <v>0.12000000000000011</v>
      </c>
      <c r="X908" s="4">
        <f t="shared" si="365"/>
        <v>0.1100000000000001</v>
      </c>
      <c r="Y908" s="4">
        <f t="shared" si="366"/>
        <v>-1.0000000000000009E-2</v>
      </c>
      <c r="Z908" s="30">
        <f t="shared" si="367"/>
        <v>2019</v>
      </c>
      <c r="AA908" s="4">
        <f t="shared" si="368"/>
        <v>-1</v>
      </c>
      <c r="AB908" s="4">
        <f t="shared" si="369"/>
        <v>-1</v>
      </c>
      <c r="AC908" s="4">
        <f t="shared" si="370"/>
        <v>0</v>
      </c>
      <c r="AD908" s="4"/>
      <c r="AE908" s="4">
        <f t="shared" si="371"/>
        <v>-8.0437580437580092E-3</v>
      </c>
      <c r="AF908" s="31">
        <f t="shared" si="372"/>
        <v>-0.87999999999999989</v>
      </c>
      <c r="AG908" s="31">
        <f t="shared" si="373"/>
        <v>-0.8899999999999999</v>
      </c>
      <c r="AH908" s="3">
        <f t="shared" si="374"/>
        <v>0</v>
      </c>
      <c r="AI908" s="40" t="b">
        <f t="shared" si="375"/>
        <v>0</v>
      </c>
      <c r="AJ908" s="3">
        <f t="shared" si="376"/>
        <v>4.4619422572178324E-2</v>
      </c>
      <c r="AK908" s="3">
        <f t="shared" si="377"/>
        <v>0.85622207462866806</v>
      </c>
    </row>
    <row r="909" spans="1:37" s="3" customFormat="1" x14ac:dyDescent="0.25">
      <c r="A909" s="9">
        <v>43807</v>
      </c>
      <c r="B909" s="1" t="s">
        <v>47</v>
      </c>
      <c r="C909" s="1" t="s">
        <v>35</v>
      </c>
      <c r="D909">
        <v>24</v>
      </c>
      <c r="E909" s="1">
        <v>38</v>
      </c>
      <c r="F909">
        <f t="shared" si="353"/>
        <v>0</v>
      </c>
      <c r="G909">
        <f t="shared" si="354"/>
        <v>1</v>
      </c>
      <c r="H909" s="4">
        <v>1.27</v>
      </c>
      <c r="I909" s="4">
        <v>3.8</v>
      </c>
      <c r="J909" s="4">
        <v>1.25</v>
      </c>
      <c r="K909" s="4">
        <v>4.2</v>
      </c>
      <c r="L909" s="18">
        <f t="shared" si="355"/>
        <v>70</v>
      </c>
      <c r="M909" s="18">
        <f t="shared" si="356"/>
        <v>25</v>
      </c>
      <c r="N909" s="18">
        <f t="shared" si="357"/>
        <v>80</v>
      </c>
      <c r="O909" s="18">
        <f t="shared" si="358"/>
        <v>20</v>
      </c>
      <c r="P909" s="4">
        <f t="shared" si="359"/>
        <v>201912</v>
      </c>
      <c r="Q909" s="23">
        <f t="shared" si="360"/>
        <v>0.33421052631578951</v>
      </c>
      <c r="R909" s="23">
        <f t="shared" si="361"/>
        <v>-4.06084656084656</v>
      </c>
      <c r="S909" s="22">
        <f t="shared" si="362"/>
        <v>-3.7266360345307703</v>
      </c>
      <c r="T909" s="5">
        <f t="shared" si="363"/>
        <v>2.9921259842519685</v>
      </c>
      <c r="U909" s="5"/>
      <c r="V909" s="5"/>
      <c r="W909" s="5">
        <f t="shared" si="364"/>
        <v>-1</v>
      </c>
      <c r="X909" s="4">
        <f t="shared" si="365"/>
        <v>-1</v>
      </c>
      <c r="Y909" s="4">
        <f t="shared" si="366"/>
        <v>0</v>
      </c>
      <c r="Z909" s="30">
        <f t="shared" si="367"/>
        <v>2019</v>
      </c>
      <c r="AA909" s="4">
        <f t="shared" si="368"/>
        <v>2.8</v>
      </c>
      <c r="AB909" s="4">
        <f t="shared" si="369"/>
        <v>3.2</v>
      </c>
      <c r="AC909" s="4">
        <f t="shared" si="370"/>
        <v>0.40000000000000036</v>
      </c>
      <c r="AD909" s="4"/>
      <c r="AE909" s="4">
        <f t="shared" si="371"/>
        <v>-1.2598425196850505E-2</v>
      </c>
      <c r="AF909" s="31">
        <f t="shared" si="372"/>
        <v>1.7999999999999998</v>
      </c>
      <c r="AG909" s="31">
        <f t="shared" si="373"/>
        <v>2.2000000000000002</v>
      </c>
      <c r="AH909" s="3">
        <f t="shared" si="374"/>
        <v>0</v>
      </c>
      <c r="AI909" s="40" t="b">
        <f t="shared" si="375"/>
        <v>0</v>
      </c>
      <c r="AJ909" s="3">
        <f t="shared" si="376"/>
        <v>4.8126232741617536E-2</v>
      </c>
      <c r="AK909" s="3">
        <f t="shared" si="377"/>
        <v>0.78231258401574977</v>
      </c>
    </row>
    <row r="910" spans="1:37" s="3" customFormat="1" x14ac:dyDescent="0.25">
      <c r="A910" s="9">
        <v>43807</v>
      </c>
      <c r="B910" s="1" t="s">
        <v>60</v>
      </c>
      <c r="C910" s="1" t="s">
        <v>33</v>
      </c>
      <c r="D910">
        <v>20</v>
      </c>
      <c r="E910" s="1">
        <v>7</v>
      </c>
      <c r="F910">
        <f t="shared" si="353"/>
        <v>1</v>
      </c>
      <c r="G910">
        <f t="shared" si="354"/>
        <v>0</v>
      </c>
      <c r="H910" s="4">
        <v>1.1000000000000001</v>
      </c>
      <c r="I910" s="4">
        <v>7.5</v>
      </c>
      <c r="J910" s="4">
        <v>1.1499999999999999</v>
      </c>
      <c r="K910" s="4">
        <v>5.75</v>
      </c>
      <c r="L910" s="18">
        <f t="shared" si="355"/>
        <v>90</v>
      </c>
      <c r="M910" s="18">
        <f t="shared" si="356"/>
        <v>10</v>
      </c>
      <c r="N910" s="18">
        <f t="shared" si="357"/>
        <v>85</v>
      </c>
      <c r="O910" s="18">
        <f t="shared" si="358"/>
        <v>15</v>
      </c>
      <c r="P910" s="4">
        <f t="shared" si="359"/>
        <v>201912</v>
      </c>
      <c r="Q910" s="23">
        <f t="shared" si="360"/>
        <v>1.1000000000000001</v>
      </c>
      <c r="R910" s="23">
        <f t="shared" si="361"/>
        <v>-10.153846153846144</v>
      </c>
      <c r="S910" s="22">
        <f t="shared" si="362"/>
        <v>-9.0538461538461448</v>
      </c>
      <c r="T910" s="5">
        <f t="shared" si="363"/>
        <v>6.8181818181818175</v>
      </c>
      <c r="U910" s="5"/>
      <c r="V910" s="5"/>
      <c r="W910" s="5">
        <f t="shared" si="364"/>
        <v>0.10000000000000009</v>
      </c>
      <c r="X910" s="4">
        <f t="shared" si="365"/>
        <v>0.14999999999999991</v>
      </c>
      <c r="Y910" s="4">
        <f t="shared" si="366"/>
        <v>4.9999999999999822E-2</v>
      </c>
      <c r="Z910" s="30">
        <f t="shared" si="367"/>
        <v>2019</v>
      </c>
      <c r="AA910" s="4">
        <f t="shared" si="368"/>
        <v>-1</v>
      </c>
      <c r="AB910" s="4">
        <f t="shared" si="369"/>
        <v>-1</v>
      </c>
      <c r="AC910" s="4">
        <f t="shared" si="370"/>
        <v>0</v>
      </c>
      <c r="AD910" s="4"/>
      <c r="AE910" s="4">
        <f t="shared" si="371"/>
        <v>3.9525691699604626E-2</v>
      </c>
      <c r="AF910" s="31">
        <f t="shared" si="372"/>
        <v>-0.89999999999999991</v>
      </c>
      <c r="AG910" s="31">
        <f t="shared" si="373"/>
        <v>-0.85000000000000009</v>
      </c>
      <c r="AH910" s="3">
        <f t="shared" si="374"/>
        <v>0</v>
      </c>
      <c r="AI910" s="40" t="b">
        <f t="shared" si="375"/>
        <v>0</v>
      </c>
      <c r="AJ910" s="3">
        <f t="shared" si="376"/>
        <v>4.0697674418604612E-2</v>
      </c>
      <c r="AK910" s="3">
        <f t="shared" si="377"/>
        <v>0.8736455463728191</v>
      </c>
    </row>
    <row r="911" spans="1:37" s="3" customFormat="1" x14ac:dyDescent="0.25">
      <c r="A911" s="9">
        <v>43807</v>
      </c>
      <c r="B911" s="1" t="s">
        <v>42</v>
      </c>
      <c r="C911" s="1" t="s">
        <v>38</v>
      </c>
      <c r="D911">
        <v>46</v>
      </c>
      <c r="E911" s="1">
        <v>48</v>
      </c>
      <c r="F911">
        <f t="shared" si="353"/>
        <v>0</v>
      </c>
      <c r="G911">
        <f t="shared" si="354"/>
        <v>1</v>
      </c>
      <c r="H911" s="4">
        <v>1.58</v>
      </c>
      <c r="I911" s="4">
        <v>2.5</v>
      </c>
      <c r="J911" s="4">
        <v>1.8</v>
      </c>
      <c r="K911" s="4">
        <v>2.0499999999999998</v>
      </c>
      <c r="L911" s="18">
        <f t="shared" si="355"/>
        <v>60</v>
      </c>
      <c r="M911" s="18">
        <f t="shared" si="356"/>
        <v>40</v>
      </c>
      <c r="N911" s="18">
        <f t="shared" si="357"/>
        <v>55</v>
      </c>
      <c r="O911" s="18">
        <f t="shared" si="358"/>
        <v>45</v>
      </c>
      <c r="P911" s="4">
        <f t="shared" si="359"/>
        <v>201912</v>
      </c>
      <c r="Q911" s="23">
        <f t="shared" si="360"/>
        <v>0.63200000000000001</v>
      </c>
      <c r="R911" s="23">
        <f t="shared" si="361"/>
        <v>-2.3908045977011492</v>
      </c>
      <c r="S911" s="22">
        <f t="shared" si="362"/>
        <v>-1.7588045977011491</v>
      </c>
      <c r="T911" s="5">
        <f t="shared" si="363"/>
        <v>1.5822784810126582</v>
      </c>
      <c r="U911" s="5"/>
      <c r="V911" s="5"/>
      <c r="W911" s="5">
        <f t="shared" si="364"/>
        <v>-1</v>
      </c>
      <c r="X911" s="4">
        <f t="shared" si="365"/>
        <v>-1</v>
      </c>
      <c r="Y911" s="4">
        <f t="shared" si="366"/>
        <v>0</v>
      </c>
      <c r="Z911" s="30">
        <f t="shared" si="367"/>
        <v>2019</v>
      </c>
      <c r="AA911" s="4">
        <f t="shared" si="368"/>
        <v>1.5</v>
      </c>
      <c r="AB911" s="4">
        <f t="shared" si="369"/>
        <v>1.0499999999999998</v>
      </c>
      <c r="AC911" s="4">
        <f t="shared" si="370"/>
        <v>-0.45000000000000018</v>
      </c>
      <c r="AD911" s="4"/>
      <c r="AE911" s="4">
        <f t="shared" si="371"/>
        <v>7.7355836849507642E-2</v>
      </c>
      <c r="AF911" s="31">
        <f t="shared" si="372"/>
        <v>0.5</v>
      </c>
      <c r="AG911" s="31">
        <f t="shared" si="373"/>
        <v>4.9999999999999822E-2</v>
      </c>
      <c r="AH911" s="3">
        <f t="shared" si="374"/>
        <v>1</v>
      </c>
      <c r="AI911" s="40">
        <f t="shared" si="375"/>
        <v>4.4444444444444398E-2</v>
      </c>
      <c r="AJ911" s="3">
        <f t="shared" si="376"/>
        <v>3.1862745098039214E-2</v>
      </c>
      <c r="AK911" s="3">
        <f t="shared" si="377"/>
        <v>0.73850344496074349</v>
      </c>
    </row>
    <row r="912" spans="1:37" s="3" customFormat="1" x14ac:dyDescent="0.25">
      <c r="A912" s="9">
        <v>43807</v>
      </c>
      <c r="B912" s="1" t="s">
        <v>53</v>
      </c>
      <c r="C912" s="1" t="s">
        <v>51</v>
      </c>
      <c r="D912">
        <v>22</v>
      </c>
      <c r="E912" s="1">
        <v>21</v>
      </c>
      <c r="F912">
        <f t="shared" si="353"/>
        <v>1</v>
      </c>
      <c r="G912">
        <f t="shared" si="354"/>
        <v>0</v>
      </c>
      <c r="H912" s="4">
        <v>1.38</v>
      </c>
      <c r="I912" s="4">
        <v>3.15</v>
      </c>
      <c r="J912" s="4">
        <v>1.44</v>
      </c>
      <c r="K912" s="4">
        <v>2.85</v>
      </c>
      <c r="L912" s="18">
        <f t="shared" si="355"/>
        <v>70</v>
      </c>
      <c r="M912" s="18">
        <f t="shared" si="356"/>
        <v>30</v>
      </c>
      <c r="N912" s="18">
        <f t="shared" si="357"/>
        <v>65</v>
      </c>
      <c r="O912" s="18">
        <f t="shared" si="358"/>
        <v>35</v>
      </c>
      <c r="P912" s="4">
        <f t="shared" si="359"/>
        <v>201912</v>
      </c>
      <c r="Q912" s="23">
        <f t="shared" si="360"/>
        <v>1.38</v>
      </c>
      <c r="R912" s="23">
        <f t="shared" si="361"/>
        <v>-3.0966952264381891</v>
      </c>
      <c r="S912" s="22">
        <f t="shared" si="362"/>
        <v>-1.7166952264381892</v>
      </c>
      <c r="T912" s="5">
        <f t="shared" si="363"/>
        <v>2.2826086956521738</v>
      </c>
      <c r="U912" s="5"/>
      <c r="V912" s="5"/>
      <c r="W912" s="5">
        <f t="shared" si="364"/>
        <v>0.37999999999999989</v>
      </c>
      <c r="X912" s="4">
        <f t="shared" si="365"/>
        <v>0.43999999999999995</v>
      </c>
      <c r="Y912" s="4">
        <f t="shared" si="366"/>
        <v>6.0000000000000053E-2</v>
      </c>
      <c r="Z912" s="30">
        <f t="shared" si="367"/>
        <v>2019</v>
      </c>
      <c r="AA912" s="4">
        <f t="shared" si="368"/>
        <v>-1</v>
      </c>
      <c r="AB912" s="4">
        <f t="shared" si="369"/>
        <v>-1</v>
      </c>
      <c r="AC912" s="4">
        <f t="shared" si="370"/>
        <v>0</v>
      </c>
      <c r="AD912" s="4"/>
      <c r="AE912" s="4">
        <f t="shared" si="371"/>
        <v>3.0193236714975979E-2</v>
      </c>
      <c r="AF912" s="31">
        <f t="shared" si="372"/>
        <v>-0.62000000000000011</v>
      </c>
      <c r="AG912" s="31">
        <f t="shared" si="373"/>
        <v>-0.56000000000000005</v>
      </c>
      <c r="AH912" s="3">
        <f t="shared" si="374"/>
        <v>0</v>
      </c>
      <c r="AI912" s="40" t="b">
        <f t="shared" si="375"/>
        <v>0</v>
      </c>
      <c r="AJ912" s="3">
        <f t="shared" si="376"/>
        <v>4.039735099337749E-2</v>
      </c>
      <c r="AK912" s="3">
        <f t="shared" si="377"/>
        <v>0.76027191198073663</v>
      </c>
    </row>
    <row r="913" spans="1:37" s="3" customFormat="1" x14ac:dyDescent="0.25">
      <c r="A913" s="9">
        <v>43807</v>
      </c>
      <c r="B913" s="1" t="s">
        <v>39</v>
      </c>
      <c r="C913" s="1" t="s">
        <v>36</v>
      </c>
      <c r="D913">
        <v>38</v>
      </c>
      <c r="E913" s="1">
        <v>35</v>
      </c>
      <c r="F913">
        <f t="shared" si="353"/>
        <v>1</v>
      </c>
      <c r="G913">
        <f t="shared" si="354"/>
        <v>0</v>
      </c>
      <c r="H913" s="4">
        <v>1.6</v>
      </c>
      <c r="I913" s="4">
        <v>2.4500000000000002</v>
      </c>
      <c r="J913" s="4">
        <v>1.58</v>
      </c>
      <c r="K913" s="4">
        <v>2.5</v>
      </c>
      <c r="L913" s="18">
        <f t="shared" si="355"/>
        <v>60</v>
      </c>
      <c r="M913" s="18">
        <f t="shared" si="356"/>
        <v>40</v>
      </c>
      <c r="N913" s="18">
        <f t="shared" si="357"/>
        <v>60</v>
      </c>
      <c r="O913" s="18">
        <f t="shared" si="358"/>
        <v>40</v>
      </c>
      <c r="P913" s="4">
        <f t="shared" si="359"/>
        <v>201912</v>
      </c>
      <c r="Q913" s="23">
        <f t="shared" si="360"/>
        <v>1.6</v>
      </c>
      <c r="R913" s="23">
        <f t="shared" si="361"/>
        <v>-2.3563218390804597</v>
      </c>
      <c r="S913" s="22">
        <f t="shared" si="362"/>
        <v>-0.75632183908045958</v>
      </c>
      <c r="T913" s="5">
        <f t="shared" si="363"/>
        <v>1.53125</v>
      </c>
      <c r="U913" s="5"/>
      <c r="V913" s="5"/>
      <c r="W913" s="5">
        <f t="shared" si="364"/>
        <v>0.60000000000000009</v>
      </c>
      <c r="X913" s="4">
        <f t="shared" si="365"/>
        <v>0.58000000000000007</v>
      </c>
      <c r="Y913" s="4">
        <f t="shared" si="366"/>
        <v>-2.0000000000000018E-2</v>
      </c>
      <c r="Z913" s="30">
        <f t="shared" si="367"/>
        <v>2019</v>
      </c>
      <c r="AA913" s="4">
        <f t="shared" si="368"/>
        <v>-1</v>
      </c>
      <c r="AB913" s="4">
        <f t="shared" si="369"/>
        <v>-1</v>
      </c>
      <c r="AC913" s="4">
        <f t="shared" si="370"/>
        <v>0</v>
      </c>
      <c r="AD913" s="4"/>
      <c r="AE913" s="4">
        <f t="shared" si="371"/>
        <v>-7.9113924050632223E-3</v>
      </c>
      <c r="AF913" s="31">
        <f t="shared" si="372"/>
        <v>-0.39999999999999991</v>
      </c>
      <c r="AG913" s="31">
        <f t="shared" si="373"/>
        <v>-0.41999999999999993</v>
      </c>
      <c r="AH913" s="3">
        <f t="shared" si="374"/>
        <v>0</v>
      </c>
      <c r="AI913" s="40" t="b">
        <f t="shared" si="375"/>
        <v>0</v>
      </c>
      <c r="AJ913" s="3">
        <f t="shared" si="376"/>
        <v>3.2098765432098886E-2</v>
      </c>
      <c r="AK913" s="3">
        <f t="shared" si="377"/>
        <v>0.73643794252394845</v>
      </c>
    </row>
    <row r="914" spans="1:37" s="3" customFormat="1" x14ac:dyDescent="0.25">
      <c r="A914" s="9">
        <v>43804</v>
      </c>
      <c r="B914" s="1" t="s">
        <v>45</v>
      </c>
      <c r="C914" s="1" t="s">
        <v>37</v>
      </c>
      <c r="D914">
        <v>31</v>
      </c>
      <c r="E914" s="1">
        <v>24</v>
      </c>
      <c r="F914">
        <f t="shared" si="353"/>
        <v>1</v>
      </c>
      <c r="G914">
        <f t="shared" si="354"/>
        <v>0</v>
      </c>
      <c r="H914" s="4">
        <v>2.4</v>
      </c>
      <c r="I914" s="4">
        <v>1.62</v>
      </c>
      <c r="J914" s="4">
        <v>2.5</v>
      </c>
      <c r="K914" s="4">
        <v>1.58</v>
      </c>
      <c r="L914" s="18">
        <f t="shared" si="355"/>
        <v>40</v>
      </c>
      <c r="M914" s="18">
        <f t="shared" si="356"/>
        <v>60</v>
      </c>
      <c r="N914" s="18">
        <f t="shared" si="357"/>
        <v>40</v>
      </c>
      <c r="O914" s="18">
        <f t="shared" si="358"/>
        <v>60</v>
      </c>
      <c r="P914" s="4">
        <f t="shared" si="359"/>
        <v>201912</v>
      </c>
      <c r="Q914" s="23">
        <f t="shared" si="360"/>
        <v>2.4</v>
      </c>
      <c r="R914" s="23">
        <f t="shared" si="361"/>
        <v>-2.3271889400921655</v>
      </c>
      <c r="S914" s="22">
        <f t="shared" si="362"/>
        <v>7.281105990783443E-2</v>
      </c>
      <c r="T914" s="5">
        <f t="shared" si="363"/>
        <v>0.67500000000000004</v>
      </c>
      <c r="U914" s="5"/>
      <c r="V914" s="5"/>
      <c r="W914" s="5">
        <f t="shared" si="364"/>
        <v>1.4</v>
      </c>
      <c r="X914" s="4">
        <f t="shared" si="365"/>
        <v>1.5</v>
      </c>
      <c r="Y914" s="4">
        <f t="shared" si="366"/>
        <v>0.10000000000000009</v>
      </c>
      <c r="Z914" s="30">
        <f t="shared" si="367"/>
        <v>2019</v>
      </c>
      <c r="AA914" s="4">
        <f t="shared" si="368"/>
        <v>-1</v>
      </c>
      <c r="AB914" s="4">
        <f t="shared" si="369"/>
        <v>-1</v>
      </c>
      <c r="AC914" s="4">
        <f t="shared" si="370"/>
        <v>0</v>
      </c>
      <c r="AD914" s="4"/>
      <c r="AE914" s="4">
        <f t="shared" si="371"/>
        <v>1.6666666666666663E-2</v>
      </c>
      <c r="AF914" s="31">
        <f t="shared" si="372"/>
        <v>0.39999999999999991</v>
      </c>
      <c r="AG914" s="31">
        <f t="shared" si="373"/>
        <v>0.5</v>
      </c>
      <c r="AH914" s="3">
        <f t="shared" si="374"/>
        <v>0</v>
      </c>
      <c r="AI914" s="40" t="b">
        <f t="shared" si="375"/>
        <v>0</v>
      </c>
      <c r="AJ914" s="3">
        <f t="shared" si="376"/>
        <v>3.2835820895522283E-2</v>
      </c>
      <c r="AK914" s="3">
        <f t="shared" si="377"/>
        <v>0.73406619925824312</v>
      </c>
    </row>
    <row r="915" spans="1:37" s="3" customFormat="1" x14ac:dyDescent="0.25">
      <c r="A915" s="9">
        <v>43801</v>
      </c>
      <c r="B915" s="1" t="s">
        <v>61</v>
      </c>
      <c r="C915" s="1" t="s">
        <v>60</v>
      </c>
      <c r="D915">
        <v>37</v>
      </c>
      <c r="E915" s="1">
        <v>30</v>
      </c>
      <c r="F915">
        <f t="shared" si="353"/>
        <v>1</v>
      </c>
      <c r="G915">
        <f t="shared" si="354"/>
        <v>0</v>
      </c>
      <c r="H915" s="4">
        <v>1.66</v>
      </c>
      <c r="I915" s="4">
        <v>2.2999999999999998</v>
      </c>
      <c r="J915" s="4">
        <v>1.66</v>
      </c>
      <c r="K915" s="4">
        <v>2.2999999999999998</v>
      </c>
      <c r="L915" s="18">
        <f t="shared" si="355"/>
        <v>60</v>
      </c>
      <c r="M915" s="18">
        <f t="shared" si="356"/>
        <v>40</v>
      </c>
      <c r="N915" s="18">
        <f t="shared" si="357"/>
        <v>60</v>
      </c>
      <c r="O915" s="18">
        <f t="shared" si="358"/>
        <v>40</v>
      </c>
      <c r="P915" s="4">
        <f t="shared" si="359"/>
        <v>201912</v>
      </c>
      <c r="Q915" s="23">
        <f t="shared" si="360"/>
        <v>1.66</v>
      </c>
      <c r="R915" s="23">
        <f t="shared" si="361"/>
        <v>-2.2843822843822847</v>
      </c>
      <c r="S915" s="22">
        <f t="shared" si="362"/>
        <v>-0.62438228438228482</v>
      </c>
      <c r="T915" s="5">
        <f t="shared" si="363"/>
        <v>1.3855421686746987</v>
      </c>
      <c r="U915" s="5"/>
      <c r="V915" s="5"/>
      <c r="W915" s="5">
        <f t="shared" si="364"/>
        <v>0.65999999999999992</v>
      </c>
      <c r="X915" s="4">
        <f t="shared" si="365"/>
        <v>0.65999999999999992</v>
      </c>
      <c r="Y915" s="4">
        <f t="shared" si="366"/>
        <v>0</v>
      </c>
      <c r="Z915" s="30">
        <f t="shared" si="367"/>
        <v>2019</v>
      </c>
      <c r="AA915" s="4">
        <f t="shared" si="368"/>
        <v>-1</v>
      </c>
      <c r="AB915" s="4">
        <f t="shared" si="369"/>
        <v>-1</v>
      </c>
      <c r="AC915" s="4">
        <f t="shared" si="370"/>
        <v>0</v>
      </c>
      <c r="AD915" s="4"/>
      <c r="AE915" s="4">
        <f t="shared" si="371"/>
        <v>0</v>
      </c>
      <c r="AF915" s="31">
        <f t="shared" si="372"/>
        <v>-0.34000000000000008</v>
      </c>
      <c r="AG915" s="31">
        <f t="shared" si="373"/>
        <v>-0.34000000000000008</v>
      </c>
      <c r="AH915" s="3">
        <f t="shared" si="374"/>
        <v>0</v>
      </c>
      <c r="AI915" s="40" t="b">
        <f t="shared" si="375"/>
        <v>0</v>
      </c>
      <c r="AJ915" s="3">
        <f t="shared" si="376"/>
        <v>3.5858585858585923E-2</v>
      </c>
      <c r="AK915" s="3">
        <f t="shared" si="377"/>
        <v>0.72834147531433491</v>
      </c>
    </row>
    <row r="916" spans="1:37" s="3" customFormat="1" x14ac:dyDescent="0.25">
      <c r="A916" s="9">
        <v>43800</v>
      </c>
      <c r="B916" s="1" t="s">
        <v>47</v>
      </c>
      <c r="C916" s="1" t="s">
        <v>52</v>
      </c>
      <c r="D916">
        <v>28</v>
      </c>
      <c r="E916" s="1">
        <v>22</v>
      </c>
      <c r="F916">
        <f t="shared" si="353"/>
        <v>1</v>
      </c>
      <c r="G916">
        <f t="shared" si="354"/>
        <v>0</v>
      </c>
      <c r="H916" s="4">
        <v>2.4500000000000002</v>
      </c>
      <c r="I916" s="4">
        <v>1.6</v>
      </c>
      <c r="J916" s="4">
        <v>2.6</v>
      </c>
      <c r="K916" s="4">
        <v>1.55</v>
      </c>
      <c r="L916" s="18">
        <f t="shared" si="355"/>
        <v>40</v>
      </c>
      <c r="M916" s="18">
        <f t="shared" si="356"/>
        <v>60</v>
      </c>
      <c r="N916" s="18">
        <f t="shared" si="357"/>
        <v>35</v>
      </c>
      <c r="O916" s="18">
        <f t="shared" si="358"/>
        <v>60</v>
      </c>
      <c r="P916" s="4">
        <f t="shared" si="359"/>
        <v>201912</v>
      </c>
      <c r="Q916" s="23">
        <f t="shared" si="360"/>
        <v>2.4500000000000002</v>
      </c>
      <c r="R916" s="23">
        <f t="shared" si="361"/>
        <v>-2.3563218390804597</v>
      </c>
      <c r="S916" s="22">
        <f t="shared" si="362"/>
        <v>9.367816091954051E-2</v>
      </c>
      <c r="T916" s="5">
        <f t="shared" si="363"/>
        <v>0.65306122448979587</v>
      </c>
      <c r="U916" s="5"/>
      <c r="V916" s="5"/>
      <c r="W916" s="5">
        <f t="shared" si="364"/>
        <v>1.4500000000000002</v>
      </c>
      <c r="X916" s="4">
        <f t="shared" si="365"/>
        <v>1.6</v>
      </c>
      <c r="Y916" s="4">
        <f t="shared" si="366"/>
        <v>0.14999999999999991</v>
      </c>
      <c r="Z916" s="30">
        <f t="shared" si="367"/>
        <v>2019</v>
      </c>
      <c r="AA916" s="4">
        <f t="shared" si="368"/>
        <v>-1</v>
      </c>
      <c r="AB916" s="4">
        <f t="shared" si="369"/>
        <v>-1</v>
      </c>
      <c r="AC916" s="4">
        <f t="shared" si="370"/>
        <v>0</v>
      </c>
      <c r="AD916" s="4"/>
      <c r="AE916" s="4">
        <f t="shared" si="371"/>
        <v>2.3547880690737821E-2</v>
      </c>
      <c r="AF916" s="31">
        <f t="shared" si="372"/>
        <v>0.45000000000000018</v>
      </c>
      <c r="AG916" s="31">
        <f t="shared" si="373"/>
        <v>0.60000000000000009</v>
      </c>
      <c r="AH916" s="3">
        <f t="shared" si="374"/>
        <v>0</v>
      </c>
      <c r="AI916" s="40" t="b">
        <f t="shared" si="375"/>
        <v>0</v>
      </c>
      <c r="AJ916" s="3">
        <f t="shared" si="376"/>
        <v>3.2098765432098886E-2</v>
      </c>
      <c r="AK916" s="3">
        <f t="shared" si="377"/>
        <v>0.73643794252394845</v>
      </c>
    </row>
    <row r="917" spans="1:37" s="3" customFormat="1" x14ac:dyDescent="0.25">
      <c r="A917" s="9">
        <v>43800</v>
      </c>
      <c r="B917" s="1" t="s">
        <v>35</v>
      </c>
      <c r="C917" s="1" t="s">
        <v>74</v>
      </c>
      <c r="D917">
        <v>23</v>
      </c>
      <c r="E917" s="1">
        <v>20</v>
      </c>
      <c r="F917">
        <f t="shared" si="353"/>
        <v>1</v>
      </c>
      <c r="G917">
        <f t="shared" si="354"/>
        <v>0</v>
      </c>
      <c r="H917" s="4">
        <v>2.0499999999999998</v>
      </c>
      <c r="I917" s="4">
        <v>1.8</v>
      </c>
      <c r="J917" s="4">
        <v>2.75</v>
      </c>
      <c r="K917" s="4">
        <v>1.47</v>
      </c>
      <c r="L917" s="18">
        <f t="shared" si="355"/>
        <v>40</v>
      </c>
      <c r="M917" s="18">
        <f t="shared" si="356"/>
        <v>55</v>
      </c>
      <c r="N917" s="18">
        <f t="shared" si="357"/>
        <v>35</v>
      </c>
      <c r="O917" s="18">
        <f t="shared" si="358"/>
        <v>65</v>
      </c>
      <c r="P917" s="4">
        <f t="shared" si="359"/>
        <v>201912</v>
      </c>
      <c r="Q917" s="23">
        <f t="shared" si="360"/>
        <v>2.0499999999999998</v>
      </c>
      <c r="R917" s="23">
        <f t="shared" si="361"/>
        <v>-2.2023809523809526</v>
      </c>
      <c r="S917" s="22">
        <f t="shared" si="362"/>
        <v>-0.15238095238095273</v>
      </c>
      <c r="T917" s="5">
        <f t="shared" si="363"/>
        <v>0.87804878048780499</v>
      </c>
      <c r="U917" s="5"/>
      <c r="V917" s="5"/>
      <c r="W917" s="5">
        <f t="shared" si="364"/>
        <v>1.0499999999999998</v>
      </c>
      <c r="X917" s="4">
        <f t="shared" si="365"/>
        <v>1.75</v>
      </c>
      <c r="Y917" s="4">
        <f t="shared" si="366"/>
        <v>0.70000000000000018</v>
      </c>
      <c r="Z917" s="30">
        <f t="shared" si="367"/>
        <v>2019</v>
      </c>
      <c r="AA917" s="4">
        <f t="shared" si="368"/>
        <v>-1</v>
      </c>
      <c r="AB917" s="4">
        <f t="shared" si="369"/>
        <v>-1</v>
      </c>
      <c r="AC917" s="4">
        <f t="shared" si="370"/>
        <v>0</v>
      </c>
      <c r="AD917" s="4"/>
      <c r="AE917" s="4">
        <f t="shared" si="371"/>
        <v>0.12416851441241689</v>
      </c>
      <c r="AF917" s="31">
        <f t="shared" si="372"/>
        <v>4.9999999999999822E-2</v>
      </c>
      <c r="AG917" s="31">
        <f t="shared" si="373"/>
        <v>0.75</v>
      </c>
      <c r="AH917" s="3">
        <f t="shared" si="374"/>
        <v>1</v>
      </c>
      <c r="AI917" s="40">
        <f t="shared" si="375"/>
        <v>8.0808080808080773E-2</v>
      </c>
      <c r="AJ917" s="3">
        <f t="shared" si="376"/>
        <v>4.1558441558441461E-2</v>
      </c>
      <c r="AK917" s="3">
        <f t="shared" si="377"/>
        <v>0.7172464949581745</v>
      </c>
    </row>
    <row r="918" spans="1:37" s="3" customFormat="1" x14ac:dyDescent="0.25">
      <c r="A918" s="9">
        <v>43800</v>
      </c>
      <c r="B918" s="1" t="s">
        <v>49</v>
      </c>
      <c r="C918" s="1" t="s">
        <v>54</v>
      </c>
      <c r="D918">
        <v>40</v>
      </c>
      <c r="E918" s="1">
        <v>9</v>
      </c>
      <c r="F918">
        <f t="shared" si="353"/>
        <v>1</v>
      </c>
      <c r="G918">
        <f t="shared" si="354"/>
        <v>0</v>
      </c>
      <c r="H918" s="4">
        <v>1.22</v>
      </c>
      <c r="I918" s="4">
        <v>4.5</v>
      </c>
      <c r="J918" s="4">
        <v>1.18</v>
      </c>
      <c r="K918" s="4">
        <v>5.25</v>
      </c>
      <c r="L918" s="18">
        <f t="shared" si="355"/>
        <v>80</v>
      </c>
      <c r="M918" s="18">
        <f t="shared" si="356"/>
        <v>20</v>
      </c>
      <c r="N918" s="18">
        <f t="shared" si="357"/>
        <v>80</v>
      </c>
      <c r="O918" s="18">
        <f t="shared" si="358"/>
        <v>15</v>
      </c>
      <c r="P918" s="4">
        <f t="shared" si="359"/>
        <v>201912</v>
      </c>
      <c r="Q918" s="23">
        <f t="shared" si="360"/>
        <v>1.22</v>
      </c>
      <c r="R918" s="23">
        <f t="shared" si="361"/>
        <v>-4.8311688311688314</v>
      </c>
      <c r="S918" s="22">
        <f t="shared" si="362"/>
        <v>-3.6111688311688317</v>
      </c>
      <c r="T918" s="5">
        <f t="shared" si="363"/>
        <v>3.6885245901639343</v>
      </c>
      <c r="U918" s="5"/>
      <c r="V918" s="5"/>
      <c r="W918" s="5">
        <f t="shared" si="364"/>
        <v>0.21999999999999997</v>
      </c>
      <c r="X918" s="4">
        <f t="shared" si="365"/>
        <v>0.17999999999999994</v>
      </c>
      <c r="Y918" s="4">
        <f t="shared" si="366"/>
        <v>-4.0000000000000036E-2</v>
      </c>
      <c r="Z918" s="30">
        <f t="shared" si="367"/>
        <v>2019</v>
      </c>
      <c r="AA918" s="4">
        <f t="shared" si="368"/>
        <v>-1</v>
      </c>
      <c r="AB918" s="4">
        <f t="shared" si="369"/>
        <v>-1</v>
      </c>
      <c r="AC918" s="4">
        <f t="shared" si="370"/>
        <v>0</v>
      </c>
      <c r="AD918" s="4"/>
      <c r="AE918" s="4">
        <f t="shared" si="371"/>
        <v>-2.7785495971103136E-2</v>
      </c>
      <c r="AF918" s="31">
        <f t="shared" si="372"/>
        <v>-0.78</v>
      </c>
      <c r="AG918" s="31">
        <f t="shared" si="373"/>
        <v>-0.82000000000000006</v>
      </c>
      <c r="AH918" s="3">
        <f t="shared" si="374"/>
        <v>0</v>
      </c>
      <c r="AI918" s="40" t="b">
        <f t="shared" si="375"/>
        <v>0</v>
      </c>
      <c r="AJ918" s="3">
        <f t="shared" si="376"/>
        <v>4.0209790209790097E-2</v>
      </c>
      <c r="AK918" s="3">
        <f t="shared" si="377"/>
        <v>0.8102196077650704</v>
      </c>
    </row>
    <row r="919" spans="1:37" s="3" customFormat="1" x14ac:dyDescent="0.25">
      <c r="A919" s="9">
        <v>43800</v>
      </c>
      <c r="B919" s="1" t="s">
        <v>63</v>
      </c>
      <c r="C919" s="1" t="s">
        <v>73</v>
      </c>
      <c r="D919">
        <v>7</v>
      </c>
      <c r="E919" s="1">
        <v>34</v>
      </c>
      <c r="F919">
        <f t="shared" si="353"/>
        <v>0</v>
      </c>
      <c r="G919">
        <f t="shared" si="354"/>
        <v>1</v>
      </c>
      <c r="H919" s="4">
        <v>2.75</v>
      </c>
      <c r="I919" s="4">
        <v>1.47</v>
      </c>
      <c r="J919" s="4">
        <v>2.2000000000000002</v>
      </c>
      <c r="K919" s="4">
        <v>1.71</v>
      </c>
      <c r="L919" s="18">
        <f t="shared" si="355"/>
        <v>30</v>
      </c>
      <c r="M919" s="18">
        <f t="shared" si="356"/>
        <v>65</v>
      </c>
      <c r="N919" s="18">
        <f t="shared" si="357"/>
        <v>45</v>
      </c>
      <c r="O919" s="18">
        <f t="shared" si="358"/>
        <v>55</v>
      </c>
      <c r="P919" s="4">
        <f t="shared" si="359"/>
        <v>201912</v>
      </c>
      <c r="Q919" s="23">
        <f t="shared" si="360"/>
        <v>1.870748299319728</v>
      </c>
      <c r="R919" s="23">
        <f t="shared" si="361"/>
        <v>-2.6990881458966562</v>
      </c>
      <c r="S919" s="22">
        <f t="shared" si="362"/>
        <v>-0.82833984657692827</v>
      </c>
      <c r="T919" s="5">
        <f t="shared" si="363"/>
        <v>0.53454545454545455</v>
      </c>
      <c r="U919" s="5"/>
      <c r="V919" s="5"/>
      <c r="W919" s="5">
        <f t="shared" si="364"/>
        <v>-1</v>
      </c>
      <c r="X919" s="4">
        <f t="shared" si="365"/>
        <v>-1</v>
      </c>
      <c r="Y919" s="4">
        <f t="shared" si="366"/>
        <v>0</v>
      </c>
      <c r="Z919" s="30">
        <f t="shared" si="367"/>
        <v>2019</v>
      </c>
      <c r="AA919" s="4">
        <f t="shared" si="368"/>
        <v>0.47</v>
      </c>
      <c r="AB919" s="4">
        <f t="shared" si="369"/>
        <v>0.71</v>
      </c>
      <c r="AC919" s="4">
        <f t="shared" si="370"/>
        <v>0.24</v>
      </c>
      <c r="AD919" s="4"/>
      <c r="AE919" s="4">
        <f t="shared" si="371"/>
        <v>-9.0909090909090884E-2</v>
      </c>
      <c r="AF919" s="31">
        <f t="shared" si="372"/>
        <v>-0.53</v>
      </c>
      <c r="AG919" s="31">
        <f t="shared" si="373"/>
        <v>-0.29000000000000004</v>
      </c>
      <c r="AH919" s="3">
        <f t="shared" si="374"/>
        <v>1</v>
      </c>
      <c r="AI919" s="40">
        <f t="shared" si="375"/>
        <v>5.1568314726209485E-2</v>
      </c>
      <c r="AJ919" s="3">
        <f t="shared" si="376"/>
        <v>4.206161137440767E-2</v>
      </c>
      <c r="AK919" s="3">
        <f t="shared" si="377"/>
        <v>0.74176661163144075</v>
      </c>
    </row>
    <row r="920" spans="1:37" s="3" customFormat="1" x14ac:dyDescent="0.25">
      <c r="A920" s="9">
        <v>43800</v>
      </c>
      <c r="B920" s="1" t="s">
        <v>43</v>
      </c>
      <c r="C920" s="1" t="s">
        <v>38</v>
      </c>
      <c r="D920">
        <v>20</v>
      </c>
      <c r="E920" s="1">
        <v>17</v>
      </c>
      <c r="F920">
        <f t="shared" si="353"/>
        <v>1</v>
      </c>
      <c r="G920">
        <f t="shared" si="354"/>
        <v>0</v>
      </c>
      <c r="H920" s="4">
        <v>1.42</v>
      </c>
      <c r="I920" s="4">
        <v>2.95</v>
      </c>
      <c r="J920" s="4">
        <v>1.4</v>
      </c>
      <c r="K920" s="4">
        <v>3.1</v>
      </c>
      <c r="L920" s="18">
        <f t="shared" si="355"/>
        <v>70</v>
      </c>
      <c r="M920" s="18">
        <f t="shared" si="356"/>
        <v>30</v>
      </c>
      <c r="N920" s="18">
        <f t="shared" si="357"/>
        <v>70</v>
      </c>
      <c r="O920" s="18">
        <f t="shared" si="358"/>
        <v>30</v>
      </c>
      <c r="P920" s="4">
        <f t="shared" si="359"/>
        <v>201912</v>
      </c>
      <c r="Q920" s="23">
        <f t="shared" si="360"/>
        <v>1.42</v>
      </c>
      <c r="R920" s="23">
        <f t="shared" si="361"/>
        <v>-2.8937728937728942</v>
      </c>
      <c r="S920" s="22">
        <f t="shared" si="362"/>
        <v>-1.4737728937728942</v>
      </c>
      <c r="T920" s="5">
        <f t="shared" si="363"/>
        <v>2.0774647887323945</v>
      </c>
      <c r="U920" s="5"/>
      <c r="V920" s="5"/>
      <c r="W920" s="5">
        <f t="shared" si="364"/>
        <v>0.41999999999999993</v>
      </c>
      <c r="X920" s="4">
        <f t="shared" si="365"/>
        <v>0.39999999999999991</v>
      </c>
      <c r="Y920" s="4">
        <f t="shared" si="366"/>
        <v>-2.0000000000000018E-2</v>
      </c>
      <c r="Z920" s="30">
        <f t="shared" si="367"/>
        <v>2019</v>
      </c>
      <c r="AA920" s="4">
        <f t="shared" si="368"/>
        <v>-1</v>
      </c>
      <c r="AB920" s="4">
        <f t="shared" si="369"/>
        <v>-1</v>
      </c>
      <c r="AC920" s="4">
        <f t="shared" si="370"/>
        <v>0</v>
      </c>
      <c r="AD920" s="4"/>
      <c r="AE920" s="4">
        <f t="shared" si="371"/>
        <v>-1.0060362173038184E-2</v>
      </c>
      <c r="AF920" s="31">
        <f t="shared" si="372"/>
        <v>-0.58000000000000007</v>
      </c>
      <c r="AG920" s="31">
        <f t="shared" si="373"/>
        <v>-0.60000000000000009</v>
      </c>
      <c r="AH920" s="3">
        <f t="shared" si="374"/>
        <v>0</v>
      </c>
      <c r="AI920" s="40" t="b">
        <f t="shared" si="375"/>
        <v>0</v>
      </c>
      <c r="AJ920" s="3">
        <f t="shared" si="376"/>
        <v>4.1418764302059485E-2</v>
      </c>
      <c r="AK920" s="3">
        <f t="shared" si="377"/>
        <v>0.75096481189779574</v>
      </c>
    </row>
    <row r="921" spans="1:37" s="3" customFormat="1" x14ac:dyDescent="0.25">
      <c r="A921" s="9">
        <v>43800</v>
      </c>
      <c r="B921" s="1" t="s">
        <v>40</v>
      </c>
      <c r="C921" s="1" t="s">
        <v>48</v>
      </c>
      <c r="D921">
        <v>21</v>
      </c>
      <c r="E921" s="1">
        <v>29</v>
      </c>
      <c r="F921">
        <f t="shared" si="353"/>
        <v>0</v>
      </c>
      <c r="G921">
        <f t="shared" si="354"/>
        <v>1</v>
      </c>
      <c r="H921" s="4">
        <v>1.22</v>
      </c>
      <c r="I921" s="4">
        <v>4.5</v>
      </c>
      <c r="J921" s="4">
        <v>1.19</v>
      </c>
      <c r="K921" s="4">
        <v>5</v>
      </c>
      <c r="L921" s="18">
        <f t="shared" si="355"/>
        <v>80</v>
      </c>
      <c r="M921" s="18">
        <f t="shared" si="356"/>
        <v>20</v>
      </c>
      <c r="N921" s="18">
        <f t="shared" si="357"/>
        <v>80</v>
      </c>
      <c r="O921" s="18">
        <f t="shared" si="358"/>
        <v>20</v>
      </c>
      <c r="P921" s="4">
        <f t="shared" si="359"/>
        <v>201912</v>
      </c>
      <c r="Q921" s="23">
        <f t="shared" si="360"/>
        <v>0.27111111111111108</v>
      </c>
      <c r="R921" s="23">
        <f t="shared" si="361"/>
        <v>-4.8311688311688314</v>
      </c>
      <c r="S921" s="22">
        <f t="shared" si="362"/>
        <v>-4.5600577200577206</v>
      </c>
      <c r="T921" s="5">
        <f t="shared" si="363"/>
        <v>3.6885245901639343</v>
      </c>
      <c r="U921" s="5"/>
      <c r="V921" s="5"/>
      <c r="W921" s="5">
        <f t="shared" si="364"/>
        <v>-1</v>
      </c>
      <c r="X921" s="4">
        <f t="shared" si="365"/>
        <v>-1</v>
      </c>
      <c r="Y921" s="4">
        <f t="shared" si="366"/>
        <v>0</v>
      </c>
      <c r="Z921" s="30">
        <f t="shared" si="367"/>
        <v>2019</v>
      </c>
      <c r="AA921" s="4">
        <f t="shared" si="368"/>
        <v>3.5</v>
      </c>
      <c r="AB921" s="4">
        <f t="shared" si="369"/>
        <v>4</v>
      </c>
      <c r="AC921" s="4">
        <f t="shared" si="370"/>
        <v>0.5</v>
      </c>
      <c r="AD921" s="4"/>
      <c r="AE921" s="4">
        <f t="shared" si="371"/>
        <v>-2.0664003306240519E-2</v>
      </c>
      <c r="AF921" s="31">
        <f t="shared" si="372"/>
        <v>2.5</v>
      </c>
      <c r="AG921" s="31">
        <f t="shared" si="373"/>
        <v>3</v>
      </c>
      <c r="AH921" s="3">
        <f t="shared" si="374"/>
        <v>0</v>
      </c>
      <c r="AI921" s="40" t="b">
        <f t="shared" si="375"/>
        <v>0</v>
      </c>
      <c r="AJ921" s="3">
        <f t="shared" si="376"/>
        <v>4.0209790209790097E-2</v>
      </c>
      <c r="AK921" s="3">
        <f t="shared" si="377"/>
        <v>0.8102196077650704</v>
      </c>
    </row>
    <row r="922" spans="1:37" s="3" customFormat="1" x14ac:dyDescent="0.25">
      <c r="A922" s="9">
        <v>43800</v>
      </c>
      <c r="B922" s="1" t="s">
        <v>44</v>
      </c>
      <c r="C922" s="1" t="s">
        <v>53</v>
      </c>
      <c r="D922">
        <v>22</v>
      </c>
      <c r="E922" s="1">
        <v>6</v>
      </c>
      <c r="F922">
        <f t="shared" si="353"/>
        <v>1</v>
      </c>
      <c r="G922">
        <f t="shared" si="354"/>
        <v>0</v>
      </c>
      <c r="H922" s="4">
        <v>2.6</v>
      </c>
      <c r="I922" s="4">
        <v>1.55</v>
      </c>
      <c r="J922" s="4">
        <v>2.25</v>
      </c>
      <c r="K922" s="4">
        <v>1.68</v>
      </c>
      <c r="L922" s="18">
        <f t="shared" si="355"/>
        <v>30</v>
      </c>
      <c r="M922" s="18">
        <f t="shared" si="356"/>
        <v>60</v>
      </c>
      <c r="N922" s="18">
        <f t="shared" si="357"/>
        <v>40</v>
      </c>
      <c r="O922" s="18">
        <f t="shared" si="358"/>
        <v>55</v>
      </c>
      <c r="P922" s="4">
        <f t="shared" si="359"/>
        <v>201912</v>
      </c>
      <c r="Q922" s="23">
        <f t="shared" si="360"/>
        <v>2.6</v>
      </c>
      <c r="R922" s="23">
        <f t="shared" si="361"/>
        <v>-2.4431818181818183</v>
      </c>
      <c r="S922" s="22">
        <f t="shared" si="362"/>
        <v>0.15681818181818175</v>
      </c>
      <c r="T922" s="5">
        <f t="shared" si="363"/>
        <v>0.59615384615384615</v>
      </c>
      <c r="U922" s="5"/>
      <c r="V922" s="5"/>
      <c r="W922" s="5">
        <f t="shared" si="364"/>
        <v>1.6</v>
      </c>
      <c r="X922" s="4">
        <f t="shared" si="365"/>
        <v>1.25</v>
      </c>
      <c r="Y922" s="4">
        <f t="shared" si="366"/>
        <v>-0.35000000000000009</v>
      </c>
      <c r="Z922" s="30">
        <f t="shared" si="367"/>
        <v>2019</v>
      </c>
      <c r="AA922" s="4">
        <f t="shared" si="368"/>
        <v>-1</v>
      </c>
      <c r="AB922" s="4">
        <f t="shared" si="369"/>
        <v>-1</v>
      </c>
      <c r="AC922" s="4">
        <f t="shared" si="370"/>
        <v>0</v>
      </c>
      <c r="AD922" s="4"/>
      <c r="AE922" s="4">
        <f t="shared" si="371"/>
        <v>-5.9829059829059839E-2</v>
      </c>
      <c r="AF922" s="31">
        <f t="shared" si="372"/>
        <v>0.60000000000000009</v>
      </c>
      <c r="AG922" s="31">
        <f t="shared" si="373"/>
        <v>0.25</v>
      </c>
      <c r="AH922" s="3">
        <f t="shared" si="374"/>
        <v>1</v>
      </c>
      <c r="AI922" s="40">
        <f t="shared" si="375"/>
        <v>2.0146520146520186E-2</v>
      </c>
      <c r="AJ922" s="3">
        <f t="shared" si="376"/>
        <v>2.8915662650602414E-2</v>
      </c>
      <c r="AK922" s="3">
        <f t="shared" si="377"/>
        <v>0.74447228909727914</v>
      </c>
    </row>
    <row r="923" spans="1:37" s="3" customFormat="1" x14ac:dyDescent="0.25">
      <c r="A923" s="9">
        <v>43800</v>
      </c>
      <c r="B923" s="1" t="s">
        <v>36</v>
      </c>
      <c r="C923" s="1" t="s">
        <v>50</v>
      </c>
      <c r="D923">
        <v>17</v>
      </c>
      <c r="E923" s="1">
        <v>31</v>
      </c>
      <c r="F923">
        <f t="shared" si="353"/>
        <v>0</v>
      </c>
      <c r="G923">
        <f t="shared" si="354"/>
        <v>1</v>
      </c>
      <c r="H923" s="4">
        <v>1.64</v>
      </c>
      <c r="I923" s="4">
        <v>2.35</v>
      </c>
      <c r="J923" s="4">
        <v>1.95</v>
      </c>
      <c r="K923" s="4">
        <v>1.86</v>
      </c>
      <c r="L923" s="18">
        <f t="shared" si="355"/>
        <v>60</v>
      </c>
      <c r="M923" s="18">
        <f t="shared" si="356"/>
        <v>40</v>
      </c>
      <c r="N923" s="18">
        <f t="shared" si="357"/>
        <v>50</v>
      </c>
      <c r="O923" s="18">
        <f t="shared" si="358"/>
        <v>50</v>
      </c>
      <c r="P923" s="4">
        <f t="shared" si="359"/>
        <v>201912</v>
      </c>
      <c r="Q923" s="23">
        <f t="shared" si="360"/>
        <v>0.69787234042553181</v>
      </c>
      <c r="R923" s="23">
        <f t="shared" si="361"/>
        <v>-2.3032407407407409</v>
      </c>
      <c r="S923" s="22">
        <f t="shared" si="362"/>
        <v>-1.6053684003152091</v>
      </c>
      <c r="T923" s="5">
        <f t="shared" si="363"/>
        <v>1.4329268292682928</v>
      </c>
      <c r="U923" s="5"/>
      <c r="V923" s="5"/>
      <c r="W923" s="5">
        <f t="shared" si="364"/>
        <v>-1</v>
      </c>
      <c r="X923" s="4">
        <f t="shared" si="365"/>
        <v>-1</v>
      </c>
      <c r="Y923" s="4">
        <f t="shared" si="366"/>
        <v>0</v>
      </c>
      <c r="Z923" s="30">
        <f t="shared" si="367"/>
        <v>2019</v>
      </c>
      <c r="AA923" s="4">
        <f t="shared" si="368"/>
        <v>1.35</v>
      </c>
      <c r="AB923" s="4">
        <f t="shared" si="369"/>
        <v>0.8600000000000001</v>
      </c>
      <c r="AC923" s="4">
        <f t="shared" si="370"/>
        <v>-0.49</v>
      </c>
      <c r="AD923" s="4"/>
      <c r="AE923" s="4">
        <f t="shared" si="371"/>
        <v>9.693558474046271E-2</v>
      </c>
      <c r="AF923" s="31">
        <f t="shared" si="372"/>
        <v>0.35000000000000009</v>
      </c>
      <c r="AG923" s="31">
        <f t="shared" si="373"/>
        <v>-0.1399999999999999</v>
      </c>
      <c r="AH923" s="3">
        <f t="shared" si="374"/>
        <v>1</v>
      </c>
      <c r="AI923" s="40">
        <f t="shared" si="375"/>
        <v>6.1647572285870034E-2</v>
      </c>
      <c r="AJ923" s="3">
        <f t="shared" si="376"/>
        <v>3.4085213032581496E-2</v>
      </c>
      <c r="AK923" s="3">
        <f t="shared" si="377"/>
        <v>0.73137311560596974</v>
      </c>
    </row>
    <row r="924" spans="1:37" s="3" customFormat="1" x14ac:dyDescent="0.25">
      <c r="A924" s="9">
        <v>43800</v>
      </c>
      <c r="B924" s="1" t="s">
        <v>56</v>
      </c>
      <c r="C924" s="1" t="s">
        <v>39</v>
      </c>
      <c r="D924">
        <v>11</v>
      </c>
      <c r="E924" s="1">
        <v>28</v>
      </c>
      <c r="F924">
        <f t="shared" si="353"/>
        <v>0</v>
      </c>
      <c r="G924">
        <f t="shared" si="354"/>
        <v>1</v>
      </c>
      <c r="H924" s="4">
        <v>1.86</v>
      </c>
      <c r="I924" s="4">
        <v>1.95</v>
      </c>
      <c r="J924" s="4">
        <v>2.35</v>
      </c>
      <c r="K924" s="4">
        <v>1.64</v>
      </c>
      <c r="L924" s="18">
        <f t="shared" si="355"/>
        <v>50</v>
      </c>
      <c r="M924" s="18">
        <f t="shared" si="356"/>
        <v>50</v>
      </c>
      <c r="N924" s="18">
        <f t="shared" si="357"/>
        <v>40</v>
      </c>
      <c r="O924" s="18">
        <f t="shared" si="358"/>
        <v>60</v>
      </c>
      <c r="P924" s="4">
        <f t="shared" si="359"/>
        <v>201912</v>
      </c>
      <c r="Q924" s="23">
        <f t="shared" si="360"/>
        <v>0.9538461538461539</v>
      </c>
      <c r="R924" s="23">
        <f t="shared" si="361"/>
        <v>-2.215422276621787</v>
      </c>
      <c r="S924" s="22">
        <f t="shared" si="362"/>
        <v>-1.261576122775633</v>
      </c>
      <c r="T924" s="5">
        <f t="shared" si="363"/>
        <v>1.0483870967741935</v>
      </c>
      <c r="U924" s="5"/>
      <c r="V924" s="5"/>
      <c r="W924" s="5">
        <f t="shared" si="364"/>
        <v>-1</v>
      </c>
      <c r="X924" s="4">
        <f t="shared" si="365"/>
        <v>-1</v>
      </c>
      <c r="Y924" s="4">
        <f t="shared" si="366"/>
        <v>0</v>
      </c>
      <c r="Z924" s="30">
        <f t="shared" si="367"/>
        <v>2019</v>
      </c>
      <c r="AA924" s="4">
        <f t="shared" si="368"/>
        <v>0.95</v>
      </c>
      <c r="AB924" s="4">
        <f t="shared" si="369"/>
        <v>0.6399999999999999</v>
      </c>
      <c r="AC924" s="4">
        <f t="shared" si="370"/>
        <v>-0.31000000000000005</v>
      </c>
      <c r="AD924" s="4"/>
      <c r="AE924" s="4">
        <f t="shared" si="371"/>
        <v>0.11210249370853348</v>
      </c>
      <c r="AF924" s="31">
        <f t="shared" si="372"/>
        <v>-5.0000000000000044E-2</v>
      </c>
      <c r="AG924" s="31">
        <f t="shared" si="373"/>
        <v>-0.3600000000000001</v>
      </c>
      <c r="AH924" s="3">
        <f t="shared" si="374"/>
        <v>1</v>
      </c>
      <c r="AI924" s="40">
        <f t="shared" si="375"/>
        <v>6.1647572285870034E-2</v>
      </c>
      <c r="AJ924" s="3">
        <f t="shared" si="376"/>
        <v>4.8031496062992063E-2</v>
      </c>
      <c r="AK924" s="3">
        <f t="shared" si="377"/>
        <v>0.71037912285010663</v>
      </c>
    </row>
    <row r="925" spans="1:37" s="3" customFormat="1" x14ac:dyDescent="0.25">
      <c r="A925" s="9">
        <v>43800</v>
      </c>
      <c r="B925" s="1" t="s">
        <v>51</v>
      </c>
      <c r="C925" s="1" t="s">
        <v>55</v>
      </c>
      <c r="D925">
        <v>37</v>
      </c>
      <c r="E925" s="1">
        <v>31</v>
      </c>
      <c r="F925">
        <f t="shared" si="353"/>
        <v>1</v>
      </c>
      <c r="G925">
        <f t="shared" si="354"/>
        <v>0</v>
      </c>
      <c r="H925" s="4">
        <v>3.9</v>
      </c>
      <c r="I925" s="4">
        <v>1.27</v>
      </c>
      <c r="J925" s="4">
        <v>4.75</v>
      </c>
      <c r="K925" s="4">
        <v>1.2</v>
      </c>
      <c r="L925" s="18">
        <f t="shared" si="355"/>
        <v>20</v>
      </c>
      <c r="M925" s="18">
        <f t="shared" si="356"/>
        <v>75</v>
      </c>
      <c r="N925" s="18">
        <f t="shared" si="357"/>
        <v>20</v>
      </c>
      <c r="O925" s="18">
        <f t="shared" si="358"/>
        <v>80</v>
      </c>
      <c r="P925" s="4">
        <f t="shared" si="359"/>
        <v>201912</v>
      </c>
      <c r="Q925" s="23">
        <f t="shared" si="360"/>
        <v>3.9</v>
      </c>
      <c r="R925" s="23">
        <f t="shared" si="361"/>
        <v>-4.0485312899106001</v>
      </c>
      <c r="S925" s="22">
        <f t="shared" si="362"/>
        <v>-0.14853128991060016</v>
      </c>
      <c r="T925" s="5">
        <f t="shared" si="363"/>
        <v>0.32564102564102565</v>
      </c>
      <c r="U925" s="5"/>
      <c r="V925" s="5"/>
      <c r="W925" s="5">
        <f t="shared" si="364"/>
        <v>2.9</v>
      </c>
      <c r="X925" s="4">
        <f t="shared" si="365"/>
        <v>3.75</v>
      </c>
      <c r="Y925" s="4">
        <f t="shared" si="366"/>
        <v>0.85000000000000009</v>
      </c>
      <c r="Z925" s="30">
        <f t="shared" si="367"/>
        <v>2019</v>
      </c>
      <c r="AA925" s="4">
        <f t="shared" si="368"/>
        <v>-1</v>
      </c>
      <c r="AB925" s="4">
        <f t="shared" si="369"/>
        <v>-1</v>
      </c>
      <c r="AC925" s="4">
        <f t="shared" si="370"/>
        <v>0</v>
      </c>
      <c r="AD925" s="4"/>
      <c r="AE925" s="4">
        <f t="shared" si="371"/>
        <v>4.588394062078277E-2</v>
      </c>
      <c r="AF925" s="31">
        <f t="shared" si="372"/>
        <v>1.9</v>
      </c>
      <c r="AG925" s="31">
        <f t="shared" si="373"/>
        <v>2.75</v>
      </c>
      <c r="AH925" s="3">
        <f t="shared" si="374"/>
        <v>1</v>
      </c>
      <c r="AI925" s="40" t="b">
        <f t="shared" si="375"/>
        <v>0</v>
      </c>
      <c r="AJ925" s="3">
        <f t="shared" si="376"/>
        <v>4.1972920696324856E-2</v>
      </c>
      <c r="AK925" s="3">
        <f t="shared" si="377"/>
        <v>0.78925664623189862</v>
      </c>
    </row>
    <row r="926" spans="1:37" s="3" customFormat="1" x14ac:dyDescent="0.25">
      <c r="A926" s="9">
        <v>43800</v>
      </c>
      <c r="B926" s="1" t="s">
        <v>34</v>
      </c>
      <c r="C926" s="1" t="s">
        <v>62</v>
      </c>
      <c r="D926">
        <v>13</v>
      </c>
      <c r="E926" s="1">
        <v>31</v>
      </c>
      <c r="F926">
        <f t="shared" si="353"/>
        <v>0</v>
      </c>
      <c r="G926">
        <f t="shared" si="354"/>
        <v>1</v>
      </c>
      <c r="H926" s="4">
        <v>3.45</v>
      </c>
      <c r="I926" s="4">
        <v>1.32</v>
      </c>
      <c r="J926" s="4">
        <v>3.6</v>
      </c>
      <c r="K926" s="4">
        <v>1.31</v>
      </c>
      <c r="L926" s="18">
        <f t="shared" si="355"/>
        <v>20</v>
      </c>
      <c r="M926" s="18">
        <f t="shared" si="356"/>
        <v>75</v>
      </c>
      <c r="N926" s="18">
        <f t="shared" si="357"/>
        <v>25</v>
      </c>
      <c r="O926" s="18">
        <f t="shared" si="358"/>
        <v>75</v>
      </c>
      <c r="P926" s="4">
        <f t="shared" si="359"/>
        <v>201912</v>
      </c>
      <c r="Q926" s="23">
        <f t="shared" si="360"/>
        <v>2.6136363636363638</v>
      </c>
      <c r="R926" s="23">
        <f t="shared" si="361"/>
        <v>-3.533163265306122</v>
      </c>
      <c r="S926" s="22">
        <f t="shared" si="362"/>
        <v>-0.91952690166975826</v>
      </c>
      <c r="T926" s="5">
        <f t="shared" si="363"/>
        <v>0.38260869565217392</v>
      </c>
      <c r="U926" s="5"/>
      <c r="V926" s="5"/>
      <c r="W926" s="5">
        <f t="shared" si="364"/>
        <v>-1</v>
      </c>
      <c r="X926" s="4">
        <f t="shared" si="365"/>
        <v>-1</v>
      </c>
      <c r="Y926" s="4">
        <f t="shared" si="366"/>
        <v>0</v>
      </c>
      <c r="Z926" s="30">
        <f t="shared" si="367"/>
        <v>2019</v>
      </c>
      <c r="AA926" s="4">
        <f t="shared" si="368"/>
        <v>0.32000000000000006</v>
      </c>
      <c r="AB926" s="4">
        <f t="shared" si="369"/>
        <v>0.31000000000000005</v>
      </c>
      <c r="AC926" s="4">
        <f t="shared" si="370"/>
        <v>-1.0000000000000009E-2</v>
      </c>
      <c r="AD926" s="4"/>
      <c r="AE926" s="4">
        <f t="shared" si="371"/>
        <v>1.2077294685990336E-2</v>
      </c>
      <c r="AF926" s="31">
        <f t="shared" si="372"/>
        <v>-0.67999999999999994</v>
      </c>
      <c r="AG926" s="31">
        <f t="shared" si="373"/>
        <v>-0.69</v>
      </c>
      <c r="AH926" s="3">
        <f t="shared" si="374"/>
        <v>0</v>
      </c>
      <c r="AI926" s="40" t="b">
        <f t="shared" si="375"/>
        <v>0</v>
      </c>
      <c r="AJ926" s="3">
        <f t="shared" si="376"/>
        <v>4.5283018867924518E-2</v>
      </c>
      <c r="AK926" s="3">
        <f t="shared" si="377"/>
        <v>0.76999762186220344</v>
      </c>
    </row>
    <row r="927" spans="1:37" s="3" customFormat="1" x14ac:dyDescent="0.25">
      <c r="A927" s="9">
        <v>43800</v>
      </c>
      <c r="B927" s="1" t="s">
        <v>57</v>
      </c>
      <c r="C927" s="1" t="s">
        <v>58</v>
      </c>
      <c r="D927">
        <v>20</v>
      </c>
      <c r="E927" s="1">
        <v>13</v>
      </c>
      <c r="F927">
        <f t="shared" si="353"/>
        <v>1</v>
      </c>
      <c r="G927">
        <f t="shared" si="354"/>
        <v>0</v>
      </c>
      <c r="H927" s="4">
        <v>1.95</v>
      </c>
      <c r="I927" s="4">
        <v>1.86</v>
      </c>
      <c r="J927" s="4">
        <v>2</v>
      </c>
      <c r="K927" s="4">
        <v>1.83</v>
      </c>
      <c r="L927" s="18">
        <f t="shared" si="355"/>
        <v>50</v>
      </c>
      <c r="M927" s="18">
        <f t="shared" si="356"/>
        <v>50</v>
      </c>
      <c r="N927" s="18">
        <f t="shared" si="357"/>
        <v>50</v>
      </c>
      <c r="O927" s="18">
        <f t="shared" si="358"/>
        <v>50</v>
      </c>
      <c r="P927" s="4">
        <f t="shared" si="359"/>
        <v>201912</v>
      </c>
      <c r="Q927" s="23">
        <f t="shared" si="360"/>
        <v>1.95</v>
      </c>
      <c r="R927" s="23">
        <f t="shared" si="361"/>
        <v>-2.215422276621787</v>
      </c>
      <c r="S927" s="22">
        <f t="shared" si="362"/>
        <v>-0.26542227662178708</v>
      </c>
      <c r="T927" s="5">
        <f t="shared" si="363"/>
        <v>0.9538461538461539</v>
      </c>
      <c r="U927" s="5"/>
      <c r="V927" s="5"/>
      <c r="W927" s="5">
        <f t="shared" si="364"/>
        <v>0.95</v>
      </c>
      <c r="X927" s="4">
        <f t="shared" si="365"/>
        <v>1</v>
      </c>
      <c r="Y927" s="4">
        <f t="shared" si="366"/>
        <v>5.0000000000000044E-2</v>
      </c>
      <c r="Z927" s="30">
        <f t="shared" si="367"/>
        <v>2019</v>
      </c>
      <c r="AA927" s="4">
        <f t="shared" si="368"/>
        <v>-1</v>
      </c>
      <c r="AB927" s="4">
        <f t="shared" si="369"/>
        <v>-1</v>
      </c>
      <c r="AC927" s="4">
        <f t="shared" si="370"/>
        <v>0</v>
      </c>
      <c r="AD927" s="4"/>
      <c r="AE927" s="4">
        <f t="shared" si="371"/>
        <v>1.2820512820512886E-2</v>
      </c>
      <c r="AF927" s="31">
        <f t="shared" si="372"/>
        <v>-5.0000000000000044E-2</v>
      </c>
      <c r="AG927" s="31">
        <f t="shared" si="373"/>
        <v>0</v>
      </c>
      <c r="AH927" s="3">
        <f t="shared" si="374"/>
        <v>0</v>
      </c>
      <c r="AI927" s="40" t="b">
        <f t="shared" si="375"/>
        <v>0</v>
      </c>
      <c r="AJ927" s="3">
        <f t="shared" si="376"/>
        <v>4.8031496062992063E-2</v>
      </c>
      <c r="AK927" s="3">
        <f t="shared" si="377"/>
        <v>0.71037912285010663</v>
      </c>
    </row>
    <row r="928" spans="1:37" s="3" customFormat="1" x14ac:dyDescent="0.25">
      <c r="A928" s="9">
        <v>43797</v>
      </c>
      <c r="B928" s="1" t="s">
        <v>41</v>
      </c>
      <c r="C928" s="1" t="s">
        <v>42</v>
      </c>
      <c r="D928">
        <v>18</v>
      </c>
      <c r="E928" s="1">
        <v>26</v>
      </c>
      <c r="F928">
        <f t="shared" si="353"/>
        <v>0</v>
      </c>
      <c r="G928">
        <f t="shared" si="354"/>
        <v>1</v>
      </c>
      <c r="H928" s="4">
        <v>3.45</v>
      </c>
      <c r="I928" s="4">
        <v>1.32</v>
      </c>
      <c r="J928" s="4">
        <v>3.7</v>
      </c>
      <c r="K928" s="4">
        <v>1.29</v>
      </c>
      <c r="L928" s="18">
        <f t="shared" si="355"/>
        <v>20</v>
      </c>
      <c r="M928" s="18">
        <f t="shared" si="356"/>
        <v>75</v>
      </c>
      <c r="N928" s="18">
        <f t="shared" si="357"/>
        <v>25</v>
      </c>
      <c r="O928" s="18">
        <f t="shared" si="358"/>
        <v>75</v>
      </c>
      <c r="P928" s="4">
        <f t="shared" si="359"/>
        <v>201911</v>
      </c>
      <c r="Q928" s="23">
        <f t="shared" si="360"/>
        <v>2.6136363636363638</v>
      </c>
      <c r="R928" s="23">
        <f t="shared" si="361"/>
        <v>-3.533163265306122</v>
      </c>
      <c r="S928" s="22">
        <f t="shared" si="362"/>
        <v>-0.91952690166975826</v>
      </c>
      <c r="T928" s="5">
        <f t="shared" si="363"/>
        <v>0.38260869565217392</v>
      </c>
      <c r="U928" s="5"/>
      <c r="V928" s="5"/>
      <c r="W928" s="5">
        <f t="shared" si="364"/>
        <v>-1</v>
      </c>
      <c r="X928" s="4">
        <f t="shared" si="365"/>
        <v>-1</v>
      </c>
      <c r="Y928" s="4">
        <f t="shared" si="366"/>
        <v>0</v>
      </c>
      <c r="Z928" s="30">
        <f t="shared" si="367"/>
        <v>2019</v>
      </c>
      <c r="AA928" s="4">
        <f t="shared" si="368"/>
        <v>0.32000000000000006</v>
      </c>
      <c r="AB928" s="4">
        <f t="shared" si="369"/>
        <v>0.29000000000000004</v>
      </c>
      <c r="AC928" s="4">
        <f t="shared" si="370"/>
        <v>-3.0000000000000027E-2</v>
      </c>
      <c r="AD928" s="4"/>
      <c r="AE928" s="4">
        <f t="shared" si="371"/>
        <v>1.9584802193497897E-2</v>
      </c>
      <c r="AF928" s="31">
        <f t="shared" si="372"/>
        <v>-0.67999999999999994</v>
      </c>
      <c r="AG928" s="31">
        <f t="shared" si="373"/>
        <v>-0.71</v>
      </c>
      <c r="AH928" s="3">
        <f t="shared" si="374"/>
        <v>0</v>
      </c>
      <c r="AI928" s="40" t="b">
        <f t="shared" si="375"/>
        <v>0</v>
      </c>
      <c r="AJ928" s="3">
        <f t="shared" si="376"/>
        <v>4.5283018867924518E-2</v>
      </c>
      <c r="AK928" s="3">
        <f t="shared" si="377"/>
        <v>0.76999762186220344</v>
      </c>
    </row>
    <row r="929" spans="1:37" s="3" customFormat="1" x14ac:dyDescent="0.25">
      <c r="A929" s="9">
        <v>43797</v>
      </c>
      <c r="B929" s="1" t="s">
        <v>37</v>
      </c>
      <c r="C929" s="1" t="s">
        <v>46</v>
      </c>
      <c r="D929">
        <v>15</v>
      </c>
      <c r="E929" s="1">
        <v>26</v>
      </c>
      <c r="F929">
        <f t="shared" si="353"/>
        <v>0</v>
      </c>
      <c r="G929">
        <f t="shared" si="354"/>
        <v>1</v>
      </c>
      <c r="H929" s="4">
        <v>1.32</v>
      </c>
      <c r="I929" s="4">
        <v>3.5</v>
      </c>
      <c r="J929" s="4">
        <v>1.32</v>
      </c>
      <c r="K929" s="4">
        <v>3.45</v>
      </c>
      <c r="L929" s="18">
        <f t="shared" si="355"/>
        <v>70</v>
      </c>
      <c r="M929" s="18">
        <f t="shared" si="356"/>
        <v>25</v>
      </c>
      <c r="N929" s="18">
        <f t="shared" si="357"/>
        <v>75</v>
      </c>
      <c r="O929" s="18">
        <f t="shared" si="358"/>
        <v>25</v>
      </c>
      <c r="P929" s="4">
        <f t="shared" si="359"/>
        <v>201911</v>
      </c>
      <c r="Q929" s="23">
        <f t="shared" si="360"/>
        <v>0.37714285714285717</v>
      </c>
      <c r="R929" s="23">
        <f t="shared" si="361"/>
        <v>-3.5249999999999995</v>
      </c>
      <c r="S929" s="22">
        <f t="shared" si="362"/>
        <v>-3.1478571428571422</v>
      </c>
      <c r="T929" s="5">
        <f t="shared" si="363"/>
        <v>2.6515151515151514</v>
      </c>
      <c r="U929" s="5"/>
      <c r="V929" s="5"/>
      <c r="W929" s="5">
        <f t="shared" si="364"/>
        <v>-1</v>
      </c>
      <c r="X929" s="4">
        <f t="shared" si="365"/>
        <v>-1</v>
      </c>
      <c r="Y929" s="4">
        <f t="shared" si="366"/>
        <v>0</v>
      </c>
      <c r="Z929" s="30">
        <f t="shared" si="367"/>
        <v>2019</v>
      </c>
      <c r="AA929" s="4">
        <f t="shared" si="368"/>
        <v>2.5</v>
      </c>
      <c r="AB929" s="4">
        <f t="shared" si="369"/>
        <v>2.4500000000000002</v>
      </c>
      <c r="AC929" s="4">
        <f t="shared" si="370"/>
        <v>-4.9999999999999822E-2</v>
      </c>
      <c r="AD929" s="4"/>
      <c r="AE929" s="4">
        <f t="shared" si="371"/>
        <v>0</v>
      </c>
      <c r="AF929" s="31">
        <f t="shared" si="372"/>
        <v>1.5</v>
      </c>
      <c r="AG929" s="31">
        <f t="shared" si="373"/>
        <v>1.4500000000000002</v>
      </c>
      <c r="AH929" s="3">
        <f t="shared" si="374"/>
        <v>0</v>
      </c>
      <c r="AI929" s="40" t="b">
        <f t="shared" si="375"/>
        <v>0</v>
      </c>
      <c r="AJ929" s="3">
        <f t="shared" si="376"/>
        <v>4.1493775933610033E-2</v>
      </c>
      <c r="AK929" s="3">
        <f t="shared" si="377"/>
        <v>0.77417964430951436</v>
      </c>
    </row>
    <row r="930" spans="1:37" s="3" customFormat="1" x14ac:dyDescent="0.25">
      <c r="A930" s="9">
        <v>43797</v>
      </c>
      <c r="B930" s="1" t="s">
        <v>33</v>
      </c>
      <c r="C930" s="1" t="s">
        <v>45</v>
      </c>
      <c r="D930">
        <v>20</v>
      </c>
      <c r="E930" s="1">
        <v>24</v>
      </c>
      <c r="F930">
        <f t="shared" si="353"/>
        <v>0</v>
      </c>
      <c r="G930">
        <f t="shared" si="354"/>
        <v>1</v>
      </c>
      <c r="H930" s="4">
        <v>1.9</v>
      </c>
      <c r="I930" s="4">
        <v>1.9</v>
      </c>
      <c r="J930" s="4">
        <v>3.1</v>
      </c>
      <c r="K930" s="4">
        <v>1.4</v>
      </c>
      <c r="L930" s="18">
        <f t="shared" si="355"/>
        <v>50</v>
      </c>
      <c r="M930" s="18">
        <f t="shared" si="356"/>
        <v>50</v>
      </c>
      <c r="N930" s="18">
        <f t="shared" si="357"/>
        <v>30</v>
      </c>
      <c r="O930" s="18">
        <f t="shared" si="358"/>
        <v>70</v>
      </c>
      <c r="P930" s="4">
        <f t="shared" si="359"/>
        <v>201911</v>
      </c>
      <c r="Q930" s="23">
        <f t="shared" si="360"/>
        <v>1</v>
      </c>
      <c r="R930" s="23">
        <f t="shared" si="361"/>
        <v>-2.2222222222222223</v>
      </c>
      <c r="S930" s="22">
        <f t="shared" si="362"/>
        <v>-1.2222222222222223</v>
      </c>
      <c r="T930" s="5">
        <f t="shared" si="363"/>
        <v>1</v>
      </c>
      <c r="U930" s="5"/>
      <c r="V930" s="5"/>
      <c r="W930" s="5">
        <f t="shared" si="364"/>
        <v>-1</v>
      </c>
      <c r="X930" s="4">
        <f t="shared" si="365"/>
        <v>-1</v>
      </c>
      <c r="Y930" s="4">
        <f t="shared" si="366"/>
        <v>0</v>
      </c>
      <c r="Z930" s="30">
        <f t="shared" si="367"/>
        <v>2019</v>
      </c>
      <c r="AA930" s="4">
        <f t="shared" si="368"/>
        <v>0.89999999999999991</v>
      </c>
      <c r="AB930" s="4">
        <f t="shared" si="369"/>
        <v>0.39999999999999991</v>
      </c>
      <c r="AC930" s="4">
        <f t="shared" si="370"/>
        <v>-0.5</v>
      </c>
      <c r="AD930" s="4"/>
      <c r="AE930" s="4">
        <f t="shared" si="371"/>
        <v>0.20373514431239387</v>
      </c>
      <c r="AF930" s="31">
        <f t="shared" si="372"/>
        <v>-0.10000000000000009</v>
      </c>
      <c r="AG930" s="31">
        <f t="shared" si="373"/>
        <v>-0.60000000000000009</v>
      </c>
      <c r="AH930" s="3">
        <f t="shared" si="374"/>
        <v>1</v>
      </c>
      <c r="AI930" s="40">
        <f t="shared" si="375"/>
        <v>0.15110356536502545</v>
      </c>
      <c r="AJ930" s="3">
        <f t="shared" si="376"/>
        <v>4.9999999999999933E-2</v>
      </c>
      <c r="AK930" s="3">
        <f t="shared" si="377"/>
        <v>0.70841230500072894</v>
      </c>
    </row>
    <row r="931" spans="1:37" s="3" customFormat="1" x14ac:dyDescent="0.25">
      <c r="A931" s="9">
        <v>43794</v>
      </c>
      <c r="B931" s="1" t="s">
        <v>73</v>
      </c>
      <c r="C931" s="1" t="s">
        <v>43</v>
      </c>
      <c r="D931">
        <v>6</v>
      </c>
      <c r="E931" s="1">
        <v>45</v>
      </c>
      <c r="F931">
        <f t="shared" si="353"/>
        <v>0</v>
      </c>
      <c r="G931">
        <f t="shared" si="354"/>
        <v>1</v>
      </c>
      <c r="H931" s="4">
        <v>2.2999999999999998</v>
      </c>
      <c r="I931" s="4">
        <v>1.66</v>
      </c>
      <c r="J931" s="4">
        <v>2.5</v>
      </c>
      <c r="K931" s="4">
        <v>1.58</v>
      </c>
      <c r="L931" s="18">
        <f t="shared" si="355"/>
        <v>40</v>
      </c>
      <c r="M931" s="18">
        <f t="shared" si="356"/>
        <v>60</v>
      </c>
      <c r="N931" s="18">
        <f t="shared" si="357"/>
        <v>40</v>
      </c>
      <c r="O931" s="18">
        <f t="shared" si="358"/>
        <v>60</v>
      </c>
      <c r="P931" s="4">
        <f t="shared" si="359"/>
        <v>201911</v>
      </c>
      <c r="Q931" s="23">
        <f t="shared" si="360"/>
        <v>1.3855421686746987</v>
      </c>
      <c r="R931" s="23">
        <f t="shared" si="361"/>
        <v>-2.2843822843822847</v>
      </c>
      <c r="S931" s="22">
        <f t="shared" si="362"/>
        <v>-0.89884011570758604</v>
      </c>
      <c r="T931" s="5">
        <f t="shared" si="363"/>
        <v>0.72173913043478266</v>
      </c>
      <c r="U931" s="5"/>
      <c r="V931" s="5"/>
      <c r="W931" s="5">
        <f t="shared" si="364"/>
        <v>-1</v>
      </c>
      <c r="X931" s="4">
        <f t="shared" si="365"/>
        <v>-1</v>
      </c>
      <c r="Y931" s="4">
        <f t="shared" si="366"/>
        <v>0</v>
      </c>
      <c r="Z931" s="30">
        <f t="shared" si="367"/>
        <v>2019</v>
      </c>
      <c r="AA931" s="4">
        <f t="shared" si="368"/>
        <v>0.65999999999999992</v>
      </c>
      <c r="AB931" s="4">
        <f t="shared" si="369"/>
        <v>0.58000000000000007</v>
      </c>
      <c r="AC931" s="4">
        <f t="shared" si="370"/>
        <v>-7.9999999999999849E-2</v>
      </c>
      <c r="AD931" s="4"/>
      <c r="AE931" s="4">
        <f t="shared" si="371"/>
        <v>3.4782608695652195E-2</v>
      </c>
      <c r="AF931" s="31">
        <f t="shared" si="372"/>
        <v>-0.34000000000000008</v>
      </c>
      <c r="AG931" s="31">
        <f t="shared" si="373"/>
        <v>-0.41999999999999993</v>
      </c>
      <c r="AH931" s="3">
        <f t="shared" si="374"/>
        <v>0</v>
      </c>
      <c r="AI931" s="40" t="b">
        <f t="shared" si="375"/>
        <v>0</v>
      </c>
      <c r="AJ931" s="3">
        <f t="shared" si="376"/>
        <v>3.5858585858585923E-2</v>
      </c>
      <c r="AK931" s="3">
        <f t="shared" si="377"/>
        <v>0.72834147531433491</v>
      </c>
    </row>
    <row r="932" spans="1:37" s="3" customFormat="1" x14ac:dyDescent="0.25">
      <c r="A932" s="9">
        <v>43793</v>
      </c>
      <c r="B932" s="1" t="s">
        <v>38</v>
      </c>
      <c r="C932" s="1" t="s">
        <v>62</v>
      </c>
      <c r="D932">
        <v>37</v>
      </c>
      <c r="E932" s="1">
        <v>8</v>
      </c>
      <c r="F932">
        <f t="shared" si="353"/>
        <v>1</v>
      </c>
      <c r="G932">
        <f t="shared" si="354"/>
        <v>0</v>
      </c>
      <c r="H932" s="4">
        <v>1.6</v>
      </c>
      <c r="I932" s="4">
        <v>2.4500000000000002</v>
      </c>
      <c r="J932" s="4">
        <v>1.57</v>
      </c>
      <c r="K932" s="4">
        <v>2.5499999999999998</v>
      </c>
      <c r="L932" s="18">
        <f t="shared" si="355"/>
        <v>60</v>
      </c>
      <c r="M932" s="18">
        <f t="shared" si="356"/>
        <v>40</v>
      </c>
      <c r="N932" s="18">
        <f t="shared" si="357"/>
        <v>60</v>
      </c>
      <c r="O932" s="18">
        <f t="shared" si="358"/>
        <v>35</v>
      </c>
      <c r="P932" s="4">
        <f t="shared" si="359"/>
        <v>201911</v>
      </c>
      <c r="Q932" s="23">
        <f t="shared" si="360"/>
        <v>1.6</v>
      </c>
      <c r="R932" s="23">
        <f t="shared" si="361"/>
        <v>-2.3563218390804597</v>
      </c>
      <c r="S932" s="22">
        <f t="shared" si="362"/>
        <v>-0.75632183908045958</v>
      </c>
      <c r="T932" s="5">
        <f t="shared" si="363"/>
        <v>1.53125</v>
      </c>
      <c r="U932" s="5"/>
      <c r="V932" s="5"/>
      <c r="W932" s="5">
        <f t="shared" si="364"/>
        <v>0.60000000000000009</v>
      </c>
      <c r="X932" s="4">
        <f t="shared" si="365"/>
        <v>0.57000000000000006</v>
      </c>
      <c r="Y932" s="4">
        <f t="shared" si="366"/>
        <v>-3.0000000000000027E-2</v>
      </c>
      <c r="Z932" s="30">
        <f t="shared" si="367"/>
        <v>2019</v>
      </c>
      <c r="AA932" s="4">
        <f t="shared" si="368"/>
        <v>-1</v>
      </c>
      <c r="AB932" s="4">
        <f t="shared" si="369"/>
        <v>-1</v>
      </c>
      <c r="AC932" s="4">
        <f t="shared" si="370"/>
        <v>0</v>
      </c>
      <c r="AD932" s="4"/>
      <c r="AE932" s="4">
        <f t="shared" si="371"/>
        <v>-1.1942675159235638E-2</v>
      </c>
      <c r="AF932" s="31">
        <f t="shared" si="372"/>
        <v>-0.39999999999999991</v>
      </c>
      <c r="AG932" s="31">
        <f t="shared" si="373"/>
        <v>-0.42999999999999994</v>
      </c>
      <c r="AH932" s="3">
        <f t="shared" si="374"/>
        <v>0</v>
      </c>
      <c r="AI932" s="40" t="b">
        <f t="shared" si="375"/>
        <v>0</v>
      </c>
      <c r="AJ932" s="3">
        <f t="shared" si="376"/>
        <v>3.2098765432098886E-2</v>
      </c>
      <c r="AK932" s="3">
        <f t="shared" si="377"/>
        <v>0.73643794252394845</v>
      </c>
    </row>
    <row r="933" spans="1:37" s="3" customFormat="1" x14ac:dyDescent="0.25">
      <c r="A933" s="9">
        <v>43793</v>
      </c>
      <c r="B933" s="1" t="s">
        <v>52</v>
      </c>
      <c r="C933" s="1" t="s">
        <v>37</v>
      </c>
      <c r="D933">
        <v>13</v>
      </c>
      <c r="E933" s="1">
        <v>9</v>
      </c>
      <c r="F933">
        <f t="shared" si="353"/>
        <v>1</v>
      </c>
      <c r="G933">
        <f t="shared" si="354"/>
        <v>0</v>
      </c>
      <c r="H933" s="4">
        <v>1.36</v>
      </c>
      <c r="I933" s="4">
        <v>3.25</v>
      </c>
      <c r="J933" s="4">
        <v>1.4</v>
      </c>
      <c r="K933" s="4">
        <v>3.1</v>
      </c>
      <c r="L933" s="18">
        <f t="shared" si="355"/>
        <v>70</v>
      </c>
      <c r="M933" s="18">
        <f t="shared" si="356"/>
        <v>30</v>
      </c>
      <c r="N933" s="18">
        <f t="shared" si="357"/>
        <v>70</v>
      </c>
      <c r="O933" s="18">
        <f t="shared" si="358"/>
        <v>30</v>
      </c>
      <c r="P933" s="4">
        <f t="shared" si="359"/>
        <v>201911</v>
      </c>
      <c r="Q933" s="23">
        <f t="shared" si="360"/>
        <v>1.36</v>
      </c>
      <c r="R933" s="23">
        <f t="shared" si="361"/>
        <v>-3.2222222222222214</v>
      </c>
      <c r="S933" s="22">
        <f t="shared" si="362"/>
        <v>-1.8622222222222213</v>
      </c>
      <c r="T933" s="5">
        <f t="shared" si="363"/>
        <v>2.3897058823529411</v>
      </c>
      <c r="U933" s="5"/>
      <c r="V933" s="5"/>
      <c r="W933" s="5">
        <f t="shared" si="364"/>
        <v>0.3600000000000001</v>
      </c>
      <c r="X933" s="4">
        <f t="shared" si="365"/>
        <v>0.39999999999999991</v>
      </c>
      <c r="Y933" s="4">
        <f t="shared" si="366"/>
        <v>3.9999999999999813E-2</v>
      </c>
      <c r="Z933" s="30">
        <f t="shared" si="367"/>
        <v>2019</v>
      </c>
      <c r="AA933" s="4">
        <f t="shared" si="368"/>
        <v>-1</v>
      </c>
      <c r="AB933" s="4">
        <f t="shared" si="369"/>
        <v>-1</v>
      </c>
      <c r="AC933" s="4">
        <f t="shared" si="370"/>
        <v>0</v>
      </c>
      <c r="AD933" s="4"/>
      <c r="AE933" s="4">
        <f t="shared" si="371"/>
        <v>2.1008403361344463E-2</v>
      </c>
      <c r="AF933" s="31">
        <f t="shared" si="372"/>
        <v>-0.6399999999999999</v>
      </c>
      <c r="AG933" s="31">
        <f t="shared" si="373"/>
        <v>-0.60000000000000009</v>
      </c>
      <c r="AH933" s="3">
        <f t="shared" si="374"/>
        <v>0</v>
      </c>
      <c r="AI933" s="40" t="b">
        <f t="shared" si="375"/>
        <v>0</v>
      </c>
      <c r="AJ933" s="3">
        <f t="shared" si="376"/>
        <v>4.1214750542299394E-2</v>
      </c>
      <c r="AK933" s="3">
        <f t="shared" si="377"/>
        <v>0.76403022051145553</v>
      </c>
    </row>
    <row r="934" spans="1:37" s="3" customFormat="1" x14ac:dyDescent="0.25">
      <c r="A934" s="9">
        <v>43793</v>
      </c>
      <c r="B934" s="1" t="s">
        <v>50</v>
      </c>
      <c r="C934" s="1" t="s">
        <v>56</v>
      </c>
      <c r="D934">
        <v>42</v>
      </c>
      <c r="E934" s="1">
        <v>20</v>
      </c>
      <c r="F934">
        <f t="shared" si="353"/>
        <v>1</v>
      </c>
      <c r="G934">
        <f t="shared" si="354"/>
        <v>0</v>
      </c>
      <c r="H934" s="4">
        <v>1.58</v>
      </c>
      <c r="I934" s="4">
        <v>2.5</v>
      </c>
      <c r="J934" s="4">
        <v>1.47</v>
      </c>
      <c r="K934" s="4">
        <v>2.75</v>
      </c>
      <c r="L934" s="18">
        <f t="shared" si="355"/>
        <v>60</v>
      </c>
      <c r="M934" s="18">
        <f t="shared" si="356"/>
        <v>40</v>
      </c>
      <c r="N934" s="18">
        <f t="shared" si="357"/>
        <v>65</v>
      </c>
      <c r="O934" s="18">
        <f t="shared" si="358"/>
        <v>35</v>
      </c>
      <c r="P934" s="4">
        <f t="shared" si="359"/>
        <v>201911</v>
      </c>
      <c r="Q934" s="23">
        <f t="shared" si="360"/>
        <v>1.58</v>
      </c>
      <c r="R934" s="23">
        <f t="shared" si="361"/>
        <v>-2.3908045977011492</v>
      </c>
      <c r="S934" s="22">
        <f t="shared" si="362"/>
        <v>-0.8108045977011491</v>
      </c>
      <c r="T934" s="5">
        <f t="shared" si="363"/>
        <v>1.5822784810126582</v>
      </c>
      <c r="U934" s="5"/>
      <c r="V934" s="5"/>
      <c r="W934" s="5">
        <f t="shared" si="364"/>
        <v>0.58000000000000007</v>
      </c>
      <c r="X934" s="4">
        <f t="shared" si="365"/>
        <v>0.47</v>
      </c>
      <c r="Y934" s="4">
        <f t="shared" si="366"/>
        <v>-0.1100000000000001</v>
      </c>
      <c r="Z934" s="30">
        <f t="shared" si="367"/>
        <v>2019</v>
      </c>
      <c r="AA934" s="4">
        <f t="shared" si="368"/>
        <v>-1</v>
      </c>
      <c r="AB934" s="4">
        <f t="shared" si="369"/>
        <v>-1</v>
      </c>
      <c r="AC934" s="4">
        <f t="shared" si="370"/>
        <v>0</v>
      </c>
      <c r="AD934" s="4"/>
      <c r="AE934" s="4">
        <f t="shared" si="371"/>
        <v>-4.7360716438474171E-2</v>
      </c>
      <c r="AF934" s="31">
        <f t="shared" si="372"/>
        <v>-0.41999999999999993</v>
      </c>
      <c r="AG934" s="31">
        <f t="shared" si="373"/>
        <v>-0.53</v>
      </c>
      <c r="AH934" s="3">
        <f t="shared" si="374"/>
        <v>1</v>
      </c>
      <c r="AI934" s="40" t="b">
        <f t="shared" si="375"/>
        <v>0</v>
      </c>
      <c r="AJ934" s="3">
        <f t="shared" si="376"/>
        <v>3.1862745098039214E-2</v>
      </c>
      <c r="AK934" s="3">
        <f t="shared" si="377"/>
        <v>0.73850344496074349</v>
      </c>
    </row>
    <row r="935" spans="1:37" s="3" customFormat="1" x14ac:dyDescent="0.25">
      <c r="A935" s="9">
        <v>43793</v>
      </c>
      <c r="B935" s="1" t="s">
        <v>41</v>
      </c>
      <c r="C935" s="1" t="s">
        <v>39</v>
      </c>
      <c r="D935">
        <v>22</v>
      </c>
      <c r="E935" s="1">
        <v>35</v>
      </c>
      <c r="F935">
        <f t="shared" si="353"/>
        <v>0</v>
      </c>
      <c r="G935">
        <f t="shared" si="354"/>
        <v>1</v>
      </c>
      <c r="H935" s="4">
        <v>1.45</v>
      </c>
      <c r="I935" s="4">
        <v>2.8</v>
      </c>
      <c r="J935" s="4">
        <v>1.54</v>
      </c>
      <c r="K935" s="4">
        <v>2.65</v>
      </c>
      <c r="L935" s="18">
        <f t="shared" si="355"/>
        <v>60</v>
      </c>
      <c r="M935" s="18">
        <f t="shared" si="356"/>
        <v>35</v>
      </c>
      <c r="N935" s="18">
        <f t="shared" si="357"/>
        <v>60</v>
      </c>
      <c r="O935" s="18">
        <f t="shared" si="358"/>
        <v>35</v>
      </c>
      <c r="P935" s="4">
        <f t="shared" si="359"/>
        <v>201911</v>
      </c>
      <c r="Q935" s="23">
        <f t="shared" si="360"/>
        <v>0.5178571428571429</v>
      </c>
      <c r="R935" s="23">
        <f t="shared" si="361"/>
        <v>-2.7777777777777777</v>
      </c>
      <c r="S935" s="22">
        <f t="shared" si="362"/>
        <v>-2.2599206349206349</v>
      </c>
      <c r="T935" s="5">
        <f t="shared" si="363"/>
        <v>1.9310344827586206</v>
      </c>
      <c r="U935" s="5"/>
      <c r="V935" s="5"/>
      <c r="W935" s="5">
        <f t="shared" si="364"/>
        <v>-1</v>
      </c>
      <c r="X935" s="4">
        <f t="shared" si="365"/>
        <v>-1</v>
      </c>
      <c r="Y935" s="4">
        <f t="shared" si="366"/>
        <v>0</v>
      </c>
      <c r="Z935" s="30">
        <f t="shared" si="367"/>
        <v>2019</v>
      </c>
      <c r="AA935" s="4">
        <f t="shared" si="368"/>
        <v>1.7999999999999998</v>
      </c>
      <c r="AB935" s="4">
        <f t="shared" si="369"/>
        <v>1.65</v>
      </c>
      <c r="AC935" s="4">
        <f t="shared" si="370"/>
        <v>-0.14999999999999991</v>
      </c>
      <c r="AD935" s="4"/>
      <c r="AE935" s="4">
        <f t="shared" si="371"/>
        <v>4.0304523063143805E-2</v>
      </c>
      <c r="AF935" s="31">
        <f t="shared" si="372"/>
        <v>0.79999999999999982</v>
      </c>
      <c r="AG935" s="31">
        <f t="shared" si="373"/>
        <v>0.64999999999999991</v>
      </c>
      <c r="AH935" s="3">
        <f t="shared" si="374"/>
        <v>0</v>
      </c>
      <c r="AI935" s="40" t="b">
        <f t="shared" si="375"/>
        <v>0</v>
      </c>
      <c r="AJ935" s="3">
        <f t="shared" si="376"/>
        <v>4.4705882352941262E-2</v>
      </c>
      <c r="AK935" s="3">
        <f t="shared" si="377"/>
        <v>0.74216797301560333</v>
      </c>
    </row>
    <row r="936" spans="1:37" s="3" customFormat="1" x14ac:dyDescent="0.25">
      <c r="A936" s="9">
        <v>43793</v>
      </c>
      <c r="B936" s="1" t="s">
        <v>46</v>
      </c>
      <c r="C936" s="1" t="s">
        <v>35</v>
      </c>
      <c r="D936">
        <v>20</v>
      </c>
      <c r="E936" s="1">
        <v>3</v>
      </c>
      <c r="F936">
        <f t="shared" si="353"/>
        <v>1</v>
      </c>
      <c r="G936">
        <f t="shared" si="354"/>
        <v>0</v>
      </c>
      <c r="H936" s="4">
        <v>1.41</v>
      </c>
      <c r="I936" s="4">
        <v>3</v>
      </c>
      <c r="J936" s="4">
        <v>1.47</v>
      </c>
      <c r="K936" s="4">
        <v>2.75</v>
      </c>
      <c r="L936" s="18">
        <f t="shared" si="355"/>
        <v>70</v>
      </c>
      <c r="M936" s="18">
        <f t="shared" si="356"/>
        <v>30</v>
      </c>
      <c r="N936" s="18">
        <f t="shared" si="357"/>
        <v>65</v>
      </c>
      <c r="O936" s="18">
        <f t="shared" si="358"/>
        <v>35</v>
      </c>
      <c r="P936" s="4">
        <f t="shared" si="359"/>
        <v>201911</v>
      </c>
      <c r="Q936" s="23">
        <f t="shared" si="360"/>
        <v>1.41</v>
      </c>
      <c r="R936" s="23">
        <f t="shared" si="361"/>
        <v>-2.9390243902439028</v>
      </c>
      <c r="S936" s="22">
        <f t="shared" si="362"/>
        <v>-1.5290243902439029</v>
      </c>
      <c r="T936" s="5">
        <f t="shared" si="363"/>
        <v>2.1276595744680851</v>
      </c>
      <c r="U936" s="5"/>
      <c r="V936" s="5"/>
      <c r="W936" s="5">
        <f t="shared" si="364"/>
        <v>0.40999999999999992</v>
      </c>
      <c r="X936" s="4">
        <f t="shared" si="365"/>
        <v>0.47</v>
      </c>
      <c r="Y936" s="4">
        <f t="shared" si="366"/>
        <v>6.0000000000000053E-2</v>
      </c>
      <c r="Z936" s="30">
        <f t="shared" si="367"/>
        <v>2019</v>
      </c>
      <c r="AA936" s="4">
        <f t="shared" si="368"/>
        <v>-1</v>
      </c>
      <c r="AB936" s="4">
        <f t="shared" si="369"/>
        <v>-1</v>
      </c>
      <c r="AC936" s="4">
        <f t="shared" si="370"/>
        <v>0</v>
      </c>
      <c r="AD936" s="4"/>
      <c r="AE936" s="4">
        <f t="shared" si="371"/>
        <v>2.8947749312491E-2</v>
      </c>
      <c r="AF936" s="31">
        <f t="shared" si="372"/>
        <v>-0.59000000000000008</v>
      </c>
      <c r="AG936" s="31">
        <f t="shared" si="373"/>
        <v>-0.53</v>
      </c>
      <c r="AH936" s="3">
        <f t="shared" si="374"/>
        <v>0</v>
      </c>
      <c r="AI936" s="40" t="b">
        <f t="shared" si="375"/>
        <v>0</v>
      </c>
      <c r="AJ936" s="3">
        <f t="shared" si="376"/>
        <v>4.0816326530612401E-2</v>
      </c>
      <c r="AK936" s="3">
        <f t="shared" si="377"/>
        <v>0.75353352447060007</v>
      </c>
    </row>
    <row r="937" spans="1:37" s="3" customFormat="1" x14ac:dyDescent="0.25">
      <c r="A937" s="9">
        <v>43793</v>
      </c>
      <c r="B937" s="1" t="s">
        <v>45</v>
      </c>
      <c r="C937" s="1" t="s">
        <v>34</v>
      </c>
      <c r="D937">
        <v>19</v>
      </c>
      <c r="E937" s="1">
        <v>14</v>
      </c>
      <c r="F937">
        <f t="shared" si="353"/>
        <v>1</v>
      </c>
      <c r="G937">
        <f t="shared" si="354"/>
        <v>0</v>
      </c>
      <c r="H937" s="4">
        <v>1.36</v>
      </c>
      <c r="I937" s="4">
        <v>3.25</v>
      </c>
      <c r="J937" s="4">
        <v>1.36</v>
      </c>
      <c r="K937" s="4">
        <v>3.25</v>
      </c>
      <c r="L937" s="18">
        <f t="shared" si="355"/>
        <v>70</v>
      </c>
      <c r="M937" s="18">
        <f t="shared" si="356"/>
        <v>30</v>
      </c>
      <c r="N937" s="18">
        <f t="shared" si="357"/>
        <v>70</v>
      </c>
      <c r="O937" s="18">
        <f t="shared" si="358"/>
        <v>30</v>
      </c>
      <c r="P937" s="4">
        <f t="shared" si="359"/>
        <v>201911</v>
      </c>
      <c r="Q937" s="23">
        <f t="shared" si="360"/>
        <v>1.36</v>
      </c>
      <c r="R937" s="23">
        <f t="shared" si="361"/>
        <v>-3.2222222222222214</v>
      </c>
      <c r="S937" s="22">
        <f t="shared" si="362"/>
        <v>-1.8622222222222213</v>
      </c>
      <c r="T937" s="5">
        <f t="shared" si="363"/>
        <v>2.3897058823529411</v>
      </c>
      <c r="U937" s="5"/>
      <c r="V937" s="5"/>
      <c r="W937" s="5">
        <f t="shared" si="364"/>
        <v>0.3600000000000001</v>
      </c>
      <c r="X937" s="4">
        <f t="shared" si="365"/>
        <v>0.3600000000000001</v>
      </c>
      <c r="Y937" s="4">
        <f t="shared" si="366"/>
        <v>0</v>
      </c>
      <c r="Z937" s="30">
        <f t="shared" si="367"/>
        <v>2019</v>
      </c>
      <c r="AA937" s="4">
        <f t="shared" si="368"/>
        <v>-1</v>
      </c>
      <c r="AB937" s="4">
        <f t="shared" si="369"/>
        <v>-1</v>
      </c>
      <c r="AC937" s="4">
        <f t="shared" si="370"/>
        <v>0</v>
      </c>
      <c r="AD937" s="4"/>
      <c r="AE937" s="4">
        <f t="shared" si="371"/>
        <v>0</v>
      </c>
      <c r="AF937" s="31">
        <f t="shared" si="372"/>
        <v>-0.6399999999999999</v>
      </c>
      <c r="AG937" s="31">
        <f t="shared" si="373"/>
        <v>-0.6399999999999999</v>
      </c>
      <c r="AH937" s="3">
        <f t="shared" si="374"/>
        <v>0</v>
      </c>
      <c r="AI937" s="40" t="b">
        <f t="shared" si="375"/>
        <v>0</v>
      </c>
      <c r="AJ937" s="3">
        <f t="shared" si="376"/>
        <v>4.1214750542299394E-2</v>
      </c>
      <c r="AK937" s="3">
        <f t="shared" si="377"/>
        <v>0.76403022051145553</v>
      </c>
    </row>
    <row r="938" spans="1:37" s="3" customFormat="1" x14ac:dyDescent="0.25">
      <c r="A938" s="9">
        <v>43793</v>
      </c>
      <c r="B938" s="1" t="s">
        <v>44</v>
      </c>
      <c r="C938" s="1" t="s">
        <v>57</v>
      </c>
      <c r="D938">
        <v>10</v>
      </c>
      <c r="E938" s="1">
        <v>16</v>
      </c>
      <c r="F938">
        <f t="shared" si="353"/>
        <v>0</v>
      </c>
      <c r="G938">
        <f t="shared" si="354"/>
        <v>1</v>
      </c>
      <c r="H938" s="4">
        <v>3.45</v>
      </c>
      <c r="I938" s="4">
        <v>1.32</v>
      </c>
      <c r="J938" s="4">
        <v>3.3</v>
      </c>
      <c r="K938" s="4">
        <v>1.35</v>
      </c>
      <c r="L938" s="18">
        <f t="shared" si="355"/>
        <v>20</v>
      </c>
      <c r="M938" s="18">
        <f t="shared" si="356"/>
        <v>75</v>
      </c>
      <c r="N938" s="18">
        <f t="shared" si="357"/>
        <v>30</v>
      </c>
      <c r="O938" s="18">
        <f t="shared" si="358"/>
        <v>70</v>
      </c>
      <c r="P938" s="4">
        <f t="shared" si="359"/>
        <v>201911</v>
      </c>
      <c r="Q938" s="23">
        <f t="shared" si="360"/>
        <v>2.6136363636363638</v>
      </c>
      <c r="R938" s="23">
        <f t="shared" si="361"/>
        <v>-3.533163265306122</v>
      </c>
      <c r="S938" s="22">
        <f t="shared" si="362"/>
        <v>-0.91952690166975826</v>
      </c>
      <c r="T938" s="5">
        <f t="shared" si="363"/>
        <v>0.38260869565217392</v>
      </c>
      <c r="U938" s="5"/>
      <c r="V938" s="5"/>
      <c r="W938" s="5">
        <f t="shared" si="364"/>
        <v>-1</v>
      </c>
      <c r="X938" s="4">
        <f t="shared" si="365"/>
        <v>-1</v>
      </c>
      <c r="Y938" s="4">
        <f t="shared" si="366"/>
        <v>0</v>
      </c>
      <c r="Z938" s="30">
        <f t="shared" si="367"/>
        <v>2019</v>
      </c>
      <c r="AA938" s="4">
        <f t="shared" si="368"/>
        <v>0.32000000000000006</v>
      </c>
      <c r="AB938" s="4">
        <f t="shared" si="369"/>
        <v>0.35000000000000009</v>
      </c>
      <c r="AC938" s="4">
        <f t="shared" si="370"/>
        <v>3.0000000000000027E-2</v>
      </c>
      <c r="AD938" s="4"/>
      <c r="AE938" s="4">
        <f t="shared" si="371"/>
        <v>-1.3175230566534912E-2</v>
      </c>
      <c r="AF938" s="31">
        <f t="shared" si="372"/>
        <v>-0.67999999999999994</v>
      </c>
      <c r="AG938" s="31">
        <f t="shared" si="373"/>
        <v>-0.64999999999999991</v>
      </c>
      <c r="AH938" s="3">
        <f t="shared" si="374"/>
        <v>0</v>
      </c>
      <c r="AI938" s="40" t="b">
        <f t="shared" si="375"/>
        <v>0</v>
      </c>
      <c r="AJ938" s="3">
        <f t="shared" si="376"/>
        <v>4.5283018867924518E-2</v>
      </c>
      <c r="AK938" s="3">
        <f t="shared" si="377"/>
        <v>0.76999762186220344</v>
      </c>
    </row>
    <row r="939" spans="1:37" s="3" customFormat="1" x14ac:dyDescent="0.25">
      <c r="A939" s="9">
        <v>43793</v>
      </c>
      <c r="B939" s="1" t="s">
        <v>58</v>
      </c>
      <c r="C939" s="1" t="s">
        <v>51</v>
      </c>
      <c r="D939">
        <v>41</v>
      </c>
      <c r="E939" s="1">
        <v>24</v>
      </c>
      <c r="F939">
        <f t="shared" si="353"/>
        <v>1</v>
      </c>
      <c r="G939">
        <f t="shared" si="354"/>
        <v>0</v>
      </c>
      <c r="H939" s="4">
        <v>1.19</v>
      </c>
      <c r="I939" s="4">
        <v>5</v>
      </c>
      <c r="J939" s="4">
        <v>1.18</v>
      </c>
      <c r="K939" s="4">
        <v>5.25</v>
      </c>
      <c r="L939" s="18">
        <f t="shared" si="355"/>
        <v>80</v>
      </c>
      <c r="M939" s="18">
        <f t="shared" si="356"/>
        <v>20</v>
      </c>
      <c r="N939" s="18">
        <f t="shared" si="357"/>
        <v>80</v>
      </c>
      <c r="O939" s="18">
        <f t="shared" si="358"/>
        <v>15</v>
      </c>
      <c r="P939" s="4">
        <f t="shared" si="359"/>
        <v>201911</v>
      </c>
      <c r="Q939" s="23">
        <f t="shared" si="360"/>
        <v>1.19</v>
      </c>
      <c r="R939" s="23">
        <f t="shared" si="361"/>
        <v>-5.5131578947368434</v>
      </c>
      <c r="S939" s="22">
        <f t="shared" si="362"/>
        <v>-4.323157894736843</v>
      </c>
      <c r="T939" s="5">
        <f t="shared" si="363"/>
        <v>4.2016806722689077</v>
      </c>
      <c r="U939" s="5"/>
      <c r="V939" s="5"/>
      <c r="W939" s="5">
        <f t="shared" si="364"/>
        <v>0.18999999999999995</v>
      </c>
      <c r="X939" s="4">
        <f t="shared" si="365"/>
        <v>0.17999999999999994</v>
      </c>
      <c r="Y939" s="4">
        <f t="shared" si="366"/>
        <v>-1.0000000000000009E-2</v>
      </c>
      <c r="Z939" s="30">
        <f t="shared" si="367"/>
        <v>2019</v>
      </c>
      <c r="AA939" s="4">
        <f t="shared" si="368"/>
        <v>-1</v>
      </c>
      <c r="AB939" s="4">
        <f t="shared" si="369"/>
        <v>-1</v>
      </c>
      <c r="AC939" s="4">
        <f t="shared" si="370"/>
        <v>0</v>
      </c>
      <c r="AD939" s="4"/>
      <c r="AE939" s="4">
        <f t="shared" si="371"/>
        <v>-7.1214926648626165E-3</v>
      </c>
      <c r="AF939" s="31">
        <f t="shared" si="372"/>
        <v>-0.81</v>
      </c>
      <c r="AG939" s="31">
        <f t="shared" si="373"/>
        <v>-0.82000000000000006</v>
      </c>
      <c r="AH939" s="3">
        <f t="shared" si="374"/>
        <v>0</v>
      </c>
      <c r="AI939" s="40" t="b">
        <f t="shared" si="375"/>
        <v>0</v>
      </c>
      <c r="AJ939" s="3">
        <f t="shared" si="376"/>
        <v>3.8772213247172949E-2</v>
      </c>
      <c r="AK939" s="3">
        <f t="shared" si="377"/>
        <v>0.82515359084810391</v>
      </c>
    </row>
    <row r="940" spans="1:37" s="3" customFormat="1" x14ac:dyDescent="0.25">
      <c r="A940" s="9">
        <v>43793</v>
      </c>
      <c r="B940" s="1" t="s">
        <v>42</v>
      </c>
      <c r="C940" s="1" t="s">
        <v>40</v>
      </c>
      <c r="D940">
        <v>34</v>
      </c>
      <c r="E940" s="1">
        <v>31</v>
      </c>
      <c r="F940">
        <f t="shared" si="353"/>
        <v>1</v>
      </c>
      <c r="G940">
        <f t="shared" si="354"/>
        <v>0</v>
      </c>
      <c r="H940" s="4">
        <v>1.23</v>
      </c>
      <c r="I940" s="4">
        <v>4.25</v>
      </c>
      <c r="J940" s="4">
        <v>1.19</v>
      </c>
      <c r="K940" s="4">
        <v>5</v>
      </c>
      <c r="L940" s="18">
        <f t="shared" si="355"/>
        <v>80</v>
      </c>
      <c r="M940" s="18">
        <f t="shared" si="356"/>
        <v>20</v>
      </c>
      <c r="N940" s="18">
        <f t="shared" si="357"/>
        <v>80</v>
      </c>
      <c r="O940" s="18">
        <f t="shared" si="358"/>
        <v>20</v>
      </c>
      <c r="P940" s="4">
        <f t="shared" si="359"/>
        <v>201911</v>
      </c>
      <c r="Q940" s="23">
        <f t="shared" si="360"/>
        <v>1.23</v>
      </c>
      <c r="R940" s="23">
        <f t="shared" si="361"/>
        <v>-4.6555183946488299</v>
      </c>
      <c r="S940" s="22">
        <f t="shared" si="362"/>
        <v>-3.4255183946488299</v>
      </c>
      <c r="T940" s="5">
        <f t="shared" si="363"/>
        <v>3.4552845528455287</v>
      </c>
      <c r="U940" s="5"/>
      <c r="V940" s="5"/>
      <c r="W940" s="5">
        <f t="shared" si="364"/>
        <v>0.22999999999999998</v>
      </c>
      <c r="X940" s="4">
        <f t="shared" si="365"/>
        <v>0.18999999999999995</v>
      </c>
      <c r="Y940" s="4">
        <f t="shared" si="366"/>
        <v>-4.0000000000000036E-2</v>
      </c>
      <c r="Z940" s="30">
        <f t="shared" si="367"/>
        <v>2019</v>
      </c>
      <c r="AA940" s="4">
        <f t="shared" si="368"/>
        <v>-1</v>
      </c>
      <c r="AB940" s="4">
        <f t="shared" si="369"/>
        <v>-1</v>
      </c>
      <c r="AC940" s="4">
        <f t="shared" si="370"/>
        <v>0</v>
      </c>
      <c r="AD940" s="4"/>
      <c r="AE940" s="4">
        <f t="shared" si="371"/>
        <v>-2.732800437248073E-2</v>
      </c>
      <c r="AF940" s="31">
        <f t="shared" si="372"/>
        <v>-0.77</v>
      </c>
      <c r="AG940" s="31">
        <f t="shared" si="373"/>
        <v>-0.81</v>
      </c>
      <c r="AH940" s="3">
        <f t="shared" si="374"/>
        <v>0</v>
      </c>
      <c r="AI940" s="40" t="b">
        <f t="shared" si="375"/>
        <v>0</v>
      </c>
      <c r="AJ940" s="3">
        <f t="shared" si="376"/>
        <v>4.6076642335766471E-2</v>
      </c>
      <c r="AK940" s="3">
        <f t="shared" si="377"/>
        <v>0.79946394113278629</v>
      </c>
    </row>
    <row r="941" spans="1:37" s="3" customFormat="1" x14ac:dyDescent="0.25">
      <c r="A941" s="9">
        <v>43793</v>
      </c>
      <c r="B941" s="1" t="s">
        <v>53</v>
      </c>
      <c r="C941" s="1" t="s">
        <v>54</v>
      </c>
      <c r="D941">
        <v>34</v>
      </c>
      <c r="E941" s="1">
        <v>3</v>
      </c>
      <c r="F941">
        <f t="shared" si="353"/>
        <v>1</v>
      </c>
      <c r="G941">
        <f t="shared" si="354"/>
        <v>0</v>
      </c>
      <c r="H941" s="4">
        <v>2.6</v>
      </c>
      <c r="I941" s="4">
        <v>1.55</v>
      </c>
      <c r="J941" s="4">
        <v>2.6</v>
      </c>
      <c r="K941" s="4">
        <v>1.55</v>
      </c>
      <c r="L941" s="18">
        <f t="shared" si="355"/>
        <v>30</v>
      </c>
      <c r="M941" s="18">
        <f t="shared" si="356"/>
        <v>60</v>
      </c>
      <c r="N941" s="18">
        <f t="shared" si="357"/>
        <v>35</v>
      </c>
      <c r="O941" s="18">
        <f t="shared" si="358"/>
        <v>60</v>
      </c>
      <c r="P941" s="4">
        <f t="shared" si="359"/>
        <v>201911</v>
      </c>
      <c r="Q941" s="23">
        <f t="shared" si="360"/>
        <v>2.6</v>
      </c>
      <c r="R941" s="23">
        <f t="shared" si="361"/>
        <v>-2.4431818181818183</v>
      </c>
      <c r="S941" s="22">
        <f t="shared" si="362"/>
        <v>0.15681818181818175</v>
      </c>
      <c r="T941" s="5">
        <f t="shared" si="363"/>
        <v>0.59615384615384615</v>
      </c>
      <c r="U941" s="5"/>
      <c r="V941" s="5"/>
      <c r="W941" s="5">
        <f t="shared" si="364"/>
        <v>1.6</v>
      </c>
      <c r="X941" s="4">
        <f t="shared" si="365"/>
        <v>1.6</v>
      </c>
      <c r="Y941" s="4">
        <f t="shared" si="366"/>
        <v>0</v>
      </c>
      <c r="Z941" s="30">
        <f t="shared" si="367"/>
        <v>2019</v>
      </c>
      <c r="AA941" s="4">
        <f t="shared" si="368"/>
        <v>-1</v>
      </c>
      <c r="AB941" s="4">
        <f t="shared" si="369"/>
        <v>-1</v>
      </c>
      <c r="AC941" s="4">
        <f t="shared" si="370"/>
        <v>0</v>
      </c>
      <c r="AD941" s="4"/>
      <c r="AE941" s="4">
        <f t="shared" si="371"/>
        <v>0</v>
      </c>
      <c r="AF941" s="31">
        <f t="shared" si="372"/>
        <v>0.60000000000000009</v>
      </c>
      <c r="AG941" s="31">
        <f t="shared" si="373"/>
        <v>0.60000000000000009</v>
      </c>
      <c r="AH941" s="3">
        <f t="shared" si="374"/>
        <v>0</v>
      </c>
      <c r="AI941" s="40" t="b">
        <f t="shared" si="375"/>
        <v>0</v>
      </c>
      <c r="AJ941" s="3">
        <f t="shared" si="376"/>
        <v>2.8915662650602414E-2</v>
      </c>
      <c r="AK941" s="3">
        <f t="shared" si="377"/>
        <v>0.74447228909727914</v>
      </c>
    </row>
    <row r="942" spans="1:37" s="3" customFormat="1" x14ac:dyDescent="0.25">
      <c r="A942" s="9">
        <v>43793</v>
      </c>
      <c r="B942" s="1" t="s">
        <v>55</v>
      </c>
      <c r="C942" s="1" t="s">
        <v>61</v>
      </c>
      <c r="D942">
        <v>9</v>
      </c>
      <c r="E942" s="1">
        <v>17</v>
      </c>
      <c r="F942">
        <f t="shared" si="353"/>
        <v>0</v>
      </c>
      <c r="G942">
        <f t="shared" si="354"/>
        <v>1</v>
      </c>
      <c r="H942" s="4">
        <v>1.68</v>
      </c>
      <c r="I942" s="4">
        <v>2.25</v>
      </c>
      <c r="J942" s="4">
        <v>2.1</v>
      </c>
      <c r="K942" s="4">
        <v>1.76</v>
      </c>
      <c r="L942" s="18">
        <f t="shared" si="355"/>
        <v>50</v>
      </c>
      <c r="M942" s="18">
        <f t="shared" si="356"/>
        <v>40</v>
      </c>
      <c r="N942" s="18">
        <f t="shared" si="357"/>
        <v>45</v>
      </c>
      <c r="O942" s="18">
        <f t="shared" si="358"/>
        <v>55</v>
      </c>
      <c r="P942" s="4">
        <f t="shared" si="359"/>
        <v>201911</v>
      </c>
      <c r="Q942" s="23">
        <f t="shared" si="360"/>
        <v>0.74666666666666659</v>
      </c>
      <c r="R942" s="23">
        <f t="shared" si="361"/>
        <v>-2.2705882352941176</v>
      </c>
      <c r="S942" s="22">
        <f t="shared" si="362"/>
        <v>-1.523921568627451</v>
      </c>
      <c r="T942" s="5">
        <f t="shared" si="363"/>
        <v>1.3392857142857144</v>
      </c>
      <c r="U942" s="5"/>
      <c r="V942" s="5"/>
      <c r="W942" s="5">
        <f t="shared" si="364"/>
        <v>-1</v>
      </c>
      <c r="X942" s="4">
        <f t="shared" si="365"/>
        <v>-1</v>
      </c>
      <c r="Y942" s="4">
        <f t="shared" si="366"/>
        <v>0</v>
      </c>
      <c r="Z942" s="30">
        <f t="shared" si="367"/>
        <v>2019</v>
      </c>
      <c r="AA942" s="4">
        <f t="shared" si="368"/>
        <v>1.25</v>
      </c>
      <c r="AB942" s="4">
        <f t="shared" si="369"/>
        <v>0.76</v>
      </c>
      <c r="AC942" s="4">
        <f t="shared" si="370"/>
        <v>-0.49</v>
      </c>
      <c r="AD942" s="4"/>
      <c r="AE942" s="4">
        <f t="shared" si="371"/>
        <v>0.11904761904761907</v>
      </c>
      <c r="AF942" s="31">
        <f t="shared" si="372"/>
        <v>0.25</v>
      </c>
      <c r="AG942" s="31">
        <f t="shared" si="373"/>
        <v>-0.24</v>
      </c>
      <c r="AH942" s="3">
        <f t="shared" si="374"/>
        <v>1</v>
      </c>
      <c r="AI942" s="40">
        <f t="shared" si="375"/>
        <v>7.9365079365079416E-2</v>
      </c>
      <c r="AJ942" s="3">
        <f t="shared" si="376"/>
        <v>3.8167938931297662E-2</v>
      </c>
      <c r="AK942" s="3">
        <f t="shared" si="377"/>
        <v>0.72495170907869322</v>
      </c>
    </row>
    <row r="943" spans="1:37" s="3" customFormat="1" x14ac:dyDescent="0.25">
      <c r="A943" s="9">
        <v>43793</v>
      </c>
      <c r="B943" s="1" t="s">
        <v>48</v>
      </c>
      <c r="C943" s="1" t="s">
        <v>33</v>
      </c>
      <c r="D943">
        <v>19</v>
      </c>
      <c r="E943" s="1">
        <v>16</v>
      </c>
      <c r="F943">
        <f t="shared" si="353"/>
        <v>1</v>
      </c>
      <c r="G943">
        <f t="shared" si="354"/>
        <v>0</v>
      </c>
      <c r="H943" s="4">
        <v>2.2999999999999998</v>
      </c>
      <c r="I943" s="4">
        <v>1.66</v>
      </c>
      <c r="J943" s="4">
        <v>2.7</v>
      </c>
      <c r="K943" s="4">
        <v>1.5</v>
      </c>
      <c r="L943" s="18">
        <f t="shared" si="355"/>
        <v>40</v>
      </c>
      <c r="M943" s="18">
        <f t="shared" si="356"/>
        <v>60</v>
      </c>
      <c r="N943" s="18">
        <f t="shared" si="357"/>
        <v>35</v>
      </c>
      <c r="O943" s="18">
        <f t="shared" si="358"/>
        <v>65</v>
      </c>
      <c r="P943" s="4">
        <f t="shared" si="359"/>
        <v>201911</v>
      </c>
      <c r="Q943" s="23">
        <f t="shared" si="360"/>
        <v>2.2999999999999998</v>
      </c>
      <c r="R943" s="23">
        <f t="shared" si="361"/>
        <v>-2.2843822843822847</v>
      </c>
      <c r="S943" s="22">
        <f t="shared" si="362"/>
        <v>1.5617715617715078E-2</v>
      </c>
      <c r="T943" s="5">
        <f t="shared" si="363"/>
        <v>0.72173913043478266</v>
      </c>
      <c r="U943" s="5"/>
      <c r="V943" s="5"/>
      <c r="W943" s="5">
        <f t="shared" si="364"/>
        <v>1.2999999999999998</v>
      </c>
      <c r="X943" s="4">
        <f t="shared" si="365"/>
        <v>1.7000000000000002</v>
      </c>
      <c r="Y943" s="4">
        <f t="shared" si="366"/>
        <v>0.40000000000000036</v>
      </c>
      <c r="Z943" s="30">
        <f t="shared" si="367"/>
        <v>2019</v>
      </c>
      <c r="AA943" s="4">
        <f t="shared" si="368"/>
        <v>-1</v>
      </c>
      <c r="AB943" s="4">
        <f t="shared" si="369"/>
        <v>-1</v>
      </c>
      <c r="AC943" s="4">
        <f t="shared" si="370"/>
        <v>0</v>
      </c>
      <c r="AD943" s="4"/>
      <c r="AE943" s="4">
        <f t="shared" si="371"/>
        <v>6.4412238325281868E-2</v>
      </c>
      <c r="AF943" s="31">
        <f t="shared" si="372"/>
        <v>0.29999999999999982</v>
      </c>
      <c r="AG943" s="31">
        <f t="shared" si="373"/>
        <v>0.70000000000000018</v>
      </c>
      <c r="AH943" s="3">
        <f t="shared" si="374"/>
        <v>1</v>
      </c>
      <c r="AI943" s="40">
        <f t="shared" si="375"/>
        <v>2.7219991075412731E-2</v>
      </c>
      <c r="AJ943" s="3">
        <f t="shared" si="376"/>
        <v>3.5858585858585923E-2</v>
      </c>
      <c r="AK943" s="3">
        <f t="shared" si="377"/>
        <v>0.72834147531433491</v>
      </c>
    </row>
    <row r="944" spans="1:37" s="3" customFormat="1" x14ac:dyDescent="0.25">
      <c r="A944" s="9">
        <v>43790</v>
      </c>
      <c r="B944" s="1" t="s">
        <v>47</v>
      </c>
      <c r="C944" s="1" t="s">
        <v>36</v>
      </c>
      <c r="D944">
        <v>20</v>
      </c>
      <c r="E944" s="1">
        <v>17</v>
      </c>
      <c r="F944">
        <f t="shared" si="353"/>
        <v>1</v>
      </c>
      <c r="G944">
        <f t="shared" si="354"/>
        <v>0</v>
      </c>
      <c r="H944" s="4">
        <v>1.52</v>
      </c>
      <c r="I944" s="4">
        <v>2.67</v>
      </c>
      <c r="J944" s="4">
        <v>1.5</v>
      </c>
      <c r="K944" s="4">
        <v>2.7</v>
      </c>
      <c r="L944" s="18">
        <f t="shared" si="355"/>
        <v>60</v>
      </c>
      <c r="M944" s="18">
        <f t="shared" si="356"/>
        <v>35</v>
      </c>
      <c r="N944" s="18">
        <f t="shared" si="357"/>
        <v>65</v>
      </c>
      <c r="O944" s="18">
        <f t="shared" si="358"/>
        <v>35</v>
      </c>
      <c r="P944" s="4">
        <f t="shared" si="359"/>
        <v>201911</v>
      </c>
      <c r="Q944" s="23">
        <f t="shared" si="360"/>
        <v>1.52</v>
      </c>
      <c r="R944" s="23">
        <f t="shared" si="361"/>
        <v>-2.521879318286504</v>
      </c>
      <c r="S944" s="22">
        <f t="shared" si="362"/>
        <v>-1.001879318286504</v>
      </c>
      <c r="T944" s="5">
        <f t="shared" si="363"/>
        <v>1.756578947368421</v>
      </c>
      <c r="U944" s="5"/>
      <c r="V944" s="5"/>
      <c r="W944" s="5">
        <f t="shared" si="364"/>
        <v>0.52</v>
      </c>
      <c r="X944" s="4">
        <f t="shared" si="365"/>
        <v>0.5</v>
      </c>
      <c r="Y944" s="4">
        <f t="shared" si="366"/>
        <v>-2.0000000000000018E-2</v>
      </c>
      <c r="Z944" s="30">
        <f t="shared" si="367"/>
        <v>2019</v>
      </c>
      <c r="AA944" s="4">
        <f t="shared" si="368"/>
        <v>-1</v>
      </c>
      <c r="AB944" s="4">
        <f t="shared" si="369"/>
        <v>-1</v>
      </c>
      <c r="AC944" s="4">
        <f t="shared" si="370"/>
        <v>0</v>
      </c>
      <c r="AD944" s="4"/>
      <c r="AE944" s="4">
        <f t="shared" si="371"/>
        <v>-8.7719298245613198E-3</v>
      </c>
      <c r="AF944" s="31">
        <f t="shared" si="372"/>
        <v>-0.48</v>
      </c>
      <c r="AG944" s="31">
        <f t="shared" si="373"/>
        <v>-0.5</v>
      </c>
      <c r="AH944" s="3">
        <f t="shared" si="374"/>
        <v>0</v>
      </c>
      <c r="AI944" s="40" t="b">
        <f t="shared" si="375"/>
        <v>0</v>
      </c>
      <c r="AJ944" s="3">
        <f t="shared" si="376"/>
        <v>3.1408114558472477E-2</v>
      </c>
      <c r="AK944" s="3">
        <f t="shared" si="377"/>
        <v>0.74560748766802243</v>
      </c>
    </row>
    <row r="945" spans="1:37" s="3" customFormat="1" x14ac:dyDescent="0.25">
      <c r="A945" s="9">
        <v>43787</v>
      </c>
      <c r="B945" s="1" t="s">
        <v>74</v>
      </c>
      <c r="C945" s="1" t="s">
        <v>49</v>
      </c>
      <c r="D945">
        <v>17</v>
      </c>
      <c r="E945" s="1">
        <v>24</v>
      </c>
      <c r="F945">
        <f t="shared" si="353"/>
        <v>0</v>
      </c>
      <c r="G945">
        <f t="shared" si="354"/>
        <v>1</v>
      </c>
      <c r="H945" s="4">
        <v>2.75</v>
      </c>
      <c r="I945" s="4">
        <v>1.47</v>
      </c>
      <c r="J945" s="4">
        <v>3.1</v>
      </c>
      <c r="K945" s="4">
        <v>1.4</v>
      </c>
      <c r="L945" s="18">
        <f t="shared" si="355"/>
        <v>30</v>
      </c>
      <c r="M945" s="18">
        <f t="shared" si="356"/>
        <v>65</v>
      </c>
      <c r="N945" s="18">
        <f t="shared" si="357"/>
        <v>30</v>
      </c>
      <c r="O945" s="18">
        <f t="shared" si="358"/>
        <v>70</v>
      </c>
      <c r="P945" s="4">
        <f t="shared" si="359"/>
        <v>201911</v>
      </c>
      <c r="Q945" s="23">
        <f t="shared" si="360"/>
        <v>1.870748299319728</v>
      </c>
      <c r="R945" s="23">
        <f t="shared" si="361"/>
        <v>-2.6990881458966562</v>
      </c>
      <c r="S945" s="22">
        <f t="shared" si="362"/>
        <v>-0.82833984657692827</v>
      </c>
      <c r="T945" s="5">
        <f t="shared" si="363"/>
        <v>0.53454545454545455</v>
      </c>
      <c r="U945" s="5"/>
      <c r="V945" s="5"/>
      <c r="W945" s="5">
        <f t="shared" si="364"/>
        <v>-1</v>
      </c>
      <c r="X945" s="4">
        <f t="shared" si="365"/>
        <v>-1</v>
      </c>
      <c r="Y945" s="4">
        <f t="shared" si="366"/>
        <v>0</v>
      </c>
      <c r="Z945" s="30">
        <f t="shared" si="367"/>
        <v>2019</v>
      </c>
      <c r="AA945" s="4">
        <f t="shared" si="368"/>
        <v>0.47</v>
      </c>
      <c r="AB945" s="4">
        <f t="shared" si="369"/>
        <v>0.39999999999999991</v>
      </c>
      <c r="AC945" s="4">
        <f t="shared" si="370"/>
        <v>-7.0000000000000062E-2</v>
      </c>
      <c r="AD945" s="4"/>
      <c r="AE945" s="4">
        <f t="shared" si="371"/>
        <v>4.1055718475073333E-2</v>
      </c>
      <c r="AF945" s="31">
        <f t="shared" si="372"/>
        <v>-0.53</v>
      </c>
      <c r="AG945" s="31">
        <f t="shared" si="373"/>
        <v>-0.60000000000000009</v>
      </c>
      <c r="AH945" s="3">
        <f t="shared" si="374"/>
        <v>0</v>
      </c>
      <c r="AI945" s="40" t="b">
        <f t="shared" si="375"/>
        <v>0</v>
      </c>
      <c r="AJ945" s="3">
        <f t="shared" si="376"/>
        <v>4.206161137440767E-2</v>
      </c>
      <c r="AK945" s="3">
        <f t="shared" si="377"/>
        <v>0.74176661163144075</v>
      </c>
    </row>
    <row r="946" spans="1:37" s="3" customFormat="1" x14ac:dyDescent="0.25">
      <c r="A946" s="9">
        <v>43786</v>
      </c>
      <c r="B946" s="1" t="s">
        <v>73</v>
      </c>
      <c r="C946" s="1" t="s">
        <v>45</v>
      </c>
      <c r="D946">
        <v>17</v>
      </c>
      <c r="E946" s="1">
        <v>7</v>
      </c>
      <c r="F946">
        <f t="shared" si="353"/>
        <v>1</v>
      </c>
      <c r="G946">
        <f t="shared" si="354"/>
        <v>0</v>
      </c>
      <c r="H946" s="4">
        <v>1.34</v>
      </c>
      <c r="I946" s="4">
        <v>3.35</v>
      </c>
      <c r="J946" s="4">
        <v>1.4</v>
      </c>
      <c r="K946" s="4">
        <v>3.05</v>
      </c>
      <c r="L946" s="18">
        <f t="shared" si="355"/>
        <v>70</v>
      </c>
      <c r="M946" s="18">
        <f t="shared" si="356"/>
        <v>25</v>
      </c>
      <c r="N946" s="18">
        <f t="shared" si="357"/>
        <v>70</v>
      </c>
      <c r="O946" s="18">
        <f t="shared" si="358"/>
        <v>30</v>
      </c>
      <c r="P946" s="4">
        <f t="shared" si="359"/>
        <v>201911</v>
      </c>
      <c r="Q946" s="23">
        <f t="shared" si="360"/>
        <v>1.34</v>
      </c>
      <c r="R946" s="23">
        <f t="shared" si="361"/>
        <v>-3.3667083854818518</v>
      </c>
      <c r="S946" s="22">
        <f t="shared" si="362"/>
        <v>-2.0267083854818519</v>
      </c>
      <c r="T946" s="5">
        <f t="shared" si="363"/>
        <v>2.5</v>
      </c>
      <c r="U946" s="5"/>
      <c r="V946" s="5"/>
      <c r="W946" s="5">
        <f t="shared" si="364"/>
        <v>0.34000000000000008</v>
      </c>
      <c r="X946" s="4">
        <f t="shared" si="365"/>
        <v>0.39999999999999991</v>
      </c>
      <c r="Y946" s="4">
        <f t="shared" si="366"/>
        <v>5.9999999999999831E-2</v>
      </c>
      <c r="Z946" s="30">
        <f t="shared" si="367"/>
        <v>2019</v>
      </c>
      <c r="AA946" s="4">
        <f t="shared" si="368"/>
        <v>-1</v>
      </c>
      <c r="AB946" s="4">
        <f t="shared" si="369"/>
        <v>-1</v>
      </c>
      <c r="AC946" s="4">
        <f t="shared" si="370"/>
        <v>0</v>
      </c>
      <c r="AD946" s="4"/>
      <c r="AE946" s="4">
        <f t="shared" si="371"/>
        <v>3.1982942430703543E-2</v>
      </c>
      <c r="AF946" s="31">
        <f t="shared" si="372"/>
        <v>-0.65999999999999992</v>
      </c>
      <c r="AG946" s="31">
        <f t="shared" si="373"/>
        <v>-0.60000000000000009</v>
      </c>
      <c r="AH946" s="3">
        <f t="shared" si="374"/>
        <v>0</v>
      </c>
      <c r="AI946" s="40" t="b">
        <f t="shared" si="375"/>
        <v>0</v>
      </c>
      <c r="AJ946" s="3">
        <f t="shared" si="376"/>
        <v>4.2857142857142816E-2</v>
      </c>
      <c r="AK946" s="3">
        <f t="shared" si="377"/>
        <v>0.76725860561305748</v>
      </c>
    </row>
    <row r="947" spans="1:37" s="3" customFormat="1" x14ac:dyDescent="0.25">
      <c r="A947" s="9">
        <v>43786</v>
      </c>
      <c r="B947" s="1" t="s">
        <v>54</v>
      </c>
      <c r="C947" s="1" t="s">
        <v>44</v>
      </c>
      <c r="D947">
        <v>17</v>
      </c>
      <c r="E947" s="1">
        <v>10</v>
      </c>
      <c r="F947">
        <f t="shared" si="353"/>
        <v>1</v>
      </c>
      <c r="G947">
        <f t="shared" si="354"/>
        <v>0</v>
      </c>
      <c r="H947" s="4">
        <v>1.22</v>
      </c>
      <c r="I947" s="4">
        <v>4.5</v>
      </c>
      <c r="J947" s="4">
        <v>1.1399999999999999</v>
      </c>
      <c r="K947" s="4">
        <v>6</v>
      </c>
      <c r="L947" s="18">
        <f t="shared" si="355"/>
        <v>80</v>
      </c>
      <c r="M947" s="18">
        <f t="shared" si="356"/>
        <v>20</v>
      </c>
      <c r="N947" s="18">
        <f t="shared" si="357"/>
        <v>85</v>
      </c>
      <c r="O947" s="18">
        <f t="shared" si="358"/>
        <v>15</v>
      </c>
      <c r="P947" s="4">
        <f t="shared" si="359"/>
        <v>201911</v>
      </c>
      <c r="Q947" s="23">
        <f t="shared" si="360"/>
        <v>1.22</v>
      </c>
      <c r="R947" s="23">
        <f t="shared" si="361"/>
        <v>-4.8311688311688314</v>
      </c>
      <c r="S947" s="22">
        <f t="shared" si="362"/>
        <v>-3.6111688311688317</v>
      </c>
      <c r="T947" s="5">
        <f t="shared" si="363"/>
        <v>3.6885245901639343</v>
      </c>
      <c r="U947" s="5"/>
      <c r="V947" s="5"/>
      <c r="W947" s="5">
        <f t="shared" si="364"/>
        <v>0.21999999999999997</v>
      </c>
      <c r="X947" s="4">
        <f t="shared" si="365"/>
        <v>0.1399999999999999</v>
      </c>
      <c r="Y947" s="4">
        <f t="shared" si="366"/>
        <v>-8.0000000000000071E-2</v>
      </c>
      <c r="Z947" s="30">
        <f t="shared" si="367"/>
        <v>2019</v>
      </c>
      <c r="AA947" s="4">
        <f t="shared" si="368"/>
        <v>-1</v>
      </c>
      <c r="AB947" s="4">
        <f t="shared" si="369"/>
        <v>-1</v>
      </c>
      <c r="AC947" s="4">
        <f t="shared" si="370"/>
        <v>0</v>
      </c>
      <c r="AD947" s="4"/>
      <c r="AE947" s="4">
        <f t="shared" si="371"/>
        <v>-5.7520851308599408E-2</v>
      </c>
      <c r="AF947" s="31">
        <f t="shared" si="372"/>
        <v>-0.78</v>
      </c>
      <c r="AG947" s="31">
        <f t="shared" si="373"/>
        <v>-0.8600000000000001</v>
      </c>
      <c r="AH947" s="3">
        <f t="shared" si="374"/>
        <v>1</v>
      </c>
      <c r="AI947" s="40">
        <f t="shared" si="375"/>
        <v>1.3661202185792365E-2</v>
      </c>
      <c r="AJ947" s="3">
        <f t="shared" si="376"/>
        <v>4.0209790209790097E-2</v>
      </c>
      <c r="AK947" s="3">
        <f t="shared" si="377"/>
        <v>0.8102196077650704</v>
      </c>
    </row>
    <row r="948" spans="1:37" s="3" customFormat="1" x14ac:dyDescent="0.25">
      <c r="A948" s="9">
        <v>43786</v>
      </c>
      <c r="B948" s="1" t="s">
        <v>55</v>
      </c>
      <c r="C948" s="1" t="s">
        <v>52</v>
      </c>
      <c r="D948">
        <v>10</v>
      </c>
      <c r="E948" s="1">
        <v>17</v>
      </c>
      <c r="F948">
        <f t="shared" si="353"/>
        <v>0</v>
      </c>
      <c r="G948">
        <f t="shared" si="354"/>
        <v>1</v>
      </c>
      <c r="H948" s="4">
        <v>2.6</v>
      </c>
      <c r="I948" s="4">
        <v>1.55</v>
      </c>
      <c r="J948" s="4">
        <v>2.8</v>
      </c>
      <c r="K948" s="4">
        <v>1.45</v>
      </c>
      <c r="L948" s="18">
        <f t="shared" si="355"/>
        <v>30</v>
      </c>
      <c r="M948" s="18">
        <f t="shared" si="356"/>
        <v>60</v>
      </c>
      <c r="N948" s="18">
        <f t="shared" si="357"/>
        <v>35</v>
      </c>
      <c r="O948" s="18">
        <f t="shared" si="358"/>
        <v>65</v>
      </c>
      <c r="P948" s="4">
        <f t="shared" si="359"/>
        <v>201911</v>
      </c>
      <c r="Q948" s="23">
        <f t="shared" si="360"/>
        <v>1.6774193548387097</v>
      </c>
      <c r="R948" s="23">
        <f t="shared" si="361"/>
        <v>-2.4431818181818183</v>
      </c>
      <c r="S948" s="22">
        <f t="shared" si="362"/>
        <v>-0.7657624633431086</v>
      </c>
      <c r="T948" s="5">
        <f t="shared" si="363"/>
        <v>0.59615384615384615</v>
      </c>
      <c r="U948" s="5"/>
      <c r="V948" s="5"/>
      <c r="W948" s="5">
        <f t="shared" si="364"/>
        <v>-1</v>
      </c>
      <c r="X948" s="4">
        <f t="shared" si="365"/>
        <v>-1</v>
      </c>
      <c r="Y948" s="4">
        <f t="shared" si="366"/>
        <v>0</v>
      </c>
      <c r="Z948" s="30">
        <f t="shared" si="367"/>
        <v>2019</v>
      </c>
      <c r="AA948" s="4">
        <f t="shared" si="368"/>
        <v>0.55000000000000004</v>
      </c>
      <c r="AB948" s="4">
        <f t="shared" si="369"/>
        <v>0.44999999999999996</v>
      </c>
      <c r="AC948" s="4">
        <f t="shared" si="370"/>
        <v>-0.10000000000000009</v>
      </c>
      <c r="AD948" s="4"/>
      <c r="AE948" s="4">
        <f t="shared" si="371"/>
        <v>2.747252747252743E-2</v>
      </c>
      <c r="AF948" s="31">
        <f t="shared" si="372"/>
        <v>-0.44999999999999996</v>
      </c>
      <c r="AG948" s="31">
        <f t="shared" si="373"/>
        <v>-0.55000000000000004</v>
      </c>
      <c r="AH948" s="3">
        <f t="shared" si="374"/>
        <v>0</v>
      </c>
      <c r="AI948" s="40" t="b">
        <f t="shared" si="375"/>
        <v>0</v>
      </c>
      <c r="AJ948" s="3">
        <f t="shared" si="376"/>
        <v>2.8915662650602414E-2</v>
      </c>
      <c r="AK948" s="3">
        <f t="shared" si="377"/>
        <v>0.74447228909727914</v>
      </c>
    </row>
    <row r="949" spans="1:37" s="3" customFormat="1" x14ac:dyDescent="0.25">
      <c r="A949" s="9">
        <v>43786</v>
      </c>
      <c r="B949" s="1" t="s">
        <v>38</v>
      </c>
      <c r="C949" s="1" t="s">
        <v>63</v>
      </c>
      <c r="D949">
        <v>36</v>
      </c>
      <c r="E949" s="1">
        <v>26</v>
      </c>
      <c r="F949">
        <f t="shared" si="353"/>
        <v>1</v>
      </c>
      <c r="G949">
        <f t="shared" si="354"/>
        <v>0</v>
      </c>
      <c r="H949" s="4">
        <v>1.0900000000000001</v>
      </c>
      <c r="I949" s="4">
        <v>8</v>
      </c>
      <c r="J949" s="4">
        <v>1.22</v>
      </c>
      <c r="K949" s="4">
        <v>4.5</v>
      </c>
      <c r="L949" s="18">
        <f t="shared" si="355"/>
        <v>90</v>
      </c>
      <c r="M949" s="18">
        <f t="shared" si="356"/>
        <v>10</v>
      </c>
      <c r="N949" s="18">
        <f t="shared" si="357"/>
        <v>80</v>
      </c>
      <c r="O949" s="18">
        <f t="shared" si="358"/>
        <v>20</v>
      </c>
      <c r="P949" s="4">
        <f t="shared" si="359"/>
        <v>201911</v>
      </c>
      <c r="Q949" s="23">
        <f t="shared" si="360"/>
        <v>1.0900000000000001</v>
      </c>
      <c r="R949" s="23">
        <f t="shared" si="361"/>
        <v>-11.253968253968244</v>
      </c>
      <c r="S949" s="22">
        <f t="shared" si="362"/>
        <v>-10.163968253968244</v>
      </c>
      <c r="T949" s="5">
        <f t="shared" si="363"/>
        <v>7.3394495412844032</v>
      </c>
      <c r="U949" s="5"/>
      <c r="V949" s="5"/>
      <c r="W949" s="5">
        <f t="shared" si="364"/>
        <v>9.000000000000008E-2</v>
      </c>
      <c r="X949" s="4">
        <f t="shared" si="365"/>
        <v>0.21999999999999997</v>
      </c>
      <c r="Y949" s="4">
        <f t="shared" si="366"/>
        <v>0.12999999999999989</v>
      </c>
      <c r="Z949" s="30">
        <f t="shared" si="367"/>
        <v>2019</v>
      </c>
      <c r="AA949" s="4">
        <f t="shared" si="368"/>
        <v>-1</v>
      </c>
      <c r="AB949" s="4">
        <f t="shared" si="369"/>
        <v>-1</v>
      </c>
      <c r="AC949" s="4">
        <f t="shared" si="370"/>
        <v>0</v>
      </c>
      <c r="AD949" s="4"/>
      <c r="AE949" s="4">
        <f t="shared" si="371"/>
        <v>9.7759061513009393E-2</v>
      </c>
      <c r="AF949" s="31">
        <f t="shared" si="372"/>
        <v>-0.90999999999999992</v>
      </c>
      <c r="AG949" s="31">
        <f t="shared" si="373"/>
        <v>-0.78</v>
      </c>
      <c r="AH949" s="3">
        <f t="shared" si="374"/>
        <v>1</v>
      </c>
      <c r="AI949" s="40">
        <f t="shared" si="375"/>
        <v>5.5327868852458995E-2</v>
      </c>
      <c r="AJ949" s="3">
        <f t="shared" si="376"/>
        <v>4.0704070407040605E-2</v>
      </c>
      <c r="AK949" s="3">
        <f t="shared" si="377"/>
        <v>0.88045513845635892</v>
      </c>
    </row>
    <row r="950" spans="1:37" s="3" customFormat="1" x14ac:dyDescent="0.25">
      <c r="A950" s="9">
        <v>43786</v>
      </c>
      <c r="B950" s="1" t="s">
        <v>43</v>
      </c>
      <c r="C950" s="1" t="s">
        <v>47</v>
      </c>
      <c r="D950">
        <v>41</v>
      </c>
      <c r="E950" s="1">
        <v>7</v>
      </c>
      <c r="F950">
        <f t="shared" si="353"/>
        <v>1</v>
      </c>
      <c r="G950">
        <f t="shared" si="354"/>
        <v>0</v>
      </c>
      <c r="H950" s="4">
        <v>1.5</v>
      </c>
      <c r="I950" s="4">
        <v>2.7</v>
      </c>
      <c r="J950" s="4">
        <v>1.42</v>
      </c>
      <c r="K950" s="4">
        <v>2.95</v>
      </c>
      <c r="L950" s="18">
        <f t="shared" si="355"/>
        <v>60</v>
      </c>
      <c r="M950" s="18">
        <f t="shared" si="356"/>
        <v>35</v>
      </c>
      <c r="N950" s="18">
        <f t="shared" si="357"/>
        <v>70</v>
      </c>
      <c r="O950" s="18">
        <f t="shared" si="358"/>
        <v>30</v>
      </c>
      <c r="P950" s="4">
        <f t="shared" si="359"/>
        <v>201911</v>
      </c>
      <c r="Q950" s="23">
        <f t="shared" si="360"/>
        <v>1.5</v>
      </c>
      <c r="R950" s="23">
        <f t="shared" si="361"/>
        <v>-2.5882352941176467</v>
      </c>
      <c r="S950" s="22">
        <f t="shared" si="362"/>
        <v>-1.0882352941176467</v>
      </c>
      <c r="T950" s="5">
        <f t="shared" si="363"/>
        <v>1.8</v>
      </c>
      <c r="U950" s="5"/>
      <c r="V950" s="5"/>
      <c r="W950" s="5">
        <f t="shared" si="364"/>
        <v>0.5</v>
      </c>
      <c r="X950" s="4">
        <f t="shared" si="365"/>
        <v>0.41999999999999993</v>
      </c>
      <c r="Y950" s="4">
        <f t="shared" si="366"/>
        <v>-8.0000000000000071E-2</v>
      </c>
      <c r="Z950" s="30">
        <f t="shared" si="367"/>
        <v>2019</v>
      </c>
      <c r="AA950" s="4">
        <f t="shared" si="368"/>
        <v>-1</v>
      </c>
      <c r="AB950" s="4">
        <f t="shared" si="369"/>
        <v>-1</v>
      </c>
      <c r="AC950" s="4">
        <f t="shared" si="370"/>
        <v>0</v>
      </c>
      <c r="AD950" s="4"/>
      <c r="AE950" s="4">
        <f t="shared" si="371"/>
        <v>-3.7558685446009488E-2</v>
      </c>
      <c r="AF950" s="31">
        <f t="shared" si="372"/>
        <v>-0.5</v>
      </c>
      <c r="AG950" s="31">
        <f t="shared" si="373"/>
        <v>-0.58000000000000007</v>
      </c>
      <c r="AH950" s="3">
        <f t="shared" si="374"/>
        <v>0</v>
      </c>
      <c r="AI950" s="40" t="b">
        <f t="shared" si="375"/>
        <v>0</v>
      </c>
      <c r="AJ950" s="3">
        <f t="shared" si="376"/>
        <v>3.5714285714285587E-2</v>
      </c>
      <c r="AK950" s="3">
        <f t="shared" si="377"/>
        <v>0.74394147233653407</v>
      </c>
    </row>
    <row r="951" spans="1:37" s="3" customFormat="1" x14ac:dyDescent="0.25">
      <c r="A951" s="9">
        <v>43786</v>
      </c>
      <c r="B951" s="1" t="s">
        <v>40</v>
      </c>
      <c r="C951" s="1" t="s">
        <v>41</v>
      </c>
      <c r="D951">
        <v>3</v>
      </c>
      <c r="E951" s="1">
        <v>29</v>
      </c>
      <c r="F951">
        <f t="shared" si="353"/>
        <v>0</v>
      </c>
      <c r="G951">
        <f t="shared" si="354"/>
        <v>1</v>
      </c>
      <c r="H951" s="4">
        <v>1.38</v>
      </c>
      <c r="I951" s="4">
        <v>3.15</v>
      </c>
      <c r="J951" s="4">
        <v>1.47</v>
      </c>
      <c r="K951" s="4">
        <v>2.75</v>
      </c>
      <c r="L951" s="18">
        <f t="shared" si="355"/>
        <v>70</v>
      </c>
      <c r="M951" s="18">
        <f t="shared" si="356"/>
        <v>30</v>
      </c>
      <c r="N951" s="18">
        <f t="shared" si="357"/>
        <v>65</v>
      </c>
      <c r="O951" s="18">
        <f t="shared" si="358"/>
        <v>35</v>
      </c>
      <c r="P951" s="4">
        <f t="shared" si="359"/>
        <v>201911</v>
      </c>
      <c r="Q951" s="23">
        <f t="shared" si="360"/>
        <v>0.43809523809523809</v>
      </c>
      <c r="R951" s="23">
        <f t="shared" si="361"/>
        <v>-3.0966952264381891</v>
      </c>
      <c r="S951" s="22">
        <f t="shared" si="362"/>
        <v>-2.6585999883429512</v>
      </c>
      <c r="T951" s="5">
        <f t="shared" si="363"/>
        <v>2.2826086956521738</v>
      </c>
      <c r="U951" s="5"/>
      <c r="V951" s="5"/>
      <c r="W951" s="5">
        <f t="shared" si="364"/>
        <v>-1</v>
      </c>
      <c r="X951" s="4">
        <f t="shared" si="365"/>
        <v>-1</v>
      </c>
      <c r="Y951" s="4">
        <f t="shared" si="366"/>
        <v>0</v>
      </c>
      <c r="Z951" s="30">
        <f t="shared" si="367"/>
        <v>2019</v>
      </c>
      <c r="AA951" s="4">
        <f t="shared" si="368"/>
        <v>2.15</v>
      </c>
      <c r="AB951" s="4">
        <f t="shared" si="369"/>
        <v>1.75</v>
      </c>
      <c r="AC951" s="4">
        <f t="shared" si="370"/>
        <v>-0.39999999999999991</v>
      </c>
      <c r="AD951" s="4"/>
      <c r="AE951" s="4">
        <f t="shared" si="371"/>
        <v>4.4365572315883006E-2</v>
      </c>
      <c r="AF951" s="31">
        <f t="shared" si="372"/>
        <v>1.1499999999999999</v>
      </c>
      <c r="AG951" s="31">
        <f t="shared" si="373"/>
        <v>0.75</v>
      </c>
      <c r="AH951" s="3">
        <f t="shared" si="374"/>
        <v>1</v>
      </c>
      <c r="AI951" s="40" t="b">
        <f t="shared" si="375"/>
        <v>0</v>
      </c>
      <c r="AJ951" s="3">
        <f t="shared" si="376"/>
        <v>4.039735099337749E-2</v>
      </c>
      <c r="AK951" s="3">
        <f t="shared" si="377"/>
        <v>0.76027191198073663</v>
      </c>
    </row>
    <row r="952" spans="1:37" s="3" customFormat="1" x14ac:dyDescent="0.25">
      <c r="A952" s="9">
        <v>43786</v>
      </c>
      <c r="B952" s="1" t="s">
        <v>33</v>
      </c>
      <c r="C952" s="1" t="s">
        <v>37</v>
      </c>
      <c r="D952">
        <v>27</v>
      </c>
      <c r="E952" s="1">
        <v>35</v>
      </c>
      <c r="F952">
        <f t="shared" si="353"/>
        <v>0</v>
      </c>
      <c r="G952">
        <f t="shared" si="354"/>
        <v>1</v>
      </c>
      <c r="H952" s="4">
        <v>3.45</v>
      </c>
      <c r="I952" s="4">
        <v>1.32</v>
      </c>
      <c r="J952" s="4">
        <v>3.8</v>
      </c>
      <c r="K952" s="4">
        <v>1.27</v>
      </c>
      <c r="L952" s="18">
        <f t="shared" si="355"/>
        <v>20</v>
      </c>
      <c r="M952" s="18">
        <f t="shared" si="356"/>
        <v>75</v>
      </c>
      <c r="N952" s="18">
        <f t="shared" si="357"/>
        <v>25</v>
      </c>
      <c r="O952" s="18">
        <f t="shared" si="358"/>
        <v>75</v>
      </c>
      <c r="P952" s="4">
        <f t="shared" si="359"/>
        <v>201911</v>
      </c>
      <c r="Q952" s="23">
        <f t="shared" si="360"/>
        <v>2.6136363636363638</v>
      </c>
      <c r="R952" s="23">
        <f t="shared" si="361"/>
        <v>-3.533163265306122</v>
      </c>
      <c r="S952" s="22">
        <f t="shared" si="362"/>
        <v>-0.91952690166975826</v>
      </c>
      <c r="T952" s="5">
        <f t="shared" si="363"/>
        <v>0.38260869565217392</v>
      </c>
      <c r="U952" s="5"/>
      <c r="V952" s="5"/>
      <c r="W952" s="5">
        <f t="shared" si="364"/>
        <v>-1</v>
      </c>
      <c r="X952" s="4">
        <f t="shared" si="365"/>
        <v>-1</v>
      </c>
      <c r="Y952" s="4">
        <f t="shared" si="366"/>
        <v>0</v>
      </c>
      <c r="Z952" s="30">
        <f t="shared" si="367"/>
        <v>2019</v>
      </c>
      <c r="AA952" s="4">
        <f t="shared" si="368"/>
        <v>0.32000000000000006</v>
      </c>
      <c r="AB952" s="4">
        <f t="shared" si="369"/>
        <v>0.27</v>
      </c>
      <c r="AC952" s="4">
        <f t="shared" si="370"/>
        <v>-5.0000000000000044E-2</v>
      </c>
      <c r="AD952" s="4"/>
      <c r="AE952" s="4">
        <f t="shared" si="371"/>
        <v>2.6697177726926036E-2</v>
      </c>
      <c r="AF952" s="31">
        <f t="shared" si="372"/>
        <v>-0.67999999999999994</v>
      </c>
      <c r="AG952" s="31">
        <f t="shared" si="373"/>
        <v>-0.73</v>
      </c>
      <c r="AH952" s="3">
        <f t="shared" si="374"/>
        <v>0</v>
      </c>
      <c r="AI952" s="40" t="b">
        <f t="shared" si="375"/>
        <v>0</v>
      </c>
      <c r="AJ952" s="3">
        <f t="shared" si="376"/>
        <v>4.5283018867924518E-2</v>
      </c>
      <c r="AK952" s="3">
        <f t="shared" si="377"/>
        <v>0.76999762186220344</v>
      </c>
    </row>
    <row r="953" spans="1:37" s="3" customFormat="1" x14ac:dyDescent="0.25">
      <c r="A953" s="9">
        <v>43786</v>
      </c>
      <c r="B953" s="1" t="s">
        <v>36</v>
      </c>
      <c r="C953" s="1" t="s">
        <v>56</v>
      </c>
      <c r="D953">
        <v>33</v>
      </c>
      <c r="E953" s="1">
        <v>13</v>
      </c>
      <c r="F953">
        <f t="shared" si="353"/>
        <v>1</v>
      </c>
      <c r="G953">
        <f t="shared" si="354"/>
        <v>0</v>
      </c>
      <c r="H953" s="4">
        <v>1.62</v>
      </c>
      <c r="I953" s="4">
        <v>2.4</v>
      </c>
      <c r="J953" s="4">
        <v>1.71</v>
      </c>
      <c r="K953" s="4">
        <v>2.2000000000000002</v>
      </c>
      <c r="L953" s="18">
        <f t="shared" si="355"/>
        <v>60</v>
      </c>
      <c r="M953" s="18">
        <f t="shared" si="356"/>
        <v>40</v>
      </c>
      <c r="N953" s="18">
        <f t="shared" si="357"/>
        <v>55</v>
      </c>
      <c r="O953" s="18">
        <f t="shared" si="358"/>
        <v>45</v>
      </c>
      <c r="P953" s="4">
        <f t="shared" si="359"/>
        <v>201911</v>
      </c>
      <c r="Q953" s="23">
        <f t="shared" si="360"/>
        <v>1.62</v>
      </c>
      <c r="R953" s="23">
        <f t="shared" si="361"/>
        <v>-2.3271889400921655</v>
      </c>
      <c r="S953" s="22">
        <f t="shared" si="362"/>
        <v>-0.70718894009216537</v>
      </c>
      <c r="T953" s="5">
        <f t="shared" si="363"/>
        <v>1.4814814814814814</v>
      </c>
      <c r="U953" s="5"/>
      <c r="V953" s="5"/>
      <c r="W953" s="5">
        <f t="shared" si="364"/>
        <v>0.62000000000000011</v>
      </c>
      <c r="X953" s="4">
        <f t="shared" si="365"/>
        <v>0.71</v>
      </c>
      <c r="Y953" s="4">
        <f t="shared" si="366"/>
        <v>8.9999999999999858E-2</v>
      </c>
      <c r="Z953" s="30">
        <f t="shared" si="367"/>
        <v>2019</v>
      </c>
      <c r="AA953" s="4">
        <f t="shared" si="368"/>
        <v>-1</v>
      </c>
      <c r="AB953" s="4">
        <f t="shared" si="369"/>
        <v>-1</v>
      </c>
      <c r="AC953" s="4">
        <f t="shared" si="370"/>
        <v>0</v>
      </c>
      <c r="AD953" s="4"/>
      <c r="AE953" s="4">
        <f t="shared" si="371"/>
        <v>3.2488628979857048E-2</v>
      </c>
      <c r="AF953" s="31">
        <f t="shared" si="372"/>
        <v>-0.37999999999999989</v>
      </c>
      <c r="AG953" s="31">
        <f t="shared" si="373"/>
        <v>-0.29000000000000004</v>
      </c>
      <c r="AH953" s="3">
        <f t="shared" si="374"/>
        <v>0</v>
      </c>
      <c r="AI953" s="40" t="b">
        <f t="shared" si="375"/>
        <v>0</v>
      </c>
      <c r="AJ953" s="3">
        <f t="shared" si="376"/>
        <v>3.2835820895522283E-2</v>
      </c>
      <c r="AK953" s="3">
        <f t="shared" si="377"/>
        <v>0.73406619925824312</v>
      </c>
    </row>
    <row r="954" spans="1:37" s="3" customFormat="1" x14ac:dyDescent="0.25">
      <c r="A954" s="9">
        <v>43786</v>
      </c>
      <c r="B954" s="1" t="s">
        <v>51</v>
      </c>
      <c r="C954" s="1" t="s">
        <v>46</v>
      </c>
      <c r="D954">
        <v>20</v>
      </c>
      <c r="E954" s="1">
        <v>37</v>
      </c>
      <c r="F954">
        <f t="shared" si="353"/>
        <v>0</v>
      </c>
      <c r="G954">
        <f t="shared" si="354"/>
        <v>1</v>
      </c>
      <c r="H954" s="4">
        <v>3.25</v>
      </c>
      <c r="I954" s="4">
        <v>1.36</v>
      </c>
      <c r="J954" s="4">
        <v>3.65</v>
      </c>
      <c r="K954" s="4">
        <v>1.3</v>
      </c>
      <c r="L954" s="18">
        <f t="shared" si="355"/>
        <v>30</v>
      </c>
      <c r="M954" s="18">
        <f t="shared" si="356"/>
        <v>70</v>
      </c>
      <c r="N954" s="18">
        <f t="shared" si="357"/>
        <v>25</v>
      </c>
      <c r="O954" s="18">
        <f t="shared" si="358"/>
        <v>75</v>
      </c>
      <c r="P954" s="4">
        <f t="shared" si="359"/>
        <v>201911</v>
      </c>
      <c r="Q954" s="23">
        <f t="shared" si="360"/>
        <v>2.3897058823529411</v>
      </c>
      <c r="R954" s="23">
        <f t="shared" si="361"/>
        <v>-3.2222222222222214</v>
      </c>
      <c r="S954" s="22">
        <f t="shared" si="362"/>
        <v>-0.83251633986928031</v>
      </c>
      <c r="T954" s="5">
        <f t="shared" si="363"/>
        <v>0.4184615384615385</v>
      </c>
      <c r="U954" s="5"/>
      <c r="V954" s="5"/>
      <c r="W954" s="5">
        <f t="shared" si="364"/>
        <v>-1</v>
      </c>
      <c r="X954" s="4">
        <f t="shared" si="365"/>
        <v>-1</v>
      </c>
      <c r="Y954" s="4">
        <f t="shared" si="366"/>
        <v>0</v>
      </c>
      <c r="Z954" s="30">
        <f t="shared" si="367"/>
        <v>2019</v>
      </c>
      <c r="AA954" s="4">
        <f t="shared" si="368"/>
        <v>0.3600000000000001</v>
      </c>
      <c r="AB954" s="4">
        <f t="shared" si="369"/>
        <v>0.30000000000000004</v>
      </c>
      <c r="AC954" s="4">
        <f t="shared" si="370"/>
        <v>-6.0000000000000053E-2</v>
      </c>
      <c r="AD954" s="4"/>
      <c r="AE954" s="4">
        <f t="shared" si="371"/>
        <v>3.3719704952581697E-2</v>
      </c>
      <c r="AF954" s="31">
        <f t="shared" si="372"/>
        <v>-0.6399999999999999</v>
      </c>
      <c r="AG954" s="31">
        <f t="shared" si="373"/>
        <v>-0.7</v>
      </c>
      <c r="AH954" s="3">
        <f t="shared" si="374"/>
        <v>0</v>
      </c>
      <c r="AI954" s="40" t="b">
        <f t="shared" si="375"/>
        <v>0</v>
      </c>
      <c r="AJ954" s="3">
        <f t="shared" si="376"/>
        <v>4.1214750542299394E-2</v>
      </c>
      <c r="AK954" s="3">
        <f t="shared" si="377"/>
        <v>0.76403022051145553</v>
      </c>
    </row>
    <row r="955" spans="1:37" s="3" customFormat="1" x14ac:dyDescent="0.25">
      <c r="A955" s="9">
        <v>43786</v>
      </c>
      <c r="B955" s="1" t="s">
        <v>60</v>
      </c>
      <c r="C955" s="1" t="s">
        <v>35</v>
      </c>
      <c r="D955">
        <v>27</v>
      </c>
      <c r="E955" s="1">
        <v>23</v>
      </c>
      <c r="F955">
        <f t="shared" si="353"/>
        <v>1</v>
      </c>
      <c r="G955">
        <f t="shared" si="354"/>
        <v>0</v>
      </c>
      <c r="H955" s="4">
        <v>1.18</v>
      </c>
      <c r="I955" s="4">
        <v>5.25</v>
      </c>
      <c r="J955" s="4">
        <v>1.2</v>
      </c>
      <c r="K955" s="4">
        <v>4.75</v>
      </c>
      <c r="L955" s="18">
        <f t="shared" si="355"/>
        <v>80</v>
      </c>
      <c r="M955" s="18">
        <f t="shared" si="356"/>
        <v>15</v>
      </c>
      <c r="N955" s="18">
        <f t="shared" si="357"/>
        <v>80</v>
      </c>
      <c r="O955" s="18">
        <f t="shared" si="358"/>
        <v>20</v>
      </c>
      <c r="P955" s="4">
        <f t="shared" si="359"/>
        <v>201911</v>
      </c>
      <c r="Q955" s="23">
        <f t="shared" si="360"/>
        <v>1.18</v>
      </c>
      <c r="R955" s="23">
        <f t="shared" si="361"/>
        <v>-5.790849673202616</v>
      </c>
      <c r="S955" s="22">
        <f t="shared" si="362"/>
        <v>-4.6108496732026163</v>
      </c>
      <c r="T955" s="5">
        <f t="shared" si="363"/>
        <v>4.4491525423728815</v>
      </c>
      <c r="U955" s="5"/>
      <c r="V955" s="5"/>
      <c r="W955" s="5">
        <f t="shared" si="364"/>
        <v>0.17999999999999994</v>
      </c>
      <c r="X955" s="4">
        <f t="shared" si="365"/>
        <v>0.19999999999999996</v>
      </c>
      <c r="Y955" s="4">
        <f t="shared" si="366"/>
        <v>2.0000000000000018E-2</v>
      </c>
      <c r="Z955" s="30">
        <f t="shared" si="367"/>
        <v>2019</v>
      </c>
      <c r="AA955" s="4">
        <f t="shared" si="368"/>
        <v>-1</v>
      </c>
      <c r="AB955" s="4">
        <f t="shared" si="369"/>
        <v>-1</v>
      </c>
      <c r="AC955" s="4">
        <f t="shared" si="370"/>
        <v>0</v>
      </c>
      <c r="AD955" s="4"/>
      <c r="AE955" s="4">
        <f t="shared" si="371"/>
        <v>1.4124293785310771E-2</v>
      </c>
      <c r="AF955" s="31">
        <f t="shared" si="372"/>
        <v>-0.82000000000000006</v>
      </c>
      <c r="AG955" s="31">
        <f t="shared" si="373"/>
        <v>-0.8</v>
      </c>
      <c r="AH955" s="3">
        <f t="shared" si="374"/>
        <v>0</v>
      </c>
      <c r="AI955" s="40" t="b">
        <f t="shared" si="375"/>
        <v>0</v>
      </c>
      <c r="AJ955" s="3">
        <f t="shared" si="376"/>
        <v>3.6547433903577065E-2</v>
      </c>
      <c r="AK955" s="3">
        <f t="shared" si="377"/>
        <v>0.8324562037780735</v>
      </c>
    </row>
    <row r="956" spans="1:37" s="3" customFormat="1" x14ac:dyDescent="0.25">
      <c r="A956" s="9">
        <v>43786</v>
      </c>
      <c r="B956" s="1" t="s">
        <v>39</v>
      </c>
      <c r="C956" s="1" t="s">
        <v>42</v>
      </c>
      <c r="D956">
        <v>17</v>
      </c>
      <c r="E956" s="1">
        <v>34</v>
      </c>
      <c r="F956">
        <f t="shared" si="353"/>
        <v>0</v>
      </c>
      <c r="G956">
        <f t="shared" si="354"/>
        <v>1</v>
      </c>
      <c r="H956" s="4">
        <v>2.9</v>
      </c>
      <c r="I956" s="4">
        <v>1.43</v>
      </c>
      <c r="J956" s="4">
        <v>2.9</v>
      </c>
      <c r="K956" s="4">
        <v>1.43</v>
      </c>
      <c r="L956" s="18">
        <f t="shared" si="355"/>
        <v>30</v>
      </c>
      <c r="M956" s="18">
        <f t="shared" si="356"/>
        <v>65</v>
      </c>
      <c r="N956" s="18">
        <f t="shared" si="357"/>
        <v>30</v>
      </c>
      <c r="O956" s="18">
        <f t="shared" si="358"/>
        <v>65</v>
      </c>
      <c r="P956" s="4">
        <f t="shared" si="359"/>
        <v>201911</v>
      </c>
      <c r="Q956" s="23">
        <f t="shared" si="360"/>
        <v>2.0279720279720279</v>
      </c>
      <c r="R956" s="23">
        <f t="shared" si="361"/>
        <v>-2.8518971848225214</v>
      </c>
      <c r="S956" s="22">
        <f t="shared" si="362"/>
        <v>-0.8239251568504935</v>
      </c>
      <c r="T956" s="5">
        <f t="shared" si="363"/>
        <v>0.49310344827586206</v>
      </c>
      <c r="U956" s="5"/>
      <c r="V956" s="5"/>
      <c r="W956" s="5">
        <f t="shared" si="364"/>
        <v>-1</v>
      </c>
      <c r="X956" s="4">
        <f t="shared" si="365"/>
        <v>-1</v>
      </c>
      <c r="Y956" s="4">
        <f t="shared" si="366"/>
        <v>0</v>
      </c>
      <c r="Z956" s="30">
        <f t="shared" si="367"/>
        <v>2019</v>
      </c>
      <c r="AA956" s="4">
        <f t="shared" si="368"/>
        <v>0.42999999999999994</v>
      </c>
      <c r="AB956" s="4">
        <f t="shared" si="369"/>
        <v>0.42999999999999994</v>
      </c>
      <c r="AC956" s="4">
        <f t="shared" si="370"/>
        <v>0</v>
      </c>
      <c r="AD956" s="4"/>
      <c r="AE956" s="4">
        <f t="shared" si="371"/>
        <v>0</v>
      </c>
      <c r="AF956" s="31">
        <f t="shared" si="372"/>
        <v>-0.57000000000000006</v>
      </c>
      <c r="AG956" s="31">
        <f t="shared" si="373"/>
        <v>-0.57000000000000006</v>
      </c>
      <c r="AH956" s="3">
        <f t="shared" si="374"/>
        <v>0</v>
      </c>
      <c r="AI956" s="40" t="b">
        <f t="shared" si="375"/>
        <v>0</v>
      </c>
      <c r="AJ956" s="3">
        <f t="shared" si="376"/>
        <v>4.2263279445727608E-2</v>
      </c>
      <c r="AK956" s="3">
        <f t="shared" si="377"/>
        <v>0.74822081371893034</v>
      </c>
    </row>
    <row r="957" spans="1:37" s="3" customFormat="1" x14ac:dyDescent="0.25">
      <c r="A957" s="9">
        <v>43786</v>
      </c>
      <c r="B957" s="1" t="s">
        <v>48</v>
      </c>
      <c r="C957" s="1" t="s">
        <v>53</v>
      </c>
      <c r="D957">
        <v>17</v>
      </c>
      <c r="E957" s="1">
        <v>34</v>
      </c>
      <c r="F957">
        <f t="shared" si="353"/>
        <v>0</v>
      </c>
      <c r="G957">
        <f t="shared" si="354"/>
        <v>1</v>
      </c>
      <c r="H957" s="4">
        <v>1.86</v>
      </c>
      <c r="I957" s="4">
        <v>1.95</v>
      </c>
      <c r="J957" s="4">
        <v>1.76</v>
      </c>
      <c r="K957" s="4">
        <v>2.1</v>
      </c>
      <c r="L957" s="18">
        <f t="shared" si="355"/>
        <v>50</v>
      </c>
      <c r="M957" s="18">
        <f t="shared" si="356"/>
        <v>50</v>
      </c>
      <c r="N957" s="18">
        <f t="shared" si="357"/>
        <v>55</v>
      </c>
      <c r="O957" s="18">
        <f t="shared" si="358"/>
        <v>45</v>
      </c>
      <c r="P957" s="4">
        <f t="shared" si="359"/>
        <v>201911</v>
      </c>
      <c r="Q957" s="23">
        <f t="shared" si="360"/>
        <v>0.9538461538461539</v>
      </c>
      <c r="R957" s="23">
        <f t="shared" si="361"/>
        <v>-2.215422276621787</v>
      </c>
      <c r="S957" s="22">
        <f t="shared" si="362"/>
        <v>-1.261576122775633</v>
      </c>
      <c r="T957" s="5">
        <f t="shared" si="363"/>
        <v>1.0483870967741935</v>
      </c>
      <c r="U957" s="5"/>
      <c r="V957" s="5"/>
      <c r="W957" s="5">
        <f t="shared" si="364"/>
        <v>-1</v>
      </c>
      <c r="X957" s="4">
        <f t="shared" si="365"/>
        <v>-1</v>
      </c>
      <c r="Y957" s="4">
        <f t="shared" si="366"/>
        <v>0</v>
      </c>
      <c r="Z957" s="30">
        <f t="shared" si="367"/>
        <v>2019</v>
      </c>
      <c r="AA957" s="4">
        <f t="shared" si="368"/>
        <v>0.95</v>
      </c>
      <c r="AB957" s="4">
        <f t="shared" si="369"/>
        <v>1.1000000000000001</v>
      </c>
      <c r="AC957" s="4">
        <f t="shared" si="370"/>
        <v>0.15000000000000013</v>
      </c>
      <c r="AD957" s="4"/>
      <c r="AE957" s="4">
        <f t="shared" si="371"/>
        <v>-3.0547409579667728E-2</v>
      </c>
      <c r="AF957" s="31">
        <f t="shared" si="372"/>
        <v>-5.0000000000000044E-2</v>
      </c>
      <c r="AG957" s="31">
        <f t="shared" si="373"/>
        <v>0.10000000000000009</v>
      </c>
      <c r="AH957" s="3">
        <f t="shared" si="374"/>
        <v>0</v>
      </c>
      <c r="AI957" s="40" t="b">
        <f t="shared" si="375"/>
        <v>0</v>
      </c>
      <c r="AJ957" s="3">
        <f t="shared" si="376"/>
        <v>4.8031496062992063E-2</v>
      </c>
      <c r="AK957" s="3">
        <f t="shared" si="377"/>
        <v>0.71037912285010663</v>
      </c>
    </row>
    <row r="958" spans="1:37" s="3" customFormat="1" x14ac:dyDescent="0.25">
      <c r="A958" s="9">
        <v>43783</v>
      </c>
      <c r="B958" s="1" t="s">
        <v>58</v>
      </c>
      <c r="C958" s="1" t="s">
        <v>57</v>
      </c>
      <c r="D958">
        <v>21</v>
      </c>
      <c r="E958" s="1">
        <v>7</v>
      </c>
      <c r="F958">
        <f t="shared" si="353"/>
        <v>1</v>
      </c>
      <c r="G958">
        <f t="shared" si="354"/>
        <v>0</v>
      </c>
      <c r="H958" s="4">
        <v>1.64</v>
      </c>
      <c r="I958" s="4">
        <v>2.35</v>
      </c>
      <c r="J958" s="4">
        <v>1.62</v>
      </c>
      <c r="K958" s="4">
        <v>2.4</v>
      </c>
      <c r="L958" s="18">
        <f t="shared" si="355"/>
        <v>60</v>
      </c>
      <c r="M958" s="18">
        <f t="shared" si="356"/>
        <v>40</v>
      </c>
      <c r="N958" s="18">
        <f t="shared" si="357"/>
        <v>60</v>
      </c>
      <c r="O958" s="18">
        <f t="shared" si="358"/>
        <v>40</v>
      </c>
      <c r="P958" s="4">
        <f t="shared" si="359"/>
        <v>201911</v>
      </c>
      <c r="Q958" s="23">
        <f t="shared" si="360"/>
        <v>1.64</v>
      </c>
      <c r="R958" s="23">
        <f t="shared" si="361"/>
        <v>-2.3032407407407409</v>
      </c>
      <c r="S958" s="22">
        <f t="shared" si="362"/>
        <v>-0.66324074074074102</v>
      </c>
      <c r="T958" s="5">
        <f t="shared" si="363"/>
        <v>1.4329268292682928</v>
      </c>
      <c r="U958" s="5"/>
      <c r="V958" s="5"/>
      <c r="W958" s="5">
        <f t="shared" si="364"/>
        <v>0.6399999999999999</v>
      </c>
      <c r="X958" s="4">
        <f t="shared" si="365"/>
        <v>0.62000000000000011</v>
      </c>
      <c r="Y958" s="4">
        <f t="shared" si="366"/>
        <v>-1.9999999999999796E-2</v>
      </c>
      <c r="Z958" s="30">
        <f t="shared" si="367"/>
        <v>2019</v>
      </c>
      <c r="AA958" s="4">
        <f t="shared" si="368"/>
        <v>-1</v>
      </c>
      <c r="AB958" s="4">
        <f t="shared" si="369"/>
        <v>-1</v>
      </c>
      <c r="AC958" s="4">
        <f t="shared" si="370"/>
        <v>0</v>
      </c>
      <c r="AD958" s="4"/>
      <c r="AE958" s="4">
        <f t="shared" si="371"/>
        <v>-7.5278530563083201E-3</v>
      </c>
      <c r="AF958" s="31">
        <f t="shared" si="372"/>
        <v>-0.3600000000000001</v>
      </c>
      <c r="AG958" s="31">
        <f t="shared" si="373"/>
        <v>-0.37999999999999989</v>
      </c>
      <c r="AH958" s="3">
        <f t="shared" si="374"/>
        <v>0</v>
      </c>
      <c r="AI958" s="40" t="b">
        <f t="shared" si="375"/>
        <v>0</v>
      </c>
      <c r="AJ958" s="3">
        <f t="shared" si="376"/>
        <v>3.4085213032581496E-2</v>
      </c>
      <c r="AK958" s="3">
        <f t="shared" si="377"/>
        <v>0.73137311560596974</v>
      </c>
    </row>
    <row r="959" spans="1:37" s="3" customFormat="1" x14ac:dyDescent="0.25">
      <c r="A959" s="9">
        <v>43780</v>
      </c>
      <c r="B959" s="1" t="s">
        <v>38</v>
      </c>
      <c r="C959" s="1" t="s">
        <v>61</v>
      </c>
      <c r="D959">
        <v>24</v>
      </c>
      <c r="E959" s="1">
        <v>27</v>
      </c>
      <c r="F959">
        <f t="shared" si="353"/>
        <v>0</v>
      </c>
      <c r="G959">
        <f t="shared" si="354"/>
        <v>1</v>
      </c>
      <c r="H959" s="4">
        <v>1.38</v>
      </c>
      <c r="I959" s="4">
        <v>3.15</v>
      </c>
      <c r="J959" s="4">
        <v>1.37</v>
      </c>
      <c r="K959" s="4">
        <v>3.2</v>
      </c>
      <c r="L959" s="18">
        <f t="shared" si="355"/>
        <v>70</v>
      </c>
      <c r="M959" s="18">
        <f t="shared" si="356"/>
        <v>30</v>
      </c>
      <c r="N959" s="18">
        <f t="shared" si="357"/>
        <v>70</v>
      </c>
      <c r="O959" s="18">
        <f t="shared" si="358"/>
        <v>30</v>
      </c>
      <c r="P959" s="4">
        <f t="shared" si="359"/>
        <v>201911</v>
      </c>
      <c r="Q959" s="23">
        <f t="shared" si="360"/>
        <v>0.43809523809523809</v>
      </c>
      <c r="R959" s="23">
        <f t="shared" si="361"/>
        <v>-3.0966952264381891</v>
      </c>
      <c r="S959" s="22">
        <f t="shared" si="362"/>
        <v>-2.6585999883429512</v>
      </c>
      <c r="T959" s="5">
        <f t="shared" si="363"/>
        <v>2.2826086956521738</v>
      </c>
      <c r="U959" s="5"/>
      <c r="V959" s="5"/>
      <c r="W959" s="5">
        <f t="shared" si="364"/>
        <v>-1</v>
      </c>
      <c r="X959" s="4">
        <f t="shared" si="365"/>
        <v>-1</v>
      </c>
      <c r="Y959" s="4">
        <f t="shared" si="366"/>
        <v>0</v>
      </c>
      <c r="Z959" s="30">
        <f t="shared" si="367"/>
        <v>2019</v>
      </c>
      <c r="AA959" s="4">
        <f t="shared" si="368"/>
        <v>2.15</v>
      </c>
      <c r="AB959" s="4">
        <f t="shared" si="369"/>
        <v>2.2000000000000002</v>
      </c>
      <c r="AC959" s="4">
        <f t="shared" si="370"/>
        <v>5.0000000000000266E-2</v>
      </c>
      <c r="AD959" s="4"/>
      <c r="AE959" s="4">
        <f t="shared" si="371"/>
        <v>-5.2893261398496705E-3</v>
      </c>
      <c r="AF959" s="31">
        <f t="shared" si="372"/>
        <v>1.1499999999999999</v>
      </c>
      <c r="AG959" s="31">
        <f t="shared" si="373"/>
        <v>1.2000000000000002</v>
      </c>
      <c r="AH959" s="3">
        <f t="shared" si="374"/>
        <v>0</v>
      </c>
      <c r="AI959" s="40" t="b">
        <f t="shared" si="375"/>
        <v>0</v>
      </c>
      <c r="AJ959" s="3">
        <f t="shared" si="376"/>
        <v>4.039735099337749E-2</v>
      </c>
      <c r="AK959" s="3">
        <f t="shared" si="377"/>
        <v>0.76027191198073663</v>
      </c>
    </row>
    <row r="960" spans="1:37" s="3" customFormat="1" x14ac:dyDescent="0.25">
      <c r="A960" s="9">
        <v>43779</v>
      </c>
      <c r="B960" s="1" t="s">
        <v>37</v>
      </c>
      <c r="C960" s="1" t="s">
        <v>60</v>
      </c>
      <c r="D960">
        <v>24</v>
      </c>
      <c r="E960" s="1">
        <v>28</v>
      </c>
      <c r="F960">
        <f t="shared" si="353"/>
        <v>0</v>
      </c>
      <c r="G960">
        <f t="shared" si="354"/>
        <v>1</v>
      </c>
      <c r="H960" s="4">
        <v>1.66</v>
      </c>
      <c r="I960" s="4">
        <v>2.2999999999999998</v>
      </c>
      <c r="J960" s="4">
        <v>1.55</v>
      </c>
      <c r="K960" s="4">
        <v>2.6</v>
      </c>
      <c r="L960" s="18">
        <f t="shared" si="355"/>
        <v>60</v>
      </c>
      <c r="M960" s="18">
        <f t="shared" si="356"/>
        <v>40</v>
      </c>
      <c r="N960" s="18">
        <f t="shared" si="357"/>
        <v>60</v>
      </c>
      <c r="O960" s="18">
        <f t="shared" si="358"/>
        <v>35</v>
      </c>
      <c r="P960" s="4">
        <f t="shared" si="359"/>
        <v>201911</v>
      </c>
      <c r="Q960" s="23">
        <f t="shared" si="360"/>
        <v>0.72173913043478266</v>
      </c>
      <c r="R960" s="23">
        <f t="shared" si="361"/>
        <v>-2.2843822843822847</v>
      </c>
      <c r="S960" s="22">
        <f t="shared" si="362"/>
        <v>-1.5626431539475021</v>
      </c>
      <c r="T960" s="5">
        <f t="shared" si="363"/>
        <v>1.3855421686746987</v>
      </c>
      <c r="U960" s="5"/>
      <c r="V960" s="5"/>
      <c r="W960" s="5">
        <f t="shared" si="364"/>
        <v>-1</v>
      </c>
      <c r="X960" s="4">
        <f t="shared" si="365"/>
        <v>-1</v>
      </c>
      <c r="Y960" s="4">
        <f t="shared" si="366"/>
        <v>0</v>
      </c>
      <c r="Z960" s="30">
        <f t="shared" si="367"/>
        <v>2019</v>
      </c>
      <c r="AA960" s="4">
        <f t="shared" si="368"/>
        <v>1.2999999999999998</v>
      </c>
      <c r="AB960" s="4">
        <f t="shared" si="369"/>
        <v>1.6</v>
      </c>
      <c r="AC960" s="4">
        <f t="shared" si="370"/>
        <v>0.30000000000000027</v>
      </c>
      <c r="AD960" s="4"/>
      <c r="AE960" s="4">
        <f t="shared" si="371"/>
        <v>-4.2751651768363708E-2</v>
      </c>
      <c r="AF960" s="31">
        <f t="shared" si="372"/>
        <v>0.29999999999999982</v>
      </c>
      <c r="AG960" s="31">
        <f t="shared" si="373"/>
        <v>0.60000000000000009</v>
      </c>
      <c r="AH960" s="3">
        <f t="shared" si="374"/>
        <v>1</v>
      </c>
      <c r="AI960" s="40">
        <f t="shared" si="375"/>
        <v>1.2974976830398499E-2</v>
      </c>
      <c r="AJ960" s="3">
        <f t="shared" si="376"/>
        <v>3.5858585858585923E-2</v>
      </c>
      <c r="AK960" s="3">
        <f t="shared" si="377"/>
        <v>0.72834147531433491</v>
      </c>
    </row>
    <row r="961" spans="1:37" s="3" customFormat="1" x14ac:dyDescent="0.25">
      <c r="A961" s="9">
        <v>43779</v>
      </c>
      <c r="B961" s="1" t="s">
        <v>62</v>
      </c>
      <c r="C961" s="1" t="s">
        <v>40</v>
      </c>
      <c r="D961">
        <v>24</v>
      </c>
      <c r="E961" s="1">
        <v>16</v>
      </c>
      <c r="F961">
        <f t="shared" si="353"/>
        <v>1</v>
      </c>
      <c r="G961">
        <f t="shared" si="354"/>
        <v>0</v>
      </c>
      <c r="H961" s="4">
        <v>1.42</v>
      </c>
      <c r="I961" s="4">
        <v>2.95</v>
      </c>
      <c r="J961" s="4">
        <v>1.45</v>
      </c>
      <c r="K961" s="4">
        <v>2.8</v>
      </c>
      <c r="L961" s="18">
        <f t="shared" si="355"/>
        <v>70</v>
      </c>
      <c r="M961" s="18">
        <f t="shared" si="356"/>
        <v>30</v>
      </c>
      <c r="N961" s="18">
        <f t="shared" si="357"/>
        <v>65</v>
      </c>
      <c r="O961" s="18">
        <f t="shared" si="358"/>
        <v>35</v>
      </c>
      <c r="P961" s="4">
        <f t="shared" si="359"/>
        <v>201911</v>
      </c>
      <c r="Q961" s="23">
        <f t="shared" si="360"/>
        <v>1.42</v>
      </c>
      <c r="R961" s="23">
        <f t="shared" si="361"/>
        <v>-2.8937728937728942</v>
      </c>
      <c r="S961" s="22">
        <f t="shared" si="362"/>
        <v>-1.4737728937728942</v>
      </c>
      <c r="T961" s="5">
        <f t="shared" si="363"/>
        <v>2.0774647887323945</v>
      </c>
      <c r="U961" s="5"/>
      <c r="V961" s="5"/>
      <c r="W961" s="5">
        <f t="shared" si="364"/>
        <v>0.41999999999999993</v>
      </c>
      <c r="X961" s="4">
        <f t="shared" si="365"/>
        <v>0.44999999999999996</v>
      </c>
      <c r="Y961" s="4">
        <f t="shared" si="366"/>
        <v>3.0000000000000027E-2</v>
      </c>
      <c r="Z961" s="30">
        <f t="shared" si="367"/>
        <v>2019</v>
      </c>
      <c r="AA961" s="4">
        <f t="shared" si="368"/>
        <v>-1</v>
      </c>
      <c r="AB961" s="4">
        <f t="shared" si="369"/>
        <v>-1</v>
      </c>
      <c r="AC961" s="4">
        <f t="shared" si="370"/>
        <v>0</v>
      </c>
      <c r="AD961" s="4"/>
      <c r="AE961" s="4">
        <f t="shared" si="371"/>
        <v>1.4570179698882968E-2</v>
      </c>
      <c r="AF961" s="31">
        <f t="shared" si="372"/>
        <v>-0.58000000000000007</v>
      </c>
      <c r="AG961" s="31">
        <f t="shared" si="373"/>
        <v>-0.55000000000000004</v>
      </c>
      <c r="AH961" s="3">
        <f t="shared" si="374"/>
        <v>0</v>
      </c>
      <c r="AI961" s="40" t="b">
        <f t="shared" si="375"/>
        <v>0</v>
      </c>
      <c r="AJ961" s="3">
        <f t="shared" si="376"/>
        <v>4.1418764302059485E-2</v>
      </c>
      <c r="AK961" s="3">
        <f t="shared" si="377"/>
        <v>0.75096481189779574</v>
      </c>
    </row>
    <row r="962" spans="1:37" s="3" customFormat="1" x14ac:dyDescent="0.25">
      <c r="A962" s="9">
        <v>43779</v>
      </c>
      <c r="B962" s="1" t="s">
        <v>57</v>
      </c>
      <c r="C962" s="1" t="s">
        <v>73</v>
      </c>
      <c r="D962">
        <v>17</v>
      </c>
      <c r="E962" s="1">
        <v>12</v>
      </c>
      <c r="F962">
        <f t="shared" si="353"/>
        <v>1</v>
      </c>
      <c r="G962">
        <f t="shared" si="354"/>
        <v>0</v>
      </c>
      <c r="H962" s="4">
        <v>2.8</v>
      </c>
      <c r="I962" s="4">
        <v>1.45</v>
      </c>
      <c r="J962" s="4">
        <v>2.9</v>
      </c>
      <c r="K962" s="4">
        <v>1.43</v>
      </c>
      <c r="L962" s="18">
        <f t="shared" si="355"/>
        <v>30</v>
      </c>
      <c r="M962" s="18">
        <f t="shared" si="356"/>
        <v>65</v>
      </c>
      <c r="N962" s="18">
        <f t="shared" si="357"/>
        <v>30</v>
      </c>
      <c r="O962" s="18">
        <f t="shared" si="358"/>
        <v>65</v>
      </c>
      <c r="P962" s="4">
        <f t="shared" si="359"/>
        <v>201911</v>
      </c>
      <c r="Q962" s="23">
        <f t="shared" si="360"/>
        <v>2.8</v>
      </c>
      <c r="R962" s="23">
        <f t="shared" si="361"/>
        <v>-2.7777777777777777</v>
      </c>
      <c r="S962" s="22">
        <f t="shared" si="362"/>
        <v>2.2222222222222143E-2</v>
      </c>
      <c r="T962" s="5">
        <f t="shared" si="363"/>
        <v>0.5178571428571429</v>
      </c>
      <c r="U962" s="5"/>
      <c r="V962" s="5"/>
      <c r="W962" s="5">
        <f t="shared" si="364"/>
        <v>1.7999999999999998</v>
      </c>
      <c r="X962" s="4">
        <f t="shared" si="365"/>
        <v>1.9</v>
      </c>
      <c r="Y962" s="4">
        <f t="shared" si="366"/>
        <v>0.10000000000000009</v>
      </c>
      <c r="Z962" s="30">
        <f t="shared" si="367"/>
        <v>2019</v>
      </c>
      <c r="AA962" s="4">
        <f t="shared" si="368"/>
        <v>-1</v>
      </c>
      <c r="AB962" s="4">
        <f t="shared" si="369"/>
        <v>-1</v>
      </c>
      <c r="AC962" s="4">
        <f t="shared" si="370"/>
        <v>0</v>
      </c>
      <c r="AD962" s="4"/>
      <c r="AE962" s="4">
        <f t="shared" si="371"/>
        <v>1.2315270935960576E-2</v>
      </c>
      <c r="AF962" s="31">
        <f t="shared" si="372"/>
        <v>0.79999999999999982</v>
      </c>
      <c r="AG962" s="31">
        <f t="shared" si="373"/>
        <v>0.89999999999999991</v>
      </c>
      <c r="AH962" s="3">
        <f t="shared" si="374"/>
        <v>0</v>
      </c>
      <c r="AI962" s="40" t="b">
        <f t="shared" si="375"/>
        <v>0</v>
      </c>
      <c r="AJ962" s="3">
        <f t="shared" si="376"/>
        <v>4.4705882352941262E-2</v>
      </c>
      <c r="AK962" s="3">
        <f t="shared" si="377"/>
        <v>0.74216797301560333</v>
      </c>
    </row>
    <row r="963" spans="1:37" s="3" customFormat="1" x14ac:dyDescent="0.25">
      <c r="A963" s="9">
        <v>43779</v>
      </c>
      <c r="B963" s="1" t="s">
        <v>36</v>
      </c>
      <c r="C963" s="1" t="s">
        <v>51</v>
      </c>
      <c r="D963">
        <v>12</v>
      </c>
      <c r="E963" s="1">
        <v>16</v>
      </c>
      <c r="F963">
        <f t="shared" ref="F963:F1026" si="378">IF(D963&gt;E963,1,0)</f>
        <v>0</v>
      </c>
      <c r="G963">
        <f t="shared" ref="G963:G1026" si="379">IF(E963&gt;D963,1,0)</f>
        <v>1</v>
      </c>
      <c r="H963" s="4">
        <v>1.19</v>
      </c>
      <c r="I963" s="4">
        <v>5</v>
      </c>
      <c r="J963" s="4">
        <v>1.18</v>
      </c>
      <c r="K963" s="4">
        <v>5.25</v>
      </c>
      <c r="L963" s="18">
        <f t="shared" ref="L963:L1026" si="380">INT(100/H963/10)*10</f>
        <v>80</v>
      </c>
      <c r="M963" s="18">
        <f t="shared" ref="M963:M1026" si="381">INT(100/I963/5)*5</f>
        <v>20</v>
      </c>
      <c r="N963" s="18">
        <f t="shared" ref="N963:N1026" si="382">INT(100/J963/5)*5</f>
        <v>80</v>
      </c>
      <c r="O963" s="18">
        <f t="shared" ref="O963:O1026" si="383">INT(100/K963/5)*5</f>
        <v>15</v>
      </c>
      <c r="P963" s="4">
        <f t="shared" ref="P963:P1026" si="384">YEAR(A963)*100+MONTH(A963)</f>
        <v>201911</v>
      </c>
      <c r="Q963" s="23">
        <f t="shared" ref="Q963:Q1026" si="385">IF(F963=1,H963,H963/I963)</f>
        <v>0.23799999999999999</v>
      </c>
      <c r="R963" s="23">
        <f t="shared" ref="R963:R1026" si="386">-1/(H963-1)-1/(I963-1)</f>
        <v>-5.5131578947368434</v>
      </c>
      <c r="S963" s="22">
        <f t="shared" ref="S963:S1026" si="387">Q963+R963</f>
        <v>-5.2751578947368429</v>
      </c>
      <c r="T963" s="5">
        <f t="shared" ref="T963:T1026" si="388">I963/H963</f>
        <v>4.2016806722689077</v>
      </c>
      <c r="U963" s="5"/>
      <c r="V963" s="5"/>
      <c r="W963" s="5">
        <f t="shared" ref="W963:W1026" si="389">H963*F963-1</f>
        <v>-1</v>
      </c>
      <c r="X963" s="4">
        <f t="shared" ref="X963:X1026" si="390">J963*F963-1</f>
        <v>-1</v>
      </c>
      <c r="Y963" s="4">
        <f t="shared" ref="Y963:Y1026" si="391">X963-W963</f>
        <v>0</v>
      </c>
      <c r="Z963" s="30">
        <f t="shared" ref="Z963:Z1026" si="392">YEAR(A963)</f>
        <v>2019</v>
      </c>
      <c r="AA963" s="4">
        <f t="shared" ref="AA963:AA1026" si="393">I963*G963-1</f>
        <v>4</v>
      </c>
      <c r="AB963" s="4">
        <f t="shared" ref="AB963:AB1026" si="394">G963*K963-1</f>
        <v>4.25</v>
      </c>
      <c r="AC963" s="4">
        <f t="shared" ref="AC963:AC1026" si="395">AB963-AA963</f>
        <v>0.25</v>
      </c>
      <c r="AD963" s="4"/>
      <c r="AE963" s="4">
        <f t="shared" ref="AE963:AE1026" si="396">(1/H963-1/J963)</f>
        <v>-7.1214926648626165E-3</v>
      </c>
      <c r="AF963" s="31">
        <f t="shared" ref="AF963:AF1026" si="397">H963*F963+I963*G963-2</f>
        <v>3</v>
      </c>
      <c r="AG963" s="31">
        <f t="shared" ref="AG963:AG1026" si="398">F963*J963+G963*K963-2</f>
        <v>3.25</v>
      </c>
      <c r="AH963" s="3">
        <f t="shared" ref="AH963:AH1026" si="399">IF(OR((1/H963+1/K963)&lt;1,(1/I963+1/J963)&lt;1),1,0)</f>
        <v>0</v>
      </c>
      <c r="AI963" s="40" t="b">
        <f t="shared" ref="AI963:AI1026" si="400">IF(MIN(1/H963+1/K963,1/I963+1/J963)&lt;0.99,1-MIN(1/H963+1/K963,1/I963+1/J963))</f>
        <v>0</v>
      </c>
      <c r="AJ963" s="3">
        <f t="shared" ref="AJ963:AJ1026" si="401">1-H963*I963/(H963+I963)</f>
        <v>3.8772213247172949E-2</v>
      </c>
      <c r="AK963" s="3">
        <f t="shared" ref="AK963:AK1026" si="402">1-(1/H963+1/I963)/H963/I963</f>
        <v>0.82515359084810391</v>
      </c>
    </row>
    <row r="964" spans="1:37" s="3" customFormat="1" x14ac:dyDescent="0.25">
      <c r="A964" s="9">
        <v>43779</v>
      </c>
      <c r="B964" s="1" t="s">
        <v>45</v>
      </c>
      <c r="C964" s="1" t="s">
        <v>33</v>
      </c>
      <c r="D964">
        <v>20</v>
      </c>
      <c r="E964" s="1">
        <v>13</v>
      </c>
      <c r="F964">
        <f t="shared" si="378"/>
        <v>1</v>
      </c>
      <c r="G964">
        <f t="shared" si="379"/>
        <v>0</v>
      </c>
      <c r="H964" s="4">
        <v>1.58</v>
      </c>
      <c r="I964" s="4">
        <v>2.5</v>
      </c>
      <c r="J964" s="4">
        <v>1.35</v>
      </c>
      <c r="K964" s="4">
        <v>3.3</v>
      </c>
      <c r="L964" s="18">
        <f t="shared" si="380"/>
        <v>60</v>
      </c>
      <c r="M964" s="18">
        <f t="shared" si="381"/>
        <v>40</v>
      </c>
      <c r="N964" s="18">
        <f t="shared" si="382"/>
        <v>70</v>
      </c>
      <c r="O964" s="18">
        <f t="shared" si="383"/>
        <v>30</v>
      </c>
      <c r="P964" s="4">
        <f t="shared" si="384"/>
        <v>201911</v>
      </c>
      <c r="Q964" s="23">
        <f t="shared" si="385"/>
        <v>1.58</v>
      </c>
      <c r="R964" s="23">
        <f t="shared" si="386"/>
        <v>-2.3908045977011492</v>
      </c>
      <c r="S964" s="22">
        <f t="shared" si="387"/>
        <v>-0.8108045977011491</v>
      </c>
      <c r="T964" s="5">
        <f t="shared" si="388"/>
        <v>1.5822784810126582</v>
      </c>
      <c r="U964" s="5"/>
      <c r="V964" s="5"/>
      <c r="W964" s="5">
        <f t="shared" si="389"/>
        <v>0.58000000000000007</v>
      </c>
      <c r="X964" s="4">
        <f t="shared" si="390"/>
        <v>0.35000000000000009</v>
      </c>
      <c r="Y964" s="4">
        <f t="shared" si="391"/>
        <v>-0.22999999999999998</v>
      </c>
      <c r="Z964" s="30">
        <f t="shared" si="392"/>
        <v>2019</v>
      </c>
      <c r="AA964" s="4">
        <f t="shared" si="393"/>
        <v>-1</v>
      </c>
      <c r="AB964" s="4">
        <f t="shared" si="394"/>
        <v>-1</v>
      </c>
      <c r="AC964" s="4">
        <f t="shared" si="395"/>
        <v>0</v>
      </c>
      <c r="AD964" s="4"/>
      <c r="AE964" s="4">
        <f t="shared" si="396"/>
        <v>-0.10782934833567748</v>
      </c>
      <c r="AF964" s="31">
        <f t="shared" si="397"/>
        <v>-0.41999999999999993</v>
      </c>
      <c r="AG964" s="31">
        <f t="shared" si="398"/>
        <v>-0.64999999999999991</v>
      </c>
      <c r="AH964" s="3">
        <f t="shared" si="399"/>
        <v>1</v>
      </c>
      <c r="AI964" s="40">
        <f t="shared" si="400"/>
        <v>6.4058304564633683E-2</v>
      </c>
      <c r="AJ964" s="3">
        <f t="shared" si="401"/>
        <v>3.1862745098039214E-2</v>
      </c>
      <c r="AK964" s="3">
        <f t="shared" si="402"/>
        <v>0.73850344496074349</v>
      </c>
    </row>
    <row r="965" spans="1:37" s="3" customFormat="1" x14ac:dyDescent="0.25">
      <c r="A965" s="9">
        <v>43779</v>
      </c>
      <c r="B965" s="1" t="s">
        <v>44</v>
      </c>
      <c r="C965" s="1" t="s">
        <v>43</v>
      </c>
      <c r="D965">
        <v>13</v>
      </c>
      <c r="E965" s="1">
        <v>49</v>
      </c>
      <c r="F965">
        <f t="shared" si="378"/>
        <v>0</v>
      </c>
      <c r="G965">
        <f t="shared" si="379"/>
        <v>1</v>
      </c>
      <c r="H965" s="4">
        <v>4.5</v>
      </c>
      <c r="I965" s="4">
        <v>1.22</v>
      </c>
      <c r="J965" s="4">
        <v>5.25</v>
      </c>
      <c r="K965" s="4">
        <v>1.18</v>
      </c>
      <c r="L965" s="18">
        <f t="shared" si="380"/>
        <v>20</v>
      </c>
      <c r="M965" s="18">
        <f t="shared" si="381"/>
        <v>80</v>
      </c>
      <c r="N965" s="18">
        <f t="shared" si="382"/>
        <v>15</v>
      </c>
      <c r="O965" s="18">
        <f t="shared" si="383"/>
        <v>80</v>
      </c>
      <c r="P965" s="4">
        <f t="shared" si="384"/>
        <v>201911</v>
      </c>
      <c r="Q965" s="23">
        <f t="shared" si="385"/>
        <v>3.6885245901639343</v>
      </c>
      <c r="R965" s="23">
        <f t="shared" si="386"/>
        <v>-4.8311688311688314</v>
      </c>
      <c r="S965" s="22">
        <f t="shared" si="387"/>
        <v>-1.1426442410048971</v>
      </c>
      <c r="T965" s="5">
        <f t="shared" si="388"/>
        <v>0.27111111111111108</v>
      </c>
      <c r="U965" s="5"/>
      <c r="V965" s="5"/>
      <c r="W965" s="5">
        <f t="shared" si="389"/>
        <v>-1</v>
      </c>
      <c r="X965" s="4">
        <f t="shared" si="390"/>
        <v>-1</v>
      </c>
      <c r="Y965" s="4">
        <f t="shared" si="391"/>
        <v>0</v>
      </c>
      <c r="Z965" s="30">
        <f t="shared" si="392"/>
        <v>2019</v>
      </c>
      <c r="AA965" s="4">
        <f t="shared" si="393"/>
        <v>0.21999999999999997</v>
      </c>
      <c r="AB965" s="4">
        <f t="shared" si="394"/>
        <v>0.17999999999999994</v>
      </c>
      <c r="AC965" s="4">
        <f t="shared" si="395"/>
        <v>-4.0000000000000036E-2</v>
      </c>
      <c r="AD965" s="4"/>
      <c r="AE965" s="4">
        <f t="shared" si="396"/>
        <v>3.1746031746031744E-2</v>
      </c>
      <c r="AF965" s="31">
        <f t="shared" si="397"/>
        <v>-0.78</v>
      </c>
      <c r="AG965" s="31">
        <f t="shared" si="398"/>
        <v>-0.82000000000000006</v>
      </c>
      <c r="AH965" s="3">
        <f t="shared" si="399"/>
        <v>0</v>
      </c>
      <c r="AI965" s="40" t="b">
        <f t="shared" si="400"/>
        <v>0</v>
      </c>
      <c r="AJ965" s="3">
        <f t="shared" si="401"/>
        <v>4.0209790209790097E-2</v>
      </c>
      <c r="AK965" s="3">
        <f t="shared" si="402"/>
        <v>0.8102196077650704</v>
      </c>
    </row>
    <row r="966" spans="1:37" s="3" customFormat="1" x14ac:dyDescent="0.25">
      <c r="A966" s="9">
        <v>43779</v>
      </c>
      <c r="B966" s="1" t="s">
        <v>58</v>
      </c>
      <c r="C966" s="1" t="s">
        <v>46</v>
      </c>
      <c r="D966">
        <v>19</v>
      </c>
      <c r="E966" s="1">
        <v>16</v>
      </c>
      <c r="F966">
        <f t="shared" si="378"/>
        <v>1</v>
      </c>
      <c r="G966">
        <f t="shared" si="379"/>
        <v>0</v>
      </c>
      <c r="H966" s="4">
        <v>1.74</v>
      </c>
      <c r="I966" s="4">
        <v>2.15</v>
      </c>
      <c r="J966" s="4">
        <v>1.64</v>
      </c>
      <c r="K966" s="4">
        <v>2.35</v>
      </c>
      <c r="L966" s="18">
        <f t="shared" si="380"/>
        <v>50</v>
      </c>
      <c r="M966" s="18">
        <f t="shared" si="381"/>
        <v>45</v>
      </c>
      <c r="N966" s="18">
        <f t="shared" si="382"/>
        <v>60</v>
      </c>
      <c r="O966" s="18">
        <f t="shared" si="383"/>
        <v>40</v>
      </c>
      <c r="P966" s="4">
        <f t="shared" si="384"/>
        <v>201911</v>
      </c>
      <c r="Q966" s="23">
        <f t="shared" si="385"/>
        <v>1.74</v>
      </c>
      <c r="R966" s="23">
        <f t="shared" si="386"/>
        <v>-2.2209165687426555</v>
      </c>
      <c r="S966" s="22">
        <f t="shared" si="387"/>
        <v>-0.48091656874265554</v>
      </c>
      <c r="T966" s="5">
        <f t="shared" si="388"/>
        <v>1.235632183908046</v>
      </c>
      <c r="U966" s="5"/>
      <c r="V966" s="5"/>
      <c r="W966" s="5">
        <f t="shared" si="389"/>
        <v>0.74</v>
      </c>
      <c r="X966" s="4">
        <f t="shared" si="390"/>
        <v>0.6399999999999999</v>
      </c>
      <c r="Y966" s="4">
        <f t="shared" si="391"/>
        <v>-0.10000000000000009</v>
      </c>
      <c r="Z966" s="30">
        <f t="shared" si="392"/>
        <v>2019</v>
      </c>
      <c r="AA966" s="4">
        <f t="shared" si="393"/>
        <v>-1</v>
      </c>
      <c r="AB966" s="4">
        <f t="shared" si="394"/>
        <v>-1</v>
      </c>
      <c r="AC966" s="4">
        <f t="shared" si="395"/>
        <v>0</v>
      </c>
      <c r="AD966" s="4"/>
      <c r="AE966" s="4">
        <f t="shared" si="396"/>
        <v>-3.5043453882814712E-2</v>
      </c>
      <c r="AF966" s="31">
        <f t="shared" si="397"/>
        <v>-0.26</v>
      </c>
      <c r="AG966" s="31">
        <f t="shared" si="398"/>
        <v>-0.3600000000000001</v>
      </c>
      <c r="AH966" s="3">
        <f t="shared" si="399"/>
        <v>0</v>
      </c>
      <c r="AI966" s="40" t="b">
        <f t="shared" si="400"/>
        <v>0</v>
      </c>
      <c r="AJ966" s="3">
        <f t="shared" si="401"/>
        <v>3.8303341902313659E-2</v>
      </c>
      <c r="AK966" s="3">
        <f t="shared" si="402"/>
        <v>0.72204519573698789</v>
      </c>
    </row>
    <row r="967" spans="1:37" s="3" customFormat="1" x14ac:dyDescent="0.25">
      <c r="A967" s="9">
        <v>43779</v>
      </c>
      <c r="B967" s="1" t="s">
        <v>42</v>
      </c>
      <c r="C967" s="1" t="s">
        <v>41</v>
      </c>
      <c r="D967">
        <v>9</v>
      </c>
      <c r="E967" s="1">
        <v>26</v>
      </c>
      <c r="F967">
        <f t="shared" si="378"/>
        <v>0</v>
      </c>
      <c r="G967">
        <f t="shared" si="379"/>
        <v>1</v>
      </c>
      <c r="H967" s="4">
        <v>1.18</v>
      </c>
      <c r="I967" s="4">
        <v>5.25</v>
      </c>
      <c r="J967" s="4">
        <v>1.1100000000000001</v>
      </c>
      <c r="K967" s="4">
        <v>6.75</v>
      </c>
      <c r="L967" s="18">
        <f t="shared" si="380"/>
        <v>80</v>
      </c>
      <c r="M967" s="18">
        <f t="shared" si="381"/>
        <v>15</v>
      </c>
      <c r="N967" s="18">
        <f t="shared" si="382"/>
        <v>90</v>
      </c>
      <c r="O967" s="18">
        <f t="shared" si="383"/>
        <v>10</v>
      </c>
      <c r="P967" s="4">
        <f t="shared" si="384"/>
        <v>201911</v>
      </c>
      <c r="Q967" s="23">
        <f t="shared" si="385"/>
        <v>0.22476190476190475</v>
      </c>
      <c r="R967" s="23">
        <f t="shared" si="386"/>
        <v>-5.790849673202616</v>
      </c>
      <c r="S967" s="22">
        <f t="shared" si="387"/>
        <v>-5.5660877684407115</v>
      </c>
      <c r="T967" s="5">
        <f t="shared" si="388"/>
        <v>4.4491525423728815</v>
      </c>
      <c r="U967" s="5"/>
      <c r="V967" s="5"/>
      <c r="W967" s="5">
        <f t="shared" si="389"/>
        <v>-1</v>
      </c>
      <c r="X967" s="4">
        <f t="shared" si="390"/>
        <v>-1</v>
      </c>
      <c r="Y967" s="4">
        <f t="shared" si="391"/>
        <v>0</v>
      </c>
      <c r="Z967" s="30">
        <f t="shared" si="392"/>
        <v>2019</v>
      </c>
      <c r="AA967" s="4">
        <f t="shared" si="393"/>
        <v>4.25</v>
      </c>
      <c r="AB967" s="4">
        <f t="shared" si="394"/>
        <v>5.75</v>
      </c>
      <c r="AC967" s="4">
        <f t="shared" si="395"/>
        <v>1.5</v>
      </c>
      <c r="AD967" s="4"/>
      <c r="AE967" s="4">
        <f t="shared" si="396"/>
        <v>-5.3443273782256662E-2</v>
      </c>
      <c r="AF967" s="31">
        <f t="shared" si="397"/>
        <v>3.25</v>
      </c>
      <c r="AG967" s="31">
        <f t="shared" si="398"/>
        <v>4.75</v>
      </c>
      <c r="AH967" s="3">
        <f t="shared" si="399"/>
        <v>1</v>
      </c>
      <c r="AI967" s="40" t="b">
        <f t="shared" si="400"/>
        <v>0</v>
      </c>
      <c r="AJ967" s="3">
        <f t="shared" si="401"/>
        <v>3.6547433903577065E-2</v>
      </c>
      <c r="AK967" s="3">
        <f t="shared" si="402"/>
        <v>0.8324562037780735</v>
      </c>
    </row>
    <row r="968" spans="1:37" s="3" customFormat="1" x14ac:dyDescent="0.25">
      <c r="A968" s="9">
        <v>43779</v>
      </c>
      <c r="B968" s="1" t="s">
        <v>53</v>
      </c>
      <c r="C968" s="1" t="s">
        <v>34</v>
      </c>
      <c r="D968">
        <v>34</v>
      </c>
      <c r="E968" s="1">
        <v>27</v>
      </c>
      <c r="F968">
        <f t="shared" si="378"/>
        <v>1</v>
      </c>
      <c r="G968">
        <f t="shared" si="379"/>
        <v>0</v>
      </c>
      <c r="H968" s="4">
        <v>2.15</v>
      </c>
      <c r="I968" s="4">
        <v>1.74</v>
      </c>
      <c r="J968" s="4">
        <v>2.35</v>
      </c>
      <c r="K968" s="4">
        <v>1.64</v>
      </c>
      <c r="L968" s="18">
        <f t="shared" si="380"/>
        <v>40</v>
      </c>
      <c r="M968" s="18">
        <f t="shared" si="381"/>
        <v>55</v>
      </c>
      <c r="N968" s="18">
        <f t="shared" si="382"/>
        <v>40</v>
      </c>
      <c r="O968" s="18">
        <f t="shared" si="383"/>
        <v>60</v>
      </c>
      <c r="P968" s="4">
        <f t="shared" si="384"/>
        <v>201911</v>
      </c>
      <c r="Q968" s="23">
        <f t="shared" si="385"/>
        <v>2.15</v>
      </c>
      <c r="R968" s="23">
        <f t="shared" si="386"/>
        <v>-2.2209165687426555</v>
      </c>
      <c r="S968" s="22">
        <f t="shared" si="387"/>
        <v>-7.0916568742655617E-2</v>
      </c>
      <c r="T968" s="5">
        <f t="shared" si="388"/>
        <v>0.80930232558139537</v>
      </c>
      <c r="U968" s="5"/>
      <c r="V968" s="5"/>
      <c r="W968" s="5">
        <f t="shared" si="389"/>
        <v>1.1499999999999999</v>
      </c>
      <c r="X968" s="4">
        <f t="shared" si="390"/>
        <v>1.35</v>
      </c>
      <c r="Y968" s="4">
        <f t="shared" si="391"/>
        <v>0.20000000000000018</v>
      </c>
      <c r="Z968" s="30">
        <f t="shared" si="392"/>
        <v>2019</v>
      </c>
      <c r="AA968" s="4">
        <f t="shared" si="393"/>
        <v>-1</v>
      </c>
      <c r="AB968" s="4">
        <f t="shared" si="394"/>
        <v>-1</v>
      </c>
      <c r="AC968" s="4">
        <f t="shared" si="395"/>
        <v>0</v>
      </c>
      <c r="AD968" s="4"/>
      <c r="AE968" s="4">
        <f t="shared" si="396"/>
        <v>3.9584364176150411E-2</v>
      </c>
      <c r="AF968" s="31">
        <f t="shared" si="397"/>
        <v>0.14999999999999991</v>
      </c>
      <c r="AG968" s="31">
        <f t="shared" si="398"/>
        <v>0.35000000000000009</v>
      </c>
      <c r="AH968" s="3">
        <f t="shared" si="399"/>
        <v>0</v>
      </c>
      <c r="AI968" s="40" t="b">
        <f t="shared" si="400"/>
        <v>0</v>
      </c>
      <c r="AJ968" s="3">
        <f t="shared" si="401"/>
        <v>3.8303341902313659E-2</v>
      </c>
      <c r="AK968" s="3">
        <f t="shared" si="402"/>
        <v>0.72204519573698789</v>
      </c>
    </row>
    <row r="969" spans="1:37" s="3" customFormat="1" x14ac:dyDescent="0.25">
      <c r="A969" s="9">
        <v>43779</v>
      </c>
      <c r="B969" s="1" t="s">
        <v>39</v>
      </c>
      <c r="C969" s="1" t="s">
        <v>63</v>
      </c>
      <c r="D969">
        <v>30</v>
      </c>
      <c r="E969" s="1">
        <v>27</v>
      </c>
      <c r="F969">
        <f t="shared" si="378"/>
        <v>1</v>
      </c>
      <c r="G969">
        <f t="shared" si="379"/>
        <v>0</v>
      </c>
      <c r="H969" s="4">
        <v>1.44</v>
      </c>
      <c r="I969" s="4">
        <v>2.85</v>
      </c>
      <c r="J969" s="4">
        <v>1.41</v>
      </c>
      <c r="K969" s="4">
        <v>3</v>
      </c>
      <c r="L969" s="18">
        <f t="shared" si="380"/>
        <v>60</v>
      </c>
      <c r="M969" s="18">
        <f t="shared" si="381"/>
        <v>35</v>
      </c>
      <c r="N969" s="18">
        <f t="shared" si="382"/>
        <v>70</v>
      </c>
      <c r="O969" s="18">
        <f t="shared" si="383"/>
        <v>30</v>
      </c>
      <c r="P969" s="4">
        <f t="shared" si="384"/>
        <v>201911</v>
      </c>
      <c r="Q969" s="23">
        <f t="shared" si="385"/>
        <v>1.44</v>
      </c>
      <c r="R969" s="23">
        <f t="shared" si="386"/>
        <v>-2.8132678132678133</v>
      </c>
      <c r="S969" s="22">
        <f t="shared" si="387"/>
        <v>-1.3732678132678133</v>
      </c>
      <c r="T969" s="5">
        <f t="shared" si="388"/>
        <v>1.9791666666666667</v>
      </c>
      <c r="U969" s="5"/>
      <c r="V969" s="5"/>
      <c r="W969" s="5">
        <f t="shared" si="389"/>
        <v>0.43999999999999995</v>
      </c>
      <c r="X969" s="4">
        <f t="shared" si="390"/>
        <v>0.40999999999999992</v>
      </c>
      <c r="Y969" s="4">
        <f t="shared" si="391"/>
        <v>-3.0000000000000027E-2</v>
      </c>
      <c r="Z969" s="30">
        <f t="shared" si="392"/>
        <v>2019</v>
      </c>
      <c r="AA969" s="4">
        <f t="shared" si="393"/>
        <v>-1</v>
      </c>
      <c r="AB969" s="4">
        <f t="shared" si="394"/>
        <v>-1</v>
      </c>
      <c r="AC969" s="4">
        <f t="shared" si="395"/>
        <v>0</v>
      </c>
      <c r="AD969" s="4"/>
      <c r="AE969" s="4">
        <f t="shared" si="396"/>
        <v>-1.4775413711583973E-2</v>
      </c>
      <c r="AF969" s="31">
        <f t="shared" si="397"/>
        <v>-0.56000000000000005</v>
      </c>
      <c r="AG969" s="31">
        <f t="shared" si="398"/>
        <v>-0.59000000000000008</v>
      </c>
      <c r="AH969" s="3">
        <f t="shared" si="399"/>
        <v>0</v>
      </c>
      <c r="AI969" s="40" t="b">
        <f t="shared" si="400"/>
        <v>0</v>
      </c>
      <c r="AJ969" s="3">
        <f t="shared" si="401"/>
        <v>4.3356643356643354E-2</v>
      </c>
      <c r="AK969" s="3">
        <f t="shared" si="402"/>
        <v>0.74529199867765583</v>
      </c>
    </row>
    <row r="970" spans="1:37" s="3" customFormat="1" x14ac:dyDescent="0.25">
      <c r="A970" s="9">
        <v>43779</v>
      </c>
      <c r="B970" s="1" t="s">
        <v>50</v>
      </c>
      <c r="C970" s="1" t="s">
        <v>49</v>
      </c>
      <c r="D970">
        <v>35</v>
      </c>
      <c r="E970" s="1">
        <v>32</v>
      </c>
      <c r="F970">
        <f t="shared" si="378"/>
        <v>1</v>
      </c>
      <c r="G970">
        <f t="shared" si="379"/>
        <v>0</v>
      </c>
      <c r="H970" s="4">
        <v>3.15</v>
      </c>
      <c r="I970" s="4">
        <v>1.38</v>
      </c>
      <c r="J970" s="4">
        <v>3.2</v>
      </c>
      <c r="K970" s="4">
        <v>1.37</v>
      </c>
      <c r="L970" s="18">
        <f t="shared" si="380"/>
        <v>30</v>
      </c>
      <c r="M970" s="18">
        <f t="shared" si="381"/>
        <v>70</v>
      </c>
      <c r="N970" s="18">
        <f t="shared" si="382"/>
        <v>30</v>
      </c>
      <c r="O970" s="18">
        <f t="shared" si="383"/>
        <v>70</v>
      </c>
      <c r="P970" s="4">
        <f t="shared" si="384"/>
        <v>201911</v>
      </c>
      <c r="Q970" s="23">
        <f t="shared" si="385"/>
        <v>3.15</v>
      </c>
      <c r="R970" s="23">
        <f t="shared" si="386"/>
        <v>-3.0966952264381891</v>
      </c>
      <c r="S970" s="22">
        <f t="shared" si="387"/>
        <v>5.3304773561810848E-2</v>
      </c>
      <c r="T970" s="5">
        <f t="shared" si="388"/>
        <v>0.43809523809523809</v>
      </c>
      <c r="U970" s="5"/>
      <c r="V970" s="5"/>
      <c r="W970" s="5">
        <f t="shared" si="389"/>
        <v>2.15</v>
      </c>
      <c r="X970" s="4">
        <f t="shared" si="390"/>
        <v>2.2000000000000002</v>
      </c>
      <c r="Y970" s="4">
        <f t="shared" si="391"/>
        <v>5.0000000000000266E-2</v>
      </c>
      <c r="Z970" s="30">
        <f t="shared" si="392"/>
        <v>2019</v>
      </c>
      <c r="AA970" s="4">
        <f t="shared" si="393"/>
        <v>-1</v>
      </c>
      <c r="AB970" s="4">
        <f t="shared" si="394"/>
        <v>-1</v>
      </c>
      <c r="AC970" s="4">
        <f t="shared" si="395"/>
        <v>0</v>
      </c>
      <c r="AD970" s="4"/>
      <c r="AE970" s="4">
        <f t="shared" si="396"/>
        <v>4.9603174603174427E-3</v>
      </c>
      <c r="AF970" s="31">
        <f t="shared" si="397"/>
        <v>1.1499999999999999</v>
      </c>
      <c r="AG970" s="31">
        <f t="shared" si="398"/>
        <v>1.2000000000000002</v>
      </c>
      <c r="AH970" s="3">
        <f t="shared" si="399"/>
        <v>0</v>
      </c>
      <c r="AI970" s="40" t="b">
        <f t="shared" si="400"/>
        <v>0</v>
      </c>
      <c r="AJ970" s="3">
        <f t="shared" si="401"/>
        <v>4.039735099337749E-2</v>
      </c>
      <c r="AK970" s="3">
        <f t="shared" si="402"/>
        <v>0.76027191198073663</v>
      </c>
    </row>
    <row r="971" spans="1:37" s="3" customFormat="1" x14ac:dyDescent="0.25">
      <c r="A971" s="9">
        <v>43776</v>
      </c>
      <c r="B971" s="1" t="s">
        <v>54</v>
      </c>
      <c r="C971" s="1" t="s">
        <v>74</v>
      </c>
      <c r="D971">
        <v>26</v>
      </c>
      <c r="E971" s="1">
        <v>24</v>
      </c>
      <c r="F971">
        <f t="shared" si="378"/>
        <v>1</v>
      </c>
      <c r="G971">
        <f t="shared" si="379"/>
        <v>0</v>
      </c>
      <c r="H971" s="4">
        <v>1.83</v>
      </c>
      <c r="I971" s="4">
        <v>2</v>
      </c>
      <c r="J971" s="4">
        <v>2</v>
      </c>
      <c r="K971" s="4">
        <v>1.83</v>
      </c>
      <c r="L971" s="18">
        <f t="shared" si="380"/>
        <v>50</v>
      </c>
      <c r="M971" s="18">
        <f t="shared" si="381"/>
        <v>50</v>
      </c>
      <c r="N971" s="18">
        <f t="shared" si="382"/>
        <v>50</v>
      </c>
      <c r="O971" s="18">
        <f t="shared" si="383"/>
        <v>50</v>
      </c>
      <c r="P971" s="4">
        <f t="shared" si="384"/>
        <v>201911</v>
      </c>
      <c r="Q971" s="23">
        <f t="shared" si="385"/>
        <v>1.83</v>
      </c>
      <c r="R971" s="23">
        <f t="shared" si="386"/>
        <v>-2.2048192771084336</v>
      </c>
      <c r="S971" s="22">
        <f t="shared" si="387"/>
        <v>-0.37481927710843355</v>
      </c>
      <c r="T971" s="5">
        <f t="shared" si="388"/>
        <v>1.0928961748633879</v>
      </c>
      <c r="U971" s="5"/>
      <c r="V971" s="5"/>
      <c r="W971" s="5">
        <f t="shared" si="389"/>
        <v>0.83000000000000007</v>
      </c>
      <c r="X971" s="4">
        <f t="shared" si="390"/>
        <v>1</v>
      </c>
      <c r="Y971" s="4">
        <f t="shared" si="391"/>
        <v>0.16999999999999993</v>
      </c>
      <c r="Z971" s="30">
        <f t="shared" si="392"/>
        <v>2019</v>
      </c>
      <c r="AA971" s="4">
        <f t="shared" si="393"/>
        <v>-1</v>
      </c>
      <c r="AB971" s="4">
        <f t="shared" si="394"/>
        <v>-1</v>
      </c>
      <c r="AC971" s="4">
        <f t="shared" si="395"/>
        <v>0</v>
      </c>
      <c r="AD971" s="4"/>
      <c r="AE971" s="4">
        <f t="shared" si="396"/>
        <v>4.644808743169393E-2</v>
      </c>
      <c r="AF971" s="31">
        <f t="shared" si="397"/>
        <v>-0.16999999999999993</v>
      </c>
      <c r="AG971" s="31">
        <f t="shared" si="398"/>
        <v>0</v>
      </c>
      <c r="AH971" s="3">
        <f t="shared" si="399"/>
        <v>0</v>
      </c>
      <c r="AI971" s="40" t="b">
        <f t="shared" si="400"/>
        <v>0</v>
      </c>
      <c r="AJ971" s="3">
        <f t="shared" si="401"/>
        <v>4.4386422976501305E-2</v>
      </c>
      <c r="AK971" s="3">
        <f t="shared" si="402"/>
        <v>0.71408522201319835</v>
      </c>
    </row>
    <row r="972" spans="1:37" s="3" customFormat="1" x14ac:dyDescent="0.25">
      <c r="A972" s="9">
        <v>43773</v>
      </c>
      <c r="B972" s="1" t="s">
        <v>34</v>
      </c>
      <c r="C972" s="1" t="s">
        <v>37</v>
      </c>
      <c r="D972">
        <v>18</v>
      </c>
      <c r="E972" s="1">
        <v>37</v>
      </c>
      <c r="F972">
        <f t="shared" si="378"/>
        <v>0</v>
      </c>
      <c r="G972">
        <f t="shared" si="379"/>
        <v>1</v>
      </c>
      <c r="H972" s="4">
        <v>3.8</v>
      </c>
      <c r="I972" s="4">
        <v>1.27</v>
      </c>
      <c r="J972" s="4">
        <v>3.5</v>
      </c>
      <c r="K972" s="4">
        <v>1.32</v>
      </c>
      <c r="L972" s="18">
        <f t="shared" si="380"/>
        <v>20</v>
      </c>
      <c r="M972" s="18">
        <f t="shared" si="381"/>
        <v>75</v>
      </c>
      <c r="N972" s="18">
        <f t="shared" si="382"/>
        <v>25</v>
      </c>
      <c r="O972" s="18">
        <f t="shared" si="383"/>
        <v>75</v>
      </c>
      <c r="P972" s="4">
        <f t="shared" si="384"/>
        <v>201911</v>
      </c>
      <c r="Q972" s="23">
        <f t="shared" si="385"/>
        <v>2.9921259842519685</v>
      </c>
      <c r="R972" s="23">
        <f t="shared" si="386"/>
        <v>-4.06084656084656</v>
      </c>
      <c r="S972" s="22">
        <f t="shared" si="387"/>
        <v>-1.0687205765945915</v>
      </c>
      <c r="T972" s="5">
        <f t="shared" si="388"/>
        <v>0.33421052631578951</v>
      </c>
      <c r="U972" s="5"/>
      <c r="V972" s="5"/>
      <c r="W972" s="5">
        <f t="shared" si="389"/>
        <v>-1</v>
      </c>
      <c r="X972" s="4">
        <f t="shared" si="390"/>
        <v>-1</v>
      </c>
      <c r="Y972" s="4">
        <f t="shared" si="391"/>
        <v>0</v>
      </c>
      <c r="Z972" s="30">
        <f t="shared" si="392"/>
        <v>2019</v>
      </c>
      <c r="AA972" s="4">
        <f t="shared" si="393"/>
        <v>0.27</v>
      </c>
      <c r="AB972" s="4">
        <f t="shared" si="394"/>
        <v>0.32000000000000006</v>
      </c>
      <c r="AC972" s="4">
        <f t="shared" si="395"/>
        <v>5.0000000000000044E-2</v>
      </c>
      <c r="AD972" s="4"/>
      <c r="AE972" s="4">
        <f t="shared" si="396"/>
        <v>-2.2556390977443608E-2</v>
      </c>
      <c r="AF972" s="31">
        <f t="shared" si="397"/>
        <v>-0.73</v>
      </c>
      <c r="AG972" s="31">
        <f t="shared" si="398"/>
        <v>-0.67999999999999994</v>
      </c>
      <c r="AH972" s="3">
        <f t="shared" si="399"/>
        <v>0</v>
      </c>
      <c r="AI972" s="40" t="b">
        <f t="shared" si="400"/>
        <v>0</v>
      </c>
      <c r="AJ972" s="3">
        <f t="shared" si="401"/>
        <v>4.8126232741617536E-2</v>
      </c>
      <c r="AK972" s="3">
        <f t="shared" si="402"/>
        <v>0.78231258401574977</v>
      </c>
    </row>
    <row r="973" spans="1:37" s="3" customFormat="1" x14ac:dyDescent="0.25">
      <c r="A973" s="9">
        <v>43772</v>
      </c>
      <c r="B973" s="1" t="s">
        <v>43</v>
      </c>
      <c r="C973" s="1" t="s">
        <v>52</v>
      </c>
      <c r="D973">
        <v>37</v>
      </c>
      <c r="E973" s="1">
        <v>20</v>
      </c>
      <c r="F973">
        <f t="shared" si="378"/>
        <v>1</v>
      </c>
      <c r="G973">
        <f t="shared" si="379"/>
        <v>0</v>
      </c>
      <c r="H973" s="4">
        <v>2.7</v>
      </c>
      <c r="I973" s="4">
        <v>1.5</v>
      </c>
      <c r="J973" s="4">
        <v>2.4500000000000002</v>
      </c>
      <c r="K973" s="4">
        <v>1.6</v>
      </c>
      <c r="L973" s="18">
        <f t="shared" si="380"/>
        <v>30</v>
      </c>
      <c r="M973" s="18">
        <f t="shared" si="381"/>
        <v>65</v>
      </c>
      <c r="N973" s="18">
        <f t="shared" si="382"/>
        <v>40</v>
      </c>
      <c r="O973" s="18">
        <f t="shared" si="383"/>
        <v>60</v>
      </c>
      <c r="P973" s="4">
        <f t="shared" si="384"/>
        <v>201911</v>
      </c>
      <c r="Q973" s="23">
        <f t="shared" si="385"/>
        <v>2.7</v>
      </c>
      <c r="R973" s="23">
        <f t="shared" si="386"/>
        <v>-2.5882352941176467</v>
      </c>
      <c r="S973" s="22">
        <f t="shared" si="387"/>
        <v>0.11176470588235343</v>
      </c>
      <c r="T973" s="5">
        <f t="shared" si="388"/>
        <v>0.55555555555555547</v>
      </c>
      <c r="U973" s="5"/>
      <c r="V973" s="5"/>
      <c r="W973" s="5">
        <f t="shared" si="389"/>
        <v>1.7000000000000002</v>
      </c>
      <c r="X973" s="4">
        <f t="shared" si="390"/>
        <v>1.4500000000000002</v>
      </c>
      <c r="Y973" s="4">
        <f t="shared" si="391"/>
        <v>-0.25</v>
      </c>
      <c r="Z973" s="30">
        <f t="shared" si="392"/>
        <v>2019</v>
      </c>
      <c r="AA973" s="4">
        <f t="shared" si="393"/>
        <v>-1</v>
      </c>
      <c r="AB973" s="4">
        <f t="shared" si="394"/>
        <v>-1</v>
      </c>
      <c r="AC973" s="4">
        <f t="shared" si="395"/>
        <v>0</v>
      </c>
      <c r="AD973" s="4"/>
      <c r="AE973" s="4">
        <f t="shared" si="396"/>
        <v>-3.7792894935752053E-2</v>
      </c>
      <c r="AF973" s="31">
        <f t="shared" si="397"/>
        <v>0.70000000000000018</v>
      </c>
      <c r="AG973" s="31">
        <f t="shared" si="398"/>
        <v>0.45000000000000018</v>
      </c>
      <c r="AH973" s="3">
        <f t="shared" si="399"/>
        <v>1</v>
      </c>
      <c r="AI973" s="40" t="b">
        <f t="shared" si="400"/>
        <v>0</v>
      </c>
      <c r="AJ973" s="3">
        <f t="shared" si="401"/>
        <v>3.5714285714285587E-2</v>
      </c>
      <c r="AK973" s="3">
        <f t="shared" si="402"/>
        <v>0.74394147233653407</v>
      </c>
    </row>
    <row r="974" spans="1:37" s="3" customFormat="1" x14ac:dyDescent="0.25">
      <c r="A974" s="9">
        <v>43772</v>
      </c>
      <c r="B974" s="1" t="s">
        <v>35</v>
      </c>
      <c r="C974" s="1" t="s">
        <v>58</v>
      </c>
      <c r="D974">
        <v>24</v>
      </c>
      <c r="E974" s="1">
        <v>19</v>
      </c>
      <c r="F974">
        <f t="shared" si="378"/>
        <v>1</v>
      </c>
      <c r="G974">
        <f t="shared" si="379"/>
        <v>0</v>
      </c>
      <c r="H974" s="4">
        <v>1.76</v>
      </c>
      <c r="I974" s="4">
        <v>2.1</v>
      </c>
      <c r="J974" s="4">
        <v>2.7</v>
      </c>
      <c r="K974" s="4">
        <v>1.5</v>
      </c>
      <c r="L974" s="18">
        <f t="shared" si="380"/>
        <v>50</v>
      </c>
      <c r="M974" s="18">
        <f t="shared" si="381"/>
        <v>45</v>
      </c>
      <c r="N974" s="18">
        <f t="shared" si="382"/>
        <v>35</v>
      </c>
      <c r="O974" s="18">
        <f t="shared" si="383"/>
        <v>65</v>
      </c>
      <c r="P974" s="4">
        <f t="shared" si="384"/>
        <v>201911</v>
      </c>
      <c r="Q974" s="23">
        <f t="shared" si="385"/>
        <v>1.76</v>
      </c>
      <c r="R974" s="23">
        <f t="shared" si="386"/>
        <v>-2.2248803827751198</v>
      </c>
      <c r="S974" s="22">
        <f t="shared" si="387"/>
        <v>-0.46488038277511978</v>
      </c>
      <c r="T974" s="5">
        <f t="shared" si="388"/>
        <v>1.1931818181818181</v>
      </c>
      <c r="U974" s="5"/>
      <c r="V974" s="5"/>
      <c r="W974" s="5">
        <f t="shared" si="389"/>
        <v>0.76</v>
      </c>
      <c r="X974" s="4">
        <f t="shared" si="390"/>
        <v>1.7000000000000002</v>
      </c>
      <c r="Y974" s="4">
        <f t="shared" si="391"/>
        <v>0.94000000000000017</v>
      </c>
      <c r="Z974" s="30">
        <f t="shared" si="392"/>
        <v>2019</v>
      </c>
      <c r="AA974" s="4">
        <f t="shared" si="393"/>
        <v>-1</v>
      </c>
      <c r="AB974" s="4">
        <f t="shared" si="394"/>
        <v>-1</v>
      </c>
      <c r="AC974" s="4">
        <f t="shared" si="395"/>
        <v>0</v>
      </c>
      <c r="AD974" s="4"/>
      <c r="AE974" s="4">
        <f t="shared" si="396"/>
        <v>0.19781144781144788</v>
      </c>
      <c r="AF974" s="31">
        <f t="shared" si="397"/>
        <v>-0.24</v>
      </c>
      <c r="AG974" s="31">
        <f t="shared" si="398"/>
        <v>0.70000000000000018</v>
      </c>
      <c r="AH974" s="3">
        <f t="shared" si="399"/>
        <v>1</v>
      </c>
      <c r="AI974" s="40">
        <f t="shared" si="400"/>
        <v>0.15343915343915349</v>
      </c>
      <c r="AJ974" s="3">
        <f t="shared" si="401"/>
        <v>4.2487046632124437E-2</v>
      </c>
      <c r="AK974" s="3">
        <f t="shared" si="402"/>
        <v>0.71743173853563458</v>
      </c>
    </row>
    <row r="975" spans="1:37" s="3" customFormat="1" x14ac:dyDescent="0.25">
      <c r="A975" s="9">
        <v>43772</v>
      </c>
      <c r="B975" s="1" t="s">
        <v>74</v>
      </c>
      <c r="C975" s="1" t="s">
        <v>62</v>
      </c>
      <c r="D975">
        <v>26</v>
      </c>
      <c r="E975" s="1">
        <v>11</v>
      </c>
      <c r="F975">
        <f t="shared" si="378"/>
        <v>1</v>
      </c>
      <c r="G975">
        <f t="shared" si="379"/>
        <v>0</v>
      </c>
      <c r="H975" s="4">
        <v>2.4</v>
      </c>
      <c r="I975" s="4">
        <v>1.62</v>
      </c>
      <c r="J975" s="4">
        <v>2.75</v>
      </c>
      <c r="K975" s="4">
        <v>1.47</v>
      </c>
      <c r="L975" s="18">
        <f t="shared" si="380"/>
        <v>40</v>
      </c>
      <c r="M975" s="18">
        <f t="shared" si="381"/>
        <v>60</v>
      </c>
      <c r="N975" s="18">
        <f t="shared" si="382"/>
        <v>35</v>
      </c>
      <c r="O975" s="18">
        <f t="shared" si="383"/>
        <v>65</v>
      </c>
      <c r="P975" s="4">
        <f t="shared" si="384"/>
        <v>201911</v>
      </c>
      <c r="Q975" s="23">
        <f t="shared" si="385"/>
        <v>2.4</v>
      </c>
      <c r="R975" s="23">
        <f t="shared" si="386"/>
        <v>-2.3271889400921655</v>
      </c>
      <c r="S975" s="22">
        <f t="shared" si="387"/>
        <v>7.281105990783443E-2</v>
      </c>
      <c r="T975" s="5">
        <f t="shared" si="388"/>
        <v>0.67500000000000004</v>
      </c>
      <c r="U975" s="5"/>
      <c r="V975" s="5"/>
      <c r="W975" s="5">
        <f t="shared" si="389"/>
        <v>1.4</v>
      </c>
      <c r="X975" s="4">
        <f t="shared" si="390"/>
        <v>1.75</v>
      </c>
      <c r="Y975" s="4">
        <f t="shared" si="391"/>
        <v>0.35000000000000009</v>
      </c>
      <c r="Z975" s="30">
        <f t="shared" si="392"/>
        <v>2019</v>
      </c>
      <c r="AA975" s="4">
        <f t="shared" si="393"/>
        <v>-1</v>
      </c>
      <c r="AB975" s="4">
        <f t="shared" si="394"/>
        <v>-1</v>
      </c>
      <c r="AC975" s="4">
        <f t="shared" si="395"/>
        <v>0</v>
      </c>
      <c r="AD975" s="4"/>
      <c r="AE975" s="4">
        <f t="shared" si="396"/>
        <v>5.3030303030303039E-2</v>
      </c>
      <c r="AF975" s="31">
        <f t="shared" si="397"/>
        <v>0.39999999999999991</v>
      </c>
      <c r="AG975" s="31">
        <f t="shared" si="398"/>
        <v>0.75</v>
      </c>
      <c r="AH975" s="3">
        <f t="shared" si="399"/>
        <v>1</v>
      </c>
      <c r="AI975" s="40">
        <f t="shared" si="400"/>
        <v>1.9079685746352437E-2</v>
      </c>
      <c r="AJ975" s="3">
        <f t="shared" si="401"/>
        <v>3.2835820895522283E-2</v>
      </c>
      <c r="AK975" s="3">
        <f t="shared" si="402"/>
        <v>0.73406619925824312</v>
      </c>
    </row>
    <row r="976" spans="1:37" s="3" customFormat="1" x14ac:dyDescent="0.25">
      <c r="A976" s="9">
        <v>43772</v>
      </c>
      <c r="B976" s="1" t="s">
        <v>54</v>
      </c>
      <c r="C976" s="1" t="s">
        <v>33</v>
      </c>
      <c r="D976">
        <v>31</v>
      </c>
      <c r="E976" s="1">
        <v>24</v>
      </c>
      <c r="F976">
        <f t="shared" si="378"/>
        <v>1</v>
      </c>
      <c r="G976">
        <f t="shared" si="379"/>
        <v>0</v>
      </c>
      <c r="H976" s="4">
        <v>1.74</v>
      </c>
      <c r="I976" s="4">
        <v>2.15</v>
      </c>
      <c r="J976" s="4">
        <v>1.68</v>
      </c>
      <c r="K976" s="4">
        <v>2.25</v>
      </c>
      <c r="L976" s="18">
        <f t="shared" si="380"/>
        <v>50</v>
      </c>
      <c r="M976" s="18">
        <f t="shared" si="381"/>
        <v>45</v>
      </c>
      <c r="N976" s="18">
        <f t="shared" si="382"/>
        <v>55</v>
      </c>
      <c r="O976" s="18">
        <f t="shared" si="383"/>
        <v>40</v>
      </c>
      <c r="P976" s="4">
        <f t="shared" si="384"/>
        <v>201911</v>
      </c>
      <c r="Q976" s="23">
        <f t="shared" si="385"/>
        <v>1.74</v>
      </c>
      <c r="R976" s="23">
        <f t="shared" si="386"/>
        <v>-2.2209165687426555</v>
      </c>
      <c r="S976" s="22">
        <f t="shared" si="387"/>
        <v>-0.48091656874265554</v>
      </c>
      <c r="T976" s="5">
        <f t="shared" si="388"/>
        <v>1.235632183908046</v>
      </c>
      <c r="U976" s="5"/>
      <c r="V976" s="5"/>
      <c r="W976" s="5">
        <f t="shared" si="389"/>
        <v>0.74</v>
      </c>
      <c r="X976" s="4">
        <f t="shared" si="390"/>
        <v>0.67999999999999994</v>
      </c>
      <c r="Y976" s="4">
        <f t="shared" si="391"/>
        <v>-6.0000000000000053E-2</v>
      </c>
      <c r="Z976" s="30">
        <f t="shared" si="392"/>
        <v>2019</v>
      </c>
      <c r="AA976" s="4">
        <f t="shared" si="393"/>
        <v>-1</v>
      </c>
      <c r="AB976" s="4">
        <f t="shared" si="394"/>
        <v>-1</v>
      </c>
      <c r="AC976" s="4">
        <f t="shared" si="395"/>
        <v>0</v>
      </c>
      <c r="AD976" s="4"/>
      <c r="AE976" s="4">
        <f t="shared" si="396"/>
        <v>-2.0525451559934349E-2</v>
      </c>
      <c r="AF976" s="31">
        <f t="shared" si="397"/>
        <v>-0.26</v>
      </c>
      <c r="AG976" s="31">
        <f t="shared" si="398"/>
        <v>-0.32000000000000006</v>
      </c>
      <c r="AH976" s="3">
        <f t="shared" si="399"/>
        <v>0</v>
      </c>
      <c r="AI976" s="40" t="b">
        <f t="shared" si="400"/>
        <v>0</v>
      </c>
      <c r="AJ976" s="3">
        <f t="shared" si="401"/>
        <v>3.8303341902313659E-2</v>
      </c>
      <c r="AK976" s="3">
        <f t="shared" si="402"/>
        <v>0.72204519573698789</v>
      </c>
    </row>
    <row r="977" spans="1:37" s="3" customFormat="1" x14ac:dyDescent="0.25">
      <c r="A977" s="9">
        <v>43772</v>
      </c>
      <c r="B977" s="1" t="s">
        <v>61</v>
      </c>
      <c r="C977" s="1" t="s">
        <v>39</v>
      </c>
      <c r="D977">
        <v>40</v>
      </c>
      <c r="E977" s="1">
        <v>34</v>
      </c>
      <c r="F977">
        <f t="shared" si="378"/>
        <v>1</v>
      </c>
      <c r="G977">
        <f t="shared" si="379"/>
        <v>0</v>
      </c>
      <c r="H977" s="4">
        <v>1.35</v>
      </c>
      <c r="I977" s="4">
        <v>3.3</v>
      </c>
      <c r="J977" s="4">
        <v>1.45</v>
      </c>
      <c r="K977" s="4">
        <v>2.8</v>
      </c>
      <c r="L977" s="18">
        <f t="shared" si="380"/>
        <v>70</v>
      </c>
      <c r="M977" s="18">
        <f t="shared" si="381"/>
        <v>30</v>
      </c>
      <c r="N977" s="18">
        <f t="shared" si="382"/>
        <v>65</v>
      </c>
      <c r="O977" s="18">
        <f t="shared" si="383"/>
        <v>35</v>
      </c>
      <c r="P977" s="4">
        <f t="shared" si="384"/>
        <v>201911</v>
      </c>
      <c r="Q977" s="23">
        <f t="shared" si="385"/>
        <v>1.35</v>
      </c>
      <c r="R977" s="23">
        <f t="shared" si="386"/>
        <v>-3.2919254658385086</v>
      </c>
      <c r="S977" s="22">
        <f t="shared" si="387"/>
        <v>-1.9419254658385086</v>
      </c>
      <c r="T977" s="5">
        <f t="shared" si="388"/>
        <v>2.4444444444444442</v>
      </c>
      <c r="U977" s="5"/>
      <c r="V977" s="5"/>
      <c r="W977" s="5">
        <f t="shared" si="389"/>
        <v>0.35000000000000009</v>
      </c>
      <c r="X977" s="4">
        <f t="shared" si="390"/>
        <v>0.44999999999999996</v>
      </c>
      <c r="Y977" s="4">
        <f t="shared" si="391"/>
        <v>9.9999999999999867E-2</v>
      </c>
      <c r="Z977" s="30">
        <f t="shared" si="392"/>
        <v>2019</v>
      </c>
      <c r="AA977" s="4">
        <f t="shared" si="393"/>
        <v>-1</v>
      </c>
      <c r="AB977" s="4">
        <f t="shared" si="394"/>
        <v>-1</v>
      </c>
      <c r="AC977" s="4">
        <f t="shared" si="395"/>
        <v>0</v>
      </c>
      <c r="AD977" s="4"/>
      <c r="AE977" s="4">
        <f t="shared" si="396"/>
        <v>5.108556832694755E-2</v>
      </c>
      <c r="AF977" s="31">
        <f t="shared" si="397"/>
        <v>-0.64999999999999991</v>
      </c>
      <c r="AG977" s="31">
        <f t="shared" si="398"/>
        <v>-0.55000000000000004</v>
      </c>
      <c r="AH977" s="3">
        <f t="shared" si="399"/>
        <v>1</v>
      </c>
      <c r="AI977" s="40" t="b">
        <f t="shared" si="400"/>
        <v>0</v>
      </c>
      <c r="AJ977" s="3">
        <f t="shared" si="401"/>
        <v>4.1935483870967794E-2</v>
      </c>
      <c r="AK977" s="3">
        <f t="shared" si="402"/>
        <v>0.76570795874948516</v>
      </c>
    </row>
    <row r="978" spans="1:37" s="3" customFormat="1" x14ac:dyDescent="0.25">
      <c r="A978" s="9">
        <v>43772</v>
      </c>
      <c r="B978" s="1" t="s">
        <v>46</v>
      </c>
      <c r="C978" s="1" t="s">
        <v>48</v>
      </c>
      <c r="D978">
        <v>24</v>
      </c>
      <c r="E978" s="1">
        <v>9</v>
      </c>
      <c r="F978">
        <f t="shared" si="378"/>
        <v>1</v>
      </c>
      <c r="G978">
        <f t="shared" si="379"/>
        <v>0</v>
      </c>
      <c r="H978" s="4">
        <v>1.22</v>
      </c>
      <c r="I978" s="4">
        <v>4.5</v>
      </c>
      <c r="J978" s="4">
        <v>1.18</v>
      </c>
      <c r="K978" s="4">
        <v>5.25</v>
      </c>
      <c r="L978" s="18">
        <f t="shared" si="380"/>
        <v>80</v>
      </c>
      <c r="M978" s="18">
        <f t="shared" si="381"/>
        <v>20</v>
      </c>
      <c r="N978" s="18">
        <f t="shared" si="382"/>
        <v>80</v>
      </c>
      <c r="O978" s="18">
        <f t="shared" si="383"/>
        <v>15</v>
      </c>
      <c r="P978" s="4">
        <f t="shared" si="384"/>
        <v>201911</v>
      </c>
      <c r="Q978" s="23">
        <f t="shared" si="385"/>
        <v>1.22</v>
      </c>
      <c r="R978" s="23">
        <f t="shared" si="386"/>
        <v>-4.8311688311688314</v>
      </c>
      <c r="S978" s="22">
        <f t="shared" si="387"/>
        <v>-3.6111688311688317</v>
      </c>
      <c r="T978" s="5">
        <f t="shared" si="388"/>
        <v>3.6885245901639343</v>
      </c>
      <c r="U978" s="5"/>
      <c r="V978" s="5"/>
      <c r="W978" s="5">
        <f t="shared" si="389"/>
        <v>0.21999999999999997</v>
      </c>
      <c r="X978" s="4">
        <f t="shared" si="390"/>
        <v>0.17999999999999994</v>
      </c>
      <c r="Y978" s="4">
        <f t="shared" si="391"/>
        <v>-4.0000000000000036E-2</v>
      </c>
      <c r="Z978" s="30">
        <f t="shared" si="392"/>
        <v>2019</v>
      </c>
      <c r="AA978" s="4">
        <f t="shared" si="393"/>
        <v>-1</v>
      </c>
      <c r="AB978" s="4">
        <f t="shared" si="394"/>
        <v>-1</v>
      </c>
      <c r="AC978" s="4">
        <f t="shared" si="395"/>
        <v>0</v>
      </c>
      <c r="AD978" s="4"/>
      <c r="AE978" s="4">
        <f t="shared" si="396"/>
        <v>-2.7785495971103136E-2</v>
      </c>
      <c r="AF978" s="31">
        <f t="shared" si="397"/>
        <v>-0.78</v>
      </c>
      <c r="AG978" s="31">
        <f t="shared" si="398"/>
        <v>-0.82000000000000006</v>
      </c>
      <c r="AH978" s="3">
        <f t="shared" si="399"/>
        <v>0</v>
      </c>
      <c r="AI978" s="40" t="b">
        <f t="shared" si="400"/>
        <v>0</v>
      </c>
      <c r="AJ978" s="3">
        <f t="shared" si="401"/>
        <v>4.0209790209790097E-2</v>
      </c>
      <c r="AK978" s="3">
        <f t="shared" si="402"/>
        <v>0.8102196077650704</v>
      </c>
    </row>
    <row r="979" spans="1:37" s="3" customFormat="1" x14ac:dyDescent="0.25">
      <c r="A979" s="9">
        <v>43772</v>
      </c>
      <c r="B979" s="1" t="s">
        <v>40</v>
      </c>
      <c r="C979" s="1" t="s">
        <v>50</v>
      </c>
      <c r="D979">
        <v>30</v>
      </c>
      <c r="E979" s="1">
        <v>20</v>
      </c>
      <c r="F979">
        <f t="shared" si="378"/>
        <v>1</v>
      </c>
      <c r="G979">
        <f t="shared" si="379"/>
        <v>0</v>
      </c>
      <c r="H979" s="4">
        <v>1.54</v>
      </c>
      <c r="I979" s="4">
        <v>2.65</v>
      </c>
      <c r="J979" s="4">
        <v>1.55</v>
      </c>
      <c r="K979" s="4">
        <v>2.6</v>
      </c>
      <c r="L979" s="18">
        <f t="shared" si="380"/>
        <v>60</v>
      </c>
      <c r="M979" s="18">
        <f t="shared" si="381"/>
        <v>35</v>
      </c>
      <c r="N979" s="18">
        <f t="shared" si="382"/>
        <v>60</v>
      </c>
      <c r="O979" s="18">
        <f t="shared" si="383"/>
        <v>35</v>
      </c>
      <c r="P979" s="4">
        <f t="shared" si="384"/>
        <v>201911</v>
      </c>
      <c r="Q979" s="23">
        <f t="shared" si="385"/>
        <v>1.54</v>
      </c>
      <c r="R979" s="23">
        <f t="shared" si="386"/>
        <v>-2.4579124579124576</v>
      </c>
      <c r="S979" s="22">
        <f t="shared" si="387"/>
        <v>-0.91791245791245757</v>
      </c>
      <c r="T979" s="5">
        <f t="shared" si="388"/>
        <v>1.7207792207792207</v>
      </c>
      <c r="U979" s="5"/>
      <c r="V979" s="5"/>
      <c r="W979" s="5">
        <f t="shared" si="389"/>
        <v>0.54</v>
      </c>
      <c r="X979" s="4">
        <f t="shared" si="390"/>
        <v>0.55000000000000004</v>
      </c>
      <c r="Y979" s="4">
        <f t="shared" si="391"/>
        <v>1.0000000000000009E-2</v>
      </c>
      <c r="Z979" s="30">
        <f t="shared" si="392"/>
        <v>2019</v>
      </c>
      <c r="AA979" s="4">
        <f t="shared" si="393"/>
        <v>-1</v>
      </c>
      <c r="AB979" s="4">
        <f t="shared" si="394"/>
        <v>-1</v>
      </c>
      <c r="AC979" s="4">
        <f t="shared" si="395"/>
        <v>0</v>
      </c>
      <c r="AD979" s="4"/>
      <c r="AE979" s="4">
        <f t="shared" si="396"/>
        <v>4.1893590280687176E-3</v>
      </c>
      <c r="AF979" s="31">
        <f t="shared" si="397"/>
        <v>-0.45999999999999996</v>
      </c>
      <c r="AG979" s="31">
        <f t="shared" si="398"/>
        <v>-0.44999999999999996</v>
      </c>
      <c r="AH979" s="3">
        <f t="shared" si="399"/>
        <v>0</v>
      </c>
      <c r="AI979" s="40" t="b">
        <f t="shared" si="400"/>
        <v>0</v>
      </c>
      <c r="AJ979" s="3">
        <f t="shared" si="401"/>
        <v>2.6014319809069208E-2</v>
      </c>
      <c r="AK979" s="3">
        <f t="shared" si="402"/>
        <v>0.74841726539654818</v>
      </c>
    </row>
    <row r="980" spans="1:37" s="3" customFormat="1" x14ac:dyDescent="0.25">
      <c r="A980" s="9">
        <v>43772</v>
      </c>
      <c r="B980" s="1" t="s">
        <v>49</v>
      </c>
      <c r="C980" s="1" t="s">
        <v>60</v>
      </c>
      <c r="D980">
        <v>26</v>
      </c>
      <c r="E980" s="1">
        <v>23</v>
      </c>
      <c r="F980">
        <f t="shared" si="378"/>
        <v>1</v>
      </c>
      <c r="G980">
        <f t="shared" si="379"/>
        <v>0</v>
      </c>
      <c r="H980" s="4">
        <v>2.7</v>
      </c>
      <c r="I980" s="4">
        <v>1.5</v>
      </c>
      <c r="J980" s="4">
        <v>3</v>
      </c>
      <c r="K980" s="4">
        <v>1.41</v>
      </c>
      <c r="L980" s="18">
        <f t="shared" si="380"/>
        <v>30</v>
      </c>
      <c r="M980" s="18">
        <f t="shared" si="381"/>
        <v>65</v>
      </c>
      <c r="N980" s="18">
        <f t="shared" si="382"/>
        <v>30</v>
      </c>
      <c r="O980" s="18">
        <f t="shared" si="383"/>
        <v>70</v>
      </c>
      <c r="P980" s="4">
        <f t="shared" si="384"/>
        <v>201911</v>
      </c>
      <c r="Q980" s="23">
        <f t="shared" si="385"/>
        <v>2.7</v>
      </c>
      <c r="R980" s="23">
        <f t="shared" si="386"/>
        <v>-2.5882352941176467</v>
      </c>
      <c r="S980" s="22">
        <f t="shared" si="387"/>
        <v>0.11176470588235343</v>
      </c>
      <c r="T980" s="5">
        <f t="shared" si="388"/>
        <v>0.55555555555555547</v>
      </c>
      <c r="U980" s="5"/>
      <c r="V980" s="5"/>
      <c r="W980" s="5">
        <f t="shared" si="389"/>
        <v>1.7000000000000002</v>
      </c>
      <c r="X980" s="4">
        <f t="shared" si="390"/>
        <v>2</v>
      </c>
      <c r="Y980" s="4">
        <f t="shared" si="391"/>
        <v>0.29999999999999982</v>
      </c>
      <c r="Z980" s="30">
        <f t="shared" si="392"/>
        <v>2019</v>
      </c>
      <c r="AA980" s="4">
        <f t="shared" si="393"/>
        <v>-1</v>
      </c>
      <c r="AB980" s="4">
        <f t="shared" si="394"/>
        <v>-1</v>
      </c>
      <c r="AC980" s="4">
        <f t="shared" si="395"/>
        <v>0</v>
      </c>
      <c r="AD980" s="4"/>
      <c r="AE980" s="4">
        <f t="shared" si="396"/>
        <v>3.7037037037037035E-2</v>
      </c>
      <c r="AF980" s="31">
        <f t="shared" si="397"/>
        <v>0.70000000000000018</v>
      </c>
      <c r="AG980" s="31">
        <f t="shared" si="398"/>
        <v>1</v>
      </c>
      <c r="AH980" s="3">
        <f t="shared" si="399"/>
        <v>0</v>
      </c>
      <c r="AI980" s="40" t="b">
        <f t="shared" si="400"/>
        <v>0</v>
      </c>
      <c r="AJ980" s="3">
        <f t="shared" si="401"/>
        <v>3.5714285714285587E-2</v>
      </c>
      <c r="AK980" s="3">
        <f t="shared" si="402"/>
        <v>0.74394147233653407</v>
      </c>
    </row>
    <row r="981" spans="1:37" s="3" customFormat="1" x14ac:dyDescent="0.25">
      <c r="A981" s="9">
        <v>43772</v>
      </c>
      <c r="B981" s="1" t="s">
        <v>51</v>
      </c>
      <c r="C981" s="1" t="s">
        <v>53</v>
      </c>
      <c r="D981">
        <v>26</v>
      </c>
      <c r="E981" s="1">
        <v>18</v>
      </c>
      <c r="F981">
        <f t="shared" si="378"/>
        <v>1</v>
      </c>
      <c r="G981">
        <f t="shared" si="379"/>
        <v>0</v>
      </c>
      <c r="H981" s="4">
        <v>2.8</v>
      </c>
      <c r="I981" s="4">
        <v>1.45</v>
      </c>
      <c r="J981" s="4">
        <v>2.5499999999999998</v>
      </c>
      <c r="K981" s="4">
        <v>1.57</v>
      </c>
      <c r="L981" s="18">
        <f t="shared" si="380"/>
        <v>30</v>
      </c>
      <c r="M981" s="18">
        <f t="shared" si="381"/>
        <v>65</v>
      </c>
      <c r="N981" s="18">
        <f t="shared" si="382"/>
        <v>35</v>
      </c>
      <c r="O981" s="18">
        <f t="shared" si="383"/>
        <v>60</v>
      </c>
      <c r="P981" s="4">
        <f t="shared" si="384"/>
        <v>201911</v>
      </c>
      <c r="Q981" s="23">
        <f t="shared" si="385"/>
        <v>2.8</v>
      </c>
      <c r="R981" s="23">
        <f t="shared" si="386"/>
        <v>-2.7777777777777777</v>
      </c>
      <c r="S981" s="22">
        <f t="shared" si="387"/>
        <v>2.2222222222222143E-2</v>
      </c>
      <c r="T981" s="5">
        <f t="shared" si="388"/>
        <v>0.5178571428571429</v>
      </c>
      <c r="U981" s="5"/>
      <c r="V981" s="5"/>
      <c r="W981" s="5">
        <f t="shared" si="389"/>
        <v>1.7999999999999998</v>
      </c>
      <c r="X981" s="4">
        <f t="shared" si="390"/>
        <v>1.5499999999999998</v>
      </c>
      <c r="Y981" s="4">
        <f t="shared" si="391"/>
        <v>-0.25</v>
      </c>
      <c r="Z981" s="30">
        <f t="shared" si="392"/>
        <v>2019</v>
      </c>
      <c r="AA981" s="4">
        <f t="shared" si="393"/>
        <v>-1</v>
      </c>
      <c r="AB981" s="4">
        <f t="shared" si="394"/>
        <v>-1</v>
      </c>
      <c r="AC981" s="4">
        <f t="shared" si="395"/>
        <v>0</v>
      </c>
      <c r="AD981" s="4"/>
      <c r="AE981" s="4">
        <f t="shared" si="396"/>
        <v>-3.5014005602240938E-2</v>
      </c>
      <c r="AF981" s="31">
        <f t="shared" si="397"/>
        <v>0.79999999999999982</v>
      </c>
      <c r="AG981" s="31">
        <f t="shared" si="398"/>
        <v>0.54999999999999982</v>
      </c>
      <c r="AH981" s="3">
        <f t="shared" si="399"/>
        <v>1</v>
      </c>
      <c r="AI981" s="40" t="b">
        <f t="shared" si="400"/>
        <v>0</v>
      </c>
      <c r="AJ981" s="3">
        <f t="shared" si="401"/>
        <v>4.4705882352941262E-2</v>
      </c>
      <c r="AK981" s="3">
        <f t="shared" si="402"/>
        <v>0.74216797301560333</v>
      </c>
    </row>
    <row r="982" spans="1:37" s="3" customFormat="1" x14ac:dyDescent="0.25">
      <c r="A982" s="9">
        <v>43772</v>
      </c>
      <c r="B982" s="1" t="s">
        <v>55</v>
      </c>
      <c r="C982" s="1" t="s">
        <v>45</v>
      </c>
      <c r="D982">
        <v>22</v>
      </c>
      <c r="E982" s="1">
        <v>14</v>
      </c>
      <c r="F982">
        <f t="shared" si="378"/>
        <v>1</v>
      </c>
      <c r="G982">
        <f t="shared" si="379"/>
        <v>0</v>
      </c>
      <c r="H982" s="4">
        <v>1.43</v>
      </c>
      <c r="I982" s="4">
        <v>2.9</v>
      </c>
      <c r="J982" s="4">
        <v>1.41</v>
      </c>
      <c r="K982" s="4">
        <v>3</v>
      </c>
      <c r="L982" s="18">
        <f t="shared" si="380"/>
        <v>60</v>
      </c>
      <c r="M982" s="18">
        <f t="shared" si="381"/>
        <v>30</v>
      </c>
      <c r="N982" s="18">
        <f t="shared" si="382"/>
        <v>70</v>
      </c>
      <c r="O982" s="18">
        <f t="shared" si="383"/>
        <v>30</v>
      </c>
      <c r="P982" s="4">
        <f t="shared" si="384"/>
        <v>201911</v>
      </c>
      <c r="Q982" s="23">
        <f t="shared" si="385"/>
        <v>1.43</v>
      </c>
      <c r="R982" s="23">
        <f t="shared" si="386"/>
        <v>-2.8518971848225214</v>
      </c>
      <c r="S982" s="22">
        <f t="shared" si="387"/>
        <v>-1.4218971848225215</v>
      </c>
      <c r="T982" s="5">
        <f t="shared" si="388"/>
        <v>2.0279720279720279</v>
      </c>
      <c r="U982" s="5"/>
      <c r="V982" s="5"/>
      <c r="W982" s="5">
        <f t="shared" si="389"/>
        <v>0.42999999999999994</v>
      </c>
      <c r="X982" s="4">
        <f t="shared" si="390"/>
        <v>0.40999999999999992</v>
      </c>
      <c r="Y982" s="4">
        <f t="shared" si="391"/>
        <v>-2.0000000000000018E-2</v>
      </c>
      <c r="Z982" s="30">
        <f t="shared" si="392"/>
        <v>2019</v>
      </c>
      <c r="AA982" s="4">
        <f t="shared" si="393"/>
        <v>-1</v>
      </c>
      <c r="AB982" s="4">
        <f t="shared" si="394"/>
        <v>-1</v>
      </c>
      <c r="AC982" s="4">
        <f t="shared" si="395"/>
        <v>0</v>
      </c>
      <c r="AD982" s="4"/>
      <c r="AE982" s="4">
        <f t="shared" si="396"/>
        <v>-9.9191588553290133E-3</v>
      </c>
      <c r="AF982" s="31">
        <f t="shared" si="397"/>
        <v>-0.57000000000000006</v>
      </c>
      <c r="AG982" s="31">
        <f t="shared" si="398"/>
        <v>-0.59000000000000008</v>
      </c>
      <c r="AH982" s="3">
        <f t="shared" si="399"/>
        <v>0</v>
      </c>
      <c r="AI982" s="40" t="b">
        <f t="shared" si="400"/>
        <v>0</v>
      </c>
      <c r="AJ982" s="3">
        <f t="shared" si="401"/>
        <v>4.2263279445727608E-2</v>
      </c>
      <c r="AK982" s="3">
        <f t="shared" si="402"/>
        <v>0.74822081371893034</v>
      </c>
    </row>
    <row r="983" spans="1:37" s="3" customFormat="1" x14ac:dyDescent="0.25">
      <c r="A983" s="9">
        <v>43772</v>
      </c>
      <c r="B983" s="1" t="s">
        <v>57</v>
      </c>
      <c r="C983" s="1" t="s">
        <v>36</v>
      </c>
      <c r="D983">
        <v>26</v>
      </c>
      <c r="E983" s="1">
        <v>24</v>
      </c>
      <c r="F983">
        <f t="shared" si="378"/>
        <v>1</v>
      </c>
      <c r="G983">
        <f t="shared" si="379"/>
        <v>0</v>
      </c>
      <c r="H983" s="4">
        <v>1.95</v>
      </c>
      <c r="I983" s="4">
        <v>1.86</v>
      </c>
      <c r="J983" s="4">
        <v>1.8</v>
      </c>
      <c r="K983" s="4">
        <v>2.0499999999999998</v>
      </c>
      <c r="L983" s="18">
        <f t="shared" si="380"/>
        <v>50</v>
      </c>
      <c r="M983" s="18">
        <f t="shared" si="381"/>
        <v>50</v>
      </c>
      <c r="N983" s="18">
        <f t="shared" si="382"/>
        <v>55</v>
      </c>
      <c r="O983" s="18">
        <f t="shared" si="383"/>
        <v>45</v>
      </c>
      <c r="P983" s="4">
        <f t="shared" si="384"/>
        <v>201911</v>
      </c>
      <c r="Q983" s="23">
        <f t="shared" si="385"/>
        <v>1.95</v>
      </c>
      <c r="R983" s="23">
        <f t="shared" si="386"/>
        <v>-2.215422276621787</v>
      </c>
      <c r="S983" s="22">
        <f t="shared" si="387"/>
        <v>-0.26542227662178708</v>
      </c>
      <c r="T983" s="5">
        <f t="shared" si="388"/>
        <v>0.9538461538461539</v>
      </c>
      <c r="U983" s="5"/>
      <c r="V983" s="5"/>
      <c r="W983" s="5">
        <f t="shared" si="389"/>
        <v>0.95</v>
      </c>
      <c r="X983" s="4">
        <f t="shared" si="390"/>
        <v>0.8</v>
      </c>
      <c r="Y983" s="4">
        <f t="shared" si="391"/>
        <v>-0.14999999999999991</v>
      </c>
      <c r="Z983" s="30">
        <f t="shared" si="392"/>
        <v>2019</v>
      </c>
      <c r="AA983" s="4">
        <f t="shared" si="393"/>
        <v>-1</v>
      </c>
      <c r="AB983" s="4">
        <f t="shared" si="394"/>
        <v>-1</v>
      </c>
      <c r="AC983" s="4">
        <f t="shared" si="395"/>
        <v>0</v>
      </c>
      <c r="AD983" s="4"/>
      <c r="AE983" s="4">
        <f t="shared" si="396"/>
        <v>-4.2735042735042694E-2</v>
      </c>
      <c r="AF983" s="31">
        <f t="shared" si="397"/>
        <v>-5.0000000000000044E-2</v>
      </c>
      <c r="AG983" s="31">
        <f t="shared" si="398"/>
        <v>-0.19999999999999996</v>
      </c>
      <c r="AH983" s="3">
        <f t="shared" si="399"/>
        <v>0</v>
      </c>
      <c r="AI983" s="40" t="b">
        <f t="shared" si="400"/>
        <v>0</v>
      </c>
      <c r="AJ983" s="3">
        <f t="shared" si="401"/>
        <v>4.8031496062992063E-2</v>
      </c>
      <c r="AK983" s="3">
        <f t="shared" si="402"/>
        <v>0.71037912285010663</v>
      </c>
    </row>
    <row r="984" spans="1:37" s="3" customFormat="1" x14ac:dyDescent="0.25">
      <c r="A984" s="9">
        <v>43772</v>
      </c>
      <c r="B984" s="1" t="s">
        <v>56</v>
      </c>
      <c r="C984" s="1" t="s">
        <v>47</v>
      </c>
      <c r="D984">
        <v>3</v>
      </c>
      <c r="E984" s="1">
        <v>26</v>
      </c>
      <c r="F984">
        <f t="shared" si="378"/>
        <v>0</v>
      </c>
      <c r="G984">
        <f t="shared" si="379"/>
        <v>1</v>
      </c>
      <c r="H984" s="4">
        <v>2.2000000000000002</v>
      </c>
      <c r="I984" s="4">
        <v>1.71</v>
      </c>
      <c r="J984" s="4">
        <v>1.86</v>
      </c>
      <c r="K984" s="4">
        <v>1.95</v>
      </c>
      <c r="L984" s="18">
        <f t="shared" si="380"/>
        <v>40</v>
      </c>
      <c r="M984" s="18">
        <f t="shared" si="381"/>
        <v>55</v>
      </c>
      <c r="N984" s="18">
        <f t="shared" si="382"/>
        <v>50</v>
      </c>
      <c r="O984" s="18">
        <f t="shared" si="383"/>
        <v>50</v>
      </c>
      <c r="P984" s="4">
        <f t="shared" si="384"/>
        <v>201911</v>
      </c>
      <c r="Q984" s="23">
        <f t="shared" si="385"/>
        <v>1.2865497076023393</v>
      </c>
      <c r="R984" s="23">
        <f t="shared" si="386"/>
        <v>-2.2417840375586855</v>
      </c>
      <c r="S984" s="22">
        <f t="shared" si="387"/>
        <v>-0.95523432995634616</v>
      </c>
      <c r="T984" s="5">
        <f t="shared" si="388"/>
        <v>0.77727272727272723</v>
      </c>
      <c r="U984" s="5"/>
      <c r="V984" s="5"/>
      <c r="W984" s="5">
        <f t="shared" si="389"/>
        <v>-1</v>
      </c>
      <c r="X984" s="4">
        <f t="shared" si="390"/>
        <v>-1</v>
      </c>
      <c r="Y984" s="4">
        <f t="shared" si="391"/>
        <v>0</v>
      </c>
      <c r="Z984" s="30">
        <f t="shared" si="392"/>
        <v>2019</v>
      </c>
      <c r="AA984" s="4">
        <f t="shared" si="393"/>
        <v>0.71</v>
      </c>
      <c r="AB984" s="4">
        <f t="shared" si="394"/>
        <v>0.95</v>
      </c>
      <c r="AC984" s="4">
        <f t="shared" si="395"/>
        <v>0.24</v>
      </c>
      <c r="AD984" s="4"/>
      <c r="AE984" s="4">
        <f t="shared" si="396"/>
        <v>-8.3088954056695974E-2</v>
      </c>
      <c r="AF984" s="31">
        <f t="shared" si="397"/>
        <v>-0.29000000000000004</v>
      </c>
      <c r="AG984" s="31">
        <f t="shared" si="398"/>
        <v>-5.0000000000000044E-2</v>
      </c>
      <c r="AH984" s="3">
        <f t="shared" si="399"/>
        <v>1</v>
      </c>
      <c r="AI984" s="40">
        <f t="shared" si="400"/>
        <v>3.2634032634032639E-2</v>
      </c>
      <c r="AJ984" s="3">
        <f t="shared" si="401"/>
        <v>3.7851662404092101E-2</v>
      </c>
      <c r="AK984" s="3">
        <f t="shared" si="402"/>
        <v>0.72372653477329041</v>
      </c>
    </row>
    <row r="985" spans="1:37" s="3" customFormat="1" x14ac:dyDescent="0.25">
      <c r="A985" s="9">
        <v>43769</v>
      </c>
      <c r="B985" s="1" t="s">
        <v>63</v>
      </c>
      <c r="C985" s="1" t="s">
        <v>38</v>
      </c>
      <c r="D985">
        <v>25</v>
      </c>
      <c r="E985" s="1">
        <v>28</v>
      </c>
      <c r="F985">
        <f t="shared" si="378"/>
        <v>0</v>
      </c>
      <c r="G985">
        <f t="shared" si="379"/>
        <v>1</v>
      </c>
      <c r="H985" s="4">
        <v>3.9</v>
      </c>
      <c r="I985" s="4">
        <v>1.27</v>
      </c>
      <c r="J985" s="4">
        <v>4.75</v>
      </c>
      <c r="K985" s="4">
        <v>1.2</v>
      </c>
      <c r="L985" s="18">
        <f t="shared" si="380"/>
        <v>20</v>
      </c>
      <c r="M985" s="18">
        <f t="shared" si="381"/>
        <v>75</v>
      </c>
      <c r="N985" s="18">
        <f t="shared" si="382"/>
        <v>20</v>
      </c>
      <c r="O985" s="18">
        <f t="shared" si="383"/>
        <v>80</v>
      </c>
      <c r="P985" s="4">
        <f t="shared" si="384"/>
        <v>201910</v>
      </c>
      <c r="Q985" s="23">
        <f t="shared" si="385"/>
        <v>3.0708661417322833</v>
      </c>
      <c r="R985" s="23">
        <f t="shared" si="386"/>
        <v>-4.0485312899106001</v>
      </c>
      <c r="S985" s="22">
        <f t="shared" si="387"/>
        <v>-0.97766514817831673</v>
      </c>
      <c r="T985" s="5">
        <f t="shared" si="388"/>
        <v>0.32564102564102565</v>
      </c>
      <c r="U985" s="5"/>
      <c r="V985" s="5"/>
      <c r="W985" s="5">
        <f t="shared" si="389"/>
        <v>-1</v>
      </c>
      <c r="X985" s="4">
        <f t="shared" si="390"/>
        <v>-1</v>
      </c>
      <c r="Y985" s="4">
        <f t="shared" si="391"/>
        <v>0</v>
      </c>
      <c r="Z985" s="30">
        <f t="shared" si="392"/>
        <v>2019</v>
      </c>
      <c r="AA985" s="4">
        <f t="shared" si="393"/>
        <v>0.27</v>
      </c>
      <c r="AB985" s="4">
        <f t="shared" si="394"/>
        <v>0.19999999999999996</v>
      </c>
      <c r="AC985" s="4">
        <f t="shared" si="395"/>
        <v>-7.0000000000000062E-2</v>
      </c>
      <c r="AD985" s="4"/>
      <c r="AE985" s="4">
        <f t="shared" si="396"/>
        <v>4.588394062078277E-2</v>
      </c>
      <c r="AF985" s="31">
        <f t="shared" si="397"/>
        <v>-0.73</v>
      </c>
      <c r="AG985" s="31">
        <f t="shared" si="398"/>
        <v>-0.8</v>
      </c>
      <c r="AH985" s="3">
        <f t="shared" si="399"/>
        <v>1</v>
      </c>
      <c r="AI985" s="40" t="b">
        <f t="shared" si="400"/>
        <v>0</v>
      </c>
      <c r="AJ985" s="3">
        <f t="shared" si="401"/>
        <v>4.1972920696324856E-2</v>
      </c>
      <c r="AK985" s="3">
        <f t="shared" si="402"/>
        <v>0.78925664623189862</v>
      </c>
    </row>
    <row r="986" spans="1:37" s="3" customFormat="1" x14ac:dyDescent="0.25">
      <c r="A986" s="9">
        <v>43766</v>
      </c>
      <c r="B986" s="1" t="s">
        <v>57</v>
      </c>
      <c r="C986" s="1" t="s">
        <v>51</v>
      </c>
      <c r="D986">
        <v>27</v>
      </c>
      <c r="E986" s="1">
        <v>14</v>
      </c>
      <c r="F986">
        <f t="shared" si="378"/>
        <v>1</v>
      </c>
      <c r="G986">
        <f t="shared" si="379"/>
        <v>0</v>
      </c>
      <c r="H986" s="4">
        <v>1.1200000000000001</v>
      </c>
      <c r="I986" s="4">
        <v>6.5</v>
      </c>
      <c r="J986" s="4">
        <v>1.1200000000000001</v>
      </c>
      <c r="K986" s="4">
        <v>6.5</v>
      </c>
      <c r="L986" s="18">
        <f t="shared" si="380"/>
        <v>80</v>
      </c>
      <c r="M986" s="18">
        <f t="shared" si="381"/>
        <v>15</v>
      </c>
      <c r="N986" s="18">
        <f t="shared" si="382"/>
        <v>85</v>
      </c>
      <c r="O986" s="18">
        <f t="shared" si="383"/>
        <v>15</v>
      </c>
      <c r="P986" s="4">
        <f t="shared" si="384"/>
        <v>201910</v>
      </c>
      <c r="Q986" s="23">
        <f t="shared" si="385"/>
        <v>1.1200000000000001</v>
      </c>
      <c r="R986" s="23">
        <f t="shared" si="386"/>
        <v>-8.5151515151515067</v>
      </c>
      <c r="S986" s="22">
        <f t="shared" si="387"/>
        <v>-7.3951515151515066</v>
      </c>
      <c r="T986" s="5">
        <f t="shared" si="388"/>
        <v>5.8035714285714279</v>
      </c>
      <c r="U986" s="5"/>
      <c r="V986" s="5"/>
      <c r="W986" s="5">
        <f t="shared" si="389"/>
        <v>0.12000000000000011</v>
      </c>
      <c r="X986" s="4">
        <f t="shared" si="390"/>
        <v>0.12000000000000011</v>
      </c>
      <c r="Y986" s="4">
        <f t="shared" si="391"/>
        <v>0</v>
      </c>
      <c r="Z986" s="30">
        <f t="shared" si="392"/>
        <v>2019</v>
      </c>
      <c r="AA986" s="4">
        <f t="shared" si="393"/>
        <v>-1</v>
      </c>
      <c r="AB986" s="4">
        <f t="shared" si="394"/>
        <v>-1</v>
      </c>
      <c r="AC986" s="4">
        <f t="shared" si="395"/>
        <v>0</v>
      </c>
      <c r="AD986" s="4"/>
      <c r="AE986" s="4">
        <f t="shared" si="396"/>
        <v>0</v>
      </c>
      <c r="AF986" s="31">
        <f t="shared" si="397"/>
        <v>-0.87999999999999989</v>
      </c>
      <c r="AG986" s="31">
        <f t="shared" si="398"/>
        <v>-0.87999999999999989</v>
      </c>
      <c r="AH986" s="3">
        <f t="shared" si="399"/>
        <v>0</v>
      </c>
      <c r="AI986" s="40" t="b">
        <f t="shared" si="400"/>
        <v>0</v>
      </c>
      <c r="AJ986" s="3">
        <f t="shared" si="401"/>
        <v>4.4619422572178324E-2</v>
      </c>
      <c r="AK986" s="3">
        <f t="shared" si="402"/>
        <v>0.85622207462866806</v>
      </c>
    </row>
    <row r="987" spans="1:37" s="3" customFormat="1" x14ac:dyDescent="0.25">
      <c r="A987" s="9">
        <v>43765</v>
      </c>
      <c r="B987" s="1" t="s">
        <v>49</v>
      </c>
      <c r="C987" s="1" t="s">
        <v>62</v>
      </c>
      <c r="D987">
        <v>24</v>
      </c>
      <c r="E987" s="1">
        <v>31</v>
      </c>
      <c r="F987">
        <f t="shared" si="378"/>
        <v>0</v>
      </c>
      <c r="G987">
        <f t="shared" si="379"/>
        <v>1</v>
      </c>
      <c r="H987" s="4">
        <v>2.5</v>
      </c>
      <c r="I987" s="4">
        <v>1.58</v>
      </c>
      <c r="J987" s="4">
        <v>3.05</v>
      </c>
      <c r="K987" s="4">
        <v>1.4</v>
      </c>
      <c r="L987" s="18">
        <f t="shared" si="380"/>
        <v>40</v>
      </c>
      <c r="M987" s="18">
        <f t="shared" si="381"/>
        <v>60</v>
      </c>
      <c r="N987" s="18">
        <f t="shared" si="382"/>
        <v>30</v>
      </c>
      <c r="O987" s="18">
        <f t="shared" si="383"/>
        <v>70</v>
      </c>
      <c r="P987" s="4">
        <f t="shared" si="384"/>
        <v>201910</v>
      </c>
      <c r="Q987" s="23">
        <f t="shared" si="385"/>
        <v>1.5822784810126582</v>
      </c>
      <c r="R987" s="23">
        <f t="shared" si="386"/>
        <v>-2.3908045977011492</v>
      </c>
      <c r="S987" s="22">
        <f t="shared" si="387"/>
        <v>-0.80852611668849095</v>
      </c>
      <c r="T987" s="5">
        <f t="shared" si="388"/>
        <v>0.63200000000000001</v>
      </c>
      <c r="U987" s="5"/>
      <c r="V987" s="5"/>
      <c r="W987" s="5">
        <f t="shared" si="389"/>
        <v>-1</v>
      </c>
      <c r="X987" s="4">
        <f t="shared" si="390"/>
        <v>-1</v>
      </c>
      <c r="Y987" s="4">
        <f t="shared" si="391"/>
        <v>0</v>
      </c>
      <c r="Z987" s="30">
        <f t="shared" si="392"/>
        <v>2019</v>
      </c>
      <c r="AA987" s="4">
        <f t="shared" si="393"/>
        <v>0.58000000000000007</v>
      </c>
      <c r="AB987" s="4">
        <f t="shared" si="394"/>
        <v>0.39999999999999991</v>
      </c>
      <c r="AC987" s="4">
        <f t="shared" si="395"/>
        <v>-0.18000000000000016</v>
      </c>
      <c r="AD987" s="4"/>
      <c r="AE987" s="4">
        <f t="shared" si="396"/>
        <v>7.2131147540983598E-2</v>
      </c>
      <c r="AF987" s="31">
        <f t="shared" si="397"/>
        <v>-0.41999999999999993</v>
      </c>
      <c r="AG987" s="31">
        <f t="shared" si="398"/>
        <v>-0.60000000000000009</v>
      </c>
      <c r="AH987" s="3">
        <f t="shared" si="399"/>
        <v>1</v>
      </c>
      <c r="AI987" s="40">
        <f t="shared" si="400"/>
        <v>3.9219755135920353E-2</v>
      </c>
      <c r="AJ987" s="3">
        <f t="shared" si="401"/>
        <v>3.1862745098039214E-2</v>
      </c>
      <c r="AK987" s="3">
        <f t="shared" si="402"/>
        <v>0.73850344496074349</v>
      </c>
    </row>
    <row r="988" spans="1:37" s="3" customFormat="1" x14ac:dyDescent="0.25">
      <c r="A988" s="9">
        <v>43765</v>
      </c>
      <c r="B988" s="1" t="s">
        <v>36</v>
      </c>
      <c r="C988" s="1" t="s">
        <v>35</v>
      </c>
      <c r="D988">
        <v>15</v>
      </c>
      <c r="E988" s="1">
        <v>13</v>
      </c>
      <c r="F988">
        <f t="shared" si="378"/>
        <v>1</v>
      </c>
      <c r="G988">
        <f t="shared" si="379"/>
        <v>0</v>
      </c>
      <c r="H988" s="4">
        <v>1.35</v>
      </c>
      <c r="I988" s="4">
        <v>3.3</v>
      </c>
      <c r="J988" s="4">
        <v>1.38</v>
      </c>
      <c r="K988" s="4">
        <v>3.15</v>
      </c>
      <c r="L988" s="18">
        <f t="shared" si="380"/>
        <v>70</v>
      </c>
      <c r="M988" s="18">
        <f t="shared" si="381"/>
        <v>30</v>
      </c>
      <c r="N988" s="18">
        <f t="shared" si="382"/>
        <v>70</v>
      </c>
      <c r="O988" s="18">
        <f t="shared" si="383"/>
        <v>30</v>
      </c>
      <c r="P988" s="4">
        <f t="shared" si="384"/>
        <v>201910</v>
      </c>
      <c r="Q988" s="23">
        <f t="shared" si="385"/>
        <v>1.35</v>
      </c>
      <c r="R988" s="23">
        <f t="shared" si="386"/>
        <v>-3.2919254658385086</v>
      </c>
      <c r="S988" s="22">
        <f t="shared" si="387"/>
        <v>-1.9419254658385086</v>
      </c>
      <c r="T988" s="5">
        <f t="shared" si="388"/>
        <v>2.4444444444444442</v>
      </c>
      <c r="U988" s="5"/>
      <c r="V988" s="5"/>
      <c r="W988" s="5">
        <f t="shared" si="389"/>
        <v>0.35000000000000009</v>
      </c>
      <c r="X988" s="4">
        <f t="shared" si="390"/>
        <v>0.37999999999999989</v>
      </c>
      <c r="Y988" s="4">
        <f t="shared" si="391"/>
        <v>2.9999999999999805E-2</v>
      </c>
      <c r="Z988" s="30">
        <f t="shared" si="392"/>
        <v>2019</v>
      </c>
      <c r="AA988" s="4">
        <f t="shared" si="393"/>
        <v>-1</v>
      </c>
      <c r="AB988" s="4">
        <f t="shared" si="394"/>
        <v>-1</v>
      </c>
      <c r="AC988" s="4">
        <f t="shared" si="395"/>
        <v>0</v>
      </c>
      <c r="AD988" s="4"/>
      <c r="AE988" s="4">
        <f t="shared" si="396"/>
        <v>1.61030595813203E-2</v>
      </c>
      <c r="AF988" s="31">
        <f t="shared" si="397"/>
        <v>-0.64999999999999991</v>
      </c>
      <c r="AG988" s="31">
        <f t="shared" si="398"/>
        <v>-0.62000000000000011</v>
      </c>
      <c r="AH988" s="3">
        <f t="shared" si="399"/>
        <v>0</v>
      </c>
      <c r="AI988" s="40" t="b">
        <f t="shared" si="400"/>
        <v>0</v>
      </c>
      <c r="AJ988" s="3">
        <f t="shared" si="401"/>
        <v>4.1935483870967794E-2</v>
      </c>
      <c r="AK988" s="3">
        <f t="shared" si="402"/>
        <v>0.76570795874948516</v>
      </c>
    </row>
    <row r="989" spans="1:37" s="3" customFormat="1" x14ac:dyDescent="0.25">
      <c r="A989" s="9">
        <v>43765</v>
      </c>
      <c r="B989" s="1" t="s">
        <v>52</v>
      </c>
      <c r="C989" s="1" t="s">
        <v>58</v>
      </c>
      <c r="D989">
        <v>27</v>
      </c>
      <c r="E989" s="1">
        <v>13</v>
      </c>
      <c r="F989">
        <f t="shared" si="378"/>
        <v>1</v>
      </c>
      <c r="G989">
        <f t="shared" si="379"/>
        <v>0</v>
      </c>
      <c r="H989" s="4">
        <v>1.22</v>
      </c>
      <c r="I989" s="4">
        <v>4.5</v>
      </c>
      <c r="J989" s="4">
        <v>1.22</v>
      </c>
      <c r="K989" s="4">
        <v>4.5</v>
      </c>
      <c r="L989" s="18">
        <f t="shared" si="380"/>
        <v>80</v>
      </c>
      <c r="M989" s="18">
        <f t="shared" si="381"/>
        <v>20</v>
      </c>
      <c r="N989" s="18">
        <f t="shared" si="382"/>
        <v>80</v>
      </c>
      <c r="O989" s="18">
        <f t="shared" si="383"/>
        <v>20</v>
      </c>
      <c r="P989" s="4">
        <f t="shared" si="384"/>
        <v>201910</v>
      </c>
      <c r="Q989" s="23">
        <f t="shared" si="385"/>
        <v>1.22</v>
      </c>
      <c r="R989" s="23">
        <f t="shared" si="386"/>
        <v>-4.8311688311688314</v>
      </c>
      <c r="S989" s="22">
        <f t="shared" si="387"/>
        <v>-3.6111688311688317</v>
      </c>
      <c r="T989" s="5">
        <f t="shared" si="388"/>
        <v>3.6885245901639343</v>
      </c>
      <c r="U989" s="5"/>
      <c r="V989" s="5"/>
      <c r="W989" s="5">
        <f t="shared" si="389"/>
        <v>0.21999999999999997</v>
      </c>
      <c r="X989" s="4">
        <f t="shared" si="390"/>
        <v>0.21999999999999997</v>
      </c>
      <c r="Y989" s="4">
        <f t="shared" si="391"/>
        <v>0</v>
      </c>
      <c r="Z989" s="30">
        <f t="shared" si="392"/>
        <v>2019</v>
      </c>
      <c r="AA989" s="4">
        <f t="shared" si="393"/>
        <v>-1</v>
      </c>
      <c r="AB989" s="4">
        <f t="shared" si="394"/>
        <v>-1</v>
      </c>
      <c r="AC989" s="4">
        <f t="shared" si="395"/>
        <v>0</v>
      </c>
      <c r="AD989" s="4"/>
      <c r="AE989" s="4">
        <f t="shared" si="396"/>
        <v>0</v>
      </c>
      <c r="AF989" s="31">
        <f t="shared" si="397"/>
        <v>-0.78</v>
      </c>
      <c r="AG989" s="31">
        <f t="shared" si="398"/>
        <v>-0.78</v>
      </c>
      <c r="AH989" s="3">
        <f t="shared" si="399"/>
        <v>0</v>
      </c>
      <c r="AI989" s="40" t="b">
        <f t="shared" si="400"/>
        <v>0</v>
      </c>
      <c r="AJ989" s="3">
        <f t="shared" si="401"/>
        <v>4.0209790209790097E-2</v>
      </c>
      <c r="AK989" s="3">
        <f t="shared" si="402"/>
        <v>0.8102196077650704</v>
      </c>
    </row>
    <row r="990" spans="1:37" s="3" customFormat="1" x14ac:dyDescent="0.25">
      <c r="A990" s="9">
        <v>43765</v>
      </c>
      <c r="B990" s="1" t="s">
        <v>38</v>
      </c>
      <c r="C990" s="1" t="s">
        <v>40</v>
      </c>
      <c r="D990">
        <v>51</v>
      </c>
      <c r="E990" s="1">
        <v>13</v>
      </c>
      <c r="F990">
        <f t="shared" si="378"/>
        <v>1</v>
      </c>
      <c r="G990">
        <f t="shared" si="379"/>
        <v>0</v>
      </c>
      <c r="H990" s="4">
        <v>1.41</v>
      </c>
      <c r="I990" s="4">
        <v>3</v>
      </c>
      <c r="J990" s="4">
        <v>1.44</v>
      </c>
      <c r="K990" s="4">
        <v>2.85</v>
      </c>
      <c r="L990" s="18">
        <f t="shared" si="380"/>
        <v>70</v>
      </c>
      <c r="M990" s="18">
        <f t="shared" si="381"/>
        <v>30</v>
      </c>
      <c r="N990" s="18">
        <f t="shared" si="382"/>
        <v>65</v>
      </c>
      <c r="O990" s="18">
        <f t="shared" si="383"/>
        <v>35</v>
      </c>
      <c r="P990" s="4">
        <f t="shared" si="384"/>
        <v>201910</v>
      </c>
      <c r="Q990" s="23">
        <f t="shared" si="385"/>
        <v>1.41</v>
      </c>
      <c r="R990" s="23">
        <f t="shared" si="386"/>
        <v>-2.9390243902439028</v>
      </c>
      <c r="S990" s="22">
        <f t="shared" si="387"/>
        <v>-1.5290243902439029</v>
      </c>
      <c r="T990" s="5">
        <f t="shared" si="388"/>
        <v>2.1276595744680851</v>
      </c>
      <c r="U990" s="5"/>
      <c r="V990" s="5"/>
      <c r="W990" s="5">
        <f t="shared" si="389"/>
        <v>0.40999999999999992</v>
      </c>
      <c r="X990" s="4">
        <f t="shared" si="390"/>
        <v>0.43999999999999995</v>
      </c>
      <c r="Y990" s="4">
        <f t="shared" si="391"/>
        <v>3.0000000000000027E-2</v>
      </c>
      <c r="Z990" s="30">
        <f t="shared" si="392"/>
        <v>2019</v>
      </c>
      <c r="AA990" s="4">
        <f t="shared" si="393"/>
        <v>-1</v>
      </c>
      <c r="AB990" s="4">
        <f t="shared" si="394"/>
        <v>-1</v>
      </c>
      <c r="AC990" s="4">
        <f t="shared" si="395"/>
        <v>0</v>
      </c>
      <c r="AD990" s="4"/>
      <c r="AE990" s="4">
        <f t="shared" si="396"/>
        <v>1.4775413711583973E-2</v>
      </c>
      <c r="AF990" s="31">
        <f t="shared" si="397"/>
        <v>-0.59000000000000008</v>
      </c>
      <c r="AG990" s="31">
        <f t="shared" si="398"/>
        <v>-0.56000000000000005</v>
      </c>
      <c r="AH990" s="3">
        <f t="shared" si="399"/>
        <v>0</v>
      </c>
      <c r="AI990" s="40" t="b">
        <f t="shared" si="400"/>
        <v>0</v>
      </c>
      <c r="AJ990" s="3">
        <f t="shared" si="401"/>
        <v>4.0816326530612401E-2</v>
      </c>
      <c r="AK990" s="3">
        <f t="shared" si="402"/>
        <v>0.75353352447060007</v>
      </c>
    </row>
    <row r="991" spans="1:37" s="3" customFormat="1" x14ac:dyDescent="0.25">
      <c r="A991" s="9">
        <v>43765</v>
      </c>
      <c r="B991" s="1" t="s">
        <v>41</v>
      </c>
      <c r="C991" s="1" t="s">
        <v>61</v>
      </c>
      <c r="D991">
        <v>20</v>
      </c>
      <c r="E991" s="1">
        <v>27</v>
      </c>
      <c r="F991">
        <f t="shared" si="378"/>
        <v>0</v>
      </c>
      <c r="G991">
        <f t="shared" si="379"/>
        <v>1</v>
      </c>
      <c r="H991" s="4">
        <v>3.5</v>
      </c>
      <c r="I991" s="4">
        <v>1.32</v>
      </c>
      <c r="J991" s="4">
        <v>3.8</v>
      </c>
      <c r="K991" s="4">
        <v>1.27</v>
      </c>
      <c r="L991" s="18">
        <f t="shared" si="380"/>
        <v>20</v>
      </c>
      <c r="M991" s="18">
        <f t="shared" si="381"/>
        <v>75</v>
      </c>
      <c r="N991" s="18">
        <f t="shared" si="382"/>
        <v>25</v>
      </c>
      <c r="O991" s="18">
        <f t="shared" si="383"/>
        <v>75</v>
      </c>
      <c r="P991" s="4">
        <f t="shared" si="384"/>
        <v>201910</v>
      </c>
      <c r="Q991" s="23">
        <f t="shared" si="385"/>
        <v>2.6515151515151514</v>
      </c>
      <c r="R991" s="23">
        <f t="shared" si="386"/>
        <v>-3.5249999999999995</v>
      </c>
      <c r="S991" s="22">
        <f t="shared" si="387"/>
        <v>-0.87348484848484809</v>
      </c>
      <c r="T991" s="5">
        <f t="shared" si="388"/>
        <v>0.37714285714285717</v>
      </c>
      <c r="U991" s="5"/>
      <c r="V991" s="5"/>
      <c r="W991" s="5">
        <f t="shared" si="389"/>
        <v>-1</v>
      </c>
      <c r="X991" s="4">
        <f t="shared" si="390"/>
        <v>-1</v>
      </c>
      <c r="Y991" s="4">
        <f t="shared" si="391"/>
        <v>0</v>
      </c>
      <c r="Z991" s="30">
        <f t="shared" si="392"/>
        <v>2019</v>
      </c>
      <c r="AA991" s="4">
        <f t="shared" si="393"/>
        <v>0.32000000000000006</v>
      </c>
      <c r="AB991" s="4">
        <f t="shared" si="394"/>
        <v>0.27</v>
      </c>
      <c r="AC991" s="4">
        <f t="shared" si="395"/>
        <v>-5.0000000000000044E-2</v>
      </c>
      <c r="AD991" s="4"/>
      <c r="AE991" s="4">
        <f t="shared" si="396"/>
        <v>2.2556390977443608E-2</v>
      </c>
      <c r="AF991" s="31">
        <f t="shared" si="397"/>
        <v>-0.67999999999999994</v>
      </c>
      <c r="AG991" s="31">
        <f t="shared" si="398"/>
        <v>-0.73</v>
      </c>
      <c r="AH991" s="3">
        <f t="shared" si="399"/>
        <v>0</v>
      </c>
      <c r="AI991" s="40" t="b">
        <f t="shared" si="400"/>
        <v>0</v>
      </c>
      <c r="AJ991" s="3">
        <f t="shared" si="401"/>
        <v>4.1493775933610033E-2</v>
      </c>
      <c r="AK991" s="3">
        <f t="shared" si="402"/>
        <v>0.77417964430951436</v>
      </c>
    </row>
    <row r="992" spans="1:37" s="3" customFormat="1" x14ac:dyDescent="0.25">
      <c r="A992" s="9">
        <v>43765</v>
      </c>
      <c r="B992" s="1" t="s">
        <v>46</v>
      </c>
      <c r="C992" s="1" t="s">
        <v>55</v>
      </c>
      <c r="D992">
        <v>13</v>
      </c>
      <c r="E992" s="1">
        <v>31</v>
      </c>
      <c r="F992">
        <f t="shared" si="378"/>
        <v>0</v>
      </c>
      <c r="G992">
        <f t="shared" si="379"/>
        <v>1</v>
      </c>
      <c r="H992" s="4">
        <v>1.8</v>
      </c>
      <c r="I992" s="4">
        <v>2.0499999999999998</v>
      </c>
      <c r="J992" s="4">
        <v>1.86</v>
      </c>
      <c r="K992" s="4">
        <v>1.95</v>
      </c>
      <c r="L992" s="18">
        <f t="shared" si="380"/>
        <v>50</v>
      </c>
      <c r="M992" s="18">
        <f t="shared" si="381"/>
        <v>45</v>
      </c>
      <c r="N992" s="18">
        <f t="shared" si="382"/>
        <v>50</v>
      </c>
      <c r="O992" s="18">
        <f t="shared" si="383"/>
        <v>50</v>
      </c>
      <c r="P992" s="4">
        <f t="shared" si="384"/>
        <v>201910</v>
      </c>
      <c r="Q992" s="23">
        <f t="shared" si="385"/>
        <v>0.87804878048780499</v>
      </c>
      <c r="R992" s="23">
        <f t="shared" si="386"/>
        <v>-2.2023809523809526</v>
      </c>
      <c r="S992" s="22">
        <f t="shared" si="387"/>
        <v>-1.3243321718931476</v>
      </c>
      <c r="T992" s="5">
        <f t="shared" si="388"/>
        <v>1.1388888888888888</v>
      </c>
      <c r="U992" s="5"/>
      <c r="V992" s="5"/>
      <c r="W992" s="5">
        <f t="shared" si="389"/>
        <v>-1</v>
      </c>
      <c r="X992" s="4">
        <f t="shared" si="390"/>
        <v>-1</v>
      </c>
      <c r="Y992" s="4">
        <f t="shared" si="391"/>
        <v>0</v>
      </c>
      <c r="Z992" s="30">
        <f t="shared" si="392"/>
        <v>2019</v>
      </c>
      <c r="AA992" s="4">
        <f t="shared" si="393"/>
        <v>1.0499999999999998</v>
      </c>
      <c r="AB992" s="4">
        <f t="shared" si="394"/>
        <v>0.95</v>
      </c>
      <c r="AC992" s="4">
        <f t="shared" si="395"/>
        <v>-9.9999999999999867E-2</v>
      </c>
      <c r="AD992" s="4"/>
      <c r="AE992" s="4">
        <f t="shared" si="396"/>
        <v>1.7921146953405076E-2</v>
      </c>
      <c r="AF992" s="31">
        <f t="shared" si="397"/>
        <v>4.9999999999999822E-2</v>
      </c>
      <c r="AG992" s="31">
        <f t="shared" si="398"/>
        <v>-5.0000000000000044E-2</v>
      </c>
      <c r="AH992" s="3">
        <f t="shared" si="399"/>
        <v>0</v>
      </c>
      <c r="AI992" s="40" t="b">
        <f t="shared" si="400"/>
        <v>0</v>
      </c>
      <c r="AJ992" s="3">
        <f t="shared" si="401"/>
        <v>4.1558441558441461E-2</v>
      </c>
      <c r="AK992" s="3">
        <f t="shared" si="402"/>
        <v>0.7172464949581745</v>
      </c>
    </row>
    <row r="993" spans="1:37" s="3" customFormat="1" x14ac:dyDescent="0.25">
      <c r="A993" s="9">
        <v>43765</v>
      </c>
      <c r="B993" s="1" t="s">
        <v>45</v>
      </c>
      <c r="C993" s="1" t="s">
        <v>74</v>
      </c>
      <c r="D993">
        <v>16</v>
      </c>
      <c r="E993" s="1">
        <v>17</v>
      </c>
      <c r="F993">
        <f t="shared" si="378"/>
        <v>0</v>
      </c>
      <c r="G993">
        <f t="shared" si="379"/>
        <v>1</v>
      </c>
      <c r="H993" s="4">
        <v>1.41</v>
      </c>
      <c r="I993" s="4">
        <v>3</v>
      </c>
      <c r="J993" s="4">
        <v>1.52</v>
      </c>
      <c r="K993" s="4">
        <v>2.67</v>
      </c>
      <c r="L993" s="18">
        <f t="shared" si="380"/>
        <v>70</v>
      </c>
      <c r="M993" s="18">
        <f t="shared" si="381"/>
        <v>30</v>
      </c>
      <c r="N993" s="18">
        <f t="shared" si="382"/>
        <v>65</v>
      </c>
      <c r="O993" s="18">
        <f t="shared" si="383"/>
        <v>35</v>
      </c>
      <c r="P993" s="4">
        <f t="shared" si="384"/>
        <v>201910</v>
      </c>
      <c r="Q993" s="23">
        <f t="shared" si="385"/>
        <v>0.47</v>
      </c>
      <c r="R993" s="23">
        <f t="shared" si="386"/>
        <v>-2.9390243902439028</v>
      </c>
      <c r="S993" s="22">
        <f t="shared" si="387"/>
        <v>-2.4690243902439031</v>
      </c>
      <c r="T993" s="5">
        <f t="shared" si="388"/>
        <v>2.1276595744680851</v>
      </c>
      <c r="U993" s="5"/>
      <c r="V993" s="5"/>
      <c r="W993" s="5">
        <f t="shared" si="389"/>
        <v>-1</v>
      </c>
      <c r="X993" s="4">
        <f t="shared" si="390"/>
        <v>-1</v>
      </c>
      <c r="Y993" s="4">
        <f t="shared" si="391"/>
        <v>0</v>
      </c>
      <c r="Z993" s="30">
        <f t="shared" si="392"/>
        <v>2019</v>
      </c>
      <c r="AA993" s="4">
        <f t="shared" si="393"/>
        <v>2</v>
      </c>
      <c r="AB993" s="4">
        <f t="shared" si="394"/>
        <v>1.67</v>
      </c>
      <c r="AC993" s="4">
        <f t="shared" si="395"/>
        <v>-0.33000000000000007</v>
      </c>
      <c r="AD993" s="4"/>
      <c r="AE993" s="4">
        <f t="shared" si="396"/>
        <v>5.1325121313923083E-2</v>
      </c>
      <c r="AF993" s="31">
        <f t="shared" si="397"/>
        <v>1</v>
      </c>
      <c r="AG993" s="31">
        <f t="shared" si="398"/>
        <v>0.66999999999999993</v>
      </c>
      <c r="AH993" s="3">
        <f t="shared" si="399"/>
        <v>1</v>
      </c>
      <c r="AI993" s="40" t="b">
        <f t="shared" si="400"/>
        <v>0</v>
      </c>
      <c r="AJ993" s="3">
        <f t="shared" si="401"/>
        <v>4.0816326530612401E-2</v>
      </c>
      <c r="AK993" s="3">
        <f t="shared" si="402"/>
        <v>0.75353352447060007</v>
      </c>
    </row>
    <row r="994" spans="1:37" s="3" customFormat="1" x14ac:dyDescent="0.25">
      <c r="A994" s="9">
        <v>43765</v>
      </c>
      <c r="B994" s="1" t="s">
        <v>33</v>
      </c>
      <c r="C994" s="1" t="s">
        <v>34</v>
      </c>
      <c r="D994">
        <v>31</v>
      </c>
      <c r="E994" s="1">
        <v>26</v>
      </c>
      <c r="F994">
        <f t="shared" si="378"/>
        <v>1</v>
      </c>
      <c r="G994">
        <f t="shared" si="379"/>
        <v>0</v>
      </c>
      <c r="H994" s="4">
        <v>1.32</v>
      </c>
      <c r="I994" s="4">
        <v>3.45</v>
      </c>
      <c r="J994" s="4">
        <v>1.36</v>
      </c>
      <c r="K994" s="4">
        <v>3.25</v>
      </c>
      <c r="L994" s="18">
        <f t="shared" si="380"/>
        <v>70</v>
      </c>
      <c r="M994" s="18">
        <f t="shared" si="381"/>
        <v>25</v>
      </c>
      <c r="N994" s="18">
        <f t="shared" si="382"/>
        <v>70</v>
      </c>
      <c r="O994" s="18">
        <f t="shared" si="383"/>
        <v>30</v>
      </c>
      <c r="P994" s="4">
        <f t="shared" si="384"/>
        <v>201910</v>
      </c>
      <c r="Q994" s="23">
        <f t="shared" si="385"/>
        <v>1.32</v>
      </c>
      <c r="R994" s="23">
        <f t="shared" si="386"/>
        <v>-3.533163265306122</v>
      </c>
      <c r="S994" s="22">
        <f t="shared" si="387"/>
        <v>-2.2131632653061217</v>
      </c>
      <c r="T994" s="5">
        <f t="shared" si="388"/>
        <v>2.6136363636363638</v>
      </c>
      <c r="U994" s="5"/>
      <c r="V994" s="5"/>
      <c r="W994" s="5">
        <f t="shared" si="389"/>
        <v>0.32000000000000006</v>
      </c>
      <c r="X994" s="4">
        <f t="shared" si="390"/>
        <v>0.3600000000000001</v>
      </c>
      <c r="Y994" s="4">
        <f t="shared" si="391"/>
        <v>4.0000000000000036E-2</v>
      </c>
      <c r="Z994" s="30">
        <f t="shared" si="392"/>
        <v>2019</v>
      </c>
      <c r="AA994" s="4">
        <f t="shared" si="393"/>
        <v>-1</v>
      </c>
      <c r="AB994" s="4">
        <f t="shared" si="394"/>
        <v>-1</v>
      </c>
      <c r="AC994" s="4">
        <f t="shared" si="395"/>
        <v>0</v>
      </c>
      <c r="AD994" s="4"/>
      <c r="AE994" s="4">
        <f t="shared" si="396"/>
        <v>2.2281639928698804E-2</v>
      </c>
      <c r="AF994" s="31">
        <f t="shared" si="397"/>
        <v>-0.67999999999999994</v>
      </c>
      <c r="AG994" s="31">
        <f t="shared" si="398"/>
        <v>-0.6399999999999999</v>
      </c>
      <c r="AH994" s="3">
        <f t="shared" si="399"/>
        <v>0</v>
      </c>
      <c r="AI994" s="40" t="b">
        <f t="shared" si="400"/>
        <v>0</v>
      </c>
      <c r="AJ994" s="3">
        <f t="shared" si="401"/>
        <v>4.5283018867924518E-2</v>
      </c>
      <c r="AK994" s="3">
        <f t="shared" si="402"/>
        <v>0.76999762186220344</v>
      </c>
    </row>
    <row r="995" spans="1:37" s="3" customFormat="1" x14ac:dyDescent="0.25">
      <c r="A995" s="9">
        <v>43765</v>
      </c>
      <c r="B995" s="1" t="s">
        <v>47</v>
      </c>
      <c r="C995" s="1" t="s">
        <v>54</v>
      </c>
      <c r="D995">
        <v>27</v>
      </c>
      <c r="E995" s="1">
        <v>24</v>
      </c>
      <c r="F995">
        <f t="shared" si="378"/>
        <v>1</v>
      </c>
      <c r="G995">
        <f t="shared" si="379"/>
        <v>0</v>
      </c>
      <c r="H995" s="4">
        <v>1.34</v>
      </c>
      <c r="I995" s="4">
        <v>3.35</v>
      </c>
      <c r="J995" s="4">
        <v>1.37</v>
      </c>
      <c r="K995" s="4">
        <v>3.2</v>
      </c>
      <c r="L995" s="18">
        <f t="shared" si="380"/>
        <v>70</v>
      </c>
      <c r="M995" s="18">
        <f t="shared" si="381"/>
        <v>25</v>
      </c>
      <c r="N995" s="18">
        <f t="shared" si="382"/>
        <v>70</v>
      </c>
      <c r="O995" s="18">
        <f t="shared" si="383"/>
        <v>30</v>
      </c>
      <c r="P995" s="4">
        <f t="shared" si="384"/>
        <v>201910</v>
      </c>
      <c r="Q995" s="23">
        <f t="shared" si="385"/>
        <v>1.34</v>
      </c>
      <c r="R995" s="23">
        <f t="shared" si="386"/>
        <v>-3.3667083854818518</v>
      </c>
      <c r="S995" s="22">
        <f t="shared" si="387"/>
        <v>-2.0267083854818519</v>
      </c>
      <c r="T995" s="5">
        <f t="shared" si="388"/>
        <v>2.5</v>
      </c>
      <c r="U995" s="5"/>
      <c r="V995" s="5"/>
      <c r="W995" s="5">
        <f t="shared" si="389"/>
        <v>0.34000000000000008</v>
      </c>
      <c r="X995" s="4">
        <f t="shared" si="390"/>
        <v>0.37000000000000011</v>
      </c>
      <c r="Y995" s="4">
        <f t="shared" si="391"/>
        <v>3.0000000000000027E-2</v>
      </c>
      <c r="Z995" s="30">
        <f t="shared" si="392"/>
        <v>2019</v>
      </c>
      <c r="AA995" s="4">
        <f t="shared" si="393"/>
        <v>-1</v>
      </c>
      <c r="AB995" s="4">
        <f t="shared" si="394"/>
        <v>-1</v>
      </c>
      <c r="AC995" s="4">
        <f t="shared" si="395"/>
        <v>0</v>
      </c>
      <c r="AD995" s="4"/>
      <c r="AE995" s="4">
        <f t="shared" si="396"/>
        <v>1.6341649417147774E-2</v>
      </c>
      <c r="AF995" s="31">
        <f t="shared" si="397"/>
        <v>-0.65999999999999992</v>
      </c>
      <c r="AG995" s="31">
        <f t="shared" si="398"/>
        <v>-0.62999999999999989</v>
      </c>
      <c r="AH995" s="3">
        <f t="shared" si="399"/>
        <v>0</v>
      </c>
      <c r="AI995" s="40" t="b">
        <f t="shared" si="400"/>
        <v>0</v>
      </c>
      <c r="AJ995" s="3">
        <f t="shared" si="401"/>
        <v>4.2857142857142816E-2</v>
      </c>
      <c r="AK995" s="3">
        <f t="shared" si="402"/>
        <v>0.76725860561305748</v>
      </c>
    </row>
    <row r="996" spans="1:37" s="3" customFormat="1" x14ac:dyDescent="0.25">
      <c r="A996" s="9">
        <v>43765</v>
      </c>
      <c r="B996" s="1" t="s">
        <v>56</v>
      </c>
      <c r="C996" s="1" t="s">
        <v>53</v>
      </c>
      <c r="D996">
        <v>29</v>
      </c>
      <c r="E996" s="1">
        <v>15</v>
      </c>
      <c r="F996">
        <f t="shared" si="378"/>
        <v>1</v>
      </c>
      <c r="G996">
        <f t="shared" si="379"/>
        <v>0</v>
      </c>
      <c r="H996" s="4">
        <v>1.45</v>
      </c>
      <c r="I996" s="4">
        <v>2.8</v>
      </c>
      <c r="J996" s="4">
        <v>1.31</v>
      </c>
      <c r="K996" s="4">
        <v>3.6</v>
      </c>
      <c r="L996" s="18">
        <f t="shared" si="380"/>
        <v>60</v>
      </c>
      <c r="M996" s="18">
        <f t="shared" si="381"/>
        <v>35</v>
      </c>
      <c r="N996" s="18">
        <f t="shared" si="382"/>
        <v>75</v>
      </c>
      <c r="O996" s="18">
        <f t="shared" si="383"/>
        <v>25</v>
      </c>
      <c r="P996" s="4">
        <f t="shared" si="384"/>
        <v>201910</v>
      </c>
      <c r="Q996" s="23">
        <f t="shared" si="385"/>
        <v>1.45</v>
      </c>
      <c r="R996" s="23">
        <f t="shared" si="386"/>
        <v>-2.7777777777777777</v>
      </c>
      <c r="S996" s="22">
        <f t="shared" si="387"/>
        <v>-1.3277777777777777</v>
      </c>
      <c r="T996" s="5">
        <f t="shared" si="388"/>
        <v>1.9310344827586206</v>
      </c>
      <c r="U996" s="5"/>
      <c r="V996" s="5"/>
      <c r="W996" s="5">
        <f t="shared" si="389"/>
        <v>0.44999999999999996</v>
      </c>
      <c r="X996" s="4">
        <f t="shared" si="390"/>
        <v>0.31000000000000005</v>
      </c>
      <c r="Y996" s="4">
        <f t="shared" si="391"/>
        <v>-0.1399999999999999</v>
      </c>
      <c r="Z996" s="30">
        <f t="shared" si="392"/>
        <v>2019</v>
      </c>
      <c r="AA996" s="4">
        <f t="shared" si="393"/>
        <v>-1</v>
      </c>
      <c r="AB996" s="4">
        <f t="shared" si="394"/>
        <v>-1</v>
      </c>
      <c r="AC996" s="4">
        <f t="shared" si="395"/>
        <v>0</v>
      </c>
      <c r="AD996" s="4"/>
      <c r="AE996" s="4">
        <f t="shared" si="396"/>
        <v>-7.3703606212160988E-2</v>
      </c>
      <c r="AF996" s="31">
        <f t="shared" si="397"/>
        <v>-0.55000000000000004</v>
      </c>
      <c r="AG996" s="31">
        <f t="shared" si="398"/>
        <v>-0.69</v>
      </c>
      <c r="AH996" s="3">
        <f t="shared" si="399"/>
        <v>1</v>
      </c>
      <c r="AI996" s="40">
        <f t="shared" si="400"/>
        <v>3.256704980842906E-2</v>
      </c>
      <c r="AJ996" s="3">
        <f t="shared" si="401"/>
        <v>4.4705882352941262E-2</v>
      </c>
      <c r="AK996" s="3">
        <f t="shared" si="402"/>
        <v>0.74216797301560333</v>
      </c>
    </row>
    <row r="997" spans="1:37" s="3" customFormat="1" x14ac:dyDescent="0.25">
      <c r="A997" s="9">
        <v>43765</v>
      </c>
      <c r="B997" s="1" t="s">
        <v>73</v>
      </c>
      <c r="C997" s="1" t="s">
        <v>44</v>
      </c>
      <c r="D997">
        <v>24</v>
      </c>
      <c r="E997" s="1">
        <v>10</v>
      </c>
      <c r="F997">
        <f t="shared" si="378"/>
        <v>1</v>
      </c>
      <c r="G997">
        <f t="shared" si="379"/>
        <v>0</v>
      </c>
      <c r="H997" s="4">
        <v>1.1599999999999999</v>
      </c>
      <c r="I997" s="4">
        <v>5.5</v>
      </c>
      <c r="J997" s="4">
        <v>1.1399999999999999</v>
      </c>
      <c r="K997" s="4">
        <v>6</v>
      </c>
      <c r="L997" s="18">
        <f t="shared" si="380"/>
        <v>80</v>
      </c>
      <c r="M997" s="18">
        <f t="shared" si="381"/>
        <v>15</v>
      </c>
      <c r="N997" s="18">
        <f t="shared" si="382"/>
        <v>85</v>
      </c>
      <c r="O997" s="18">
        <f t="shared" si="383"/>
        <v>15</v>
      </c>
      <c r="P997" s="4">
        <f t="shared" si="384"/>
        <v>201910</v>
      </c>
      <c r="Q997" s="23">
        <f t="shared" si="385"/>
        <v>1.1599999999999999</v>
      </c>
      <c r="R997" s="23">
        <f t="shared" si="386"/>
        <v>-6.4722222222222259</v>
      </c>
      <c r="S997" s="22">
        <f t="shared" si="387"/>
        <v>-5.3122222222222257</v>
      </c>
      <c r="T997" s="5">
        <f t="shared" si="388"/>
        <v>4.7413793103448283</v>
      </c>
      <c r="U997" s="5"/>
      <c r="V997" s="5"/>
      <c r="W997" s="5">
        <f t="shared" si="389"/>
        <v>0.15999999999999992</v>
      </c>
      <c r="X997" s="4">
        <f t="shared" si="390"/>
        <v>0.1399999999999999</v>
      </c>
      <c r="Y997" s="4">
        <f t="shared" si="391"/>
        <v>-2.0000000000000018E-2</v>
      </c>
      <c r="Z997" s="30">
        <f t="shared" si="392"/>
        <v>2019</v>
      </c>
      <c r="AA997" s="4">
        <f t="shared" si="393"/>
        <v>-1</v>
      </c>
      <c r="AB997" s="4">
        <f t="shared" si="394"/>
        <v>-1</v>
      </c>
      <c r="AC997" s="4">
        <f t="shared" si="395"/>
        <v>0</v>
      </c>
      <c r="AD997" s="4"/>
      <c r="AE997" s="4">
        <f t="shared" si="396"/>
        <v>-1.5124016938898976E-2</v>
      </c>
      <c r="AF997" s="31">
        <f t="shared" si="397"/>
        <v>-0.84000000000000008</v>
      </c>
      <c r="AG997" s="31">
        <f t="shared" si="398"/>
        <v>-0.8600000000000001</v>
      </c>
      <c r="AH997" s="3">
        <f t="shared" si="399"/>
        <v>0</v>
      </c>
      <c r="AI997" s="40" t="b">
        <f t="shared" si="400"/>
        <v>0</v>
      </c>
      <c r="AJ997" s="3">
        <f t="shared" si="401"/>
        <v>4.2042042042042094E-2</v>
      </c>
      <c r="AK997" s="3">
        <f t="shared" si="402"/>
        <v>0.83638132486905592</v>
      </c>
    </row>
    <row r="998" spans="1:37" s="3" customFormat="1" x14ac:dyDescent="0.25">
      <c r="A998" s="9">
        <v>43765</v>
      </c>
      <c r="B998" s="1" t="s">
        <v>42</v>
      </c>
      <c r="C998" s="1" t="s">
        <v>63</v>
      </c>
      <c r="D998">
        <v>31</v>
      </c>
      <c r="E998" s="1">
        <v>9</v>
      </c>
      <c r="F998">
        <f t="shared" si="378"/>
        <v>1</v>
      </c>
      <c r="G998">
        <f t="shared" si="379"/>
        <v>0</v>
      </c>
      <c r="H998" s="4">
        <v>1.22</v>
      </c>
      <c r="I998" s="4">
        <v>4.5</v>
      </c>
      <c r="J998" s="4">
        <v>1.1499999999999999</v>
      </c>
      <c r="K998" s="4">
        <v>5.75</v>
      </c>
      <c r="L998" s="18">
        <f t="shared" si="380"/>
        <v>80</v>
      </c>
      <c r="M998" s="18">
        <f t="shared" si="381"/>
        <v>20</v>
      </c>
      <c r="N998" s="18">
        <f t="shared" si="382"/>
        <v>85</v>
      </c>
      <c r="O998" s="18">
        <f t="shared" si="383"/>
        <v>15</v>
      </c>
      <c r="P998" s="4">
        <f t="shared" si="384"/>
        <v>201910</v>
      </c>
      <c r="Q998" s="23">
        <f t="shared" si="385"/>
        <v>1.22</v>
      </c>
      <c r="R998" s="23">
        <f t="shared" si="386"/>
        <v>-4.8311688311688314</v>
      </c>
      <c r="S998" s="22">
        <f t="shared" si="387"/>
        <v>-3.6111688311688317</v>
      </c>
      <c r="T998" s="5">
        <f t="shared" si="388"/>
        <v>3.6885245901639343</v>
      </c>
      <c r="U998" s="5"/>
      <c r="V998" s="5"/>
      <c r="W998" s="5">
        <f t="shared" si="389"/>
        <v>0.21999999999999997</v>
      </c>
      <c r="X998" s="4">
        <f t="shared" si="390"/>
        <v>0.14999999999999991</v>
      </c>
      <c r="Y998" s="4">
        <f t="shared" si="391"/>
        <v>-7.0000000000000062E-2</v>
      </c>
      <c r="Z998" s="30">
        <f t="shared" si="392"/>
        <v>2019</v>
      </c>
      <c r="AA998" s="4">
        <f t="shared" si="393"/>
        <v>-1</v>
      </c>
      <c r="AB998" s="4">
        <f t="shared" si="394"/>
        <v>-1</v>
      </c>
      <c r="AC998" s="4">
        <f t="shared" si="395"/>
        <v>0</v>
      </c>
      <c r="AD998" s="4"/>
      <c r="AE998" s="4">
        <f t="shared" si="396"/>
        <v>-4.9893086243763429E-2</v>
      </c>
      <c r="AF998" s="31">
        <f t="shared" si="397"/>
        <v>-0.78</v>
      </c>
      <c r="AG998" s="31">
        <f t="shared" si="398"/>
        <v>-0.85000000000000009</v>
      </c>
      <c r="AH998" s="3">
        <f t="shared" si="399"/>
        <v>1</v>
      </c>
      <c r="AI998" s="40" t="b">
        <f t="shared" si="400"/>
        <v>0</v>
      </c>
      <c r="AJ998" s="3">
        <f t="shared" si="401"/>
        <v>4.0209790209790097E-2</v>
      </c>
      <c r="AK998" s="3">
        <f t="shared" si="402"/>
        <v>0.8102196077650704</v>
      </c>
    </row>
    <row r="999" spans="1:37" s="3" customFormat="1" x14ac:dyDescent="0.25">
      <c r="A999" s="9">
        <v>43765</v>
      </c>
      <c r="B999" s="1" t="s">
        <v>50</v>
      </c>
      <c r="C999" s="1" t="s">
        <v>39</v>
      </c>
      <c r="D999">
        <v>27</v>
      </c>
      <c r="E999" s="1">
        <v>23</v>
      </c>
      <c r="F999">
        <f t="shared" si="378"/>
        <v>1</v>
      </c>
      <c r="G999">
        <f t="shared" si="379"/>
        <v>0</v>
      </c>
      <c r="H999" s="4">
        <v>1.74</v>
      </c>
      <c r="I999" s="4">
        <v>2.15</v>
      </c>
      <c r="J999" s="4">
        <v>1.8</v>
      </c>
      <c r="K999" s="4">
        <v>2.0499999999999998</v>
      </c>
      <c r="L999" s="18">
        <f t="shared" si="380"/>
        <v>50</v>
      </c>
      <c r="M999" s="18">
        <f t="shared" si="381"/>
        <v>45</v>
      </c>
      <c r="N999" s="18">
        <f t="shared" si="382"/>
        <v>55</v>
      </c>
      <c r="O999" s="18">
        <f t="shared" si="383"/>
        <v>45</v>
      </c>
      <c r="P999" s="4">
        <f t="shared" si="384"/>
        <v>201910</v>
      </c>
      <c r="Q999" s="23">
        <f t="shared" si="385"/>
        <v>1.74</v>
      </c>
      <c r="R999" s="23">
        <f t="shared" si="386"/>
        <v>-2.2209165687426555</v>
      </c>
      <c r="S999" s="22">
        <f t="shared" si="387"/>
        <v>-0.48091656874265554</v>
      </c>
      <c r="T999" s="5">
        <f t="shared" si="388"/>
        <v>1.235632183908046</v>
      </c>
      <c r="U999" s="5"/>
      <c r="V999" s="5"/>
      <c r="W999" s="5">
        <f t="shared" si="389"/>
        <v>0.74</v>
      </c>
      <c r="X999" s="4">
        <f t="shared" si="390"/>
        <v>0.8</v>
      </c>
      <c r="Y999" s="4">
        <f t="shared" si="391"/>
        <v>6.0000000000000053E-2</v>
      </c>
      <c r="Z999" s="30">
        <f t="shared" si="392"/>
        <v>2019</v>
      </c>
      <c r="AA999" s="4">
        <f t="shared" si="393"/>
        <v>-1</v>
      </c>
      <c r="AB999" s="4">
        <f t="shared" si="394"/>
        <v>-1</v>
      </c>
      <c r="AC999" s="4">
        <f t="shared" si="395"/>
        <v>0</v>
      </c>
      <c r="AD999" s="4"/>
      <c r="AE999" s="4">
        <f t="shared" si="396"/>
        <v>1.9157088122605304E-2</v>
      </c>
      <c r="AF999" s="31">
        <f t="shared" si="397"/>
        <v>-0.26</v>
      </c>
      <c r="AG999" s="31">
        <f t="shared" si="398"/>
        <v>-0.19999999999999996</v>
      </c>
      <c r="AH999" s="3">
        <f t="shared" si="399"/>
        <v>0</v>
      </c>
      <c r="AI999" s="40" t="b">
        <f t="shared" si="400"/>
        <v>0</v>
      </c>
      <c r="AJ999" s="3">
        <f t="shared" si="401"/>
        <v>3.8303341902313659E-2</v>
      </c>
      <c r="AK999" s="3">
        <f t="shared" si="402"/>
        <v>0.72204519573698789</v>
      </c>
    </row>
    <row r="1000" spans="1:37" s="3" customFormat="1" x14ac:dyDescent="0.25">
      <c r="A1000" s="9">
        <v>43762</v>
      </c>
      <c r="B1000" s="1" t="s">
        <v>60</v>
      </c>
      <c r="C1000" s="1" t="s">
        <v>48</v>
      </c>
      <c r="D1000">
        <v>19</v>
      </c>
      <c r="E1000" s="1">
        <v>9</v>
      </c>
      <c r="F1000">
        <f t="shared" si="378"/>
        <v>1</v>
      </c>
      <c r="G1000">
        <f t="shared" si="379"/>
        <v>0</v>
      </c>
      <c r="H1000" s="4">
        <v>1.1100000000000001</v>
      </c>
      <c r="I1000" s="4">
        <v>7</v>
      </c>
      <c r="J1000" s="4">
        <v>1.08</v>
      </c>
      <c r="K1000" s="4">
        <v>8.5</v>
      </c>
      <c r="L1000" s="18">
        <f t="shared" si="380"/>
        <v>90</v>
      </c>
      <c r="M1000" s="18">
        <f t="shared" si="381"/>
        <v>10</v>
      </c>
      <c r="N1000" s="18">
        <f t="shared" si="382"/>
        <v>90</v>
      </c>
      <c r="O1000" s="18">
        <f t="shared" si="383"/>
        <v>10</v>
      </c>
      <c r="P1000" s="4">
        <f t="shared" si="384"/>
        <v>201910</v>
      </c>
      <c r="Q1000" s="23">
        <f t="shared" si="385"/>
        <v>1.1100000000000001</v>
      </c>
      <c r="R1000" s="23">
        <f t="shared" si="386"/>
        <v>-9.2575757575757489</v>
      </c>
      <c r="S1000" s="22">
        <f t="shared" si="387"/>
        <v>-8.1475757575757495</v>
      </c>
      <c r="T1000" s="5">
        <f t="shared" si="388"/>
        <v>6.3063063063063058</v>
      </c>
      <c r="U1000" s="5"/>
      <c r="V1000" s="5"/>
      <c r="W1000" s="5">
        <f t="shared" si="389"/>
        <v>0.1100000000000001</v>
      </c>
      <c r="X1000" s="4">
        <f t="shared" si="390"/>
        <v>8.0000000000000071E-2</v>
      </c>
      <c r="Y1000" s="4">
        <f t="shared" si="391"/>
        <v>-3.0000000000000027E-2</v>
      </c>
      <c r="Z1000" s="30">
        <f t="shared" si="392"/>
        <v>2019</v>
      </c>
      <c r="AA1000" s="4">
        <f t="shared" si="393"/>
        <v>-1</v>
      </c>
      <c r="AB1000" s="4">
        <f t="shared" si="394"/>
        <v>-1</v>
      </c>
      <c r="AC1000" s="4">
        <f t="shared" si="395"/>
        <v>0</v>
      </c>
      <c r="AD1000" s="4"/>
      <c r="AE1000" s="4">
        <f t="shared" si="396"/>
        <v>-2.5025025025025016E-2</v>
      </c>
      <c r="AF1000" s="31">
        <f t="shared" si="397"/>
        <v>-0.8899999999999999</v>
      </c>
      <c r="AG1000" s="31">
        <f t="shared" si="398"/>
        <v>-0.91999999999999993</v>
      </c>
      <c r="AH1000" s="3">
        <f t="shared" si="399"/>
        <v>0</v>
      </c>
      <c r="AI1000" s="40" t="b">
        <f t="shared" si="400"/>
        <v>0</v>
      </c>
      <c r="AJ1000" s="3">
        <f t="shared" si="401"/>
        <v>4.1923551171393236E-2</v>
      </c>
      <c r="AK1000" s="3">
        <f t="shared" si="402"/>
        <v>0.86566820543654521</v>
      </c>
    </row>
    <row r="1001" spans="1:37" s="3" customFormat="1" x14ac:dyDescent="0.25">
      <c r="A1001" s="9">
        <v>43759</v>
      </c>
      <c r="B1001" s="1" t="s">
        <v>53</v>
      </c>
      <c r="C1001" s="1" t="s">
        <v>52</v>
      </c>
      <c r="D1001">
        <v>0</v>
      </c>
      <c r="E1001" s="1">
        <v>33</v>
      </c>
      <c r="F1001">
        <f t="shared" si="378"/>
        <v>0</v>
      </c>
      <c r="G1001">
        <f t="shared" si="379"/>
        <v>1</v>
      </c>
      <c r="H1001" s="4">
        <v>4.5</v>
      </c>
      <c r="I1001" s="4">
        <v>1.22</v>
      </c>
      <c r="J1001" s="4">
        <v>4.25</v>
      </c>
      <c r="K1001" s="4">
        <v>1.23</v>
      </c>
      <c r="L1001" s="18">
        <f t="shared" si="380"/>
        <v>20</v>
      </c>
      <c r="M1001" s="18">
        <f t="shared" si="381"/>
        <v>80</v>
      </c>
      <c r="N1001" s="18">
        <f t="shared" si="382"/>
        <v>20</v>
      </c>
      <c r="O1001" s="18">
        <f t="shared" si="383"/>
        <v>80</v>
      </c>
      <c r="P1001" s="4">
        <f t="shared" si="384"/>
        <v>201910</v>
      </c>
      <c r="Q1001" s="23">
        <f t="shared" si="385"/>
        <v>3.6885245901639343</v>
      </c>
      <c r="R1001" s="23">
        <f t="shared" si="386"/>
        <v>-4.8311688311688314</v>
      </c>
      <c r="S1001" s="22">
        <f t="shared" si="387"/>
        <v>-1.1426442410048971</v>
      </c>
      <c r="T1001" s="5">
        <f t="shared" si="388"/>
        <v>0.27111111111111108</v>
      </c>
      <c r="U1001" s="5"/>
      <c r="V1001" s="5"/>
      <c r="W1001" s="5">
        <f t="shared" si="389"/>
        <v>-1</v>
      </c>
      <c r="X1001" s="4">
        <f t="shared" si="390"/>
        <v>-1</v>
      </c>
      <c r="Y1001" s="4">
        <f t="shared" si="391"/>
        <v>0</v>
      </c>
      <c r="Z1001" s="30">
        <f t="shared" si="392"/>
        <v>2019</v>
      </c>
      <c r="AA1001" s="4">
        <f t="shared" si="393"/>
        <v>0.21999999999999997</v>
      </c>
      <c r="AB1001" s="4">
        <f t="shared" si="394"/>
        <v>0.22999999999999998</v>
      </c>
      <c r="AC1001" s="4">
        <f t="shared" si="395"/>
        <v>1.0000000000000009E-2</v>
      </c>
      <c r="AD1001" s="4"/>
      <c r="AE1001" s="4">
        <f t="shared" si="396"/>
        <v>-1.307189542483661E-2</v>
      </c>
      <c r="AF1001" s="31">
        <f t="shared" si="397"/>
        <v>-0.78</v>
      </c>
      <c r="AG1001" s="31">
        <f t="shared" si="398"/>
        <v>-0.77</v>
      </c>
      <c r="AH1001" s="3">
        <f t="shared" si="399"/>
        <v>0</v>
      </c>
      <c r="AI1001" s="40" t="b">
        <f t="shared" si="400"/>
        <v>0</v>
      </c>
      <c r="AJ1001" s="3">
        <f t="shared" si="401"/>
        <v>4.0209790209790097E-2</v>
      </c>
      <c r="AK1001" s="3">
        <f t="shared" si="402"/>
        <v>0.8102196077650704</v>
      </c>
    </row>
    <row r="1002" spans="1:37" s="3" customFormat="1" x14ac:dyDescent="0.25">
      <c r="A1002" s="9">
        <v>43758</v>
      </c>
      <c r="B1002" s="1" t="s">
        <v>37</v>
      </c>
      <c r="C1002" s="1" t="s">
        <v>55</v>
      </c>
      <c r="D1002">
        <v>37</v>
      </c>
      <c r="E1002" s="1">
        <v>10</v>
      </c>
      <c r="F1002">
        <f t="shared" si="378"/>
        <v>1</v>
      </c>
      <c r="G1002">
        <f t="shared" si="379"/>
        <v>0</v>
      </c>
      <c r="H1002" s="4">
        <v>1.66</v>
      </c>
      <c r="I1002" s="4">
        <v>2.2999999999999998</v>
      </c>
      <c r="J1002" s="4">
        <v>1.62</v>
      </c>
      <c r="K1002" s="4">
        <v>2.4</v>
      </c>
      <c r="L1002" s="18">
        <f t="shared" si="380"/>
        <v>60</v>
      </c>
      <c r="M1002" s="18">
        <f t="shared" si="381"/>
        <v>40</v>
      </c>
      <c r="N1002" s="18">
        <f t="shared" si="382"/>
        <v>60</v>
      </c>
      <c r="O1002" s="18">
        <f t="shared" si="383"/>
        <v>40</v>
      </c>
      <c r="P1002" s="4">
        <f t="shared" si="384"/>
        <v>201910</v>
      </c>
      <c r="Q1002" s="23">
        <f t="shared" si="385"/>
        <v>1.66</v>
      </c>
      <c r="R1002" s="23">
        <f t="shared" si="386"/>
        <v>-2.2843822843822847</v>
      </c>
      <c r="S1002" s="22">
        <f t="shared" si="387"/>
        <v>-0.62438228438228482</v>
      </c>
      <c r="T1002" s="5">
        <f t="shared" si="388"/>
        <v>1.3855421686746987</v>
      </c>
      <c r="U1002" s="5"/>
      <c r="V1002" s="5"/>
      <c r="W1002" s="5">
        <f t="shared" si="389"/>
        <v>0.65999999999999992</v>
      </c>
      <c r="X1002" s="4">
        <f t="shared" si="390"/>
        <v>0.62000000000000011</v>
      </c>
      <c r="Y1002" s="4">
        <f t="shared" si="391"/>
        <v>-3.9999999999999813E-2</v>
      </c>
      <c r="Z1002" s="30">
        <f t="shared" si="392"/>
        <v>2019</v>
      </c>
      <c r="AA1002" s="4">
        <f t="shared" si="393"/>
        <v>-1</v>
      </c>
      <c r="AB1002" s="4">
        <f t="shared" si="394"/>
        <v>-1</v>
      </c>
      <c r="AC1002" s="4">
        <f t="shared" si="395"/>
        <v>0</v>
      </c>
      <c r="AD1002" s="4"/>
      <c r="AE1002" s="4">
        <f t="shared" si="396"/>
        <v>-1.4874312063066997E-2</v>
      </c>
      <c r="AF1002" s="31">
        <f t="shared" si="397"/>
        <v>-0.34000000000000008</v>
      </c>
      <c r="AG1002" s="31">
        <f t="shared" si="398"/>
        <v>-0.37999999999999989</v>
      </c>
      <c r="AH1002" s="3">
        <f t="shared" si="399"/>
        <v>0</v>
      </c>
      <c r="AI1002" s="40" t="b">
        <f t="shared" si="400"/>
        <v>0</v>
      </c>
      <c r="AJ1002" s="3">
        <f t="shared" si="401"/>
        <v>3.5858585858585923E-2</v>
      </c>
      <c r="AK1002" s="3">
        <f t="shared" si="402"/>
        <v>0.72834147531433491</v>
      </c>
    </row>
    <row r="1003" spans="1:37" s="3" customFormat="1" x14ac:dyDescent="0.25">
      <c r="A1003" s="9">
        <v>43758</v>
      </c>
      <c r="B1003" s="1" t="s">
        <v>45</v>
      </c>
      <c r="C1003" s="1" t="s">
        <v>42</v>
      </c>
      <c r="D1003">
        <v>25</v>
      </c>
      <c r="E1003" s="1">
        <v>36</v>
      </c>
      <c r="F1003">
        <f t="shared" si="378"/>
        <v>0</v>
      </c>
      <c r="G1003">
        <f t="shared" si="379"/>
        <v>1</v>
      </c>
      <c r="H1003" s="4">
        <v>1.52</v>
      </c>
      <c r="I1003" s="4">
        <v>2.67</v>
      </c>
      <c r="J1003" s="4">
        <v>1.45</v>
      </c>
      <c r="K1003" s="4">
        <v>2.8</v>
      </c>
      <c r="L1003" s="18">
        <f t="shared" si="380"/>
        <v>60</v>
      </c>
      <c r="M1003" s="18">
        <f t="shared" si="381"/>
        <v>35</v>
      </c>
      <c r="N1003" s="18">
        <f t="shared" si="382"/>
        <v>65</v>
      </c>
      <c r="O1003" s="18">
        <f t="shared" si="383"/>
        <v>35</v>
      </c>
      <c r="P1003" s="4">
        <f t="shared" si="384"/>
        <v>201910</v>
      </c>
      <c r="Q1003" s="23">
        <f t="shared" si="385"/>
        <v>0.56928838951310867</v>
      </c>
      <c r="R1003" s="23">
        <f t="shared" si="386"/>
        <v>-2.521879318286504</v>
      </c>
      <c r="S1003" s="22">
        <f t="shared" si="387"/>
        <v>-1.9525909287733954</v>
      </c>
      <c r="T1003" s="5">
        <f t="shared" si="388"/>
        <v>1.756578947368421</v>
      </c>
      <c r="U1003" s="5"/>
      <c r="V1003" s="5"/>
      <c r="W1003" s="5">
        <f t="shared" si="389"/>
        <v>-1</v>
      </c>
      <c r="X1003" s="4">
        <f t="shared" si="390"/>
        <v>-1</v>
      </c>
      <c r="Y1003" s="4">
        <f t="shared" si="391"/>
        <v>0</v>
      </c>
      <c r="Z1003" s="30">
        <f t="shared" si="392"/>
        <v>2019</v>
      </c>
      <c r="AA1003" s="4">
        <f t="shared" si="393"/>
        <v>1.67</v>
      </c>
      <c r="AB1003" s="4">
        <f t="shared" si="394"/>
        <v>1.7999999999999998</v>
      </c>
      <c r="AC1003" s="4">
        <f t="shared" si="395"/>
        <v>0.12999999999999989</v>
      </c>
      <c r="AD1003" s="4"/>
      <c r="AE1003" s="4">
        <f t="shared" si="396"/>
        <v>-3.1760435571687839E-2</v>
      </c>
      <c r="AF1003" s="31">
        <f t="shared" si="397"/>
        <v>0.66999999999999993</v>
      </c>
      <c r="AG1003" s="31">
        <f t="shared" si="398"/>
        <v>0.79999999999999982</v>
      </c>
      <c r="AH1003" s="3">
        <f t="shared" si="399"/>
        <v>0</v>
      </c>
      <c r="AI1003" s="40" t="b">
        <f t="shared" si="400"/>
        <v>0</v>
      </c>
      <c r="AJ1003" s="3">
        <f t="shared" si="401"/>
        <v>3.1408114558472477E-2</v>
      </c>
      <c r="AK1003" s="3">
        <f t="shared" si="402"/>
        <v>0.74560748766802243</v>
      </c>
    </row>
    <row r="1004" spans="1:37" s="3" customFormat="1" x14ac:dyDescent="0.25">
      <c r="A1004" s="9">
        <v>43758</v>
      </c>
      <c r="B1004" s="1" t="s">
        <v>61</v>
      </c>
      <c r="C1004" s="1" t="s">
        <v>43</v>
      </c>
      <c r="D1004">
        <v>16</v>
      </c>
      <c r="E1004" s="1">
        <v>30</v>
      </c>
      <c r="F1004">
        <f t="shared" si="378"/>
        <v>0</v>
      </c>
      <c r="G1004">
        <f t="shared" si="379"/>
        <v>1</v>
      </c>
      <c r="H1004" s="4">
        <v>1.5</v>
      </c>
      <c r="I1004" s="4">
        <v>2.7</v>
      </c>
      <c r="J1004" s="4">
        <v>1.64</v>
      </c>
      <c r="K1004" s="4">
        <v>2.35</v>
      </c>
      <c r="L1004" s="18">
        <f t="shared" si="380"/>
        <v>60</v>
      </c>
      <c r="M1004" s="18">
        <f t="shared" si="381"/>
        <v>35</v>
      </c>
      <c r="N1004" s="18">
        <f t="shared" si="382"/>
        <v>60</v>
      </c>
      <c r="O1004" s="18">
        <f t="shared" si="383"/>
        <v>40</v>
      </c>
      <c r="P1004" s="4">
        <f t="shared" si="384"/>
        <v>201910</v>
      </c>
      <c r="Q1004" s="23">
        <f t="shared" si="385"/>
        <v>0.55555555555555547</v>
      </c>
      <c r="R1004" s="23">
        <f t="shared" si="386"/>
        <v>-2.5882352941176467</v>
      </c>
      <c r="S1004" s="22">
        <f t="shared" si="387"/>
        <v>-2.0326797385620914</v>
      </c>
      <c r="T1004" s="5">
        <f t="shared" si="388"/>
        <v>1.8</v>
      </c>
      <c r="U1004" s="5"/>
      <c r="V1004" s="5"/>
      <c r="W1004" s="5">
        <f t="shared" si="389"/>
        <v>-1</v>
      </c>
      <c r="X1004" s="4">
        <f t="shared" si="390"/>
        <v>-1</v>
      </c>
      <c r="Y1004" s="4">
        <f t="shared" si="391"/>
        <v>0</v>
      </c>
      <c r="Z1004" s="30">
        <f t="shared" si="392"/>
        <v>2019</v>
      </c>
      <c r="AA1004" s="4">
        <f t="shared" si="393"/>
        <v>1.7000000000000002</v>
      </c>
      <c r="AB1004" s="4">
        <f t="shared" si="394"/>
        <v>1.35</v>
      </c>
      <c r="AC1004" s="4">
        <f t="shared" si="395"/>
        <v>-0.35000000000000009</v>
      </c>
      <c r="AD1004" s="4"/>
      <c r="AE1004" s="4">
        <f t="shared" si="396"/>
        <v>5.6910569105691033E-2</v>
      </c>
      <c r="AF1004" s="31">
        <f t="shared" si="397"/>
        <v>0.70000000000000018</v>
      </c>
      <c r="AG1004" s="31">
        <f t="shared" si="398"/>
        <v>0.35000000000000009</v>
      </c>
      <c r="AH1004" s="3">
        <f t="shared" si="399"/>
        <v>1</v>
      </c>
      <c r="AI1004" s="40">
        <f t="shared" si="400"/>
        <v>1.9873532068654054E-2</v>
      </c>
      <c r="AJ1004" s="3">
        <f t="shared" si="401"/>
        <v>3.5714285714285587E-2</v>
      </c>
      <c r="AK1004" s="3">
        <f t="shared" si="402"/>
        <v>0.74394147233653407</v>
      </c>
    </row>
    <row r="1005" spans="1:37" s="3" customFormat="1" x14ac:dyDescent="0.25">
      <c r="A1005" s="9">
        <v>43758</v>
      </c>
      <c r="B1005" s="1" t="s">
        <v>50</v>
      </c>
      <c r="C1005" s="1" t="s">
        <v>74</v>
      </c>
      <c r="D1005">
        <v>23</v>
      </c>
      <c r="E1005" s="1">
        <v>20</v>
      </c>
      <c r="F1005">
        <f t="shared" si="378"/>
        <v>1</v>
      </c>
      <c r="G1005">
        <f t="shared" si="379"/>
        <v>0</v>
      </c>
      <c r="H1005" s="4">
        <v>1.76</v>
      </c>
      <c r="I1005" s="4">
        <v>2.1</v>
      </c>
      <c r="J1005" s="4">
        <v>1.66</v>
      </c>
      <c r="K1005" s="4">
        <v>2.2999999999999998</v>
      </c>
      <c r="L1005" s="18">
        <f t="shared" si="380"/>
        <v>50</v>
      </c>
      <c r="M1005" s="18">
        <f t="shared" si="381"/>
        <v>45</v>
      </c>
      <c r="N1005" s="18">
        <f t="shared" si="382"/>
        <v>60</v>
      </c>
      <c r="O1005" s="18">
        <f t="shared" si="383"/>
        <v>40</v>
      </c>
      <c r="P1005" s="4">
        <f t="shared" si="384"/>
        <v>201910</v>
      </c>
      <c r="Q1005" s="23">
        <f t="shared" si="385"/>
        <v>1.76</v>
      </c>
      <c r="R1005" s="23">
        <f t="shared" si="386"/>
        <v>-2.2248803827751198</v>
      </c>
      <c r="S1005" s="22">
        <f t="shared" si="387"/>
        <v>-0.46488038277511978</v>
      </c>
      <c r="T1005" s="5">
        <f t="shared" si="388"/>
        <v>1.1931818181818181</v>
      </c>
      <c r="U1005" s="5"/>
      <c r="V1005" s="5"/>
      <c r="W1005" s="5">
        <f t="shared" si="389"/>
        <v>0.76</v>
      </c>
      <c r="X1005" s="4">
        <f t="shared" si="390"/>
        <v>0.65999999999999992</v>
      </c>
      <c r="Y1005" s="4">
        <f t="shared" si="391"/>
        <v>-0.10000000000000009</v>
      </c>
      <c r="Z1005" s="30">
        <f t="shared" si="392"/>
        <v>2019</v>
      </c>
      <c r="AA1005" s="4">
        <f t="shared" si="393"/>
        <v>-1</v>
      </c>
      <c r="AB1005" s="4">
        <f t="shared" si="394"/>
        <v>-1</v>
      </c>
      <c r="AC1005" s="4">
        <f t="shared" si="395"/>
        <v>0</v>
      </c>
      <c r="AD1005" s="4"/>
      <c r="AE1005" s="4">
        <f t="shared" si="396"/>
        <v>-3.4227820372398687E-2</v>
      </c>
      <c r="AF1005" s="31">
        <f t="shared" si="397"/>
        <v>-0.24</v>
      </c>
      <c r="AG1005" s="31">
        <f t="shared" si="398"/>
        <v>-0.34000000000000008</v>
      </c>
      <c r="AH1005" s="3">
        <f t="shared" si="399"/>
        <v>0</v>
      </c>
      <c r="AI1005" s="40" t="b">
        <f t="shared" si="400"/>
        <v>0</v>
      </c>
      <c r="AJ1005" s="3">
        <f t="shared" si="401"/>
        <v>4.2487046632124437E-2</v>
      </c>
      <c r="AK1005" s="3">
        <f t="shared" si="402"/>
        <v>0.71743173853563458</v>
      </c>
    </row>
    <row r="1006" spans="1:37" s="3" customFormat="1" x14ac:dyDescent="0.25">
      <c r="A1006" s="9">
        <v>43758</v>
      </c>
      <c r="B1006" s="1" t="s">
        <v>41</v>
      </c>
      <c r="C1006" s="1" t="s">
        <v>73</v>
      </c>
      <c r="D1006">
        <v>10</v>
      </c>
      <c r="E1006" s="1">
        <v>37</v>
      </c>
      <c r="F1006">
        <f t="shared" si="378"/>
        <v>0</v>
      </c>
      <c r="G1006">
        <f t="shared" si="379"/>
        <v>1</v>
      </c>
      <c r="H1006" s="4">
        <v>2.35</v>
      </c>
      <c r="I1006" s="4">
        <v>1.64</v>
      </c>
      <c r="J1006" s="4">
        <v>2.5499999999999998</v>
      </c>
      <c r="K1006" s="4">
        <v>1.57</v>
      </c>
      <c r="L1006" s="18">
        <f t="shared" si="380"/>
        <v>40</v>
      </c>
      <c r="M1006" s="18">
        <f t="shared" si="381"/>
        <v>60</v>
      </c>
      <c r="N1006" s="18">
        <f t="shared" si="382"/>
        <v>35</v>
      </c>
      <c r="O1006" s="18">
        <f t="shared" si="383"/>
        <v>60</v>
      </c>
      <c r="P1006" s="4">
        <f t="shared" si="384"/>
        <v>201910</v>
      </c>
      <c r="Q1006" s="23">
        <f t="shared" si="385"/>
        <v>1.4329268292682928</v>
      </c>
      <c r="R1006" s="23">
        <f t="shared" si="386"/>
        <v>-2.3032407407407409</v>
      </c>
      <c r="S1006" s="22">
        <f t="shared" si="387"/>
        <v>-0.87031391147244808</v>
      </c>
      <c r="T1006" s="5">
        <f t="shared" si="388"/>
        <v>0.69787234042553181</v>
      </c>
      <c r="U1006" s="5"/>
      <c r="V1006" s="5"/>
      <c r="W1006" s="5">
        <f t="shared" si="389"/>
        <v>-1</v>
      </c>
      <c r="X1006" s="4">
        <f t="shared" si="390"/>
        <v>-1</v>
      </c>
      <c r="Y1006" s="4">
        <f t="shared" si="391"/>
        <v>0</v>
      </c>
      <c r="Z1006" s="30">
        <f t="shared" si="392"/>
        <v>2019</v>
      </c>
      <c r="AA1006" s="4">
        <f t="shared" si="393"/>
        <v>0.6399999999999999</v>
      </c>
      <c r="AB1006" s="4">
        <f t="shared" si="394"/>
        <v>0.57000000000000006</v>
      </c>
      <c r="AC1006" s="4">
        <f t="shared" si="395"/>
        <v>-6.999999999999984E-2</v>
      </c>
      <c r="AD1006" s="4"/>
      <c r="AE1006" s="4">
        <f t="shared" si="396"/>
        <v>3.3375052148518936E-2</v>
      </c>
      <c r="AF1006" s="31">
        <f t="shared" si="397"/>
        <v>-0.3600000000000001</v>
      </c>
      <c r="AG1006" s="31">
        <f t="shared" si="398"/>
        <v>-0.42999999999999994</v>
      </c>
      <c r="AH1006" s="3">
        <f t="shared" si="399"/>
        <v>0</v>
      </c>
      <c r="AI1006" s="40" t="b">
        <f t="shared" si="400"/>
        <v>0</v>
      </c>
      <c r="AJ1006" s="3">
        <f t="shared" si="401"/>
        <v>3.4085213032581496E-2</v>
      </c>
      <c r="AK1006" s="3">
        <f t="shared" si="402"/>
        <v>0.73137311560596974</v>
      </c>
    </row>
    <row r="1007" spans="1:37" s="3" customFormat="1" x14ac:dyDescent="0.25">
      <c r="A1007" s="9">
        <v>43758</v>
      </c>
      <c r="B1007" s="1" t="s">
        <v>46</v>
      </c>
      <c r="C1007" s="1" t="s">
        <v>51</v>
      </c>
      <c r="D1007">
        <v>31</v>
      </c>
      <c r="E1007" s="1">
        <v>21</v>
      </c>
      <c r="F1007">
        <f t="shared" si="378"/>
        <v>1</v>
      </c>
      <c r="G1007">
        <f t="shared" si="379"/>
        <v>0</v>
      </c>
      <c r="H1007" s="4">
        <v>1.1000000000000001</v>
      </c>
      <c r="I1007" s="4">
        <v>7.25</v>
      </c>
      <c r="J1007" s="4">
        <v>1.07</v>
      </c>
      <c r="K1007" s="4">
        <v>9</v>
      </c>
      <c r="L1007" s="18">
        <f t="shared" si="380"/>
        <v>90</v>
      </c>
      <c r="M1007" s="18">
        <f t="shared" si="381"/>
        <v>10</v>
      </c>
      <c r="N1007" s="18">
        <f t="shared" si="382"/>
        <v>90</v>
      </c>
      <c r="O1007" s="18">
        <f t="shared" si="383"/>
        <v>10</v>
      </c>
      <c r="P1007" s="4">
        <f t="shared" si="384"/>
        <v>201910</v>
      </c>
      <c r="Q1007" s="23">
        <f t="shared" si="385"/>
        <v>1.1000000000000001</v>
      </c>
      <c r="R1007" s="23">
        <f t="shared" si="386"/>
        <v>-10.159999999999991</v>
      </c>
      <c r="S1007" s="22">
        <f t="shared" si="387"/>
        <v>-9.0599999999999916</v>
      </c>
      <c r="T1007" s="5">
        <f t="shared" si="388"/>
        <v>6.5909090909090899</v>
      </c>
      <c r="U1007" s="5"/>
      <c r="V1007" s="5"/>
      <c r="W1007" s="5">
        <f t="shared" si="389"/>
        <v>0.10000000000000009</v>
      </c>
      <c r="X1007" s="4">
        <f t="shared" si="390"/>
        <v>7.0000000000000062E-2</v>
      </c>
      <c r="Y1007" s="4">
        <f t="shared" si="391"/>
        <v>-3.0000000000000027E-2</v>
      </c>
      <c r="Z1007" s="30">
        <f t="shared" si="392"/>
        <v>2019</v>
      </c>
      <c r="AA1007" s="4">
        <f t="shared" si="393"/>
        <v>-1</v>
      </c>
      <c r="AB1007" s="4">
        <f t="shared" si="394"/>
        <v>-1</v>
      </c>
      <c r="AC1007" s="4">
        <f t="shared" si="395"/>
        <v>0</v>
      </c>
      <c r="AD1007" s="4"/>
      <c r="AE1007" s="4">
        <f t="shared" si="396"/>
        <v>-2.5488530161427381E-2</v>
      </c>
      <c r="AF1007" s="31">
        <f t="shared" si="397"/>
        <v>-0.89999999999999991</v>
      </c>
      <c r="AG1007" s="31">
        <f t="shared" si="398"/>
        <v>-0.92999999999999994</v>
      </c>
      <c r="AH1007" s="3">
        <f t="shared" si="399"/>
        <v>0</v>
      </c>
      <c r="AI1007" s="40" t="b">
        <f t="shared" si="400"/>
        <v>0</v>
      </c>
      <c r="AJ1007" s="3">
        <f t="shared" si="401"/>
        <v>4.4910179640718417E-2</v>
      </c>
      <c r="AK1007" s="3">
        <f t="shared" si="402"/>
        <v>0.86871198199703226</v>
      </c>
    </row>
    <row r="1008" spans="1:37" s="3" customFormat="1" x14ac:dyDescent="0.25">
      <c r="A1008" s="9">
        <v>43758</v>
      </c>
      <c r="B1008" s="1" t="s">
        <v>44</v>
      </c>
      <c r="C1008" s="1" t="s">
        <v>56</v>
      </c>
      <c r="D1008">
        <v>17</v>
      </c>
      <c r="E1008" s="1">
        <v>27</v>
      </c>
      <c r="F1008">
        <f t="shared" si="378"/>
        <v>0</v>
      </c>
      <c r="G1008">
        <f t="shared" si="379"/>
        <v>1</v>
      </c>
      <c r="H1008" s="4">
        <v>2.4</v>
      </c>
      <c r="I1008" s="4">
        <v>1.62</v>
      </c>
      <c r="J1008" s="4">
        <v>2.7</v>
      </c>
      <c r="K1008" s="4">
        <v>1.5</v>
      </c>
      <c r="L1008" s="18">
        <f t="shared" si="380"/>
        <v>40</v>
      </c>
      <c r="M1008" s="18">
        <f t="shared" si="381"/>
        <v>60</v>
      </c>
      <c r="N1008" s="18">
        <f t="shared" si="382"/>
        <v>35</v>
      </c>
      <c r="O1008" s="18">
        <f t="shared" si="383"/>
        <v>65</v>
      </c>
      <c r="P1008" s="4">
        <f t="shared" si="384"/>
        <v>201910</v>
      </c>
      <c r="Q1008" s="23">
        <f t="shared" si="385"/>
        <v>1.4814814814814814</v>
      </c>
      <c r="R1008" s="23">
        <f t="shared" si="386"/>
        <v>-2.3271889400921655</v>
      </c>
      <c r="S1008" s="22">
        <f t="shared" si="387"/>
        <v>-0.84570745861068408</v>
      </c>
      <c r="T1008" s="5">
        <f t="shared" si="388"/>
        <v>0.67500000000000004</v>
      </c>
      <c r="U1008" s="5"/>
      <c r="V1008" s="5"/>
      <c r="W1008" s="5">
        <f t="shared" si="389"/>
        <v>-1</v>
      </c>
      <c r="X1008" s="4">
        <f t="shared" si="390"/>
        <v>-1</v>
      </c>
      <c r="Y1008" s="4">
        <f t="shared" si="391"/>
        <v>0</v>
      </c>
      <c r="Z1008" s="30">
        <f t="shared" si="392"/>
        <v>2019</v>
      </c>
      <c r="AA1008" s="4">
        <f t="shared" si="393"/>
        <v>0.62000000000000011</v>
      </c>
      <c r="AB1008" s="4">
        <f t="shared" si="394"/>
        <v>0.5</v>
      </c>
      <c r="AC1008" s="4">
        <f t="shared" si="395"/>
        <v>-0.12000000000000011</v>
      </c>
      <c r="AD1008" s="4"/>
      <c r="AE1008" s="4">
        <f t="shared" si="396"/>
        <v>4.6296296296296335E-2</v>
      </c>
      <c r="AF1008" s="31">
        <f t="shared" si="397"/>
        <v>-0.37999999999999989</v>
      </c>
      <c r="AG1008" s="31">
        <f t="shared" si="398"/>
        <v>-0.5</v>
      </c>
      <c r="AH1008" s="3">
        <f t="shared" si="399"/>
        <v>1</v>
      </c>
      <c r="AI1008" s="40">
        <f t="shared" si="400"/>
        <v>1.2345679012345734E-2</v>
      </c>
      <c r="AJ1008" s="3">
        <f t="shared" si="401"/>
        <v>3.2835820895522283E-2</v>
      </c>
      <c r="AK1008" s="3">
        <f t="shared" si="402"/>
        <v>0.73406619925824312</v>
      </c>
    </row>
    <row r="1009" spans="1:37" s="3" customFormat="1" x14ac:dyDescent="0.25">
      <c r="A1009" s="9">
        <v>43758</v>
      </c>
      <c r="B1009" s="1" t="s">
        <v>33</v>
      </c>
      <c r="C1009" s="1" t="s">
        <v>60</v>
      </c>
      <c r="D1009">
        <v>30</v>
      </c>
      <c r="E1009" s="1">
        <v>42</v>
      </c>
      <c r="F1009">
        <f t="shared" si="378"/>
        <v>0</v>
      </c>
      <c r="G1009">
        <f t="shared" si="379"/>
        <v>1</v>
      </c>
      <c r="H1009" s="4">
        <v>1.83</v>
      </c>
      <c r="I1009" s="4">
        <v>2</v>
      </c>
      <c r="J1009" s="4">
        <v>2.2000000000000002</v>
      </c>
      <c r="K1009" s="4">
        <v>1.71</v>
      </c>
      <c r="L1009" s="18">
        <f t="shared" si="380"/>
        <v>50</v>
      </c>
      <c r="M1009" s="18">
        <f t="shared" si="381"/>
        <v>50</v>
      </c>
      <c r="N1009" s="18">
        <f t="shared" si="382"/>
        <v>45</v>
      </c>
      <c r="O1009" s="18">
        <f t="shared" si="383"/>
        <v>55</v>
      </c>
      <c r="P1009" s="4">
        <f t="shared" si="384"/>
        <v>201910</v>
      </c>
      <c r="Q1009" s="23">
        <f t="shared" si="385"/>
        <v>0.91500000000000004</v>
      </c>
      <c r="R1009" s="23">
        <f t="shared" si="386"/>
        <v>-2.2048192771084336</v>
      </c>
      <c r="S1009" s="22">
        <f t="shared" si="387"/>
        <v>-1.2898192771084336</v>
      </c>
      <c r="T1009" s="5">
        <f t="shared" si="388"/>
        <v>1.0928961748633879</v>
      </c>
      <c r="U1009" s="5"/>
      <c r="V1009" s="5"/>
      <c r="W1009" s="5">
        <f t="shared" si="389"/>
        <v>-1</v>
      </c>
      <c r="X1009" s="4">
        <f t="shared" si="390"/>
        <v>-1</v>
      </c>
      <c r="Y1009" s="4">
        <f t="shared" si="391"/>
        <v>0</v>
      </c>
      <c r="Z1009" s="30">
        <f t="shared" si="392"/>
        <v>2019</v>
      </c>
      <c r="AA1009" s="4">
        <f t="shared" si="393"/>
        <v>1</v>
      </c>
      <c r="AB1009" s="4">
        <f t="shared" si="394"/>
        <v>0.71</v>
      </c>
      <c r="AC1009" s="4">
        <f t="shared" si="395"/>
        <v>-0.29000000000000004</v>
      </c>
      <c r="AD1009" s="4"/>
      <c r="AE1009" s="4">
        <f t="shared" si="396"/>
        <v>9.1902632886239399E-2</v>
      </c>
      <c r="AF1009" s="31">
        <f t="shared" si="397"/>
        <v>0</v>
      </c>
      <c r="AG1009" s="31">
        <f t="shared" si="398"/>
        <v>-0.29000000000000004</v>
      </c>
      <c r="AH1009" s="3">
        <f t="shared" si="399"/>
        <v>1</v>
      </c>
      <c r="AI1009" s="40">
        <f t="shared" si="400"/>
        <v>4.5454545454545414E-2</v>
      </c>
      <c r="AJ1009" s="3">
        <f t="shared" si="401"/>
        <v>4.4386422976501305E-2</v>
      </c>
      <c r="AK1009" s="3">
        <f t="shared" si="402"/>
        <v>0.71408522201319835</v>
      </c>
    </row>
    <row r="1010" spans="1:37" s="3" customFormat="1" x14ac:dyDescent="0.25">
      <c r="A1010" s="9">
        <v>43758</v>
      </c>
      <c r="B1010" s="1" t="s">
        <v>62</v>
      </c>
      <c r="C1010" s="1" t="s">
        <v>54</v>
      </c>
      <c r="D1010">
        <v>42</v>
      </c>
      <c r="E1010" s="1">
        <v>24</v>
      </c>
      <c r="F1010">
        <f t="shared" si="378"/>
        <v>1</v>
      </c>
      <c r="G1010">
        <f t="shared" si="379"/>
        <v>0</v>
      </c>
      <c r="H1010" s="4">
        <v>1.32</v>
      </c>
      <c r="I1010" s="4">
        <v>3.45</v>
      </c>
      <c r="J1010" s="4">
        <v>1.4</v>
      </c>
      <c r="K1010" s="4">
        <v>3.1</v>
      </c>
      <c r="L1010" s="18">
        <f t="shared" si="380"/>
        <v>70</v>
      </c>
      <c r="M1010" s="18">
        <f t="shared" si="381"/>
        <v>25</v>
      </c>
      <c r="N1010" s="18">
        <f t="shared" si="382"/>
        <v>70</v>
      </c>
      <c r="O1010" s="18">
        <f t="shared" si="383"/>
        <v>30</v>
      </c>
      <c r="P1010" s="4">
        <f t="shared" si="384"/>
        <v>201910</v>
      </c>
      <c r="Q1010" s="23">
        <f t="shared" si="385"/>
        <v>1.32</v>
      </c>
      <c r="R1010" s="23">
        <f t="shared" si="386"/>
        <v>-3.533163265306122</v>
      </c>
      <c r="S1010" s="22">
        <f t="shared" si="387"/>
        <v>-2.2131632653061217</v>
      </c>
      <c r="T1010" s="5">
        <f t="shared" si="388"/>
        <v>2.6136363636363638</v>
      </c>
      <c r="U1010" s="5"/>
      <c r="V1010" s="5"/>
      <c r="W1010" s="5">
        <f t="shared" si="389"/>
        <v>0.32000000000000006</v>
      </c>
      <c r="X1010" s="4">
        <f t="shared" si="390"/>
        <v>0.39999999999999991</v>
      </c>
      <c r="Y1010" s="4">
        <f t="shared" si="391"/>
        <v>7.9999999999999849E-2</v>
      </c>
      <c r="Z1010" s="30">
        <f t="shared" si="392"/>
        <v>2019</v>
      </c>
      <c r="AA1010" s="4">
        <f t="shared" si="393"/>
        <v>-1</v>
      </c>
      <c r="AB1010" s="4">
        <f t="shared" si="394"/>
        <v>-1</v>
      </c>
      <c r="AC1010" s="4">
        <f t="shared" si="395"/>
        <v>0</v>
      </c>
      <c r="AD1010" s="4"/>
      <c r="AE1010" s="4">
        <f t="shared" si="396"/>
        <v>4.3290043290043267E-2</v>
      </c>
      <c r="AF1010" s="31">
        <f t="shared" si="397"/>
        <v>-0.67999999999999994</v>
      </c>
      <c r="AG1010" s="31">
        <f t="shared" si="398"/>
        <v>-0.60000000000000009</v>
      </c>
      <c r="AH1010" s="3">
        <f t="shared" si="399"/>
        <v>0</v>
      </c>
      <c r="AI1010" s="40" t="b">
        <f t="shared" si="400"/>
        <v>0</v>
      </c>
      <c r="AJ1010" s="3">
        <f t="shared" si="401"/>
        <v>4.5283018867924518E-2</v>
      </c>
      <c r="AK1010" s="3">
        <f t="shared" si="402"/>
        <v>0.76999762186220344</v>
      </c>
    </row>
    <row r="1011" spans="1:37" s="3" customFormat="1" x14ac:dyDescent="0.25">
      <c r="A1011" s="9">
        <v>43758</v>
      </c>
      <c r="B1011" s="1" t="s">
        <v>36</v>
      </c>
      <c r="C1011" s="1" t="s">
        <v>47</v>
      </c>
      <c r="D1011">
        <v>30</v>
      </c>
      <c r="E1011" s="1">
        <v>23</v>
      </c>
      <c r="F1011">
        <f t="shared" si="378"/>
        <v>1</v>
      </c>
      <c r="G1011">
        <f t="shared" si="379"/>
        <v>0</v>
      </c>
      <c r="H1011" s="4">
        <v>1.76</v>
      </c>
      <c r="I1011" s="4">
        <v>2.1</v>
      </c>
      <c r="J1011" s="4">
        <v>1.83</v>
      </c>
      <c r="K1011" s="4">
        <v>2</v>
      </c>
      <c r="L1011" s="18">
        <f t="shared" si="380"/>
        <v>50</v>
      </c>
      <c r="M1011" s="18">
        <f t="shared" si="381"/>
        <v>45</v>
      </c>
      <c r="N1011" s="18">
        <f t="shared" si="382"/>
        <v>50</v>
      </c>
      <c r="O1011" s="18">
        <f t="shared" si="383"/>
        <v>50</v>
      </c>
      <c r="P1011" s="4">
        <f t="shared" si="384"/>
        <v>201910</v>
      </c>
      <c r="Q1011" s="23">
        <f t="shared" si="385"/>
        <v>1.76</v>
      </c>
      <c r="R1011" s="23">
        <f t="shared" si="386"/>
        <v>-2.2248803827751198</v>
      </c>
      <c r="S1011" s="22">
        <f t="shared" si="387"/>
        <v>-0.46488038277511978</v>
      </c>
      <c r="T1011" s="5">
        <f t="shared" si="388"/>
        <v>1.1931818181818181</v>
      </c>
      <c r="U1011" s="5"/>
      <c r="V1011" s="5"/>
      <c r="W1011" s="5">
        <f t="shared" si="389"/>
        <v>0.76</v>
      </c>
      <c r="X1011" s="4">
        <f t="shared" si="390"/>
        <v>0.83000000000000007</v>
      </c>
      <c r="Y1011" s="4">
        <f t="shared" si="391"/>
        <v>7.0000000000000062E-2</v>
      </c>
      <c r="Z1011" s="30">
        <f t="shared" si="392"/>
        <v>2019</v>
      </c>
      <c r="AA1011" s="4">
        <f t="shared" si="393"/>
        <v>-1</v>
      </c>
      <c r="AB1011" s="4">
        <f t="shared" si="394"/>
        <v>-1</v>
      </c>
      <c r="AC1011" s="4">
        <f t="shared" si="395"/>
        <v>0</v>
      </c>
      <c r="AD1011" s="4"/>
      <c r="AE1011" s="4">
        <f t="shared" si="396"/>
        <v>2.1733730750124303E-2</v>
      </c>
      <c r="AF1011" s="31">
        <f t="shared" si="397"/>
        <v>-0.24</v>
      </c>
      <c r="AG1011" s="31">
        <f t="shared" si="398"/>
        <v>-0.16999999999999993</v>
      </c>
      <c r="AH1011" s="3">
        <f t="shared" si="399"/>
        <v>0</v>
      </c>
      <c r="AI1011" s="40" t="b">
        <f t="shared" si="400"/>
        <v>0</v>
      </c>
      <c r="AJ1011" s="3">
        <f t="shared" si="401"/>
        <v>4.2487046632124437E-2</v>
      </c>
      <c r="AK1011" s="3">
        <f t="shared" si="402"/>
        <v>0.71743173853563458</v>
      </c>
    </row>
    <row r="1012" spans="1:37" s="3" customFormat="1" x14ac:dyDescent="0.25">
      <c r="A1012" s="9">
        <v>43758</v>
      </c>
      <c r="B1012" s="1" t="s">
        <v>34</v>
      </c>
      <c r="C1012" s="1" t="s">
        <v>63</v>
      </c>
      <c r="D1012">
        <v>21</v>
      </c>
      <c r="E1012" s="1">
        <v>27</v>
      </c>
      <c r="F1012">
        <f t="shared" si="378"/>
        <v>0</v>
      </c>
      <c r="G1012">
        <f t="shared" si="379"/>
        <v>1</v>
      </c>
      <c r="H1012" s="4">
        <v>1.66</v>
      </c>
      <c r="I1012" s="4">
        <v>2.2999999999999998</v>
      </c>
      <c r="J1012" s="4">
        <v>1.52</v>
      </c>
      <c r="K1012" s="4">
        <v>2.67</v>
      </c>
      <c r="L1012" s="18">
        <f t="shared" si="380"/>
        <v>60</v>
      </c>
      <c r="M1012" s="18">
        <f t="shared" si="381"/>
        <v>40</v>
      </c>
      <c r="N1012" s="18">
        <f t="shared" si="382"/>
        <v>65</v>
      </c>
      <c r="O1012" s="18">
        <f t="shared" si="383"/>
        <v>35</v>
      </c>
      <c r="P1012" s="4">
        <f t="shared" si="384"/>
        <v>201910</v>
      </c>
      <c r="Q1012" s="23">
        <f t="shared" si="385"/>
        <v>0.72173913043478266</v>
      </c>
      <c r="R1012" s="23">
        <f t="shared" si="386"/>
        <v>-2.2843822843822847</v>
      </c>
      <c r="S1012" s="22">
        <f t="shared" si="387"/>
        <v>-1.5626431539475021</v>
      </c>
      <c r="T1012" s="5">
        <f t="shared" si="388"/>
        <v>1.3855421686746987</v>
      </c>
      <c r="U1012" s="5"/>
      <c r="V1012" s="5"/>
      <c r="W1012" s="5">
        <f t="shared" si="389"/>
        <v>-1</v>
      </c>
      <c r="X1012" s="4">
        <f t="shared" si="390"/>
        <v>-1</v>
      </c>
      <c r="Y1012" s="4">
        <f t="shared" si="391"/>
        <v>0</v>
      </c>
      <c r="Z1012" s="30">
        <f t="shared" si="392"/>
        <v>2019</v>
      </c>
      <c r="AA1012" s="4">
        <f t="shared" si="393"/>
        <v>1.2999999999999998</v>
      </c>
      <c r="AB1012" s="4">
        <f t="shared" si="394"/>
        <v>1.67</v>
      </c>
      <c r="AC1012" s="4">
        <f t="shared" si="395"/>
        <v>0.37000000000000011</v>
      </c>
      <c r="AD1012" s="4"/>
      <c r="AE1012" s="4">
        <f t="shared" si="396"/>
        <v>-5.548509828788839E-2</v>
      </c>
      <c r="AF1012" s="31">
        <f t="shared" si="397"/>
        <v>0.29999999999999982</v>
      </c>
      <c r="AG1012" s="31">
        <f t="shared" si="398"/>
        <v>0.66999999999999993</v>
      </c>
      <c r="AH1012" s="3">
        <f t="shared" si="399"/>
        <v>1</v>
      </c>
      <c r="AI1012" s="40">
        <f t="shared" si="400"/>
        <v>2.3058526239790544E-2</v>
      </c>
      <c r="AJ1012" s="3">
        <f t="shared" si="401"/>
        <v>3.5858585858585923E-2</v>
      </c>
      <c r="AK1012" s="3">
        <f t="shared" si="402"/>
        <v>0.72834147531433491</v>
      </c>
    </row>
    <row r="1013" spans="1:37" s="3" customFormat="1" x14ac:dyDescent="0.25">
      <c r="A1013" s="9">
        <v>43758</v>
      </c>
      <c r="B1013" s="1" t="s">
        <v>48</v>
      </c>
      <c r="C1013" s="1" t="s">
        <v>38</v>
      </c>
      <c r="D1013">
        <v>0</v>
      </c>
      <c r="E1013" s="1">
        <v>9</v>
      </c>
      <c r="F1013">
        <f t="shared" si="378"/>
        <v>0</v>
      </c>
      <c r="G1013">
        <f t="shared" si="379"/>
        <v>1</v>
      </c>
      <c r="H1013" s="4">
        <v>4.25</v>
      </c>
      <c r="I1013" s="4">
        <v>1.23</v>
      </c>
      <c r="J1013" s="4">
        <v>4.75</v>
      </c>
      <c r="K1013" s="4">
        <v>1.2</v>
      </c>
      <c r="L1013" s="18">
        <f t="shared" si="380"/>
        <v>20</v>
      </c>
      <c r="M1013" s="18">
        <f t="shared" si="381"/>
        <v>80</v>
      </c>
      <c r="N1013" s="18">
        <f t="shared" si="382"/>
        <v>20</v>
      </c>
      <c r="O1013" s="18">
        <f t="shared" si="383"/>
        <v>80</v>
      </c>
      <c r="P1013" s="4">
        <f t="shared" si="384"/>
        <v>201910</v>
      </c>
      <c r="Q1013" s="23">
        <f t="shared" si="385"/>
        <v>3.4552845528455287</v>
      </c>
      <c r="R1013" s="23">
        <f t="shared" si="386"/>
        <v>-4.6555183946488299</v>
      </c>
      <c r="S1013" s="22">
        <f t="shared" si="387"/>
        <v>-1.2002338418033012</v>
      </c>
      <c r="T1013" s="5">
        <f t="shared" si="388"/>
        <v>0.28941176470588237</v>
      </c>
      <c r="U1013" s="5"/>
      <c r="V1013" s="5"/>
      <c r="W1013" s="5">
        <f t="shared" si="389"/>
        <v>-1</v>
      </c>
      <c r="X1013" s="4">
        <f t="shared" si="390"/>
        <v>-1</v>
      </c>
      <c r="Y1013" s="4">
        <f t="shared" si="391"/>
        <v>0</v>
      </c>
      <c r="Z1013" s="30">
        <f t="shared" si="392"/>
        <v>2019</v>
      </c>
      <c r="AA1013" s="4">
        <f t="shared" si="393"/>
        <v>0.22999999999999998</v>
      </c>
      <c r="AB1013" s="4">
        <f t="shared" si="394"/>
        <v>0.19999999999999996</v>
      </c>
      <c r="AC1013" s="4">
        <f t="shared" si="395"/>
        <v>-3.0000000000000027E-2</v>
      </c>
      <c r="AD1013" s="4"/>
      <c r="AE1013" s="4">
        <f t="shared" si="396"/>
        <v>2.4767801857585148E-2</v>
      </c>
      <c r="AF1013" s="31">
        <f t="shared" si="397"/>
        <v>-0.77</v>
      </c>
      <c r="AG1013" s="31">
        <f t="shared" si="398"/>
        <v>-0.8</v>
      </c>
      <c r="AH1013" s="3">
        <f t="shared" si="399"/>
        <v>0</v>
      </c>
      <c r="AI1013" s="40" t="b">
        <f t="shared" si="400"/>
        <v>0</v>
      </c>
      <c r="AJ1013" s="3">
        <f t="shared" si="401"/>
        <v>4.6076642335766471E-2</v>
      </c>
      <c r="AK1013" s="3">
        <f t="shared" si="402"/>
        <v>0.79946394113278629</v>
      </c>
    </row>
    <row r="1014" spans="1:37" s="3" customFormat="1" x14ac:dyDescent="0.25">
      <c r="A1014" s="9">
        <v>43755</v>
      </c>
      <c r="B1014" s="1" t="s">
        <v>35</v>
      </c>
      <c r="C1014" s="1" t="s">
        <v>49</v>
      </c>
      <c r="D1014">
        <v>6</v>
      </c>
      <c r="E1014" s="1">
        <v>30</v>
      </c>
      <c r="F1014">
        <f t="shared" si="378"/>
        <v>0</v>
      </c>
      <c r="G1014">
        <f t="shared" si="379"/>
        <v>1</v>
      </c>
      <c r="H1014" s="4">
        <v>2.5499999999999998</v>
      </c>
      <c r="I1014" s="4">
        <v>1.57</v>
      </c>
      <c r="J1014" s="4">
        <v>2.35</v>
      </c>
      <c r="K1014" s="4">
        <v>1.64</v>
      </c>
      <c r="L1014" s="18">
        <f t="shared" si="380"/>
        <v>30</v>
      </c>
      <c r="M1014" s="18">
        <f t="shared" si="381"/>
        <v>60</v>
      </c>
      <c r="N1014" s="18">
        <f t="shared" si="382"/>
        <v>40</v>
      </c>
      <c r="O1014" s="18">
        <f t="shared" si="383"/>
        <v>60</v>
      </c>
      <c r="P1014" s="4">
        <f t="shared" si="384"/>
        <v>201910</v>
      </c>
      <c r="Q1014" s="23">
        <f t="shared" si="385"/>
        <v>1.6242038216560508</v>
      </c>
      <c r="R1014" s="23">
        <f t="shared" si="386"/>
        <v>-2.3995472552348613</v>
      </c>
      <c r="S1014" s="22">
        <f t="shared" si="387"/>
        <v>-0.77534343357881053</v>
      </c>
      <c r="T1014" s="5">
        <f t="shared" si="388"/>
        <v>0.61568627450980395</v>
      </c>
      <c r="U1014" s="5"/>
      <c r="V1014" s="5"/>
      <c r="W1014" s="5">
        <f t="shared" si="389"/>
        <v>-1</v>
      </c>
      <c r="X1014" s="4">
        <f t="shared" si="390"/>
        <v>-1</v>
      </c>
      <c r="Y1014" s="4">
        <f t="shared" si="391"/>
        <v>0</v>
      </c>
      <c r="Z1014" s="30">
        <f t="shared" si="392"/>
        <v>2019</v>
      </c>
      <c r="AA1014" s="4">
        <f t="shared" si="393"/>
        <v>0.57000000000000006</v>
      </c>
      <c r="AB1014" s="4">
        <f t="shared" si="394"/>
        <v>0.6399999999999999</v>
      </c>
      <c r="AC1014" s="4">
        <f t="shared" si="395"/>
        <v>6.999999999999984E-2</v>
      </c>
      <c r="AD1014" s="4"/>
      <c r="AE1014" s="4">
        <f t="shared" si="396"/>
        <v>-3.3375052148518936E-2</v>
      </c>
      <c r="AF1014" s="31">
        <f t="shared" si="397"/>
        <v>-0.42999999999999994</v>
      </c>
      <c r="AG1014" s="31">
        <f t="shared" si="398"/>
        <v>-0.3600000000000001</v>
      </c>
      <c r="AH1014" s="3">
        <f t="shared" si="399"/>
        <v>0</v>
      </c>
      <c r="AI1014" s="40" t="b">
        <f t="shared" si="400"/>
        <v>0</v>
      </c>
      <c r="AJ1014" s="3">
        <f t="shared" si="401"/>
        <v>2.8276699029126329E-2</v>
      </c>
      <c r="AK1014" s="3">
        <f t="shared" si="402"/>
        <v>0.74295003424395301</v>
      </c>
    </row>
    <row r="1015" spans="1:37" s="3" customFormat="1" x14ac:dyDescent="0.25">
      <c r="A1015" s="9">
        <v>43752</v>
      </c>
      <c r="B1015" s="1" t="s">
        <v>62</v>
      </c>
      <c r="C1015" s="1" t="s">
        <v>33</v>
      </c>
      <c r="D1015">
        <v>23</v>
      </c>
      <c r="E1015" s="1">
        <v>22</v>
      </c>
      <c r="F1015">
        <f t="shared" si="378"/>
        <v>1</v>
      </c>
      <c r="G1015">
        <f t="shared" si="379"/>
        <v>0</v>
      </c>
      <c r="H1015" s="4">
        <v>1.38</v>
      </c>
      <c r="I1015" s="4">
        <v>3.15</v>
      </c>
      <c r="J1015" s="4">
        <v>1.54</v>
      </c>
      <c r="K1015" s="4">
        <v>2.65</v>
      </c>
      <c r="L1015" s="18">
        <f t="shared" si="380"/>
        <v>70</v>
      </c>
      <c r="M1015" s="18">
        <f t="shared" si="381"/>
        <v>30</v>
      </c>
      <c r="N1015" s="18">
        <f t="shared" si="382"/>
        <v>60</v>
      </c>
      <c r="O1015" s="18">
        <f t="shared" si="383"/>
        <v>35</v>
      </c>
      <c r="P1015" s="4">
        <f t="shared" si="384"/>
        <v>201910</v>
      </c>
      <c r="Q1015" s="23">
        <f t="shared" si="385"/>
        <v>1.38</v>
      </c>
      <c r="R1015" s="23">
        <f t="shared" si="386"/>
        <v>-3.0966952264381891</v>
      </c>
      <c r="S1015" s="22">
        <f t="shared" si="387"/>
        <v>-1.7166952264381892</v>
      </c>
      <c r="T1015" s="5">
        <f t="shared" si="388"/>
        <v>2.2826086956521738</v>
      </c>
      <c r="U1015" s="5"/>
      <c r="V1015" s="5"/>
      <c r="W1015" s="5">
        <f t="shared" si="389"/>
        <v>0.37999999999999989</v>
      </c>
      <c r="X1015" s="4">
        <f t="shared" si="390"/>
        <v>0.54</v>
      </c>
      <c r="Y1015" s="4">
        <f t="shared" si="391"/>
        <v>0.16000000000000014</v>
      </c>
      <c r="Z1015" s="30">
        <f t="shared" si="392"/>
        <v>2019</v>
      </c>
      <c r="AA1015" s="4">
        <f t="shared" si="393"/>
        <v>-1</v>
      </c>
      <c r="AB1015" s="4">
        <f t="shared" si="394"/>
        <v>-1</v>
      </c>
      <c r="AC1015" s="4">
        <f t="shared" si="395"/>
        <v>0</v>
      </c>
      <c r="AD1015" s="4"/>
      <c r="AE1015" s="4">
        <f t="shared" si="396"/>
        <v>7.5287031808771054E-2</v>
      </c>
      <c r="AF1015" s="31">
        <f t="shared" si="397"/>
        <v>-0.62000000000000011</v>
      </c>
      <c r="AG1015" s="31">
        <f t="shared" si="398"/>
        <v>-0.45999999999999996</v>
      </c>
      <c r="AH1015" s="3">
        <f t="shared" si="399"/>
        <v>1</v>
      </c>
      <c r="AI1015" s="40">
        <f t="shared" si="400"/>
        <v>3.3189033189033212E-2</v>
      </c>
      <c r="AJ1015" s="3">
        <f t="shared" si="401"/>
        <v>4.039735099337749E-2</v>
      </c>
      <c r="AK1015" s="3">
        <f t="shared" si="402"/>
        <v>0.76027191198073663</v>
      </c>
    </row>
    <row r="1016" spans="1:37" s="3" customFormat="1" x14ac:dyDescent="0.25">
      <c r="A1016" s="9">
        <v>43751</v>
      </c>
      <c r="B1016" s="1" t="s">
        <v>74</v>
      </c>
      <c r="C1016" s="1" t="s">
        <v>57</v>
      </c>
      <c r="D1016">
        <v>17</v>
      </c>
      <c r="E1016" s="1">
        <v>24</v>
      </c>
      <c r="F1016">
        <f t="shared" si="378"/>
        <v>0</v>
      </c>
      <c r="G1016">
        <f t="shared" si="379"/>
        <v>1</v>
      </c>
      <c r="H1016" s="4">
        <v>1.37</v>
      </c>
      <c r="I1016" s="4">
        <v>3.2</v>
      </c>
      <c r="J1016" s="4">
        <v>1.36</v>
      </c>
      <c r="K1016" s="4">
        <v>3.25</v>
      </c>
      <c r="L1016" s="18">
        <f t="shared" si="380"/>
        <v>70</v>
      </c>
      <c r="M1016" s="18">
        <f t="shared" si="381"/>
        <v>30</v>
      </c>
      <c r="N1016" s="18">
        <f t="shared" si="382"/>
        <v>70</v>
      </c>
      <c r="O1016" s="18">
        <f t="shared" si="383"/>
        <v>30</v>
      </c>
      <c r="P1016" s="4">
        <f t="shared" si="384"/>
        <v>201910</v>
      </c>
      <c r="Q1016" s="23">
        <f t="shared" si="385"/>
        <v>0.42812500000000003</v>
      </c>
      <c r="R1016" s="23">
        <f t="shared" si="386"/>
        <v>-3.1572481572481563</v>
      </c>
      <c r="S1016" s="22">
        <f t="shared" si="387"/>
        <v>-2.7291231572481562</v>
      </c>
      <c r="T1016" s="5">
        <f t="shared" si="388"/>
        <v>2.335766423357664</v>
      </c>
      <c r="U1016" s="5"/>
      <c r="V1016" s="5"/>
      <c r="W1016" s="5">
        <f t="shared" si="389"/>
        <v>-1</v>
      </c>
      <c r="X1016" s="4">
        <f t="shared" si="390"/>
        <v>-1</v>
      </c>
      <c r="Y1016" s="4">
        <f t="shared" si="391"/>
        <v>0</v>
      </c>
      <c r="Z1016" s="30">
        <f t="shared" si="392"/>
        <v>2019</v>
      </c>
      <c r="AA1016" s="4">
        <f t="shared" si="393"/>
        <v>2.2000000000000002</v>
      </c>
      <c r="AB1016" s="4">
        <f t="shared" si="394"/>
        <v>2.25</v>
      </c>
      <c r="AC1016" s="4">
        <f t="shared" si="395"/>
        <v>4.9999999999999822E-2</v>
      </c>
      <c r="AD1016" s="4"/>
      <c r="AE1016" s="4">
        <f t="shared" si="396"/>
        <v>-5.367110347788695E-3</v>
      </c>
      <c r="AF1016" s="31">
        <f t="shared" si="397"/>
        <v>1.2000000000000002</v>
      </c>
      <c r="AG1016" s="31">
        <f t="shared" si="398"/>
        <v>1.25</v>
      </c>
      <c r="AH1016" s="3">
        <f t="shared" si="399"/>
        <v>0</v>
      </c>
      <c r="AI1016" s="40" t="b">
        <f t="shared" si="400"/>
        <v>0</v>
      </c>
      <c r="AJ1016" s="3">
        <f t="shared" si="401"/>
        <v>4.0700218818380707E-2</v>
      </c>
      <c r="AK1016" s="3">
        <f t="shared" si="402"/>
        <v>0.76222011694815928</v>
      </c>
    </row>
    <row r="1017" spans="1:37" s="3" customFormat="1" x14ac:dyDescent="0.25">
      <c r="A1017" s="9">
        <v>43751</v>
      </c>
      <c r="B1017" s="1" t="s">
        <v>35</v>
      </c>
      <c r="C1017" s="1" t="s">
        <v>50</v>
      </c>
      <c r="D1017">
        <v>16</v>
      </c>
      <c r="E1017" s="1">
        <v>0</v>
      </c>
      <c r="F1017">
        <f t="shared" si="378"/>
        <v>1</v>
      </c>
      <c r="G1017">
        <f t="shared" si="379"/>
        <v>0</v>
      </c>
      <c r="H1017" s="4">
        <v>1.74</v>
      </c>
      <c r="I1017" s="4">
        <v>2.15</v>
      </c>
      <c r="J1017" s="4">
        <v>1.83</v>
      </c>
      <c r="K1017" s="4">
        <v>2</v>
      </c>
      <c r="L1017" s="18">
        <f t="shared" si="380"/>
        <v>50</v>
      </c>
      <c r="M1017" s="18">
        <f t="shared" si="381"/>
        <v>45</v>
      </c>
      <c r="N1017" s="18">
        <f t="shared" si="382"/>
        <v>50</v>
      </c>
      <c r="O1017" s="18">
        <f t="shared" si="383"/>
        <v>50</v>
      </c>
      <c r="P1017" s="4">
        <f t="shared" si="384"/>
        <v>201910</v>
      </c>
      <c r="Q1017" s="23">
        <f t="shared" si="385"/>
        <v>1.74</v>
      </c>
      <c r="R1017" s="23">
        <f t="shared" si="386"/>
        <v>-2.2209165687426555</v>
      </c>
      <c r="S1017" s="22">
        <f t="shared" si="387"/>
        <v>-0.48091656874265554</v>
      </c>
      <c r="T1017" s="5">
        <f t="shared" si="388"/>
        <v>1.235632183908046</v>
      </c>
      <c r="U1017" s="5"/>
      <c r="V1017" s="5"/>
      <c r="W1017" s="5">
        <f t="shared" si="389"/>
        <v>0.74</v>
      </c>
      <c r="X1017" s="4">
        <f t="shared" si="390"/>
        <v>0.83000000000000007</v>
      </c>
      <c r="Y1017" s="4">
        <f t="shared" si="391"/>
        <v>9.000000000000008E-2</v>
      </c>
      <c r="Z1017" s="30">
        <f t="shared" si="392"/>
        <v>2019</v>
      </c>
      <c r="AA1017" s="4">
        <f t="shared" si="393"/>
        <v>-1</v>
      </c>
      <c r="AB1017" s="4">
        <f t="shared" si="394"/>
        <v>-1</v>
      </c>
      <c r="AC1017" s="4">
        <f t="shared" si="395"/>
        <v>0</v>
      </c>
      <c r="AD1017" s="4"/>
      <c r="AE1017" s="4">
        <f t="shared" si="396"/>
        <v>2.8264556246466954E-2</v>
      </c>
      <c r="AF1017" s="31">
        <f t="shared" si="397"/>
        <v>-0.26</v>
      </c>
      <c r="AG1017" s="31">
        <f t="shared" si="398"/>
        <v>-0.16999999999999993</v>
      </c>
      <c r="AH1017" s="3">
        <f t="shared" si="399"/>
        <v>0</v>
      </c>
      <c r="AI1017" s="40" t="b">
        <f t="shared" si="400"/>
        <v>0</v>
      </c>
      <c r="AJ1017" s="3">
        <f t="shared" si="401"/>
        <v>3.8303341902313659E-2</v>
      </c>
      <c r="AK1017" s="3">
        <f t="shared" si="402"/>
        <v>0.72204519573698789</v>
      </c>
    </row>
    <row r="1018" spans="1:37" s="3" customFormat="1" x14ac:dyDescent="0.25">
      <c r="A1018" s="9">
        <v>43751</v>
      </c>
      <c r="B1018" s="1" t="s">
        <v>53</v>
      </c>
      <c r="C1018" s="1" t="s">
        <v>37</v>
      </c>
      <c r="D1018">
        <v>24</v>
      </c>
      <c r="E1018" s="1">
        <v>22</v>
      </c>
      <c r="F1018">
        <f t="shared" si="378"/>
        <v>1</v>
      </c>
      <c r="G1018">
        <f t="shared" si="379"/>
        <v>0</v>
      </c>
      <c r="H1018" s="4">
        <v>4.2</v>
      </c>
      <c r="I1018" s="4">
        <v>1.25</v>
      </c>
      <c r="J1018" s="4">
        <v>3.75</v>
      </c>
      <c r="K1018" s="4">
        <v>1.28</v>
      </c>
      <c r="L1018" s="18">
        <f t="shared" si="380"/>
        <v>20</v>
      </c>
      <c r="M1018" s="18">
        <f t="shared" si="381"/>
        <v>80</v>
      </c>
      <c r="N1018" s="18">
        <f t="shared" si="382"/>
        <v>25</v>
      </c>
      <c r="O1018" s="18">
        <f t="shared" si="383"/>
        <v>75</v>
      </c>
      <c r="P1018" s="4">
        <f t="shared" si="384"/>
        <v>201910</v>
      </c>
      <c r="Q1018" s="23">
        <f t="shared" si="385"/>
        <v>4.2</v>
      </c>
      <c r="R1018" s="23">
        <f t="shared" si="386"/>
        <v>-4.3125</v>
      </c>
      <c r="S1018" s="22">
        <f t="shared" si="387"/>
        <v>-0.11249999999999982</v>
      </c>
      <c r="T1018" s="5">
        <f t="shared" si="388"/>
        <v>0.29761904761904762</v>
      </c>
      <c r="U1018" s="5"/>
      <c r="V1018" s="5"/>
      <c r="W1018" s="5">
        <f t="shared" si="389"/>
        <v>3.2</v>
      </c>
      <c r="X1018" s="4">
        <f t="shared" si="390"/>
        <v>2.75</v>
      </c>
      <c r="Y1018" s="4">
        <f t="shared" si="391"/>
        <v>-0.45000000000000018</v>
      </c>
      <c r="Z1018" s="30">
        <f t="shared" si="392"/>
        <v>2019</v>
      </c>
      <c r="AA1018" s="4">
        <f t="shared" si="393"/>
        <v>-1</v>
      </c>
      <c r="AB1018" s="4">
        <f t="shared" si="394"/>
        <v>-1</v>
      </c>
      <c r="AC1018" s="4">
        <f t="shared" si="395"/>
        <v>0</v>
      </c>
      <c r="AD1018" s="4"/>
      <c r="AE1018" s="4">
        <f t="shared" si="396"/>
        <v>-2.8571428571428581E-2</v>
      </c>
      <c r="AF1018" s="31">
        <f t="shared" si="397"/>
        <v>2.2000000000000002</v>
      </c>
      <c r="AG1018" s="31">
        <f t="shared" si="398"/>
        <v>1.75</v>
      </c>
      <c r="AH1018" s="3">
        <f t="shared" si="399"/>
        <v>0</v>
      </c>
      <c r="AI1018" s="40" t="b">
        <f t="shared" si="400"/>
        <v>0</v>
      </c>
      <c r="AJ1018" s="3">
        <f t="shared" si="401"/>
        <v>3.669724770642202E-2</v>
      </c>
      <c r="AK1018" s="3">
        <f t="shared" si="402"/>
        <v>0.8022675736961451</v>
      </c>
    </row>
    <row r="1019" spans="1:37" s="3" customFormat="1" x14ac:dyDescent="0.25">
      <c r="A1019" s="9">
        <v>43751</v>
      </c>
      <c r="B1019" s="1" t="s">
        <v>63</v>
      </c>
      <c r="C1019" s="1" t="s">
        <v>41</v>
      </c>
      <c r="D1019">
        <v>34</v>
      </c>
      <c r="E1019" s="1">
        <v>33</v>
      </c>
      <c r="F1019">
        <f t="shared" si="378"/>
        <v>1</v>
      </c>
      <c r="G1019">
        <f t="shared" si="379"/>
        <v>0</v>
      </c>
      <c r="H1019" s="4">
        <v>2.1</v>
      </c>
      <c r="I1019" s="4">
        <v>1.76</v>
      </c>
      <c r="J1019" s="4">
        <v>2.35</v>
      </c>
      <c r="K1019" s="4">
        <v>1.64</v>
      </c>
      <c r="L1019" s="18">
        <f t="shared" si="380"/>
        <v>40</v>
      </c>
      <c r="M1019" s="18">
        <f t="shared" si="381"/>
        <v>55</v>
      </c>
      <c r="N1019" s="18">
        <f t="shared" si="382"/>
        <v>40</v>
      </c>
      <c r="O1019" s="18">
        <f t="shared" si="383"/>
        <v>60</v>
      </c>
      <c r="P1019" s="4">
        <f t="shared" si="384"/>
        <v>201910</v>
      </c>
      <c r="Q1019" s="23">
        <f t="shared" si="385"/>
        <v>2.1</v>
      </c>
      <c r="R1019" s="23">
        <f t="shared" si="386"/>
        <v>-2.2248803827751198</v>
      </c>
      <c r="S1019" s="22">
        <f t="shared" si="387"/>
        <v>-0.1248803827751197</v>
      </c>
      <c r="T1019" s="5">
        <f t="shared" si="388"/>
        <v>0.83809523809523812</v>
      </c>
      <c r="U1019" s="5"/>
      <c r="V1019" s="5"/>
      <c r="W1019" s="5">
        <f t="shared" si="389"/>
        <v>1.1000000000000001</v>
      </c>
      <c r="X1019" s="4">
        <f t="shared" si="390"/>
        <v>1.35</v>
      </c>
      <c r="Y1019" s="4">
        <f t="shared" si="391"/>
        <v>0.25</v>
      </c>
      <c r="Z1019" s="30">
        <f t="shared" si="392"/>
        <v>2019</v>
      </c>
      <c r="AA1019" s="4">
        <f t="shared" si="393"/>
        <v>-1</v>
      </c>
      <c r="AB1019" s="4">
        <f t="shared" si="394"/>
        <v>-1</v>
      </c>
      <c r="AC1019" s="4">
        <f t="shared" si="395"/>
        <v>0</v>
      </c>
      <c r="AD1019" s="4"/>
      <c r="AE1019" s="4">
        <f t="shared" si="396"/>
        <v>5.0658561296859139E-2</v>
      </c>
      <c r="AF1019" s="31">
        <f t="shared" si="397"/>
        <v>0.10000000000000009</v>
      </c>
      <c r="AG1019" s="31">
        <f t="shared" si="398"/>
        <v>0.35000000000000009</v>
      </c>
      <c r="AH1019" s="3">
        <f t="shared" si="399"/>
        <v>1</v>
      </c>
      <c r="AI1019" s="40" t="b">
        <f t="shared" si="400"/>
        <v>0</v>
      </c>
      <c r="AJ1019" s="3">
        <f t="shared" si="401"/>
        <v>4.2487046632124437E-2</v>
      </c>
      <c r="AK1019" s="3">
        <f t="shared" si="402"/>
        <v>0.71743173853563458</v>
      </c>
    </row>
    <row r="1020" spans="1:37" s="3" customFormat="1" x14ac:dyDescent="0.25">
      <c r="A1020" s="9">
        <v>43751</v>
      </c>
      <c r="B1020" s="1" t="s">
        <v>73</v>
      </c>
      <c r="C1020" s="1" t="s">
        <v>38</v>
      </c>
      <c r="D1020">
        <v>7</v>
      </c>
      <c r="E1020" s="1">
        <v>20</v>
      </c>
      <c r="F1020">
        <f t="shared" si="378"/>
        <v>0</v>
      </c>
      <c r="G1020">
        <f t="shared" si="379"/>
        <v>1</v>
      </c>
      <c r="H1020" s="4">
        <v>1.44</v>
      </c>
      <c r="I1020" s="4">
        <v>2.85</v>
      </c>
      <c r="J1020" s="4">
        <v>1.58</v>
      </c>
      <c r="K1020" s="4">
        <v>2.5</v>
      </c>
      <c r="L1020" s="18">
        <f t="shared" si="380"/>
        <v>60</v>
      </c>
      <c r="M1020" s="18">
        <f t="shared" si="381"/>
        <v>35</v>
      </c>
      <c r="N1020" s="18">
        <f t="shared" si="382"/>
        <v>60</v>
      </c>
      <c r="O1020" s="18">
        <f t="shared" si="383"/>
        <v>40</v>
      </c>
      <c r="P1020" s="4">
        <f t="shared" si="384"/>
        <v>201910</v>
      </c>
      <c r="Q1020" s="23">
        <f t="shared" si="385"/>
        <v>0.50526315789473686</v>
      </c>
      <c r="R1020" s="23">
        <f t="shared" si="386"/>
        <v>-2.8132678132678133</v>
      </c>
      <c r="S1020" s="22">
        <f t="shared" si="387"/>
        <v>-2.3080046553730762</v>
      </c>
      <c r="T1020" s="5">
        <f t="shared" si="388"/>
        <v>1.9791666666666667</v>
      </c>
      <c r="U1020" s="5"/>
      <c r="V1020" s="5"/>
      <c r="W1020" s="5">
        <f t="shared" si="389"/>
        <v>-1</v>
      </c>
      <c r="X1020" s="4">
        <f t="shared" si="390"/>
        <v>-1</v>
      </c>
      <c r="Y1020" s="4">
        <f t="shared" si="391"/>
        <v>0</v>
      </c>
      <c r="Z1020" s="30">
        <f t="shared" si="392"/>
        <v>2019</v>
      </c>
      <c r="AA1020" s="4">
        <f t="shared" si="393"/>
        <v>1.85</v>
      </c>
      <c r="AB1020" s="4">
        <f t="shared" si="394"/>
        <v>1.5</v>
      </c>
      <c r="AC1020" s="4">
        <f t="shared" si="395"/>
        <v>-0.35000000000000009</v>
      </c>
      <c r="AD1020" s="4"/>
      <c r="AE1020" s="4">
        <f t="shared" si="396"/>
        <v>6.1533052039381197E-2</v>
      </c>
      <c r="AF1020" s="31">
        <f t="shared" si="397"/>
        <v>0.85000000000000009</v>
      </c>
      <c r="AG1020" s="31">
        <f t="shared" si="398"/>
        <v>0.5</v>
      </c>
      <c r="AH1020" s="3">
        <f t="shared" si="399"/>
        <v>1</v>
      </c>
      <c r="AI1020" s="40">
        <f t="shared" si="400"/>
        <v>1.6211414612480657E-2</v>
      </c>
      <c r="AJ1020" s="3">
        <f t="shared" si="401"/>
        <v>4.3356643356643354E-2</v>
      </c>
      <c r="AK1020" s="3">
        <f t="shared" si="402"/>
        <v>0.74529199867765583</v>
      </c>
    </row>
    <row r="1021" spans="1:37" s="3" customFormat="1" x14ac:dyDescent="0.25">
      <c r="A1021" s="9">
        <v>43751</v>
      </c>
      <c r="B1021" s="1" t="s">
        <v>43</v>
      </c>
      <c r="C1021" s="1" t="s">
        <v>44</v>
      </c>
      <c r="D1021">
        <v>23</v>
      </c>
      <c r="E1021" s="1">
        <v>17</v>
      </c>
      <c r="F1021">
        <f t="shared" si="378"/>
        <v>1</v>
      </c>
      <c r="G1021">
        <f t="shared" si="379"/>
        <v>0</v>
      </c>
      <c r="H1021" s="4">
        <v>1.18</v>
      </c>
      <c r="I1021" s="4">
        <v>5.25</v>
      </c>
      <c r="J1021" s="4">
        <v>1.18</v>
      </c>
      <c r="K1021" s="4">
        <v>5.25</v>
      </c>
      <c r="L1021" s="18">
        <f t="shared" si="380"/>
        <v>80</v>
      </c>
      <c r="M1021" s="18">
        <f t="shared" si="381"/>
        <v>15</v>
      </c>
      <c r="N1021" s="18">
        <f t="shared" si="382"/>
        <v>80</v>
      </c>
      <c r="O1021" s="18">
        <f t="shared" si="383"/>
        <v>15</v>
      </c>
      <c r="P1021" s="4">
        <f t="shared" si="384"/>
        <v>201910</v>
      </c>
      <c r="Q1021" s="23">
        <f t="shared" si="385"/>
        <v>1.18</v>
      </c>
      <c r="R1021" s="23">
        <f t="shared" si="386"/>
        <v>-5.790849673202616</v>
      </c>
      <c r="S1021" s="22">
        <f t="shared" si="387"/>
        <v>-4.6108496732026163</v>
      </c>
      <c r="T1021" s="5">
        <f t="shared" si="388"/>
        <v>4.4491525423728815</v>
      </c>
      <c r="U1021" s="5"/>
      <c r="V1021" s="5"/>
      <c r="W1021" s="5">
        <f t="shared" si="389"/>
        <v>0.17999999999999994</v>
      </c>
      <c r="X1021" s="4">
        <f t="shared" si="390"/>
        <v>0.17999999999999994</v>
      </c>
      <c r="Y1021" s="4">
        <f t="shared" si="391"/>
        <v>0</v>
      </c>
      <c r="Z1021" s="30">
        <f t="shared" si="392"/>
        <v>2019</v>
      </c>
      <c r="AA1021" s="4">
        <f t="shared" si="393"/>
        <v>-1</v>
      </c>
      <c r="AB1021" s="4">
        <f t="shared" si="394"/>
        <v>-1</v>
      </c>
      <c r="AC1021" s="4">
        <f t="shared" si="395"/>
        <v>0</v>
      </c>
      <c r="AD1021" s="4"/>
      <c r="AE1021" s="4">
        <f t="shared" si="396"/>
        <v>0</v>
      </c>
      <c r="AF1021" s="31">
        <f t="shared" si="397"/>
        <v>-0.82000000000000006</v>
      </c>
      <c r="AG1021" s="31">
        <f t="shared" si="398"/>
        <v>-0.82000000000000006</v>
      </c>
      <c r="AH1021" s="3">
        <f t="shared" si="399"/>
        <v>0</v>
      </c>
      <c r="AI1021" s="40" t="b">
        <f t="shared" si="400"/>
        <v>0</v>
      </c>
      <c r="AJ1021" s="3">
        <f t="shared" si="401"/>
        <v>3.6547433903577065E-2</v>
      </c>
      <c r="AK1021" s="3">
        <f t="shared" si="402"/>
        <v>0.8324562037780735</v>
      </c>
    </row>
    <row r="1022" spans="1:37" s="3" customFormat="1" x14ac:dyDescent="0.25">
      <c r="A1022" s="9">
        <v>43751</v>
      </c>
      <c r="B1022" s="1" t="s">
        <v>58</v>
      </c>
      <c r="C1022" s="1" t="s">
        <v>61</v>
      </c>
      <c r="D1022">
        <v>28</v>
      </c>
      <c r="E1022" s="1">
        <v>32</v>
      </c>
      <c r="F1022">
        <f t="shared" si="378"/>
        <v>0</v>
      </c>
      <c r="G1022">
        <f t="shared" si="379"/>
        <v>1</v>
      </c>
      <c r="H1022" s="4">
        <v>1.76</v>
      </c>
      <c r="I1022" s="4">
        <v>2.1</v>
      </c>
      <c r="J1022" s="4">
        <v>1.83</v>
      </c>
      <c r="K1022" s="4">
        <v>2</v>
      </c>
      <c r="L1022" s="18">
        <f t="shared" si="380"/>
        <v>50</v>
      </c>
      <c r="M1022" s="18">
        <f t="shared" si="381"/>
        <v>45</v>
      </c>
      <c r="N1022" s="18">
        <f t="shared" si="382"/>
        <v>50</v>
      </c>
      <c r="O1022" s="18">
        <f t="shared" si="383"/>
        <v>50</v>
      </c>
      <c r="P1022" s="4">
        <f t="shared" si="384"/>
        <v>201910</v>
      </c>
      <c r="Q1022" s="23">
        <f t="shared" si="385"/>
        <v>0.83809523809523812</v>
      </c>
      <c r="R1022" s="23">
        <f t="shared" si="386"/>
        <v>-2.2248803827751198</v>
      </c>
      <c r="S1022" s="22">
        <f t="shared" si="387"/>
        <v>-1.3867851446798816</v>
      </c>
      <c r="T1022" s="5">
        <f t="shared" si="388"/>
        <v>1.1931818181818181</v>
      </c>
      <c r="U1022" s="5"/>
      <c r="V1022" s="5"/>
      <c r="W1022" s="5">
        <f t="shared" si="389"/>
        <v>-1</v>
      </c>
      <c r="X1022" s="4">
        <f t="shared" si="390"/>
        <v>-1</v>
      </c>
      <c r="Y1022" s="4">
        <f t="shared" si="391"/>
        <v>0</v>
      </c>
      <c r="Z1022" s="30">
        <f t="shared" si="392"/>
        <v>2019</v>
      </c>
      <c r="AA1022" s="4">
        <f t="shared" si="393"/>
        <v>1.1000000000000001</v>
      </c>
      <c r="AB1022" s="4">
        <f t="shared" si="394"/>
        <v>1</v>
      </c>
      <c r="AC1022" s="4">
        <f t="shared" si="395"/>
        <v>-0.10000000000000009</v>
      </c>
      <c r="AD1022" s="4"/>
      <c r="AE1022" s="4">
        <f t="shared" si="396"/>
        <v>2.1733730750124303E-2</v>
      </c>
      <c r="AF1022" s="31">
        <f t="shared" si="397"/>
        <v>0.10000000000000009</v>
      </c>
      <c r="AG1022" s="31">
        <f t="shared" si="398"/>
        <v>0</v>
      </c>
      <c r="AH1022" s="3">
        <f t="shared" si="399"/>
        <v>0</v>
      </c>
      <c r="AI1022" s="40" t="b">
        <f t="shared" si="400"/>
        <v>0</v>
      </c>
      <c r="AJ1022" s="3">
        <f t="shared" si="401"/>
        <v>4.2487046632124437E-2</v>
      </c>
      <c r="AK1022" s="3">
        <f t="shared" si="402"/>
        <v>0.71743173853563458</v>
      </c>
    </row>
    <row r="1023" spans="1:37" s="3" customFormat="1" x14ac:dyDescent="0.25">
      <c r="A1023" s="9">
        <v>43751</v>
      </c>
      <c r="B1023" s="1" t="s">
        <v>56</v>
      </c>
      <c r="C1023" s="1" t="s">
        <v>42</v>
      </c>
      <c r="D1023">
        <v>6</v>
      </c>
      <c r="E1023" s="1">
        <v>13</v>
      </c>
      <c r="F1023">
        <f t="shared" si="378"/>
        <v>0</v>
      </c>
      <c r="G1023">
        <f t="shared" si="379"/>
        <v>1</v>
      </c>
      <c r="H1023" s="4">
        <v>1.9</v>
      </c>
      <c r="I1023" s="4">
        <v>1.9</v>
      </c>
      <c r="J1023" s="4">
        <v>1.66</v>
      </c>
      <c r="K1023" s="4">
        <v>2.2999999999999998</v>
      </c>
      <c r="L1023" s="18">
        <f t="shared" si="380"/>
        <v>50</v>
      </c>
      <c r="M1023" s="18">
        <f t="shared" si="381"/>
        <v>50</v>
      </c>
      <c r="N1023" s="18">
        <f t="shared" si="382"/>
        <v>60</v>
      </c>
      <c r="O1023" s="18">
        <f t="shared" si="383"/>
        <v>40</v>
      </c>
      <c r="P1023" s="4">
        <f t="shared" si="384"/>
        <v>201910</v>
      </c>
      <c r="Q1023" s="23">
        <f t="shared" si="385"/>
        <v>1</v>
      </c>
      <c r="R1023" s="23">
        <f t="shared" si="386"/>
        <v>-2.2222222222222223</v>
      </c>
      <c r="S1023" s="22">
        <f t="shared" si="387"/>
        <v>-1.2222222222222223</v>
      </c>
      <c r="T1023" s="5">
        <f t="shared" si="388"/>
        <v>1</v>
      </c>
      <c r="U1023" s="5"/>
      <c r="V1023" s="5"/>
      <c r="W1023" s="5">
        <f t="shared" si="389"/>
        <v>-1</v>
      </c>
      <c r="X1023" s="4">
        <f t="shared" si="390"/>
        <v>-1</v>
      </c>
      <c r="Y1023" s="4">
        <f t="shared" si="391"/>
        <v>0</v>
      </c>
      <c r="Z1023" s="30">
        <f t="shared" si="392"/>
        <v>2019</v>
      </c>
      <c r="AA1023" s="4">
        <f t="shared" si="393"/>
        <v>0.89999999999999991</v>
      </c>
      <c r="AB1023" s="4">
        <f t="shared" si="394"/>
        <v>1.2999999999999998</v>
      </c>
      <c r="AC1023" s="4">
        <f t="shared" si="395"/>
        <v>0.39999999999999991</v>
      </c>
      <c r="AD1023" s="4"/>
      <c r="AE1023" s="4">
        <f t="shared" si="396"/>
        <v>-7.6093849080532738E-2</v>
      </c>
      <c r="AF1023" s="31">
        <f t="shared" si="397"/>
        <v>-0.10000000000000009</v>
      </c>
      <c r="AG1023" s="31">
        <f t="shared" si="398"/>
        <v>0.29999999999999982</v>
      </c>
      <c r="AH1023" s="3">
        <f t="shared" si="399"/>
        <v>1</v>
      </c>
      <c r="AI1023" s="40">
        <f t="shared" si="400"/>
        <v>3.8901601830663601E-2</v>
      </c>
      <c r="AJ1023" s="3">
        <f t="shared" si="401"/>
        <v>4.9999999999999933E-2</v>
      </c>
      <c r="AK1023" s="3">
        <f t="shared" si="402"/>
        <v>0.70841230500072894</v>
      </c>
    </row>
    <row r="1024" spans="1:37" s="3" customFormat="1" x14ac:dyDescent="0.25">
      <c r="A1024" s="9">
        <v>43751</v>
      </c>
      <c r="B1024" s="1" t="s">
        <v>49</v>
      </c>
      <c r="C1024" s="1" t="s">
        <v>47</v>
      </c>
      <c r="D1024">
        <v>24</v>
      </c>
      <c r="E1024" s="1">
        <v>31</v>
      </c>
      <c r="F1024">
        <f t="shared" si="378"/>
        <v>0</v>
      </c>
      <c r="G1024">
        <f t="shared" si="379"/>
        <v>1</v>
      </c>
      <c r="H1024" s="4">
        <v>1.37</v>
      </c>
      <c r="I1024" s="4">
        <v>3.2</v>
      </c>
      <c r="J1024" s="4">
        <v>1.5</v>
      </c>
      <c r="K1024" s="4">
        <v>2.7</v>
      </c>
      <c r="L1024" s="18">
        <f t="shared" si="380"/>
        <v>70</v>
      </c>
      <c r="M1024" s="18">
        <f t="shared" si="381"/>
        <v>30</v>
      </c>
      <c r="N1024" s="18">
        <f t="shared" si="382"/>
        <v>65</v>
      </c>
      <c r="O1024" s="18">
        <f t="shared" si="383"/>
        <v>35</v>
      </c>
      <c r="P1024" s="4">
        <f t="shared" si="384"/>
        <v>201910</v>
      </c>
      <c r="Q1024" s="23">
        <f t="shared" si="385"/>
        <v>0.42812500000000003</v>
      </c>
      <c r="R1024" s="23">
        <f t="shared" si="386"/>
        <v>-3.1572481572481563</v>
      </c>
      <c r="S1024" s="22">
        <f t="shared" si="387"/>
        <v>-2.7291231572481562</v>
      </c>
      <c r="T1024" s="5">
        <f t="shared" si="388"/>
        <v>2.335766423357664</v>
      </c>
      <c r="U1024" s="5"/>
      <c r="V1024" s="5"/>
      <c r="W1024" s="5">
        <f t="shared" si="389"/>
        <v>-1</v>
      </c>
      <c r="X1024" s="4">
        <f t="shared" si="390"/>
        <v>-1</v>
      </c>
      <c r="Y1024" s="4">
        <f t="shared" si="391"/>
        <v>0</v>
      </c>
      <c r="Z1024" s="30">
        <f t="shared" si="392"/>
        <v>2019</v>
      </c>
      <c r="AA1024" s="4">
        <f t="shared" si="393"/>
        <v>2.2000000000000002</v>
      </c>
      <c r="AB1024" s="4">
        <f t="shared" si="394"/>
        <v>1.7000000000000002</v>
      </c>
      <c r="AC1024" s="4">
        <f t="shared" si="395"/>
        <v>-0.5</v>
      </c>
      <c r="AD1024" s="4"/>
      <c r="AE1024" s="4">
        <f t="shared" si="396"/>
        <v>6.326034063260344E-2</v>
      </c>
      <c r="AF1024" s="31">
        <f t="shared" si="397"/>
        <v>1.2000000000000002</v>
      </c>
      <c r="AG1024" s="31">
        <f t="shared" si="398"/>
        <v>0.70000000000000018</v>
      </c>
      <c r="AH1024" s="3">
        <f t="shared" si="399"/>
        <v>1</v>
      </c>
      <c r="AI1024" s="40">
        <f t="shared" si="400"/>
        <v>2.083333333333337E-2</v>
      </c>
      <c r="AJ1024" s="3">
        <f t="shared" si="401"/>
        <v>4.0700218818380707E-2</v>
      </c>
      <c r="AK1024" s="3">
        <f t="shared" si="402"/>
        <v>0.76222011694815928</v>
      </c>
    </row>
    <row r="1025" spans="1:37" s="3" customFormat="1" x14ac:dyDescent="0.25">
      <c r="A1025" s="9">
        <v>43751</v>
      </c>
      <c r="B1025" s="1" t="s">
        <v>51</v>
      </c>
      <c r="C1025" s="1" t="s">
        <v>48</v>
      </c>
      <c r="D1025">
        <v>16</v>
      </c>
      <c r="E1025" s="1">
        <v>17</v>
      </c>
      <c r="F1025">
        <f t="shared" si="378"/>
        <v>0</v>
      </c>
      <c r="G1025">
        <f t="shared" si="379"/>
        <v>1</v>
      </c>
      <c r="H1025" s="4">
        <v>2.67</v>
      </c>
      <c r="I1025" s="4">
        <v>1.52</v>
      </c>
      <c r="J1025" s="4">
        <v>3.05</v>
      </c>
      <c r="K1025" s="4">
        <v>1.4</v>
      </c>
      <c r="L1025" s="18">
        <f t="shared" si="380"/>
        <v>30</v>
      </c>
      <c r="M1025" s="18">
        <f t="shared" si="381"/>
        <v>65</v>
      </c>
      <c r="N1025" s="18">
        <f t="shared" si="382"/>
        <v>30</v>
      </c>
      <c r="O1025" s="18">
        <f t="shared" si="383"/>
        <v>70</v>
      </c>
      <c r="P1025" s="4">
        <f t="shared" si="384"/>
        <v>201910</v>
      </c>
      <c r="Q1025" s="23">
        <f t="shared" si="385"/>
        <v>1.756578947368421</v>
      </c>
      <c r="R1025" s="23">
        <f t="shared" si="386"/>
        <v>-2.521879318286504</v>
      </c>
      <c r="S1025" s="22">
        <f t="shared" si="387"/>
        <v>-0.76530037091808301</v>
      </c>
      <c r="T1025" s="5">
        <f t="shared" si="388"/>
        <v>0.56928838951310867</v>
      </c>
      <c r="U1025" s="5"/>
      <c r="V1025" s="5"/>
      <c r="W1025" s="5">
        <f t="shared" si="389"/>
        <v>-1</v>
      </c>
      <c r="X1025" s="4">
        <f t="shared" si="390"/>
        <v>-1</v>
      </c>
      <c r="Y1025" s="4">
        <f t="shared" si="391"/>
        <v>0</v>
      </c>
      <c r="Z1025" s="30">
        <f t="shared" si="392"/>
        <v>2019</v>
      </c>
      <c r="AA1025" s="4">
        <f t="shared" si="393"/>
        <v>0.52</v>
      </c>
      <c r="AB1025" s="4">
        <f t="shared" si="394"/>
        <v>0.39999999999999991</v>
      </c>
      <c r="AC1025" s="4">
        <f t="shared" si="395"/>
        <v>-0.12000000000000011</v>
      </c>
      <c r="AD1025" s="4"/>
      <c r="AE1025" s="4">
        <f t="shared" si="396"/>
        <v>4.6662982746976112E-2</v>
      </c>
      <c r="AF1025" s="31">
        <f t="shared" si="397"/>
        <v>-0.48</v>
      </c>
      <c r="AG1025" s="31">
        <f t="shared" si="398"/>
        <v>-0.60000000000000009</v>
      </c>
      <c r="AH1025" s="3">
        <f t="shared" si="399"/>
        <v>1</v>
      </c>
      <c r="AI1025" s="40">
        <f t="shared" si="400"/>
        <v>1.4236410698878266E-2</v>
      </c>
      <c r="AJ1025" s="3">
        <f t="shared" si="401"/>
        <v>3.1408114558472477E-2</v>
      </c>
      <c r="AK1025" s="3">
        <f t="shared" si="402"/>
        <v>0.74560748766802232</v>
      </c>
    </row>
    <row r="1026" spans="1:37" s="3" customFormat="1" x14ac:dyDescent="0.25">
      <c r="A1026" s="9">
        <v>43751</v>
      </c>
      <c r="B1026" s="1" t="s">
        <v>60</v>
      </c>
      <c r="C1026" s="1" t="s">
        <v>55</v>
      </c>
      <c r="D1026">
        <v>38</v>
      </c>
      <c r="E1026" s="1">
        <v>20</v>
      </c>
      <c r="F1026">
        <f t="shared" si="378"/>
        <v>1</v>
      </c>
      <c r="G1026">
        <f t="shared" si="379"/>
        <v>0</v>
      </c>
      <c r="H1026" s="4">
        <v>1.6</v>
      </c>
      <c r="I1026" s="4">
        <v>2.4500000000000002</v>
      </c>
      <c r="J1026" s="4">
        <v>1.54</v>
      </c>
      <c r="K1026" s="4">
        <v>2.65</v>
      </c>
      <c r="L1026" s="18">
        <f t="shared" si="380"/>
        <v>60</v>
      </c>
      <c r="M1026" s="18">
        <f t="shared" si="381"/>
        <v>40</v>
      </c>
      <c r="N1026" s="18">
        <f t="shared" si="382"/>
        <v>60</v>
      </c>
      <c r="O1026" s="18">
        <f t="shared" si="383"/>
        <v>35</v>
      </c>
      <c r="P1026" s="4">
        <f t="shared" si="384"/>
        <v>201910</v>
      </c>
      <c r="Q1026" s="23">
        <f t="shared" si="385"/>
        <v>1.6</v>
      </c>
      <c r="R1026" s="23">
        <f t="shared" si="386"/>
        <v>-2.3563218390804597</v>
      </c>
      <c r="S1026" s="22">
        <f t="shared" si="387"/>
        <v>-0.75632183908045958</v>
      </c>
      <c r="T1026" s="5">
        <f t="shared" si="388"/>
        <v>1.53125</v>
      </c>
      <c r="U1026" s="5"/>
      <c r="V1026" s="5"/>
      <c r="W1026" s="5">
        <f t="shared" si="389"/>
        <v>0.60000000000000009</v>
      </c>
      <c r="X1026" s="4">
        <f t="shared" si="390"/>
        <v>0.54</v>
      </c>
      <c r="Y1026" s="4">
        <f t="shared" si="391"/>
        <v>-6.0000000000000053E-2</v>
      </c>
      <c r="Z1026" s="30">
        <f t="shared" si="392"/>
        <v>2019</v>
      </c>
      <c r="AA1026" s="4">
        <f t="shared" si="393"/>
        <v>-1</v>
      </c>
      <c r="AB1026" s="4">
        <f t="shared" si="394"/>
        <v>-1</v>
      </c>
      <c r="AC1026" s="4">
        <f t="shared" si="395"/>
        <v>0</v>
      </c>
      <c r="AD1026" s="4"/>
      <c r="AE1026" s="4">
        <f t="shared" si="396"/>
        <v>-2.4350649350649345E-2</v>
      </c>
      <c r="AF1026" s="31">
        <f t="shared" si="397"/>
        <v>-0.39999999999999991</v>
      </c>
      <c r="AG1026" s="31">
        <f t="shared" si="398"/>
        <v>-0.45999999999999996</v>
      </c>
      <c r="AH1026" s="3">
        <f t="shared" si="399"/>
        <v>0</v>
      </c>
      <c r="AI1026" s="40" t="b">
        <f t="shared" si="400"/>
        <v>0</v>
      </c>
      <c r="AJ1026" s="3">
        <f t="shared" si="401"/>
        <v>3.2098765432098886E-2</v>
      </c>
      <c r="AK1026" s="3">
        <f t="shared" si="402"/>
        <v>0.73643794252394845</v>
      </c>
    </row>
    <row r="1027" spans="1:37" s="3" customFormat="1" x14ac:dyDescent="0.25">
      <c r="A1027" s="9">
        <v>43751</v>
      </c>
      <c r="B1027" s="1" t="s">
        <v>39</v>
      </c>
      <c r="C1027" s="1" t="s">
        <v>40</v>
      </c>
      <c r="D1027">
        <v>26</v>
      </c>
      <c r="E1027" s="1">
        <v>37</v>
      </c>
      <c r="F1027">
        <f t="shared" ref="F1027:F1090" si="403">IF(D1027&gt;E1027,1,0)</f>
        <v>0</v>
      </c>
      <c r="G1027">
        <f t="shared" ref="G1027:G1090" si="404">IF(E1027&gt;D1027,1,0)</f>
        <v>1</v>
      </c>
      <c r="H1027" s="4">
        <v>1.86</v>
      </c>
      <c r="I1027" s="4">
        <v>1.95</v>
      </c>
      <c r="J1027" s="4">
        <v>2.0499999999999998</v>
      </c>
      <c r="K1027" s="4">
        <v>1.8</v>
      </c>
      <c r="L1027" s="18">
        <f t="shared" ref="L1027:L1090" si="405">INT(100/H1027/10)*10</f>
        <v>50</v>
      </c>
      <c r="M1027" s="18">
        <f t="shared" ref="M1027:M1090" si="406">INT(100/I1027/5)*5</f>
        <v>50</v>
      </c>
      <c r="N1027" s="18">
        <f t="shared" ref="N1027:N1090" si="407">INT(100/J1027/5)*5</f>
        <v>45</v>
      </c>
      <c r="O1027" s="18">
        <f t="shared" ref="O1027:O1090" si="408">INT(100/K1027/5)*5</f>
        <v>55</v>
      </c>
      <c r="P1027" s="4">
        <f t="shared" ref="P1027:P1090" si="409">YEAR(A1027)*100+MONTH(A1027)</f>
        <v>201910</v>
      </c>
      <c r="Q1027" s="23">
        <f t="shared" ref="Q1027:Q1090" si="410">IF(F1027=1,H1027,H1027/I1027)</f>
        <v>0.9538461538461539</v>
      </c>
      <c r="R1027" s="23">
        <f t="shared" ref="R1027:R1090" si="411">-1/(H1027-1)-1/(I1027-1)</f>
        <v>-2.215422276621787</v>
      </c>
      <c r="S1027" s="22">
        <f t="shared" ref="S1027:S1090" si="412">Q1027+R1027</f>
        <v>-1.261576122775633</v>
      </c>
      <c r="T1027" s="5">
        <f t="shared" ref="T1027:T1090" si="413">I1027/H1027</f>
        <v>1.0483870967741935</v>
      </c>
      <c r="U1027" s="5"/>
      <c r="V1027" s="5"/>
      <c r="W1027" s="5">
        <f t="shared" ref="W1027:W1090" si="414">H1027*F1027-1</f>
        <v>-1</v>
      </c>
      <c r="X1027" s="4">
        <f t="shared" ref="X1027:X1090" si="415">J1027*F1027-1</f>
        <v>-1</v>
      </c>
      <c r="Y1027" s="4">
        <f t="shared" ref="Y1027:Y1090" si="416">X1027-W1027</f>
        <v>0</v>
      </c>
      <c r="Z1027" s="30">
        <f t="shared" ref="Z1027:Z1090" si="417">YEAR(A1027)</f>
        <v>2019</v>
      </c>
      <c r="AA1027" s="4">
        <f t="shared" ref="AA1027:AA1090" si="418">I1027*G1027-1</f>
        <v>0.95</v>
      </c>
      <c r="AB1027" s="4">
        <f t="shared" ref="AB1027:AB1090" si="419">G1027*K1027-1</f>
        <v>0.8</v>
      </c>
      <c r="AC1027" s="4">
        <f t="shared" ref="AC1027:AC1090" si="420">AB1027-AA1027</f>
        <v>-0.14999999999999991</v>
      </c>
      <c r="AD1027" s="4"/>
      <c r="AE1027" s="4">
        <f t="shared" ref="AE1027:AE1090" si="421">(1/H1027-1/J1027)</f>
        <v>4.9829530553369972E-2</v>
      </c>
      <c r="AF1027" s="31">
        <f t="shared" ref="AF1027:AF1090" si="422">H1027*F1027+I1027*G1027-2</f>
        <v>-5.0000000000000044E-2</v>
      </c>
      <c r="AG1027" s="31">
        <f t="shared" ref="AG1027:AG1090" si="423">F1027*J1027+G1027*K1027-2</f>
        <v>-0.19999999999999996</v>
      </c>
      <c r="AH1027" s="3">
        <f t="shared" ref="AH1027:AH1090" si="424">IF(OR((1/H1027+1/K1027)&lt;1,(1/I1027+1/J1027)&lt;1),1,0)</f>
        <v>0</v>
      </c>
      <c r="AI1027" s="40" t="b">
        <f t="shared" ref="AI1027:AI1090" si="425">IF(MIN(1/H1027+1/K1027,1/I1027+1/J1027)&lt;0.99,1-MIN(1/H1027+1/K1027,1/I1027+1/J1027))</f>
        <v>0</v>
      </c>
      <c r="AJ1027" s="3">
        <f t="shared" ref="AJ1027:AJ1090" si="426">1-H1027*I1027/(H1027+I1027)</f>
        <v>4.8031496062992063E-2</v>
      </c>
      <c r="AK1027" s="3">
        <f t="shared" ref="AK1027:AK1090" si="427">1-(1/H1027+1/I1027)/H1027/I1027</f>
        <v>0.71037912285010663</v>
      </c>
    </row>
    <row r="1028" spans="1:37" s="3" customFormat="1" x14ac:dyDescent="0.25">
      <c r="A1028" s="9">
        <v>43748</v>
      </c>
      <c r="B1028" s="1" t="s">
        <v>52</v>
      </c>
      <c r="C1028" s="1" t="s">
        <v>34</v>
      </c>
      <c r="D1028">
        <v>35</v>
      </c>
      <c r="E1028" s="1">
        <v>14</v>
      </c>
      <c r="F1028">
        <f t="shared" si="403"/>
        <v>1</v>
      </c>
      <c r="G1028">
        <f t="shared" si="404"/>
        <v>0</v>
      </c>
      <c r="H1028" s="4">
        <v>1.1000000000000001</v>
      </c>
      <c r="I1028" s="4">
        <v>7.25</v>
      </c>
      <c r="J1028" s="4">
        <v>1.08</v>
      </c>
      <c r="K1028" s="4">
        <v>8.5</v>
      </c>
      <c r="L1028" s="18">
        <f t="shared" si="405"/>
        <v>90</v>
      </c>
      <c r="M1028" s="18">
        <f t="shared" si="406"/>
        <v>10</v>
      </c>
      <c r="N1028" s="18">
        <f t="shared" si="407"/>
        <v>90</v>
      </c>
      <c r="O1028" s="18">
        <f t="shared" si="408"/>
        <v>10</v>
      </c>
      <c r="P1028" s="4">
        <f t="shared" si="409"/>
        <v>201910</v>
      </c>
      <c r="Q1028" s="23">
        <f t="shared" si="410"/>
        <v>1.1000000000000001</v>
      </c>
      <c r="R1028" s="23">
        <f t="shared" si="411"/>
        <v>-10.159999999999991</v>
      </c>
      <c r="S1028" s="22">
        <f t="shared" si="412"/>
        <v>-9.0599999999999916</v>
      </c>
      <c r="T1028" s="5">
        <f t="shared" si="413"/>
        <v>6.5909090909090899</v>
      </c>
      <c r="U1028" s="5"/>
      <c r="V1028" s="5"/>
      <c r="W1028" s="5">
        <f t="shared" si="414"/>
        <v>0.10000000000000009</v>
      </c>
      <c r="X1028" s="4">
        <f t="shared" si="415"/>
        <v>8.0000000000000071E-2</v>
      </c>
      <c r="Y1028" s="4">
        <f t="shared" si="416"/>
        <v>-2.0000000000000018E-2</v>
      </c>
      <c r="Z1028" s="30">
        <f t="shared" si="417"/>
        <v>2019</v>
      </c>
      <c r="AA1028" s="4">
        <f t="shared" si="418"/>
        <v>-1</v>
      </c>
      <c r="AB1028" s="4">
        <f t="shared" si="419"/>
        <v>-1</v>
      </c>
      <c r="AC1028" s="4">
        <f t="shared" si="420"/>
        <v>0</v>
      </c>
      <c r="AD1028" s="4"/>
      <c r="AE1028" s="4">
        <f t="shared" si="421"/>
        <v>-1.6835016835016758E-2</v>
      </c>
      <c r="AF1028" s="31">
        <f t="shared" si="422"/>
        <v>-0.89999999999999991</v>
      </c>
      <c r="AG1028" s="31">
        <f t="shared" si="423"/>
        <v>-0.91999999999999993</v>
      </c>
      <c r="AH1028" s="3">
        <f t="shared" si="424"/>
        <v>0</v>
      </c>
      <c r="AI1028" s="40" t="b">
        <f t="shared" si="425"/>
        <v>0</v>
      </c>
      <c r="AJ1028" s="3">
        <f t="shared" si="426"/>
        <v>4.4910179640718417E-2</v>
      </c>
      <c r="AK1028" s="3">
        <f t="shared" si="427"/>
        <v>0.86871198199703226</v>
      </c>
    </row>
    <row r="1029" spans="1:37" s="3" customFormat="1" x14ac:dyDescent="0.25">
      <c r="A1029" s="9">
        <v>43745</v>
      </c>
      <c r="B1029" s="1" t="s">
        <v>38</v>
      </c>
      <c r="C1029" s="1" t="s">
        <v>58</v>
      </c>
      <c r="D1029">
        <v>31</v>
      </c>
      <c r="E1029" s="1">
        <v>3</v>
      </c>
      <c r="F1029">
        <f t="shared" si="403"/>
        <v>1</v>
      </c>
      <c r="G1029">
        <f t="shared" si="404"/>
        <v>0</v>
      </c>
      <c r="H1029" s="4">
        <v>1.54</v>
      </c>
      <c r="I1029" s="4">
        <v>2.65</v>
      </c>
      <c r="J1029" s="4">
        <v>1.45</v>
      </c>
      <c r="K1029" s="4">
        <v>2.8</v>
      </c>
      <c r="L1029" s="18">
        <f t="shared" si="405"/>
        <v>60</v>
      </c>
      <c r="M1029" s="18">
        <f t="shared" si="406"/>
        <v>35</v>
      </c>
      <c r="N1029" s="18">
        <f t="shared" si="407"/>
        <v>65</v>
      </c>
      <c r="O1029" s="18">
        <f t="shared" si="408"/>
        <v>35</v>
      </c>
      <c r="P1029" s="4">
        <f t="shared" si="409"/>
        <v>201910</v>
      </c>
      <c r="Q1029" s="23">
        <f t="shared" si="410"/>
        <v>1.54</v>
      </c>
      <c r="R1029" s="23">
        <f t="shared" si="411"/>
        <v>-2.4579124579124576</v>
      </c>
      <c r="S1029" s="22">
        <f t="shared" si="412"/>
        <v>-0.91791245791245757</v>
      </c>
      <c r="T1029" s="5">
        <f t="shared" si="413"/>
        <v>1.7207792207792207</v>
      </c>
      <c r="U1029" s="5"/>
      <c r="V1029" s="5"/>
      <c r="W1029" s="5">
        <f t="shared" si="414"/>
        <v>0.54</v>
      </c>
      <c r="X1029" s="4">
        <f t="shared" si="415"/>
        <v>0.44999999999999996</v>
      </c>
      <c r="Y1029" s="4">
        <f t="shared" si="416"/>
        <v>-9.000000000000008E-2</v>
      </c>
      <c r="Z1029" s="30">
        <f t="shared" si="417"/>
        <v>2019</v>
      </c>
      <c r="AA1029" s="4">
        <f t="shared" si="418"/>
        <v>-1</v>
      </c>
      <c r="AB1029" s="4">
        <f t="shared" si="419"/>
        <v>-1</v>
      </c>
      <c r="AC1029" s="4">
        <f t="shared" si="420"/>
        <v>0</v>
      </c>
      <c r="AD1029" s="4"/>
      <c r="AE1029" s="4">
        <f t="shared" si="421"/>
        <v>-4.0304523063143805E-2</v>
      </c>
      <c r="AF1029" s="31">
        <f t="shared" si="422"/>
        <v>-0.45999999999999996</v>
      </c>
      <c r="AG1029" s="31">
        <f t="shared" si="423"/>
        <v>-0.55000000000000004</v>
      </c>
      <c r="AH1029" s="3">
        <f t="shared" si="424"/>
        <v>0</v>
      </c>
      <c r="AI1029" s="40" t="b">
        <f t="shared" si="425"/>
        <v>0</v>
      </c>
      <c r="AJ1029" s="3">
        <f t="shared" si="426"/>
        <v>2.6014319809069208E-2</v>
      </c>
      <c r="AK1029" s="3">
        <f t="shared" si="427"/>
        <v>0.74841726539654818</v>
      </c>
    </row>
    <row r="1030" spans="1:37" s="3" customFormat="1" x14ac:dyDescent="0.25">
      <c r="A1030" s="9">
        <v>43744</v>
      </c>
      <c r="B1030" s="1" t="s">
        <v>49</v>
      </c>
      <c r="C1030" s="1" t="s">
        <v>36</v>
      </c>
      <c r="D1030">
        <v>13</v>
      </c>
      <c r="E1030" s="1">
        <v>19</v>
      </c>
      <c r="F1030">
        <f t="shared" si="403"/>
        <v>0</v>
      </c>
      <c r="G1030">
        <f t="shared" si="404"/>
        <v>1</v>
      </c>
      <c r="H1030" s="4">
        <v>1.22</v>
      </c>
      <c r="I1030" s="4">
        <v>4.5</v>
      </c>
      <c r="J1030" s="4">
        <v>1.1599999999999999</v>
      </c>
      <c r="K1030" s="4">
        <v>5.5</v>
      </c>
      <c r="L1030" s="18">
        <f t="shared" si="405"/>
        <v>80</v>
      </c>
      <c r="M1030" s="18">
        <f t="shared" si="406"/>
        <v>20</v>
      </c>
      <c r="N1030" s="18">
        <f t="shared" si="407"/>
        <v>85</v>
      </c>
      <c r="O1030" s="18">
        <f t="shared" si="408"/>
        <v>15</v>
      </c>
      <c r="P1030" s="4">
        <f t="shared" si="409"/>
        <v>201910</v>
      </c>
      <c r="Q1030" s="23">
        <f t="shared" si="410"/>
        <v>0.27111111111111108</v>
      </c>
      <c r="R1030" s="23">
        <f t="shared" si="411"/>
        <v>-4.8311688311688314</v>
      </c>
      <c r="S1030" s="22">
        <f t="shared" si="412"/>
        <v>-4.5600577200577206</v>
      </c>
      <c r="T1030" s="5">
        <f t="shared" si="413"/>
        <v>3.6885245901639343</v>
      </c>
      <c r="U1030" s="5"/>
      <c r="V1030" s="5"/>
      <c r="W1030" s="5">
        <f t="shared" si="414"/>
        <v>-1</v>
      </c>
      <c r="X1030" s="4">
        <f t="shared" si="415"/>
        <v>-1</v>
      </c>
      <c r="Y1030" s="4">
        <f t="shared" si="416"/>
        <v>0</v>
      </c>
      <c r="Z1030" s="30">
        <f t="shared" si="417"/>
        <v>2019</v>
      </c>
      <c r="AA1030" s="4">
        <f t="shared" si="418"/>
        <v>3.5</v>
      </c>
      <c r="AB1030" s="4">
        <f t="shared" si="419"/>
        <v>4.5</v>
      </c>
      <c r="AC1030" s="4">
        <f t="shared" si="420"/>
        <v>1</v>
      </c>
      <c r="AD1030" s="4"/>
      <c r="AE1030" s="4">
        <f t="shared" si="421"/>
        <v>-4.2396834369700431E-2</v>
      </c>
      <c r="AF1030" s="31">
        <f t="shared" si="422"/>
        <v>2.5</v>
      </c>
      <c r="AG1030" s="31">
        <f t="shared" si="423"/>
        <v>3.5</v>
      </c>
      <c r="AH1030" s="3">
        <f t="shared" si="424"/>
        <v>0</v>
      </c>
      <c r="AI1030" s="40" t="b">
        <f t="shared" si="425"/>
        <v>0</v>
      </c>
      <c r="AJ1030" s="3">
        <f t="shared" si="426"/>
        <v>4.0209790209790097E-2</v>
      </c>
      <c r="AK1030" s="3">
        <f t="shared" si="427"/>
        <v>0.8102196077650704</v>
      </c>
    </row>
    <row r="1031" spans="1:37" s="3" customFormat="1" x14ac:dyDescent="0.25">
      <c r="A1031" s="9">
        <v>43744</v>
      </c>
      <c r="B1031" s="1" t="s">
        <v>37</v>
      </c>
      <c r="C1031" s="1" t="s">
        <v>62</v>
      </c>
      <c r="D1031">
        <v>24</v>
      </c>
      <c r="E1031" s="1">
        <v>34</v>
      </c>
      <c r="F1031">
        <f t="shared" si="403"/>
        <v>0</v>
      </c>
      <c r="G1031">
        <f t="shared" si="404"/>
        <v>1</v>
      </c>
      <c r="H1031" s="4">
        <v>1.5</v>
      </c>
      <c r="I1031" s="4">
        <v>2.7</v>
      </c>
      <c r="J1031" s="4">
        <v>1.54</v>
      </c>
      <c r="K1031" s="4">
        <v>2.65</v>
      </c>
      <c r="L1031" s="18">
        <f t="shared" si="405"/>
        <v>60</v>
      </c>
      <c r="M1031" s="18">
        <f t="shared" si="406"/>
        <v>35</v>
      </c>
      <c r="N1031" s="18">
        <f t="shared" si="407"/>
        <v>60</v>
      </c>
      <c r="O1031" s="18">
        <f t="shared" si="408"/>
        <v>35</v>
      </c>
      <c r="P1031" s="4">
        <f t="shared" si="409"/>
        <v>201910</v>
      </c>
      <c r="Q1031" s="23">
        <f t="shared" si="410"/>
        <v>0.55555555555555547</v>
      </c>
      <c r="R1031" s="23">
        <f t="shared" si="411"/>
        <v>-2.5882352941176467</v>
      </c>
      <c r="S1031" s="22">
        <f t="shared" si="412"/>
        <v>-2.0326797385620914</v>
      </c>
      <c r="T1031" s="5">
        <f t="shared" si="413"/>
        <v>1.8</v>
      </c>
      <c r="U1031" s="5"/>
      <c r="V1031" s="5"/>
      <c r="W1031" s="5">
        <f t="shared" si="414"/>
        <v>-1</v>
      </c>
      <c r="X1031" s="4">
        <f t="shared" si="415"/>
        <v>-1</v>
      </c>
      <c r="Y1031" s="4">
        <f t="shared" si="416"/>
        <v>0</v>
      </c>
      <c r="Z1031" s="30">
        <f t="shared" si="417"/>
        <v>2019</v>
      </c>
      <c r="AA1031" s="4">
        <f t="shared" si="418"/>
        <v>1.7000000000000002</v>
      </c>
      <c r="AB1031" s="4">
        <f t="shared" si="419"/>
        <v>1.65</v>
      </c>
      <c r="AC1031" s="4">
        <f t="shared" si="420"/>
        <v>-5.0000000000000266E-2</v>
      </c>
      <c r="AD1031" s="4"/>
      <c r="AE1031" s="4">
        <f t="shared" si="421"/>
        <v>1.7316017316017285E-2</v>
      </c>
      <c r="AF1031" s="31">
        <f t="shared" si="422"/>
        <v>0.70000000000000018</v>
      </c>
      <c r="AG1031" s="31">
        <f t="shared" si="423"/>
        <v>0.64999999999999991</v>
      </c>
      <c r="AH1031" s="3">
        <f t="shared" si="424"/>
        <v>0</v>
      </c>
      <c r="AI1031" s="40" t="b">
        <f t="shared" si="425"/>
        <v>0</v>
      </c>
      <c r="AJ1031" s="3">
        <f t="shared" si="426"/>
        <v>3.5714285714285587E-2</v>
      </c>
      <c r="AK1031" s="3">
        <f t="shared" si="427"/>
        <v>0.74394147233653407</v>
      </c>
    </row>
    <row r="1032" spans="1:37" s="3" customFormat="1" x14ac:dyDescent="0.25">
      <c r="A1032" s="9">
        <v>43744</v>
      </c>
      <c r="B1032" s="1" t="s">
        <v>74</v>
      </c>
      <c r="C1032" s="1" t="s">
        <v>35</v>
      </c>
      <c r="D1032">
        <v>13</v>
      </c>
      <c r="E1032" s="1">
        <v>20</v>
      </c>
      <c r="F1032">
        <f t="shared" si="403"/>
        <v>0</v>
      </c>
      <c r="G1032">
        <f t="shared" si="404"/>
        <v>1</v>
      </c>
      <c r="H1032" s="4">
        <v>1.38</v>
      </c>
      <c r="I1032" s="4">
        <v>3.15</v>
      </c>
      <c r="J1032" s="4">
        <v>1.43</v>
      </c>
      <c r="K1032" s="4">
        <v>2.9</v>
      </c>
      <c r="L1032" s="18">
        <f t="shared" si="405"/>
        <v>70</v>
      </c>
      <c r="M1032" s="18">
        <f t="shared" si="406"/>
        <v>30</v>
      </c>
      <c r="N1032" s="18">
        <f t="shared" si="407"/>
        <v>65</v>
      </c>
      <c r="O1032" s="18">
        <f t="shared" si="408"/>
        <v>30</v>
      </c>
      <c r="P1032" s="4">
        <f t="shared" si="409"/>
        <v>201910</v>
      </c>
      <c r="Q1032" s="23">
        <f t="shared" si="410"/>
        <v>0.43809523809523809</v>
      </c>
      <c r="R1032" s="23">
        <f t="shared" si="411"/>
        <v>-3.0966952264381891</v>
      </c>
      <c r="S1032" s="22">
        <f t="shared" si="412"/>
        <v>-2.6585999883429512</v>
      </c>
      <c r="T1032" s="5">
        <f t="shared" si="413"/>
        <v>2.2826086956521738</v>
      </c>
      <c r="U1032" s="5"/>
      <c r="V1032" s="5"/>
      <c r="W1032" s="5">
        <f t="shared" si="414"/>
        <v>-1</v>
      </c>
      <c r="X1032" s="4">
        <f t="shared" si="415"/>
        <v>-1</v>
      </c>
      <c r="Y1032" s="4">
        <f t="shared" si="416"/>
        <v>0</v>
      </c>
      <c r="Z1032" s="30">
        <f t="shared" si="417"/>
        <v>2019</v>
      </c>
      <c r="AA1032" s="4">
        <f t="shared" si="418"/>
        <v>2.15</v>
      </c>
      <c r="AB1032" s="4">
        <f t="shared" si="419"/>
        <v>1.9</v>
      </c>
      <c r="AC1032" s="4">
        <f t="shared" si="420"/>
        <v>-0.25</v>
      </c>
      <c r="AD1032" s="4"/>
      <c r="AE1032" s="4">
        <f t="shared" si="421"/>
        <v>2.5336981858721019E-2</v>
      </c>
      <c r="AF1032" s="31">
        <f t="shared" si="422"/>
        <v>1.1499999999999999</v>
      </c>
      <c r="AG1032" s="31">
        <f t="shared" si="423"/>
        <v>0.89999999999999991</v>
      </c>
      <c r="AH1032" s="3">
        <f t="shared" si="424"/>
        <v>0</v>
      </c>
      <c r="AI1032" s="40" t="b">
        <f t="shared" si="425"/>
        <v>0</v>
      </c>
      <c r="AJ1032" s="3">
        <f t="shared" si="426"/>
        <v>4.039735099337749E-2</v>
      </c>
      <c r="AK1032" s="3">
        <f t="shared" si="427"/>
        <v>0.76027191198073663</v>
      </c>
    </row>
    <row r="1033" spans="1:37" s="3" customFormat="1" x14ac:dyDescent="0.25">
      <c r="A1033" s="9">
        <v>43744</v>
      </c>
      <c r="B1033" s="1" t="s">
        <v>40</v>
      </c>
      <c r="C1033" s="1" t="s">
        <v>56</v>
      </c>
      <c r="D1033">
        <v>34</v>
      </c>
      <c r="E1033" s="1">
        <v>27</v>
      </c>
      <c r="F1033">
        <f t="shared" si="403"/>
        <v>1</v>
      </c>
      <c r="G1033">
        <f t="shared" si="404"/>
        <v>0</v>
      </c>
      <c r="H1033" s="4">
        <v>1.54</v>
      </c>
      <c r="I1033" s="4">
        <v>2.65</v>
      </c>
      <c r="J1033" s="4">
        <v>1.58</v>
      </c>
      <c r="K1033" s="4">
        <v>2.5</v>
      </c>
      <c r="L1033" s="18">
        <f t="shared" si="405"/>
        <v>60</v>
      </c>
      <c r="M1033" s="18">
        <f t="shared" si="406"/>
        <v>35</v>
      </c>
      <c r="N1033" s="18">
        <f t="shared" si="407"/>
        <v>60</v>
      </c>
      <c r="O1033" s="18">
        <f t="shared" si="408"/>
        <v>40</v>
      </c>
      <c r="P1033" s="4">
        <f t="shared" si="409"/>
        <v>201910</v>
      </c>
      <c r="Q1033" s="23">
        <f t="shared" si="410"/>
        <v>1.54</v>
      </c>
      <c r="R1033" s="23">
        <f t="shared" si="411"/>
        <v>-2.4579124579124576</v>
      </c>
      <c r="S1033" s="22">
        <f t="shared" si="412"/>
        <v>-0.91791245791245757</v>
      </c>
      <c r="T1033" s="5">
        <f t="shared" si="413"/>
        <v>1.7207792207792207</v>
      </c>
      <c r="U1033" s="5"/>
      <c r="V1033" s="5"/>
      <c r="W1033" s="5">
        <f t="shared" si="414"/>
        <v>0.54</v>
      </c>
      <c r="X1033" s="4">
        <f t="shared" si="415"/>
        <v>0.58000000000000007</v>
      </c>
      <c r="Y1033" s="4">
        <f t="shared" si="416"/>
        <v>4.0000000000000036E-2</v>
      </c>
      <c r="Z1033" s="30">
        <f t="shared" si="417"/>
        <v>2019</v>
      </c>
      <c r="AA1033" s="4">
        <f t="shared" si="418"/>
        <v>-1</v>
      </c>
      <c r="AB1033" s="4">
        <f t="shared" si="419"/>
        <v>-1</v>
      </c>
      <c r="AC1033" s="4">
        <f t="shared" si="420"/>
        <v>0</v>
      </c>
      <c r="AD1033" s="4"/>
      <c r="AE1033" s="4">
        <f t="shared" si="421"/>
        <v>1.6439256945586123E-2</v>
      </c>
      <c r="AF1033" s="31">
        <f t="shared" si="422"/>
        <v>-0.45999999999999996</v>
      </c>
      <c r="AG1033" s="31">
        <f t="shared" si="423"/>
        <v>-0.41999999999999993</v>
      </c>
      <c r="AH1033" s="3">
        <f t="shared" si="424"/>
        <v>0</v>
      </c>
      <c r="AI1033" s="40" t="b">
        <f t="shared" si="425"/>
        <v>0</v>
      </c>
      <c r="AJ1033" s="3">
        <f t="shared" si="426"/>
        <v>2.6014319809069208E-2</v>
      </c>
      <c r="AK1033" s="3">
        <f t="shared" si="427"/>
        <v>0.74841726539654818</v>
      </c>
    </row>
    <row r="1034" spans="1:37" s="3" customFormat="1" x14ac:dyDescent="0.25">
      <c r="A1034" s="9">
        <v>43744</v>
      </c>
      <c r="B1034" s="1" t="s">
        <v>44</v>
      </c>
      <c r="C1034" s="1" t="s">
        <v>63</v>
      </c>
      <c r="D1034">
        <v>23</v>
      </c>
      <c r="E1034" s="1">
        <v>26</v>
      </c>
      <c r="F1034">
        <f t="shared" si="403"/>
        <v>0</v>
      </c>
      <c r="G1034">
        <f t="shared" si="404"/>
        <v>1</v>
      </c>
      <c r="H1034" s="4">
        <v>1.5</v>
      </c>
      <c r="I1034" s="4">
        <v>2.7</v>
      </c>
      <c r="J1034" s="4">
        <v>1.6</v>
      </c>
      <c r="K1034" s="4">
        <v>2.4500000000000002</v>
      </c>
      <c r="L1034" s="18">
        <f t="shared" si="405"/>
        <v>60</v>
      </c>
      <c r="M1034" s="18">
        <f t="shared" si="406"/>
        <v>35</v>
      </c>
      <c r="N1034" s="18">
        <f t="shared" si="407"/>
        <v>60</v>
      </c>
      <c r="O1034" s="18">
        <f t="shared" si="408"/>
        <v>40</v>
      </c>
      <c r="P1034" s="4">
        <f t="shared" si="409"/>
        <v>201910</v>
      </c>
      <c r="Q1034" s="23">
        <f t="shared" si="410"/>
        <v>0.55555555555555547</v>
      </c>
      <c r="R1034" s="23">
        <f t="shared" si="411"/>
        <v>-2.5882352941176467</v>
      </c>
      <c r="S1034" s="22">
        <f t="shared" si="412"/>
        <v>-2.0326797385620914</v>
      </c>
      <c r="T1034" s="5">
        <f t="shared" si="413"/>
        <v>1.8</v>
      </c>
      <c r="U1034" s="5"/>
      <c r="V1034" s="5"/>
      <c r="W1034" s="5">
        <f t="shared" si="414"/>
        <v>-1</v>
      </c>
      <c r="X1034" s="4">
        <f t="shared" si="415"/>
        <v>-1</v>
      </c>
      <c r="Y1034" s="4">
        <f t="shared" si="416"/>
        <v>0</v>
      </c>
      <c r="Z1034" s="30">
        <f t="shared" si="417"/>
        <v>2019</v>
      </c>
      <c r="AA1034" s="4">
        <f t="shared" si="418"/>
        <v>1.7000000000000002</v>
      </c>
      <c r="AB1034" s="4">
        <f t="shared" si="419"/>
        <v>1.4500000000000002</v>
      </c>
      <c r="AC1034" s="4">
        <f t="shared" si="420"/>
        <v>-0.25</v>
      </c>
      <c r="AD1034" s="4"/>
      <c r="AE1034" s="4">
        <f t="shared" si="421"/>
        <v>4.166666666666663E-2</v>
      </c>
      <c r="AF1034" s="31">
        <f t="shared" si="422"/>
        <v>0.70000000000000018</v>
      </c>
      <c r="AG1034" s="31">
        <f t="shared" si="423"/>
        <v>0.45000000000000018</v>
      </c>
      <c r="AH1034" s="3">
        <f t="shared" si="424"/>
        <v>1</v>
      </c>
      <c r="AI1034" s="40" t="b">
        <f t="shared" si="425"/>
        <v>0</v>
      </c>
      <c r="AJ1034" s="3">
        <f t="shared" si="426"/>
        <v>3.5714285714285587E-2</v>
      </c>
      <c r="AK1034" s="3">
        <f t="shared" si="427"/>
        <v>0.74394147233653407</v>
      </c>
    </row>
    <row r="1035" spans="1:37" s="3" customFormat="1" x14ac:dyDescent="0.25">
      <c r="A1035" s="9">
        <v>43744</v>
      </c>
      <c r="B1035" s="1" t="s">
        <v>47</v>
      </c>
      <c r="C1035" s="1" t="s">
        <v>41</v>
      </c>
      <c r="D1035">
        <v>53</v>
      </c>
      <c r="E1035" s="1">
        <v>32</v>
      </c>
      <c r="F1035">
        <f t="shared" si="403"/>
        <v>1</v>
      </c>
      <c r="G1035">
        <f t="shared" si="404"/>
        <v>0</v>
      </c>
      <c r="H1035" s="4">
        <v>1.44</v>
      </c>
      <c r="I1035" s="4">
        <v>2.85</v>
      </c>
      <c r="J1035" s="4">
        <v>1.47</v>
      </c>
      <c r="K1035" s="4">
        <v>2.75</v>
      </c>
      <c r="L1035" s="18">
        <f t="shared" si="405"/>
        <v>60</v>
      </c>
      <c r="M1035" s="18">
        <f t="shared" si="406"/>
        <v>35</v>
      </c>
      <c r="N1035" s="18">
        <f t="shared" si="407"/>
        <v>65</v>
      </c>
      <c r="O1035" s="18">
        <f t="shared" si="408"/>
        <v>35</v>
      </c>
      <c r="P1035" s="4">
        <f t="shared" si="409"/>
        <v>201910</v>
      </c>
      <c r="Q1035" s="23">
        <f t="shared" si="410"/>
        <v>1.44</v>
      </c>
      <c r="R1035" s="23">
        <f t="shared" si="411"/>
        <v>-2.8132678132678133</v>
      </c>
      <c r="S1035" s="22">
        <f t="shared" si="412"/>
        <v>-1.3732678132678133</v>
      </c>
      <c r="T1035" s="5">
        <f t="shared" si="413"/>
        <v>1.9791666666666667</v>
      </c>
      <c r="U1035" s="5"/>
      <c r="V1035" s="5"/>
      <c r="W1035" s="5">
        <f t="shared" si="414"/>
        <v>0.43999999999999995</v>
      </c>
      <c r="X1035" s="4">
        <f t="shared" si="415"/>
        <v>0.47</v>
      </c>
      <c r="Y1035" s="4">
        <f t="shared" si="416"/>
        <v>3.0000000000000027E-2</v>
      </c>
      <c r="Z1035" s="30">
        <f t="shared" si="417"/>
        <v>2019</v>
      </c>
      <c r="AA1035" s="4">
        <f t="shared" si="418"/>
        <v>-1</v>
      </c>
      <c r="AB1035" s="4">
        <f t="shared" si="419"/>
        <v>-1</v>
      </c>
      <c r="AC1035" s="4">
        <f t="shared" si="420"/>
        <v>0</v>
      </c>
      <c r="AD1035" s="4"/>
      <c r="AE1035" s="4">
        <f t="shared" si="421"/>
        <v>1.4172335600907027E-2</v>
      </c>
      <c r="AF1035" s="31">
        <f t="shared" si="422"/>
        <v>-0.56000000000000005</v>
      </c>
      <c r="AG1035" s="31">
        <f t="shared" si="423"/>
        <v>-0.53</v>
      </c>
      <c r="AH1035" s="3">
        <f t="shared" si="424"/>
        <v>0</v>
      </c>
      <c r="AI1035" s="40" t="b">
        <f t="shared" si="425"/>
        <v>0</v>
      </c>
      <c r="AJ1035" s="3">
        <f t="shared" si="426"/>
        <v>4.3356643356643354E-2</v>
      </c>
      <c r="AK1035" s="3">
        <f t="shared" si="427"/>
        <v>0.74529199867765583</v>
      </c>
    </row>
    <row r="1036" spans="1:37" s="3" customFormat="1" x14ac:dyDescent="0.25">
      <c r="A1036" s="9">
        <v>43744</v>
      </c>
      <c r="B1036" s="1" t="s">
        <v>42</v>
      </c>
      <c r="C1036" s="1" t="s">
        <v>39</v>
      </c>
      <c r="D1036">
        <v>31</v>
      </c>
      <c r="E1036" s="1">
        <v>24</v>
      </c>
      <c r="F1036">
        <f t="shared" si="403"/>
        <v>1</v>
      </c>
      <c r="G1036">
        <f t="shared" si="404"/>
        <v>0</v>
      </c>
      <c r="H1036" s="4">
        <v>1.38</v>
      </c>
      <c r="I1036" s="4">
        <v>3.15</v>
      </c>
      <c r="J1036" s="4">
        <v>1.62</v>
      </c>
      <c r="K1036" s="4">
        <v>2.4</v>
      </c>
      <c r="L1036" s="18">
        <f t="shared" si="405"/>
        <v>70</v>
      </c>
      <c r="M1036" s="18">
        <f t="shared" si="406"/>
        <v>30</v>
      </c>
      <c r="N1036" s="18">
        <f t="shared" si="407"/>
        <v>60</v>
      </c>
      <c r="O1036" s="18">
        <f t="shared" si="408"/>
        <v>40</v>
      </c>
      <c r="P1036" s="4">
        <f t="shared" si="409"/>
        <v>201910</v>
      </c>
      <c r="Q1036" s="23">
        <f t="shared" si="410"/>
        <v>1.38</v>
      </c>
      <c r="R1036" s="23">
        <f t="shared" si="411"/>
        <v>-3.0966952264381891</v>
      </c>
      <c r="S1036" s="22">
        <f t="shared" si="412"/>
        <v>-1.7166952264381892</v>
      </c>
      <c r="T1036" s="5">
        <f t="shared" si="413"/>
        <v>2.2826086956521738</v>
      </c>
      <c r="U1036" s="5"/>
      <c r="V1036" s="5"/>
      <c r="W1036" s="5">
        <f t="shared" si="414"/>
        <v>0.37999999999999989</v>
      </c>
      <c r="X1036" s="4">
        <f t="shared" si="415"/>
        <v>0.62000000000000011</v>
      </c>
      <c r="Y1036" s="4">
        <f t="shared" si="416"/>
        <v>0.24000000000000021</v>
      </c>
      <c r="Z1036" s="30">
        <f t="shared" si="417"/>
        <v>2019</v>
      </c>
      <c r="AA1036" s="4">
        <f t="shared" si="418"/>
        <v>-1</v>
      </c>
      <c r="AB1036" s="4">
        <f t="shared" si="419"/>
        <v>-1</v>
      </c>
      <c r="AC1036" s="4">
        <f t="shared" si="420"/>
        <v>0</v>
      </c>
      <c r="AD1036" s="4"/>
      <c r="AE1036" s="4">
        <f t="shared" si="421"/>
        <v>0.10735373054213648</v>
      </c>
      <c r="AF1036" s="31">
        <f t="shared" si="422"/>
        <v>-0.62000000000000011</v>
      </c>
      <c r="AG1036" s="31">
        <f t="shared" si="423"/>
        <v>-0.37999999999999989</v>
      </c>
      <c r="AH1036" s="3">
        <f t="shared" si="424"/>
        <v>1</v>
      </c>
      <c r="AI1036" s="40">
        <f t="shared" si="425"/>
        <v>6.5255731922398641E-2</v>
      </c>
      <c r="AJ1036" s="3">
        <f t="shared" si="426"/>
        <v>4.039735099337749E-2</v>
      </c>
      <c r="AK1036" s="3">
        <f t="shared" si="427"/>
        <v>0.76027191198073663</v>
      </c>
    </row>
    <row r="1037" spans="1:37" s="3" customFormat="1" x14ac:dyDescent="0.25">
      <c r="A1037" s="9">
        <v>43744</v>
      </c>
      <c r="B1037" s="1" t="s">
        <v>34</v>
      </c>
      <c r="C1037" s="1" t="s">
        <v>60</v>
      </c>
      <c r="D1037">
        <v>10</v>
      </c>
      <c r="E1037" s="1">
        <v>28</v>
      </c>
      <c r="F1037">
        <f t="shared" si="403"/>
        <v>0</v>
      </c>
      <c r="G1037">
        <f t="shared" si="404"/>
        <v>1</v>
      </c>
      <c r="H1037" s="4">
        <v>2.9</v>
      </c>
      <c r="I1037" s="4">
        <v>1.43</v>
      </c>
      <c r="J1037" s="4">
        <v>3</v>
      </c>
      <c r="K1037" s="4">
        <v>1.41</v>
      </c>
      <c r="L1037" s="18">
        <f t="shared" si="405"/>
        <v>30</v>
      </c>
      <c r="M1037" s="18">
        <f t="shared" si="406"/>
        <v>65</v>
      </c>
      <c r="N1037" s="18">
        <f t="shared" si="407"/>
        <v>30</v>
      </c>
      <c r="O1037" s="18">
        <f t="shared" si="408"/>
        <v>70</v>
      </c>
      <c r="P1037" s="4">
        <f t="shared" si="409"/>
        <v>201910</v>
      </c>
      <c r="Q1037" s="23">
        <f t="shared" si="410"/>
        <v>2.0279720279720279</v>
      </c>
      <c r="R1037" s="23">
        <f t="shared" si="411"/>
        <v>-2.8518971848225214</v>
      </c>
      <c r="S1037" s="22">
        <f t="shared" si="412"/>
        <v>-0.8239251568504935</v>
      </c>
      <c r="T1037" s="5">
        <f t="shared" si="413"/>
        <v>0.49310344827586206</v>
      </c>
      <c r="U1037" s="5"/>
      <c r="V1037" s="5"/>
      <c r="W1037" s="5">
        <f t="shared" si="414"/>
        <v>-1</v>
      </c>
      <c r="X1037" s="4">
        <f t="shared" si="415"/>
        <v>-1</v>
      </c>
      <c r="Y1037" s="4">
        <f t="shared" si="416"/>
        <v>0</v>
      </c>
      <c r="Z1037" s="30">
        <f t="shared" si="417"/>
        <v>2019</v>
      </c>
      <c r="AA1037" s="4">
        <f t="shared" si="418"/>
        <v>0.42999999999999994</v>
      </c>
      <c r="AB1037" s="4">
        <f t="shared" si="419"/>
        <v>0.40999999999999992</v>
      </c>
      <c r="AC1037" s="4">
        <f t="shared" si="420"/>
        <v>-2.0000000000000018E-2</v>
      </c>
      <c r="AD1037" s="4"/>
      <c r="AE1037" s="4">
        <f t="shared" si="421"/>
        <v>1.149425287356326E-2</v>
      </c>
      <c r="AF1037" s="31">
        <f t="shared" si="422"/>
        <v>-0.57000000000000006</v>
      </c>
      <c r="AG1037" s="31">
        <f t="shared" si="423"/>
        <v>-0.59000000000000008</v>
      </c>
      <c r="AH1037" s="3">
        <f t="shared" si="424"/>
        <v>0</v>
      </c>
      <c r="AI1037" s="40" t="b">
        <f t="shared" si="425"/>
        <v>0</v>
      </c>
      <c r="AJ1037" s="3">
        <f t="shared" si="426"/>
        <v>4.2263279445727608E-2</v>
      </c>
      <c r="AK1037" s="3">
        <f t="shared" si="427"/>
        <v>0.74822081371893034</v>
      </c>
    </row>
    <row r="1038" spans="1:37" s="3" customFormat="1" x14ac:dyDescent="0.25">
      <c r="A1038" s="9">
        <v>43744</v>
      </c>
      <c r="B1038" s="1" t="s">
        <v>54</v>
      </c>
      <c r="C1038" s="1" t="s">
        <v>45</v>
      </c>
      <c r="D1038">
        <v>24</v>
      </c>
      <c r="E1038" s="1">
        <v>21</v>
      </c>
      <c r="F1038">
        <f t="shared" si="403"/>
        <v>1</v>
      </c>
      <c r="G1038">
        <f t="shared" si="404"/>
        <v>0</v>
      </c>
      <c r="H1038" s="4">
        <v>2.8</v>
      </c>
      <c r="I1038" s="4">
        <v>1.45</v>
      </c>
      <c r="J1038" s="4">
        <v>3.3</v>
      </c>
      <c r="K1038" s="4">
        <v>1.35</v>
      </c>
      <c r="L1038" s="18">
        <f t="shared" si="405"/>
        <v>30</v>
      </c>
      <c r="M1038" s="18">
        <f t="shared" si="406"/>
        <v>65</v>
      </c>
      <c r="N1038" s="18">
        <f t="shared" si="407"/>
        <v>30</v>
      </c>
      <c r="O1038" s="18">
        <f t="shared" si="408"/>
        <v>70</v>
      </c>
      <c r="P1038" s="4">
        <f t="shared" si="409"/>
        <v>201910</v>
      </c>
      <c r="Q1038" s="23">
        <f t="shared" si="410"/>
        <v>2.8</v>
      </c>
      <c r="R1038" s="23">
        <f t="shared" si="411"/>
        <v>-2.7777777777777777</v>
      </c>
      <c r="S1038" s="22">
        <f t="shared" si="412"/>
        <v>2.2222222222222143E-2</v>
      </c>
      <c r="T1038" s="5">
        <f t="shared" si="413"/>
        <v>0.5178571428571429</v>
      </c>
      <c r="U1038" s="5"/>
      <c r="V1038" s="5"/>
      <c r="W1038" s="5">
        <f t="shared" si="414"/>
        <v>1.7999999999999998</v>
      </c>
      <c r="X1038" s="4">
        <f t="shared" si="415"/>
        <v>2.2999999999999998</v>
      </c>
      <c r="Y1038" s="4">
        <f t="shared" si="416"/>
        <v>0.5</v>
      </c>
      <c r="Z1038" s="30">
        <f t="shared" si="417"/>
        <v>2019</v>
      </c>
      <c r="AA1038" s="4">
        <f t="shared" si="418"/>
        <v>-1</v>
      </c>
      <c r="AB1038" s="4">
        <f t="shared" si="419"/>
        <v>-1</v>
      </c>
      <c r="AC1038" s="4">
        <f t="shared" si="420"/>
        <v>0</v>
      </c>
      <c r="AD1038" s="4"/>
      <c r="AE1038" s="4">
        <f t="shared" si="421"/>
        <v>5.4112554112554112E-2</v>
      </c>
      <c r="AF1038" s="31">
        <f t="shared" si="422"/>
        <v>0.79999999999999982</v>
      </c>
      <c r="AG1038" s="31">
        <f t="shared" si="423"/>
        <v>1.2999999999999998</v>
      </c>
      <c r="AH1038" s="3">
        <f t="shared" si="424"/>
        <v>1</v>
      </c>
      <c r="AI1038" s="40" t="b">
        <f t="shared" si="425"/>
        <v>0</v>
      </c>
      <c r="AJ1038" s="3">
        <f t="shared" si="426"/>
        <v>4.4705882352941262E-2</v>
      </c>
      <c r="AK1038" s="3">
        <f t="shared" si="427"/>
        <v>0.74216797301560333</v>
      </c>
    </row>
    <row r="1039" spans="1:37" s="3" customFormat="1" x14ac:dyDescent="0.25">
      <c r="A1039" s="9">
        <v>43744</v>
      </c>
      <c r="B1039" s="1" t="s">
        <v>55</v>
      </c>
      <c r="C1039" s="1" t="s">
        <v>53</v>
      </c>
      <c r="D1039">
        <v>31</v>
      </c>
      <c r="E1039" s="1">
        <v>6</v>
      </c>
      <c r="F1039">
        <f t="shared" si="403"/>
        <v>1</v>
      </c>
      <c r="G1039">
        <f t="shared" si="404"/>
        <v>0</v>
      </c>
      <c r="H1039" s="4">
        <v>1.1000000000000001</v>
      </c>
      <c r="I1039" s="4">
        <v>7.25</v>
      </c>
      <c r="J1039" s="4">
        <v>1.1100000000000001</v>
      </c>
      <c r="K1039" s="4">
        <v>7</v>
      </c>
      <c r="L1039" s="18">
        <f t="shared" si="405"/>
        <v>90</v>
      </c>
      <c r="M1039" s="18">
        <f t="shared" si="406"/>
        <v>10</v>
      </c>
      <c r="N1039" s="18">
        <f t="shared" si="407"/>
        <v>90</v>
      </c>
      <c r="O1039" s="18">
        <f t="shared" si="408"/>
        <v>10</v>
      </c>
      <c r="P1039" s="4">
        <f t="shared" si="409"/>
        <v>201910</v>
      </c>
      <c r="Q1039" s="23">
        <f t="shared" si="410"/>
        <v>1.1000000000000001</v>
      </c>
      <c r="R1039" s="23">
        <f t="shared" si="411"/>
        <v>-10.159999999999991</v>
      </c>
      <c r="S1039" s="22">
        <f t="shared" si="412"/>
        <v>-9.0599999999999916</v>
      </c>
      <c r="T1039" s="5">
        <f t="shared" si="413"/>
        <v>6.5909090909090899</v>
      </c>
      <c r="U1039" s="5"/>
      <c r="V1039" s="5"/>
      <c r="W1039" s="5">
        <f t="shared" si="414"/>
        <v>0.10000000000000009</v>
      </c>
      <c r="X1039" s="4">
        <f t="shared" si="415"/>
        <v>0.1100000000000001</v>
      </c>
      <c r="Y1039" s="4">
        <f t="shared" si="416"/>
        <v>1.0000000000000009E-2</v>
      </c>
      <c r="Z1039" s="30">
        <f t="shared" si="417"/>
        <v>2019</v>
      </c>
      <c r="AA1039" s="4">
        <f t="shared" si="418"/>
        <v>-1</v>
      </c>
      <c r="AB1039" s="4">
        <f t="shared" si="419"/>
        <v>-1</v>
      </c>
      <c r="AC1039" s="4">
        <f t="shared" si="420"/>
        <v>0</v>
      </c>
      <c r="AD1039" s="4"/>
      <c r="AE1039" s="4">
        <f t="shared" si="421"/>
        <v>8.1900081900082577E-3</v>
      </c>
      <c r="AF1039" s="31">
        <f t="shared" si="422"/>
        <v>-0.89999999999999991</v>
      </c>
      <c r="AG1039" s="31">
        <f t="shared" si="423"/>
        <v>-0.8899999999999999</v>
      </c>
      <c r="AH1039" s="3">
        <f t="shared" si="424"/>
        <v>0</v>
      </c>
      <c r="AI1039" s="40" t="b">
        <f t="shared" si="425"/>
        <v>0</v>
      </c>
      <c r="AJ1039" s="3">
        <f t="shared" si="426"/>
        <v>4.4910179640718417E-2</v>
      </c>
      <c r="AK1039" s="3">
        <f t="shared" si="427"/>
        <v>0.86871198199703226</v>
      </c>
    </row>
    <row r="1040" spans="1:37" s="3" customFormat="1" x14ac:dyDescent="0.25">
      <c r="A1040" s="9">
        <v>43744</v>
      </c>
      <c r="B1040" s="1" t="s">
        <v>57</v>
      </c>
      <c r="C1040" s="1" t="s">
        <v>43</v>
      </c>
      <c r="D1040">
        <v>23</v>
      </c>
      <c r="E1040" s="1">
        <v>26</v>
      </c>
      <c r="F1040">
        <f t="shared" si="403"/>
        <v>0</v>
      </c>
      <c r="G1040">
        <f t="shared" si="404"/>
        <v>1</v>
      </c>
      <c r="H1040" s="4">
        <v>2.75</v>
      </c>
      <c r="I1040" s="4">
        <v>1.47</v>
      </c>
      <c r="J1040" s="4">
        <v>2.5</v>
      </c>
      <c r="K1040" s="4">
        <v>1.58</v>
      </c>
      <c r="L1040" s="18">
        <f t="shared" si="405"/>
        <v>30</v>
      </c>
      <c r="M1040" s="18">
        <f t="shared" si="406"/>
        <v>65</v>
      </c>
      <c r="N1040" s="18">
        <f t="shared" si="407"/>
        <v>40</v>
      </c>
      <c r="O1040" s="18">
        <f t="shared" si="408"/>
        <v>60</v>
      </c>
      <c r="P1040" s="4">
        <f t="shared" si="409"/>
        <v>201910</v>
      </c>
      <c r="Q1040" s="23">
        <f t="shared" si="410"/>
        <v>1.870748299319728</v>
      </c>
      <c r="R1040" s="23">
        <f t="shared" si="411"/>
        <v>-2.6990881458966562</v>
      </c>
      <c r="S1040" s="22">
        <f t="shared" si="412"/>
        <v>-0.82833984657692827</v>
      </c>
      <c r="T1040" s="5">
        <f t="shared" si="413"/>
        <v>0.53454545454545455</v>
      </c>
      <c r="U1040" s="5"/>
      <c r="V1040" s="5"/>
      <c r="W1040" s="5">
        <f t="shared" si="414"/>
        <v>-1</v>
      </c>
      <c r="X1040" s="4">
        <f t="shared" si="415"/>
        <v>-1</v>
      </c>
      <c r="Y1040" s="4">
        <f t="shared" si="416"/>
        <v>0</v>
      </c>
      <c r="Z1040" s="30">
        <f t="shared" si="417"/>
        <v>2019</v>
      </c>
      <c r="AA1040" s="4">
        <f t="shared" si="418"/>
        <v>0.47</v>
      </c>
      <c r="AB1040" s="4">
        <f t="shared" si="419"/>
        <v>0.58000000000000007</v>
      </c>
      <c r="AC1040" s="4">
        <f t="shared" si="420"/>
        <v>0.1100000000000001</v>
      </c>
      <c r="AD1040" s="4"/>
      <c r="AE1040" s="4">
        <f t="shared" si="421"/>
        <v>-3.6363636363636376E-2</v>
      </c>
      <c r="AF1040" s="31">
        <f t="shared" si="422"/>
        <v>-0.53</v>
      </c>
      <c r="AG1040" s="31">
        <f t="shared" si="423"/>
        <v>-0.41999999999999993</v>
      </c>
      <c r="AH1040" s="3">
        <f t="shared" si="424"/>
        <v>1</v>
      </c>
      <c r="AI1040" s="40" t="b">
        <f t="shared" si="425"/>
        <v>0</v>
      </c>
      <c r="AJ1040" s="3">
        <f t="shared" si="426"/>
        <v>4.206161137440767E-2</v>
      </c>
      <c r="AK1040" s="3">
        <f t="shared" si="427"/>
        <v>0.74176661163144075</v>
      </c>
    </row>
    <row r="1041" spans="1:37" s="3" customFormat="1" x14ac:dyDescent="0.25">
      <c r="A1041" s="9">
        <v>43744</v>
      </c>
      <c r="B1041" s="1" t="s">
        <v>50</v>
      </c>
      <c r="C1041" s="1" t="s">
        <v>46</v>
      </c>
      <c r="D1041">
        <v>7</v>
      </c>
      <c r="E1041" s="1">
        <v>14</v>
      </c>
      <c r="F1041">
        <f t="shared" si="403"/>
        <v>0</v>
      </c>
      <c r="G1041">
        <f t="shared" si="404"/>
        <v>1</v>
      </c>
      <c r="H1041" s="4">
        <v>1.76</v>
      </c>
      <c r="I1041" s="4">
        <v>2.1</v>
      </c>
      <c r="J1041" s="4">
        <v>1.57</v>
      </c>
      <c r="K1041" s="4">
        <v>2.5499999999999998</v>
      </c>
      <c r="L1041" s="18">
        <f t="shared" si="405"/>
        <v>50</v>
      </c>
      <c r="M1041" s="18">
        <f t="shared" si="406"/>
        <v>45</v>
      </c>
      <c r="N1041" s="18">
        <f t="shared" si="407"/>
        <v>60</v>
      </c>
      <c r="O1041" s="18">
        <f t="shared" si="408"/>
        <v>35</v>
      </c>
      <c r="P1041" s="4">
        <f t="shared" si="409"/>
        <v>201910</v>
      </c>
      <c r="Q1041" s="23">
        <f t="shared" si="410"/>
        <v>0.83809523809523812</v>
      </c>
      <c r="R1041" s="23">
        <f t="shared" si="411"/>
        <v>-2.2248803827751198</v>
      </c>
      <c r="S1041" s="22">
        <f t="shared" si="412"/>
        <v>-1.3867851446798816</v>
      </c>
      <c r="T1041" s="5">
        <f t="shared" si="413"/>
        <v>1.1931818181818181</v>
      </c>
      <c r="U1041" s="5"/>
      <c r="V1041" s="5"/>
      <c r="W1041" s="5">
        <f t="shared" si="414"/>
        <v>-1</v>
      </c>
      <c r="X1041" s="4">
        <f t="shared" si="415"/>
        <v>-1</v>
      </c>
      <c r="Y1041" s="4">
        <f t="shared" si="416"/>
        <v>0</v>
      </c>
      <c r="Z1041" s="30">
        <f t="shared" si="417"/>
        <v>2019</v>
      </c>
      <c r="AA1041" s="4">
        <f t="shared" si="418"/>
        <v>1.1000000000000001</v>
      </c>
      <c r="AB1041" s="4">
        <f t="shared" si="419"/>
        <v>1.5499999999999998</v>
      </c>
      <c r="AC1041" s="4">
        <f t="shared" si="420"/>
        <v>0.44999999999999973</v>
      </c>
      <c r="AD1041" s="4"/>
      <c r="AE1041" s="4">
        <f t="shared" si="421"/>
        <v>-6.8760856977417406E-2</v>
      </c>
      <c r="AF1041" s="31">
        <f t="shared" si="422"/>
        <v>0.10000000000000009</v>
      </c>
      <c r="AG1041" s="31">
        <f t="shared" si="423"/>
        <v>0.54999999999999982</v>
      </c>
      <c r="AH1041" s="3">
        <f t="shared" si="424"/>
        <v>1</v>
      </c>
      <c r="AI1041" s="40">
        <f t="shared" si="425"/>
        <v>3.9661319073083678E-2</v>
      </c>
      <c r="AJ1041" s="3">
        <f t="shared" si="426"/>
        <v>4.2487046632124437E-2</v>
      </c>
      <c r="AK1041" s="3">
        <f t="shared" si="427"/>
        <v>0.71743173853563458</v>
      </c>
    </row>
    <row r="1042" spans="1:37" s="3" customFormat="1" x14ac:dyDescent="0.25">
      <c r="A1042" s="9">
        <v>43744</v>
      </c>
      <c r="B1042" s="1" t="s">
        <v>48</v>
      </c>
      <c r="C1042" s="1" t="s">
        <v>52</v>
      </c>
      <c r="D1042">
        <v>7</v>
      </c>
      <c r="E1042" s="1">
        <v>33</v>
      </c>
      <c r="F1042">
        <f t="shared" si="403"/>
        <v>0</v>
      </c>
      <c r="G1042">
        <f t="shared" si="404"/>
        <v>1</v>
      </c>
      <c r="H1042" s="4">
        <v>6.75</v>
      </c>
      <c r="I1042" s="4">
        <v>1.1100000000000001</v>
      </c>
      <c r="J1042" s="4">
        <v>8</v>
      </c>
      <c r="K1042" s="4">
        <v>1.0900000000000001</v>
      </c>
      <c r="L1042" s="18">
        <f t="shared" si="405"/>
        <v>10</v>
      </c>
      <c r="M1042" s="18">
        <f t="shared" si="406"/>
        <v>90</v>
      </c>
      <c r="N1042" s="18">
        <f t="shared" si="407"/>
        <v>10</v>
      </c>
      <c r="O1042" s="18">
        <f t="shared" si="408"/>
        <v>90</v>
      </c>
      <c r="P1042" s="4">
        <f t="shared" si="409"/>
        <v>201910</v>
      </c>
      <c r="Q1042" s="23">
        <f t="shared" si="410"/>
        <v>6.0810810810810807</v>
      </c>
      <c r="R1042" s="23">
        <f t="shared" si="411"/>
        <v>-9.2648221343873445</v>
      </c>
      <c r="S1042" s="22">
        <f t="shared" si="412"/>
        <v>-3.1837410533062638</v>
      </c>
      <c r="T1042" s="5">
        <f t="shared" si="413"/>
        <v>0.16444444444444445</v>
      </c>
      <c r="U1042" s="5"/>
      <c r="V1042" s="5"/>
      <c r="W1042" s="5">
        <f t="shared" si="414"/>
        <v>-1</v>
      </c>
      <c r="X1042" s="4">
        <f t="shared" si="415"/>
        <v>-1</v>
      </c>
      <c r="Y1042" s="4">
        <f t="shared" si="416"/>
        <v>0</v>
      </c>
      <c r="Z1042" s="30">
        <f t="shared" si="417"/>
        <v>2019</v>
      </c>
      <c r="AA1042" s="4">
        <f t="shared" si="418"/>
        <v>0.1100000000000001</v>
      </c>
      <c r="AB1042" s="4">
        <f t="shared" si="419"/>
        <v>9.000000000000008E-2</v>
      </c>
      <c r="AC1042" s="4">
        <f t="shared" si="420"/>
        <v>-2.0000000000000018E-2</v>
      </c>
      <c r="AD1042" s="4"/>
      <c r="AE1042" s="4">
        <f t="shared" si="421"/>
        <v>2.314814814814814E-2</v>
      </c>
      <c r="AF1042" s="31">
        <f t="shared" si="422"/>
        <v>-0.8899999999999999</v>
      </c>
      <c r="AG1042" s="31">
        <f t="shared" si="423"/>
        <v>-0.90999999999999992</v>
      </c>
      <c r="AH1042" s="3">
        <f t="shared" si="424"/>
        <v>0</v>
      </c>
      <c r="AI1042" s="40" t="b">
        <f t="shared" si="425"/>
        <v>0</v>
      </c>
      <c r="AJ1042" s="3">
        <f t="shared" si="426"/>
        <v>4.6755725190839703E-2</v>
      </c>
      <c r="AK1042" s="3">
        <f t="shared" si="427"/>
        <v>0.85998678024036712</v>
      </c>
    </row>
    <row r="1043" spans="1:37" s="3" customFormat="1" x14ac:dyDescent="0.25">
      <c r="A1043" s="9">
        <v>43741</v>
      </c>
      <c r="B1043" s="1" t="s">
        <v>61</v>
      </c>
      <c r="C1043" s="1" t="s">
        <v>73</v>
      </c>
      <c r="D1043">
        <v>30</v>
      </c>
      <c r="E1043" s="1">
        <v>29</v>
      </c>
      <c r="F1043">
        <f t="shared" si="403"/>
        <v>1</v>
      </c>
      <c r="G1043">
        <f t="shared" si="404"/>
        <v>0</v>
      </c>
      <c r="H1043" s="4">
        <v>1.9</v>
      </c>
      <c r="I1043" s="4">
        <v>1.9</v>
      </c>
      <c r="J1043" s="4">
        <v>1.8</v>
      </c>
      <c r="K1043" s="4">
        <v>2.0499999999999998</v>
      </c>
      <c r="L1043" s="18">
        <f t="shared" si="405"/>
        <v>50</v>
      </c>
      <c r="M1043" s="18">
        <f t="shared" si="406"/>
        <v>50</v>
      </c>
      <c r="N1043" s="18">
        <f t="shared" si="407"/>
        <v>55</v>
      </c>
      <c r="O1043" s="18">
        <f t="shared" si="408"/>
        <v>45</v>
      </c>
      <c r="P1043" s="4">
        <f t="shared" si="409"/>
        <v>201910</v>
      </c>
      <c r="Q1043" s="23">
        <f t="shared" si="410"/>
        <v>1.9</v>
      </c>
      <c r="R1043" s="23">
        <f t="shared" si="411"/>
        <v>-2.2222222222222223</v>
      </c>
      <c r="S1043" s="22">
        <f t="shared" si="412"/>
        <v>-0.32222222222222241</v>
      </c>
      <c r="T1043" s="5">
        <f t="shared" si="413"/>
        <v>1</v>
      </c>
      <c r="U1043" s="5"/>
      <c r="V1043" s="5"/>
      <c r="W1043" s="5">
        <f t="shared" si="414"/>
        <v>0.89999999999999991</v>
      </c>
      <c r="X1043" s="4">
        <f t="shared" si="415"/>
        <v>0.8</v>
      </c>
      <c r="Y1043" s="4">
        <f t="shared" si="416"/>
        <v>-9.9999999999999867E-2</v>
      </c>
      <c r="Z1043" s="30">
        <f t="shared" si="417"/>
        <v>2019</v>
      </c>
      <c r="AA1043" s="4">
        <f t="shared" si="418"/>
        <v>-1</v>
      </c>
      <c r="AB1043" s="4">
        <f t="shared" si="419"/>
        <v>-1</v>
      </c>
      <c r="AC1043" s="4">
        <f t="shared" si="420"/>
        <v>0</v>
      </c>
      <c r="AD1043" s="4"/>
      <c r="AE1043" s="4">
        <f t="shared" si="421"/>
        <v>-2.9239766081871399E-2</v>
      </c>
      <c r="AF1043" s="31">
        <f t="shared" si="422"/>
        <v>-0.10000000000000009</v>
      </c>
      <c r="AG1043" s="31">
        <f t="shared" si="423"/>
        <v>-0.19999999999999996</v>
      </c>
      <c r="AH1043" s="3">
        <f t="shared" si="424"/>
        <v>0</v>
      </c>
      <c r="AI1043" s="40" t="b">
        <f t="shared" si="425"/>
        <v>0</v>
      </c>
      <c r="AJ1043" s="3">
        <f t="shared" si="426"/>
        <v>4.9999999999999933E-2</v>
      </c>
      <c r="AK1043" s="3">
        <f t="shared" si="427"/>
        <v>0.70841230500072894</v>
      </c>
    </row>
    <row r="1044" spans="1:37" s="3" customFormat="1" x14ac:dyDescent="0.25">
      <c r="A1044" s="9">
        <v>43738</v>
      </c>
      <c r="B1044" s="1" t="s">
        <v>57</v>
      </c>
      <c r="C1044" s="1" t="s">
        <v>44</v>
      </c>
      <c r="D1044">
        <v>27</v>
      </c>
      <c r="E1044" s="1">
        <v>3</v>
      </c>
      <c r="F1044">
        <f t="shared" si="403"/>
        <v>1</v>
      </c>
      <c r="G1044">
        <f t="shared" si="404"/>
        <v>0</v>
      </c>
      <c r="H1044" s="4">
        <v>1.47</v>
      </c>
      <c r="I1044" s="4">
        <v>2.75</v>
      </c>
      <c r="J1044" s="4">
        <v>1.54</v>
      </c>
      <c r="K1044" s="4">
        <v>2.65</v>
      </c>
      <c r="L1044" s="18">
        <f t="shared" si="405"/>
        <v>60</v>
      </c>
      <c r="M1044" s="18">
        <f t="shared" si="406"/>
        <v>35</v>
      </c>
      <c r="N1044" s="18">
        <f t="shared" si="407"/>
        <v>60</v>
      </c>
      <c r="O1044" s="18">
        <f t="shared" si="408"/>
        <v>35</v>
      </c>
      <c r="P1044" s="4">
        <f t="shared" si="409"/>
        <v>201909</v>
      </c>
      <c r="Q1044" s="23">
        <f t="shared" si="410"/>
        <v>1.47</v>
      </c>
      <c r="R1044" s="23">
        <f t="shared" si="411"/>
        <v>-2.6990881458966562</v>
      </c>
      <c r="S1044" s="22">
        <f t="shared" si="412"/>
        <v>-1.2290881458966563</v>
      </c>
      <c r="T1044" s="5">
        <f t="shared" si="413"/>
        <v>1.870748299319728</v>
      </c>
      <c r="U1044" s="5"/>
      <c r="V1044" s="5"/>
      <c r="W1044" s="5">
        <f t="shared" si="414"/>
        <v>0.47</v>
      </c>
      <c r="X1044" s="4">
        <f t="shared" si="415"/>
        <v>0.54</v>
      </c>
      <c r="Y1044" s="4">
        <f t="shared" si="416"/>
        <v>7.0000000000000062E-2</v>
      </c>
      <c r="Z1044" s="30">
        <f t="shared" si="417"/>
        <v>2019</v>
      </c>
      <c r="AA1044" s="4">
        <f t="shared" si="418"/>
        <v>-1</v>
      </c>
      <c r="AB1044" s="4">
        <f t="shared" si="419"/>
        <v>-1</v>
      </c>
      <c r="AC1044" s="4">
        <f t="shared" si="420"/>
        <v>0</v>
      </c>
      <c r="AD1044" s="4"/>
      <c r="AE1044" s="4">
        <f t="shared" si="421"/>
        <v>3.0921459492888048E-2</v>
      </c>
      <c r="AF1044" s="31">
        <f t="shared" si="422"/>
        <v>-0.53</v>
      </c>
      <c r="AG1044" s="31">
        <f t="shared" si="423"/>
        <v>-0.45999999999999996</v>
      </c>
      <c r="AH1044" s="3">
        <f t="shared" si="424"/>
        <v>0</v>
      </c>
      <c r="AI1044" s="40" t="b">
        <f t="shared" si="425"/>
        <v>0</v>
      </c>
      <c r="AJ1044" s="3">
        <f t="shared" si="426"/>
        <v>4.206161137440767E-2</v>
      </c>
      <c r="AK1044" s="3">
        <f t="shared" si="427"/>
        <v>0.74176661163144075</v>
      </c>
    </row>
    <row r="1045" spans="1:37" s="3" customFormat="1" x14ac:dyDescent="0.25">
      <c r="A1045" s="9">
        <v>43737</v>
      </c>
      <c r="B1045" s="1" t="s">
        <v>42</v>
      </c>
      <c r="C1045" s="1" t="s">
        <v>37</v>
      </c>
      <c r="D1045">
        <v>12</v>
      </c>
      <c r="E1045" s="1">
        <v>10</v>
      </c>
      <c r="F1045">
        <f t="shared" si="403"/>
        <v>1</v>
      </c>
      <c r="G1045">
        <f t="shared" si="404"/>
        <v>0</v>
      </c>
      <c r="H1045" s="4">
        <v>2.4500000000000002</v>
      </c>
      <c r="I1045" s="4">
        <v>1.6</v>
      </c>
      <c r="J1045" s="4">
        <v>2.25</v>
      </c>
      <c r="K1045" s="4">
        <v>1.68</v>
      </c>
      <c r="L1045" s="18">
        <f t="shared" si="405"/>
        <v>40</v>
      </c>
      <c r="M1045" s="18">
        <f t="shared" si="406"/>
        <v>60</v>
      </c>
      <c r="N1045" s="18">
        <f t="shared" si="407"/>
        <v>40</v>
      </c>
      <c r="O1045" s="18">
        <f t="shared" si="408"/>
        <v>55</v>
      </c>
      <c r="P1045" s="4">
        <f t="shared" si="409"/>
        <v>201909</v>
      </c>
      <c r="Q1045" s="23">
        <f t="shared" si="410"/>
        <v>2.4500000000000002</v>
      </c>
      <c r="R1045" s="23">
        <f t="shared" si="411"/>
        <v>-2.3563218390804597</v>
      </c>
      <c r="S1045" s="22">
        <f t="shared" si="412"/>
        <v>9.367816091954051E-2</v>
      </c>
      <c r="T1045" s="5">
        <f t="shared" si="413"/>
        <v>0.65306122448979587</v>
      </c>
      <c r="U1045" s="5"/>
      <c r="V1045" s="5"/>
      <c r="W1045" s="5">
        <f t="shared" si="414"/>
        <v>1.4500000000000002</v>
      </c>
      <c r="X1045" s="4">
        <f t="shared" si="415"/>
        <v>1.25</v>
      </c>
      <c r="Y1045" s="4">
        <f t="shared" si="416"/>
        <v>-0.20000000000000018</v>
      </c>
      <c r="Z1045" s="30">
        <f t="shared" si="417"/>
        <v>2019</v>
      </c>
      <c r="AA1045" s="4">
        <f t="shared" si="418"/>
        <v>-1</v>
      </c>
      <c r="AB1045" s="4">
        <f t="shared" si="419"/>
        <v>-1</v>
      </c>
      <c r="AC1045" s="4">
        <f t="shared" si="420"/>
        <v>0</v>
      </c>
      <c r="AD1045" s="4"/>
      <c r="AE1045" s="4">
        <f t="shared" si="421"/>
        <v>-3.6281179138322017E-2</v>
      </c>
      <c r="AF1045" s="31">
        <f t="shared" si="422"/>
        <v>0.45000000000000018</v>
      </c>
      <c r="AG1045" s="31">
        <f t="shared" si="423"/>
        <v>0.25</v>
      </c>
      <c r="AH1045" s="3">
        <f t="shared" si="424"/>
        <v>0</v>
      </c>
      <c r="AI1045" s="40" t="b">
        <f t="shared" si="425"/>
        <v>0</v>
      </c>
      <c r="AJ1045" s="3">
        <f t="shared" si="426"/>
        <v>3.2098765432098886E-2</v>
      </c>
      <c r="AK1045" s="3">
        <f t="shared" si="427"/>
        <v>0.73643794252394845</v>
      </c>
    </row>
    <row r="1046" spans="1:37" s="3" customFormat="1" x14ac:dyDescent="0.25">
      <c r="A1046" s="9">
        <v>43737</v>
      </c>
      <c r="B1046" s="1" t="s">
        <v>45</v>
      </c>
      <c r="C1046" s="1" t="s">
        <v>60</v>
      </c>
      <c r="D1046">
        <v>16</v>
      </c>
      <c r="E1046" s="1">
        <v>6</v>
      </c>
      <c r="F1046">
        <f t="shared" si="403"/>
        <v>1</v>
      </c>
      <c r="G1046">
        <f t="shared" si="404"/>
        <v>0</v>
      </c>
      <c r="H1046" s="4">
        <v>1.66</v>
      </c>
      <c r="I1046" s="4">
        <v>2.2999999999999998</v>
      </c>
      <c r="J1046" s="4">
        <v>1.86</v>
      </c>
      <c r="K1046" s="4">
        <v>1.95</v>
      </c>
      <c r="L1046" s="18">
        <f t="shared" si="405"/>
        <v>60</v>
      </c>
      <c r="M1046" s="18">
        <f t="shared" si="406"/>
        <v>40</v>
      </c>
      <c r="N1046" s="18">
        <f t="shared" si="407"/>
        <v>50</v>
      </c>
      <c r="O1046" s="18">
        <f t="shared" si="408"/>
        <v>50</v>
      </c>
      <c r="P1046" s="4">
        <f t="shared" si="409"/>
        <v>201909</v>
      </c>
      <c r="Q1046" s="23">
        <f t="shared" si="410"/>
        <v>1.66</v>
      </c>
      <c r="R1046" s="23">
        <f t="shared" si="411"/>
        <v>-2.2843822843822847</v>
      </c>
      <c r="S1046" s="22">
        <f t="shared" si="412"/>
        <v>-0.62438228438228482</v>
      </c>
      <c r="T1046" s="5">
        <f t="shared" si="413"/>
        <v>1.3855421686746987</v>
      </c>
      <c r="U1046" s="5"/>
      <c r="V1046" s="5"/>
      <c r="W1046" s="5">
        <f t="shared" si="414"/>
        <v>0.65999999999999992</v>
      </c>
      <c r="X1046" s="4">
        <f t="shared" si="415"/>
        <v>0.8600000000000001</v>
      </c>
      <c r="Y1046" s="4">
        <f t="shared" si="416"/>
        <v>0.20000000000000018</v>
      </c>
      <c r="Z1046" s="30">
        <f t="shared" si="417"/>
        <v>2019</v>
      </c>
      <c r="AA1046" s="4">
        <f t="shared" si="418"/>
        <v>-1</v>
      </c>
      <c r="AB1046" s="4">
        <f t="shared" si="419"/>
        <v>-1</v>
      </c>
      <c r="AC1046" s="4">
        <f t="shared" si="420"/>
        <v>0</v>
      </c>
      <c r="AD1046" s="4"/>
      <c r="AE1046" s="4">
        <f t="shared" si="421"/>
        <v>6.4775229952066415E-2</v>
      </c>
      <c r="AF1046" s="31">
        <f t="shared" si="422"/>
        <v>-0.34000000000000008</v>
      </c>
      <c r="AG1046" s="31">
        <f t="shared" si="423"/>
        <v>-0.1399999999999999</v>
      </c>
      <c r="AH1046" s="3">
        <f t="shared" si="424"/>
        <v>1</v>
      </c>
      <c r="AI1046" s="40">
        <f t="shared" si="425"/>
        <v>2.7582982702197278E-2</v>
      </c>
      <c r="AJ1046" s="3">
        <f t="shared" si="426"/>
        <v>3.5858585858585923E-2</v>
      </c>
      <c r="AK1046" s="3">
        <f t="shared" si="427"/>
        <v>0.72834147531433491</v>
      </c>
    </row>
    <row r="1047" spans="1:37" s="3" customFormat="1" x14ac:dyDescent="0.25">
      <c r="A1047" s="9">
        <v>43737</v>
      </c>
      <c r="B1047" s="1" t="s">
        <v>35</v>
      </c>
      <c r="C1047" s="1" t="s">
        <v>56</v>
      </c>
      <c r="D1047">
        <v>24</v>
      </c>
      <c r="E1047" s="1">
        <v>26</v>
      </c>
      <c r="F1047">
        <f t="shared" si="403"/>
        <v>0</v>
      </c>
      <c r="G1047">
        <f t="shared" si="404"/>
        <v>1</v>
      </c>
      <c r="H1047" s="4">
        <v>1.6</v>
      </c>
      <c r="I1047" s="4">
        <v>2.4500000000000002</v>
      </c>
      <c r="J1047" s="4">
        <v>1.68</v>
      </c>
      <c r="K1047" s="4">
        <v>2.25</v>
      </c>
      <c r="L1047" s="18">
        <f t="shared" si="405"/>
        <v>60</v>
      </c>
      <c r="M1047" s="18">
        <f t="shared" si="406"/>
        <v>40</v>
      </c>
      <c r="N1047" s="18">
        <f t="shared" si="407"/>
        <v>55</v>
      </c>
      <c r="O1047" s="18">
        <f t="shared" si="408"/>
        <v>40</v>
      </c>
      <c r="P1047" s="4">
        <f t="shared" si="409"/>
        <v>201909</v>
      </c>
      <c r="Q1047" s="23">
        <f t="shared" si="410"/>
        <v>0.65306122448979587</v>
      </c>
      <c r="R1047" s="23">
        <f t="shared" si="411"/>
        <v>-2.3563218390804597</v>
      </c>
      <c r="S1047" s="22">
        <f t="shared" si="412"/>
        <v>-1.7032606145906639</v>
      </c>
      <c r="T1047" s="5">
        <f t="shared" si="413"/>
        <v>1.53125</v>
      </c>
      <c r="U1047" s="5"/>
      <c r="V1047" s="5"/>
      <c r="W1047" s="5">
        <f t="shared" si="414"/>
        <v>-1</v>
      </c>
      <c r="X1047" s="4">
        <f t="shared" si="415"/>
        <v>-1</v>
      </c>
      <c r="Y1047" s="4">
        <f t="shared" si="416"/>
        <v>0</v>
      </c>
      <c r="Z1047" s="30">
        <f t="shared" si="417"/>
        <v>2019</v>
      </c>
      <c r="AA1047" s="4">
        <f t="shared" si="418"/>
        <v>1.4500000000000002</v>
      </c>
      <c r="AB1047" s="4">
        <f t="shared" si="419"/>
        <v>1.25</v>
      </c>
      <c r="AC1047" s="4">
        <f t="shared" si="420"/>
        <v>-0.20000000000000018</v>
      </c>
      <c r="AD1047" s="4"/>
      <c r="AE1047" s="4">
        <f t="shared" si="421"/>
        <v>2.9761904761904767E-2</v>
      </c>
      <c r="AF1047" s="31">
        <f t="shared" si="422"/>
        <v>0.45000000000000018</v>
      </c>
      <c r="AG1047" s="31">
        <f t="shared" si="423"/>
        <v>0.25</v>
      </c>
      <c r="AH1047" s="3">
        <f t="shared" si="424"/>
        <v>0</v>
      </c>
      <c r="AI1047" s="40" t="b">
        <f t="shared" si="425"/>
        <v>0</v>
      </c>
      <c r="AJ1047" s="3">
        <f t="shared" si="426"/>
        <v>3.2098765432098886E-2</v>
      </c>
      <c r="AK1047" s="3">
        <f t="shared" si="427"/>
        <v>0.73643794252394845</v>
      </c>
    </row>
    <row r="1048" spans="1:37" s="3" customFormat="1" x14ac:dyDescent="0.25">
      <c r="A1048" s="9">
        <v>43737</v>
      </c>
      <c r="B1048" s="1" t="s">
        <v>63</v>
      </c>
      <c r="C1048" s="1" t="s">
        <v>61</v>
      </c>
      <c r="D1048">
        <v>10</v>
      </c>
      <c r="E1048" s="1">
        <v>27</v>
      </c>
      <c r="F1048">
        <f t="shared" si="403"/>
        <v>0</v>
      </c>
      <c r="G1048">
        <f t="shared" si="404"/>
        <v>1</v>
      </c>
      <c r="H1048" s="4">
        <v>2.8</v>
      </c>
      <c r="I1048" s="4">
        <v>1.45</v>
      </c>
      <c r="J1048" s="4">
        <v>3</v>
      </c>
      <c r="K1048" s="4">
        <v>1.41</v>
      </c>
      <c r="L1048" s="18">
        <f t="shared" si="405"/>
        <v>30</v>
      </c>
      <c r="M1048" s="18">
        <f t="shared" si="406"/>
        <v>65</v>
      </c>
      <c r="N1048" s="18">
        <f t="shared" si="407"/>
        <v>30</v>
      </c>
      <c r="O1048" s="18">
        <f t="shared" si="408"/>
        <v>70</v>
      </c>
      <c r="P1048" s="4">
        <f t="shared" si="409"/>
        <v>201909</v>
      </c>
      <c r="Q1048" s="23">
        <f t="shared" si="410"/>
        <v>1.9310344827586206</v>
      </c>
      <c r="R1048" s="23">
        <f t="shared" si="411"/>
        <v>-2.7777777777777777</v>
      </c>
      <c r="S1048" s="22">
        <f t="shared" si="412"/>
        <v>-0.84674329501915713</v>
      </c>
      <c r="T1048" s="5">
        <f t="shared" si="413"/>
        <v>0.5178571428571429</v>
      </c>
      <c r="U1048" s="5"/>
      <c r="V1048" s="5"/>
      <c r="W1048" s="5">
        <f t="shared" si="414"/>
        <v>-1</v>
      </c>
      <c r="X1048" s="4">
        <f t="shared" si="415"/>
        <v>-1</v>
      </c>
      <c r="Y1048" s="4">
        <f t="shared" si="416"/>
        <v>0</v>
      </c>
      <c r="Z1048" s="30">
        <f t="shared" si="417"/>
        <v>2019</v>
      </c>
      <c r="AA1048" s="4">
        <f t="shared" si="418"/>
        <v>0.44999999999999996</v>
      </c>
      <c r="AB1048" s="4">
        <f t="shared" si="419"/>
        <v>0.40999999999999992</v>
      </c>
      <c r="AC1048" s="4">
        <f t="shared" si="420"/>
        <v>-4.0000000000000036E-2</v>
      </c>
      <c r="AD1048" s="4"/>
      <c r="AE1048" s="4">
        <f t="shared" si="421"/>
        <v>2.3809523809523836E-2</v>
      </c>
      <c r="AF1048" s="31">
        <f t="shared" si="422"/>
        <v>-0.55000000000000004</v>
      </c>
      <c r="AG1048" s="31">
        <f t="shared" si="423"/>
        <v>-0.59000000000000008</v>
      </c>
      <c r="AH1048" s="3">
        <f t="shared" si="424"/>
        <v>0</v>
      </c>
      <c r="AI1048" s="40" t="b">
        <f t="shared" si="425"/>
        <v>0</v>
      </c>
      <c r="AJ1048" s="3">
        <f t="shared" si="426"/>
        <v>4.4705882352941262E-2</v>
      </c>
      <c r="AK1048" s="3">
        <f t="shared" si="427"/>
        <v>0.74216797301560333</v>
      </c>
    </row>
    <row r="1049" spans="1:37" s="3" customFormat="1" x14ac:dyDescent="0.25">
      <c r="A1049" s="9">
        <v>43737</v>
      </c>
      <c r="B1049" s="1" t="s">
        <v>73</v>
      </c>
      <c r="C1049" s="1" t="s">
        <v>39</v>
      </c>
      <c r="D1049">
        <v>40</v>
      </c>
      <c r="E1049" s="1">
        <v>55</v>
      </c>
      <c r="F1049">
        <f t="shared" si="403"/>
        <v>0</v>
      </c>
      <c r="G1049">
        <f t="shared" si="404"/>
        <v>1</v>
      </c>
      <c r="H1049" s="4">
        <v>1.2</v>
      </c>
      <c r="I1049" s="4">
        <v>4.75</v>
      </c>
      <c r="J1049" s="4">
        <v>1.22</v>
      </c>
      <c r="K1049" s="4">
        <v>4.5</v>
      </c>
      <c r="L1049" s="18">
        <f t="shared" si="405"/>
        <v>80</v>
      </c>
      <c r="M1049" s="18">
        <f t="shared" si="406"/>
        <v>20</v>
      </c>
      <c r="N1049" s="18">
        <f t="shared" si="407"/>
        <v>80</v>
      </c>
      <c r="O1049" s="18">
        <f t="shared" si="408"/>
        <v>20</v>
      </c>
      <c r="P1049" s="4">
        <f t="shared" si="409"/>
        <v>201909</v>
      </c>
      <c r="Q1049" s="23">
        <f t="shared" si="410"/>
        <v>0.25263157894736843</v>
      </c>
      <c r="R1049" s="23">
        <f t="shared" si="411"/>
        <v>-5.2666666666666675</v>
      </c>
      <c r="S1049" s="22">
        <f t="shared" si="412"/>
        <v>-5.0140350877192992</v>
      </c>
      <c r="T1049" s="5">
        <f t="shared" si="413"/>
        <v>3.9583333333333335</v>
      </c>
      <c r="U1049" s="5"/>
      <c r="V1049" s="5"/>
      <c r="W1049" s="5">
        <f t="shared" si="414"/>
        <v>-1</v>
      </c>
      <c r="X1049" s="4">
        <f t="shared" si="415"/>
        <v>-1</v>
      </c>
      <c r="Y1049" s="4">
        <f t="shared" si="416"/>
        <v>0</v>
      </c>
      <c r="Z1049" s="30">
        <f t="shared" si="417"/>
        <v>2019</v>
      </c>
      <c r="AA1049" s="4">
        <f t="shared" si="418"/>
        <v>3.75</v>
      </c>
      <c r="AB1049" s="4">
        <f t="shared" si="419"/>
        <v>3.5</v>
      </c>
      <c r="AC1049" s="4">
        <f t="shared" si="420"/>
        <v>-0.25</v>
      </c>
      <c r="AD1049" s="4"/>
      <c r="AE1049" s="4">
        <f t="shared" si="421"/>
        <v>1.3661202185792365E-2</v>
      </c>
      <c r="AF1049" s="31">
        <f t="shared" si="422"/>
        <v>2.75</v>
      </c>
      <c r="AG1049" s="31">
        <f t="shared" si="423"/>
        <v>2.5</v>
      </c>
      <c r="AH1049" s="3">
        <f t="shared" si="424"/>
        <v>0</v>
      </c>
      <c r="AI1049" s="40" t="b">
        <f t="shared" si="425"/>
        <v>0</v>
      </c>
      <c r="AJ1049" s="3">
        <f t="shared" si="426"/>
        <v>4.2016806722689037E-2</v>
      </c>
      <c r="AK1049" s="3">
        <f t="shared" si="427"/>
        <v>0.81686672822406892</v>
      </c>
    </row>
    <row r="1050" spans="1:37" s="3" customFormat="1" x14ac:dyDescent="0.25">
      <c r="A1050" s="9">
        <v>43737</v>
      </c>
      <c r="B1050" s="1" t="s">
        <v>41</v>
      </c>
      <c r="C1050" s="1" t="s">
        <v>50</v>
      </c>
      <c r="D1050">
        <v>10</v>
      </c>
      <c r="E1050" s="1">
        <v>24</v>
      </c>
      <c r="F1050">
        <f t="shared" si="403"/>
        <v>0</v>
      </c>
      <c r="G1050">
        <f t="shared" si="404"/>
        <v>1</v>
      </c>
      <c r="H1050" s="4">
        <v>1.43</v>
      </c>
      <c r="I1050" s="4">
        <v>2.9</v>
      </c>
      <c r="J1050" s="4">
        <v>1.57</v>
      </c>
      <c r="K1050" s="4">
        <v>2.5499999999999998</v>
      </c>
      <c r="L1050" s="18">
        <f t="shared" si="405"/>
        <v>60</v>
      </c>
      <c r="M1050" s="18">
        <f t="shared" si="406"/>
        <v>30</v>
      </c>
      <c r="N1050" s="18">
        <f t="shared" si="407"/>
        <v>60</v>
      </c>
      <c r="O1050" s="18">
        <f t="shared" si="408"/>
        <v>35</v>
      </c>
      <c r="P1050" s="4">
        <f t="shared" si="409"/>
        <v>201909</v>
      </c>
      <c r="Q1050" s="23">
        <f t="shared" si="410"/>
        <v>0.49310344827586206</v>
      </c>
      <c r="R1050" s="23">
        <f t="shared" si="411"/>
        <v>-2.8518971848225214</v>
      </c>
      <c r="S1050" s="22">
        <f t="shared" si="412"/>
        <v>-2.3587937365466596</v>
      </c>
      <c r="T1050" s="5">
        <f t="shared" si="413"/>
        <v>2.0279720279720279</v>
      </c>
      <c r="U1050" s="5"/>
      <c r="V1050" s="5"/>
      <c r="W1050" s="5">
        <f t="shared" si="414"/>
        <v>-1</v>
      </c>
      <c r="X1050" s="4">
        <f t="shared" si="415"/>
        <v>-1</v>
      </c>
      <c r="Y1050" s="4">
        <f t="shared" si="416"/>
        <v>0</v>
      </c>
      <c r="Z1050" s="30">
        <f t="shared" si="417"/>
        <v>2019</v>
      </c>
      <c r="AA1050" s="4">
        <f t="shared" si="418"/>
        <v>1.9</v>
      </c>
      <c r="AB1050" s="4">
        <f t="shared" si="419"/>
        <v>1.5499999999999998</v>
      </c>
      <c r="AC1050" s="4">
        <f t="shared" si="420"/>
        <v>-0.35000000000000009</v>
      </c>
      <c r="AD1050" s="4"/>
      <c r="AE1050" s="4">
        <f t="shared" si="421"/>
        <v>6.2358024141463742E-2</v>
      </c>
      <c r="AF1050" s="31">
        <f t="shared" si="422"/>
        <v>0.89999999999999991</v>
      </c>
      <c r="AG1050" s="31">
        <f t="shared" si="423"/>
        <v>0.54999999999999982</v>
      </c>
      <c r="AH1050" s="3">
        <f t="shared" si="424"/>
        <v>1</v>
      </c>
      <c r="AI1050" s="40">
        <f t="shared" si="425"/>
        <v>1.8229738633867787E-2</v>
      </c>
      <c r="AJ1050" s="3">
        <f t="shared" si="426"/>
        <v>4.2263279445727608E-2</v>
      </c>
      <c r="AK1050" s="3">
        <f t="shared" si="427"/>
        <v>0.74822081371893034</v>
      </c>
    </row>
    <row r="1051" spans="1:37" s="3" customFormat="1" x14ac:dyDescent="0.25">
      <c r="A1051" s="9">
        <v>43737</v>
      </c>
      <c r="B1051" s="1" t="s">
        <v>43</v>
      </c>
      <c r="C1051" s="1" t="s">
        <v>58</v>
      </c>
      <c r="D1051">
        <v>25</v>
      </c>
      <c r="E1051" s="1">
        <v>40</v>
      </c>
      <c r="F1051">
        <f t="shared" si="403"/>
        <v>0</v>
      </c>
      <c r="G1051">
        <f t="shared" si="404"/>
        <v>1</v>
      </c>
      <c r="H1051" s="4">
        <v>1.38</v>
      </c>
      <c r="I1051" s="4">
        <v>3.15</v>
      </c>
      <c r="J1051" s="4">
        <v>1.28</v>
      </c>
      <c r="K1051" s="4">
        <v>3.75</v>
      </c>
      <c r="L1051" s="18">
        <f t="shared" si="405"/>
        <v>70</v>
      </c>
      <c r="M1051" s="18">
        <f t="shared" si="406"/>
        <v>30</v>
      </c>
      <c r="N1051" s="18">
        <f t="shared" si="407"/>
        <v>75</v>
      </c>
      <c r="O1051" s="18">
        <f t="shared" si="408"/>
        <v>25</v>
      </c>
      <c r="P1051" s="4">
        <f t="shared" si="409"/>
        <v>201909</v>
      </c>
      <c r="Q1051" s="23">
        <f t="shared" si="410"/>
        <v>0.43809523809523809</v>
      </c>
      <c r="R1051" s="23">
        <f t="shared" si="411"/>
        <v>-3.0966952264381891</v>
      </c>
      <c r="S1051" s="22">
        <f t="shared" si="412"/>
        <v>-2.6585999883429512</v>
      </c>
      <c r="T1051" s="5">
        <f t="shared" si="413"/>
        <v>2.2826086956521738</v>
      </c>
      <c r="U1051" s="5"/>
      <c r="V1051" s="5"/>
      <c r="W1051" s="5">
        <f t="shared" si="414"/>
        <v>-1</v>
      </c>
      <c r="X1051" s="4">
        <f t="shared" si="415"/>
        <v>-1</v>
      </c>
      <c r="Y1051" s="4">
        <f t="shared" si="416"/>
        <v>0</v>
      </c>
      <c r="Z1051" s="30">
        <f t="shared" si="417"/>
        <v>2019</v>
      </c>
      <c r="AA1051" s="4">
        <f t="shared" si="418"/>
        <v>2.15</v>
      </c>
      <c r="AB1051" s="4">
        <f t="shared" si="419"/>
        <v>2.75</v>
      </c>
      <c r="AC1051" s="4">
        <f t="shared" si="420"/>
        <v>0.60000000000000009</v>
      </c>
      <c r="AD1051" s="4"/>
      <c r="AE1051" s="4">
        <f t="shared" si="421"/>
        <v>-5.6612318840579601E-2</v>
      </c>
      <c r="AF1051" s="31">
        <f t="shared" si="422"/>
        <v>1.1499999999999999</v>
      </c>
      <c r="AG1051" s="31">
        <f t="shared" si="423"/>
        <v>1.75</v>
      </c>
      <c r="AH1051" s="3">
        <f t="shared" si="424"/>
        <v>1</v>
      </c>
      <c r="AI1051" s="40" t="b">
        <f t="shared" si="425"/>
        <v>0</v>
      </c>
      <c r="AJ1051" s="3">
        <f t="shared" si="426"/>
        <v>4.039735099337749E-2</v>
      </c>
      <c r="AK1051" s="3">
        <f t="shared" si="427"/>
        <v>0.76027191198073663</v>
      </c>
    </row>
    <row r="1052" spans="1:37" s="3" customFormat="1" x14ac:dyDescent="0.25">
      <c r="A1052" s="9">
        <v>43737</v>
      </c>
      <c r="B1052" s="1" t="s">
        <v>46</v>
      </c>
      <c r="C1052" s="1" t="s">
        <v>52</v>
      </c>
      <c r="D1052">
        <v>10</v>
      </c>
      <c r="E1052" s="1">
        <v>16</v>
      </c>
      <c r="F1052">
        <f t="shared" si="403"/>
        <v>0</v>
      </c>
      <c r="G1052">
        <f t="shared" si="404"/>
        <v>1</v>
      </c>
      <c r="H1052" s="4">
        <v>3.7</v>
      </c>
      <c r="I1052" s="4">
        <v>1.29</v>
      </c>
      <c r="J1052" s="4">
        <v>3.65</v>
      </c>
      <c r="K1052" s="4">
        <v>1.3</v>
      </c>
      <c r="L1052" s="18">
        <f t="shared" si="405"/>
        <v>20</v>
      </c>
      <c r="M1052" s="18">
        <f t="shared" si="406"/>
        <v>75</v>
      </c>
      <c r="N1052" s="18">
        <f t="shared" si="407"/>
        <v>25</v>
      </c>
      <c r="O1052" s="18">
        <f t="shared" si="408"/>
        <v>75</v>
      </c>
      <c r="P1052" s="4">
        <f t="shared" si="409"/>
        <v>201909</v>
      </c>
      <c r="Q1052" s="23">
        <f t="shared" si="410"/>
        <v>2.8682170542635661</v>
      </c>
      <c r="R1052" s="23">
        <f t="shared" si="411"/>
        <v>-3.8186462324393355</v>
      </c>
      <c r="S1052" s="22">
        <f t="shared" si="412"/>
        <v>-0.95042917817576944</v>
      </c>
      <c r="T1052" s="5">
        <f t="shared" si="413"/>
        <v>0.34864864864864864</v>
      </c>
      <c r="U1052" s="5"/>
      <c r="V1052" s="5"/>
      <c r="W1052" s="5">
        <f t="shared" si="414"/>
        <v>-1</v>
      </c>
      <c r="X1052" s="4">
        <f t="shared" si="415"/>
        <v>-1</v>
      </c>
      <c r="Y1052" s="4">
        <f t="shared" si="416"/>
        <v>0</v>
      </c>
      <c r="Z1052" s="30">
        <f t="shared" si="417"/>
        <v>2019</v>
      </c>
      <c r="AA1052" s="4">
        <f t="shared" si="418"/>
        <v>0.29000000000000004</v>
      </c>
      <c r="AB1052" s="4">
        <f t="shared" si="419"/>
        <v>0.30000000000000004</v>
      </c>
      <c r="AC1052" s="4">
        <f t="shared" si="420"/>
        <v>1.0000000000000009E-2</v>
      </c>
      <c r="AD1052" s="4"/>
      <c r="AE1052" s="4">
        <f t="shared" si="421"/>
        <v>-3.7023324694557824E-3</v>
      </c>
      <c r="AF1052" s="31">
        <f t="shared" si="422"/>
        <v>-0.71</v>
      </c>
      <c r="AG1052" s="31">
        <f t="shared" si="423"/>
        <v>-0.7</v>
      </c>
      <c r="AH1052" s="3">
        <f t="shared" si="424"/>
        <v>0</v>
      </c>
      <c r="AI1052" s="40" t="b">
        <f t="shared" si="425"/>
        <v>0</v>
      </c>
      <c r="AJ1052" s="3">
        <f t="shared" si="426"/>
        <v>4.3486973947895691E-2</v>
      </c>
      <c r="AK1052" s="3">
        <f t="shared" si="427"/>
        <v>0.78096290200714802</v>
      </c>
    </row>
    <row r="1053" spans="1:37" s="3" customFormat="1" x14ac:dyDescent="0.25">
      <c r="A1053" s="9">
        <v>43737</v>
      </c>
      <c r="B1053" s="1" t="s">
        <v>33</v>
      </c>
      <c r="C1053" s="1" t="s">
        <v>49</v>
      </c>
      <c r="D1053">
        <v>30</v>
      </c>
      <c r="E1053" s="1">
        <v>34</v>
      </c>
      <c r="F1053">
        <f t="shared" si="403"/>
        <v>0</v>
      </c>
      <c r="G1053">
        <f t="shared" si="404"/>
        <v>1</v>
      </c>
      <c r="H1053" s="4">
        <v>3.45</v>
      </c>
      <c r="I1053" s="4">
        <v>1.32</v>
      </c>
      <c r="J1053" s="4">
        <v>4</v>
      </c>
      <c r="K1053" s="4">
        <v>1.26</v>
      </c>
      <c r="L1053" s="18">
        <f t="shared" si="405"/>
        <v>20</v>
      </c>
      <c r="M1053" s="18">
        <f t="shared" si="406"/>
        <v>75</v>
      </c>
      <c r="N1053" s="18">
        <f t="shared" si="407"/>
        <v>25</v>
      </c>
      <c r="O1053" s="18">
        <f t="shared" si="408"/>
        <v>75</v>
      </c>
      <c r="P1053" s="4">
        <f t="shared" si="409"/>
        <v>201909</v>
      </c>
      <c r="Q1053" s="23">
        <f t="shared" si="410"/>
        <v>2.6136363636363638</v>
      </c>
      <c r="R1053" s="23">
        <f t="shared" si="411"/>
        <v>-3.533163265306122</v>
      </c>
      <c r="S1053" s="22">
        <f t="shared" si="412"/>
        <v>-0.91952690166975826</v>
      </c>
      <c r="T1053" s="5">
        <f t="shared" si="413"/>
        <v>0.38260869565217392</v>
      </c>
      <c r="U1053" s="5"/>
      <c r="V1053" s="5"/>
      <c r="W1053" s="5">
        <f t="shared" si="414"/>
        <v>-1</v>
      </c>
      <c r="X1053" s="4">
        <f t="shared" si="415"/>
        <v>-1</v>
      </c>
      <c r="Y1053" s="4">
        <f t="shared" si="416"/>
        <v>0</v>
      </c>
      <c r="Z1053" s="30">
        <f t="shared" si="417"/>
        <v>2019</v>
      </c>
      <c r="AA1053" s="4">
        <f t="shared" si="418"/>
        <v>0.32000000000000006</v>
      </c>
      <c r="AB1053" s="4">
        <f t="shared" si="419"/>
        <v>0.26</v>
      </c>
      <c r="AC1053" s="4">
        <f t="shared" si="420"/>
        <v>-6.0000000000000053E-2</v>
      </c>
      <c r="AD1053" s="4"/>
      <c r="AE1053" s="4">
        <f t="shared" si="421"/>
        <v>3.9855072463768126E-2</v>
      </c>
      <c r="AF1053" s="31">
        <f t="shared" si="422"/>
        <v>-0.67999999999999994</v>
      </c>
      <c r="AG1053" s="31">
        <f t="shared" si="423"/>
        <v>-0.74</v>
      </c>
      <c r="AH1053" s="3">
        <f t="shared" si="424"/>
        <v>0</v>
      </c>
      <c r="AI1053" s="40" t="b">
        <f t="shared" si="425"/>
        <v>0</v>
      </c>
      <c r="AJ1053" s="3">
        <f t="shared" si="426"/>
        <v>4.5283018867924518E-2</v>
      </c>
      <c r="AK1053" s="3">
        <f t="shared" si="427"/>
        <v>0.76999762186220344</v>
      </c>
    </row>
    <row r="1054" spans="1:37" s="3" customFormat="1" x14ac:dyDescent="0.25">
      <c r="A1054" s="9">
        <v>43737</v>
      </c>
      <c r="B1054" s="1" t="s">
        <v>47</v>
      </c>
      <c r="C1054" s="1" t="s">
        <v>40</v>
      </c>
      <c r="D1054">
        <v>10</v>
      </c>
      <c r="E1054" s="1">
        <v>16</v>
      </c>
      <c r="F1054">
        <f t="shared" si="403"/>
        <v>0</v>
      </c>
      <c r="G1054">
        <f t="shared" si="404"/>
        <v>1</v>
      </c>
      <c r="H1054" s="4">
        <v>1.47</v>
      </c>
      <c r="I1054" s="4">
        <v>2.75</v>
      </c>
      <c r="J1054" s="4">
        <v>1.4</v>
      </c>
      <c r="K1054" s="4">
        <v>3.05</v>
      </c>
      <c r="L1054" s="18">
        <f t="shared" si="405"/>
        <v>60</v>
      </c>
      <c r="M1054" s="18">
        <f t="shared" si="406"/>
        <v>35</v>
      </c>
      <c r="N1054" s="18">
        <f t="shared" si="407"/>
        <v>70</v>
      </c>
      <c r="O1054" s="18">
        <f t="shared" si="408"/>
        <v>30</v>
      </c>
      <c r="P1054" s="4">
        <f t="shared" si="409"/>
        <v>201909</v>
      </c>
      <c r="Q1054" s="23">
        <f t="shared" si="410"/>
        <v>0.53454545454545455</v>
      </c>
      <c r="R1054" s="23">
        <f t="shared" si="411"/>
        <v>-2.6990881458966562</v>
      </c>
      <c r="S1054" s="22">
        <f t="shared" si="412"/>
        <v>-2.1645426913512016</v>
      </c>
      <c r="T1054" s="5">
        <f t="shared" si="413"/>
        <v>1.870748299319728</v>
      </c>
      <c r="U1054" s="5"/>
      <c r="V1054" s="5"/>
      <c r="W1054" s="5">
        <f t="shared" si="414"/>
        <v>-1</v>
      </c>
      <c r="X1054" s="4">
        <f t="shared" si="415"/>
        <v>-1</v>
      </c>
      <c r="Y1054" s="4">
        <f t="shared" si="416"/>
        <v>0</v>
      </c>
      <c r="Z1054" s="30">
        <f t="shared" si="417"/>
        <v>2019</v>
      </c>
      <c r="AA1054" s="4">
        <f t="shared" si="418"/>
        <v>1.75</v>
      </c>
      <c r="AB1054" s="4">
        <f t="shared" si="419"/>
        <v>2.0499999999999998</v>
      </c>
      <c r="AC1054" s="4">
        <f t="shared" si="420"/>
        <v>0.29999999999999982</v>
      </c>
      <c r="AD1054" s="4"/>
      <c r="AE1054" s="4">
        <f t="shared" si="421"/>
        <v>-3.4013605442176909E-2</v>
      </c>
      <c r="AF1054" s="31">
        <f t="shared" si="422"/>
        <v>0.75</v>
      </c>
      <c r="AG1054" s="31">
        <f t="shared" si="423"/>
        <v>1.0499999999999998</v>
      </c>
      <c r="AH1054" s="3">
        <f t="shared" si="424"/>
        <v>0</v>
      </c>
      <c r="AI1054" s="40" t="b">
        <f t="shared" si="425"/>
        <v>0</v>
      </c>
      <c r="AJ1054" s="3">
        <f t="shared" si="426"/>
        <v>4.206161137440767E-2</v>
      </c>
      <c r="AK1054" s="3">
        <f t="shared" si="427"/>
        <v>0.74176661163144075</v>
      </c>
    </row>
    <row r="1055" spans="1:37" s="3" customFormat="1" x14ac:dyDescent="0.25">
      <c r="A1055" s="9">
        <v>43737</v>
      </c>
      <c r="B1055" s="1" t="s">
        <v>36</v>
      </c>
      <c r="C1055" s="1" t="s">
        <v>54</v>
      </c>
      <c r="D1055">
        <v>24</v>
      </c>
      <c r="E1055" s="1">
        <v>31</v>
      </c>
      <c r="F1055">
        <f t="shared" si="403"/>
        <v>0</v>
      </c>
      <c r="G1055">
        <f t="shared" si="404"/>
        <v>1</v>
      </c>
      <c r="H1055" s="4">
        <v>1.33</v>
      </c>
      <c r="I1055" s="4">
        <v>3.4</v>
      </c>
      <c r="J1055" s="4">
        <v>1.38</v>
      </c>
      <c r="K1055" s="4">
        <v>3.15</v>
      </c>
      <c r="L1055" s="18">
        <f t="shared" si="405"/>
        <v>70</v>
      </c>
      <c r="M1055" s="18">
        <f t="shared" si="406"/>
        <v>25</v>
      </c>
      <c r="N1055" s="18">
        <f t="shared" si="407"/>
        <v>70</v>
      </c>
      <c r="O1055" s="18">
        <f t="shared" si="408"/>
        <v>30</v>
      </c>
      <c r="P1055" s="4">
        <f t="shared" si="409"/>
        <v>201909</v>
      </c>
      <c r="Q1055" s="23">
        <f t="shared" si="410"/>
        <v>0.39117647058823535</v>
      </c>
      <c r="R1055" s="23">
        <f t="shared" si="411"/>
        <v>-3.4469696969696964</v>
      </c>
      <c r="S1055" s="22">
        <f t="shared" si="412"/>
        <v>-3.0557932263814611</v>
      </c>
      <c r="T1055" s="5">
        <f t="shared" si="413"/>
        <v>2.5563909774436087</v>
      </c>
      <c r="U1055" s="5"/>
      <c r="V1055" s="5"/>
      <c r="W1055" s="5">
        <f t="shared" si="414"/>
        <v>-1</v>
      </c>
      <c r="X1055" s="4">
        <f t="shared" si="415"/>
        <v>-1</v>
      </c>
      <c r="Y1055" s="4">
        <f t="shared" si="416"/>
        <v>0</v>
      </c>
      <c r="Z1055" s="30">
        <f t="shared" si="417"/>
        <v>2019</v>
      </c>
      <c r="AA1055" s="4">
        <f t="shared" si="418"/>
        <v>2.4</v>
      </c>
      <c r="AB1055" s="4">
        <f t="shared" si="419"/>
        <v>2.15</v>
      </c>
      <c r="AC1055" s="4">
        <f t="shared" si="420"/>
        <v>-0.25</v>
      </c>
      <c r="AD1055" s="4"/>
      <c r="AE1055" s="4">
        <f t="shared" si="421"/>
        <v>2.724201808869986E-2</v>
      </c>
      <c r="AF1055" s="31">
        <f t="shared" si="422"/>
        <v>1.4</v>
      </c>
      <c r="AG1055" s="31">
        <f t="shared" si="423"/>
        <v>1.1499999999999999</v>
      </c>
      <c r="AH1055" s="3">
        <f t="shared" si="424"/>
        <v>0</v>
      </c>
      <c r="AI1055" s="40" t="b">
        <f t="shared" si="425"/>
        <v>0</v>
      </c>
      <c r="AJ1055" s="3">
        <f t="shared" si="426"/>
        <v>4.3974630021141659E-2</v>
      </c>
      <c r="AK1055" s="3">
        <f t="shared" si="427"/>
        <v>0.76868700877776563</v>
      </c>
    </row>
    <row r="1056" spans="1:37" s="3" customFormat="1" x14ac:dyDescent="0.25">
      <c r="A1056" s="9">
        <v>43737</v>
      </c>
      <c r="B1056" s="1" t="s">
        <v>51</v>
      </c>
      <c r="C1056" s="1" t="s">
        <v>74</v>
      </c>
      <c r="D1056">
        <v>10</v>
      </c>
      <c r="E1056" s="1">
        <v>30</v>
      </c>
      <c r="F1056">
        <f t="shared" si="403"/>
        <v>0</v>
      </c>
      <c r="G1056">
        <f t="shared" si="404"/>
        <v>1</v>
      </c>
      <c r="H1056" s="4">
        <v>8</v>
      </c>
      <c r="I1056" s="4">
        <v>1.0900000000000001</v>
      </c>
      <c r="J1056" s="4">
        <v>7.25</v>
      </c>
      <c r="K1056" s="4">
        <v>1.1000000000000001</v>
      </c>
      <c r="L1056" s="18">
        <f t="shared" si="405"/>
        <v>10</v>
      </c>
      <c r="M1056" s="18">
        <f t="shared" si="406"/>
        <v>90</v>
      </c>
      <c r="N1056" s="18">
        <f t="shared" si="407"/>
        <v>10</v>
      </c>
      <c r="O1056" s="18">
        <f t="shared" si="408"/>
        <v>90</v>
      </c>
      <c r="P1056" s="4">
        <f t="shared" si="409"/>
        <v>201909</v>
      </c>
      <c r="Q1056" s="23">
        <f t="shared" si="410"/>
        <v>7.3394495412844032</v>
      </c>
      <c r="R1056" s="23">
        <f t="shared" si="411"/>
        <v>-11.253968253968244</v>
      </c>
      <c r="S1056" s="22">
        <f t="shared" si="412"/>
        <v>-3.914518712683841</v>
      </c>
      <c r="T1056" s="5">
        <f t="shared" si="413"/>
        <v>0.13625000000000001</v>
      </c>
      <c r="U1056" s="5"/>
      <c r="V1056" s="5"/>
      <c r="W1056" s="5">
        <f t="shared" si="414"/>
        <v>-1</v>
      </c>
      <c r="X1056" s="4">
        <f t="shared" si="415"/>
        <v>-1</v>
      </c>
      <c r="Y1056" s="4">
        <f t="shared" si="416"/>
        <v>0</v>
      </c>
      <c r="Z1056" s="30">
        <f t="shared" si="417"/>
        <v>2019</v>
      </c>
      <c r="AA1056" s="4">
        <f t="shared" si="418"/>
        <v>9.000000000000008E-2</v>
      </c>
      <c r="AB1056" s="4">
        <f t="shared" si="419"/>
        <v>0.10000000000000009</v>
      </c>
      <c r="AC1056" s="4">
        <f t="shared" si="420"/>
        <v>1.0000000000000009E-2</v>
      </c>
      <c r="AD1056" s="4"/>
      <c r="AE1056" s="4">
        <f t="shared" si="421"/>
        <v>-1.2931034482758619E-2</v>
      </c>
      <c r="AF1056" s="31">
        <f t="shared" si="422"/>
        <v>-0.90999999999999992</v>
      </c>
      <c r="AG1056" s="31">
        <f t="shared" si="423"/>
        <v>-0.89999999999999991</v>
      </c>
      <c r="AH1056" s="3">
        <f t="shared" si="424"/>
        <v>0</v>
      </c>
      <c r="AI1056" s="40" t="b">
        <f t="shared" si="425"/>
        <v>0</v>
      </c>
      <c r="AJ1056" s="3">
        <f t="shared" si="426"/>
        <v>4.0704070407040605E-2</v>
      </c>
      <c r="AK1056" s="3">
        <f t="shared" si="427"/>
        <v>0.88045513845635892</v>
      </c>
    </row>
    <row r="1057" spans="1:37" s="3" customFormat="1" x14ac:dyDescent="0.25">
      <c r="A1057" s="9">
        <v>43737</v>
      </c>
      <c r="B1057" s="1" t="s">
        <v>34</v>
      </c>
      <c r="C1057" s="1" t="s">
        <v>48</v>
      </c>
      <c r="D1057">
        <v>24</v>
      </c>
      <c r="E1057" s="1">
        <v>3</v>
      </c>
      <c r="F1057">
        <f t="shared" si="403"/>
        <v>1</v>
      </c>
      <c r="G1057">
        <f t="shared" si="404"/>
        <v>0</v>
      </c>
      <c r="H1057" s="4">
        <v>1.68</v>
      </c>
      <c r="I1057" s="4">
        <v>2.25</v>
      </c>
      <c r="J1057" s="4">
        <v>1.58</v>
      </c>
      <c r="K1057" s="4">
        <v>2.5</v>
      </c>
      <c r="L1057" s="18">
        <f t="shared" si="405"/>
        <v>50</v>
      </c>
      <c r="M1057" s="18">
        <f t="shared" si="406"/>
        <v>40</v>
      </c>
      <c r="N1057" s="18">
        <f t="shared" si="407"/>
        <v>60</v>
      </c>
      <c r="O1057" s="18">
        <f t="shared" si="408"/>
        <v>40</v>
      </c>
      <c r="P1057" s="4">
        <f t="shared" si="409"/>
        <v>201909</v>
      </c>
      <c r="Q1057" s="23">
        <f t="shared" si="410"/>
        <v>1.68</v>
      </c>
      <c r="R1057" s="23">
        <f t="shared" si="411"/>
        <v>-2.2705882352941176</v>
      </c>
      <c r="S1057" s="22">
        <f t="shared" si="412"/>
        <v>-0.59058823529411764</v>
      </c>
      <c r="T1057" s="5">
        <f t="shared" si="413"/>
        <v>1.3392857142857144</v>
      </c>
      <c r="U1057" s="5"/>
      <c r="V1057" s="5"/>
      <c r="W1057" s="5">
        <f t="shared" si="414"/>
        <v>0.67999999999999994</v>
      </c>
      <c r="X1057" s="4">
        <f t="shared" si="415"/>
        <v>0.58000000000000007</v>
      </c>
      <c r="Y1057" s="4">
        <f t="shared" si="416"/>
        <v>-9.9999999999999867E-2</v>
      </c>
      <c r="Z1057" s="30">
        <f t="shared" si="417"/>
        <v>2019</v>
      </c>
      <c r="AA1057" s="4">
        <f t="shared" si="418"/>
        <v>-1</v>
      </c>
      <c r="AB1057" s="4">
        <f t="shared" si="419"/>
        <v>-1</v>
      </c>
      <c r="AC1057" s="4">
        <f t="shared" si="420"/>
        <v>0</v>
      </c>
      <c r="AD1057" s="4"/>
      <c r="AE1057" s="4">
        <f t="shared" si="421"/>
        <v>-3.7673297166967989E-2</v>
      </c>
      <c r="AF1057" s="31">
        <f t="shared" si="422"/>
        <v>-0.32000000000000006</v>
      </c>
      <c r="AG1057" s="31">
        <f t="shared" si="423"/>
        <v>-0.41999999999999993</v>
      </c>
      <c r="AH1057" s="3">
        <f t="shared" si="424"/>
        <v>1</v>
      </c>
      <c r="AI1057" s="40" t="b">
        <f t="shared" si="425"/>
        <v>0</v>
      </c>
      <c r="AJ1057" s="3">
        <f t="shared" si="426"/>
        <v>3.8167938931297662E-2</v>
      </c>
      <c r="AK1057" s="3">
        <f t="shared" si="427"/>
        <v>0.72495170907869322</v>
      </c>
    </row>
    <row r="1058" spans="1:37" s="3" customFormat="1" x14ac:dyDescent="0.25">
      <c r="A1058" s="9">
        <v>43734</v>
      </c>
      <c r="B1058" s="1" t="s">
        <v>62</v>
      </c>
      <c r="C1058" s="1" t="s">
        <v>55</v>
      </c>
      <c r="D1058">
        <v>27</v>
      </c>
      <c r="E1058" s="1">
        <v>34</v>
      </c>
      <c r="F1058">
        <f t="shared" si="403"/>
        <v>0</v>
      </c>
      <c r="G1058">
        <f t="shared" si="404"/>
        <v>1</v>
      </c>
      <c r="H1058" s="4">
        <v>1.45</v>
      </c>
      <c r="I1058" s="4">
        <v>2.8</v>
      </c>
      <c r="J1058" s="4">
        <v>1.5</v>
      </c>
      <c r="K1058" s="4">
        <v>2.7</v>
      </c>
      <c r="L1058" s="18">
        <f t="shared" si="405"/>
        <v>60</v>
      </c>
      <c r="M1058" s="18">
        <f t="shared" si="406"/>
        <v>35</v>
      </c>
      <c r="N1058" s="18">
        <f t="shared" si="407"/>
        <v>65</v>
      </c>
      <c r="O1058" s="18">
        <f t="shared" si="408"/>
        <v>35</v>
      </c>
      <c r="P1058" s="4">
        <f t="shared" si="409"/>
        <v>201909</v>
      </c>
      <c r="Q1058" s="23">
        <f t="shared" si="410"/>
        <v>0.5178571428571429</v>
      </c>
      <c r="R1058" s="23">
        <f t="shared" si="411"/>
        <v>-2.7777777777777777</v>
      </c>
      <c r="S1058" s="22">
        <f t="shared" si="412"/>
        <v>-2.2599206349206349</v>
      </c>
      <c r="T1058" s="5">
        <f t="shared" si="413"/>
        <v>1.9310344827586206</v>
      </c>
      <c r="U1058" s="5"/>
      <c r="V1058" s="5"/>
      <c r="W1058" s="5">
        <f t="shared" si="414"/>
        <v>-1</v>
      </c>
      <c r="X1058" s="4">
        <f t="shared" si="415"/>
        <v>-1</v>
      </c>
      <c r="Y1058" s="4">
        <f t="shared" si="416"/>
        <v>0</v>
      </c>
      <c r="Z1058" s="30">
        <f t="shared" si="417"/>
        <v>2019</v>
      </c>
      <c r="AA1058" s="4">
        <f t="shared" si="418"/>
        <v>1.7999999999999998</v>
      </c>
      <c r="AB1058" s="4">
        <f t="shared" si="419"/>
        <v>1.7000000000000002</v>
      </c>
      <c r="AC1058" s="4">
        <f t="shared" si="420"/>
        <v>-9.9999999999999645E-2</v>
      </c>
      <c r="AD1058" s="4"/>
      <c r="AE1058" s="4">
        <f t="shared" si="421"/>
        <v>2.298850574712652E-2</v>
      </c>
      <c r="AF1058" s="31">
        <f t="shared" si="422"/>
        <v>0.79999999999999982</v>
      </c>
      <c r="AG1058" s="31">
        <f t="shared" si="423"/>
        <v>0.70000000000000018</v>
      </c>
      <c r="AH1058" s="3">
        <f t="shared" si="424"/>
        <v>0</v>
      </c>
      <c r="AI1058" s="40" t="b">
        <f t="shared" si="425"/>
        <v>0</v>
      </c>
      <c r="AJ1058" s="3">
        <f t="shared" si="426"/>
        <v>4.4705882352941262E-2</v>
      </c>
      <c r="AK1058" s="3">
        <f t="shared" si="427"/>
        <v>0.74216797301560333</v>
      </c>
    </row>
    <row r="1059" spans="1:37" s="3" customFormat="1" x14ac:dyDescent="0.25">
      <c r="A1059" s="9">
        <v>43731</v>
      </c>
      <c r="B1059" s="1" t="s">
        <v>48</v>
      </c>
      <c r="C1059" s="1" t="s">
        <v>45</v>
      </c>
      <c r="D1059">
        <v>15</v>
      </c>
      <c r="E1059" s="1">
        <v>31</v>
      </c>
      <c r="F1059">
        <f t="shared" si="403"/>
        <v>0</v>
      </c>
      <c r="G1059">
        <f t="shared" si="404"/>
        <v>1</v>
      </c>
      <c r="H1059" s="4">
        <v>2.67</v>
      </c>
      <c r="I1059" s="4">
        <v>1.52</v>
      </c>
      <c r="J1059" s="4">
        <v>3</v>
      </c>
      <c r="K1059" s="4">
        <v>1.41</v>
      </c>
      <c r="L1059" s="18">
        <f t="shared" si="405"/>
        <v>30</v>
      </c>
      <c r="M1059" s="18">
        <f t="shared" si="406"/>
        <v>65</v>
      </c>
      <c r="N1059" s="18">
        <f t="shared" si="407"/>
        <v>30</v>
      </c>
      <c r="O1059" s="18">
        <f t="shared" si="408"/>
        <v>70</v>
      </c>
      <c r="P1059" s="4">
        <f t="shared" si="409"/>
        <v>201909</v>
      </c>
      <c r="Q1059" s="23">
        <f t="shared" si="410"/>
        <v>1.756578947368421</v>
      </c>
      <c r="R1059" s="23">
        <f t="shared" si="411"/>
        <v>-2.521879318286504</v>
      </c>
      <c r="S1059" s="22">
        <f t="shared" si="412"/>
        <v>-0.76530037091808301</v>
      </c>
      <c r="T1059" s="5">
        <f t="shared" si="413"/>
        <v>0.56928838951310867</v>
      </c>
      <c r="U1059" s="5"/>
      <c r="V1059" s="5"/>
      <c r="W1059" s="5">
        <f t="shared" si="414"/>
        <v>-1</v>
      </c>
      <c r="X1059" s="4">
        <f t="shared" si="415"/>
        <v>-1</v>
      </c>
      <c r="Y1059" s="4">
        <f t="shared" si="416"/>
        <v>0</v>
      </c>
      <c r="Z1059" s="30">
        <f t="shared" si="417"/>
        <v>2019</v>
      </c>
      <c r="AA1059" s="4">
        <f t="shared" si="418"/>
        <v>0.52</v>
      </c>
      <c r="AB1059" s="4">
        <f t="shared" si="419"/>
        <v>0.40999999999999992</v>
      </c>
      <c r="AC1059" s="4">
        <f t="shared" si="420"/>
        <v>-0.1100000000000001</v>
      </c>
      <c r="AD1059" s="4"/>
      <c r="AE1059" s="4">
        <f t="shared" si="421"/>
        <v>4.1198501872659221E-2</v>
      </c>
      <c r="AF1059" s="31">
        <f t="shared" si="422"/>
        <v>-0.48</v>
      </c>
      <c r="AG1059" s="31">
        <f t="shared" si="423"/>
        <v>-0.59000000000000008</v>
      </c>
      <c r="AH1059" s="3">
        <f t="shared" si="424"/>
        <v>1</v>
      </c>
      <c r="AI1059" s="40" t="b">
        <f t="shared" si="425"/>
        <v>0</v>
      </c>
      <c r="AJ1059" s="3">
        <f t="shared" si="426"/>
        <v>3.1408114558472477E-2</v>
      </c>
      <c r="AK1059" s="3">
        <f t="shared" si="427"/>
        <v>0.74560748766802232</v>
      </c>
    </row>
    <row r="1060" spans="1:37" s="3" customFormat="1" x14ac:dyDescent="0.25">
      <c r="A1060" s="9">
        <v>43730</v>
      </c>
      <c r="B1060" s="1" t="s">
        <v>58</v>
      </c>
      <c r="C1060" s="1" t="s">
        <v>73</v>
      </c>
      <c r="D1060">
        <v>13</v>
      </c>
      <c r="E1060" s="1">
        <v>20</v>
      </c>
      <c r="F1060">
        <f t="shared" si="403"/>
        <v>0</v>
      </c>
      <c r="G1060">
        <f t="shared" si="404"/>
        <v>1</v>
      </c>
      <c r="H1060" s="4">
        <v>2.1</v>
      </c>
      <c r="I1060" s="4">
        <v>1.76</v>
      </c>
      <c r="J1060" s="4">
        <v>2.8</v>
      </c>
      <c r="K1060" s="4">
        <v>1.45</v>
      </c>
      <c r="L1060" s="18">
        <f t="shared" si="405"/>
        <v>40</v>
      </c>
      <c r="M1060" s="18">
        <f t="shared" si="406"/>
        <v>55</v>
      </c>
      <c r="N1060" s="18">
        <f t="shared" si="407"/>
        <v>35</v>
      </c>
      <c r="O1060" s="18">
        <f t="shared" si="408"/>
        <v>65</v>
      </c>
      <c r="P1060" s="4">
        <f t="shared" si="409"/>
        <v>201909</v>
      </c>
      <c r="Q1060" s="23">
        <f t="shared" si="410"/>
        <v>1.1931818181818181</v>
      </c>
      <c r="R1060" s="23">
        <f t="shared" si="411"/>
        <v>-2.2248803827751198</v>
      </c>
      <c r="S1060" s="22">
        <f t="shared" si="412"/>
        <v>-1.0316985645933017</v>
      </c>
      <c r="T1060" s="5">
        <f t="shared" si="413"/>
        <v>0.83809523809523812</v>
      </c>
      <c r="U1060" s="5"/>
      <c r="V1060" s="5"/>
      <c r="W1060" s="5">
        <f t="shared" si="414"/>
        <v>-1</v>
      </c>
      <c r="X1060" s="4">
        <f t="shared" si="415"/>
        <v>-1</v>
      </c>
      <c r="Y1060" s="4">
        <f t="shared" si="416"/>
        <v>0</v>
      </c>
      <c r="Z1060" s="30">
        <f t="shared" si="417"/>
        <v>2019</v>
      </c>
      <c r="AA1060" s="4">
        <f t="shared" si="418"/>
        <v>0.76</v>
      </c>
      <c r="AB1060" s="4">
        <f t="shared" si="419"/>
        <v>0.44999999999999996</v>
      </c>
      <c r="AC1060" s="4">
        <f t="shared" si="420"/>
        <v>-0.31000000000000005</v>
      </c>
      <c r="AD1060" s="4"/>
      <c r="AE1060" s="4">
        <f t="shared" si="421"/>
        <v>0.11904761904761901</v>
      </c>
      <c r="AF1060" s="31">
        <f t="shared" si="422"/>
        <v>-0.24</v>
      </c>
      <c r="AG1060" s="31">
        <f t="shared" si="423"/>
        <v>-0.55000000000000004</v>
      </c>
      <c r="AH1060" s="3">
        <f t="shared" si="424"/>
        <v>1</v>
      </c>
      <c r="AI1060" s="40">
        <f t="shared" si="425"/>
        <v>7.4675324675324672E-2</v>
      </c>
      <c r="AJ1060" s="3">
        <f t="shared" si="426"/>
        <v>4.2487046632124437E-2</v>
      </c>
      <c r="AK1060" s="3">
        <f t="shared" si="427"/>
        <v>0.71743173853563458</v>
      </c>
    </row>
    <row r="1061" spans="1:37" s="3" customFormat="1" x14ac:dyDescent="0.25">
      <c r="A1061" s="9">
        <v>43730</v>
      </c>
      <c r="B1061" s="1" t="s">
        <v>74</v>
      </c>
      <c r="C1061" s="1" t="s">
        <v>47</v>
      </c>
      <c r="D1061">
        <v>20</v>
      </c>
      <c r="E1061" s="1">
        <v>27</v>
      </c>
      <c r="F1061">
        <f t="shared" si="403"/>
        <v>0</v>
      </c>
      <c r="G1061">
        <f t="shared" si="404"/>
        <v>1</v>
      </c>
      <c r="H1061" s="4">
        <v>1.54</v>
      </c>
      <c r="I1061" s="4">
        <v>2.65</v>
      </c>
      <c r="J1061" s="4">
        <v>1.62</v>
      </c>
      <c r="K1061" s="4">
        <v>2.4</v>
      </c>
      <c r="L1061" s="18">
        <f t="shared" si="405"/>
        <v>60</v>
      </c>
      <c r="M1061" s="18">
        <f t="shared" si="406"/>
        <v>35</v>
      </c>
      <c r="N1061" s="18">
        <f t="shared" si="407"/>
        <v>60</v>
      </c>
      <c r="O1061" s="18">
        <f t="shared" si="408"/>
        <v>40</v>
      </c>
      <c r="P1061" s="4">
        <f t="shared" si="409"/>
        <v>201909</v>
      </c>
      <c r="Q1061" s="23">
        <f t="shared" si="410"/>
        <v>0.5811320754716981</v>
      </c>
      <c r="R1061" s="23">
        <f t="shared" si="411"/>
        <v>-2.4579124579124576</v>
      </c>
      <c r="S1061" s="22">
        <f t="shared" si="412"/>
        <v>-1.8767803824407596</v>
      </c>
      <c r="T1061" s="5">
        <f t="shared" si="413"/>
        <v>1.7207792207792207</v>
      </c>
      <c r="U1061" s="5"/>
      <c r="V1061" s="5"/>
      <c r="W1061" s="5">
        <f t="shared" si="414"/>
        <v>-1</v>
      </c>
      <c r="X1061" s="4">
        <f t="shared" si="415"/>
        <v>-1</v>
      </c>
      <c r="Y1061" s="4">
        <f t="shared" si="416"/>
        <v>0</v>
      </c>
      <c r="Z1061" s="30">
        <f t="shared" si="417"/>
        <v>2019</v>
      </c>
      <c r="AA1061" s="4">
        <f t="shared" si="418"/>
        <v>1.65</v>
      </c>
      <c r="AB1061" s="4">
        <f t="shared" si="419"/>
        <v>1.4</v>
      </c>
      <c r="AC1061" s="4">
        <f t="shared" si="420"/>
        <v>-0.25</v>
      </c>
      <c r="AD1061" s="4"/>
      <c r="AE1061" s="4">
        <f t="shared" si="421"/>
        <v>3.2066698733365429E-2</v>
      </c>
      <c r="AF1061" s="31">
        <f t="shared" si="422"/>
        <v>0.64999999999999991</v>
      </c>
      <c r="AG1061" s="31">
        <f t="shared" si="423"/>
        <v>0.39999999999999991</v>
      </c>
      <c r="AH1061" s="3">
        <f t="shared" si="424"/>
        <v>1</v>
      </c>
      <c r="AI1061" s="40" t="b">
        <f t="shared" si="425"/>
        <v>0</v>
      </c>
      <c r="AJ1061" s="3">
        <f t="shared" si="426"/>
        <v>2.6014319809069208E-2</v>
      </c>
      <c r="AK1061" s="3">
        <f t="shared" si="427"/>
        <v>0.74841726539654818</v>
      </c>
    </row>
    <row r="1062" spans="1:37" s="3" customFormat="1" x14ac:dyDescent="0.25">
      <c r="A1062" s="9">
        <v>43730</v>
      </c>
      <c r="B1062" s="1" t="s">
        <v>61</v>
      </c>
      <c r="C1062" s="1" t="s">
        <v>42</v>
      </c>
      <c r="D1062">
        <v>27</v>
      </c>
      <c r="E1062" s="1">
        <v>33</v>
      </c>
      <c r="F1062">
        <f t="shared" si="403"/>
        <v>0</v>
      </c>
      <c r="G1062">
        <f t="shared" si="404"/>
        <v>1</v>
      </c>
      <c r="H1062" s="4">
        <v>1.43</v>
      </c>
      <c r="I1062" s="4">
        <v>2.9</v>
      </c>
      <c r="J1062" s="4">
        <v>1.4</v>
      </c>
      <c r="K1062" s="4">
        <v>3.05</v>
      </c>
      <c r="L1062" s="18">
        <f t="shared" si="405"/>
        <v>60</v>
      </c>
      <c r="M1062" s="18">
        <f t="shared" si="406"/>
        <v>30</v>
      </c>
      <c r="N1062" s="18">
        <f t="shared" si="407"/>
        <v>70</v>
      </c>
      <c r="O1062" s="18">
        <f t="shared" si="408"/>
        <v>30</v>
      </c>
      <c r="P1062" s="4">
        <f t="shared" si="409"/>
        <v>201909</v>
      </c>
      <c r="Q1062" s="23">
        <f t="shared" si="410"/>
        <v>0.49310344827586206</v>
      </c>
      <c r="R1062" s="23">
        <f t="shared" si="411"/>
        <v>-2.8518971848225214</v>
      </c>
      <c r="S1062" s="22">
        <f t="shared" si="412"/>
        <v>-2.3587937365466596</v>
      </c>
      <c r="T1062" s="5">
        <f t="shared" si="413"/>
        <v>2.0279720279720279</v>
      </c>
      <c r="U1062" s="5"/>
      <c r="V1062" s="5"/>
      <c r="W1062" s="5">
        <f t="shared" si="414"/>
        <v>-1</v>
      </c>
      <c r="X1062" s="4">
        <f t="shared" si="415"/>
        <v>-1</v>
      </c>
      <c r="Y1062" s="4">
        <f t="shared" si="416"/>
        <v>0</v>
      </c>
      <c r="Z1062" s="30">
        <f t="shared" si="417"/>
        <v>2019</v>
      </c>
      <c r="AA1062" s="4">
        <f t="shared" si="418"/>
        <v>1.9</v>
      </c>
      <c r="AB1062" s="4">
        <f t="shared" si="419"/>
        <v>2.0499999999999998</v>
      </c>
      <c r="AC1062" s="4">
        <f t="shared" si="420"/>
        <v>0.14999999999999991</v>
      </c>
      <c r="AD1062" s="4"/>
      <c r="AE1062" s="4">
        <f t="shared" si="421"/>
        <v>-1.4985014985014922E-2</v>
      </c>
      <c r="AF1062" s="31">
        <f t="shared" si="422"/>
        <v>0.89999999999999991</v>
      </c>
      <c r="AG1062" s="31">
        <f t="shared" si="423"/>
        <v>1.0499999999999998</v>
      </c>
      <c r="AH1062" s="3">
        <f t="shared" si="424"/>
        <v>0</v>
      </c>
      <c r="AI1062" s="40" t="b">
        <f t="shared" si="425"/>
        <v>0</v>
      </c>
      <c r="AJ1062" s="3">
        <f t="shared" si="426"/>
        <v>4.2263279445727608E-2</v>
      </c>
      <c r="AK1062" s="3">
        <f t="shared" si="427"/>
        <v>0.74822081371893034</v>
      </c>
    </row>
    <row r="1063" spans="1:37" s="3" customFormat="1" x14ac:dyDescent="0.25">
      <c r="A1063" s="9">
        <v>43730</v>
      </c>
      <c r="B1063" s="1" t="s">
        <v>38</v>
      </c>
      <c r="C1063" s="1" t="s">
        <v>57</v>
      </c>
      <c r="D1063">
        <v>24</v>
      </c>
      <c r="E1063" s="1">
        <v>20</v>
      </c>
      <c r="F1063">
        <f t="shared" si="403"/>
        <v>1</v>
      </c>
      <c r="G1063">
        <f t="shared" si="404"/>
        <v>0</v>
      </c>
      <c r="H1063" s="4">
        <v>1.31</v>
      </c>
      <c r="I1063" s="4">
        <v>3.55</v>
      </c>
      <c r="J1063" s="4">
        <v>1.33</v>
      </c>
      <c r="K1063" s="4">
        <v>3.4</v>
      </c>
      <c r="L1063" s="18">
        <f t="shared" si="405"/>
        <v>70</v>
      </c>
      <c r="M1063" s="18">
        <f t="shared" si="406"/>
        <v>25</v>
      </c>
      <c r="N1063" s="18">
        <f t="shared" si="407"/>
        <v>75</v>
      </c>
      <c r="O1063" s="18">
        <f t="shared" si="408"/>
        <v>25</v>
      </c>
      <c r="P1063" s="4">
        <f t="shared" si="409"/>
        <v>201909</v>
      </c>
      <c r="Q1063" s="23">
        <f t="shared" si="410"/>
        <v>1.31</v>
      </c>
      <c r="R1063" s="23">
        <f t="shared" si="411"/>
        <v>-3.6179633143580006</v>
      </c>
      <c r="S1063" s="22">
        <f t="shared" si="412"/>
        <v>-2.3079633143580005</v>
      </c>
      <c r="T1063" s="5">
        <f t="shared" si="413"/>
        <v>2.7099236641221371</v>
      </c>
      <c r="U1063" s="5"/>
      <c r="V1063" s="5"/>
      <c r="W1063" s="5">
        <f t="shared" si="414"/>
        <v>0.31000000000000005</v>
      </c>
      <c r="X1063" s="4">
        <f t="shared" si="415"/>
        <v>0.33000000000000007</v>
      </c>
      <c r="Y1063" s="4">
        <f t="shared" si="416"/>
        <v>2.0000000000000018E-2</v>
      </c>
      <c r="Z1063" s="30">
        <f t="shared" si="417"/>
        <v>2019</v>
      </c>
      <c r="AA1063" s="4">
        <f t="shared" si="418"/>
        <v>-1</v>
      </c>
      <c r="AB1063" s="4">
        <f t="shared" si="419"/>
        <v>-1</v>
      </c>
      <c r="AC1063" s="4">
        <f t="shared" si="420"/>
        <v>0</v>
      </c>
      <c r="AD1063" s="4"/>
      <c r="AE1063" s="4">
        <f t="shared" si="421"/>
        <v>1.1479079377833878E-2</v>
      </c>
      <c r="AF1063" s="31">
        <f t="shared" si="422"/>
        <v>-0.69</v>
      </c>
      <c r="AG1063" s="31">
        <f t="shared" si="423"/>
        <v>-0.66999999999999993</v>
      </c>
      <c r="AH1063" s="3">
        <f t="shared" si="424"/>
        <v>0</v>
      </c>
      <c r="AI1063" s="40" t="b">
        <f t="shared" si="425"/>
        <v>0</v>
      </c>
      <c r="AJ1063" s="3">
        <f t="shared" si="426"/>
        <v>4.3106995884773514E-2</v>
      </c>
      <c r="AK1063" s="3">
        <f t="shared" si="427"/>
        <v>0.77528246006428891</v>
      </c>
    </row>
    <row r="1064" spans="1:37" s="3" customFormat="1" x14ac:dyDescent="0.25">
      <c r="A1064" s="9">
        <v>43730</v>
      </c>
      <c r="B1064" s="1" t="s">
        <v>39</v>
      </c>
      <c r="C1064" s="1" t="s">
        <v>34</v>
      </c>
      <c r="D1064">
        <v>31</v>
      </c>
      <c r="E1064" s="1">
        <v>32</v>
      </c>
      <c r="F1064">
        <f t="shared" si="403"/>
        <v>0</v>
      </c>
      <c r="G1064">
        <f t="shared" si="404"/>
        <v>1</v>
      </c>
      <c r="H1064" s="4">
        <v>1.33</v>
      </c>
      <c r="I1064" s="4">
        <v>3.4</v>
      </c>
      <c r="J1064" s="4">
        <v>1.4</v>
      </c>
      <c r="K1064" s="4">
        <v>3.05</v>
      </c>
      <c r="L1064" s="18">
        <f t="shared" si="405"/>
        <v>70</v>
      </c>
      <c r="M1064" s="18">
        <f t="shared" si="406"/>
        <v>25</v>
      </c>
      <c r="N1064" s="18">
        <f t="shared" si="407"/>
        <v>70</v>
      </c>
      <c r="O1064" s="18">
        <f t="shared" si="408"/>
        <v>30</v>
      </c>
      <c r="P1064" s="4">
        <f t="shared" si="409"/>
        <v>201909</v>
      </c>
      <c r="Q1064" s="23">
        <f t="shared" si="410"/>
        <v>0.39117647058823535</v>
      </c>
      <c r="R1064" s="23">
        <f t="shared" si="411"/>
        <v>-3.4469696969696964</v>
      </c>
      <c r="S1064" s="22">
        <f t="shared" si="412"/>
        <v>-3.0557932263814611</v>
      </c>
      <c r="T1064" s="5">
        <f t="shared" si="413"/>
        <v>2.5563909774436087</v>
      </c>
      <c r="U1064" s="5"/>
      <c r="V1064" s="5"/>
      <c r="W1064" s="5">
        <f t="shared" si="414"/>
        <v>-1</v>
      </c>
      <c r="X1064" s="4">
        <f t="shared" si="415"/>
        <v>-1</v>
      </c>
      <c r="Y1064" s="4">
        <f t="shared" si="416"/>
        <v>0</v>
      </c>
      <c r="Z1064" s="30">
        <f t="shared" si="417"/>
        <v>2019</v>
      </c>
      <c r="AA1064" s="4">
        <f t="shared" si="418"/>
        <v>2.4</v>
      </c>
      <c r="AB1064" s="4">
        <f t="shared" si="419"/>
        <v>2.0499999999999998</v>
      </c>
      <c r="AC1064" s="4">
        <f t="shared" si="420"/>
        <v>-0.35000000000000009</v>
      </c>
      <c r="AD1064" s="4"/>
      <c r="AE1064" s="4">
        <f t="shared" si="421"/>
        <v>3.7593984962405957E-2</v>
      </c>
      <c r="AF1064" s="31">
        <f t="shared" si="422"/>
        <v>1.4</v>
      </c>
      <c r="AG1064" s="31">
        <f t="shared" si="423"/>
        <v>1.0499999999999998</v>
      </c>
      <c r="AH1064" s="3">
        <f t="shared" si="424"/>
        <v>0</v>
      </c>
      <c r="AI1064" s="40" t="b">
        <f t="shared" si="425"/>
        <v>0</v>
      </c>
      <c r="AJ1064" s="3">
        <f t="shared" si="426"/>
        <v>4.3974630021141659E-2</v>
      </c>
      <c r="AK1064" s="3">
        <f t="shared" si="427"/>
        <v>0.76868700877776563</v>
      </c>
    </row>
    <row r="1065" spans="1:37" s="3" customFormat="1" x14ac:dyDescent="0.25">
      <c r="A1065" s="9">
        <v>43730</v>
      </c>
      <c r="B1065" s="1" t="s">
        <v>63</v>
      </c>
      <c r="C1065" s="1" t="s">
        <v>40</v>
      </c>
      <c r="D1065">
        <v>20</v>
      </c>
      <c r="E1065" s="1">
        <v>38</v>
      </c>
      <c r="F1065">
        <f t="shared" si="403"/>
        <v>0</v>
      </c>
      <c r="G1065">
        <f t="shared" si="404"/>
        <v>1</v>
      </c>
      <c r="H1065" s="4">
        <v>2.2000000000000002</v>
      </c>
      <c r="I1065" s="4">
        <v>1.71</v>
      </c>
      <c r="J1065" s="4">
        <v>1.68</v>
      </c>
      <c r="K1065" s="4">
        <v>2.25</v>
      </c>
      <c r="L1065" s="18">
        <f t="shared" si="405"/>
        <v>40</v>
      </c>
      <c r="M1065" s="18">
        <f t="shared" si="406"/>
        <v>55</v>
      </c>
      <c r="N1065" s="18">
        <f t="shared" si="407"/>
        <v>55</v>
      </c>
      <c r="O1065" s="18">
        <f t="shared" si="408"/>
        <v>40</v>
      </c>
      <c r="P1065" s="4">
        <f t="shared" si="409"/>
        <v>201909</v>
      </c>
      <c r="Q1065" s="23">
        <f t="shared" si="410"/>
        <v>1.2865497076023393</v>
      </c>
      <c r="R1065" s="23">
        <f t="shared" si="411"/>
        <v>-2.2417840375586855</v>
      </c>
      <c r="S1065" s="22">
        <f t="shared" si="412"/>
        <v>-0.95523432995634616</v>
      </c>
      <c r="T1065" s="5">
        <f t="shared" si="413"/>
        <v>0.77727272727272723</v>
      </c>
      <c r="U1065" s="5"/>
      <c r="V1065" s="5"/>
      <c r="W1065" s="5">
        <f t="shared" si="414"/>
        <v>-1</v>
      </c>
      <c r="X1065" s="4">
        <f t="shared" si="415"/>
        <v>-1</v>
      </c>
      <c r="Y1065" s="4">
        <f t="shared" si="416"/>
        <v>0</v>
      </c>
      <c r="Z1065" s="30">
        <f t="shared" si="417"/>
        <v>2019</v>
      </c>
      <c r="AA1065" s="4">
        <f t="shared" si="418"/>
        <v>0.71</v>
      </c>
      <c r="AB1065" s="4">
        <f t="shared" si="419"/>
        <v>1.25</v>
      </c>
      <c r="AC1065" s="4">
        <f t="shared" si="420"/>
        <v>0.54</v>
      </c>
      <c r="AD1065" s="4"/>
      <c r="AE1065" s="4">
        <f t="shared" si="421"/>
        <v>-0.1406926406926407</v>
      </c>
      <c r="AF1065" s="31">
        <f t="shared" si="422"/>
        <v>-0.29000000000000004</v>
      </c>
      <c r="AG1065" s="31">
        <f t="shared" si="423"/>
        <v>0.25</v>
      </c>
      <c r="AH1065" s="3">
        <f t="shared" si="424"/>
        <v>1</v>
      </c>
      <c r="AI1065" s="40">
        <f t="shared" si="425"/>
        <v>0.10101010101010099</v>
      </c>
      <c r="AJ1065" s="3">
        <f t="shared" si="426"/>
        <v>3.7851662404092101E-2</v>
      </c>
      <c r="AK1065" s="3">
        <f t="shared" si="427"/>
        <v>0.72372653477329041</v>
      </c>
    </row>
    <row r="1066" spans="1:37" s="3" customFormat="1" x14ac:dyDescent="0.25">
      <c r="A1066" s="9">
        <v>43730</v>
      </c>
      <c r="B1066" s="1" t="s">
        <v>46</v>
      </c>
      <c r="C1066" s="1" t="s">
        <v>44</v>
      </c>
      <c r="D1066">
        <v>21</v>
      </c>
      <c r="E1066" s="1">
        <v>17</v>
      </c>
      <c r="F1066">
        <f t="shared" si="403"/>
        <v>1</v>
      </c>
      <c r="G1066">
        <f t="shared" si="404"/>
        <v>0</v>
      </c>
      <c r="H1066" s="4">
        <v>1.4</v>
      </c>
      <c r="I1066" s="4">
        <v>3.1</v>
      </c>
      <c r="J1066" s="4">
        <v>1.35</v>
      </c>
      <c r="K1066" s="4">
        <v>3.3</v>
      </c>
      <c r="L1066" s="18">
        <f t="shared" si="405"/>
        <v>70</v>
      </c>
      <c r="M1066" s="18">
        <f t="shared" si="406"/>
        <v>30</v>
      </c>
      <c r="N1066" s="18">
        <f t="shared" si="407"/>
        <v>70</v>
      </c>
      <c r="O1066" s="18">
        <f t="shared" si="408"/>
        <v>30</v>
      </c>
      <c r="P1066" s="4">
        <f t="shared" si="409"/>
        <v>201909</v>
      </c>
      <c r="Q1066" s="23">
        <f t="shared" si="410"/>
        <v>1.4</v>
      </c>
      <c r="R1066" s="23">
        <f t="shared" si="411"/>
        <v>-2.9761904761904767</v>
      </c>
      <c r="S1066" s="22">
        <f t="shared" si="412"/>
        <v>-1.5761904761904768</v>
      </c>
      <c r="T1066" s="5">
        <f t="shared" si="413"/>
        <v>2.2142857142857144</v>
      </c>
      <c r="U1066" s="5"/>
      <c r="V1066" s="5"/>
      <c r="W1066" s="5">
        <f t="shared" si="414"/>
        <v>0.39999999999999991</v>
      </c>
      <c r="X1066" s="4">
        <f t="shared" si="415"/>
        <v>0.35000000000000009</v>
      </c>
      <c r="Y1066" s="4">
        <f t="shared" si="416"/>
        <v>-4.9999999999999822E-2</v>
      </c>
      <c r="Z1066" s="30">
        <f t="shared" si="417"/>
        <v>2019</v>
      </c>
      <c r="AA1066" s="4">
        <f t="shared" si="418"/>
        <v>-1</v>
      </c>
      <c r="AB1066" s="4">
        <f t="shared" si="419"/>
        <v>-1</v>
      </c>
      <c r="AC1066" s="4">
        <f t="shared" si="420"/>
        <v>0</v>
      </c>
      <c r="AD1066" s="4"/>
      <c r="AE1066" s="4">
        <f t="shared" si="421"/>
        <v>-2.6455026455026398E-2</v>
      </c>
      <c r="AF1066" s="31">
        <f t="shared" si="422"/>
        <v>-0.60000000000000009</v>
      </c>
      <c r="AG1066" s="31">
        <f t="shared" si="423"/>
        <v>-0.64999999999999991</v>
      </c>
      <c r="AH1066" s="3">
        <f t="shared" si="424"/>
        <v>0</v>
      </c>
      <c r="AI1066" s="40" t="b">
        <f t="shared" si="425"/>
        <v>0</v>
      </c>
      <c r="AJ1066" s="3">
        <f t="shared" si="426"/>
        <v>3.5555555555555562E-2</v>
      </c>
      <c r="AK1066" s="3">
        <f t="shared" si="427"/>
        <v>0.76109070058824779</v>
      </c>
    </row>
    <row r="1067" spans="1:37" s="3" customFormat="1" x14ac:dyDescent="0.25">
      <c r="A1067" s="9">
        <v>43730</v>
      </c>
      <c r="B1067" s="1" t="s">
        <v>37</v>
      </c>
      <c r="C1067" s="1" t="s">
        <v>51</v>
      </c>
      <c r="D1067">
        <v>31</v>
      </c>
      <c r="E1067" s="1">
        <v>6</v>
      </c>
      <c r="F1067">
        <f t="shared" si="403"/>
        <v>1</v>
      </c>
      <c r="G1067">
        <f t="shared" si="404"/>
        <v>0</v>
      </c>
      <c r="H1067" s="4">
        <v>1.05</v>
      </c>
      <c r="I1067" s="4">
        <v>12.25</v>
      </c>
      <c r="J1067" s="4">
        <v>1.02</v>
      </c>
      <c r="K1067" s="4">
        <v>16</v>
      </c>
      <c r="L1067" s="18">
        <f t="shared" si="405"/>
        <v>90</v>
      </c>
      <c r="M1067" s="18">
        <f t="shared" si="406"/>
        <v>5</v>
      </c>
      <c r="N1067" s="18">
        <f t="shared" si="407"/>
        <v>95</v>
      </c>
      <c r="O1067" s="18">
        <f t="shared" si="408"/>
        <v>5</v>
      </c>
      <c r="P1067" s="4">
        <f t="shared" si="409"/>
        <v>201909</v>
      </c>
      <c r="Q1067" s="23">
        <f t="shared" si="410"/>
        <v>1.05</v>
      </c>
      <c r="R1067" s="23">
        <f t="shared" si="411"/>
        <v>-20.088888888888871</v>
      </c>
      <c r="S1067" s="22">
        <f t="shared" si="412"/>
        <v>-19.03888888888887</v>
      </c>
      <c r="T1067" s="5">
        <f t="shared" si="413"/>
        <v>11.666666666666666</v>
      </c>
      <c r="U1067" s="5"/>
      <c r="V1067" s="5"/>
      <c r="W1067" s="5">
        <f t="shared" si="414"/>
        <v>5.0000000000000044E-2</v>
      </c>
      <c r="X1067" s="4">
        <f t="shared" si="415"/>
        <v>2.0000000000000018E-2</v>
      </c>
      <c r="Y1067" s="4">
        <f t="shared" si="416"/>
        <v>-3.0000000000000027E-2</v>
      </c>
      <c r="Z1067" s="30">
        <f t="shared" si="417"/>
        <v>2019</v>
      </c>
      <c r="AA1067" s="4">
        <f t="shared" si="418"/>
        <v>-1</v>
      </c>
      <c r="AB1067" s="4">
        <f t="shared" si="419"/>
        <v>-1</v>
      </c>
      <c r="AC1067" s="4">
        <f t="shared" si="420"/>
        <v>0</v>
      </c>
      <c r="AD1067" s="4"/>
      <c r="AE1067" s="4">
        <f t="shared" si="421"/>
        <v>-2.8011204481792729E-2</v>
      </c>
      <c r="AF1067" s="31">
        <f t="shared" si="422"/>
        <v>-0.95</v>
      </c>
      <c r="AG1067" s="31">
        <f t="shared" si="423"/>
        <v>-0.98</v>
      </c>
      <c r="AH1067" s="3">
        <f t="shared" si="424"/>
        <v>0</v>
      </c>
      <c r="AI1067" s="40" t="b">
        <f t="shared" si="425"/>
        <v>0</v>
      </c>
      <c r="AJ1067" s="3">
        <f t="shared" si="426"/>
        <v>3.289473684210531E-2</v>
      </c>
      <c r="AK1067" s="3">
        <f t="shared" si="427"/>
        <v>0.91961021532033604</v>
      </c>
    </row>
    <row r="1068" spans="1:37" s="3" customFormat="1" x14ac:dyDescent="0.25">
      <c r="A1068" s="9">
        <v>43730</v>
      </c>
      <c r="B1068" s="1" t="s">
        <v>62</v>
      </c>
      <c r="C1068" s="1" t="s">
        <v>35</v>
      </c>
      <c r="D1068">
        <v>27</v>
      </c>
      <c r="E1068" s="1">
        <v>16</v>
      </c>
      <c r="F1068">
        <f t="shared" si="403"/>
        <v>1</v>
      </c>
      <c r="G1068">
        <f t="shared" si="404"/>
        <v>0</v>
      </c>
      <c r="H1068" s="4">
        <v>1.3</v>
      </c>
      <c r="I1068" s="4">
        <v>3.65</v>
      </c>
      <c r="J1068" s="4">
        <v>1.27</v>
      </c>
      <c r="K1068" s="4">
        <v>3.9</v>
      </c>
      <c r="L1068" s="18">
        <f t="shared" si="405"/>
        <v>70</v>
      </c>
      <c r="M1068" s="18">
        <f t="shared" si="406"/>
        <v>25</v>
      </c>
      <c r="N1068" s="18">
        <f t="shared" si="407"/>
        <v>75</v>
      </c>
      <c r="O1068" s="18">
        <f t="shared" si="408"/>
        <v>25</v>
      </c>
      <c r="P1068" s="4">
        <f t="shared" si="409"/>
        <v>201909</v>
      </c>
      <c r="Q1068" s="23">
        <f t="shared" si="410"/>
        <v>1.3</v>
      </c>
      <c r="R1068" s="23">
        <f t="shared" si="411"/>
        <v>-3.7106918238993707</v>
      </c>
      <c r="S1068" s="22">
        <f t="shared" si="412"/>
        <v>-2.4106918238993709</v>
      </c>
      <c r="T1068" s="5">
        <f t="shared" si="413"/>
        <v>2.8076923076923075</v>
      </c>
      <c r="U1068" s="5"/>
      <c r="V1068" s="5"/>
      <c r="W1068" s="5">
        <f t="shared" si="414"/>
        <v>0.30000000000000004</v>
      </c>
      <c r="X1068" s="4">
        <f t="shared" si="415"/>
        <v>0.27</v>
      </c>
      <c r="Y1068" s="4">
        <f t="shared" si="416"/>
        <v>-3.0000000000000027E-2</v>
      </c>
      <c r="Z1068" s="30">
        <f t="shared" si="417"/>
        <v>2019</v>
      </c>
      <c r="AA1068" s="4">
        <f t="shared" si="418"/>
        <v>-1</v>
      </c>
      <c r="AB1068" s="4">
        <f t="shared" si="419"/>
        <v>-1</v>
      </c>
      <c r="AC1068" s="4">
        <f t="shared" si="420"/>
        <v>0</v>
      </c>
      <c r="AD1068" s="4"/>
      <c r="AE1068" s="4">
        <f t="shared" si="421"/>
        <v>-1.8170805572380377E-2</v>
      </c>
      <c r="AF1068" s="31">
        <f t="shared" si="422"/>
        <v>-0.7</v>
      </c>
      <c r="AG1068" s="31">
        <f t="shared" si="423"/>
        <v>-0.73</v>
      </c>
      <c r="AH1068" s="3">
        <f t="shared" si="424"/>
        <v>0</v>
      </c>
      <c r="AI1068" s="40" t="b">
        <f t="shared" si="425"/>
        <v>0</v>
      </c>
      <c r="AJ1068" s="3">
        <f t="shared" si="426"/>
        <v>4.1414141414141459E-2</v>
      </c>
      <c r="AK1068" s="3">
        <f t="shared" si="427"/>
        <v>0.7801468130726037</v>
      </c>
    </row>
    <row r="1069" spans="1:37" s="3" customFormat="1" x14ac:dyDescent="0.25">
      <c r="A1069" s="9">
        <v>43730</v>
      </c>
      <c r="B1069" s="1" t="s">
        <v>36</v>
      </c>
      <c r="C1069" s="1" t="s">
        <v>41</v>
      </c>
      <c r="D1069">
        <v>27</v>
      </c>
      <c r="E1069" s="1">
        <v>24</v>
      </c>
      <c r="F1069">
        <f t="shared" si="403"/>
        <v>1</v>
      </c>
      <c r="G1069">
        <f t="shared" si="404"/>
        <v>0</v>
      </c>
      <c r="H1069" s="4">
        <v>1.76</v>
      </c>
      <c r="I1069" s="4">
        <v>2.1</v>
      </c>
      <c r="J1069" s="4">
        <v>1.8</v>
      </c>
      <c r="K1069" s="4">
        <v>2.0499999999999998</v>
      </c>
      <c r="L1069" s="18">
        <f t="shared" si="405"/>
        <v>50</v>
      </c>
      <c r="M1069" s="18">
        <f t="shared" si="406"/>
        <v>45</v>
      </c>
      <c r="N1069" s="18">
        <f t="shared" si="407"/>
        <v>55</v>
      </c>
      <c r="O1069" s="18">
        <f t="shared" si="408"/>
        <v>45</v>
      </c>
      <c r="P1069" s="4">
        <f t="shared" si="409"/>
        <v>201909</v>
      </c>
      <c r="Q1069" s="23">
        <f t="shared" si="410"/>
        <v>1.76</v>
      </c>
      <c r="R1069" s="23">
        <f t="shared" si="411"/>
        <v>-2.2248803827751198</v>
      </c>
      <c r="S1069" s="22">
        <f t="shared" si="412"/>
        <v>-0.46488038277511978</v>
      </c>
      <c r="T1069" s="5">
        <f t="shared" si="413"/>
        <v>1.1931818181818181</v>
      </c>
      <c r="U1069" s="5"/>
      <c r="V1069" s="5"/>
      <c r="W1069" s="5">
        <f t="shared" si="414"/>
        <v>0.76</v>
      </c>
      <c r="X1069" s="4">
        <f t="shared" si="415"/>
        <v>0.8</v>
      </c>
      <c r="Y1069" s="4">
        <f t="shared" si="416"/>
        <v>4.0000000000000036E-2</v>
      </c>
      <c r="Z1069" s="30">
        <f t="shared" si="417"/>
        <v>2019</v>
      </c>
      <c r="AA1069" s="4">
        <f t="shared" si="418"/>
        <v>-1</v>
      </c>
      <c r="AB1069" s="4">
        <f t="shared" si="419"/>
        <v>-1</v>
      </c>
      <c r="AC1069" s="4">
        <f t="shared" si="420"/>
        <v>0</v>
      </c>
      <c r="AD1069" s="4"/>
      <c r="AE1069" s="4">
        <f t="shared" si="421"/>
        <v>1.2626262626262652E-2</v>
      </c>
      <c r="AF1069" s="31">
        <f t="shared" si="422"/>
        <v>-0.24</v>
      </c>
      <c r="AG1069" s="31">
        <f t="shared" si="423"/>
        <v>-0.19999999999999996</v>
      </c>
      <c r="AH1069" s="3">
        <f t="shared" si="424"/>
        <v>0</v>
      </c>
      <c r="AI1069" s="40" t="b">
        <f t="shared" si="425"/>
        <v>0</v>
      </c>
      <c r="AJ1069" s="3">
        <f t="shared" si="426"/>
        <v>4.2487046632124437E-2</v>
      </c>
      <c r="AK1069" s="3">
        <f t="shared" si="427"/>
        <v>0.71743173853563458</v>
      </c>
    </row>
    <row r="1070" spans="1:37" s="3" customFormat="1" x14ac:dyDescent="0.25">
      <c r="A1070" s="9">
        <v>43730</v>
      </c>
      <c r="B1070" s="1" t="s">
        <v>49</v>
      </c>
      <c r="C1070" s="1" t="s">
        <v>43</v>
      </c>
      <c r="D1070">
        <v>33</v>
      </c>
      <c r="E1070" s="1">
        <v>28</v>
      </c>
      <c r="F1070">
        <f t="shared" si="403"/>
        <v>1</v>
      </c>
      <c r="G1070">
        <f t="shared" si="404"/>
        <v>0</v>
      </c>
      <c r="H1070" s="4">
        <v>1.34</v>
      </c>
      <c r="I1070" s="4">
        <v>3.35</v>
      </c>
      <c r="J1070" s="4">
        <v>1.42</v>
      </c>
      <c r="K1070" s="4">
        <v>2.95</v>
      </c>
      <c r="L1070" s="18">
        <f t="shared" si="405"/>
        <v>70</v>
      </c>
      <c r="M1070" s="18">
        <f t="shared" si="406"/>
        <v>25</v>
      </c>
      <c r="N1070" s="18">
        <f t="shared" si="407"/>
        <v>70</v>
      </c>
      <c r="O1070" s="18">
        <f t="shared" si="408"/>
        <v>30</v>
      </c>
      <c r="P1070" s="4">
        <f t="shared" si="409"/>
        <v>201909</v>
      </c>
      <c r="Q1070" s="23">
        <f t="shared" si="410"/>
        <v>1.34</v>
      </c>
      <c r="R1070" s="23">
        <f t="shared" si="411"/>
        <v>-3.3667083854818518</v>
      </c>
      <c r="S1070" s="22">
        <f t="shared" si="412"/>
        <v>-2.0267083854818519</v>
      </c>
      <c r="T1070" s="5">
        <f t="shared" si="413"/>
        <v>2.5</v>
      </c>
      <c r="U1070" s="5"/>
      <c r="V1070" s="5"/>
      <c r="W1070" s="5">
        <f t="shared" si="414"/>
        <v>0.34000000000000008</v>
      </c>
      <c r="X1070" s="4">
        <f t="shared" si="415"/>
        <v>0.41999999999999993</v>
      </c>
      <c r="Y1070" s="4">
        <f t="shared" si="416"/>
        <v>7.9999999999999849E-2</v>
      </c>
      <c r="Z1070" s="30">
        <f t="shared" si="417"/>
        <v>2019</v>
      </c>
      <c r="AA1070" s="4">
        <f t="shared" si="418"/>
        <v>-1</v>
      </c>
      <c r="AB1070" s="4">
        <f t="shared" si="419"/>
        <v>-1</v>
      </c>
      <c r="AC1070" s="4">
        <f t="shared" si="420"/>
        <v>0</v>
      </c>
      <c r="AD1070" s="4"/>
      <c r="AE1070" s="4">
        <f t="shared" si="421"/>
        <v>4.2043304603741727E-2</v>
      </c>
      <c r="AF1070" s="31">
        <f t="shared" si="422"/>
        <v>-0.65999999999999992</v>
      </c>
      <c r="AG1070" s="31">
        <f t="shared" si="423"/>
        <v>-0.58000000000000007</v>
      </c>
      <c r="AH1070" s="3">
        <f t="shared" si="424"/>
        <v>0</v>
      </c>
      <c r="AI1070" s="40" t="b">
        <f t="shared" si="425"/>
        <v>0</v>
      </c>
      <c r="AJ1070" s="3">
        <f t="shared" si="426"/>
        <v>4.2857142857142816E-2</v>
      </c>
      <c r="AK1070" s="3">
        <f t="shared" si="427"/>
        <v>0.76725860561305748</v>
      </c>
    </row>
    <row r="1071" spans="1:37" s="3" customFormat="1" x14ac:dyDescent="0.25">
      <c r="A1071" s="9">
        <v>43730</v>
      </c>
      <c r="B1071" s="1" t="s">
        <v>60</v>
      </c>
      <c r="C1071" s="1" t="s">
        <v>54</v>
      </c>
      <c r="D1071">
        <v>34</v>
      </c>
      <c r="E1071" s="1">
        <v>14</v>
      </c>
      <c r="F1071">
        <f t="shared" si="403"/>
        <v>1</v>
      </c>
      <c r="G1071">
        <f t="shared" si="404"/>
        <v>0</v>
      </c>
      <c r="H1071" s="4">
        <v>1.29</v>
      </c>
      <c r="I1071" s="4">
        <v>3.7</v>
      </c>
      <c r="J1071" s="4">
        <v>1.22</v>
      </c>
      <c r="K1071" s="4">
        <v>4.5</v>
      </c>
      <c r="L1071" s="18">
        <f t="shared" si="405"/>
        <v>70</v>
      </c>
      <c r="M1071" s="18">
        <f t="shared" si="406"/>
        <v>25</v>
      </c>
      <c r="N1071" s="18">
        <f t="shared" si="407"/>
        <v>80</v>
      </c>
      <c r="O1071" s="18">
        <f t="shared" si="408"/>
        <v>20</v>
      </c>
      <c r="P1071" s="4">
        <f t="shared" si="409"/>
        <v>201909</v>
      </c>
      <c r="Q1071" s="23">
        <f t="shared" si="410"/>
        <v>1.29</v>
      </c>
      <c r="R1071" s="23">
        <f t="shared" si="411"/>
        <v>-3.8186462324393355</v>
      </c>
      <c r="S1071" s="22">
        <f t="shared" si="412"/>
        <v>-2.5286462324393355</v>
      </c>
      <c r="T1071" s="5">
        <f t="shared" si="413"/>
        <v>2.8682170542635661</v>
      </c>
      <c r="U1071" s="5"/>
      <c r="V1071" s="5"/>
      <c r="W1071" s="5">
        <f t="shared" si="414"/>
        <v>0.29000000000000004</v>
      </c>
      <c r="X1071" s="4">
        <f t="shared" si="415"/>
        <v>0.21999999999999997</v>
      </c>
      <c r="Y1071" s="4">
        <f t="shared" si="416"/>
        <v>-7.0000000000000062E-2</v>
      </c>
      <c r="Z1071" s="30">
        <f t="shared" si="417"/>
        <v>2019</v>
      </c>
      <c r="AA1071" s="4">
        <f t="shared" si="418"/>
        <v>-1</v>
      </c>
      <c r="AB1071" s="4">
        <f t="shared" si="419"/>
        <v>-1</v>
      </c>
      <c r="AC1071" s="4">
        <f t="shared" si="420"/>
        <v>0</v>
      </c>
      <c r="AD1071" s="4"/>
      <c r="AE1071" s="4">
        <f t="shared" si="421"/>
        <v>-4.4478332697928669E-2</v>
      </c>
      <c r="AF1071" s="31">
        <f t="shared" si="422"/>
        <v>-0.71</v>
      </c>
      <c r="AG1071" s="31">
        <f t="shared" si="423"/>
        <v>-0.78</v>
      </c>
      <c r="AH1071" s="3">
        <f t="shared" si="424"/>
        <v>1</v>
      </c>
      <c r="AI1071" s="40" t="b">
        <f t="shared" si="425"/>
        <v>0</v>
      </c>
      <c r="AJ1071" s="3">
        <f t="shared" si="426"/>
        <v>4.3486973947895691E-2</v>
      </c>
      <c r="AK1071" s="3">
        <f t="shared" si="427"/>
        <v>0.78096290200714802</v>
      </c>
    </row>
    <row r="1072" spans="1:37" s="3" customFormat="1" x14ac:dyDescent="0.25">
      <c r="A1072" s="9">
        <v>43730</v>
      </c>
      <c r="B1072" s="1" t="s">
        <v>52</v>
      </c>
      <c r="C1072" s="1" t="s">
        <v>53</v>
      </c>
      <c r="D1072">
        <v>30</v>
      </c>
      <c r="E1072" s="1">
        <v>14</v>
      </c>
      <c r="F1072">
        <f t="shared" si="403"/>
        <v>1</v>
      </c>
      <c r="G1072">
        <f t="shared" si="404"/>
        <v>0</v>
      </c>
      <c r="H1072" s="4">
        <v>1.05</v>
      </c>
      <c r="I1072" s="4">
        <v>12</v>
      </c>
      <c r="J1072" s="4">
        <v>1.03</v>
      </c>
      <c r="K1072" s="4">
        <v>15.5</v>
      </c>
      <c r="L1072" s="18">
        <f t="shared" si="405"/>
        <v>90</v>
      </c>
      <c r="M1072" s="18">
        <f t="shared" si="406"/>
        <v>5</v>
      </c>
      <c r="N1072" s="18">
        <f t="shared" si="407"/>
        <v>95</v>
      </c>
      <c r="O1072" s="18">
        <f t="shared" si="408"/>
        <v>5</v>
      </c>
      <c r="P1072" s="4">
        <f t="shared" si="409"/>
        <v>201909</v>
      </c>
      <c r="Q1072" s="23">
        <f t="shared" si="410"/>
        <v>1.05</v>
      </c>
      <c r="R1072" s="23">
        <f t="shared" si="411"/>
        <v>-20.090909090909072</v>
      </c>
      <c r="S1072" s="22">
        <f t="shared" si="412"/>
        <v>-19.040909090909071</v>
      </c>
      <c r="T1072" s="5">
        <f t="shared" si="413"/>
        <v>11.428571428571429</v>
      </c>
      <c r="U1072" s="5"/>
      <c r="V1072" s="5"/>
      <c r="W1072" s="5">
        <f t="shared" si="414"/>
        <v>5.0000000000000044E-2</v>
      </c>
      <c r="X1072" s="4">
        <f t="shared" si="415"/>
        <v>3.0000000000000027E-2</v>
      </c>
      <c r="Y1072" s="4">
        <f t="shared" si="416"/>
        <v>-2.0000000000000018E-2</v>
      </c>
      <c r="Z1072" s="30">
        <f t="shared" si="417"/>
        <v>2019</v>
      </c>
      <c r="AA1072" s="4">
        <f t="shared" si="418"/>
        <v>-1</v>
      </c>
      <c r="AB1072" s="4">
        <f t="shared" si="419"/>
        <v>-1</v>
      </c>
      <c r="AC1072" s="4">
        <f t="shared" si="420"/>
        <v>0</v>
      </c>
      <c r="AD1072" s="4"/>
      <c r="AE1072" s="4">
        <f t="shared" si="421"/>
        <v>-1.8492834026814675E-2</v>
      </c>
      <c r="AF1072" s="31">
        <f t="shared" si="422"/>
        <v>-0.95</v>
      </c>
      <c r="AG1072" s="31">
        <f t="shared" si="423"/>
        <v>-0.97</v>
      </c>
      <c r="AH1072" s="3">
        <f t="shared" si="424"/>
        <v>0</v>
      </c>
      <c r="AI1072" s="40" t="b">
        <f t="shared" si="425"/>
        <v>0</v>
      </c>
      <c r="AJ1072" s="3">
        <f t="shared" si="426"/>
        <v>3.4482758620689613E-2</v>
      </c>
      <c r="AK1072" s="3">
        <f t="shared" si="427"/>
        <v>0.91780045351473927</v>
      </c>
    </row>
    <row r="1073" spans="1:37" s="3" customFormat="1" x14ac:dyDescent="0.25">
      <c r="A1073" s="9">
        <v>43730</v>
      </c>
      <c r="B1073" s="1" t="s">
        <v>55</v>
      </c>
      <c r="C1073" s="1" t="s">
        <v>33</v>
      </c>
      <c r="D1073">
        <v>24</v>
      </c>
      <c r="E1073" s="1">
        <v>27</v>
      </c>
      <c r="F1073">
        <f t="shared" si="403"/>
        <v>0</v>
      </c>
      <c r="G1073">
        <f t="shared" si="404"/>
        <v>1</v>
      </c>
      <c r="H1073" s="4">
        <v>1.29</v>
      </c>
      <c r="I1073" s="4">
        <v>3.7</v>
      </c>
      <c r="J1073" s="4">
        <v>1.45</v>
      </c>
      <c r="K1073" s="4">
        <v>2.8</v>
      </c>
      <c r="L1073" s="18">
        <f t="shared" si="405"/>
        <v>70</v>
      </c>
      <c r="M1073" s="18">
        <f t="shared" si="406"/>
        <v>25</v>
      </c>
      <c r="N1073" s="18">
        <f t="shared" si="407"/>
        <v>65</v>
      </c>
      <c r="O1073" s="18">
        <f t="shared" si="408"/>
        <v>35</v>
      </c>
      <c r="P1073" s="4">
        <f t="shared" si="409"/>
        <v>201909</v>
      </c>
      <c r="Q1073" s="23">
        <f t="shared" si="410"/>
        <v>0.34864864864864864</v>
      </c>
      <c r="R1073" s="23">
        <f t="shared" si="411"/>
        <v>-3.8186462324393355</v>
      </c>
      <c r="S1073" s="22">
        <f t="shared" si="412"/>
        <v>-3.4699975837906871</v>
      </c>
      <c r="T1073" s="5">
        <f t="shared" si="413"/>
        <v>2.8682170542635661</v>
      </c>
      <c r="U1073" s="5"/>
      <c r="V1073" s="5"/>
      <c r="W1073" s="5">
        <f t="shared" si="414"/>
        <v>-1</v>
      </c>
      <c r="X1073" s="4">
        <f t="shared" si="415"/>
        <v>-1</v>
      </c>
      <c r="Y1073" s="4">
        <f t="shared" si="416"/>
        <v>0</v>
      </c>
      <c r="Z1073" s="30">
        <f t="shared" si="417"/>
        <v>2019</v>
      </c>
      <c r="AA1073" s="4">
        <f t="shared" si="418"/>
        <v>2.7</v>
      </c>
      <c r="AB1073" s="4">
        <f t="shared" si="419"/>
        <v>1.7999999999999998</v>
      </c>
      <c r="AC1073" s="4">
        <f t="shared" si="420"/>
        <v>-0.90000000000000036</v>
      </c>
      <c r="AD1073" s="4"/>
      <c r="AE1073" s="4">
        <f t="shared" si="421"/>
        <v>8.5538626035819187E-2</v>
      </c>
      <c r="AF1073" s="31">
        <f t="shared" si="422"/>
        <v>1.7000000000000002</v>
      </c>
      <c r="AG1073" s="31">
        <f t="shared" si="423"/>
        <v>0.79999999999999982</v>
      </c>
      <c r="AH1073" s="3">
        <f t="shared" si="424"/>
        <v>1</v>
      </c>
      <c r="AI1073" s="40">
        <f t="shared" si="425"/>
        <v>4.0074557315936676E-2</v>
      </c>
      <c r="AJ1073" s="3">
        <f t="shared" si="426"/>
        <v>4.3486973947895691E-2</v>
      </c>
      <c r="AK1073" s="3">
        <f t="shared" si="427"/>
        <v>0.78096290200714802</v>
      </c>
    </row>
    <row r="1074" spans="1:37" s="3" customFormat="1" x14ac:dyDescent="0.25">
      <c r="A1074" s="9">
        <v>43727</v>
      </c>
      <c r="B1074" s="1" t="s">
        <v>56</v>
      </c>
      <c r="C1074" s="1" t="s">
        <v>50</v>
      </c>
      <c r="D1074">
        <v>20</v>
      </c>
      <c r="E1074" s="1">
        <v>7</v>
      </c>
      <c r="F1074">
        <f t="shared" si="403"/>
        <v>1</v>
      </c>
      <c r="G1074">
        <f t="shared" si="404"/>
        <v>0</v>
      </c>
      <c r="H1074" s="4">
        <v>2.1</v>
      </c>
      <c r="I1074" s="4">
        <v>1.76</v>
      </c>
      <c r="J1074" s="4">
        <v>2.1</v>
      </c>
      <c r="K1074" s="4">
        <v>1.76</v>
      </c>
      <c r="L1074" s="18">
        <f t="shared" si="405"/>
        <v>40</v>
      </c>
      <c r="M1074" s="18">
        <f t="shared" si="406"/>
        <v>55</v>
      </c>
      <c r="N1074" s="18">
        <f t="shared" si="407"/>
        <v>45</v>
      </c>
      <c r="O1074" s="18">
        <f t="shared" si="408"/>
        <v>55</v>
      </c>
      <c r="P1074" s="4">
        <f t="shared" si="409"/>
        <v>201909</v>
      </c>
      <c r="Q1074" s="23">
        <f t="shared" si="410"/>
        <v>2.1</v>
      </c>
      <c r="R1074" s="23">
        <f t="shared" si="411"/>
        <v>-2.2248803827751198</v>
      </c>
      <c r="S1074" s="22">
        <f t="shared" si="412"/>
        <v>-0.1248803827751197</v>
      </c>
      <c r="T1074" s="5">
        <f t="shared" si="413"/>
        <v>0.83809523809523812</v>
      </c>
      <c r="U1074" s="5"/>
      <c r="V1074" s="5"/>
      <c r="W1074" s="5">
        <f t="shared" si="414"/>
        <v>1.1000000000000001</v>
      </c>
      <c r="X1074" s="4">
        <f t="shared" si="415"/>
        <v>1.1000000000000001</v>
      </c>
      <c r="Y1074" s="4">
        <f t="shared" si="416"/>
        <v>0</v>
      </c>
      <c r="Z1074" s="30">
        <f t="shared" si="417"/>
        <v>2019</v>
      </c>
      <c r="AA1074" s="4">
        <f t="shared" si="418"/>
        <v>-1</v>
      </c>
      <c r="AB1074" s="4">
        <f t="shared" si="419"/>
        <v>-1</v>
      </c>
      <c r="AC1074" s="4">
        <f t="shared" si="420"/>
        <v>0</v>
      </c>
      <c r="AD1074" s="4"/>
      <c r="AE1074" s="4">
        <f t="shared" si="421"/>
        <v>0</v>
      </c>
      <c r="AF1074" s="31">
        <f t="shared" si="422"/>
        <v>0.10000000000000009</v>
      </c>
      <c r="AG1074" s="31">
        <f t="shared" si="423"/>
        <v>0.10000000000000009</v>
      </c>
      <c r="AH1074" s="3">
        <f t="shared" si="424"/>
        <v>0</v>
      </c>
      <c r="AI1074" s="40" t="b">
        <f t="shared" si="425"/>
        <v>0</v>
      </c>
      <c r="AJ1074" s="3">
        <f t="shared" si="426"/>
        <v>4.2487046632124437E-2</v>
      </c>
      <c r="AK1074" s="3">
        <f t="shared" si="427"/>
        <v>0.71743173853563458</v>
      </c>
    </row>
    <row r="1075" spans="1:37" s="3" customFormat="1" x14ac:dyDescent="0.25">
      <c r="A1075" s="9">
        <v>43724</v>
      </c>
      <c r="B1075" s="1" t="s">
        <v>53</v>
      </c>
      <c r="C1075" s="1" t="s">
        <v>58</v>
      </c>
      <c r="D1075">
        <v>3</v>
      </c>
      <c r="E1075" s="1">
        <v>23</v>
      </c>
      <c r="F1075">
        <f t="shared" si="403"/>
        <v>0</v>
      </c>
      <c r="G1075">
        <f t="shared" si="404"/>
        <v>1</v>
      </c>
      <c r="H1075" s="4">
        <v>2.1</v>
      </c>
      <c r="I1075" s="4">
        <v>1.76</v>
      </c>
      <c r="J1075" s="4">
        <v>3.55</v>
      </c>
      <c r="K1075" s="4">
        <v>1.31</v>
      </c>
      <c r="L1075" s="18">
        <f t="shared" si="405"/>
        <v>40</v>
      </c>
      <c r="M1075" s="18">
        <f t="shared" si="406"/>
        <v>55</v>
      </c>
      <c r="N1075" s="18">
        <f t="shared" si="407"/>
        <v>25</v>
      </c>
      <c r="O1075" s="18">
        <f t="shared" si="408"/>
        <v>75</v>
      </c>
      <c r="P1075" s="4">
        <f t="shared" si="409"/>
        <v>201909</v>
      </c>
      <c r="Q1075" s="23">
        <f t="shared" si="410"/>
        <v>1.1931818181818181</v>
      </c>
      <c r="R1075" s="23">
        <f t="shared" si="411"/>
        <v>-2.2248803827751198</v>
      </c>
      <c r="S1075" s="22">
        <f t="shared" si="412"/>
        <v>-1.0316985645933017</v>
      </c>
      <c r="T1075" s="5">
        <f t="shared" si="413"/>
        <v>0.83809523809523812</v>
      </c>
      <c r="U1075" s="5"/>
      <c r="V1075" s="5"/>
      <c r="W1075" s="5">
        <f t="shared" si="414"/>
        <v>-1</v>
      </c>
      <c r="X1075" s="4">
        <f t="shared" si="415"/>
        <v>-1</v>
      </c>
      <c r="Y1075" s="4">
        <f t="shared" si="416"/>
        <v>0</v>
      </c>
      <c r="Z1075" s="30">
        <f t="shared" si="417"/>
        <v>2019</v>
      </c>
      <c r="AA1075" s="4">
        <f t="shared" si="418"/>
        <v>0.76</v>
      </c>
      <c r="AB1075" s="4">
        <f t="shared" si="419"/>
        <v>0.31000000000000005</v>
      </c>
      <c r="AC1075" s="4">
        <f t="shared" si="420"/>
        <v>-0.44999999999999996</v>
      </c>
      <c r="AD1075" s="4"/>
      <c r="AE1075" s="4">
        <f t="shared" si="421"/>
        <v>0.19450033534540573</v>
      </c>
      <c r="AF1075" s="31">
        <f t="shared" si="422"/>
        <v>-0.24</v>
      </c>
      <c r="AG1075" s="31">
        <f t="shared" si="423"/>
        <v>-0.69</v>
      </c>
      <c r="AH1075" s="3">
        <f t="shared" si="424"/>
        <v>1</v>
      </c>
      <c r="AI1075" s="40">
        <f t="shared" si="425"/>
        <v>0.15012804097311139</v>
      </c>
      <c r="AJ1075" s="3">
        <f t="shared" si="426"/>
        <v>4.2487046632124437E-2</v>
      </c>
      <c r="AK1075" s="3">
        <f t="shared" si="427"/>
        <v>0.71743173853563458</v>
      </c>
    </row>
    <row r="1076" spans="1:37" s="3" customFormat="1" x14ac:dyDescent="0.25">
      <c r="A1076" s="9">
        <v>43723</v>
      </c>
      <c r="B1076" s="1" t="s">
        <v>41</v>
      </c>
      <c r="C1076" s="1" t="s">
        <v>55</v>
      </c>
      <c r="D1076">
        <v>24</v>
      </c>
      <c r="E1076" s="1">
        <v>20</v>
      </c>
      <c r="F1076">
        <f t="shared" si="403"/>
        <v>1</v>
      </c>
      <c r="G1076">
        <f t="shared" si="404"/>
        <v>0</v>
      </c>
      <c r="H1076" s="4">
        <v>1.9</v>
      </c>
      <c r="I1076" s="4">
        <v>1.9</v>
      </c>
      <c r="J1076" s="4">
        <v>1.95</v>
      </c>
      <c r="K1076" s="4">
        <v>1.86</v>
      </c>
      <c r="L1076" s="18">
        <f t="shared" si="405"/>
        <v>50</v>
      </c>
      <c r="M1076" s="18">
        <f t="shared" si="406"/>
        <v>50</v>
      </c>
      <c r="N1076" s="18">
        <f t="shared" si="407"/>
        <v>50</v>
      </c>
      <c r="O1076" s="18">
        <f t="shared" si="408"/>
        <v>50</v>
      </c>
      <c r="P1076" s="4">
        <f t="shared" si="409"/>
        <v>201909</v>
      </c>
      <c r="Q1076" s="23">
        <f t="shared" si="410"/>
        <v>1.9</v>
      </c>
      <c r="R1076" s="23">
        <f t="shared" si="411"/>
        <v>-2.2222222222222223</v>
      </c>
      <c r="S1076" s="22">
        <f t="shared" si="412"/>
        <v>-0.32222222222222241</v>
      </c>
      <c r="T1076" s="5">
        <f t="shared" si="413"/>
        <v>1</v>
      </c>
      <c r="U1076" s="5"/>
      <c r="V1076" s="5"/>
      <c r="W1076" s="5">
        <f t="shared" si="414"/>
        <v>0.89999999999999991</v>
      </c>
      <c r="X1076" s="4">
        <f t="shared" si="415"/>
        <v>0.95</v>
      </c>
      <c r="Y1076" s="4">
        <f t="shared" si="416"/>
        <v>5.0000000000000044E-2</v>
      </c>
      <c r="Z1076" s="30">
        <f t="shared" si="417"/>
        <v>2019</v>
      </c>
      <c r="AA1076" s="4">
        <f t="shared" si="418"/>
        <v>-1</v>
      </c>
      <c r="AB1076" s="4">
        <f t="shared" si="419"/>
        <v>-1</v>
      </c>
      <c r="AC1076" s="4">
        <f t="shared" si="420"/>
        <v>0</v>
      </c>
      <c r="AD1076" s="4"/>
      <c r="AE1076" s="4">
        <f t="shared" si="421"/>
        <v>1.3495276653171295E-2</v>
      </c>
      <c r="AF1076" s="31">
        <f t="shared" si="422"/>
        <v>-0.10000000000000009</v>
      </c>
      <c r="AG1076" s="31">
        <f t="shared" si="423"/>
        <v>-5.0000000000000044E-2</v>
      </c>
      <c r="AH1076" s="3">
        <f t="shared" si="424"/>
        <v>0</v>
      </c>
      <c r="AI1076" s="40" t="b">
        <f t="shared" si="425"/>
        <v>0</v>
      </c>
      <c r="AJ1076" s="3">
        <f t="shared" si="426"/>
        <v>4.9999999999999933E-2</v>
      </c>
      <c r="AK1076" s="3">
        <f t="shared" si="427"/>
        <v>0.70841230500072894</v>
      </c>
    </row>
    <row r="1077" spans="1:37" s="3" customFormat="1" x14ac:dyDescent="0.25">
      <c r="A1077" s="9">
        <v>43723</v>
      </c>
      <c r="B1077" s="1" t="s">
        <v>35</v>
      </c>
      <c r="C1077" s="1" t="s">
        <v>45</v>
      </c>
      <c r="D1077">
        <v>14</v>
      </c>
      <c r="E1077" s="1">
        <v>16</v>
      </c>
      <c r="F1077">
        <f t="shared" si="403"/>
        <v>0</v>
      </c>
      <c r="G1077">
        <f t="shared" si="404"/>
        <v>1</v>
      </c>
      <c r="H1077" s="4">
        <v>1.9</v>
      </c>
      <c r="I1077" s="4">
        <v>1.9</v>
      </c>
      <c r="J1077" s="4">
        <v>2.2999999999999998</v>
      </c>
      <c r="K1077" s="4">
        <v>1.66</v>
      </c>
      <c r="L1077" s="18">
        <f t="shared" si="405"/>
        <v>50</v>
      </c>
      <c r="M1077" s="18">
        <f t="shared" si="406"/>
        <v>50</v>
      </c>
      <c r="N1077" s="18">
        <f t="shared" si="407"/>
        <v>40</v>
      </c>
      <c r="O1077" s="18">
        <f t="shared" si="408"/>
        <v>60</v>
      </c>
      <c r="P1077" s="4">
        <f t="shared" si="409"/>
        <v>201909</v>
      </c>
      <c r="Q1077" s="23">
        <f t="shared" si="410"/>
        <v>1</v>
      </c>
      <c r="R1077" s="23">
        <f t="shared" si="411"/>
        <v>-2.2222222222222223</v>
      </c>
      <c r="S1077" s="22">
        <f t="shared" si="412"/>
        <v>-1.2222222222222223</v>
      </c>
      <c r="T1077" s="5">
        <f t="shared" si="413"/>
        <v>1</v>
      </c>
      <c r="U1077" s="5"/>
      <c r="V1077" s="5"/>
      <c r="W1077" s="5">
        <f t="shared" si="414"/>
        <v>-1</v>
      </c>
      <c r="X1077" s="4">
        <f t="shared" si="415"/>
        <v>-1</v>
      </c>
      <c r="Y1077" s="4">
        <f t="shared" si="416"/>
        <v>0</v>
      </c>
      <c r="Z1077" s="30">
        <f t="shared" si="417"/>
        <v>2019</v>
      </c>
      <c r="AA1077" s="4">
        <f t="shared" si="418"/>
        <v>0.89999999999999991</v>
      </c>
      <c r="AB1077" s="4">
        <f t="shared" si="419"/>
        <v>0.65999999999999992</v>
      </c>
      <c r="AC1077" s="4">
        <f t="shared" si="420"/>
        <v>-0.24</v>
      </c>
      <c r="AD1077" s="4"/>
      <c r="AE1077" s="4">
        <f t="shared" si="421"/>
        <v>9.1533180778031964E-2</v>
      </c>
      <c r="AF1077" s="31">
        <f t="shared" si="422"/>
        <v>-0.10000000000000009</v>
      </c>
      <c r="AG1077" s="31">
        <f t="shared" si="423"/>
        <v>-0.34000000000000008</v>
      </c>
      <c r="AH1077" s="3">
        <f t="shared" si="424"/>
        <v>1</v>
      </c>
      <c r="AI1077" s="40">
        <f t="shared" si="425"/>
        <v>3.8901601830663601E-2</v>
      </c>
      <c r="AJ1077" s="3">
        <f t="shared" si="426"/>
        <v>4.9999999999999933E-2</v>
      </c>
      <c r="AK1077" s="3">
        <f t="shared" si="427"/>
        <v>0.70841230500072894</v>
      </c>
    </row>
    <row r="1078" spans="1:37" s="3" customFormat="1" x14ac:dyDescent="0.25">
      <c r="A1078" s="9">
        <v>43723</v>
      </c>
      <c r="B1078" s="1" t="s">
        <v>73</v>
      </c>
      <c r="C1078" s="1" t="s">
        <v>42</v>
      </c>
      <c r="D1078">
        <v>27</v>
      </c>
      <c r="E1078" s="1">
        <v>9</v>
      </c>
      <c r="F1078">
        <f t="shared" si="403"/>
        <v>1</v>
      </c>
      <c r="G1078">
        <f t="shared" si="404"/>
        <v>0</v>
      </c>
      <c r="H1078" s="4">
        <v>1.58</v>
      </c>
      <c r="I1078" s="4">
        <v>2.5</v>
      </c>
      <c r="J1078" s="4">
        <v>1.74</v>
      </c>
      <c r="K1078" s="4">
        <v>2.15</v>
      </c>
      <c r="L1078" s="18">
        <f t="shared" si="405"/>
        <v>60</v>
      </c>
      <c r="M1078" s="18">
        <f t="shared" si="406"/>
        <v>40</v>
      </c>
      <c r="N1078" s="18">
        <f t="shared" si="407"/>
        <v>55</v>
      </c>
      <c r="O1078" s="18">
        <f t="shared" si="408"/>
        <v>45</v>
      </c>
      <c r="P1078" s="4">
        <f t="shared" si="409"/>
        <v>201909</v>
      </c>
      <c r="Q1078" s="23">
        <f t="shared" si="410"/>
        <v>1.58</v>
      </c>
      <c r="R1078" s="23">
        <f t="shared" si="411"/>
        <v>-2.3908045977011492</v>
      </c>
      <c r="S1078" s="22">
        <f t="shared" si="412"/>
        <v>-0.8108045977011491</v>
      </c>
      <c r="T1078" s="5">
        <f t="shared" si="413"/>
        <v>1.5822784810126582</v>
      </c>
      <c r="U1078" s="5"/>
      <c r="V1078" s="5"/>
      <c r="W1078" s="5">
        <f t="shared" si="414"/>
        <v>0.58000000000000007</v>
      </c>
      <c r="X1078" s="4">
        <f t="shared" si="415"/>
        <v>0.74</v>
      </c>
      <c r="Y1078" s="4">
        <f t="shared" si="416"/>
        <v>0.15999999999999992</v>
      </c>
      <c r="Z1078" s="30">
        <f t="shared" si="417"/>
        <v>2019</v>
      </c>
      <c r="AA1078" s="4">
        <f t="shared" si="418"/>
        <v>-1</v>
      </c>
      <c r="AB1078" s="4">
        <f t="shared" si="419"/>
        <v>-1</v>
      </c>
      <c r="AC1078" s="4">
        <f t="shared" si="420"/>
        <v>0</v>
      </c>
      <c r="AD1078" s="4"/>
      <c r="AE1078" s="4">
        <f t="shared" si="421"/>
        <v>5.8198748726902338E-2</v>
      </c>
      <c r="AF1078" s="31">
        <f t="shared" si="422"/>
        <v>-0.41999999999999993</v>
      </c>
      <c r="AG1078" s="31">
        <f t="shared" si="423"/>
        <v>-0.26</v>
      </c>
      <c r="AH1078" s="3">
        <f t="shared" si="424"/>
        <v>1</v>
      </c>
      <c r="AI1078" s="40">
        <f t="shared" si="425"/>
        <v>2.5287356321839094E-2</v>
      </c>
      <c r="AJ1078" s="3">
        <f t="shared" si="426"/>
        <v>3.1862745098039214E-2</v>
      </c>
      <c r="AK1078" s="3">
        <f t="shared" si="427"/>
        <v>0.73850344496074349</v>
      </c>
    </row>
    <row r="1079" spans="1:37" s="3" customFormat="1" x14ac:dyDescent="0.25">
      <c r="A1079" s="9">
        <v>43723</v>
      </c>
      <c r="B1079" s="1" t="s">
        <v>54</v>
      </c>
      <c r="C1079" s="1" t="s">
        <v>49</v>
      </c>
      <c r="D1079">
        <v>10</v>
      </c>
      <c r="E1079" s="1">
        <v>28</v>
      </c>
      <c r="F1079">
        <f t="shared" si="403"/>
        <v>0</v>
      </c>
      <c r="G1079">
        <f t="shared" si="404"/>
        <v>1</v>
      </c>
      <c r="H1079" s="4">
        <v>4.0999999999999996</v>
      </c>
      <c r="I1079" s="4">
        <v>1.25</v>
      </c>
      <c r="J1079" s="4">
        <v>3.65</v>
      </c>
      <c r="K1079" s="4">
        <v>1.3</v>
      </c>
      <c r="L1079" s="18">
        <f t="shared" si="405"/>
        <v>20</v>
      </c>
      <c r="M1079" s="18">
        <f t="shared" si="406"/>
        <v>80</v>
      </c>
      <c r="N1079" s="18">
        <f t="shared" si="407"/>
        <v>25</v>
      </c>
      <c r="O1079" s="18">
        <f t="shared" si="408"/>
        <v>75</v>
      </c>
      <c r="P1079" s="4">
        <f t="shared" si="409"/>
        <v>201909</v>
      </c>
      <c r="Q1079" s="23">
        <f t="shared" si="410"/>
        <v>3.28</v>
      </c>
      <c r="R1079" s="23">
        <f t="shared" si="411"/>
        <v>-4.32258064516129</v>
      </c>
      <c r="S1079" s="22">
        <f t="shared" si="412"/>
        <v>-1.0425806451612902</v>
      </c>
      <c r="T1079" s="5">
        <f t="shared" si="413"/>
        <v>0.30487804878048785</v>
      </c>
      <c r="U1079" s="5"/>
      <c r="V1079" s="5"/>
      <c r="W1079" s="5">
        <f t="shared" si="414"/>
        <v>-1</v>
      </c>
      <c r="X1079" s="4">
        <f t="shared" si="415"/>
        <v>-1</v>
      </c>
      <c r="Y1079" s="4">
        <f t="shared" si="416"/>
        <v>0</v>
      </c>
      <c r="Z1079" s="30">
        <f t="shared" si="417"/>
        <v>2019</v>
      </c>
      <c r="AA1079" s="4">
        <f t="shared" si="418"/>
        <v>0.25</v>
      </c>
      <c r="AB1079" s="4">
        <f t="shared" si="419"/>
        <v>0.30000000000000004</v>
      </c>
      <c r="AC1079" s="4">
        <f t="shared" si="420"/>
        <v>5.0000000000000044E-2</v>
      </c>
      <c r="AD1079" s="4"/>
      <c r="AE1079" s="4">
        <f t="shared" si="421"/>
        <v>-3.0070163715335746E-2</v>
      </c>
      <c r="AF1079" s="31">
        <f t="shared" si="422"/>
        <v>-0.75</v>
      </c>
      <c r="AG1079" s="31">
        <f t="shared" si="423"/>
        <v>-0.7</v>
      </c>
      <c r="AH1079" s="3">
        <f t="shared" si="424"/>
        <v>0</v>
      </c>
      <c r="AI1079" s="40" t="b">
        <f t="shared" si="425"/>
        <v>0</v>
      </c>
      <c r="AJ1079" s="3">
        <f t="shared" si="426"/>
        <v>4.2056074766355089E-2</v>
      </c>
      <c r="AK1079" s="3">
        <f t="shared" si="427"/>
        <v>0.79631171921475308</v>
      </c>
    </row>
    <row r="1080" spans="1:37" s="3" customFormat="1" x14ac:dyDescent="0.25">
      <c r="A1080" s="9">
        <v>43723</v>
      </c>
      <c r="B1080" s="1" t="s">
        <v>43</v>
      </c>
      <c r="C1080" s="1" t="s">
        <v>63</v>
      </c>
      <c r="D1080">
        <v>23</v>
      </c>
      <c r="E1080" s="1">
        <v>17</v>
      </c>
      <c r="F1080">
        <f t="shared" si="403"/>
        <v>1</v>
      </c>
      <c r="G1080">
        <f t="shared" si="404"/>
        <v>0</v>
      </c>
      <c r="H1080" s="4">
        <v>1.1200000000000001</v>
      </c>
      <c r="I1080" s="4">
        <v>6.5</v>
      </c>
      <c r="J1080" s="4">
        <v>1.1299999999999999</v>
      </c>
      <c r="K1080" s="4">
        <v>6.25</v>
      </c>
      <c r="L1080" s="18">
        <f t="shared" si="405"/>
        <v>80</v>
      </c>
      <c r="M1080" s="18">
        <f t="shared" si="406"/>
        <v>15</v>
      </c>
      <c r="N1080" s="18">
        <f t="shared" si="407"/>
        <v>85</v>
      </c>
      <c r="O1080" s="18">
        <f t="shared" si="408"/>
        <v>15</v>
      </c>
      <c r="P1080" s="4">
        <f t="shared" si="409"/>
        <v>201909</v>
      </c>
      <c r="Q1080" s="23">
        <f t="shared" si="410"/>
        <v>1.1200000000000001</v>
      </c>
      <c r="R1080" s="23">
        <f t="shared" si="411"/>
        <v>-8.5151515151515067</v>
      </c>
      <c r="S1080" s="22">
        <f t="shared" si="412"/>
        <v>-7.3951515151515066</v>
      </c>
      <c r="T1080" s="5">
        <f t="shared" si="413"/>
        <v>5.8035714285714279</v>
      </c>
      <c r="U1080" s="5"/>
      <c r="V1080" s="5"/>
      <c r="W1080" s="5">
        <f t="shared" si="414"/>
        <v>0.12000000000000011</v>
      </c>
      <c r="X1080" s="4">
        <f t="shared" si="415"/>
        <v>0.12999999999999989</v>
      </c>
      <c r="Y1080" s="4">
        <f t="shared" si="416"/>
        <v>9.9999999999997868E-3</v>
      </c>
      <c r="Z1080" s="30">
        <f t="shared" si="417"/>
        <v>2019</v>
      </c>
      <c r="AA1080" s="4">
        <f t="shared" si="418"/>
        <v>-1</v>
      </c>
      <c r="AB1080" s="4">
        <f t="shared" si="419"/>
        <v>-1</v>
      </c>
      <c r="AC1080" s="4">
        <f t="shared" si="420"/>
        <v>0</v>
      </c>
      <c r="AD1080" s="4"/>
      <c r="AE1080" s="4">
        <f t="shared" si="421"/>
        <v>7.9013906447533699E-3</v>
      </c>
      <c r="AF1080" s="31">
        <f t="shared" si="422"/>
        <v>-0.87999999999999989</v>
      </c>
      <c r="AG1080" s="31">
        <f t="shared" si="423"/>
        <v>-0.87000000000000011</v>
      </c>
      <c r="AH1080" s="3">
        <f t="shared" si="424"/>
        <v>0</v>
      </c>
      <c r="AI1080" s="40" t="b">
        <f t="shared" si="425"/>
        <v>0</v>
      </c>
      <c r="AJ1080" s="3">
        <f t="shared" si="426"/>
        <v>4.4619422572178324E-2</v>
      </c>
      <c r="AK1080" s="3">
        <f t="shared" si="427"/>
        <v>0.85622207462866806</v>
      </c>
    </row>
    <row r="1081" spans="1:37" s="3" customFormat="1" x14ac:dyDescent="0.25">
      <c r="A1081" s="9">
        <v>43723</v>
      </c>
      <c r="B1081" s="1" t="s">
        <v>44</v>
      </c>
      <c r="C1081" s="1" t="s">
        <v>38</v>
      </c>
      <c r="D1081">
        <v>17</v>
      </c>
      <c r="E1081" s="1">
        <v>41</v>
      </c>
      <c r="F1081">
        <f t="shared" si="403"/>
        <v>0</v>
      </c>
      <c r="G1081">
        <f t="shared" si="404"/>
        <v>1</v>
      </c>
      <c r="H1081" s="4">
        <v>2.0499999999999998</v>
      </c>
      <c r="I1081" s="4">
        <v>1.8</v>
      </c>
      <c r="J1081" s="4">
        <v>1.86</v>
      </c>
      <c r="K1081" s="4">
        <v>1.95</v>
      </c>
      <c r="L1081" s="18">
        <f t="shared" si="405"/>
        <v>40</v>
      </c>
      <c r="M1081" s="18">
        <f t="shared" si="406"/>
        <v>55</v>
      </c>
      <c r="N1081" s="18">
        <f t="shared" si="407"/>
        <v>50</v>
      </c>
      <c r="O1081" s="18">
        <f t="shared" si="408"/>
        <v>50</v>
      </c>
      <c r="P1081" s="4">
        <f t="shared" si="409"/>
        <v>201909</v>
      </c>
      <c r="Q1081" s="23">
        <f t="shared" si="410"/>
        <v>1.1388888888888888</v>
      </c>
      <c r="R1081" s="23">
        <f t="shared" si="411"/>
        <v>-2.2023809523809526</v>
      </c>
      <c r="S1081" s="22">
        <f t="shared" si="412"/>
        <v>-1.0634920634920637</v>
      </c>
      <c r="T1081" s="5">
        <f t="shared" si="413"/>
        <v>0.87804878048780499</v>
      </c>
      <c r="U1081" s="5"/>
      <c r="V1081" s="5"/>
      <c r="W1081" s="5">
        <f t="shared" si="414"/>
        <v>-1</v>
      </c>
      <c r="X1081" s="4">
        <f t="shared" si="415"/>
        <v>-1</v>
      </c>
      <c r="Y1081" s="4">
        <f t="shared" si="416"/>
        <v>0</v>
      </c>
      <c r="Z1081" s="30">
        <f t="shared" si="417"/>
        <v>2019</v>
      </c>
      <c r="AA1081" s="4">
        <f t="shared" si="418"/>
        <v>0.8</v>
      </c>
      <c r="AB1081" s="4">
        <f t="shared" si="419"/>
        <v>0.95</v>
      </c>
      <c r="AC1081" s="4">
        <f t="shared" si="420"/>
        <v>0.14999999999999991</v>
      </c>
      <c r="AD1081" s="4"/>
      <c r="AE1081" s="4">
        <f t="shared" si="421"/>
        <v>-4.9829530553369972E-2</v>
      </c>
      <c r="AF1081" s="31">
        <f t="shared" si="422"/>
        <v>-0.19999999999999996</v>
      </c>
      <c r="AG1081" s="31">
        <f t="shared" si="423"/>
        <v>-5.0000000000000044E-2</v>
      </c>
      <c r="AH1081" s="3">
        <f t="shared" si="424"/>
        <v>0</v>
      </c>
      <c r="AI1081" s="40" t="b">
        <f t="shared" si="425"/>
        <v>0</v>
      </c>
      <c r="AJ1081" s="3">
        <f t="shared" si="426"/>
        <v>4.1558441558441461E-2</v>
      </c>
      <c r="AK1081" s="3">
        <f t="shared" si="427"/>
        <v>0.7172464949581745</v>
      </c>
    </row>
    <row r="1082" spans="1:37" s="3" customFormat="1" x14ac:dyDescent="0.25">
      <c r="A1082" s="9">
        <v>43723</v>
      </c>
      <c r="B1082" s="1" t="s">
        <v>33</v>
      </c>
      <c r="C1082" s="1" t="s">
        <v>74</v>
      </c>
      <c r="D1082">
        <v>13</v>
      </c>
      <c r="E1082" s="1">
        <v>10</v>
      </c>
      <c r="F1082">
        <f t="shared" si="403"/>
        <v>1</v>
      </c>
      <c r="G1082">
        <f t="shared" si="404"/>
        <v>0</v>
      </c>
      <c r="H1082" s="4">
        <v>2.35</v>
      </c>
      <c r="I1082" s="4">
        <v>1.64</v>
      </c>
      <c r="J1082" s="4">
        <v>2</v>
      </c>
      <c r="K1082" s="4">
        <v>1.83</v>
      </c>
      <c r="L1082" s="18">
        <f t="shared" si="405"/>
        <v>40</v>
      </c>
      <c r="M1082" s="18">
        <f t="shared" si="406"/>
        <v>60</v>
      </c>
      <c r="N1082" s="18">
        <f t="shared" si="407"/>
        <v>50</v>
      </c>
      <c r="O1082" s="18">
        <f t="shared" si="408"/>
        <v>50</v>
      </c>
      <c r="P1082" s="4">
        <f t="shared" si="409"/>
        <v>201909</v>
      </c>
      <c r="Q1082" s="23">
        <f t="shared" si="410"/>
        <v>2.35</v>
      </c>
      <c r="R1082" s="23">
        <f t="shared" si="411"/>
        <v>-2.3032407407407409</v>
      </c>
      <c r="S1082" s="22">
        <f t="shared" si="412"/>
        <v>4.6759259259259167E-2</v>
      </c>
      <c r="T1082" s="5">
        <f t="shared" si="413"/>
        <v>0.69787234042553181</v>
      </c>
      <c r="U1082" s="5"/>
      <c r="V1082" s="5"/>
      <c r="W1082" s="5">
        <f t="shared" si="414"/>
        <v>1.35</v>
      </c>
      <c r="X1082" s="4">
        <f t="shared" si="415"/>
        <v>1</v>
      </c>
      <c r="Y1082" s="4">
        <f t="shared" si="416"/>
        <v>-0.35000000000000009</v>
      </c>
      <c r="Z1082" s="30">
        <f t="shared" si="417"/>
        <v>2019</v>
      </c>
      <c r="AA1082" s="4">
        <f t="shared" si="418"/>
        <v>-1</v>
      </c>
      <c r="AB1082" s="4">
        <f t="shared" si="419"/>
        <v>-1</v>
      </c>
      <c r="AC1082" s="4">
        <f t="shared" si="420"/>
        <v>0</v>
      </c>
      <c r="AD1082" s="4"/>
      <c r="AE1082" s="4">
        <f t="shared" si="421"/>
        <v>-7.4468085106382975E-2</v>
      </c>
      <c r="AF1082" s="31">
        <f t="shared" si="422"/>
        <v>0.35000000000000009</v>
      </c>
      <c r="AG1082" s="31">
        <f t="shared" si="423"/>
        <v>0</v>
      </c>
      <c r="AH1082" s="3">
        <f t="shared" si="424"/>
        <v>1</v>
      </c>
      <c r="AI1082" s="40">
        <f t="shared" si="425"/>
        <v>2.8019997674689101E-2</v>
      </c>
      <c r="AJ1082" s="3">
        <f t="shared" si="426"/>
        <v>3.4085213032581496E-2</v>
      </c>
      <c r="AK1082" s="3">
        <f t="shared" si="427"/>
        <v>0.73137311560596974</v>
      </c>
    </row>
    <row r="1083" spans="1:37" s="3" customFormat="1" x14ac:dyDescent="0.25">
      <c r="A1083" s="9">
        <v>43723</v>
      </c>
      <c r="B1083" s="1" t="s">
        <v>62</v>
      </c>
      <c r="C1083" s="1" t="s">
        <v>60</v>
      </c>
      <c r="D1083">
        <v>21</v>
      </c>
      <c r="E1083" s="1">
        <v>16</v>
      </c>
      <c r="F1083">
        <f t="shared" si="403"/>
        <v>1</v>
      </c>
      <c r="G1083">
        <f t="shared" si="404"/>
        <v>0</v>
      </c>
      <c r="H1083" s="4">
        <v>1.62</v>
      </c>
      <c r="I1083" s="4">
        <v>2.4</v>
      </c>
      <c r="J1083" s="4">
        <v>1.6</v>
      </c>
      <c r="K1083" s="4">
        <v>2.4500000000000002</v>
      </c>
      <c r="L1083" s="18">
        <f t="shared" si="405"/>
        <v>60</v>
      </c>
      <c r="M1083" s="18">
        <f t="shared" si="406"/>
        <v>40</v>
      </c>
      <c r="N1083" s="18">
        <f t="shared" si="407"/>
        <v>60</v>
      </c>
      <c r="O1083" s="18">
        <f t="shared" si="408"/>
        <v>40</v>
      </c>
      <c r="P1083" s="4">
        <f t="shared" si="409"/>
        <v>201909</v>
      </c>
      <c r="Q1083" s="23">
        <f t="shared" si="410"/>
        <v>1.62</v>
      </c>
      <c r="R1083" s="23">
        <f t="shared" si="411"/>
        <v>-2.3271889400921655</v>
      </c>
      <c r="S1083" s="22">
        <f t="shared" si="412"/>
        <v>-0.70718894009216537</v>
      </c>
      <c r="T1083" s="5">
        <f t="shared" si="413"/>
        <v>1.4814814814814814</v>
      </c>
      <c r="U1083" s="5"/>
      <c r="V1083" s="5"/>
      <c r="W1083" s="5">
        <f t="shared" si="414"/>
        <v>0.62000000000000011</v>
      </c>
      <c r="X1083" s="4">
        <f t="shared" si="415"/>
        <v>0.60000000000000009</v>
      </c>
      <c r="Y1083" s="4">
        <f t="shared" si="416"/>
        <v>-2.0000000000000018E-2</v>
      </c>
      <c r="Z1083" s="30">
        <f t="shared" si="417"/>
        <v>2019</v>
      </c>
      <c r="AA1083" s="4">
        <f t="shared" si="418"/>
        <v>-1</v>
      </c>
      <c r="AB1083" s="4">
        <f t="shared" si="419"/>
        <v>-1</v>
      </c>
      <c r="AC1083" s="4">
        <f t="shared" si="420"/>
        <v>0</v>
      </c>
      <c r="AD1083" s="4"/>
      <c r="AE1083" s="4">
        <f t="shared" si="421"/>
        <v>-7.7160493827160836E-3</v>
      </c>
      <c r="AF1083" s="31">
        <f t="shared" si="422"/>
        <v>-0.37999999999999989</v>
      </c>
      <c r="AG1083" s="31">
        <f t="shared" si="423"/>
        <v>-0.39999999999999991</v>
      </c>
      <c r="AH1083" s="3">
        <f t="shared" si="424"/>
        <v>0</v>
      </c>
      <c r="AI1083" s="40" t="b">
        <f t="shared" si="425"/>
        <v>0</v>
      </c>
      <c r="AJ1083" s="3">
        <f t="shared" si="426"/>
        <v>3.2835820895522283E-2</v>
      </c>
      <c r="AK1083" s="3">
        <f t="shared" si="427"/>
        <v>0.73406619925824312</v>
      </c>
    </row>
    <row r="1084" spans="1:37" s="3" customFormat="1" x14ac:dyDescent="0.25">
      <c r="A1084" s="9">
        <v>43723</v>
      </c>
      <c r="B1084" s="1" t="s">
        <v>47</v>
      </c>
      <c r="C1084" s="1" t="s">
        <v>56</v>
      </c>
      <c r="D1084">
        <v>13</v>
      </c>
      <c r="E1084" s="1">
        <v>12</v>
      </c>
      <c r="F1084">
        <f t="shared" si="403"/>
        <v>1</v>
      </c>
      <c r="G1084">
        <f t="shared" si="404"/>
        <v>0</v>
      </c>
      <c r="H1084" s="4">
        <v>1.23</v>
      </c>
      <c r="I1084" s="4">
        <v>4.25</v>
      </c>
      <c r="J1084" s="4">
        <v>1.27</v>
      </c>
      <c r="K1084" s="4">
        <v>3.8</v>
      </c>
      <c r="L1084" s="18">
        <f t="shared" si="405"/>
        <v>80</v>
      </c>
      <c r="M1084" s="18">
        <f t="shared" si="406"/>
        <v>20</v>
      </c>
      <c r="N1084" s="18">
        <f t="shared" si="407"/>
        <v>75</v>
      </c>
      <c r="O1084" s="18">
        <f t="shared" si="408"/>
        <v>25</v>
      </c>
      <c r="P1084" s="4">
        <f t="shared" si="409"/>
        <v>201909</v>
      </c>
      <c r="Q1084" s="23">
        <f t="shared" si="410"/>
        <v>1.23</v>
      </c>
      <c r="R1084" s="23">
        <f t="shared" si="411"/>
        <v>-4.6555183946488299</v>
      </c>
      <c r="S1084" s="22">
        <f t="shared" si="412"/>
        <v>-3.4255183946488299</v>
      </c>
      <c r="T1084" s="5">
        <f t="shared" si="413"/>
        <v>3.4552845528455287</v>
      </c>
      <c r="U1084" s="5"/>
      <c r="V1084" s="5"/>
      <c r="W1084" s="5">
        <f t="shared" si="414"/>
        <v>0.22999999999999998</v>
      </c>
      <c r="X1084" s="4">
        <f t="shared" si="415"/>
        <v>0.27</v>
      </c>
      <c r="Y1084" s="4">
        <f t="shared" si="416"/>
        <v>4.0000000000000036E-2</v>
      </c>
      <c r="Z1084" s="30">
        <f t="shared" si="417"/>
        <v>2019</v>
      </c>
      <c r="AA1084" s="4">
        <f t="shared" si="418"/>
        <v>-1</v>
      </c>
      <c r="AB1084" s="4">
        <f t="shared" si="419"/>
        <v>-1</v>
      </c>
      <c r="AC1084" s="4">
        <f t="shared" si="420"/>
        <v>0</v>
      </c>
      <c r="AD1084" s="4"/>
      <c r="AE1084" s="4">
        <f t="shared" si="421"/>
        <v>2.5606555278151255E-2</v>
      </c>
      <c r="AF1084" s="31">
        <f t="shared" si="422"/>
        <v>-0.77</v>
      </c>
      <c r="AG1084" s="31">
        <f t="shared" si="423"/>
        <v>-0.73</v>
      </c>
      <c r="AH1084" s="3">
        <f t="shared" si="424"/>
        <v>0</v>
      </c>
      <c r="AI1084" s="40" t="b">
        <f t="shared" si="425"/>
        <v>0</v>
      </c>
      <c r="AJ1084" s="3">
        <f t="shared" si="426"/>
        <v>4.6076642335766471E-2</v>
      </c>
      <c r="AK1084" s="3">
        <f t="shared" si="427"/>
        <v>0.79946394113278629</v>
      </c>
    </row>
    <row r="1085" spans="1:37" s="3" customFormat="1" x14ac:dyDescent="0.25">
      <c r="A1085" s="9">
        <v>43723</v>
      </c>
      <c r="B1085" s="1" t="s">
        <v>51</v>
      </c>
      <c r="C1085" s="1" t="s">
        <v>52</v>
      </c>
      <c r="D1085">
        <v>0</v>
      </c>
      <c r="E1085" s="1">
        <v>43</v>
      </c>
      <c r="F1085">
        <f t="shared" si="403"/>
        <v>0</v>
      </c>
      <c r="G1085">
        <f t="shared" si="404"/>
        <v>1</v>
      </c>
      <c r="H1085" s="4">
        <v>10</v>
      </c>
      <c r="I1085" s="4">
        <v>1.06</v>
      </c>
      <c r="J1085" s="4">
        <v>11</v>
      </c>
      <c r="K1085" s="4">
        <v>1.05</v>
      </c>
      <c r="L1085" s="18">
        <f t="shared" si="405"/>
        <v>10</v>
      </c>
      <c r="M1085" s="18">
        <f t="shared" si="406"/>
        <v>90</v>
      </c>
      <c r="N1085" s="18">
        <f t="shared" si="407"/>
        <v>5</v>
      </c>
      <c r="O1085" s="18">
        <f t="shared" si="408"/>
        <v>95</v>
      </c>
      <c r="P1085" s="4">
        <f t="shared" si="409"/>
        <v>201909</v>
      </c>
      <c r="Q1085" s="23">
        <f t="shared" si="410"/>
        <v>9.4339622641509422</v>
      </c>
      <c r="R1085" s="23">
        <f t="shared" si="411"/>
        <v>-16.777777777777761</v>
      </c>
      <c r="S1085" s="22">
        <f t="shared" si="412"/>
        <v>-7.3438155136268186</v>
      </c>
      <c r="T1085" s="5">
        <f t="shared" si="413"/>
        <v>0.10600000000000001</v>
      </c>
      <c r="U1085" s="5"/>
      <c r="V1085" s="5"/>
      <c r="W1085" s="5">
        <f t="shared" si="414"/>
        <v>-1</v>
      </c>
      <c r="X1085" s="4">
        <f t="shared" si="415"/>
        <v>-1</v>
      </c>
      <c r="Y1085" s="4">
        <f t="shared" si="416"/>
        <v>0</v>
      </c>
      <c r="Z1085" s="30">
        <f t="shared" si="417"/>
        <v>2019</v>
      </c>
      <c r="AA1085" s="4">
        <f t="shared" si="418"/>
        <v>6.0000000000000053E-2</v>
      </c>
      <c r="AB1085" s="4">
        <f t="shared" si="419"/>
        <v>5.0000000000000044E-2</v>
      </c>
      <c r="AC1085" s="4">
        <f t="shared" si="420"/>
        <v>-1.0000000000000009E-2</v>
      </c>
      <c r="AD1085" s="4"/>
      <c r="AE1085" s="4">
        <f t="shared" si="421"/>
        <v>9.0909090909090939E-3</v>
      </c>
      <c r="AF1085" s="31">
        <f t="shared" si="422"/>
        <v>-0.94</v>
      </c>
      <c r="AG1085" s="31">
        <f t="shared" si="423"/>
        <v>-0.95</v>
      </c>
      <c r="AH1085" s="3">
        <f t="shared" si="424"/>
        <v>0</v>
      </c>
      <c r="AI1085" s="40" t="b">
        <f t="shared" si="425"/>
        <v>0</v>
      </c>
      <c r="AJ1085" s="3">
        <f t="shared" si="426"/>
        <v>4.1591320072332683E-2</v>
      </c>
      <c r="AK1085" s="3">
        <f t="shared" si="427"/>
        <v>0.90156639373442504</v>
      </c>
    </row>
    <row r="1086" spans="1:37" s="3" customFormat="1" x14ac:dyDescent="0.25">
      <c r="A1086" s="9">
        <v>43723</v>
      </c>
      <c r="B1086" s="1" t="s">
        <v>34</v>
      </c>
      <c r="C1086" s="1" t="s">
        <v>46</v>
      </c>
      <c r="D1086">
        <v>14</v>
      </c>
      <c r="E1086" s="1">
        <v>28</v>
      </c>
      <c r="F1086">
        <f t="shared" si="403"/>
        <v>0</v>
      </c>
      <c r="G1086">
        <f t="shared" si="404"/>
        <v>1</v>
      </c>
      <c r="H1086" s="4">
        <v>2.1</v>
      </c>
      <c r="I1086" s="4">
        <v>1.76</v>
      </c>
      <c r="J1086" s="4">
        <v>2</v>
      </c>
      <c r="K1086" s="4">
        <v>1.83</v>
      </c>
      <c r="L1086" s="18">
        <f t="shared" si="405"/>
        <v>40</v>
      </c>
      <c r="M1086" s="18">
        <f t="shared" si="406"/>
        <v>55</v>
      </c>
      <c r="N1086" s="18">
        <f t="shared" si="407"/>
        <v>50</v>
      </c>
      <c r="O1086" s="18">
        <f t="shared" si="408"/>
        <v>50</v>
      </c>
      <c r="P1086" s="4">
        <f t="shared" si="409"/>
        <v>201909</v>
      </c>
      <c r="Q1086" s="23">
        <f t="shared" si="410"/>
        <v>1.1931818181818181</v>
      </c>
      <c r="R1086" s="23">
        <f t="shared" si="411"/>
        <v>-2.2248803827751198</v>
      </c>
      <c r="S1086" s="22">
        <f t="shared" si="412"/>
        <v>-1.0316985645933017</v>
      </c>
      <c r="T1086" s="5">
        <f t="shared" si="413"/>
        <v>0.83809523809523812</v>
      </c>
      <c r="U1086" s="5"/>
      <c r="V1086" s="5"/>
      <c r="W1086" s="5">
        <f t="shared" si="414"/>
        <v>-1</v>
      </c>
      <c r="X1086" s="4">
        <f t="shared" si="415"/>
        <v>-1</v>
      </c>
      <c r="Y1086" s="4">
        <f t="shared" si="416"/>
        <v>0</v>
      </c>
      <c r="Z1086" s="30">
        <f t="shared" si="417"/>
        <v>2019</v>
      </c>
      <c r="AA1086" s="4">
        <f t="shared" si="418"/>
        <v>0.76</v>
      </c>
      <c r="AB1086" s="4">
        <f t="shared" si="419"/>
        <v>0.83000000000000007</v>
      </c>
      <c r="AC1086" s="4">
        <f t="shared" si="420"/>
        <v>7.0000000000000062E-2</v>
      </c>
      <c r="AD1086" s="4"/>
      <c r="AE1086" s="4">
        <f t="shared" si="421"/>
        <v>-2.3809523809523836E-2</v>
      </c>
      <c r="AF1086" s="31">
        <f t="shared" si="422"/>
        <v>-0.24</v>
      </c>
      <c r="AG1086" s="31">
        <f t="shared" si="423"/>
        <v>-0.16999999999999993</v>
      </c>
      <c r="AH1086" s="3">
        <f t="shared" si="424"/>
        <v>0</v>
      </c>
      <c r="AI1086" s="40" t="b">
        <f t="shared" si="425"/>
        <v>0</v>
      </c>
      <c r="AJ1086" s="3">
        <f t="shared" si="426"/>
        <v>4.2487046632124437E-2</v>
      </c>
      <c r="AK1086" s="3">
        <f t="shared" si="427"/>
        <v>0.71743173853563458</v>
      </c>
    </row>
    <row r="1087" spans="1:37" s="3" customFormat="1" x14ac:dyDescent="0.25">
      <c r="A1087" s="9">
        <v>43723</v>
      </c>
      <c r="B1087" s="1" t="s">
        <v>57</v>
      </c>
      <c r="C1087" s="1" t="s">
        <v>61</v>
      </c>
      <c r="D1087">
        <v>26</v>
      </c>
      <c r="E1087" s="1">
        <v>28</v>
      </c>
      <c r="F1087">
        <f t="shared" si="403"/>
        <v>0</v>
      </c>
      <c r="G1087">
        <f t="shared" si="404"/>
        <v>1</v>
      </c>
      <c r="H1087" s="4">
        <v>1.52</v>
      </c>
      <c r="I1087" s="4">
        <v>2.67</v>
      </c>
      <c r="J1087" s="4">
        <v>1.5</v>
      </c>
      <c r="K1087" s="4">
        <v>2.7</v>
      </c>
      <c r="L1087" s="18">
        <f t="shared" si="405"/>
        <v>60</v>
      </c>
      <c r="M1087" s="18">
        <f t="shared" si="406"/>
        <v>35</v>
      </c>
      <c r="N1087" s="18">
        <f t="shared" si="407"/>
        <v>65</v>
      </c>
      <c r="O1087" s="18">
        <f t="shared" si="408"/>
        <v>35</v>
      </c>
      <c r="P1087" s="4">
        <f t="shared" si="409"/>
        <v>201909</v>
      </c>
      <c r="Q1087" s="23">
        <f t="shared" si="410"/>
        <v>0.56928838951310867</v>
      </c>
      <c r="R1087" s="23">
        <f t="shared" si="411"/>
        <v>-2.521879318286504</v>
      </c>
      <c r="S1087" s="22">
        <f t="shared" si="412"/>
        <v>-1.9525909287733954</v>
      </c>
      <c r="T1087" s="5">
        <f t="shared" si="413"/>
        <v>1.756578947368421</v>
      </c>
      <c r="U1087" s="5"/>
      <c r="V1087" s="5"/>
      <c r="W1087" s="5">
        <f t="shared" si="414"/>
        <v>-1</v>
      </c>
      <c r="X1087" s="4">
        <f t="shared" si="415"/>
        <v>-1</v>
      </c>
      <c r="Y1087" s="4">
        <f t="shared" si="416"/>
        <v>0</v>
      </c>
      <c r="Z1087" s="30">
        <f t="shared" si="417"/>
        <v>2019</v>
      </c>
      <c r="AA1087" s="4">
        <f t="shared" si="418"/>
        <v>1.67</v>
      </c>
      <c r="AB1087" s="4">
        <f t="shared" si="419"/>
        <v>1.7000000000000002</v>
      </c>
      <c r="AC1087" s="4">
        <f t="shared" si="420"/>
        <v>3.0000000000000249E-2</v>
      </c>
      <c r="AD1087" s="4"/>
      <c r="AE1087" s="4">
        <f t="shared" si="421"/>
        <v>-8.7719298245613198E-3</v>
      </c>
      <c r="AF1087" s="31">
        <f t="shared" si="422"/>
        <v>0.66999999999999993</v>
      </c>
      <c r="AG1087" s="31">
        <f t="shared" si="423"/>
        <v>0.70000000000000018</v>
      </c>
      <c r="AH1087" s="3">
        <f t="shared" si="424"/>
        <v>0</v>
      </c>
      <c r="AI1087" s="40" t="b">
        <f t="shared" si="425"/>
        <v>0</v>
      </c>
      <c r="AJ1087" s="3">
        <f t="shared" si="426"/>
        <v>3.1408114558472477E-2</v>
      </c>
      <c r="AK1087" s="3">
        <f t="shared" si="427"/>
        <v>0.74560748766802243</v>
      </c>
    </row>
    <row r="1088" spans="1:37" s="3" customFormat="1" x14ac:dyDescent="0.25">
      <c r="A1088" s="9">
        <v>43723</v>
      </c>
      <c r="B1088" s="1" t="s">
        <v>50</v>
      </c>
      <c r="C1088" s="1" t="s">
        <v>36</v>
      </c>
      <c r="D1088">
        <v>17</v>
      </c>
      <c r="E1088" s="1">
        <v>19</v>
      </c>
      <c r="F1088">
        <f t="shared" si="403"/>
        <v>0</v>
      </c>
      <c r="G1088">
        <f t="shared" si="404"/>
        <v>1</v>
      </c>
      <c r="H1088" s="4">
        <v>1.62</v>
      </c>
      <c r="I1088" s="4">
        <v>2.4</v>
      </c>
      <c r="J1088" s="4">
        <v>1.54</v>
      </c>
      <c r="K1088" s="4">
        <v>2.65</v>
      </c>
      <c r="L1088" s="18">
        <f t="shared" si="405"/>
        <v>60</v>
      </c>
      <c r="M1088" s="18">
        <f t="shared" si="406"/>
        <v>40</v>
      </c>
      <c r="N1088" s="18">
        <f t="shared" si="407"/>
        <v>60</v>
      </c>
      <c r="O1088" s="18">
        <f t="shared" si="408"/>
        <v>35</v>
      </c>
      <c r="P1088" s="4">
        <f t="shared" si="409"/>
        <v>201909</v>
      </c>
      <c r="Q1088" s="23">
        <f t="shared" si="410"/>
        <v>0.67500000000000004</v>
      </c>
      <c r="R1088" s="23">
        <f t="shared" si="411"/>
        <v>-2.3271889400921655</v>
      </c>
      <c r="S1088" s="22">
        <f t="shared" si="412"/>
        <v>-1.6521889400921654</v>
      </c>
      <c r="T1088" s="5">
        <f t="shared" si="413"/>
        <v>1.4814814814814814</v>
      </c>
      <c r="U1088" s="5"/>
      <c r="V1088" s="5"/>
      <c r="W1088" s="5">
        <f t="shared" si="414"/>
        <v>-1</v>
      </c>
      <c r="X1088" s="4">
        <f t="shared" si="415"/>
        <v>-1</v>
      </c>
      <c r="Y1088" s="4">
        <f t="shared" si="416"/>
        <v>0</v>
      </c>
      <c r="Z1088" s="30">
        <f t="shared" si="417"/>
        <v>2019</v>
      </c>
      <c r="AA1088" s="4">
        <f t="shared" si="418"/>
        <v>1.4</v>
      </c>
      <c r="AB1088" s="4">
        <f t="shared" si="419"/>
        <v>1.65</v>
      </c>
      <c r="AC1088" s="4">
        <f t="shared" si="420"/>
        <v>0.25</v>
      </c>
      <c r="AD1088" s="4"/>
      <c r="AE1088" s="4">
        <f t="shared" si="421"/>
        <v>-3.2066698733365429E-2</v>
      </c>
      <c r="AF1088" s="31">
        <f t="shared" si="422"/>
        <v>0.39999999999999991</v>
      </c>
      <c r="AG1088" s="31">
        <f t="shared" si="423"/>
        <v>0.64999999999999991</v>
      </c>
      <c r="AH1088" s="3">
        <f t="shared" si="424"/>
        <v>1</v>
      </c>
      <c r="AI1088" s="40" t="b">
        <f t="shared" si="425"/>
        <v>0</v>
      </c>
      <c r="AJ1088" s="3">
        <f t="shared" si="426"/>
        <v>3.2835820895522283E-2</v>
      </c>
      <c r="AK1088" s="3">
        <f t="shared" si="427"/>
        <v>0.73406619925824312</v>
      </c>
    </row>
    <row r="1089" spans="1:37" s="3" customFormat="1" x14ac:dyDescent="0.25">
      <c r="A1089" s="9">
        <v>43723</v>
      </c>
      <c r="B1089" s="1" t="s">
        <v>48</v>
      </c>
      <c r="C1089" s="1" t="s">
        <v>37</v>
      </c>
      <c r="D1089">
        <v>21</v>
      </c>
      <c r="E1089" s="1">
        <v>31</v>
      </c>
      <c r="F1089">
        <f t="shared" si="403"/>
        <v>0</v>
      </c>
      <c r="G1089">
        <f t="shared" si="404"/>
        <v>1</v>
      </c>
      <c r="H1089" s="4">
        <v>2.9</v>
      </c>
      <c r="I1089" s="4">
        <v>1.43</v>
      </c>
      <c r="J1089" s="4">
        <v>3.25</v>
      </c>
      <c r="K1089" s="4">
        <v>1.36</v>
      </c>
      <c r="L1089" s="18">
        <f t="shared" si="405"/>
        <v>30</v>
      </c>
      <c r="M1089" s="18">
        <f t="shared" si="406"/>
        <v>65</v>
      </c>
      <c r="N1089" s="18">
        <f t="shared" si="407"/>
        <v>30</v>
      </c>
      <c r="O1089" s="18">
        <f t="shared" si="408"/>
        <v>70</v>
      </c>
      <c r="P1089" s="4">
        <f t="shared" si="409"/>
        <v>201909</v>
      </c>
      <c r="Q1089" s="23">
        <f t="shared" si="410"/>
        <v>2.0279720279720279</v>
      </c>
      <c r="R1089" s="23">
        <f t="shared" si="411"/>
        <v>-2.8518971848225214</v>
      </c>
      <c r="S1089" s="22">
        <f t="shared" si="412"/>
        <v>-0.8239251568504935</v>
      </c>
      <c r="T1089" s="5">
        <f t="shared" si="413"/>
        <v>0.49310344827586206</v>
      </c>
      <c r="U1089" s="5"/>
      <c r="V1089" s="5"/>
      <c r="W1089" s="5">
        <f t="shared" si="414"/>
        <v>-1</v>
      </c>
      <c r="X1089" s="4">
        <f t="shared" si="415"/>
        <v>-1</v>
      </c>
      <c r="Y1089" s="4">
        <f t="shared" si="416"/>
        <v>0</v>
      </c>
      <c r="Z1089" s="30">
        <f t="shared" si="417"/>
        <v>2019</v>
      </c>
      <c r="AA1089" s="4">
        <f t="shared" si="418"/>
        <v>0.42999999999999994</v>
      </c>
      <c r="AB1089" s="4">
        <f t="shared" si="419"/>
        <v>0.3600000000000001</v>
      </c>
      <c r="AC1089" s="4">
        <f t="shared" si="420"/>
        <v>-6.999999999999984E-2</v>
      </c>
      <c r="AD1089" s="4"/>
      <c r="AE1089" s="4">
        <f t="shared" si="421"/>
        <v>3.7135278514588865E-2</v>
      </c>
      <c r="AF1089" s="31">
        <f t="shared" si="422"/>
        <v>-0.57000000000000006</v>
      </c>
      <c r="AG1089" s="31">
        <f t="shared" si="423"/>
        <v>-0.6399999999999999</v>
      </c>
      <c r="AH1089" s="3">
        <f t="shared" si="424"/>
        <v>0</v>
      </c>
      <c r="AI1089" s="40" t="b">
        <f t="shared" si="425"/>
        <v>0</v>
      </c>
      <c r="AJ1089" s="3">
        <f t="shared" si="426"/>
        <v>4.2263279445727608E-2</v>
      </c>
      <c r="AK1089" s="3">
        <f t="shared" si="427"/>
        <v>0.74822081371893034</v>
      </c>
    </row>
    <row r="1090" spans="1:37" s="3" customFormat="1" x14ac:dyDescent="0.25">
      <c r="A1090" s="9">
        <v>43720</v>
      </c>
      <c r="B1090" s="1" t="s">
        <v>40</v>
      </c>
      <c r="C1090" s="1" t="s">
        <v>39</v>
      </c>
      <c r="D1090">
        <v>14</v>
      </c>
      <c r="E1090" s="1">
        <v>20</v>
      </c>
      <c r="F1090">
        <f t="shared" si="403"/>
        <v>0</v>
      </c>
      <c r="G1090">
        <f t="shared" si="404"/>
        <v>1</v>
      </c>
      <c r="H1090" s="4">
        <v>1.33</v>
      </c>
      <c r="I1090" s="4">
        <v>3.4</v>
      </c>
      <c r="J1090" s="4">
        <v>1.35</v>
      </c>
      <c r="K1090" s="4">
        <v>3.3</v>
      </c>
      <c r="L1090" s="18">
        <f t="shared" si="405"/>
        <v>70</v>
      </c>
      <c r="M1090" s="18">
        <f t="shared" si="406"/>
        <v>25</v>
      </c>
      <c r="N1090" s="18">
        <f t="shared" si="407"/>
        <v>70</v>
      </c>
      <c r="O1090" s="18">
        <f t="shared" si="408"/>
        <v>30</v>
      </c>
      <c r="P1090" s="4">
        <f t="shared" si="409"/>
        <v>201909</v>
      </c>
      <c r="Q1090" s="23">
        <f t="shared" si="410"/>
        <v>0.39117647058823535</v>
      </c>
      <c r="R1090" s="23">
        <f t="shared" si="411"/>
        <v>-3.4469696969696964</v>
      </c>
      <c r="S1090" s="22">
        <f t="shared" si="412"/>
        <v>-3.0557932263814611</v>
      </c>
      <c r="T1090" s="5">
        <f t="shared" si="413"/>
        <v>2.5563909774436087</v>
      </c>
      <c r="U1090" s="5"/>
      <c r="V1090" s="5"/>
      <c r="W1090" s="5">
        <f t="shared" si="414"/>
        <v>-1</v>
      </c>
      <c r="X1090" s="4">
        <f t="shared" si="415"/>
        <v>-1</v>
      </c>
      <c r="Y1090" s="4">
        <f t="shared" si="416"/>
        <v>0</v>
      </c>
      <c r="Z1090" s="30">
        <f t="shared" si="417"/>
        <v>2019</v>
      </c>
      <c r="AA1090" s="4">
        <f t="shared" si="418"/>
        <v>2.4</v>
      </c>
      <c r="AB1090" s="4">
        <f t="shared" si="419"/>
        <v>2.2999999999999998</v>
      </c>
      <c r="AC1090" s="4">
        <f t="shared" si="420"/>
        <v>-0.10000000000000009</v>
      </c>
      <c r="AD1090" s="4"/>
      <c r="AE1090" s="4">
        <f t="shared" si="421"/>
        <v>1.1138958507379559E-2</v>
      </c>
      <c r="AF1090" s="31">
        <f t="shared" si="422"/>
        <v>1.4</v>
      </c>
      <c r="AG1090" s="31">
        <f t="shared" si="423"/>
        <v>1.2999999999999998</v>
      </c>
      <c r="AH1090" s="3">
        <f t="shared" si="424"/>
        <v>0</v>
      </c>
      <c r="AI1090" s="40" t="b">
        <f t="shared" si="425"/>
        <v>0</v>
      </c>
      <c r="AJ1090" s="3">
        <f t="shared" si="426"/>
        <v>4.3974630021141659E-2</v>
      </c>
      <c r="AK1090" s="3">
        <f t="shared" si="427"/>
        <v>0.76868700877776563</v>
      </c>
    </row>
    <row r="1091" spans="1:37" s="3" customFormat="1" x14ac:dyDescent="0.25">
      <c r="A1091" s="9">
        <v>43717</v>
      </c>
      <c r="B1091" s="1" t="s">
        <v>54</v>
      </c>
      <c r="C1091" s="1" t="s">
        <v>35</v>
      </c>
      <c r="D1091">
        <v>24</v>
      </c>
      <c r="E1091" s="1">
        <v>16</v>
      </c>
      <c r="F1091">
        <f t="shared" ref="F1091:F1154" si="428">IF(D1091&gt;E1091,1,0)</f>
        <v>1</v>
      </c>
      <c r="G1091">
        <f t="shared" ref="G1091:G1154" si="429">IF(E1091&gt;D1091,1,0)</f>
        <v>0</v>
      </c>
      <c r="H1091" s="4">
        <v>1.9</v>
      </c>
      <c r="I1091" s="4">
        <v>1.9</v>
      </c>
      <c r="J1091" s="4">
        <v>2.35</v>
      </c>
      <c r="K1091" s="4">
        <v>1.64</v>
      </c>
      <c r="L1091" s="18">
        <f t="shared" ref="L1091:L1154" si="430">INT(100/H1091/10)*10</f>
        <v>50</v>
      </c>
      <c r="M1091" s="18">
        <f t="shared" ref="M1091:M1154" si="431">INT(100/I1091/5)*5</f>
        <v>50</v>
      </c>
      <c r="N1091" s="18">
        <f t="shared" ref="N1091:N1154" si="432">INT(100/J1091/5)*5</f>
        <v>40</v>
      </c>
      <c r="O1091" s="18">
        <f t="shared" ref="O1091:O1154" si="433">INT(100/K1091/5)*5</f>
        <v>60</v>
      </c>
      <c r="P1091" s="4">
        <f t="shared" ref="P1091:P1154" si="434">YEAR(A1091)*100+MONTH(A1091)</f>
        <v>201909</v>
      </c>
      <c r="Q1091" s="23">
        <f t="shared" ref="Q1091:Q1154" si="435">IF(F1091=1,H1091,H1091/I1091)</f>
        <v>1.9</v>
      </c>
      <c r="R1091" s="23">
        <f t="shared" ref="R1091:R1154" si="436">-1/(H1091-1)-1/(I1091-1)</f>
        <v>-2.2222222222222223</v>
      </c>
      <c r="S1091" s="22">
        <f t="shared" ref="S1091:S1154" si="437">Q1091+R1091</f>
        <v>-0.32222222222222241</v>
      </c>
      <c r="T1091" s="5">
        <f t="shared" ref="T1091:T1154" si="438">I1091/H1091</f>
        <v>1</v>
      </c>
      <c r="U1091" s="5"/>
      <c r="V1091" s="5"/>
      <c r="W1091" s="5">
        <f t="shared" ref="W1091:W1154" si="439">H1091*F1091-1</f>
        <v>0.89999999999999991</v>
      </c>
      <c r="X1091" s="4">
        <f t="shared" ref="X1091:X1154" si="440">J1091*F1091-1</f>
        <v>1.35</v>
      </c>
      <c r="Y1091" s="4">
        <f t="shared" ref="Y1091:Y1154" si="441">X1091-W1091</f>
        <v>0.45000000000000018</v>
      </c>
      <c r="Z1091" s="30">
        <f t="shared" ref="Z1091:Z1154" si="442">YEAR(A1091)</f>
        <v>2019</v>
      </c>
      <c r="AA1091" s="4">
        <f t="shared" ref="AA1091:AA1154" si="443">I1091*G1091-1</f>
        <v>-1</v>
      </c>
      <c r="AB1091" s="4">
        <f t="shared" ref="AB1091:AB1154" si="444">G1091*K1091-1</f>
        <v>-1</v>
      </c>
      <c r="AC1091" s="4">
        <f t="shared" ref="AC1091:AC1154" si="445">AB1091-AA1091</f>
        <v>0</v>
      </c>
      <c r="AD1091" s="4"/>
      <c r="AE1091" s="4">
        <f t="shared" ref="AE1091:AE1154" si="446">(1/H1091-1/J1091)</f>
        <v>0.10078387458006716</v>
      </c>
      <c r="AF1091" s="31">
        <f t="shared" ref="AF1091:AF1154" si="447">H1091*F1091+I1091*G1091-2</f>
        <v>-0.10000000000000009</v>
      </c>
      <c r="AG1091" s="31">
        <f t="shared" ref="AG1091:AG1154" si="448">F1091*J1091+G1091*K1091-2</f>
        <v>0.35000000000000009</v>
      </c>
      <c r="AH1091" s="3">
        <f t="shared" ref="AH1091:AH1154" si="449">IF(OR((1/H1091+1/K1091)&lt;1,(1/I1091+1/J1091)&lt;1),1,0)</f>
        <v>1</v>
      </c>
      <c r="AI1091" s="40">
        <f t="shared" ref="AI1091:AI1154" si="450">IF(MIN(1/H1091+1/K1091,1/I1091+1/J1091)&lt;0.99,1-MIN(1/H1091+1/K1091,1/I1091+1/J1091))</f>
        <v>4.8152295632698738E-2</v>
      </c>
      <c r="AJ1091" s="3">
        <f t="shared" ref="AJ1091:AJ1154" si="451">1-H1091*I1091/(H1091+I1091)</f>
        <v>4.9999999999999933E-2</v>
      </c>
      <c r="AK1091" s="3">
        <f t="shared" ref="AK1091:AK1154" si="452">1-(1/H1091+1/I1091)/H1091/I1091</f>
        <v>0.70841230500072894</v>
      </c>
    </row>
    <row r="1092" spans="1:37" s="3" customFormat="1" x14ac:dyDescent="0.25">
      <c r="A1092" s="9">
        <v>43717</v>
      </c>
      <c r="B1092" s="1" t="s">
        <v>42</v>
      </c>
      <c r="C1092" s="1" t="s">
        <v>47</v>
      </c>
      <c r="D1092">
        <v>30</v>
      </c>
      <c r="E1092" s="1">
        <v>28</v>
      </c>
      <c r="F1092">
        <f t="shared" si="428"/>
        <v>1</v>
      </c>
      <c r="G1092">
        <f t="shared" si="429"/>
        <v>0</v>
      </c>
      <c r="H1092" s="4">
        <v>1.32</v>
      </c>
      <c r="I1092" s="4">
        <v>3.5</v>
      </c>
      <c r="J1092" s="4">
        <v>1.32</v>
      </c>
      <c r="K1092" s="4">
        <v>3.5</v>
      </c>
      <c r="L1092" s="18">
        <f t="shared" si="430"/>
        <v>70</v>
      </c>
      <c r="M1092" s="18">
        <f t="shared" si="431"/>
        <v>25</v>
      </c>
      <c r="N1092" s="18">
        <f t="shared" si="432"/>
        <v>75</v>
      </c>
      <c r="O1092" s="18">
        <f t="shared" si="433"/>
        <v>25</v>
      </c>
      <c r="P1092" s="4">
        <f t="shared" si="434"/>
        <v>201909</v>
      </c>
      <c r="Q1092" s="23">
        <f t="shared" si="435"/>
        <v>1.32</v>
      </c>
      <c r="R1092" s="23">
        <f t="shared" si="436"/>
        <v>-3.5249999999999995</v>
      </c>
      <c r="S1092" s="22">
        <f t="shared" si="437"/>
        <v>-2.2049999999999992</v>
      </c>
      <c r="T1092" s="5">
        <f t="shared" si="438"/>
        <v>2.6515151515151514</v>
      </c>
      <c r="U1092" s="5"/>
      <c r="V1092" s="5"/>
      <c r="W1092" s="5">
        <f t="shared" si="439"/>
        <v>0.32000000000000006</v>
      </c>
      <c r="X1092" s="4">
        <f t="shared" si="440"/>
        <v>0.32000000000000006</v>
      </c>
      <c r="Y1092" s="4">
        <f t="shared" si="441"/>
        <v>0</v>
      </c>
      <c r="Z1092" s="30">
        <f t="shared" si="442"/>
        <v>2019</v>
      </c>
      <c r="AA1092" s="4">
        <f t="shared" si="443"/>
        <v>-1</v>
      </c>
      <c r="AB1092" s="4">
        <f t="shared" si="444"/>
        <v>-1</v>
      </c>
      <c r="AC1092" s="4">
        <f t="shared" si="445"/>
        <v>0</v>
      </c>
      <c r="AD1092" s="4"/>
      <c r="AE1092" s="4">
        <f t="shared" si="446"/>
        <v>0</v>
      </c>
      <c r="AF1092" s="31">
        <f t="shared" si="447"/>
        <v>-0.67999999999999994</v>
      </c>
      <c r="AG1092" s="31">
        <f t="shared" si="448"/>
        <v>-0.67999999999999994</v>
      </c>
      <c r="AH1092" s="3">
        <f t="shared" si="449"/>
        <v>0</v>
      </c>
      <c r="AI1092" s="40" t="b">
        <f t="shared" si="450"/>
        <v>0</v>
      </c>
      <c r="AJ1092" s="3">
        <f t="shared" si="451"/>
        <v>4.1493775933610033E-2</v>
      </c>
      <c r="AK1092" s="3">
        <f t="shared" si="452"/>
        <v>0.77417964430951436</v>
      </c>
    </row>
    <row r="1093" spans="1:37" s="3" customFormat="1" x14ac:dyDescent="0.25">
      <c r="A1093" s="9">
        <v>43716</v>
      </c>
      <c r="B1093" s="1" t="s">
        <v>52</v>
      </c>
      <c r="C1093" s="1" t="s">
        <v>57</v>
      </c>
      <c r="D1093">
        <v>33</v>
      </c>
      <c r="E1093" s="1">
        <v>3</v>
      </c>
      <c r="F1093">
        <f t="shared" si="428"/>
        <v>1</v>
      </c>
      <c r="G1093">
        <f t="shared" si="429"/>
        <v>0</v>
      </c>
      <c r="H1093" s="4">
        <v>1.38</v>
      </c>
      <c r="I1093" s="4">
        <v>3.15</v>
      </c>
      <c r="J1093" s="4">
        <v>1.4</v>
      </c>
      <c r="K1093" s="4">
        <v>3.05</v>
      </c>
      <c r="L1093" s="18">
        <f t="shared" si="430"/>
        <v>70</v>
      </c>
      <c r="M1093" s="18">
        <f t="shared" si="431"/>
        <v>30</v>
      </c>
      <c r="N1093" s="18">
        <f t="shared" si="432"/>
        <v>70</v>
      </c>
      <c r="O1093" s="18">
        <f t="shared" si="433"/>
        <v>30</v>
      </c>
      <c r="P1093" s="4">
        <f t="shared" si="434"/>
        <v>201909</v>
      </c>
      <c r="Q1093" s="23">
        <f t="shared" si="435"/>
        <v>1.38</v>
      </c>
      <c r="R1093" s="23">
        <f t="shared" si="436"/>
        <v>-3.0966952264381891</v>
      </c>
      <c r="S1093" s="22">
        <f t="shared" si="437"/>
        <v>-1.7166952264381892</v>
      </c>
      <c r="T1093" s="5">
        <f t="shared" si="438"/>
        <v>2.2826086956521738</v>
      </c>
      <c r="U1093" s="5"/>
      <c r="V1093" s="5"/>
      <c r="W1093" s="5">
        <f t="shared" si="439"/>
        <v>0.37999999999999989</v>
      </c>
      <c r="X1093" s="4">
        <f t="shared" si="440"/>
        <v>0.39999999999999991</v>
      </c>
      <c r="Y1093" s="4">
        <f t="shared" si="441"/>
        <v>2.0000000000000018E-2</v>
      </c>
      <c r="Z1093" s="30">
        <f t="shared" si="442"/>
        <v>2019</v>
      </c>
      <c r="AA1093" s="4">
        <f t="shared" si="443"/>
        <v>-1</v>
      </c>
      <c r="AB1093" s="4">
        <f t="shared" si="444"/>
        <v>-1</v>
      </c>
      <c r="AC1093" s="4">
        <f t="shared" si="445"/>
        <v>0</v>
      </c>
      <c r="AD1093" s="4"/>
      <c r="AE1093" s="4">
        <f t="shared" si="446"/>
        <v>1.0351966873706098E-2</v>
      </c>
      <c r="AF1093" s="31">
        <f t="shared" si="447"/>
        <v>-0.62000000000000011</v>
      </c>
      <c r="AG1093" s="31">
        <f t="shared" si="448"/>
        <v>-0.60000000000000009</v>
      </c>
      <c r="AH1093" s="3">
        <f t="shared" si="449"/>
        <v>0</v>
      </c>
      <c r="AI1093" s="40" t="b">
        <f t="shared" si="450"/>
        <v>0</v>
      </c>
      <c r="AJ1093" s="3">
        <f t="shared" si="451"/>
        <v>4.039735099337749E-2</v>
      </c>
      <c r="AK1093" s="3">
        <f t="shared" si="452"/>
        <v>0.76027191198073663</v>
      </c>
    </row>
    <row r="1094" spans="1:37" s="3" customFormat="1" x14ac:dyDescent="0.25">
      <c r="A1094" s="9">
        <v>43716</v>
      </c>
      <c r="B1094" s="1" t="s">
        <v>63</v>
      </c>
      <c r="C1094" s="1" t="s">
        <v>33</v>
      </c>
      <c r="D1094">
        <v>27</v>
      </c>
      <c r="E1094" s="1">
        <v>27</v>
      </c>
      <c r="F1094">
        <f t="shared" si="428"/>
        <v>0</v>
      </c>
      <c r="G1094">
        <f t="shared" si="429"/>
        <v>0</v>
      </c>
      <c r="H1094" s="4">
        <v>2.15</v>
      </c>
      <c r="I1094" s="4">
        <v>1.74</v>
      </c>
      <c r="J1094" s="4">
        <v>2.2999999999999998</v>
      </c>
      <c r="K1094" s="4">
        <v>1.66</v>
      </c>
      <c r="L1094" s="18">
        <f t="shared" si="430"/>
        <v>40</v>
      </c>
      <c r="M1094" s="18">
        <f t="shared" si="431"/>
        <v>55</v>
      </c>
      <c r="N1094" s="18">
        <f t="shared" si="432"/>
        <v>40</v>
      </c>
      <c r="O1094" s="18">
        <f t="shared" si="433"/>
        <v>60</v>
      </c>
      <c r="P1094" s="4">
        <f t="shared" si="434"/>
        <v>201909</v>
      </c>
      <c r="Q1094" s="23">
        <f t="shared" si="435"/>
        <v>1.235632183908046</v>
      </c>
      <c r="R1094" s="23">
        <f t="shared" si="436"/>
        <v>-2.2209165687426555</v>
      </c>
      <c r="S1094" s="22">
        <f t="shared" si="437"/>
        <v>-0.98528438483460956</v>
      </c>
      <c r="T1094" s="5">
        <f t="shared" si="438"/>
        <v>0.80930232558139537</v>
      </c>
      <c r="U1094" s="5"/>
      <c r="V1094" s="5"/>
      <c r="W1094" s="5">
        <f t="shared" si="439"/>
        <v>-1</v>
      </c>
      <c r="X1094" s="4">
        <f t="shared" si="440"/>
        <v>-1</v>
      </c>
      <c r="Y1094" s="4">
        <f t="shared" si="441"/>
        <v>0</v>
      </c>
      <c r="Z1094" s="30">
        <f t="shared" si="442"/>
        <v>2019</v>
      </c>
      <c r="AA1094" s="4">
        <f t="shared" si="443"/>
        <v>-1</v>
      </c>
      <c r="AB1094" s="4">
        <f t="shared" si="444"/>
        <v>-1</v>
      </c>
      <c r="AC1094" s="4">
        <f t="shared" si="445"/>
        <v>0</v>
      </c>
      <c r="AD1094" s="4"/>
      <c r="AE1094" s="4">
        <f t="shared" si="446"/>
        <v>3.0333670374115218E-2</v>
      </c>
      <c r="AF1094" s="31">
        <f t="shared" si="447"/>
        <v>-2</v>
      </c>
      <c r="AG1094" s="31">
        <f t="shared" si="448"/>
        <v>-2</v>
      </c>
      <c r="AH1094" s="3">
        <f t="shared" si="449"/>
        <v>0</v>
      </c>
      <c r="AI1094" s="40" t="b">
        <f t="shared" si="450"/>
        <v>0</v>
      </c>
      <c r="AJ1094" s="3">
        <f t="shared" si="451"/>
        <v>3.8303341902313659E-2</v>
      </c>
      <c r="AK1094" s="3">
        <f t="shared" si="452"/>
        <v>0.72204519573698789</v>
      </c>
    </row>
    <row r="1095" spans="1:37" s="3" customFormat="1" x14ac:dyDescent="0.25">
      <c r="A1095" s="9">
        <v>43716</v>
      </c>
      <c r="B1095" s="1" t="s">
        <v>37</v>
      </c>
      <c r="C1095" s="1" t="s">
        <v>34</v>
      </c>
      <c r="D1095">
        <v>35</v>
      </c>
      <c r="E1095" s="1">
        <v>17</v>
      </c>
      <c r="F1095">
        <f t="shared" si="428"/>
        <v>1</v>
      </c>
      <c r="G1095">
        <f t="shared" si="429"/>
        <v>0</v>
      </c>
      <c r="H1095" s="4">
        <v>1.32</v>
      </c>
      <c r="I1095" s="4">
        <v>3.5</v>
      </c>
      <c r="J1095" s="4">
        <v>1.29</v>
      </c>
      <c r="K1095" s="4">
        <v>3.7</v>
      </c>
      <c r="L1095" s="18">
        <f t="shared" si="430"/>
        <v>70</v>
      </c>
      <c r="M1095" s="18">
        <f t="shared" si="431"/>
        <v>25</v>
      </c>
      <c r="N1095" s="18">
        <f t="shared" si="432"/>
        <v>75</v>
      </c>
      <c r="O1095" s="18">
        <f t="shared" si="433"/>
        <v>25</v>
      </c>
      <c r="P1095" s="4">
        <f t="shared" si="434"/>
        <v>201909</v>
      </c>
      <c r="Q1095" s="23">
        <f t="shared" si="435"/>
        <v>1.32</v>
      </c>
      <c r="R1095" s="23">
        <f t="shared" si="436"/>
        <v>-3.5249999999999995</v>
      </c>
      <c r="S1095" s="22">
        <f t="shared" si="437"/>
        <v>-2.2049999999999992</v>
      </c>
      <c r="T1095" s="5">
        <f t="shared" si="438"/>
        <v>2.6515151515151514</v>
      </c>
      <c r="U1095" s="5"/>
      <c r="V1095" s="5"/>
      <c r="W1095" s="5">
        <f t="shared" si="439"/>
        <v>0.32000000000000006</v>
      </c>
      <c r="X1095" s="4">
        <f t="shared" si="440"/>
        <v>0.29000000000000004</v>
      </c>
      <c r="Y1095" s="4">
        <f t="shared" si="441"/>
        <v>-3.0000000000000027E-2</v>
      </c>
      <c r="Z1095" s="30">
        <f t="shared" si="442"/>
        <v>2019</v>
      </c>
      <c r="AA1095" s="4">
        <f t="shared" si="443"/>
        <v>-1</v>
      </c>
      <c r="AB1095" s="4">
        <f t="shared" si="444"/>
        <v>-1</v>
      </c>
      <c r="AC1095" s="4">
        <f t="shared" si="445"/>
        <v>0</v>
      </c>
      <c r="AD1095" s="4"/>
      <c r="AE1095" s="4">
        <f t="shared" si="446"/>
        <v>-1.7618040873854768E-2</v>
      </c>
      <c r="AF1095" s="31">
        <f t="shared" si="447"/>
        <v>-0.67999999999999994</v>
      </c>
      <c r="AG1095" s="31">
        <f t="shared" si="448"/>
        <v>-0.71</v>
      </c>
      <c r="AH1095" s="3">
        <f t="shared" si="449"/>
        <v>0</v>
      </c>
      <c r="AI1095" s="40" t="b">
        <f t="shared" si="450"/>
        <v>0</v>
      </c>
      <c r="AJ1095" s="3">
        <f t="shared" si="451"/>
        <v>4.1493775933610033E-2</v>
      </c>
      <c r="AK1095" s="3">
        <f t="shared" si="452"/>
        <v>0.77417964430951436</v>
      </c>
    </row>
    <row r="1096" spans="1:37" s="3" customFormat="1" x14ac:dyDescent="0.25">
      <c r="A1096" s="9">
        <v>43716</v>
      </c>
      <c r="B1096" s="1" t="s">
        <v>39</v>
      </c>
      <c r="C1096" s="1" t="s">
        <v>38</v>
      </c>
      <c r="D1096">
        <v>17</v>
      </c>
      <c r="E1096" s="1">
        <v>31</v>
      </c>
      <c r="F1096">
        <f t="shared" si="428"/>
        <v>0</v>
      </c>
      <c r="G1096">
        <f t="shared" si="429"/>
        <v>1</v>
      </c>
      <c r="H1096" s="4">
        <v>1.86</v>
      </c>
      <c r="I1096" s="4">
        <v>1.95</v>
      </c>
      <c r="J1096" s="4">
        <v>1.86</v>
      </c>
      <c r="K1096" s="4">
        <v>1.95</v>
      </c>
      <c r="L1096" s="18">
        <f t="shared" si="430"/>
        <v>50</v>
      </c>
      <c r="M1096" s="18">
        <f t="shared" si="431"/>
        <v>50</v>
      </c>
      <c r="N1096" s="18">
        <f t="shared" si="432"/>
        <v>50</v>
      </c>
      <c r="O1096" s="18">
        <f t="shared" si="433"/>
        <v>50</v>
      </c>
      <c r="P1096" s="4">
        <f t="shared" si="434"/>
        <v>201909</v>
      </c>
      <c r="Q1096" s="23">
        <f t="shared" si="435"/>
        <v>0.9538461538461539</v>
      </c>
      <c r="R1096" s="23">
        <f t="shared" si="436"/>
        <v>-2.215422276621787</v>
      </c>
      <c r="S1096" s="22">
        <f t="shared" si="437"/>
        <v>-1.261576122775633</v>
      </c>
      <c r="T1096" s="5">
        <f t="shared" si="438"/>
        <v>1.0483870967741935</v>
      </c>
      <c r="U1096" s="5"/>
      <c r="V1096" s="5"/>
      <c r="W1096" s="5">
        <f t="shared" si="439"/>
        <v>-1</v>
      </c>
      <c r="X1096" s="4">
        <f t="shared" si="440"/>
        <v>-1</v>
      </c>
      <c r="Y1096" s="4">
        <f t="shared" si="441"/>
        <v>0</v>
      </c>
      <c r="Z1096" s="30">
        <f t="shared" si="442"/>
        <v>2019</v>
      </c>
      <c r="AA1096" s="4">
        <f t="shared" si="443"/>
        <v>0.95</v>
      </c>
      <c r="AB1096" s="4">
        <f t="shared" si="444"/>
        <v>0.95</v>
      </c>
      <c r="AC1096" s="4">
        <f t="shared" si="445"/>
        <v>0</v>
      </c>
      <c r="AD1096" s="4"/>
      <c r="AE1096" s="4">
        <f t="shared" si="446"/>
        <v>0</v>
      </c>
      <c r="AF1096" s="31">
        <f t="shared" si="447"/>
        <v>-5.0000000000000044E-2</v>
      </c>
      <c r="AG1096" s="31">
        <f t="shared" si="448"/>
        <v>-5.0000000000000044E-2</v>
      </c>
      <c r="AH1096" s="3">
        <f t="shared" si="449"/>
        <v>0</v>
      </c>
      <c r="AI1096" s="40" t="b">
        <f t="shared" si="450"/>
        <v>0</v>
      </c>
      <c r="AJ1096" s="3">
        <f t="shared" si="451"/>
        <v>4.8031496062992063E-2</v>
      </c>
      <c r="AK1096" s="3">
        <f t="shared" si="452"/>
        <v>0.71037912285010663</v>
      </c>
    </row>
    <row r="1097" spans="1:37" s="3" customFormat="1" x14ac:dyDescent="0.25">
      <c r="A1097" s="9">
        <v>43716</v>
      </c>
      <c r="B1097" s="1" t="s">
        <v>74</v>
      </c>
      <c r="C1097" s="1" t="s">
        <v>36</v>
      </c>
      <c r="D1097">
        <v>30</v>
      </c>
      <c r="E1097" s="1">
        <v>24</v>
      </c>
      <c r="F1097">
        <f t="shared" si="428"/>
        <v>1</v>
      </c>
      <c r="G1097">
        <f t="shared" si="429"/>
        <v>0</v>
      </c>
      <c r="H1097" s="4">
        <v>1.3</v>
      </c>
      <c r="I1097" s="4">
        <v>3.65</v>
      </c>
      <c r="J1097" s="4">
        <v>1.34</v>
      </c>
      <c r="K1097" s="4">
        <v>3.35</v>
      </c>
      <c r="L1097" s="18">
        <f t="shared" si="430"/>
        <v>70</v>
      </c>
      <c r="M1097" s="18">
        <f t="shared" si="431"/>
        <v>25</v>
      </c>
      <c r="N1097" s="18">
        <f t="shared" si="432"/>
        <v>70</v>
      </c>
      <c r="O1097" s="18">
        <f t="shared" si="433"/>
        <v>25</v>
      </c>
      <c r="P1097" s="4">
        <f t="shared" si="434"/>
        <v>201909</v>
      </c>
      <c r="Q1097" s="23">
        <f t="shared" si="435"/>
        <v>1.3</v>
      </c>
      <c r="R1097" s="23">
        <f t="shared" si="436"/>
        <v>-3.7106918238993707</v>
      </c>
      <c r="S1097" s="22">
        <f t="shared" si="437"/>
        <v>-2.4106918238993709</v>
      </c>
      <c r="T1097" s="5">
        <f t="shared" si="438"/>
        <v>2.8076923076923075</v>
      </c>
      <c r="U1097" s="5"/>
      <c r="V1097" s="5"/>
      <c r="W1097" s="5">
        <f t="shared" si="439"/>
        <v>0.30000000000000004</v>
      </c>
      <c r="X1097" s="4">
        <f t="shared" si="440"/>
        <v>0.34000000000000008</v>
      </c>
      <c r="Y1097" s="4">
        <f t="shared" si="441"/>
        <v>4.0000000000000036E-2</v>
      </c>
      <c r="Z1097" s="30">
        <f t="shared" si="442"/>
        <v>2019</v>
      </c>
      <c r="AA1097" s="4">
        <f t="shared" si="443"/>
        <v>-1</v>
      </c>
      <c r="AB1097" s="4">
        <f t="shared" si="444"/>
        <v>-1</v>
      </c>
      <c r="AC1097" s="4">
        <f t="shared" si="445"/>
        <v>0</v>
      </c>
      <c r="AD1097" s="4"/>
      <c r="AE1097" s="4">
        <f t="shared" si="446"/>
        <v>2.2962112514351318E-2</v>
      </c>
      <c r="AF1097" s="31">
        <f t="shared" si="447"/>
        <v>-0.7</v>
      </c>
      <c r="AG1097" s="31">
        <f t="shared" si="448"/>
        <v>-0.65999999999999992</v>
      </c>
      <c r="AH1097" s="3">
        <f t="shared" si="449"/>
        <v>0</v>
      </c>
      <c r="AI1097" s="40" t="b">
        <f t="shared" si="450"/>
        <v>0</v>
      </c>
      <c r="AJ1097" s="3">
        <f t="shared" si="451"/>
        <v>4.1414141414141459E-2</v>
      </c>
      <c r="AK1097" s="3">
        <f t="shared" si="452"/>
        <v>0.7801468130726037</v>
      </c>
    </row>
    <row r="1098" spans="1:37" s="3" customFormat="1" x14ac:dyDescent="0.25">
      <c r="A1098" s="9">
        <v>43716</v>
      </c>
      <c r="B1098" s="1" t="s">
        <v>61</v>
      </c>
      <c r="C1098" s="1" t="s">
        <v>44</v>
      </c>
      <c r="D1098">
        <v>21</v>
      </c>
      <c r="E1098" s="1">
        <v>20</v>
      </c>
      <c r="F1098">
        <f t="shared" si="428"/>
        <v>1</v>
      </c>
      <c r="G1098">
        <f t="shared" si="429"/>
        <v>0</v>
      </c>
      <c r="H1098" s="4">
        <v>1.23</v>
      </c>
      <c r="I1098" s="4">
        <v>4.25</v>
      </c>
      <c r="J1098" s="4">
        <v>1.22</v>
      </c>
      <c r="K1098" s="4">
        <v>4.5</v>
      </c>
      <c r="L1098" s="18">
        <f t="shared" si="430"/>
        <v>80</v>
      </c>
      <c r="M1098" s="18">
        <f t="shared" si="431"/>
        <v>20</v>
      </c>
      <c r="N1098" s="18">
        <f t="shared" si="432"/>
        <v>80</v>
      </c>
      <c r="O1098" s="18">
        <f t="shared" si="433"/>
        <v>20</v>
      </c>
      <c r="P1098" s="4">
        <f t="shared" si="434"/>
        <v>201909</v>
      </c>
      <c r="Q1098" s="23">
        <f t="shared" si="435"/>
        <v>1.23</v>
      </c>
      <c r="R1098" s="23">
        <f t="shared" si="436"/>
        <v>-4.6555183946488299</v>
      </c>
      <c r="S1098" s="22">
        <f t="shared" si="437"/>
        <v>-3.4255183946488299</v>
      </c>
      <c r="T1098" s="5">
        <f t="shared" si="438"/>
        <v>3.4552845528455287</v>
      </c>
      <c r="U1098" s="5"/>
      <c r="V1098" s="5"/>
      <c r="W1098" s="5">
        <f t="shared" si="439"/>
        <v>0.22999999999999998</v>
      </c>
      <c r="X1098" s="4">
        <f t="shared" si="440"/>
        <v>0.21999999999999997</v>
      </c>
      <c r="Y1098" s="4">
        <f t="shared" si="441"/>
        <v>-1.0000000000000009E-2</v>
      </c>
      <c r="Z1098" s="30">
        <f t="shared" si="442"/>
        <v>2019</v>
      </c>
      <c r="AA1098" s="4">
        <f t="shared" si="443"/>
        <v>-1</v>
      </c>
      <c r="AB1098" s="4">
        <f t="shared" si="444"/>
        <v>-1</v>
      </c>
      <c r="AC1098" s="4">
        <f t="shared" si="445"/>
        <v>0</v>
      </c>
      <c r="AD1098" s="4"/>
      <c r="AE1098" s="4">
        <f t="shared" si="446"/>
        <v>-6.6640010662402105E-3</v>
      </c>
      <c r="AF1098" s="31">
        <f t="shared" si="447"/>
        <v>-0.77</v>
      </c>
      <c r="AG1098" s="31">
        <f t="shared" si="448"/>
        <v>-0.78</v>
      </c>
      <c r="AH1098" s="3">
        <f t="shared" si="449"/>
        <v>0</v>
      </c>
      <c r="AI1098" s="40" t="b">
        <f t="shared" si="450"/>
        <v>0</v>
      </c>
      <c r="AJ1098" s="3">
        <f t="shared" si="451"/>
        <v>4.6076642335766471E-2</v>
      </c>
      <c r="AK1098" s="3">
        <f t="shared" si="452"/>
        <v>0.79946394113278629</v>
      </c>
    </row>
    <row r="1099" spans="1:37" s="3" customFormat="1" x14ac:dyDescent="0.25">
      <c r="A1099" s="9">
        <v>43716</v>
      </c>
      <c r="B1099" s="1" t="s">
        <v>40</v>
      </c>
      <c r="C1099" s="1" t="s">
        <v>73</v>
      </c>
      <c r="D1099">
        <v>27</v>
      </c>
      <c r="E1099" s="1">
        <v>30</v>
      </c>
      <c r="F1099">
        <f t="shared" si="428"/>
        <v>0</v>
      </c>
      <c r="G1099">
        <f t="shared" si="429"/>
        <v>1</v>
      </c>
      <c r="H1099" s="4">
        <v>2.2999999999999998</v>
      </c>
      <c r="I1099" s="4">
        <v>1.66</v>
      </c>
      <c r="J1099" s="4">
        <v>2.1</v>
      </c>
      <c r="K1099" s="4">
        <v>1.76</v>
      </c>
      <c r="L1099" s="18">
        <f t="shared" si="430"/>
        <v>40</v>
      </c>
      <c r="M1099" s="18">
        <f t="shared" si="431"/>
        <v>60</v>
      </c>
      <c r="N1099" s="18">
        <f t="shared" si="432"/>
        <v>45</v>
      </c>
      <c r="O1099" s="18">
        <f t="shared" si="433"/>
        <v>55</v>
      </c>
      <c r="P1099" s="4">
        <f t="shared" si="434"/>
        <v>201909</v>
      </c>
      <c r="Q1099" s="23">
        <f t="shared" si="435"/>
        <v>1.3855421686746987</v>
      </c>
      <c r="R1099" s="23">
        <f t="shared" si="436"/>
        <v>-2.2843822843822847</v>
      </c>
      <c r="S1099" s="22">
        <f t="shared" si="437"/>
        <v>-0.89884011570758604</v>
      </c>
      <c r="T1099" s="5">
        <f t="shared" si="438"/>
        <v>0.72173913043478266</v>
      </c>
      <c r="U1099" s="5"/>
      <c r="V1099" s="5"/>
      <c r="W1099" s="5">
        <f t="shared" si="439"/>
        <v>-1</v>
      </c>
      <c r="X1099" s="4">
        <f t="shared" si="440"/>
        <v>-1</v>
      </c>
      <c r="Y1099" s="4">
        <f t="shared" si="441"/>
        <v>0</v>
      </c>
      <c r="Z1099" s="30">
        <f t="shared" si="442"/>
        <v>2019</v>
      </c>
      <c r="AA1099" s="4">
        <f t="shared" si="443"/>
        <v>0.65999999999999992</v>
      </c>
      <c r="AB1099" s="4">
        <f t="shared" si="444"/>
        <v>0.76</v>
      </c>
      <c r="AC1099" s="4">
        <f t="shared" si="445"/>
        <v>0.10000000000000009</v>
      </c>
      <c r="AD1099" s="4"/>
      <c r="AE1099" s="4">
        <f t="shared" si="446"/>
        <v>-4.1407867494823947E-2</v>
      </c>
      <c r="AF1099" s="31">
        <f t="shared" si="447"/>
        <v>-0.34000000000000008</v>
      </c>
      <c r="AG1099" s="31">
        <f t="shared" si="448"/>
        <v>-0.24</v>
      </c>
      <c r="AH1099" s="3">
        <f t="shared" si="449"/>
        <v>0</v>
      </c>
      <c r="AI1099" s="40" t="b">
        <f t="shared" si="450"/>
        <v>0</v>
      </c>
      <c r="AJ1099" s="3">
        <f t="shared" si="451"/>
        <v>3.5858585858585923E-2</v>
      </c>
      <c r="AK1099" s="3">
        <f t="shared" si="452"/>
        <v>0.72834147531433491</v>
      </c>
    </row>
    <row r="1100" spans="1:37" s="3" customFormat="1" x14ac:dyDescent="0.25">
      <c r="A1100" s="9">
        <v>43716</v>
      </c>
      <c r="B1100" s="1" t="s">
        <v>58</v>
      </c>
      <c r="C1100" s="1" t="s">
        <v>50</v>
      </c>
      <c r="D1100">
        <v>13</v>
      </c>
      <c r="E1100" s="1">
        <v>43</v>
      </c>
      <c r="F1100">
        <f t="shared" si="428"/>
        <v>0</v>
      </c>
      <c r="G1100">
        <f t="shared" si="429"/>
        <v>1</v>
      </c>
      <c r="H1100" s="4">
        <v>1.4</v>
      </c>
      <c r="I1100" s="4">
        <v>3.05</v>
      </c>
      <c r="J1100" s="4">
        <v>1.4</v>
      </c>
      <c r="K1100" s="4">
        <v>3.1</v>
      </c>
      <c r="L1100" s="18">
        <f t="shared" si="430"/>
        <v>70</v>
      </c>
      <c r="M1100" s="18">
        <f t="shared" si="431"/>
        <v>30</v>
      </c>
      <c r="N1100" s="18">
        <f t="shared" si="432"/>
        <v>70</v>
      </c>
      <c r="O1100" s="18">
        <f t="shared" si="433"/>
        <v>30</v>
      </c>
      <c r="P1100" s="4">
        <f t="shared" si="434"/>
        <v>201909</v>
      </c>
      <c r="Q1100" s="23">
        <f t="shared" si="435"/>
        <v>0.45901639344262296</v>
      </c>
      <c r="R1100" s="23">
        <f t="shared" si="436"/>
        <v>-2.9878048780487809</v>
      </c>
      <c r="S1100" s="22">
        <f t="shared" si="437"/>
        <v>-2.5287884846061579</v>
      </c>
      <c r="T1100" s="5">
        <f t="shared" si="438"/>
        <v>2.1785714285714284</v>
      </c>
      <c r="U1100" s="5"/>
      <c r="V1100" s="5"/>
      <c r="W1100" s="5">
        <f t="shared" si="439"/>
        <v>-1</v>
      </c>
      <c r="X1100" s="4">
        <f t="shared" si="440"/>
        <v>-1</v>
      </c>
      <c r="Y1100" s="4">
        <f t="shared" si="441"/>
        <v>0</v>
      </c>
      <c r="Z1100" s="30">
        <f t="shared" si="442"/>
        <v>2019</v>
      </c>
      <c r="AA1100" s="4">
        <f t="shared" si="443"/>
        <v>2.0499999999999998</v>
      </c>
      <c r="AB1100" s="4">
        <f t="shared" si="444"/>
        <v>2.1</v>
      </c>
      <c r="AC1100" s="4">
        <f t="shared" si="445"/>
        <v>5.0000000000000266E-2</v>
      </c>
      <c r="AD1100" s="4"/>
      <c r="AE1100" s="4">
        <f t="shared" si="446"/>
        <v>0</v>
      </c>
      <c r="AF1100" s="31">
        <f t="shared" si="447"/>
        <v>1.0499999999999998</v>
      </c>
      <c r="AG1100" s="31">
        <f t="shared" si="448"/>
        <v>1.1000000000000001</v>
      </c>
      <c r="AH1100" s="3">
        <f t="shared" si="449"/>
        <v>0</v>
      </c>
      <c r="AI1100" s="40" t="b">
        <f t="shared" si="450"/>
        <v>0</v>
      </c>
      <c r="AJ1100" s="3">
        <f t="shared" si="451"/>
        <v>4.0449438202247112E-2</v>
      </c>
      <c r="AK1100" s="3">
        <f t="shared" si="452"/>
        <v>0.75593569865462973</v>
      </c>
    </row>
    <row r="1101" spans="1:37" s="3" customFormat="1" x14ac:dyDescent="0.25">
      <c r="A1101" s="9">
        <v>43716</v>
      </c>
      <c r="B1101" s="1" t="s">
        <v>56</v>
      </c>
      <c r="C1101" s="1" t="s">
        <v>49</v>
      </c>
      <c r="D1101">
        <v>26</v>
      </c>
      <c r="E1101" s="1">
        <v>40</v>
      </c>
      <c r="F1101">
        <f t="shared" si="428"/>
        <v>0</v>
      </c>
      <c r="G1101">
        <f t="shared" si="429"/>
        <v>1</v>
      </c>
      <c r="H1101" s="4">
        <v>2.75</v>
      </c>
      <c r="I1101" s="4">
        <v>1.47</v>
      </c>
      <c r="J1101" s="4">
        <v>2.65</v>
      </c>
      <c r="K1101" s="4">
        <v>1.54</v>
      </c>
      <c r="L1101" s="18">
        <f t="shared" si="430"/>
        <v>30</v>
      </c>
      <c r="M1101" s="18">
        <f t="shared" si="431"/>
        <v>65</v>
      </c>
      <c r="N1101" s="18">
        <f t="shared" si="432"/>
        <v>35</v>
      </c>
      <c r="O1101" s="18">
        <f t="shared" si="433"/>
        <v>60</v>
      </c>
      <c r="P1101" s="4">
        <f t="shared" si="434"/>
        <v>201909</v>
      </c>
      <c r="Q1101" s="23">
        <f t="shared" si="435"/>
        <v>1.870748299319728</v>
      </c>
      <c r="R1101" s="23">
        <f t="shared" si="436"/>
        <v>-2.6990881458966562</v>
      </c>
      <c r="S1101" s="22">
        <f t="shared" si="437"/>
        <v>-0.82833984657692827</v>
      </c>
      <c r="T1101" s="5">
        <f t="shared" si="438"/>
        <v>0.53454545454545455</v>
      </c>
      <c r="U1101" s="5"/>
      <c r="V1101" s="5"/>
      <c r="W1101" s="5">
        <f t="shared" si="439"/>
        <v>-1</v>
      </c>
      <c r="X1101" s="4">
        <f t="shared" si="440"/>
        <v>-1</v>
      </c>
      <c r="Y1101" s="4">
        <f t="shared" si="441"/>
        <v>0</v>
      </c>
      <c r="Z1101" s="30">
        <f t="shared" si="442"/>
        <v>2019</v>
      </c>
      <c r="AA1101" s="4">
        <f t="shared" si="443"/>
        <v>0.47</v>
      </c>
      <c r="AB1101" s="4">
        <f t="shared" si="444"/>
        <v>0.54</v>
      </c>
      <c r="AC1101" s="4">
        <f t="shared" si="445"/>
        <v>7.0000000000000062E-2</v>
      </c>
      <c r="AD1101" s="4"/>
      <c r="AE1101" s="4">
        <f t="shared" si="446"/>
        <v>-1.3722126929674117E-2</v>
      </c>
      <c r="AF1101" s="31">
        <f t="shared" si="447"/>
        <v>-0.53</v>
      </c>
      <c r="AG1101" s="31">
        <f t="shared" si="448"/>
        <v>-0.45999999999999996</v>
      </c>
      <c r="AH1101" s="3">
        <f t="shared" si="449"/>
        <v>0</v>
      </c>
      <c r="AI1101" s="40" t="b">
        <f t="shared" si="450"/>
        <v>0</v>
      </c>
      <c r="AJ1101" s="3">
        <f t="shared" si="451"/>
        <v>4.206161137440767E-2</v>
      </c>
      <c r="AK1101" s="3">
        <f t="shared" si="452"/>
        <v>0.74176661163144075</v>
      </c>
    </row>
    <row r="1102" spans="1:37" s="3" customFormat="1" x14ac:dyDescent="0.25">
      <c r="A1102" s="9">
        <v>43716</v>
      </c>
      <c r="B1102" s="1" t="s">
        <v>51</v>
      </c>
      <c r="C1102" s="1" t="s">
        <v>43</v>
      </c>
      <c r="D1102">
        <v>10</v>
      </c>
      <c r="E1102" s="1">
        <v>59</v>
      </c>
      <c r="F1102">
        <f t="shared" si="428"/>
        <v>0</v>
      </c>
      <c r="G1102">
        <f t="shared" si="429"/>
        <v>1</v>
      </c>
      <c r="H1102" s="4">
        <v>3</v>
      </c>
      <c r="I1102" s="4">
        <v>1.41</v>
      </c>
      <c r="J1102" s="4">
        <v>3.6</v>
      </c>
      <c r="K1102" s="4">
        <v>1.31</v>
      </c>
      <c r="L1102" s="18">
        <f t="shared" si="430"/>
        <v>30</v>
      </c>
      <c r="M1102" s="18">
        <f t="shared" si="431"/>
        <v>70</v>
      </c>
      <c r="N1102" s="18">
        <f t="shared" si="432"/>
        <v>25</v>
      </c>
      <c r="O1102" s="18">
        <f t="shared" si="433"/>
        <v>75</v>
      </c>
      <c r="P1102" s="4">
        <f t="shared" si="434"/>
        <v>201909</v>
      </c>
      <c r="Q1102" s="23">
        <f t="shared" si="435"/>
        <v>2.1276595744680851</v>
      </c>
      <c r="R1102" s="23">
        <f t="shared" si="436"/>
        <v>-2.9390243902439028</v>
      </c>
      <c r="S1102" s="22">
        <f t="shared" si="437"/>
        <v>-0.81136481577581776</v>
      </c>
      <c r="T1102" s="5">
        <f t="shared" si="438"/>
        <v>0.47</v>
      </c>
      <c r="U1102" s="5"/>
      <c r="V1102" s="5"/>
      <c r="W1102" s="5">
        <f t="shared" si="439"/>
        <v>-1</v>
      </c>
      <c r="X1102" s="4">
        <f t="shared" si="440"/>
        <v>-1</v>
      </c>
      <c r="Y1102" s="4">
        <f t="shared" si="441"/>
        <v>0</v>
      </c>
      <c r="Z1102" s="30">
        <f t="shared" si="442"/>
        <v>2019</v>
      </c>
      <c r="AA1102" s="4">
        <f t="shared" si="443"/>
        <v>0.40999999999999992</v>
      </c>
      <c r="AB1102" s="4">
        <f t="shared" si="444"/>
        <v>0.31000000000000005</v>
      </c>
      <c r="AC1102" s="4">
        <f t="shared" si="445"/>
        <v>-9.9999999999999867E-2</v>
      </c>
      <c r="AD1102" s="4"/>
      <c r="AE1102" s="4">
        <f t="shared" si="446"/>
        <v>5.5555555555555525E-2</v>
      </c>
      <c r="AF1102" s="31">
        <f t="shared" si="447"/>
        <v>-0.59000000000000008</v>
      </c>
      <c r="AG1102" s="31">
        <f t="shared" si="448"/>
        <v>-0.69</v>
      </c>
      <c r="AH1102" s="3">
        <f t="shared" si="449"/>
        <v>1</v>
      </c>
      <c r="AI1102" s="40">
        <f t="shared" si="450"/>
        <v>1.3002364066193817E-2</v>
      </c>
      <c r="AJ1102" s="3">
        <f t="shared" si="451"/>
        <v>4.0816326530612401E-2</v>
      </c>
      <c r="AK1102" s="3">
        <f t="shared" si="452"/>
        <v>0.75353352447060007</v>
      </c>
    </row>
    <row r="1103" spans="1:37" s="3" customFormat="1" x14ac:dyDescent="0.25">
      <c r="A1103" s="9">
        <v>43716</v>
      </c>
      <c r="B1103" s="1" t="s">
        <v>60</v>
      </c>
      <c r="C1103" s="1" t="s">
        <v>41</v>
      </c>
      <c r="D1103">
        <v>28</v>
      </c>
      <c r="E1103" s="1">
        <v>12</v>
      </c>
      <c r="F1103">
        <f t="shared" si="428"/>
        <v>1</v>
      </c>
      <c r="G1103">
        <f t="shared" si="429"/>
        <v>0</v>
      </c>
      <c r="H1103" s="4">
        <v>1.5</v>
      </c>
      <c r="I1103" s="4">
        <v>2.7</v>
      </c>
      <c r="J1103" s="4">
        <v>1.52</v>
      </c>
      <c r="K1103" s="4">
        <v>2.67</v>
      </c>
      <c r="L1103" s="18">
        <f t="shared" si="430"/>
        <v>60</v>
      </c>
      <c r="M1103" s="18">
        <f t="shared" si="431"/>
        <v>35</v>
      </c>
      <c r="N1103" s="18">
        <f t="shared" si="432"/>
        <v>65</v>
      </c>
      <c r="O1103" s="18">
        <f t="shared" si="433"/>
        <v>35</v>
      </c>
      <c r="P1103" s="4">
        <f t="shared" si="434"/>
        <v>201909</v>
      </c>
      <c r="Q1103" s="23">
        <f t="shared" si="435"/>
        <v>1.5</v>
      </c>
      <c r="R1103" s="23">
        <f t="shared" si="436"/>
        <v>-2.5882352941176467</v>
      </c>
      <c r="S1103" s="22">
        <f t="shared" si="437"/>
        <v>-1.0882352941176467</v>
      </c>
      <c r="T1103" s="5">
        <f t="shared" si="438"/>
        <v>1.8</v>
      </c>
      <c r="U1103" s="5"/>
      <c r="V1103" s="5"/>
      <c r="W1103" s="5">
        <f t="shared" si="439"/>
        <v>0.5</v>
      </c>
      <c r="X1103" s="4">
        <f t="shared" si="440"/>
        <v>0.52</v>
      </c>
      <c r="Y1103" s="4">
        <f t="shared" si="441"/>
        <v>2.0000000000000018E-2</v>
      </c>
      <c r="Z1103" s="30">
        <f t="shared" si="442"/>
        <v>2019</v>
      </c>
      <c r="AA1103" s="4">
        <f t="shared" si="443"/>
        <v>-1</v>
      </c>
      <c r="AB1103" s="4">
        <f t="shared" si="444"/>
        <v>-1</v>
      </c>
      <c r="AC1103" s="4">
        <f t="shared" si="445"/>
        <v>0</v>
      </c>
      <c r="AD1103" s="4"/>
      <c r="AE1103" s="4">
        <f t="shared" si="446"/>
        <v>8.7719298245613198E-3</v>
      </c>
      <c r="AF1103" s="31">
        <f t="shared" si="447"/>
        <v>-0.5</v>
      </c>
      <c r="AG1103" s="31">
        <f t="shared" si="448"/>
        <v>-0.48</v>
      </c>
      <c r="AH1103" s="3">
        <f t="shared" si="449"/>
        <v>0</v>
      </c>
      <c r="AI1103" s="40" t="b">
        <f t="shared" si="450"/>
        <v>0</v>
      </c>
      <c r="AJ1103" s="3">
        <f t="shared" si="451"/>
        <v>3.5714285714285587E-2</v>
      </c>
      <c r="AK1103" s="3">
        <f t="shared" si="452"/>
        <v>0.74394147233653407</v>
      </c>
    </row>
    <row r="1104" spans="1:37" s="3" customFormat="1" x14ac:dyDescent="0.25">
      <c r="A1104" s="9">
        <v>43716</v>
      </c>
      <c r="B1104" s="1" t="s">
        <v>53</v>
      </c>
      <c r="C1104" s="1" t="s">
        <v>46</v>
      </c>
      <c r="D1104">
        <v>16</v>
      </c>
      <c r="E1104" s="1">
        <v>17</v>
      </c>
      <c r="F1104">
        <f t="shared" si="428"/>
        <v>0</v>
      </c>
      <c r="G1104">
        <f t="shared" si="429"/>
        <v>1</v>
      </c>
      <c r="H1104" s="4">
        <v>1.6</v>
      </c>
      <c r="I1104" s="4">
        <v>2.4500000000000002</v>
      </c>
      <c r="J1104" s="4">
        <v>1.68</v>
      </c>
      <c r="K1104" s="4">
        <v>2.25</v>
      </c>
      <c r="L1104" s="18">
        <f t="shared" si="430"/>
        <v>60</v>
      </c>
      <c r="M1104" s="18">
        <f t="shared" si="431"/>
        <v>40</v>
      </c>
      <c r="N1104" s="18">
        <f t="shared" si="432"/>
        <v>55</v>
      </c>
      <c r="O1104" s="18">
        <f t="shared" si="433"/>
        <v>40</v>
      </c>
      <c r="P1104" s="4">
        <f t="shared" si="434"/>
        <v>201909</v>
      </c>
      <c r="Q1104" s="23">
        <f t="shared" si="435"/>
        <v>0.65306122448979587</v>
      </c>
      <c r="R1104" s="23">
        <f t="shared" si="436"/>
        <v>-2.3563218390804597</v>
      </c>
      <c r="S1104" s="22">
        <f t="shared" si="437"/>
        <v>-1.7032606145906639</v>
      </c>
      <c r="T1104" s="5">
        <f t="shared" si="438"/>
        <v>1.53125</v>
      </c>
      <c r="U1104" s="5"/>
      <c r="V1104" s="5"/>
      <c r="W1104" s="5">
        <f t="shared" si="439"/>
        <v>-1</v>
      </c>
      <c r="X1104" s="4">
        <f t="shared" si="440"/>
        <v>-1</v>
      </c>
      <c r="Y1104" s="4">
        <f t="shared" si="441"/>
        <v>0</v>
      </c>
      <c r="Z1104" s="30">
        <f t="shared" si="442"/>
        <v>2019</v>
      </c>
      <c r="AA1104" s="4">
        <f t="shared" si="443"/>
        <v>1.4500000000000002</v>
      </c>
      <c r="AB1104" s="4">
        <f t="shared" si="444"/>
        <v>1.25</v>
      </c>
      <c r="AC1104" s="4">
        <f t="shared" si="445"/>
        <v>-0.20000000000000018</v>
      </c>
      <c r="AD1104" s="4"/>
      <c r="AE1104" s="4">
        <f t="shared" si="446"/>
        <v>2.9761904761904767E-2</v>
      </c>
      <c r="AF1104" s="31">
        <f t="shared" si="447"/>
        <v>0.45000000000000018</v>
      </c>
      <c r="AG1104" s="31">
        <f t="shared" si="448"/>
        <v>0.25</v>
      </c>
      <c r="AH1104" s="3">
        <f t="shared" si="449"/>
        <v>0</v>
      </c>
      <c r="AI1104" s="40" t="b">
        <f t="shared" si="450"/>
        <v>0</v>
      </c>
      <c r="AJ1104" s="3">
        <f t="shared" si="451"/>
        <v>3.2098765432098886E-2</v>
      </c>
      <c r="AK1104" s="3">
        <f t="shared" si="452"/>
        <v>0.73643794252394845</v>
      </c>
    </row>
    <row r="1105" spans="1:37" s="3" customFormat="1" x14ac:dyDescent="0.25">
      <c r="A1105" s="9">
        <v>43716</v>
      </c>
      <c r="B1105" s="1" t="s">
        <v>55</v>
      </c>
      <c r="C1105" s="1" t="s">
        <v>48</v>
      </c>
      <c r="D1105">
        <v>32</v>
      </c>
      <c r="E1105" s="1">
        <v>27</v>
      </c>
      <c r="F1105">
        <f t="shared" si="428"/>
        <v>1</v>
      </c>
      <c r="G1105">
        <f t="shared" si="429"/>
        <v>0</v>
      </c>
      <c r="H1105" s="4">
        <v>1.25</v>
      </c>
      <c r="I1105" s="4">
        <v>4.2</v>
      </c>
      <c r="J1105" s="4">
        <v>1.2</v>
      </c>
      <c r="K1105" s="4">
        <v>4.75</v>
      </c>
      <c r="L1105" s="18">
        <f t="shared" si="430"/>
        <v>80</v>
      </c>
      <c r="M1105" s="18">
        <f t="shared" si="431"/>
        <v>20</v>
      </c>
      <c r="N1105" s="18">
        <f t="shared" si="432"/>
        <v>80</v>
      </c>
      <c r="O1105" s="18">
        <f t="shared" si="433"/>
        <v>20</v>
      </c>
      <c r="P1105" s="4">
        <f t="shared" si="434"/>
        <v>201909</v>
      </c>
      <c r="Q1105" s="23">
        <f t="shared" si="435"/>
        <v>1.25</v>
      </c>
      <c r="R1105" s="23">
        <f t="shared" si="436"/>
        <v>-4.3125</v>
      </c>
      <c r="S1105" s="22">
        <f t="shared" si="437"/>
        <v>-3.0625</v>
      </c>
      <c r="T1105" s="5">
        <f t="shared" si="438"/>
        <v>3.3600000000000003</v>
      </c>
      <c r="U1105" s="5"/>
      <c r="V1105" s="5"/>
      <c r="W1105" s="5">
        <f t="shared" si="439"/>
        <v>0.25</v>
      </c>
      <c r="X1105" s="4">
        <f t="shared" si="440"/>
        <v>0.19999999999999996</v>
      </c>
      <c r="Y1105" s="4">
        <f t="shared" si="441"/>
        <v>-5.0000000000000044E-2</v>
      </c>
      <c r="Z1105" s="30">
        <f t="shared" si="442"/>
        <v>2019</v>
      </c>
      <c r="AA1105" s="4">
        <f t="shared" si="443"/>
        <v>-1</v>
      </c>
      <c r="AB1105" s="4">
        <f t="shared" si="444"/>
        <v>-1</v>
      </c>
      <c r="AC1105" s="4">
        <f t="shared" si="445"/>
        <v>0</v>
      </c>
      <c r="AD1105" s="4"/>
      <c r="AE1105" s="4">
        <f t="shared" si="446"/>
        <v>-3.3333333333333326E-2</v>
      </c>
      <c r="AF1105" s="31">
        <f t="shared" si="447"/>
        <v>-0.75</v>
      </c>
      <c r="AG1105" s="31">
        <f t="shared" si="448"/>
        <v>-0.8</v>
      </c>
      <c r="AH1105" s="3">
        <f t="shared" si="449"/>
        <v>0</v>
      </c>
      <c r="AI1105" s="40" t="b">
        <f t="shared" si="450"/>
        <v>0</v>
      </c>
      <c r="AJ1105" s="3">
        <f t="shared" si="451"/>
        <v>3.669724770642202E-2</v>
      </c>
      <c r="AK1105" s="3">
        <f t="shared" si="452"/>
        <v>0.8022675736961451</v>
      </c>
    </row>
    <row r="1106" spans="1:37" s="3" customFormat="1" x14ac:dyDescent="0.25">
      <c r="A1106" s="9">
        <v>43713</v>
      </c>
      <c r="B1106" s="1" t="s">
        <v>45</v>
      </c>
      <c r="C1106" s="1" t="s">
        <v>62</v>
      </c>
      <c r="D1106">
        <v>3</v>
      </c>
      <c r="E1106" s="1">
        <v>10</v>
      </c>
      <c r="F1106">
        <f t="shared" si="428"/>
        <v>0</v>
      </c>
      <c r="G1106">
        <f t="shared" si="429"/>
        <v>1</v>
      </c>
      <c r="H1106" s="4">
        <v>1.58</v>
      </c>
      <c r="I1106" s="4">
        <v>2.5</v>
      </c>
      <c r="J1106" s="4">
        <v>1.58</v>
      </c>
      <c r="K1106" s="4">
        <v>2.5</v>
      </c>
      <c r="L1106" s="18">
        <f t="shared" si="430"/>
        <v>60</v>
      </c>
      <c r="M1106" s="18">
        <f t="shared" si="431"/>
        <v>40</v>
      </c>
      <c r="N1106" s="18">
        <f t="shared" si="432"/>
        <v>60</v>
      </c>
      <c r="O1106" s="18">
        <f t="shared" si="433"/>
        <v>40</v>
      </c>
      <c r="P1106" s="4">
        <f t="shared" si="434"/>
        <v>201909</v>
      </c>
      <c r="Q1106" s="23">
        <f t="shared" si="435"/>
        <v>0.63200000000000001</v>
      </c>
      <c r="R1106" s="23">
        <f t="shared" si="436"/>
        <v>-2.3908045977011492</v>
      </c>
      <c r="S1106" s="22">
        <f t="shared" si="437"/>
        <v>-1.7588045977011491</v>
      </c>
      <c r="T1106" s="5">
        <f t="shared" si="438"/>
        <v>1.5822784810126582</v>
      </c>
      <c r="U1106" s="5"/>
      <c r="V1106" s="5"/>
      <c r="W1106" s="5">
        <f t="shared" si="439"/>
        <v>-1</v>
      </c>
      <c r="X1106" s="4">
        <f t="shared" si="440"/>
        <v>-1</v>
      </c>
      <c r="Y1106" s="4">
        <f t="shared" si="441"/>
        <v>0</v>
      </c>
      <c r="Z1106" s="30">
        <f t="shared" si="442"/>
        <v>2019</v>
      </c>
      <c r="AA1106" s="4">
        <f t="shared" si="443"/>
        <v>1.5</v>
      </c>
      <c r="AB1106" s="4">
        <f t="shared" si="444"/>
        <v>1.5</v>
      </c>
      <c r="AC1106" s="4">
        <f t="shared" si="445"/>
        <v>0</v>
      </c>
      <c r="AD1106" s="4"/>
      <c r="AE1106" s="4">
        <f t="shared" si="446"/>
        <v>0</v>
      </c>
      <c r="AF1106" s="31">
        <f t="shared" si="447"/>
        <v>0.5</v>
      </c>
      <c r="AG1106" s="31">
        <f t="shared" si="448"/>
        <v>0.5</v>
      </c>
      <c r="AH1106" s="3">
        <f t="shared" si="449"/>
        <v>0</v>
      </c>
      <c r="AI1106" s="40" t="b">
        <f t="shared" si="450"/>
        <v>0</v>
      </c>
      <c r="AJ1106" s="3">
        <f t="shared" si="451"/>
        <v>3.1862745098039214E-2</v>
      </c>
      <c r="AK1106" s="3">
        <f t="shared" si="452"/>
        <v>0.73850344496074349</v>
      </c>
    </row>
    <row r="1107" spans="1:37" s="3" customFormat="1" x14ac:dyDescent="0.25">
      <c r="A1107" s="9">
        <v>43499</v>
      </c>
      <c r="B1107" s="1" t="s">
        <v>73</v>
      </c>
      <c r="C1107" s="1" t="s">
        <v>52</v>
      </c>
      <c r="D1107">
        <v>3</v>
      </c>
      <c r="E1107" s="1">
        <v>13</v>
      </c>
      <c r="F1107">
        <f t="shared" si="428"/>
        <v>0</v>
      </c>
      <c r="G1107">
        <f t="shared" si="429"/>
        <v>1</v>
      </c>
      <c r="H1107" s="4">
        <v>1.95</v>
      </c>
      <c r="I1107" s="4">
        <v>1.86</v>
      </c>
      <c r="J1107" s="4">
        <v>2.1</v>
      </c>
      <c r="K1107" s="4">
        <v>1.76</v>
      </c>
      <c r="L1107" s="18">
        <f t="shared" si="430"/>
        <v>50</v>
      </c>
      <c r="M1107" s="18">
        <f t="shared" si="431"/>
        <v>50</v>
      </c>
      <c r="N1107" s="18">
        <f t="shared" si="432"/>
        <v>45</v>
      </c>
      <c r="O1107" s="18">
        <f t="shared" si="433"/>
        <v>55</v>
      </c>
      <c r="P1107" s="4">
        <f t="shared" si="434"/>
        <v>201902</v>
      </c>
      <c r="Q1107" s="23">
        <f t="shared" si="435"/>
        <v>1.0483870967741935</v>
      </c>
      <c r="R1107" s="23">
        <f t="shared" si="436"/>
        <v>-2.215422276621787</v>
      </c>
      <c r="S1107" s="22">
        <f t="shared" si="437"/>
        <v>-1.1670351798475935</v>
      </c>
      <c r="T1107" s="5">
        <f t="shared" si="438"/>
        <v>0.9538461538461539</v>
      </c>
      <c r="U1107" s="5"/>
      <c r="V1107" s="5"/>
      <c r="W1107" s="5">
        <f t="shared" si="439"/>
        <v>-1</v>
      </c>
      <c r="X1107" s="4">
        <f t="shared" si="440"/>
        <v>-1</v>
      </c>
      <c r="Y1107" s="4">
        <f t="shared" si="441"/>
        <v>0</v>
      </c>
      <c r="Z1107" s="30">
        <f t="shared" si="442"/>
        <v>2019</v>
      </c>
      <c r="AA1107" s="4">
        <f t="shared" si="443"/>
        <v>0.8600000000000001</v>
      </c>
      <c r="AB1107" s="4">
        <f t="shared" si="444"/>
        <v>0.76</v>
      </c>
      <c r="AC1107" s="4">
        <f t="shared" si="445"/>
        <v>-0.10000000000000009</v>
      </c>
      <c r="AD1107" s="4"/>
      <c r="AE1107" s="4">
        <f t="shared" si="446"/>
        <v>3.6630036630036722E-2</v>
      </c>
      <c r="AF1107" s="31">
        <f t="shared" si="447"/>
        <v>-0.1399999999999999</v>
      </c>
      <c r="AG1107" s="31">
        <f t="shared" si="448"/>
        <v>-0.24</v>
      </c>
      <c r="AH1107" s="3">
        <f t="shared" si="449"/>
        <v>0</v>
      </c>
      <c r="AI1107" s="40" t="b">
        <f t="shared" si="450"/>
        <v>0</v>
      </c>
      <c r="AJ1107" s="3">
        <f t="shared" si="451"/>
        <v>4.8031496062992063E-2</v>
      </c>
      <c r="AK1107" s="3">
        <f t="shared" si="452"/>
        <v>0.71037912285010663</v>
      </c>
    </row>
    <row r="1108" spans="1:37" s="3" customFormat="1" x14ac:dyDescent="0.25">
      <c r="A1108" s="9">
        <v>43485</v>
      </c>
      <c r="B1108" s="1" t="s">
        <v>49</v>
      </c>
      <c r="C1108" s="1" t="s">
        <v>52</v>
      </c>
      <c r="D1108">
        <v>31</v>
      </c>
      <c r="E1108" s="1">
        <v>37</v>
      </c>
      <c r="F1108">
        <f t="shared" si="428"/>
        <v>0</v>
      </c>
      <c r="G1108">
        <f t="shared" si="429"/>
        <v>1</v>
      </c>
      <c r="H1108" s="4">
        <v>1.68</v>
      </c>
      <c r="I1108" s="4">
        <v>2.25</v>
      </c>
      <c r="J1108" s="4">
        <v>1.58</v>
      </c>
      <c r="K1108" s="4">
        <v>2.5</v>
      </c>
      <c r="L1108" s="18">
        <f t="shared" si="430"/>
        <v>50</v>
      </c>
      <c r="M1108" s="18">
        <f t="shared" si="431"/>
        <v>40</v>
      </c>
      <c r="N1108" s="18">
        <f t="shared" si="432"/>
        <v>60</v>
      </c>
      <c r="O1108" s="18">
        <f t="shared" si="433"/>
        <v>40</v>
      </c>
      <c r="P1108" s="4">
        <f t="shared" si="434"/>
        <v>201901</v>
      </c>
      <c r="Q1108" s="23">
        <f t="shared" si="435"/>
        <v>0.74666666666666659</v>
      </c>
      <c r="R1108" s="23">
        <f t="shared" si="436"/>
        <v>-2.2705882352941176</v>
      </c>
      <c r="S1108" s="22">
        <f t="shared" si="437"/>
        <v>-1.523921568627451</v>
      </c>
      <c r="T1108" s="5">
        <f t="shared" si="438"/>
        <v>1.3392857142857144</v>
      </c>
      <c r="U1108" s="5"/>
      <c r="V1108" s="5"/>
      <c r="W1108" s="5">
        <f t="shared" si="439"/>
        <v>-1</v>
      </c>
      <c r="X1108" s="4">
        <f t="shared" si="440"/>
        <v>-1</v>
      </c>
      <c r="Y1108" s="4">
        <f t="shared" si="441"/>
        <v>0</v>
      </c>
      <c r="Z1108" s="30">
        <f t="shared" si="442"/>
        <v>2019</v>
      </c>
      <c r="AA1108" s="4">
        <f t="shared" si="443"/>
        <v>1.25</v>
      </c>
      <c r="AB1108" s="4">
        <f t="shared" si="444"/>
        <v>1.5</v>
      </c>
      <c r="AC1108" s="4">
        <f t="shared" si="445"/>
        <v>0.25</v>
      </c>
      <c r="AD1108" s="4"/>
      <c r="AE1108" s="4">
        <f t="shared" si="446"/>
        <v>-3.7673297166967989E-2</v>
      </c>
      <c r="AF1108" s="31">
        <f t="shared" si="447"/>
        <v>0.25</v>
      </c>
      <c r="AG1108" s="31">
        <f t="shared" si="448"/>
        <v>0.5</v>
      </c>
      <c r="AH1108" s="3">
        <f t="shared" si="449"/>
        <v>1</v>
      </c>
      <c r="AI1108" s="40" t="b">
        <f t="shared" si="450"/>
        <v>0</v>
      </c>
      <c r="AJ1108" s="3">
        <f t="shared" si="451"/>
        <v>3.8167938931297662E-2</v>
      </c>
      <c r="AK1108" s="3">
        <f t="shared" si="452"/>
        <v>0.72495170907869322</v>
      </c>
    </row>
    <row r="1109" spans="1:37" s="3" customFormat="1" x14ac:dyDescent="0.25">
      <c r="A1109" s="9">
        <v>43485</v>
      </c>
      <c r="B1109" s="1" t="s">
        <v>42</v>
      </c>
      <c r="C1109" s="1" t="s">
        <v>73</v>
      </c>
      <c r="D1109">
        <v>23</v>
      </c>
      <c r="E1109" s="1">
        <v>26</v>
      </c>
      <c r="F1109">
        <f t="shared" si="428"/>
        <v>0</v>
      </c>
      <c r="G1109">
        <f t="shared" si="429"/>
        <v>1</v>
      </c>
      <c r="H1109" s="4">
        <v>1.57</v>
      </c>
      <c r="I1109" s="4">
        <v>2.5499999999999998</v>
      </c>
      <c r="J1109" s="4">
        <v>1.6</v>
      </c>
      <c r="K1109" s="4">
        <v>2.4500000000000002</v>
      </c>
      <c r="L1109" s="18">
        <f t="shared" si="430"/>
        <v>60</v>
      </c>
      <c r="M1109" s="18">
        <f t="shared" si="431"/>
        <v>35</v>
      </c>
      <c r="N1109" s="18">
        <f t="shared" si="432"/>
        <v>60</v>
      </c>
      <c r="O1109" s="18">
        <f t="shared" si="433"/>
        <v>40</v>
      </c>
      <c r="P1109" s="4">
        <f t="shared" si="434"/>
        <v>201901</v>
      </c>
      <c r="Q1109" s="23">
        <f t="shared" si="435"/>
        <v>0.61568627450980395</v>
      </c>
      <c r="R1109" s="23">
        <f t="shared" si="436"/>
        <v>-2.3995472552348613</v>
      </c>
      <c r="S1109" s="22">
        <f t="shared" si="437"/>
        <v>-1.7838609807250574</v>
      </c>
      <c r="T1109" s="5">
        <f t="shared" si="438"/>
        <v>1.6242038216560508</v>
      </c>
      <c r="U1109" s="5"/>
      <c r="V1109" s="5"/>
      <c r="W1109" s="5">
        <f t="shared" si="439"/>
        <v>-1</v>
      </c>
      <c r="X1109" s="4">
        <f t="shared" si="440"/>
        <v>-1</v>
      </c>
      <c r="Y1109" s="4">
        <f t="shared" si="441"/>
        <v>0</v>
      </c>
      <c r="Z1109" s="30">
        <f t="shared" si="442"/>
        <v>2019</v>
      </c>
      <c r="AA1109" s="4">
        <f t="shared" si="443"/>
        <v>1.5499999999999998</v>
      </c>
      <c r="AB1109" s="4">
        <f t="shared" si="444"/>
        <v>1.4500000000000002</v>
      </c>
      <c r="AC1109" s="4">
        <f t="shared" si="445"/>
        <v>-9.9999999999999645E-2</v>
      </c>
      <c r="AD1109" s="4"/>
      <c r="AE1109" s="4">
        <f t="shared" si="446"/>
        <v>1.1942675159235638E-2</v>
      </c>
      <c r="AF1109" s="31">
        <f t="shared" si="447"/>
        <v>0.54999999999999982</v>
      </c>
      <c r="AG1109" s="31">
        <f t="shared" si="448"/>
        <v>0.45000000000000018</v>
      </c>
      <c r="AH1109" s="3">
        <f t="shared" si="449"/>
        <v>0</v>
      </c>
      <c r="AI1109" s="40" t="b">
        <f t="shared" si="450"/>
        <v>0</v>
      </c>
      <c r="AJ1109" s="3">
        <f t="shared" si="451"/>
        <v>2.8276699029126329E-2</v>
      </c>
      <c r="AK1109" s="3">
        <f t="shared" si="452"/>
        <v>0.74295003424395301</v>
      </c>
    </row>
    <row r="1110" spans="1:37" s="3" customFormat="1" x14ac:dyDescent="0.25">
      <c r="A1110" s="9">
        <v>43478</v>
      </c>
      <c r="B1110" s="1" t="s">
        <v>42</v>
      </c>
      <c r="C1110" s="1" t="s">
        <v>55</v>
      </c>
      <c r="D1110">
        <v>20</v>
      </c>
      <c r="E1110" s="1">
        <v>14</v>
      </c>
      <c r="F1110">
        <f t="shared" si="428"/>
        <v>1</v>
      </c>
      <c r="G1110">
        <f t="shared" si="429"/>
        <v>0</v>
      </c>
      <c r="H1110" s="4">
        <v>1.26</v>
      </c>
      <c r="I1110" s="4">
        <v>4</v>
      </c>
      <c r="J1110" s="4">
        <v>1.25</v>
      </c>
      <c r="K1110" s="4">
        <v>4.0999999999999996</v>
      </c>
      <c r="L1110" s="18">
        <f t="shared" si="430"/>
        <v>70</v>
      </c>
      <c r="M1110" s="18">
        <f t="shared" si="431"/>
        <v>25</v>
      </c>
      <c r="N1110" s="18">
        <f t="shared" si="432"/>
        <v>80</v>
      </c>
      <c r="O1110" s="18">
        <f t="shared" si="433"/>
        <v>20</v>
      </c>
      <c r="P1110" s="4">
        <f t="shared" si="434"/>
        <v>201901</v>
      </c>
      <c r="Q1110" s="23">
        <f t="shared" si="435"/>
        <v>1.26</v>
      </c>
      <c r="R1110" s="23">
        <f t="shared" si="436"/>
        <v>-4.1794871794871788</v>
      </c>
      <c r="S1110" s="22">
        <f t="shared" si="437"/>
        <v>-2.9194871794871791</v>
      </c>
      <c r="T1110" s="5">
        <f t="shared" si="438"/>
        <v>3.1746031746031744</v>
      </c>
      <c r="U1110" s="5"/>
      <c r="V1110" s="5"/>
      <c r="W1110" s="5">
        <f t="shared" si="439"/>
        <v>0.26</v>
      </c>
      <c r="X1110" s="4">
        <f t="shared" si="440"/>
        <v>0.25</v>
      </c>
      <c r="Y1110" s="4">
        <f t="shared" si="441"/>
        <v>-1.0000000000000009E-2</v>
      </c>
      <c r="Z1110" s="30">
        <f t="shared" si="442"/>
        <v>2019</v>
      </c>
      <c r="AA1110" s="4">
        <f t="shared" si="443"/>
        <v>-1</v>
      </c>
      <c r="AB1110" s="4">
        <f t="shared" si="444"/>
        <v>-1</v>
      </c>
      <c r="AC1110" s="4">
        <f t="shared" si="445"/>
        <v>0</v>
      </c>
      <c r="AD1110" s="4"/>
      <c r="AE1110" s="4">
        <f t="shared" si="446"/>
        <v>-6.3492063492064377E-3</v>
      </c>
      <c r="AF1110" s="31">
        <f t="shared" si="447"/>
        <v>-0.74</v>
      </c>
      <c r="AG1110" s="31">
        <f t="shared" si="448"/>
        <v>-0.75</v>
      </c>
      <c r="AH1110" s="3">
        <f t="shared" si="449"/>
        <v>0</v>
      </c>
      <c r="AI1110" s="40" t="b">
        <f t="shared" si="450"/>
        <v>0</v>
      </c>
      <c r="AJ1110" s="3">
        <f t="shared" si="451"/>
        <v>4.1825095057034134E-2</v>
      </c>
      <c r="AK1110" s="3">
        <f t="shared" si="452"/>
        <v>0.79292642983119177</v>
      </c>
    </row>
    <row r="1111" spans="1:37" s="3" customFormat="1" x14ac:dyDescent="0.25">
      <c r="A1111" s="9">
        <v>43478</v>
      </c>
      <c r="B1111" s="1" t="s">
        <v>52</v>
      </c>
      <c r="C1111" s="1" t="s">
        <v>74</v>
      </c>
      <c r="D1111">
        <v>41</v>
      </c>
      <c r="E1111" s="1">
        <v>28</v>
      </c>
      <c r="F1111">
        <f t="shared" si="428"/>
        <v>1</v>
      </c>
      <c r="G1111">
        <f t="shared" si="429"/>
        <v>0</v>
      </c>
      <c r="H1111" s="4">
        <v>1.45</v>
      </c>
      <c r="I1111" s="4">
        <v>2.8</v>
      </c>
      <c r="J1111" s="4">
        <v>1.5</v>
      </c>
      <c r="K1111" s="4">
        <v>2.7</v>
      </c>
      <c r="L1111" s="18">
        <f t="shared" si="430"/>
        <v>60</v>
      </c>
      <c r="M1111" s="18">
        <f t="shared" si="431"/>
        <v>35</v>
      </c>
      <c r="N1111" s="18">
        <f t="shared" si="432"/>
        <v>65</v>
      </c>
      <c r="O1111" s="18">
        <f t="shared" si="433"/>
        <v>35</v>
      </c>
      <c r="P1111" s="4">
        <f t="shared" si="434"/>
        <v>201901</v>
      </c>
      <c r="Q1111" s="23">
        <f t="shared" si="435"/>
        <v>1.45</v>
      </c>
      <c r="R1111" s="23">
        <f t="shared" si="436"/>
        <v>-2.7777777777777777</v>
      </c>
      <c r="S1111" s="22">
        <f t="shared" si="437"/>
        <v>-1.3277777777777777</v>
      </c>
      <c r="T1111" s="5">
        <f t="shared" si="438"/>
        <v>1.9310344827586206</v>
      </c>
      <c r="U1111" s="5"/>
      <c r="V1111" s="5"/>
      <c r="W1111" s="5">
        <f t="shared" si="439"/>
        <v>0.44999999999999996</v>
      </c>
      <c r="X1111" s="4">
        <f t="shared" si="440"/>
        <v>0.5</v>
      </c>
      <c r="Y1111" s="4">
        <f t="shared" si="441"/>
        <v>5.0000000000000044E-2</v>
      </c>
      <c r="Z1111" s="30">
        <f t="shared" si="442"/>
        <v>2019</v>
      </c>
      <c r="AA1111" s="4">
        <f t="shared" si="443"/>
        <v>-1</v>
      </c>
      <c r="AB1111" s="4">
        <f t="shared" si="444"/>
        <v>-1</v>
      </c>
      <c r="AC1111" s="4">
        <f t="shared" si="445"/>
        <v>0</v>
      </c>
      <c r="AD1111" s="4"/>
      <c r="AE1111" s="4">
        <f t="shared" si="446"/>
        <v>2.298850574712652E-2</v>
      </c>
      <c r="AF1111" s="31">
        <f t="shared" si="447"/>
        <v>-0.55000000000000004</v>
      </c>
      <c r="AG1111" s="31">
        <f t="shared" si="448"/>
        <v>-0.5</v>
      </c>
      <c r="AH1111" s="3">
        <f t="shared" si="449"/>
        <v>0</v>
      </c>
      <c r="AI1111" s="40" t="b">
        <f t="shared" si="450"/>
        <v>0</v>
      </c>
      <c r="AJ1111" s="3">
        <f t="shared" si="451"/>
        <v>4.4705882352941262E-2</v>
      </c>
      <c r="AK1111" s="3">
        <f t="shared" si="452"/>
        <v>0.74216797301560333</v>
      </c>
    </row>
    <row r="1112" spans="1:37" s="3" customFormat="1" x14ac:dyDescent="0.25">
      <c r="A1112" s="9">
        <v>43477</v>
      </c>
      <c r="B1112" s="1" t="s">
        <v>73</v>
      </c>
      <c r="C1112" s="1" t="s">
        <v>37</v>
      </c>
      <c r="D1112">
        <v>30</v>
      </c>
      <c r="E1112" s="1">
        <v>22</v>
      </c>
      <c r="F1112">
        <f t="shared" si="428"/>
        <v>1</v>
      </c>
      <c r="G1112">
        <f t="shared" si="429"/>
        <v>0</v>
      </c>
      <c r="H1112" s="4">
        <v>1.31</v>
      </c>
      <c r="I1112" s="4">
        <v>3.6</v>
      </c>
      <c r="J1112" s="4">
        <v>1.29</v>
      </c>
      <c r="K1112" s="4">
        <v>3.7</v>
      </c>
      <c r="L1112" s="18">
        <f t="shared" si="430"/>
        <v>70</v>
      </c>
      <c r="M1112" s="18">
        <f t="shared" si="431"/>
        <v>25</v>
      </c>
      <c r="N1112" s="18">
        <f t="shared" si="432"/>
        <v>75</v>
      </c>
      <c r="O1112" s="18">
        <f t="shared" si="433"/>
        <v>25</v>
      </c>
      <c r="P1112" s="4">
        <f t="shared" si="434"/>
        <v>201901</v>
      </c>
      <c r="Q1112" s="23">
        <f t="shared" si="435"/>
        <v>1.31</v>
      </c>
      <c r="R1112" s="23">
        <f t="shared" si="436"/>
        <v>-3.6104218362282872</v>
      </c>
      <c r="S1112" s="22">
        <f t="shared" si="437"/>
        <v>-2.3004218362282871</v>
      </c>
      <c r="T1112" s="5">
        <f t="shared" si="438"/>
        <v>2.7480916030534353</v>
      </c>
      <c r="U1112" s="5"/>
      <c r="V1112" s="5"/>
      <c r="W1112" s="5">
        <f t="shared" si="439"/>
        <v>0.31000000000000005</v>
      </c>
      <c r="X1112" s="4">
        <f t="shared" si="440"/>
        <v>0.29000000000000004</v>
      </c>
      <c r="Y1112" s="4">
        <f t="shared" si="441"/>
        <v>-2.0000000000000018E-2</v>
      </c>
      <c r="Z1112" s="30">
        <f t="shared" si="442"/>
        <v>2019</v>
      </c>
      <c r="AA1112" s="4">
        <f t="shared" si="443"/>
        <v>-1</v>
      </c>
      <c r="AB1112" s="4">
        <f t="shared" si="444"/>
        <v>-1</v>
      </c>
      <c r="AC1112" s="4">
        <f t="shared" si="445"/>
        <v>0</v>
      </c>
      <c r="AD1112" s="4"/>
      <c r="AE1112" s="4">
        <f t="shared" si="446"/>
        <v>-1.1835019823658199E-2</v>
      </c>
      <c r="AF1112" s="31">
        <f t="shared" si="447"/>
        <v>-0.69</v>
      </c>
      <c r="AG1112" s="31">
        <f t="shared" si="448"/>
        <v>-0.71</v>
      </c>
      <c r="AH1112" s="3">
        <f t="shared" si="449"/>
        <v>0</v>
      </c>
      <c r="AI1112" s="40" t="b">
        <f t="shared" si="450"/>
        <v>0</v>
      </c>
      <c r="AJ1112" s="3">
        <f t="shared" si="451"/>
        <v>3.9511201629327863E-2</v>
      </c>
      <c r="AK1112" s="3">
        <f t="shared" si="452"/>
        <v>0.7792331305335598</v>
      </c>
    </row>
    <row r="1113" spans="1:37" s="3" customFormat="1" x14ac:dyDescent="0.25">
      <c r="A1113" s="9">
        <v>43477</v>
      </c>
      <c r="B1113" s="1" t="s">
        <v>49</v>
      </c>
      <c r="C1113" s="1" t="s">
        <v>36</v>
      </c>
      <c r="D1113">
        <v>31</v>
      </c>
      <c r="E1113" s="1">
        <v>13</v>
      </c>
      <c r="F1113">
        <f t="shared" si="428"/>
        <v>1</v>
      </c>
      <c r="G1113">
        <f t="shared" si="429"/>
        <v>0</v>
      </c>
      <c r="H1113" s="4">
        <v>1.43</v>
      </c>
      <c r="I1113" s="4">
        <v>2.9</v>
      </c>
      <c r="J1113" s="4">
        <v>1.5</v>
      </c>
      <c r="K1113" s="4">
        <v>2.7</v>
      </c>
      <c r="L1113" s="18">
        <f t="shared" si="430"/>
        <v>60</v>
      </c>
      <c r="M1113" s="18">
        <f t="shared" si="431"/>
        <v>30</v>
      </c>
      <c r="N1113" s="18">
        <f t="shared" si="432"/>
        <v>65</v>
      </c>
      <c r="O1113" s="18">
        <f t="shared" si="433"/>
        <v>35</v>
      </c>
      <c r="P1113" s="4">
        <f t="shared" si="434"/>
        <v>201901</v>
      </c>
      <c r="Q1113" s="23">
        <f t="shared" si="435"/>
        <v>1.43</v>
      </c>
      <c r="R1113" s="23">
        <f t="shared" si="436"/>
        <v>-2.8518971848225214</v>
      </c>
      <c r="S1113" s="22">
        <f t="shared" si="437"/>
        <v>-1.4218971848225215</v>
      </c>
      <c r="T1113" s="5">
        <f t="shared" si="438"/>
        <v>2.0279720279720279</v>
      </c>
      <c r="U1113" s="5"/>
      <c r="V1113" s="5"/>
      <c r="W1113" s="5">
        <f t="shared" si="439"/>
        <v>0.42999999999999994</v>
      </c>
      <c r="X1113" s="4">
        <f t="shared" si="440"/>
        <v>0.5</v>
      </c>
      <c r="Y1113" s="4">
        <f t="shared" si="441"/>
        <v>7.0000000000000062E-2</v>
      </c>
      <c r="Z1113" s="30">
        <f t="shared" si="442"/>
        <v>2019</v>
      </c>
      <c r="AA1113" s="4">
        <f t="shared" si="443"/>
        <v>-1</v>
      </c>
      <c r="AB1113" s="4">
        <f t="shared" si="444"/>
        <v>-1</v>
      </c>
      <c r="AC1113" s="4">
        <f t="shared" si="445"/>
        <v>0</v>
      </c>
      <c r="AD1113" s="4"/>
      <c r="AE1113" s="4">
        <f t="shared" si="446"/>
        <v>3.263403263403275E-2</v>
      </c>
      <c r="AF1113" s="31">
        <f t="shared" si="447"/>
        <v>-0.57000000000000006</v>
      </c>
      <c r="AG1113" s="31">
        <f t="shared" si="448"/>
        <v>-0.5</v>
      </c>
      <c r="AH1113" s="3">
        <f t="shared" si="449"/>
        <v>0</v>
      </c>
      <c r="AI1113" s="40" t="b">
        <f t="shared" si="450"/>
        <v>0</v>
      </c>
      <c r="AJ1113" s="3">
        <f t="shared" si="451"/>
        <v>4.2263279445727608E-2</v>
      </c>
      <c r="AK1113" s="3">
        <f t="shared" si="452"/>
        <v>0.74822081371893034</v>
      </c>
    </row>
    <row r="1114" spans="1:37" s="3" customFormat="1" x14ac:dyDescent="0.25">
      <c r="A1114" s="9">
        <v>43471</v>
      </c>
      <c r="B1114" s="1" t="s">
        <v>45</v>
      </c>
      <c r="C1114" s="1" t="s">
        <v>55</v>
      </c>
      <c r="D1114">
        <v>15</v>
      </c>
      <c r="E1114" s="1">
        <v>16</v>
      </c>
      <c r="F1114">
        <f t="shared" si="428"/>
        <v>0</v>
      </c>
      <c r="G1114">
        <f t="shared" si="429"/>
        <v>1</v>
      </c>
      <c r="H1114" s="4">
        <v>1.41</v>
      </c>
      <c r="I1114" s="4">
        <v>3</v>
      </c>
      <c r="J1114" s="4">
        <v>1.33</v>
      </c>
      <c r="K1114" s="4">
        <v>3.4</v>
      </c>
      <c r="L1114" s="18">
        <f t="shared" si="430"/>
        <v>70</v>
      </c>
      <c r="M1114" s="18">
        <f t="shared" si="431"/>
        <v>30</v>
      </c>
      <c r="N1114" s="18">
        <f t="shared" si="432"/>
        <v>75</v>
      </c>
      <c r="O1114" s="18">
        <f t="shared" si="433"/>
        <v>25</v>
      </c>
      <c r="P1114" s="4">
        <f t="shared" si="434"/>
        <v>201901</v>
      </c>
      <c r="Q1114" s="23">
        <f t="shared" si="435"/>
        <v>0.47</v>
      </c>
      <c r="R1114" s="23">
        <f t="shared" si="436"/>
        <v>-2.9390243902439028</v>
      </c>
      <c r="S1114" s="22">
        <f t="shared" si="437"/>
        <v>-2.4690243902439031</v>
      </c>
      <c r="T1114" s="5">
        <f t="shared" si="438"/>
        <v>2.1276595744680851</v>
      </c>
      <c r="U1114" s="5"/>
      <c r="V1114" s="5"/>
      <c r="W1114" s="5">
        <f t="shared" si="439"/>
        <v>-1</v>
      </c>
      <c r="X1114" s="4">
        <f t="shared" si="440"/>
        <v>-1</v>
      </c>
      <c r="Y1114" s="4">
        <f t="shared" si="441"/>
        <v>0</v>
      </c>
      <c r="Z1114" s="30">
        <f t="shared" si="442"/>
        <v>2019</v>
      </c>
      <c r="AA1114" s="4">
        <f t="shared" si="443"/>
        <v>2</v>
      </c>
      <c r="AB1114" s="4">
        <f t="shared" si="444"/>
        <v>2.4</v>
      </c>
      <c r="AC1114" s="4">
        <f t="shared" si="445"/>
        <v>0.39999999999999991</v>
      </c>
      <c r="AD1114" s="4"/>
      <c r="AE1114" s="4">
        <f t="shared" si="446"/>
        <v>-4.2659841092091866E-2</v>
      </c>
      <c r="AF1114" s="31">
        <f t="shared" si="447"/>
        <v>1</v>
      </c>
      <c r="AG1114" s="31">
        <f t="shared" si="448"/>
        <v>1.4</v>
      </c>
      <c r="AH1114" s="3">
        <f t="shared" si="449"/>
        <v>0</v>
      </c>
      <c r="AI1114" s="40" t="b">
        <f t="shared" si="450"/>
        <v>0</v>
      </c>
      <c r="AJ1114" s="3">
        <f t="shared" si="451"/>
        <v>4.0816326530612401E-2</v>
      </c>
      <c r="AK1114" s="3">
        <f t="shared" si="452"/>
        <v>0.75353352447060007</v>
      </c>
    </row>
    <row r="1115" spans="1:37" s="3" customFormat="1" x14ac:dyDescent="0.25">
      <c r="A1115" s="9">
        <v>43471</v>
      </c>
      <c r="B1115" s="1" t="s">
        <v>43</v>
      </c>
      <c r="C1115" s="1" t="s">
        <v>74</v>
      </c>
      <c r="D1115">
        <v>17</v>
      </c>
      <c r="E1115" s="1">
        <v>23</v>
      </c>
      <c r="F1115">
        <f t="shared" si="428"/>
        <v>0</v>
      </c>
      <c r="G1115">
        <f t="shared" si="429"/>
        <v>1</v>
      </c>
      <c r="H1115" s="4">
        <v>1.66</v>
      </c>
      <c r="I1115" s="4">
        <v>2.2999999999999998</v>
      </c>
      <c r="J1115" s="4">
        <v>1.66</v>
      </c>
      <c r="K1115" s="4">
        <v>2.2999999999999998</v>
      </c>
      <c r="L1115" s="18">
        <f t="shared" si="430"/>
        <v>60</v>
      </c>
      <c r="M1115" s="18">
        <f t="shared" si="431"/>
        <v>40</v>
      </c>
      <c r="N1115" s="18">
        <f t="shared" si="432"/>
        <v>60</v>
      </c>
      <c r="O1115" s="18">
        <f t="shared" si="433"/>
        <v>40</v>
      </c>
      <c r="P1115" s="4">
        <f t="shared" si="434"/>
        <v>201901</v>
      </c>
      <c r="Q1115" s="23">
        <f t="shared" si="435"/>
        <v>0.72173913043478266</v>
      </c>
      <c r="R1115" s="23">
        <f t="shared" si="436"/>
        <v>-2.2843822843822847</v>
      </c>
      <c r="S1115" s="22">
        <f t="shared" si="437"/>
        <v>-1.5626431539475021</v>
      </c>
      <c r="T1115" s="5">
        <f t="shared" si="438"/>
        <v>1.3855421686746987</v>
      </c>
      <c r="U1115" s="5"/>
      <c r="V1115" s="5"/>
      <c r="W1115" s="5">
        <f t="shared" si="439"/>
        <v>-1</v>
      </c>
      <c r="X1115" s="4">
        <f t="shared" si="440"/>
        <v>-1</v>
      </c>
      <c r="Y1115" s="4">
        <f t="shared" si="441"/>
        <v>0</v>
      </c>
      <c r="Z1115" s="30">
        <f t="shared" si="442"/>
        <v>2019</v>
      </c>
      <c r="AA1115" s="4">
        <f t="shared" si="443"/>
        <v>1.2999999999999998</v>
      </c>
      <c r="AB1115" s="4">
        <f t="shared" si="444"/>
        <v>1.2999999999999998</v>
      </c>
      <c r="AC1115" s="4">
        <f t="shared" si="445"/>
        <v>0</v>
      </c>
      <c r="AD1115" s="4"/>
      <c r="AE1115" s="4">
        <f t="shared" si="446"/>
        <v>0</v>
      </c>
      <c r="AF1115" s="31">
        <f t="shared" si="447"/>
        <v>0.29999999999999982</v>
      </c>
      <c r="AG1115" s="31">
        <f t="shared" si="448"/>
        <v>0.29999999999999982</v>
      </c>
      <c r="AH1115" s="3">
        <f t="shared" si="449"/>
        <v>0</v>
      </c>
      <c r="AI1115" s="40" t="b">
        <f t="shared" si="450"/>
        <v>0</v>
      </c>
      <c r="AJ1115" s="3">
        <f t="shared" si="451"/>
        <v>3.5858585858585923E-2</v>
      </c>
      <c r="AK1115" s="3">
        <f t="shared" si="452"/>
        <v>0.72834147531433491</v>
      </c>
    </row>
    <row r="1116" spans="1:37" s="3" customFormat="1" x14ac:dyDescent="0.25">
      <c r="A1116" s="9">
        <v>43470</v>
      </c>
      <c r="B1116" s="1" t="s">
        <v>37</v>
      </c>
      <c r="C1116" s="1" t="s">
        <v>61</v>
      </c>
      <c r="D1116">
        <v>24</v>
      </c>
      <c r="E1116" s="1">
        <v>22</v>
      </c>
      <c r="F1116">
        <f t="shared" si="428"/>
        <v>1</v>
      </c>
      <c r="G1116">
        <f t="shared" si="429"/>
        <v>0</v>
      </c>
      <c r="H1116" s="4">
        <v>1.68</v>
      </c>
      <c r="I1116" s="4">
        <v>2.25</v>
      </c>
      <c r="J1116" s="4">
        <v>1.66</v>
      </c>
      <c r="K1116" s="4">
        <v>2.2999999999999998</v>
      </c>
      <c r="L1116" s="18">
        <f t="shared" si="430"/>
        <v>50</v>
      </c>
      <c r="M1116" s="18">
        <f t="shared" si="431"/>
        <v>40</v>
      </c>
      <c r="N1116" s="18">
        <f t="shared" si="432"/>
        <v>60</v>
      </c>
      <c r="O1116" s="18">
        <f t="shared" si="433"/>
        <v>40</v>
      </c>
      <c r="P1116" s="4">
        <f t="shared" si="434"/>
        <v>201901</v>
      </c>
      <c r="Q1116" s="23">
        <f t="shared" si="435"/>
        <v>1.68</v>
      </c>
      <c r="R1116" s="23">
        <f t="shared" si="436"/>
        <v>-2.2705882352941176</v>
      </c>
      <c r="S1116" s="22">
        <f t="shared" si="437"/>
        <v>-0.59058823529411764</v>
      </c>
      <c r="T1116" s="5">
        <f t="shared" si="438"/>
        <v>1.3392857142857144</v>
      </c>
      <c r="U1116" s="5"/>
      <c r="V1116" s="5"/>
      <c r="W1116" s="5">
        <f t="shared" si="439"/>
        <v>0.67999999999999994</v>
      </c>
      <c r="X1116" s="4">
        <f t="shared" si="440"/>
        <v>0.65999999999999992</v>
      </c>
      <c r="Y1116" s="4">
        <f t="shared" si="441"/>
        <v>-2.0000000000000018E-2</v>
      </c>
      <c r="Z1116" s="30">
        <f t="shared" si="442"/>
        <v>2019</v>
      </c>
      <c r="AA1116" s="4">
        <f t="shared" si="443"/>
        <v>-1</v>
      </c>
      <c r="AB1116" s="4">
        <f t="shared" si="444"/>
        <v>-1</v>
      </c>
      <c r="AC1116" s="4">
        <f t="shared" si="445"/>
        <v>0</v>
      </c>
      <c r="AD1116" s="4"/>
      <c r="AE1116" s="4">
        <f t="shared" si="446"/>
        <v>-7.1715433161216868E-3</v>
      </c>
      <c r="AF1116" s="31">
        <f t="shared" si="447"/>
        <v>-0.32000000000000006</v>
      </c>
      <c r="AG1116" s="31">
        <f t="shared" si="448"/>
        <v>-0.34000000000000008</v>
      </c>
      <c r="AH1116" s="3">
        <f t="shared" si="449"/>
        <v>0</v>
      </c>
      <c r="AI1116" s="40" t="b">
        <f t="shared" si="450"/>
        <v>0</v>
      </c>
      <c r="AJ1116" s="3">
        <f t="shared" si="451"/>
        <v>3.8167938931297662E-2</v>
      </c>
      <c r="AK1116" s="3">
        <f t="shared" si="452"/>
        <v>0.72495170907869322</v>
      </c>
    </row>
    <row r="1117" spans="1:37" s="3" customFormat="1" x14ac:dyDescent="0.25">
      <c r="A1117" s="9">
        <v>43470</v>
      </c>
      <c r="B1117" s="1" t="s">
        <v>47</v>
      </c>
      <c r="C1117" s="1" t="s">
        <v>36</v>
      </c>
      <c r="D1117">
        <v>7</v>
      </c>
      <c r="E1117" s="1">
        <v>21</v>
      </c>
      <c r="F1117">
        <f t="shared" si="428"/>
        <v>0</v>
      </c>
      <c r="G1117">
        <f t="shared" si="429"/>
        <v>1</v>
      </c>
      <c r="H1117" s="4">
        <v>1.74</v>
      </c>
      <c r="I1117" s="4">
        <v>2.15</v>
      </c>
      <c r="J1117" s="4">
        <v>1.8</v>
      </c>
      <c r="K1117" s="4">
        <v>2.0499999999999998</v>
      </c>
      <c r="L1117" s="18">
        <f t="shared" si="430"/>
        <v>50</v>
      </c>
      <c r="M1117" s="18">
        <f t="shared" si="431"/>
        <v>45</v>
      </c>
      <c r="N1117" s="18">
        <f t="shared" si="432"/>
        <v>55</v>
      </c>
      <c r="O1117" s="18">
        <f t="shared" si="433"/>
        <v>45</v>
      </c>
      <c r="P1117" s="4">
        <f t="shared" si="434"/>
        <v>201901</v>
      </c>
      <c r="Q1117" s="23">
        <f t="shared" si="435"/>
        <v>0.80930232558139537</v>
      </c>
      <c r="R1117" s="23">
        <f t="shared" si="436"/>
        <v>-2.2209165687426555</v>
      </c>
      <c r="S1117" s="22">
        <f t="shared" si="437"/>
        <v>-1.4116142431612602</v>
      </c>
      <c r="T1117" s="5">
        <f t="shared" si="438"/>
        <v>1.235632183908046</v>
      </c>
      <c r="U1117" s="5"/>
      <c r="V1117" s="5"/>
      <c r="W1117" s="5">
        <f t="shared" si="439"/>
        <v>-1</v>
      </c>
      <c r="X1117" s="4">
        <f t="shared" si="440"/>
        <v>-1</v>
      </c>
      <c r="Y1117" s="4">
        <f t="shared" si="441"/>
        <v>0</v>
      </c>
      <c r="Z1117" s="30">
        <f t="shared" si="442"/>
        <v>2019</v>
      </c>
      <c r="AA1117" s="4">
        <f t="shared" si="443"/>
        <v>1.1499999999999999</v>
      </c>
      <c r="AB1117" s="4">
        <f t="shared" si="444"/>
        <v>1.0499999999999998</v>
      </c>
      <c r="AC1117" s="4">
        <f t="shared" si="445"/>
        <v>-0.10000000000000009</v>
      </c>
      <c r="AD1117" s="4"/>
      <c r="AE1117" s="4">
        <f t="shared" si="446"/>
        <v>1.9157088122605304E-2</v>
      </c>
      <c r="AF1117" s="31">
        <f t="shared" si="447"/>
        <v>0.14999999999999991</v>
      </c>
      <c r="AG1117" s="31">
        <f t="shared" si="448"/>
        <v>4.9999999999999822E-2</v>
      </c>
      <c r="AH1117" s="3">
        <f t="shared" si="449"/>
        <v>0</v>
      </c>
      <c r="AI1117" s="40" t="b">
        <f t="shared" si="450"/>
        <v>0</v>
      </c>
      <c r="AJ1117" s="3">
        <f t="shared" si="451"/>
        <v>3.8303341902313659E-2</v>
      </c>
      <c r="AK1117" s="3">
        <f t="shared" si="452"/>
        <v>0.72204519573698789</v>
      </c>
    </row>
    <row r="1118" spans="1:37" s="3" customFormat="1" x14ac:dyDescent="0.25">
      <c r="A1118" s="9">
        <v>43464</v>
      </c>
      <c r="B1118" s="1" t="s">
        <v>50</v>
      </c>
      <c r="C1118" s="1" t="s">
        <v>36</v>
      </c>
      <c r="D1118">
        <v>17</v>
      </c>
      <c r="E1118" s="1">
        <v>33</v>
      </c>
      <c r="F1118">
        <f t="shared" si="428"/>
        <v>0</v>
      </c>
      <c r="G1118">
        <f t="shared" si="429"/>
        <v>1</v>
      </c>
      <c r="H1118" s="4">
        <v>2.35</v>
      </c>
      <c r="I1118" s="4">
        <v>1.64</v>
      </c>
      <c r="J1118" s="4">
        <v>2.9</v>
      </c>
      <c r="K1118" s="4">
        <v>1.43</v>
      </c>
      <c r="L1118" s="18">
        <f t="shared" si="430"/>
        <v>40</v>
      </c>
      <c r="M1118" s="18">
        <f t="shared" si="431"/>
        <v>60</v>
      </c>
      <c r="N1118" s="18">
        <f t="shared" si="432"/>
        <v>30</v>
      </c>
      <c r="O1118" s="18">
        <f t="shared" si="433"/>
        <v>65</v>
      </c>
      <c r="P1118" s="4">
        <f t="shared" si="434"/>
        <v>201812</v>
      </c>
      <c r="Q1118" s="23">
        <f t="shared" si="435"/>
        <v>1.4329268292682928</v>
      </c>
      <c r="R1118" s="23">
        <f t="shared" si="436"/>
        <v>-2.3032407407407409</v>
      </c>
      <c r="S1118" s="22">
        <f t="shared" si="437"/>
        <v>-0.87031391147244808</v>
      </c>
      <c r="T1118" s="5">
        <f t="shared" si="438"/>
        <v>0.69787234042553181</v>
      </c>
      <c r="U1118" s="5"/>
      <c r="V1118" s="5"/>
      <c r="W1118" s="5">
        <f t="shared" si="439"/>
        <v>-1</v>
      </c>
      <c r="X1118" s="4">
        <f t="shared" si="440"/>
        <v>-1</v>
      </c>
      <c r="Y1118" s="4">
        <f t="shared" si="441"/>
        <v>0</v>
      </c>
      <c r="Z1118" s="30">
        <f t="shared" si="442"/>
        <v>2018</v>
      </c>
      <c r="AA1118" s="4">
        <f t="shared" si="443"/>
        <v>0.6399999999999999</v>
      </c>
      <c r="AB1118" s="4">
        <f t="shared" si="444"/>
        <v>0.42999999999999994</v>
      </c>
      <c r="AC1118" s="4">
        <f t="shared" si="445"/>
        <v>-0.20999999999999996</v>
      </c>
      <c r="AD1118" s="4"/>
      <c r="AE1118" s="4">
        <f t="shared" si="446"/>
        <v>8.070432868672045E-2</v>
      </c>
      <c r="AF1118" s="31">
        <f t="shared" si="447"/>
        <v>-0.3600000000000001</v>
      </c>
      <c r="AG1118" s="31">
        <f t="shared" si="448"/>
        <v>-0.57000000000000006</v>
      </c>
      <c r="AH1118" s="3">
        <f t="shared" si="449"/>
        <v>1</v>
      </c>
      <c r="AI1118" s="40">
        <f t="shared" si="450"/>
        <v>4.5416316232127829E-2</v>
      </c>
      <c r="AJ1118" s="3">
        <f t="shared" si="451"/>
        <v>3.4085213032581496E-2</v>
      </c>
      <c r="AK1118" s="3">
        <f t="shared" si="452"/>
        <v>0.73137311560596974</v>
      </c>
    </row>
    <row r="1119" spans="1:37" s="3" customFormat="1" x14ac:dyDescent="0.25">
      <c r="A1119" s="9">
        <v>43464</v>
      </c>
      <c r="B1119" s="1" t="s">
        <v>43</v>
      </c>
      <c r="C1119" s="1" t="s">
        <v>58</v>
      </c>
      <c r="D1119">
        <v>26</v>
      </c>
      <c r="E1119" s="1">
        <v>24</v>
      </c>
      <c r="F1119">
        <f t="shared" si="428"/>
        <v>1</v>
      </c>
      <c r="G1119">
        <f t="shared" si="429"/>
        <v>0</v>
      </c>
      <c r="H1119" s="4">
        <v>1.41</v>
      </c>
      <c r="I1119" s="4">
        <v>3</v>
      </c>
      <c r="J1119" s="4">
        <v>1.3</v>
      </c>
      <c r="K1119" s="4">
        <v>3.65</v>
      </c>
      <c r="L1119" s="18">
        <f t="shared" si="430"/>
        <v>70</v>
      </c>
      <c r="M1119" s="18">
        <f t="shared" si="431"/>
        <v>30</v>
      </c>
      <c r="N1119" s="18">
        <f t="shared" si="432"/>
        <v>75</v>
      </c>
      <c r="O1119" s="18">
        <f t="shared" si="433"/>
        <v>25</v>
      </c>
      <c r="P1119" s="4">
        <f t="shared" si="434"/>
        <v>201812</v>
      </c>
      <c r="Q1119" s="23">
        <f t="shared" si="435"/>
        <v>1.41</v>
      </c>
      <c r="R1119" s="23">
        <f t="shared" si="436"/>
        <v>-2.9390243902439028</v>
      </c>
      <c r="S1119" s="22">
        <f t="shared" si="437"/>
        <v>-1.5290243902439029</v>
      </c>
      <c r="T1119" s="5">
        <f t="shared" si="438"/>
        <v>2.1276595744680851</v>
      </c>
      <c r="U1119" s="5"/>
      <c r="V1119" s="5"/>
      <c r="W1119" s="5">
        <f t="shared" si="439"/>
        <v>0.40999999999999992</v>
      </c>
      <c r="X1119" s="4">
        <f t="shared" si="440"/>
        <v>0.30000000000000004</v>
      </c>
      <c r="Y1119" s="4">
        <f t="shared" si="441"/>
        <v>-0.10999999999999988</v>
      </c>
      <c r="Z1119" s="30">
        <f t="shared" si="442"/>
        <v>2018</v>
      </c>
      <c r="AA1119" s="4">
        <f t="shared" si="443"/>
        <v>-1</v>
      </c>
      <c r="AB1119" s="4">
        <f t="shared" si="444"/>
        <v>-1</v>
      </c>
      <c r="AC1119" s="4">
        <f t="shared" si="445"/>
        <v>0</v>
      </c>
      <c r="AD1119" s="4"/>
      <c r="AE1119" s="4">
        <f t="shared" si="446"/>
        <v>-6.0010911074740769E-2</v>
      </c>
      <c r="AF1119" s="31">
        <f t="shared" si="447"/>
        <v>-0.59000000000000008</v>
      </c>
      <c r="AG1119" s="31">
        <f t="shared" si="448"/>
        <v>-0.7</v>
      </c>
      <c r="AH1119" s="3">
        <f t="shared" si="449"/>
        <v>1</v>
      </c>
      <c r="AI1119" s="40">
        <f t="shared" si="450"/>
        <v>1.6807539104245595E-2</v>
      </c>
      <c r="AJ1119" s="3">
        <f t="shared" si="451"/>
        <v>4.0816326530612401E-2</v>
      </c>
      <c r="AK1119" s="3">
        <f t="shared" si="452"/>
        <v>0.75353352447060007</v>
      </c>
    </row>
    <row r="1120" spans="1:37" s="3" customFormat="1" x14ac:dyDescent="0.25">
      <c r="A1120" s="9">
        <v>43464</v>
      </c>
      <c r="B1120" s="1" t="s">
        <v>35</v>
      </c>
      <c r="C1120" s="1" t="s">
        <v>74</v>
      </c>
      <c r="D1120">
        <v>9</v>
      </c>
      <c r="E1120" s="1">
        <v>23</v>
      </c>
      <c r="F1120">
        <f t="shared" si="428"/>
        <v>0</v>
      </c>
      <c r="G1120">
        <f t="shared" si="429"/>
        <v>1</v>
      </c>
      <c r="H1120" s="4">
        <v>3.45</v>
      </c>
      <c r="I1120" s="4">
        <v>1.32</v>
      </c>
      <c r="J1120" s="4">
        <v>3.4</v>
      </c>
      <c r="K1120" s="4">
        <v>1.33</v>
      </c>
      <c r="L1120" s="18">
        <f t="shared" si="430"/>
        <v>20</v>
      </c>
      <c r="M1120" s="18">
        <f t="shared" si="431"/>
        <v>75</v>
      </c>
      <c r="N1120" s="18">
        <f t="shared" si="432"/>
        <v>25</v>
      </c>
      <c r="O1120" s="18">
        <f t="shared" si="433"/>
        <v>75</v>
      </c>
      <c r="P1120" s="4">
        <f t="shared" si="434"/>
        <v>201812</v>
      </c>
      <c r="Q1120" s="23">
        <f t="shared" si="435"/>
        <v>2.6136363636363638</v>
      </c>
      <c r="R1120" s="23">
        <f t="shared" si="436"/>
        <v>-3.533163265306122</v>
      </c>
      <c r="S1120" s="22">
        <f t="shared" si="437"/>
        <v>-0.91952690166975826</v>
      </c>
      <c r="T1120" s="5">
        <f t="shared" si="438"/>
        <v>0.38260869565217392</v>
      </c>
      <c r="U1120" s="5"/>
      <c r="V1120" s="5"/>
      <c r="W1120" s="5">
        <f t="shared" si="439"/>
        <v>-1</v>
      </c>
      <c r="X1120" s="4">
        <f t="shared" si="440"/>
        <v>-1</v>
      </c>
      <c r="Y1120" s="4">
        <f t="shared" si="441"/>
        <v>0</v>
      </c>
      <c r="Z1120" s="30">
        <f t="shared" si="442"/>
        <v>2018</v>
      </c>
      <c r="AA1120" s="4">
        <f t="shared" si="443"/>
        <v>0.32000000000000006</v>
      </c>
      <c r="AB1120" s="4">
        <f t="shared" si="444"/>
        <v>0.33000000000000007</v>
      </c>
      <c r="AC1120" s="4">
        <f t="shared" si="445"/>
        <v>1.0000000000000009E-2</v>
      </c>
      <c r="AD1120" s="4"/>
      <c r="AE1120" s="4">
        <f t="shared" si="446"/>
        <v>-4.2625745950554128E-3</v>
      </c>
      <c r="AF1120" s="31">
        <f t="shared" si="447"/>
        <v>-0.67999999999999994</v>
      </c>
      <c r="AG1120" s="31">
        <f t="shared" si="448"/>
        <v>-0.66999999999999993</v>
      </c>
      <c r="AH1120" s="3">
        <f t="shared" si="449"/>
        <v>0</v>
      </c>
      <c r="AI1120" s="40" t="b">
        <f t="shared" si="450"/>
        <v>0</v>
      </c>
      <c r="AJ1120" s="3">
        <f t="shared" si="451"/>
        <v>4.5283018867924518E-2</v>
      </c>
      <c r="AK1120" s="3">
        <f t="shared" si="452"/>
        <v>0.76999762186220344</v>
      </c>
    </row>
    <row r="1121" spans="1:37" s="3" customFormat="1" x14ac:dyDescent="0.25">
      <c r="A1121" s="9">
        <v>43464</v>
      </c>
      <c r="B1121" s="1" t="s">
        <v>73</v>
      </c>
      <c r="C1121" s="1" t="s">
        <v>38</v>
      </c>
      <c r="D1121">
        <v>48</v>
      </c>
      <c r="E1121" s="1">
        <v>32</v>
      </c>
      <c r="F1121">
        <f t="shared" si="428"/>
        <v>1</v>
      </c>
      <c r="G1121">
        <f t="shared" si="429"/>
        <v>0</v>
      </c>
      <c r="H1121" s="4">
        <v>1.22</v>
      </c>
      <c r="I1121" s="4">
        <v>4.5</v>
      </c>
      <c r="J1121" s="4">
        <v>1.2</v>
      </c>
      <c r="K1121" s="4">
        <v>4.75</v>
      </c>
      <c r="L1121" s="18">
        <f t="shared" si="430"/>
        <v>80</v>
      </c>
      <c r="M1121" s="18">
        <f t="shared" si="431"/>
        <v>20</v>
      </c>
      <c r="N1121" s="18">
        <f t="shared" si="432"/>
        <v>80</v>
      </c>
      <c r="O1121" s="18">
        <f t="shared" si="433"/>
        <v>20</v>
      </c>
      <c r="P1121" s="4">
        <f t="shared" si="434"/>
        <v>201812</v>
      </c>
      <c r="Q1121" s="23">
        <f t="shared" si="435"/>
        <v>1.22</v>
      </c>
      <c r="R1121" s="23">
        <f t="shared" si="436"/>
        <v>-4.8311688311688314</v>
      </c>
      <c r="S1121" s="22">
        <f t="shared" si="437"/>
        <v>-3.6111688311688317</v>
      </c>
      <c r="T1121" s="5">
        <f t="shared" si="438"/>
        <v>3.6885245901639343</v>
      </c>
      <c r="U1121" s="5"/>
      <c r="V1121" s="5"/>
      <c r="W1121" s="5">
        <f t="shared" si="439"/>
        <v>0.21999999999999997</v>
      </c>
      <c r="X1121" s="4">
        <f t="shared" si="440"/>
        <v>0.19999999999999996</v>
      </c>
      <c r="Y1121" s="4">
        <f t="shared" si="441"/>
        <v>-2.0000000000000018E-2</v>
      </c>
      <c r="Z1121" s="30">
        <f t="shared" si="442"/>
        <v>2018</v>
      </c>
      <c r="AA1121" s="4">
        <f t="shared" si="443"/>
        <v>-1</v>
      </c>
      <c r="AB1121" s="4">
        <f t="shared" si="444"/>
        <v>-1</v>
      </c>
      <c r="AC1121" s="4">
        <f t="shared" si="445"/>
        <v>0</v>
      </c>
      <c r="AD1121" s="4"/>
      <c r="AE1121" s="4">
        <f t="shared" si="446"/>
        <v>-1.3661202185792365E-2</v>
      </c>
      <c r="AF1121" s="31">
        <f t="shared" si="447"/>
        <v>-0.78</v>
      </c>
      <c r="AG1121" s="31">
        <f t="shared" si="448"/>
        <v>-0.8</v>
      </c>
      <c r="AH1121" s="3">
        <f t="shared" si="449"/>
        <v>0</v>
      </c>
      <c r="AI1121" s="40" t="b">
        <f t="shared" si="450"/>
        <v>0</v>
      </c>
      <c r="AJ1121" s="3">
        <f t="shared" si="451"/>
        <v>4.0209790209790097E-2</v>
      </c>
      <c r="AK1121" s="3">
        <f t="shared" si="452"/>
        <v>0.8102196077650704</v>
      </c>
    </row>
    <row r="1122" spans="1:37" s="3" customFormat="1" x14ac:dyDescent="0.25">
      <c r="A1122" s="9">
        <v>43464</v>
      </c>
      <c r="B1122" s="1" t="s">
        <v>60</v>
      </c>
      <c r="C1122" s="1" t="s">
        <v>45</v>
      </c>
      <c r="D1122">
        <v>10</v>
      </c>
      <c r="E1122" s="1">
        <v>24</v>
      </c>
      <c r="F1122">
        <f t="shared" si="428"/>
        <v>0</v>
      </c>
      <c r="G1122">
        <f t="shared" si="429"/>
        <v>1</v>
      </c>
      <c r="H1122" s="4">
        <v>1.43</v>
      </c>
      <c r="I1122" s="4">
        <v>2.9</v>
      </c>
      <c r="J1122" s="4">
        <v>1.4</v>
      </c>
      <c r="K1122" s="4">
        <v>3.1</v>
      </c>
      <c r="L1122" s="18">
        <f t="shared" si="430"/>
        <v>60</v>
      </c>
      <c r="M1122" s="18">
        <f t="shared" si="431"/>
        <v>30</v>
      </c>
      <c r="N1122" s="18">
        <f t="shared" si="432"/>
        <v>70</v>
      </c>
      <c r="O1122" s="18">
        <f t="shared" si="433"/>
        <v>30</v>
      </c>
      <c r="P1122" s="4">
        <f t="shared" si="434"/>
        <v>201812</v>
      </c>
      <c r="Q1122" s="23">
        <f t="shared" si="435"/>
        <v>0.49310344827586206</v>
      </c>
      <c r="R1122" s="23">
        <f t="shared" si="436"/>
        <v>-2.8518971848225214</v>
      </c>
      <c r="S1122" s="22">
        <f t="shared" si="437"/>
        <v>-2.3587937365466596</v>
      </c>
      <c r="T1122" s="5">
        <f t="shared" si="438"/>
        <v>2.0279720279720279</v>
      </c>
      <c r="U1122" s="5"/>
      <c r="V1122" s="5"/>
      <c r="W1122" s="5">
        <f t="shared" si="439"/>
        <v>-1</v>
      </c>
      <c r="X1122" s="4">
        <f t="shared" si="440"/>
        <v>-1</v>
      </c>
      <c r="Y1122" s="4">
        <f t="shared" si="441"/>
        <v>0</v>
      </c>
      <c r="Z1122" s="30">
        <f t="shared" si="442"/>
        <v>2018</v>
      </c>
      <c r="AA1122" s="4">
        <f t="shared" si="443"/>
        <v>1.9</v>
      </c>
      <c r="AB1122" s="4">
        <f t="shared" si="444"/>
        <v>2.1</v>
      </c>
      <c r="AC1122" s="4">
        <f t="shared" si="445"/>
        <v>0.20000000000000018</v>
      </c>
      <c r="AD1122" s="4"/>
      <c r="AE1122" s="4">
        <f t="shared" si="446"/>
        <v>-1.4985014985014922E-2</v>
      </c>
      <c r="AF1122" s="31">
        <f t="shared" si="447"/>
        <v>0.89999999999999991</v>
      </c>
      <c r="AG1122" s="31">
        <f t="shared" si="448"/>
        <v>1.1000000000000001</v>
      </c>
      <c r="AH1122" s="3">
        <f t="shared" si="449"/>
        <v>0</v>
      </c>
      <c r="AI1122" s="40" t="b">
        <f t="shared" si="450"/>
        <v>0</v>
      </c>
      <c r="AJ1122" s="3">
        <f t="shared" si="451"/>
        <v>4.2263279445727608E-2</v>
      </c>
      <c r="AK1122" s="3">
        <f t="shared" si="452"/>
        <v>0.74822081371893034</v>
      </c>
    </row>
    <row r="1123" spans="1:37" s="3" customFormat="1" x14ac:dyDescent="0.25">
      <c r="A1123" s="9">
        <v>43464</v>
      </c>
      <c r="B1123" s="1" t="s">
        <v>57</v>
      </c>
      <c r="C1123" s="1" t="s">
        <v>44</v>
      </c>
      <c r="D1123">
        <v>16</v>
      </c>
      <c r="E1123" s="1">
        <v>13</v>
      </c>
      <c r="F1123">
        <f t="shared" si="428"/>
        <v>1</v>
      </c>
      <c r="G1123">
        <f t="shared" si="429"/>
        <v>0</v>
      </c>
      <c r="H1123" s="4">
        <v>1.1000000000000001</v>
      </c>
      <c r="I1123" s="4">
        <v>7.25</v>
      </c>
      <c r="J1123" s="4">
        <v>1.1200000000000001</v>
      </c>
      <c r="K1123" s="4">
        <v>6.5</v>
      </c>
      <c r="L1123" s="18">
        <f t="shared" si="430"/>
        <v>90</v>
      </c>
      <c r="M1123" s="18">
        <f t="shared" si="431"/>
        <v>10</v>
      </c>
      <c r="N1123" s="18">
        <f t="shared" si="432"/>
        <v>85</v>
      </c>
      <c r="O1123" s="18">
        <f t="shared" si="433"/>
        <v>15</v>
      </c>
      <c r="P1123" s="4">
        <f t="shared" si="434"/>
        <v>201812</v>
      </c>
      <c r="Q1123" s="23">
        <f t="shared" si="435"/>
        <v>1.1000000000000001</v>
      </c>
      <c r="R1123" s="23">
        <f t="shared" si="436"/>
        <v>-10.159999999999991</v>
      </c>
      <c r="S1123" s="22">
        <f t="shared" si="437"/>
        <v>-9.0599999999999916</v>
      </c>
      <c r="T1123" s="5">
        <f t="shared" si="438"/>
        <v>6.5909090909090899</v>
      </c>
      <c r="U1123" s="5"/>
      <c r="V1123" s="5"/>
      <c r="W1123" s="5">
        <f t="shared" si="439"/>
        <v>0.10000000000000009</v>
      </c>
      <c r="X1123" s="4">
        <f t="shared" si="440"/>
        <v>0.12000000000000011</v>
      </c>
      <c r="Y1123" s="4">
        <f t="shared" si="441"/>
        <v>2.0000000000000018E-2</v>
      </c>
      <c r="Z1123" s="30">
        <f t="shared" si="442"/>
        <v>2018</v>
      </c>
      <c r="AA1123" s="4">
        <f t="shared" si="443"/>
        <v>-1</v>
      </c>
      <c r="AB1123" s="4">
        <f t="shared" si="444"/>
        <v>-1</v>
      </c>
      <c r="AC1123" s="4">
        <f t="shared" si="445"/>
        <v>0</v>
      </c>
      <c r="AD1123" s="4"/>
      <c r="AE1123" s="4">
        <f t="shared" si="446"/>
        <v>1.6233766233766267E-2</v>
      </c>
      <c r="AF1123" s="31">
        <f t="shared" si="447"/>
        <v>-0.89999999999999991</v>
      </c>
      <c r="AG1123" s="31">
        <f t="shared" si="448"/>
        <v>-0.87999999999999989</v>
      </c>
      <c r="AH1123" s="3">
        <f t="shared" si="449"/>
        <v>0</v>
      </c>
      <c r="AI1123" s="40" t="b">
        <f t="shared" si="450"/>
        <v>0</v>
      </c>
      <c r="AJ1123" s="3">
        <f t="shared" si="451"/>
        <v>4.4910179640718417E-2</v>
      </c>
      <c r="AK1123" s="3">
        <f t="shared" si="452"/>
        <v>0.86871198199703226</v>
      </c>
    </row>
    <row r="1124" spans="1:37" s="3" customFormat="1" x14ac:dyDescent="0.25">
      <c r="A1124" s="9">
        <v>43464</v>
      </c>
      <c r="B1124" s="1" t="s">
        <v>61</v>
      </c>
      <c r="C1124" s="1" t="s">
        <v>63</v>
      </c>
      <c r="D1124">
        <v>27</v>
      </c>
      <c r="E1124" s="1">
        <v>24</v>
      </c>
      <c r="F1124">
        <f t="shared" si="428"/>
        <v>1</v>
      </c>
      <c r="G1124">
        <f t="shared" si="429"/>
        <v>0</v>
      </c>
      <c r="H1124" s="4">
        <v>1.1299999999999999</v>
      </c>
      <c r="I1124" s="4">
        <v>6.25</v>
      </c>
      <c r="J1124" s="4">
        <v>1.1000000000000001</v>
      </c>
      <c r="K1124" s="4">
        <v>7.25</v>
      </c>
      <c r="L1124" s="18">
        <f t="shared" si="430"/>
        <v>80</v>
      </c>
      <c r="M1124" s="18">
        <f t="shared" si="431"/>
        <v>15</v>
      </c>
      <c r="N1124" s="18">
        <f t="shared" si="432"/>
        <v>90</v>
      </c>
      <c r="O1124" s="18">
        <f t="shared" si="433"/>
        <v>10</v>
      </c>
      <c r="P1124" s="4">
        <f t="shared" si="434"/>
        <v>201812</v>
      </c>
      <c r="Q1124" s="23">
        <f t="shared" si="435"/>
        <v>1.1299999999999999</v>
      </c>
      <c r="R1124" s="23">
        <f t="shared" si="436"/>
        <v>-7.8827838827838894</v>
      </c>
      <c r="S1124" s="22">
        <f t="shared" si="437"/>
        <v>-6.7527838827838895</v>
      </c>
      <c r="T1124" s="5">
        <f t="shared" si="438"/>
        <v>5.5309734513274345</v>
      </c>
      <c r="U1124" s="5"/>
      <c r="V1124" s="5"/>
      <c r="W1124" s="5">
        <f t="shared" si="439"/>
        <v>0.12999999999999989</v>
      </c>
      <c r="X1124" s="4">
        <f t="shared" si="440"/>
        <v>0.10000000000000009</v>
      </c>
      <c r="Y1124" s="4">
        <f t="shared" si="441"/>
        <v>-2.9999999999999805E-2</v>
      </c>
      <c r="Z1124" s="30">
        <f t="shared" si="442"/>
        <v>2018</v>
      </c>
      <c r="AA1124" s="4">
        <f t="shared" si="443"/>
        <v>-1</v>
      </c>
      <c r="AB1124" s="4">
        <f t="shared" si="444"/>
        <v>-1</v>
      </c>
      <c r="AC1124" s="4">
        <f t="shared" si="445"/>
        <v>0</v>
      </c>
      <c r="AD1124" s="4"/>
      <c r="AE1124" s="4">
        <f t="shared" si="446"/>
        <v>-2.4135156878519637E-2</v>
      </c>
      <c r="AF1124" s="31">
        <f t="shared" si="447"/>
        <v>-0.87000000000000011</v>
      </c>
      <c r="AG1124" s="31">
        <f t="shared" si="448"/>
        <v>-0.89999999999999991</v>
      </c>
      <c r="AH1124" s="3">
        <f t="shared" si="449"/>
        <v>0</v>
      </c>
      <c r="AI1124" s="40" t="b">
        <f t="shared" si="450"/>
        <v>0</v>
      </c>
      <c r="AJ1124" s="3">
        <f t="shared" si="451"/>
        <v>4.3021680216802305E-2</v>
      </c>
      <c r="AK1124" s="3">
        <f t="shared" si="452"/>
        <v>0.85204166340355547</v>
      </c>
    </row>
    <row r="1125" spans="1:37" s="3" customFormat="1" x14ac:dyDescent="0.25">
      <c r="A1125" s="9">
        <v>43464</v>
      </c>
      <c r="B1125" s="1" t="s">
        <v>48</v>
      </c>
      <c r="C1125" s="1" t="s">
        <v>55</v>
      </c>
      <c r="D1125">
        <v>0</v>
      </c>
      <c r="E1125" s="1">
        <v>24</v>
      </c>
      <c r="F1125">
        <f t="shared" si="428"/>
        <v>0</v>
      </c>
      <c r="G1125">
        <f t="shared" si="429"/>
        <v>1</v>
      </c>
      <c r="H1125" s="4">
        <v>3.45</v>
      </c>
      <c r="I1125" s="4">
        <v>1.32</v>
      </c>
      <c r="J1125" s="4">
        <v>3.15</v>
      </c>
      <c r="K1125" s="4">
        <v>1.38</v>
      </c>
      <c r="L1125" s="18">
        <f t="shared" si="430"/>
        <v>20</v>
      </c>
      <c r="M1125" s="18">
        <f t="shared" si="431"/>
        <v>75</v>
      </c>
      <c r="N1125" s="18">
        <f t="shared" si="432"/>
        <v>30</v>
      </c>
      <c r="O1125" s="18">
        <f t="shared" si="433"/>
        <v>70</v>
      </c>
      <c r="P1125" s="4">
        <f t="shared" si="434"/>
        <v>201812</v>
      </c>
      <c r="Q1125" s="23">
        <f t="shared" si="435"/>
        <v>2.6136363636363638</v>
      </c>
      <c r="R1125" s="23">
        <f t="shared" si="436"/>
        <v>-3.533163265306122</v>
      </c>
      <c r="S1125" s="22">
        <f t="shared" si="437"/>
        <v>-0.91952690166975826</v>
      </c>
      <c r="T1125" s="5">
        <f t="shared" si="438"/>
        <v>0.38260869565217392</v>
      </c>
      <c r="U1125" s="5"/>
      <c r="V1125" s="5"/>
      <c r="W1125" s="5">
        <f t="shared" si="439"/>
        <v>-1</v>
      </c>
      <c r="X1125" s="4">
        <f t="shared" si="440"/>
        <v>-1</v>
      </c>
      <c r="Y1125" s="4">
        <f t="shared" si="441"/>
        <v>0</v>
      </c>
      <c r="Z1125" s="30">
        <f t="shared" si="442"/>
        <v>2018</v>
      </c>
      <c r="AA1125" s="4">
        <f t="shared" si="443"/>
        <v>0.32000000000000006</v>
      </c>
      <c r="AB1125" s="4">
        <f t="shared" si="444"/>
        <v>0.37999999999999989</v>
      </c>
      <c r="AC1125" s="4">
        <f t="shared" si="445"/>
        <v>5.9999999999999831E-2</v>
      </c>
      <c r="AD1125" s="4"/>
      <c r="AE1125" s="4">
        <f t="shared" si="446"/>
        <v>-2.7605244996549316E-2</v>
      </c>
      <c r="AF1125" s="31">
        <f t="shared" si="447"/>
        <v>-0.67999999999999994</v>
      </c>
      <c r="AG1125" s="31">
        <f t="shared" si="448"/>
        <v>-0.62000000000000011</v>
      </c>
      <c r="AH1125" s="3">
        <f t="shared" si="449"/>
        <v>0</v>
      </c>
      <c r="AI1125" s="40" t="b">
        <f t="shared" si="450"/>
        <v>0</v>
      </c>
      <c r="AJ1125" s="3">
        <f t="shared" si="451"/>
        <v>4.5283018867924518E-2</v>
      </c>
      <c r="AK1125" s="3">
        <f t="shared" si="452"/>
        <v>0.76999762186220344</v>
      </c>
    </row>
    <row r="1126" spans="1:37" s="3" customFormat="1" x14ac:dyDescent="0.25">
      <c r="A1126" s="9">
        <v>43464</v>
      </c>
      <c r="B1126" s="1" t="s">
        <v>46</v>
      </c>
      <c r="C1126" s="1" t="s">
        <v>51</v>
      </c>
      <c r="D1126">
        <v>42</v>
      </c>
      <c r="E1126" s="1">
        <v>17</v>
      </c>
      <c r="F1126">
        <f t="shared" si="428"/>
        <v>1</v>
      </c>
      <c r="G1126">
        <f t="shared" si="429"/>
        <v>0</v>
      </c>
      <c r="H1126" s="4">
        <v>1.58</v>
      </c>
      <c r="I1126" s="4">
        <v>2.5</v>
      </c>
      <c r="J1126" s="4">
        <v>1.4</v>
      </c>
      <c r="K1126" s="4">
        <v>3.05</v>
      </c>
      <c r="L1126" s="18">
        <f t="shared" si="430"/>
        <v>60</v>
      </c>
      <c r="M1126" s="18">
        <f t="shared" si="431"/>
        <v>40</v>
      </c>
      <c r="N1126" s="18">
        <f t="shared" si="432"/>
        <v>70</v>
      </c>
      <c r="O1126" s="18">
        <f t="shared" si="433"/>
        <v>30</v>
      </c>
      <c r="P1126" s="4">
        <f t="shared" si="434"/>
        <v>201812</v>
      </c>
      <c r="Q1126" s="23">
        <f t="shared" si="435"/>
        <v>1.58</v>
      </c>
      <c r="R1126" s="23">
        <f t="shared" si="436"/>
        <v>-2.3908045977011492</v>
      </c>
      <c r="S1126" s="22">
        <f t="shared" si="437"/>
        <v>-0.8108045977011491</v>
      </c>
      <c r="T1126" s="5">
        <f t="shared" si="438"/>
        <v>1.5822784810126582</v>
      </c>
      <c r="U1126" s="5"/>
      <c r="V1126" s="5"/>
      <c r="W1126" s="5">
        <f t="shared" si="439"/>
        <v>0.58000000000000007</v>
      </c>
      <c r="X1126" s="4">
        <f t="shared" si="440"/>
        <v>0.39999999999999991</v>
      </c>
      <c r="Y1126" s="4">
        <f t="shared" si="441"/>
        <v>-0.18000000000000016</v>
      </c>
      <c r="Z1126" s="30">
        <f t="shared" si="442"/>
        <v>2018</v>
      </c>
      <c r="AA1126" s="4">
        <f t="shared" si="443"/>
        <v>-1</v>
      </c>
      <c r="AB1126" s="4">
        <f t="shared" si="444"/>
        <v>-1</v>
      </c>
      <c r="AC1126" s="4">
        <f t="shared" si="445"/>
        <v>0</v>
      </c>
      <c r="AD1126" s="4"/>
      <c r="AE1126" s="4">
        <f t="shared" si="446"/>
        <v>-8.1374321880651079E-2</v>
      </c>
      <c r="AF1126" s="31">
        <f t="shared" si="447"/>
        <v>-0.41999999999999993</v>
      </c>
      <c r="AG1126" s="31">
        <f t="shared" si="448"/>
        <v>-0.60000000000000009</v>
      </c>
      <c r="AH1126" s="3">
        <f t="shared" si="449"/>
        <v>1</v>
      </c>
      <c r="AI1126" s="40">
        <f t="shared" si="450"/>
        <v>3.9219755135920353E-2</v>
      </c>
      <c r="AJ1126" s="3">
        <f t="shared" si="451"/>
        <v>3.1862745098039214E-2</v>
      </c>
      <c r="AK1126" s="3">
        <f t="shared" si="452"/>
        <v>0.73850344496074349</v>
      </c>
    </row>
    <row r="1127" spans="1:37" s="3" customFormat="1" x14ac:dyDescent="0.25">
      <c r="A1127" s="9">
        <v>43464</v>
      </c>
      <c r="B1127" s="1" t="s">
        <v>62</v>
      </c>
      <c r="C1127" s="1" t="s">
        <v>33</v>
      </c>
      <c r="D1127">
        <v>0</v>
      </c>
      <c r="E1127" s="1">
        <v>31</v>
      </c>
      <c r="F1127">
        <f t="shared" si="428"/>
        <v>0</v>
      </c>
      <c r="G1127">
        <f t="shared" si="429"/>
        <v>1</v>
      </c>
      <c r="H1127" s="4">
        <v>1.31</v>
      </c>
      <c r="I1127" s="4">
        <v>3.6</v>
      </c>
      <c r="J1127" s="4">
        <v>1.29</v>
      </c>
      <c r="K1127" s="4">
        <v>3.7</v>
      </c>
      <c r="L1127" s="18">
        <f t="shared" si="430"/>
        <v>70</v>
      </c>
      <c r="M1127" s="18">
        <f t="shared" si="431"/>
        <v>25</v>
      </c>
      <c r="N1127" s="18">
        <f t="shared" si="432"/>
        <v>75</v>
      </c>
      <c r="O1127" s="18">
        <f t="shared" si="433"/>
        <v>25</v>
      </c>
      <c r="P1127" s="4">
        <f t="shared" si="434"/>
        <v>201812</v>
      </c>
      <c r="Q1127" s="23">
        <f t="shared" si="435"/>
        <v>0.36388888888888887</v>
      </c>
      <c r="R1127" s="23">
        <f t="shared" si="436"/>
        <v>-3.6104218362282872</v>
      </c>
      <c r="S1127" s="22">
        <f t="shared" si="437"/>
        <v>-3.2465329473393982</v>
      </c>
      <c r="T1127" s="5">
        <f t="shared" si="438"/>
        <v>2.7480916030534353</v>
      </c>
      <c r="U1127" s="5"/>
      <c r="V1127" s="5"/>
      <c r="W1127" s="5">
        <f t="shared" si="439"/>
        <v>-1</v>
      </c>
      <c r="X1127" s="4">
        <f t="shared" si="440"/>
        <v>-1</v>
      </c>
      <c r="Y1127" s="4">
        <f t="shared" si="441"/>
        <v>0</v>
      </c>
      <c r="Z1127" s="30">
        <f t="shared" si="442"/>
        <v>2018</v>
      </c>
      <c r="AA1127" s="4">
        <f t="shared" si="443"/>
        <v>2.6</v>
      </c>
      <c r="AB1127" s="4">
        <f t="shared" si="444"/>
        <v>2.7</v>
      </c>
      <c r="AC1127" s="4">
        <f t="shared" si="445"/>
        <v>0.10000000000000009</v>
      </c>
      <c r="AD1127" s="4"/>
      <c r="AE1127" s="4">
        <f t="shared" si="446"/>
        <v>-1.1835019823658199E-2</v>
      </c>
      <c r="AF1127" s="31">
        <f t="shared" si="447"/>
        <v>1.6</v>
      </c>
      <c r="AG1127" s="31">
        <f t="shared" si="448"/>
        <v>1.7000000000000002</v>
      </c>
      <c r="AH1127" s="3">
        <f t="shared" si="449"/>
        <v>0</v>
      </c>
      <c r="AI1127" s="40" t="b">
        <f t="shared" si="450"/>
        <v>0</v>
      </c>
      <c r="AJ1127" s="3">
        <f t="shared" si="451"/>
        <v>3.9511201629327863E-2</v>
      </c>
      <c r="AK1127" s="3">
        <f t="shared" si="452"/>
        <v>0.7792331305335598</v>
      </c>
    </row>
    <row r="1128" spans="1:37" s="3" customFormat="1" x14ac:dyDescent="0.25">
      <c r="A1128" s="9">
        <v>43464</v>
      </c>
      <c r="B1128" s="1" t="s">
        <v>47</v>
      </c>
      <c r="C1128" s="1" t="s">
        <v>56</v>
      </c>
      <c r="D1128">
        <v>20</v>
      </c>
      <c r="E1128" s="1">
        <v>3</v>
      </c>
      <c r="F1128">
        <f t="shared" si="428"/>
        <v>1</v>
      </c>
      <c r="G1128">
        <f t="shared" si="429"/>
        <v>0</v>
      </c>
      <c r="H1128" s="4">
        <v>1.28</v>
      </c>
      <c r="I1128" s="4">
        <v>3.75</v>
      </c>
      <c r="J1128" s="4">
        <v>1.31</v>
      </c>
      <c r="K1128" s="4">
        <v>3.6</v>
      </c>
      <c r="L1128" s="18">
        <f t="shared" si="430"/>
        <v>70</v>
      </c>
      <c r="M1128" s="18">
        <f t="shared" si="431"/>
        <v>25</v>
      </c>
      <c r="N1128" s="18">
        <f t="shared" si="432"/>
        <v>75</v>
      </c>
      <c r="O1128" s="18">
        <f t="shared" si="433"/>
        <v>25</v>
      </c>
      <c r="P1128" s="4">
        <f t="shared" si="434"/>
        <v>201812</v>
      </c>
      <c r="Q1128" s="23">
        <f t="shared" si="435"/>
        <v>1.28</v>
      </c>
      <c r="R1128" s="23">
        <f t="shared" si="436"/>
        <v>-3.9350649350649349</v>
      </c>
      <c r="S1128" s="22">
        <f t="shared" si="437"/>
        <v>-2.6550649350649351</v>
      </c>
      <c r="T1128" s="5">
        <f t="shared" si="438"/>
        <v>2.9296875</v>
      </c>
      <c r="U1128" s="5"/>
      <c r="V1128" s="5"/>
      <c r="W1128" s="5">
        <f t="shared" si="439"/>
        <v>0.28000000000000003</v>
      </c>
      <c r="X1128" s="4">
        <f t="shared" si="440"/>
        <v>0.31000000000000005</v>
      </c>
      <c r="Y1128" s="4">
        <f t="shared" si="441"/>
        <v>3.0000000000000027E-2</v>
      </c>
      <c r="Z1128" s="30">
        <f t="shared" si="442"/>
        <v>2018</v>
      </c>
      <c r="AA1128" s="4">
        <f t="shared" si="443"/>
        <v>-1</v>
      </c>
      <c r="AB1128" s="4">
        <f t="shared" si="444"/>
        <v>-1</v>
      </c>
      <c r="AC1128" s="4">
        <f t="shared" si="445"/>
        <v>0</v>
      </c>
      <c r="AD1128" s="4"/>
      <c r="AE1128" s="4">
        <f t="shared" si="446"/>
        <v>1.7891221374045863E-2</v>
      </c>
      <c r="AF1128" s="31">
        <f t="shared" si="447"/>
        <v>-0.72</v>
      </c>
      <c r="AG1128" s="31">
        <f t="shared" si="448"/>
        <v>-0.69</v>
      </c>
      <c r="AH1128" s="3">
        <f t="shared" si="449"/>
        <v>0</v>
      </c>
      <c r="AI1128" s="40" t="b">
        <f t="shared" si="450"/>
        <v>0</v>
      </c>
      <c r="AJ1128" s="3">
        <f t="shared" si="451"/>
        <v>4.5725646123260466E-2</v>
      </c>
      <c r="AK1128" s="3">
        <f t="shared" si="452"/>
        <v>0.78168402777777779</v>
      </c>
    </row>
    <row r="1129" spans="1:37" s="3" customFormat="1" x14ac:dyDescent="0.25">
      <c r="A1129" s="9">
        <v>43464</v>
      </c>
      <c r="B1129" s="1" t="s">
        <v>49</v>
      </c>
      <c r="C1129" s="1" t="s">
        <v>54</v>
      </c>
      <c r="D1129">
        <v>35</v>
      </c>
      <c r="E1129" s="1">
        <v>3</v>
      </c>
      <c r="F1129">
        <f t="shared" si="428"/>
        <v>1</v>
      </c>
      <c r="G1129">
        <f t="shared" si="429"/>
        <v>0</v>
      </c>
      <c r="H1129" s="4">
        <v>1.1200000000000001</v>
      </c>
      <c r="I1129" s="4">
        <v>6.5</v>
      </c>
      <c r="J1129" s="4">
        <v>1.1000000000000001</v>
      </c>
      <c r="K1129" s="4">
        <v>7.5</v>
      </c>
      <c r="L1129" s="18">
        <f t="shared" si="430"/>
        <v>80</v>
      </c>
      <c r="M1129" s="18">
        <f t="shared" si="431"/>
        <v>15</v>
      </c>
      <c r="N1129" s="18">
        <f t="shared" si="432"/>
        <v>90</v>
      </c>
      <c r="O1129" s="18">
        <f t="shared" si="433"/>
        <v>10</v>
      </c>
      <c r="P1129" s="4">
        <f t="shared" si="434"/>
        <v>201812</v>
      </c>
      <c r="Q1129" s="23">
        <f t="shared" si="435"/>
        <v>1.1200000000000001</v>
      </c>
      <c r="R1129" s="23">
        <f t="shared" si="436"/>
        <v>-8.5151515151515067</v>
      </c>
      <c r="S1129" s="22">
        <f t="shared" si="437"/>
        <v>-7.3951515151515066</v>
      </c>
      <c r="T1129" s="5">
        <f t="shared" si="438"/>
        <v>5.8035714285714279</v>
      </c>
      <c r="U1129" s="5"/>
      <c r="V1129" s="5"/>
      <c r="W1129" s="5">
        <f t="shared" si="439"/>
        <v>0.12000000000000011</v>
      </c>
      <c r="X1129" s="4">
        <f t="shared" si="440"/>
        <v>0.10000000000000009</v>
      </c>
      <c r="Y1129" s="4">
        <f t="shared" si="441"/>
        <v>-2.0000000000000018E-2</v>
      </c>
      <c r="Z1129" s="30">
        <f t="shared" si="442"/>
        <v>2018</v>
      </c>
      <c r="AA1129" s="4">
        <f t="shared" si="443"/>
        <v>-1</v>
      </c>
      <c r="AB1129" s="4">
        <f t="shared" si="444"/>
        <v>-1</v>
      </c>
      <c r="AC1129" s="4">
        <f t="shared" si="445"/>
        <v>0</v>
      </c>
      <c r="AD1129" s="4"/>
      <c r="AE1129" s="4">
        <f t="shared" si="446"/>
        <v>-1.6233766233766267E-2</v>
      </c>
      <c r="AF1129" s="31">
        <f t="shared" si="447"/>
        <v>-0.87999999999999989</v>
      </c>
      <c r="AG1129" s="31">
        <f t="shared" si="448"/>
        <v>-0.89999999999999991</v>
      </c>
      <c r="AH1129" s="3">
        <f t="shared" si="449"/>
        <v>0</v>
      </c>
      <c r="AI1129" s="40" t="b">
        <f t="shared" si="450"/>
        <v>0</v>
      </c>
      <c r="AJ1129" s="3">
        <f t="shared" si="451"/>
        <v>4.4619422572178324E-2</v>
      </c>
      <c r="AK1129" s="3">
        <f t="shared" si="452"/>
        <v>0.85622207462866806</v>
      </c>
    </row>
    <row r="1130" spans="1:37" s="3" customFormat="1" x14ac:dyDescent="0.25">
      <c r="A1130" s="9">
        <v>43464</v>
      </c>
      <c r="B1130" s="1" t="s">
        <v>52</v>
      </c>
      <c r="C1130" s="1" t="s">
        <v>53</v>
      </c>
      <c r="D1130">
        <v>38</v>
      </c>
      <c r="E1130" s="1">
        <v>3</v>
      </c>
      <c r="F1130">
        <f t="shared" si="428"/>
        <v>1</v>
      </c>
      <c r="G1130">
        <f t="shared" si="429"/>
        <v>0</v>
      </c>
      <c r="H1130" s="4">
        <v>1.1299999999999999</v>
      </c>
      <c r="I1130" s="4">
        <v>6.25</v>
      </c>
      <c r="J1130" s="4">
        <v>1.1200000000000001</v>
      </c>
      <c r="K1130" s="4">
        <v>6.5</v>
      </c>
      <c r="L1130" s="18">
        <f t="shared" si="430"/>
        <v>80</v>
      </c>
      <c r="M1130" s="18">
        <f t="shared" si="431"/>
        <v>15</v>
      </c>
      <c r="N1130" s="18">
        <f t="shared" si="432"/>
        <v>85</v>
      </c>
      <c r="O1130" s="18">
        <f t="shared" si="433"/>
        <v>15</v>
      </c>
      <c r="P1130" s="4">
        <f t="shared" si="434"/>
        <v>201812</v>
      </c>
      <c r="Q1130" s="23">
        <f t="shared" si="435"/>
        <v>1.1299999999999999</v>
      </c>
      <c r="R1130" s="23">
        <f t="shared" si="436"/>
        <v>-7.8827838827838894</v>
      </c>
      <c r="S1130" s="22">
        <f t="shared" si="437"/>
        <v>-6.7527838827838895</v>
      </c>
      <c r="T1130" s="5">
        <f t="shared" si="438"/>
        <v>5.5309734513274345</v>
      </c>
      <c r="U1130" s="5"/>
      <c r="V1130" s="5"/>
      <c r="W1130" s="5">
        <f t="shared" si="439"/>
        <v>0.12999999999999989</v>
      </c>
      <c r="X1130" s="4">
        <f t="shared" si="440"/>
        <v>0.12000000000000011</v>
      </c>
      <c r="Y1130" s="4">
        <f t="shared" si="441"/>
        <v>-9.9999999999997868E-3</v>
      </c>
      <c r="Z1130" s="30">
        <f t="shared" si="442"/>
        <v>2018</v>
      </c>
      <c r="AA1130" s="4">
        <f t="shared" si="443"/>
        <v>-1</v>
      </c>
      <c r="AB1130" s="4">
        <f t="shared" si="444"/>
        <v>-1</v>
      </c>
      <c r="AC1130" s="4">
        <f t="shared" si="445"/>
        <v>0</v>
      </c>
      <c r="AD1130" s="4"/>
      <c r="AE1130" s="4">
        <f t="shared" si="446"/>
        <v>-7.9013906447533699E-3</v>
      </c>
      <c r="AF1130" s="31">
        <f t="shared" si="447"/>
        <v>-0.87000000000000011</v>
      </c>
      <c r="AG1130" s="31">
        <f t="shared" si="448"/>
        <v>-0.87999999999999989</v>
      </c>
      <c r="AH1130" s="3">
        <f t="shared" si="449"/>
        <v>0</v>
      </c>
      <c r="AI1130" s="40" t="b">
        <f t="shared" si="450"/>
        <v>0</v>
      </c>
      <c r="AJ1130" s="3">
        <f t="shared" si="451"/>
        <v>4.3021680216802305E-2</v>
      </c>
      <c r="AK1130" s="3">
        <f t="shared" si="452"/>
        <v>0.85204166340355547</v>
      </c>
    </row>
    <row r="1131" spans="1:37" s="3" customFormat="1" x14ac:dyDescent="0.25">
      <c r="A1131" s="9">
        <v>43464</v>
      </c>
      <c r="B1131" s="1" t="s">
        <v>42</v>
      </c>
      <c r="C1131" s="1" t="s">
        <v>40</v>
      </c>
      <c r="D1131">
        <v>14</v>
      </c>
      <c r="E1131" s="1">
        <v>33</v>
      </c>
      <c r="F1131">
        <f t="shared" si="428"/>
        <v>0</v>
      </c>
      <c r="G1131">
        <f t="shared" si="429"/>
        <v>1</v>
      </c>
      <c r="H1131" s="4">
        <v>1.28</v>
      </c>
      <c r="I1131" s="4">
        <v>3.75</v>
      </c>
      <c r="J1131" s="4">
        <v>1.27</v>
      </c>
      <c r="K1131" s="4">
        <v>3.8</v>
      </c>
      <c r="L1131" s="18">
        <f t="shared" si="430"/>
        <v>70</v>
      </c>
      <c r="M1131" s="18">
        <f t="shared" si="431"/>
        <v>25</v>
      </c>
      <c r="N1131" s="18">
        <f t="shared" si="432"/>
        <v>75</v>
      </c>
      <c r="O1131" s="18">
        <f t="shared" si="433"/>
        <v>25</v>
      </c>
      <c r="P1131" s="4">
        <f t="shared" si="434"/>
        <v>201812</v>
      </c>
      <c r="Q1131" s="23">
        <f t="shared" si="435"/>
        <v>0.34133333333333332</v>
      </c>
      <c r="R1131" s="23">
        <f t="shared" si="436"/>
        <v>-3.9350649350649349</v>
      </c>
      <c r="S1131" s="22">
        <f t="shared" si="437"/>
        <v>-3.5937316017316014</v>
      </c>
      <c r="T1131" s="5">
        <f t="shared" si="438"/>
        <v>2.9296875</v>
      </c>
      <c r="U1131" s="5"/>
      <c r="V1131" s="5"/>
      <c r="W1131" s="5">
        <f t="shared" si="439"/>
        <v>-1</v>
      </c>
      <c r="X1131" s="4">
        <f t="shared" si="440"/>
        <v>-1</v>
      </c>
      <c r="Y1131" s="4">
        <f t="shared" si="441"/>
        <v>0</v>
      </c>
      <c r="Z1131" s="30">
        <f t="shared" si="442"/>
        <v>2018</v>
      </c>
      <c r="AA1131" s="4">
        <f t="shared" si="443"/>
        <v>2.75</v>
      </c>
      <c r="AB1131" s="4">
        <f t="shared" si="444"/>
        <v>2.8</v>
      </c>
      <c r="AC1131" s="4">
        <f t="shared" si="445"/>
        <v>4.9999999999999822E-2</v>
      </c>
      <c r="AD1131" s="4"/>
      <c r="AE1131" s="4">
        <f t="shared" si="446"/>
        <v>-6.1515748031495399E-3</v>
      </c>
      <c r="AF1131" s="31">
        <f t="shared" si="447"/>
        <v>1.75</v>
      </c>
      <c r="AG1131" s="31">
        <f t="shared" si="448"/>
        <v>1.7999999999999998</v>
      </c>
      <c r="AH1131" s="3">
        <f t="shared" si="449"/>
        <v>0</v>
      </c>
      <c r="AI1131" s="40" t="b">
        <f t="shared" si="450"/>
        <v>0</v>
      </c>
      <c r="AJ1131" s="3">
        <f t="shared" si="451"/>
        <v>4.5725646123260466E-2</v>
      </c>
      <c r="AK1131" s="3">
        <f t="shared" si="452"/>
        <v>0.78168402777777779</v>
      </c>
    </row>
    <row r="1132" spans="1:37" s="3" customFormat="1" x14ac:dyDescent="0.25">
      <c r="A1132" s="9">
        <v>43464</v>
      </c>
      <c r="B1132" s="1" t="s">
        <v>34</v>
      </c>
      <c r="C1132" s="1" t="s">
        <v>37</v>
      </c>
      <c r="D1132">
        <v>35</v>
      </c>
      <c r="E1132" s="1">
        <v>36</v>
      </c>
      <c r="F1132">
        <f t="shared" si="428"/>
        <v>0</v>
      </c>
      <c r="G1132">
        <f t="shared" si="429"/>
        <v>1</v>
      </c>
      <c r="H1132" s="4">
        <v>1.3</v>
      </c>
      <c r="I1132" s="4">
        <v>3.65</v>
      </c>
      <c r="J1132" s="4">
        <v>1.31</v>
      </c>
      <c r="K1132" s="4">
        <v>3.6</v>
      </c>
      <c r="L1132" s="18">
        <f t="shared" si="430"/>
        <v>70</v>
      </c>
      <c r="M1132" s="18">
        <f t="shared" si="431"/>
        <v>25</v>
      </c>
      <c r="N1132" s="18">
        <f t="shared" si="432"/>
        <v>75</v>
      </c>
      <c r="O1132" s="18">
        <f t="shared" si="433"/>
        <v>25</v>
      </c>
      <c r="P1132" s="4">
        <f t="shared" si="434"/>
        <v>201812</v>
      </c>
      <c r="Q1132" s="23">
        <f t="shared" si="435"/>
        <v>0.35616438356164387</v>
      </c>
      <c r="R1132" s="23">
        <f t="shared" si="436"/>
        <v>-3.7106918238993707</v>
      </c>
      <c r="S1132" s="22">
        <f t="shared" si="437"/>
        <v>-3.3545274403377268</v>
      </c>
      <c r="T1132" s="5">
        <f t="shared" si="438"/>
        <v>2.8076923076923075</v>
      </c>
      <c r="U1132" s="5"/>
      <c r="V1132" s="5"/>
      <c r="W1132" s="5">
        <f t="shared" si="439"/>
        <v>-1</v>
      </c>
      <c r="X1132" s="4">
        <f t="shared" si="440"/>
        <v>-1</v>
      </c>
      <c r="Y1132" s="4">
        <f t="shared" si="441"/>
        <v>0</v>
      </c>
      <c r="Z1132" s="30">
        <f t="shared" si="442"/>
        <v>2018</v>
      </c>
      <c r="AA1132" s="4">
        <f t="shared" si="443"/>
        <v>2.65</v>
      </c>
      <c r="AB1132" s="4">
        <f t="shared" si="444"/>
        <v>2.6</v>
      </c>
      <c r="AC1132" s="4">
        <f t="shared" si="445"/>
        <v>-4.9999999999999822E-2</v>
      </c>
      <c r="AD1132" s="4"/>
      <c r="AE1132" s="4">
        <f t="shared" si="446"/>
        <v>5.871990604815025E-3</v>
      </c>
      <c r="AF1132" s="31">
        <f t="shared" si="447"/>
        <v>1.65</v>
      </c>
      <c r="AG1132" s="31">
        <f t="shared" si="448"/>
        <v>1.6</v>
      </c>
      <c r="AH1132" s="3">
        <f t="shared" si="449"/>
        <v>0</v>
      </c>
      <c r="AI1132" s="40" t="b">
        <f t="shared" si="450"/>
        <v>0</v>
      </c>
      <c r="AJ1132" s="3">
        <f t="shared" si="451"/>
        <v>4.1414141414141459E-2</v>
      </c>
      <c r="AK1132" s="3">
        <f t="shared" si="452"/>
        <v>0.7801468130726037</v>
      </c>
    </row>
    <row r="1133" spans="1:37" s="3" customFormat="1" x14ac:dyDescent="0.25">
      <c r="A1133" s="9">
        <v>43464</v>
      </c>
      <c r="B1133" s="1" t="s">
        <v>39</v>
      </c>
      <c r="C1133" s="1" t="s">
        <v>41</v>
      </c>
      <c r="D1133">
        <v>32</v>
      </c>
      <c r="E1133" s="1">
        <v>34</v>
      </c>
      <c r="F1133">
        <f t="shared" si="428"/>
        <v>0</v>
      </c>
      <c r="G1133">
        <f t="shared" si="429"/>
        <v>1</v>
      </c>
      <c r="H1133" s="4">
        <v>1.8</v>
      </c>
      <c r="I1133" s="4">
        <v>2.0499999999999998</v>
      </c>
      <c r="J1133" s="4">
        <v>2.2999999999999998</v>
      </c>
      <c r="K1133" s="4">
        <v>1.66</v>
      </c>
      <c r="L1133" s="18">
        <f t="shared" si="430"/>
        <v>50</v>
      </c>
      <c r="M1133" s="18">
        <f t="shared" si="431"/>
        <v>45</v>
      </c>
      <c r="N1133" s="18">
        <f t="shared" si="432"/>
        <v>40</v>
      </c>
      <c r="O1133" s="18">
        <f t="shared" si="433"/>
        <v>60</v>
      </c>
      <c r="P1133" s="4">
        <f t="shared" si="434"/>
        <v>201812</v>
      </c>
      <c r="Q1133" s="23">
        <f t="shared" si="435"/>
        <v>0.87804878048780499</v>
      </c>
      <c r="R1133" s="23">
        <f t="shared" si="436"/>
        <v>-2.2023809523809526</v>
      </c>
      <c r="S1133" s="22">
        <f t="shared" si="437"/>
        <v>-1.3243321718931476</v>
      </c>
      <c r="T1133" s="5">
        <f t="shared" si="438"/>
        <v>1.1388888888888888</v>
      </c>
      <c r="U1133" s="5"/>
      <c r="V1133" s="5"/>
      <c r="W1133" s="5">
        <f t="shared" si="439"/>
        <v>-1</v>
      </c>
      <c r="X1133" s="4">
        <f t="shared" si="440"/>
        <v>-1</v>
      </c>
      <c r="Y1133" s="4">
        <f t="shared" si="441"/>
        <v>0</v>
      </c>
      <c r="Z1133" s="30">
        <f t="shared" si="442"/>
        <v>2018</v>
      </c>
      <c r="AA1133" s="4">
        <f t="shared" si="443"/>
        <v>1.0499999999999998</v>
      </c>
      <c r="AB1133" s="4">
        <f t="shared" si="444"/>
        <v>0.65999999999999992</v>
      </c>
      <c r="AC1133" s="4">
        <f t="shared" si="445"/>
        <v>-0.3899999999999999</v>
      </c>
      <c r="AD1133" s="4"/>
      <c r="AE1133" s="4">
        <f t="shared" si="446"/>
        <v>0.12077294685990336</v>
      </c>
      <c r="AF1133" s="31">
        <f t="shared" si="447"/>
        <v>4.9999999999999822E-2</v>
      </c>
      <c r="AG1133" s="31">
        <f t="shared" si="448"/>
        <v>-0.34000000000000008</v>
      </c>
      <c r="AH1133" s="3">
        <f t="shared" si="449"/>
        <v>1</v>
      </c>
      <c r="AI1133" s="40">
        <f t="shared" si="450"/>
        <v>7.7412513255567195E-2</v>
      </c>
      <c r="AJ1133" s="3">
        <f t="shared" si="451"/>
        <v>4.1558441558441461E-2</v>
      </c>
      <c r="AK1133" s="3">
        <f t="shared" si="452"/>
        <v>0.7172464949581745</v>
      </c>
    </row>
    <row r="1134" spans="1:37" s="3" customFormat="1" x14ac:dyDescent="0.25">
      <c r="A1134" s="9">
        <v>43458</v>
      </c>
      <c r="B1134" s="1" t="s">
        <v>54</v>
      </c>
      <c r="C1134" s="1" t="s">
        <v>35</v>
      </c>
      <c r="D1134">
        <v>27</v>
      </c>
      <c r="E1134" s="1">
        <v>14</v>
      </c>
      <c r="F1134">
        <f t="shared" si="428"/>
        <v>1</v>
      </c>
      <c r="G1134">
        <f t="shared" si="429"/>
        <v>0</v>
      </c>
      <c r="H1134" s="4">
        <v>2.2000000000000002</v>
      </c>
      <c r="I1134" s="4">
        <v>1.71</v>
      </c>
      <c r="J1134" s="4">
        <v>2.2000000000000002</v>
      </c>
      <c r="K1134" s="4">
        <v>1.71</v>
      </c>
      <c r="L1134" s="18">
        <f t="shared" si="430"/>
        <v>40</v>
      </c>
      <c r="M1134" s="18">
        <f t="shared" si="431"/>
        <v>55</v>
      </c>
      <c r="N1134" s="18">
        <f t="shared" si="432"/>
        <v>45</v>
      </c>
      <c r="O1134" s="18">
        <f t="shared" si="433"/>
        <v>55</v>
      </c>
      <c r="P1134" s="4">
        <f t="shared" si="434"/>
        <v>201812</v>
      </c>
      <c r="Q1134" s="23">
        <f t="shared" si="435"/>
        <v>2.2000000000000002</v>
      </c>
      <c r="R1134" s="23">
        <f t="shared" si="436"/>
        <v>-2.2417840375586855</v>
      </c>
      <c r="S1134" s="22">
        <f t="shared" si="437"/>
        <v>-4.1784037558685316E-2</v>
      </c>
      <c r="T1134" s="5">
        <f t="shared" si="438"/>
        <v>0.77727272727272723</v>
      </c>
      <c r="U1134" s="5"/>
      <c r="V1134" s="5"/>
      <c r="W1134" s="5">
        <f t="shared" si="439"/>
        <v>1.2000000000000002</v>
      </c>
      <c r="X1134" s="4">
        <f t="shared" si="440"/>
        <v>1.2000000000000002</v>
      </c>
      <c r="Y1134" s="4">
        <f t="shared" si="441"/>
        <v>0</v>
      </c>
      <c r="Z1134" s="30">
        <f t="shared" si="442"/>
        <v>2018</v>
      </c>
      <c r="AA1134" s="4">
        <f t="shared" si="443"/>
        <v>-1</v>
      </c>
      <c r="AB1134" s="4">
        <f t="shared" si="444"/>
        <v>-1</v>
      </c>
      <c r="AC1134" s="4">
        <f t="shared" si="445"/>
        <v>0</v>
      </c>
      <c r="AD1134" s="4"/>
      <c r="AE1134" s="4">
        <f t="shared" si="446"/>
        <v>0</v>
      </c>
      <c r="AF1134" s="31">
        <f t="shared" si="447"/>
        <v>0.20000000000000018</v>
      </c>
      <c r="AG1134" s="31">
        <f t="shared" si="448"/>
        <v>0.20000000000000018</v>
      </c>
      <c r="AH1134" s="3">
        <f t="shared" si="449"/>
        <v>0</v>
      </c>
      <c r="AI1134" s="40" t="b">
        <f t="shared" si="450"/>
        <v>0</v>
      </c>
      <c r="AJ1134" s="3">
        <f t="shared" si="451"/>
        <v>3.7851662404092101E-2</v>
      </c>
      <c r="AK1134" s="3">
        <f t="shared" si="452"/>
        <v>0.72372653477329041</v>
      </c>
    </row>
    <row r="1135" spans="1:37" s="3" customFormat="1" x14ac:dyDescent="0.25">
      <c r="A1135" s="9">
        <v>43457</v>
      </c>
      <c r="B1135" s="1" t="s">
        <v>61</v>
      </c>
      <c r="C1135" s="1" t="s">
        <v>49</v>
      </c>
      <c r="D1135">
        <v>38</v>
      </c>
      <c r="E1135" s="1">
        <v>31</v>
      </c>
      <c r="F1135">
        <f t="shared" si="428"/>
        <v>1</v>
      </c>
      <c r="G1135">
        <f t="shared" si="429"/>
        <v>0</v>
      </c>
      <c r="H1135" s="4">
        <v>2.15</v>
      </c>
      <c r="I1135" s="4">
        <v>1.74</v>
      </c>
      <c r="J1135" s="4">
        <v>2.0499999999999998</v>
      </c>
      <c r="K1135" s="4">
        <v>1.8</v>
      </c>
      <c r="L1135" s="18">
        <f t="shared" si="430"/>
        <v>40</v>
      </c>
      <c r="M1135" s="18">
        <f t="shared" si="431"/>
        <v>55</v>
      </c>
      <c r="N1135" s="18">
        <f t="shared" si="432"/>
        <v>45</v>
      </c>
      <c r="O1135" s="18">
        <f t="shared" si="433"/>
        <v>55</v>
      </c>
      <c r="P1135" s="4">
        <f t="shared" si="434"/>
        <v>201812</v>
      </c>
      <c r="Q1135" s="23">
        <f t="shared" si="435"/>
        <v>2.15</v>
      </c>
      <c r="R1135" s="23">
        <f t="shared" si="436"/>
        <v>-2.2209165687426555</v>
      </c>
      <c r="S1135" s="22">
        <f t="shared" si="437"/>
        <v>-7.0916568742655617E-2</v>
      </c>
      <c r="T1135" s="5">
        <f t="shared" si="438"/>
        <v>0.80930232558139537</v>
      </c>
      <c r="U1135" s="5"/>
      <c r="V1135" s="5"/>
      <c r="W1135" s="5">
        <f t="shared" si="439"/>
        <v>1.1499999999999999</v>
      </c>
      <c r="X1135" s="4">
        <f t="shared" si="440"/>
        <v>1.0499999999999998</v>
      </c>
      <c r="Y1135" s="4">
        <f t="shared" si="441"/>
        <v>-0.10000000000000009</v>
      </c>
      <c r="Z1135" s="30">
        <f t="shared" si="442"/>
        <v>2018</v>
      </c>
      <c r="AA1135" s="4">
        <f t="shared" si="443"/>
        <v>-1</v>
      </c>
      <c r="AB1135" s="4">
        <f t="shared" si="444"/>
        <v>-1</v>
      </c>
      <c r="AC1135" s="4">
        <f t="shared" si="445"/>
        <v>0</v>
      </c>
      <c r="AD1135" s="4"/>
      <c r="AE1135" s="4">
        <f t="shared" si="446"/>
        <v>-2.2688598979013097E-2</v>
      </c>
      <c r="AF1135" s="31">
        <f t="shared" si="447"/>
        <v>0.14999999999999991</v>
      </c>
      <c r="AG1135" s="31">
        <f t="shared" si="448"/>
        <v>4.9999999999999822E-2</v>
      </c>
      <c r="AH1135" s="3">
        <f t="shared" si="449"/>
        <v>0</v>
      </c>
      <c r="AI1135" s="40" t="b">
        <f t="shared" si="450"/>
        <v>0</v>
      </c>
      <c r="AJ1135" s="3">
        <f t="shared" si="451"/>
        <v>3.8303341902313659E-2</v>
      </c>
      <c r="AK1135" s="3">
        <f t="shared" si="452"/>
        <v>0.72204519573698789</v>
      </c>
    </row>
    <row r="1136" spans="1:37" s="3" customFormat="1" x14ac:dyDescent="0.25">
      <c r="A1136" s="9">
        <v>43457</v>
      </c>
      <c r="B1136" s="1" t="s">
        <v>42</v>
      </c>
      <c r="C1136" s="1" t="s">
        <v>57</v>
      </c>
      <c r="D1136">
        <v>31</v>
      </c>
      <c r="E1136" s="1">
        <v>28</v>
      </c>
      <c r="F1136">
        <f t="shared" si="428"/>
        <v>1</v>
      </c>
      <c r="G1136">
        <f t="shared" si="429"/>
        <v>0</v>
      </c>
      <c r="H1136" s="4">
        <v>1.38</v>
      </c>
      <c r="I1136" s="4">
        <v>3.15</v>
      </c>
      <c r="J1136" s="4">
        <v>1.35</v>
      </c>
      <c r="K1136" s="4">
        <v>3.3</v>
      </c>
      <c r="L1136" s="18">
        <f t="shared" si="430"/>
        <v>70</v>
      </c>
      <c r="M1136" s="18">
        <f t="shared" si="431"/>
        <v>30</v>
      </c>
      <c r="N1136" s="18">
        <f t="shared" si="432"/>
        <v>70</v>
      </c>
      <c r="O1136" s="18">
        <f t="shared" si="433"/>
        <v>30</v>
      </c>
      <c r="P1136" s="4">
        <f t="shared" si="434"/>
        <v>201812</v>
      </c>
      <c r="Q1136" s="23">
        <f t="shared" si="435"/>
        <v>1.38</v>
      </c>
      <c r="R1136" s="23">
        <f t="shared" si="436"/>
        <v>-3.0966952264381891</v>
      </c>
      <c r="S1136" s="22">
        <f t="shared" si="437"/>
        <v>-1.7166952264381892</v>
      </c>
      <c r="T1136" s="5">
        <f t="shared" si="438"/>
        <v>2.2826086956521738</v>
      </c>
      <c r="U1136" s="5"/>
      <c r="V1136" s="5"/>
      <c r="W1136" s="5">
        <f t="shared" si="439"/>
        <v>0.37999999999999989</v>
      </c>
      <c r="X1136" s="4">
        <f t="shared" si="440"/>
        <v>0.35000000000000009</v>
      </c>
      <c r="Y1136" s="4">
        <f t="shared" si="441"/>
        <v>-2.9999999999999805E-2</v>
      </c>
      <c r="Z1136" s="30">
        <f t="shared" si="442"/>
        <v>2018</v>
      </c>
      <c r="AA1136" s="4">
        <f t="shared" si="443"/>
        <v>-1</v>
      </c>
      <c r="AB1136" s="4">
        <f t="shared" si="444"/>
        <v>-1</v>
      </c>
      <c r="AC1136" s="4">
        <f t="shared" si="445"/>
        <v>0</v>
      </c>
      <c r="AD1136" s="4"/>
      <c r="AE1136" s="4">
        <f t="shared" si="446"/>
        <v>-1.61030595813203E-2</v>
      </c>
      <c r="AF1136" s="31">
        <f t="shared" si="447"/>
        <v>-0.62000000000000011</v>
      </c>
      <c r="AG1136" s="31">
        <f t="shared" si="448"/>
        <v>-0.64999999999999991</v>
      </c>
      <c r="AH1136" s="3">
        <f t="shared" si="449"/>
        <v>0</v>
      </c>
      <c r="AI1136" s="40" t="b">
        <f t="shared" si="450"/>
        <v>0</v>
      </c>
      <c r="AJ1136" s="3">
        <f t="shared" si="451"/>
        <v>4.039735099337749E-2</v>
      </c>
      <c r="AK1136" s="3">
        <f t="shared" si="452"/>
        <v>0.76027191198073663</v>
      </c>
    </row>
    <row r="1137" spans="1:37" s="3" customFormat="1" x14ac:dyDescent="0.25">
      <c r="A1137" s="9">
        <v>43457</v>
      </c>
      <c r="B1137" s="1" t="s">
        <v>63</v>
      </c>
      <c r="C1137" s="1" t="s">
        <v>73</v>
      </c>
      <c r="D1137">
        <v>9</v>
      </c>
      <c r="E1137" s="1">
        <v>31</v>
      </c>
      <c r="F1137">
        <f t="shared" si="428"/>
        <v>0</v>
      </c>
      <c r="G1137">
        <f t="shared" si="429"/>
        <v>1</v>
      </c>
      <c r="H1137" s="4">
        <v>9</v>
      </c>
      <c r="I1137" s="4">
        <v>1.07</v>
      </c>
      <c r="J1137" s="4">
        <v>6.5</v>
      </c>
      <c r="K1137" s="4">
        <v>1.1200000000000001</v>
      </c>
      <c r="L1137" s="18">
        <f t="shared" si="430"/>
        <v>10</v>
      </c>
      <c r="M1137" s="18">
        <f t="shared" si="431"/>
        <v>90</v>
      </c>
      <c r="N1137" s="18">
        <f t="shared" si="432"/>
        <v>15</v>
      </c>
      <c r="O1137" s="18">
        <f t="shared" si="433"/>
        <v>85</v>
      </c>
      <c r="P1137" s="4">
        <f t="shared" si="434"/>
        <v>201812</v>
      </c>
      <c r="Q1137" s="23">
        <f t="shared" si="435"/>
        <v>8.4112149532710276</v>
      </c>
      <c r="R1137" s="23">
        <f t="shared" si="436"/>
        <v>-14.410714285714272</v>
      </c>
      <c r="S1137" s="22">
        <f t="shared" si="437"/>
        <v>-5.9994993324432446</v>
      </c>
      <c r="T1137" s="5">
        <f t="shared" si="438"/>
        <v>0.11888888888888889</v>
      </c>
      <c r="U1137" s="5"/>
      <c r="V1137" s="5"/>
      <c r="W1137" s="5">
        <f t="shared" si="439"/>
        <v>-1</v>
      </c>
      <c r="X1137" s="4">
        <f t="shared" si="440"/>
        <v>-1</v>
      </c>
      <c r="Y1137" s="4">
        <f t="shared" si="441"/>
        <v>0</v>
      </c>
      <c r="Z1137" s="30">
        <f t="shared" si="442"/>
        <v>2018</v>
      </c>
      <c r="AA1137" s="4">
        <f t="shared" si="443"/>
        <v>7.0000000000000062E-2</v>
      </c>
      <c r="AB1137" s="4">
        <f t="shared" si="444"/>
        <v>0.12000000000000011</v>
      </c>
      <c r="AC1137" s="4">
        <f t="shared" si="445"/>
        <v>5.0000000000000044E-2</v>
      </c>
      <c r="AD1137" s="4"/>
      <c r="AE1137" s="4">
        <f t="shared" si="446"/>
        <v>-4.273504273504275E-2</v>
      </c>
      <c r="AF1137" s="31">
        <f t="shared" si="447"/>
        <v>-0.92999999999999994</v>
      </c>
      <c r="AG1137" s="31">
        <f t="shared" si="448"/>
        <v>-0.87999999999999989</v>
      </c>
      <c r="AH1137" s="3">
        <f t="shared" si="449"/>
        <v>0</v>
      </c>
      <c r="AI1137" s="40" t="b">
        <f t="shared" si="450"/>
        <v>0</v>
      </c>
      <c r="AJ1137" s="3">
        <f t="shared" si="451"/>
        <v>4.3694141012909582E-2</v>
      </c>
      <c r="AK1137" s="3">
        <f t="shared" si="452"/>
        <v>0.89141323464554023</v>
      </c>
    </row>
    <row r="1138" spans="1:37" s="3" customFormat="1" x14ac:dyDescent="0.25">
      <c r="A1138" s="9">
        <v>43457</v>
      </c>
      <c r="B1138" s="1" t="s">
        <v>38</v>
      </c>
      <c r="C1138" s="1" t="s">
        <v>45</v>
      </c>
      <c r="D1138">
        <v>9</v>
      </c>
      <c r="E1138" s="1">
        <v>14</v>
      </c>
      <c r="F1138">
        <f t="shared" si="428"/>
        <v>0</v>
      </c>
      <c r="G1138">
        <f t="shared" si="429"/>
        <v>1</v>
      </c>
      <c r="H1138" s="4">
        <v>2.65</v>
      </c>
      <c r="I1138" s="4">
        <v>1.54</v>
      </c>
      <c r="J1138" s="4">
        <v>2.75</v>
      </c>
      <c r="K1138" s="4">
        <v>1.47</v>
      </c>
      <c r="L1138" s="18">
        <f t="shared" si="430"/>
        <v>30</v>
      </c>
      <c r="M1138" s="18">
        <f t="shared" si="431"/>
        <v>60</v>
      </c>
      <c r="N1138" s="18">
        <f t="shared" si="432"/>
        <v>35</v>
      </c>
      <c r="O1138" s="18">
        <f t="shared" si="433"/>
        <v>65</v>
      </c>
      <c r="P1138" s="4">
        <f t="shared" si="434"/>
        <v>201812</v>
      </c>
      <c r="Q1138" s="23">
        <f t="shared" si="435"/>
        <v>1.7207792207792207</v>
      </c>
      <c r="R1138" s="23">
        <f t="shared" si="436"/>
        <v>-2.4579124579124576</v>
      </c>
      <c r="S1138" s="22">
        <f t="shared" si="437"/>
        <v>-0.73713323713323686</v>
      </c>
      <c r="T1138" s="5">
        <f t="shared" si="438"/>
        <v>0.5811320754716981</v>
      </c>
      <c r="U1138" s="5"/>
      <c r="V1138" s="5"/>
      <c r="W1138" s="5">
        <f t="shared" si="439"/>
        <v>-1</v>
      </c>
      <c r="X1138" s="4">
        <f t="shared" si="440"/>
        <v>-1</v>
      </c>
      <c r="Y1138" s="4">
        <f t="shared" si="441"/>
        <v>0</v>
      </c>
      <c r="Z1138" s="30">
        <f t="shared" si="442"/>
        <v>2018</v>
      </c>
      <c r="AA1138" s="4">
        <f t="shared" si="443"/>
        <v>0.54</v>
      </c>
      <c r="AB1138" s="4">
        <f t="shared" si="444"/>
        <v>0.47</v>
      </c>
      <c r="AC1138" s="4">
        <f t="shared" si="445"/>
        <v>-7.0000000000000062E-2</v>
      </c>
      <c r="AD1138" s="4"/>
      <c r="AE1138" s="4">
        <f t="shared" si="446"/>
        <v>1.3722126929674117E-2</v>
      </c>
      <c r="AF1138" s="31">
        <f t="shared" si="447"/>
        <v>-0.45999999999999996</v>
      </c>
      <c r="AG1138" s="31">
        <f t="shared" si="448"/>
        <v>-0.53</v>
      </c>
      <c r="AH1138" s="3">
        <f t="shared" si="449"/>
        <v>0</v>
      </c>
      <c r="AI1138" s="40" t="b">
        <f t="shared" si="450"/>
        <v>0</v>
      </c>
      <c r="AJ1138" s="3">
        <f t="shared" si="451"/>
        <v>2.6014319809069208E-2</v>
      </c>
      <c r="AK1138" s="3">
        <f t="shared" si="452"/>
        <v>0.74841726539654818</v>
      </c>
    </row>
    <row r="1139" spans="1:37" s="3" customFormat="1" x14ac:dyDescent="0.25">
      <c r="A1139" s="9">
        <v>43457</v>
      </c>
      <c r="B1139" s="1" t="s">
        <v>40</v>
      </c>
      <c r="C1139" s="1" t="s">
        <v>41</v>
      </c>
      <c r="D1139">
        <v>10</v>
      </c>
      <c r="E1139" s="1">
        <v>24</v>
      </c>
      <c r="F1139">
        <f t="shared" si="428"/>
        <v>0</v>
      </c>
      <c r="G1139">
        <f t="shared" si="429"/>
        <v>1</v>
      </c>
      <c r="H1139" s="4">
        <v>1.68</v>
      </c>
      <c r="I1139" s="4">
        <v>2.25</v>
      </c>
      <c r="J1139" s="4">
        <v>2.4</v>
      </c>
      <c r="K1139" s="4">
        <v>1.62</v>
      </c>
      <c r="L1139" s="18">
        <f t="shared" si="430"/>
        <v>50</v>
      </c>
      <c r="M1139" s="18">
        <f t="shared" si="431"/>
        <v>40</v>
      </c>
      <c r="N1139" s="18">
        <f t="shared" si="432"/>
        <v>40</v>
      </c>
      <c r="O1139" s="18">
        <f t="shared" si="433"/>
        <v>60</v>
      </c>
      <c r="P1139" s="4">
        <f t="shared" si="434"/>
        <v>201812</v>
      </c>
      <c r="Q1139" s="23">
        <f t="shared" si="435"/>
        <v>0.74666666666666659</v>
      </c>
      <c r="R1139" s="23">
        <f t="shared" si="436"/>
        <v>-2.2705882352941176</v>
      </c>
      <c r="S1139" s="22">
        <f t="shared" si="437"/>
        <v>-1.523921568627451</v>
      </c>
      <c r="T1139" s="5">
        <f t="shared" si="438"/>
        <v>1.3392857142857144</v>
      </c>
      <c r="U1139" s="5"/>
      <c r="V1139" s="5"/>
      <c r="W1139" s="5">
        <f t="shared" si="439"/>
        <v>-1</v>
      </c>
      <c r="X1139" s="4">
        <f t="shared" si="440"/>
        <v>-1</v>
      </c>
      <c r="Y1139" s="4">
        <f t="shared" si="441"/>
        <v>0</v>
      </c>
      <c r="Z1139" s="30">
        <f t="shared" si="442"/>
        <v>2018</v>
      </c>
      <c r="AA1139" s="4">
        <f t="shared" si="443"/>
        <v>1.25</v>
      </c>
      <c r="AB1139" s="4">
        <f t="shared" si="444"/>
        <v>0.62000000000000011</v>
      </c>
      <c r="AC1139" s="4">
        <f t="shared" si="445"/>
        <v>-0.62999999999999989</v>
      </c>
      <c r="AD1139" s="4"/>
      <c r="AE1139" s="4">
        <f t="shared" si="446"/>
        <v>0.17857142857142855</v>
      </c>
      <c r="AF1139" s="31">
        <f t="shared" si="447"/>
        <v>0.25</v>
      </c>
      <c r="AG1139" s="31">
        <f t="shared" si="448"/>
        <v>-0.37999999999999989</v>
      </c>
      <c r="AH1139" s="3">
        <f t="shared" si="449"/>
        <v>1</v>
      </c>
      <c r="AI1139" s="40">
        <f t="shared" si="450"/>
        <v>0.13888888888888884</v>
      </c>
      <c r="AJ1139" s="3">
        <f t="shared" si="451"/>
        <v>3.8167938931297662E-2</v>
      </c>
      <c r="AK1139" s="3">
        <f t="shared" si="452"/>
        <v>0.72495170907869322</v>
      </c>
    </row>
    <row r="1140" spans="1:37" s="3" customFormat="1" x14ac:dyDescent="0.25">
      <c r="A1140" s="9">
        <v>43457</v>
      </c>
      <c r="B1140" s="1" t="s">
        <v>58</v>
      </c>
      <c r="C1140" s="1" t="s">
        <v>44</v>
      </c>
      <c r="D1140">
        <v>26</v>
      </c>
      <c r="E1140" s="1">
        <v>18</v>
      </c>
      <c r="F1140">
        <f t="shared" si="428"/>
        <v>1</v>
      </c>
      <c r="G1140">
        <f t="shared" si="429"/>
        <v>0</v>
      </c>
      <c r="H1140" s="4">
        <v>1.36</v>
      </c>
      <c r="I1140" s="4">
        <v>3.25</v>
      </c>
      <c r="J1140" s="4">
        <v>1.22</v>
      </c>
      <c r="K1140" s="4">
        <v>4.5</v>
      </c>
      <c r="L1140" s="18">
        <f t="shared" si="430"/>
        <v>70</v>
      </c>
      <c r="M1140" s="18">
        <f t="shared" si="431"/>
        <v>30</v>
      </c>
      <c r="N1140" s="18">
        <f t="shared" si="432"/>
        <v>80</v>
      </c>
      <c r="O1140" s="18">
        <f t="shared" si="433"/>
        <v>20</v>
      </c>
      <c r="P1140" s="4">
        <f t="shared" si="434"/>
        <v>201812</v>
      </c>
      <c r="Q1140" s="23">
        <f t="shared" si="435"/>
        <v>1.36</v>
      </c>
      <c r="R1140" s="23">
        <f t="shared" si="436"/>
        <v>-3.2222222222222214</v>
      </c>
      <c r="S1140" s="22">
        <f t="shared" si="437"/>
        <v>-1.8622222222222213</v>
      </c>
      <c r="T1140" s="5">
        <f t="shared" si="438"/>
        <v>2.3897058823529411</v>
      </c>
      <c r="U1140" s="5"/>
      <c r="V1140" s="5"/>
      <c r="W1140" s="5">
        <f t="shared" si="439"/>
        <v>0.3600000000000001</v>
      </c>
      <c r="X1140" s="4">
        <f t="shared" si="440"/>
        <v>0.21999999999999997</v>
      </c>
      <c r="Y1140" s="4">
        <f t="shared" si="441"/>
        <v>-0.14000000000000012</v>
      </c>
      <c r="Z1140" s="30">
        <f t="shared" si="442"/>
        <v>2018</v>
      </c>
      <c r="AA1140" s="4">
        <f t="shared" si="443"/>
        <v>-1</v>
      </c>
      <c r="AB1140" s="4">
        <f t="shared" si="444"/>
        <v>-1</v>
      </c>
      <c r="AC1140" s="4">
        <f t="shared" si="445"/>
        <v>0</v>
      </c>
      <c r="AD1140" s="4"/>
      <c r="AE1140" s="4">
        <f t="shared" si="446"/>
        <v>-8.4378013500482241E-2</v>
      </c>
      <c r="AF1140" s="31">
        <f t="shared" si="447"/>
        <v>-0.6399999999999999</v>
      </c>
      <c r="AG1140" s="31">
        <f t="shared" si="448"/>
        <v>-0.78</v>
      </c>
      <c r="AH1140" s="3">
        <f t="shared" si="449"/>
        <v>1</v>
      </c>
      <c r="AI1140" s="40">
        <f t="shared" si="450"/>
        <v>4.2483660130719025E-2</v>
      </c>
      <c r="AJ1140" s="3">
        <f t="shared" si="451"/>
        <v>4.1214750542299394E-2</v>
      </c>
      <c r="AK1140" s="3">
        <f t="shared" si="452"/>
        <v>0.76403022051145553</v>
      </c>
    </row>
    <row r="1141" spans="1:37" s="3" customFormat="1" x14ac:dyDescent="0.25">
      <c r="A1141" s="9">
        <v>43457</v>
      </c>
      <c r="B1141" s="1" t="s">
        <v>37</v>
      </c>
      <c r="C1141" s="1" t="s">
        <v>39</v>
      </c>
      <c r="D1141">
        <v>27</v>
      </c>
      <c r="E1141" s="1">
        <v>20</v>
      </c>
      <c r="F1141">
        <f t="shared" si="428"/>
        <v>1</v>
      </c>
      <c r="G1141">
        <f t="shared" si="429"/>
        <v>0</v>
      </c>
      <c r="H1141" s="4">
        <v>1.32</v>
      </c>
      <c r="I1141" s="4">
        <v>3.5</v>
      </c>
      <c r="J1141" s="4">
        <v>1.29</v>
      </c>
      <c r="K1141" s="4">
        <v>3.7</v>
      </c>
      <c r="L1141" s="18">
        <f t="shared" si="430"/>
        <v>70</v>
      </c>
      <c r="M1141" s="18">
        <f t="shared" si="431"/>
        <v>25</v>
      </c>
      <c r="N1141" s="18">
        <f t="shared" si="432"/>
        <v>75</v>
      </c>
      <c r="O1141" s="18">
        <f t="shared" si="433"/>
        <v>25</v>
      </c>
      <c r="P1141" s="4">
        <f t="shared" si="434"/>
        <v>201812</v>
      </c>
      <c r="Q1141" s="23">
        <f t="shared" si="435"/>
        <v>1.32</v>
      </c>
      <c r="R1141" s="23">
        <f t="shared" si="436"/>
        <v>-3.5249999999999995</v>
      </c>
      <c r="S1141" s="22">
        <f t="shared" si="437"/>
        <v>-2.2049999999999992</v>
      </c>
      <c r="T1141" s="5">
        <f t="shared" si="438"/>
        <v>2.6515151515151514</v>
      </c>
      <c r="U1141" s="5"/>
      <c r="V1141" s="5"/>
      <c r="W1141" s="5">
        <f t="shared" si="439"/>
        <v>0.32000000000000006</v>
      </c>
      <c r="X1141" s="4">
        <f t="shared" si="440"/>
        <v>0.29000000000000004</v>
      </c>
      <c r="Y1141" s="4">
        <f t="shared" si="441"/>
        <v>-3.0000000000000027E-2</v>
      </c>
      <c r="Z1141" s="30">
        <f t="shared" si="442"/>
        <v>2018</v>
      </c>
      <c r="AA1141" s="4">
        <f t="shared" si="443"/>
        <v>-1</v>
      </c>
      <c r="AB1141" s="4">
        <f t="shared" si="444"/>
        <v>-1</v>
      </c>
      <c r="AC1141" s="4">
        <f t="shared" si="445"/>
        <v>0</v>
      </c>
      <c r="AD1141" s="4"/>
      <c r="AE1141" s="4">
        <f t="shared" si="446"/>
        <v>-1.7618040873854768E-2</v>
      </c>
      <c r="AF1141" s="31">
        <f t="shared" si="447"/>
        <v>-0.67999999999999994</v>
      </c>
      <c r="AG1141" s="31">
        <f t="shared" si="448"/>
        <v>-0.71</v>
      </c>
      <c r="AH1141" s="3">
        <f t="shared" si="449"/>
        <v>0</v>
      </c>
      <c r="AI1141" s="40" t="b">
        <f t="shared" si="450"/>
        <v>0</v>
      </c>
      <c r="AJ1141" s="3">
        <f t="shared" si="451"/>
        <v>4.1493775933610033E-2</v>
      </c>
      <c r="AK1141" s="3">
        <f t="shared" si="452"/>
        <v>0.77417964430951436</v>
      </c>
    </row>
    <row r="1142" spans="1:37" s="3" customFormat="1" x14ac:dyDescent="0.25">
      <c r="A1142" s="9">
        <v>43457</v>
      </c>
      <c r="B1142" s="1" t="s">
        <v>33</v>
      </c>
      <c r="C1142" s="1" t="s">
        <v>60</v>
      </c>
      <c r="D1142">
        <v>9</v>
      </c>
      <c r="E1142" s="1">
        <v>27</v>
      </c>
      <c r="F1142">
        <f t="shared" si="428"/>
        <v>0</v>
      </c>
      <c r="G1142">
        <f t="shared" si="429"/>
        <v>1</v>
      </c>
      <c r="H1142" s="4">
        <v>3.05</v>
      </c>
      <c r="I1142" s="4">
        <v>1.4</v>
      </c>
      <c r="J1142" s="4">
        <v>3.4</v>
      </c>
      <c r="K1142" s="4">
        <v>1.33</v>
      </c>
      <c r="L1142" s="18">
        <f t="shared" si="430"/>
        <v>30</v>
      </c>
      <c r="M1142" s="18">
        <f t="shared" si="431"/>
        <v>70</v>
      </c>
      <c r="N1142" s="18">
        <f t="shared" si="432"/>
        <v>25</v>
      </c>
      <c r="O1142" s="18">
        <f t="shared" si="433"/>
        <v>75</v>
      </c>
      <c r="P1142" s="4">
        <f t="shared" si="434"/>
        <v>201812</v>
      </c>
      <c r="Q1142" s="23">
        <f t="shared" si="435"/>
        <v>2.1785714285714284</v>
      </c>
      <c r="R1142" s="23">
        <f t="shared" si="436"/>
        <v>-2.9878048780487809</v>
      </c>
      <c r="S1142" s="22">
        <f t="shared" si="437"/>
        <v>-0.80923344947735254</v>
      </c>
      <c r="T1142" s="5">
        <f t="shared" si="438"/>
        <v>0.45901639344262296</v>
      </c>
      <c r="U1142" s="5"/>
      <c r="V1142" s="5"/>
      <c r="W1142" s="5">
        <f t="shared" si="439"/>
        <v>-1</v>
      </c>
      <c r="X1142" s="4">
        <f t="shared" si="440"/>
        <v>-1</v>
      </c>
      <c r="Y1142" s="4">
        <f t="shared" si="441"/>
        <v>0</v>
      </c>
      <c r="Z1142" s="30">
        <f t="shared" si="442"/>
        <v>2018</v>
      </c>
      <c r="AA1142" s="4">
        <f t="shared" si="443"/>
        <v>0.39999999999999991</v>
      </c>
      <c r="AB1142" s="4">
        <f t="shared" si="444"/>
        <v>0.33000000000000007</v>
      </c>
      <c r="AC1142" s="4">
        <f t="shared" si="445"/>
        <v>-6.999999999999984E-2</v>
      </c>
      <c r="AD1142" s="4"/>
      <c r="AE1142" s="4">
        <f t="shared" si="446"/>
        <v>3.3751205400192885E-2</v>
      </c>
      <c r="AF1142" s="31">
        <f t="shared" si="447"/>
        <v>-0.60000000000000009</v>
      </c>
      <c r="AG1142" s="31">
        <f t="shared" si="448"/>
        <v>-0.66999999999999993</v>
      </c>
      <c r="AH1142" s="3">
        <f t="shared" si="449"/>
        <v>0</v>
      </c>
      <c r="AI1142" s="40" t="b">
        <f t="shared" si="450"/>
        <v>0</v>
      </c>
      <c r="AJ1142" s="3">
        <f t="shared" si="451"/>
        <v>4.0449438202247112E-2</v>
      </c>
      <c r="AK1142" s="3">
        <f t="shared" si="452"/>
        <v>0.75593569865462973</v>
      </c>
    </row>
    <row r="1143" spans="1:37" s="3" customFormat="1" x14ac:dyDescent="0.25">
      <c r="A1143" s="9">
        <v>43457</v>
      </c>
      <c r="B1143" s="1" t="s">
        <v>36</v>
      </c>
      <c r="C1143" s="1" t="s">
        <v>34</v>
      </c>
      <c r="D1143">
        <v>28</v>
      </c>
      <c r="E1143" s="1">
        <v>27</v>
      </c>
      <c r="F1143">
        <f t="shared" si="428"/>
        <v>1</v>
      </c>
      <c r="G1143">
        <f t="shared" si="429"/>
        <v>0</v>
      </c>
      <c r="H1143" s="4">
        <v>1.2</v>
      </c>
      <c r="I1143" s="4">
        <v>4.75</v>
      </c>
      <c r="J1143" s="4">
        <v>1.2</v>
      </c>
      <c r="K1143" s="4">
        <v>4.75</v>
      </c>
      <c r="L1143" s="18">
        <f t="shared" si="430"/>
        <v>80</v>
      </c>
      <c r="M1143" s="18">
        <f t="shared" si="431"/>
        <v>20</v>
      </c>
      <c r="N1143" s="18">
        <f t="shared" si="432"/>
        <v>80</v>
      </c>
      <c r="O1143" s="18">
        <f t="shared" si="433"/>
        <v>20</v>
      </c>
      <c r="P1143" s="4">
        <f t="shared" si="434"/>
        <v>201812</v>
      </c>
      <c r="Q1143" s="23">
        <f t="shared" si="435"/>
        <v>1.2</v>
      </c>
      <c r="R1143" s="23">
        <f t="shared" si="436"/>
        <v>-5.2666666666666675</v>
      </c>
      <c r="S1143" s="22">
        <f t="shared" si="437"/>
        <v>-4.0666666666666673</v>
      </c>
      <c r="T1143" s="5">
        <f t="shared" si="438"/>
        <v>3.9583333333333335</v>
      </c>
      <c r="U1143" s="5"/>
      <c r="V1143" s="5"/>
      <c r="W1143" s="5">
        <f t="shared" si="439"/>
        <v>0.19999999999999996</v>
      </c>
      <c r="X1143" s="4">
        <f t="shared" si="440"/>
        <v>0.19999999999999996</v>
      </c>
      <c r="Y1143" s="4">
        <f t="shared" si="441"/>
        <v>0</v>
      </c>
      <c r="Z1143" s="30">
        <f t="shared" si="442"/>
        <v>2018</v>
      </c>
      <c r="AA1143" s="4">
        <f t="shared" si="443"/>
        <v>-1</v>
      </c>
      <c r="AB1143" s="4">
        <f t="shared" si="444"/>
        <v>-1</v>
      </c>
      <c r="AC1143" s="4">
        <f t="shared" si="445"/>
        <v>0</v>
      </c>
      <c r="AD1143" s="4"/>
      <c r="AE1143" s="4">
        <f t="shared" si="446"/>
        <v>0</v>
      </c>
      <c r="AF1143" s="31">
        <f t="shared" si="447"/>
        <v>-0.8</v>
      </c>
      <c r="AG1143" s="31">
        <f t="shared" si="448"/>
        <v>-0.8</v>
      </c>
      <c r="AH1143" s="3">
        <f t="shared" si="449"/>
        <v>0</v>
      </c>
      <c r="AI1143" s="40" t="b">
        <f t="shared" si="450"/>
        <v>0</v>
      </c>
      <c r="AJ1143" s="3">
        <f t="shared" si="451"/>
        <v>4.2016806722689037E-2</v>
      </c>
      <c r="AK1143" s="3">
        <f t="shared" si="452"/>
        <v>0.81686672822406892</v>
      </c>
    </row>
    <row r="1144" spans="1:37" s="3" customFormat="1" x14ac:dyDescent="0.25">
      <c r="A1144" s="9">
        <v>43457</v>
      </c>
      <c r="B1144" s="1" t="s">
        <v>51</v>
      </c>
      <c r="C1144" s="1" t="s">
        <v>56</v>
      </c>
      <c r="D1144">
        <v>7</v>
      </c>
      <c r="E1144" s="1">
        <v>17</v>
      </c>
      <c r="F1144">
        <f t="shared" si="428"/>
        <v>0</v>
      </c>
      <c r="G1144">
        <f t="shared" si="429"/>
        <v>1</v>
      </c>
      <c r="H1144" s="4">
        <v>1.42</v>
      </c>
      <c r="I1144" s="4">
        <v>2.95</v>
      </c>
      <c r="J1144" s="4">
        <v>1.6</v>
      </c>
      <c r="K1144" s="4">
        <v>2.4500000000000002</v>
      </c>
      <c r="L1144" s="18">
        <f t="shared" si="430"/>
        <v>70</v>
      </c>
      <c r="M1144" s="18">
        <f t="shared" si="431"/>
        <v>30</v>
      </c>
      <c r="N1144" s="18">
        <f t="shared" si="432"/>
        <v>60</v>
      </c>
      <c r="O1144" s="18">
        <f t="shared" si="433"/>
        <v>40</v>
      </c>
      <c r="P1144" s="4">
        <f t="shared" si="434"/>
        <v>201812</v>
      </c>
      <c r="Q1144" s="23">
        <f t="shared" si="435"/>
        <v>0.48135593220338979</v>
      </c>
      <c r="R1144" s="23">
        <f t="shared" si="436"/>
        <v>-2.8937728937728942</v>
      </c>
      <c r="S1144" s="22">
        <f t="shared" si="437"/>
        <v>-2.4124169615695044</v>
      </c>
      <c r="T1144" s="5">
        <f t="shared" si="438"/>
        <v>2.0774647887323945</v>
      </c>
      <c r="U1144" s="5"/>
      <c r="V1144" s="5"/>
      <c r="W1144" s="5">
        <f t="shared" si="439"/>
        <v>-1</v>
      </c>
      <c r="X1144" s="4">
        <f t="shared" si="440"/>
        <v>-1</v>
      </c>
      <c r="Y1144" s="4">
        <f t="shared" si="441"/>
        <v>0</v>
      </c>
      <c r="Z1144" s="30">
        <f t="shared" si="442"/>
        <v>2018</v>
      </c>
      <c r="AA1144" s="4">
        <f t="shared" si="443"/>
        <v>1.9500000000000002</v>
      </c>
      <c r="AB1144" s="4">
        <f t="shared" si="444"/>
        <v>1.4500000000000002</v>
      </c>
      <c r="AC1144" s="4">
        <f t="shared" si="445"/>
        <v>-0.5</v>
      </c>
      <c r="AD1144" s="4"/>
      <c r="AE1144" s="4">
        <f t="shared" si="446"/>
        <v>7.9225352112676117E-2</v>
      </c>
      <c r="AF1144" s="31">
        <f t="shared" si="447"/>
        <v>0.95000000000000018</v>
      </c>
      <c r="AG1144" s="31">
        <f t="shared" si="448"/>
        <v>0.45000000000000018</v>
      </c>
      <c r="AH1144" s="3">
        <f t="shared" si="449"/>
        <v>1</v>
      </c>
      <c r="AI1144" s="40">
        <f t="shared" si="450"/>
        <v>3.6016949152542388E-2</v>
      </c>
      <c r="AJ1144" s="3">
        <f t="shared" si="451"/>
        <v>4.1418764302059485E-2</v>
      </c>
      <c r="AK1144" s="3">
        <f t="shared" si="452"/>
        <v>0.75096481189779574</v>
      </c>
    </row>
    <row r="1145" spans="1:37" s="3" customFormat="1" x14ac:dyDescent="0.25">
      <c r="A1145" s="9">
        <v>43457</v>
      </c>
      <c r="B1145" s="1" t="s">
        <v>52</v>
      </c>
      <c r="C1145" s="1" t="s">
        <v>46</v>
      </c>
      <c r="D1145">
        <v>24</v>
      </c>
      <c r="E1145" s="1">
        <v>12</v>
      </c>
      <c r="F1145">
        <f t="shared" si="428"/>
        <v>1</v>
      </c>
      <c r="G1145">
        <f t="shared" si="429"/>
        <v>0</v>
      </c>
      <c r="H1145" s="4">
        <v>1.1200000000000001</v>
      </c>
      <c r="I1145" s="4">
        <v>6.5</v>
      </c>
      <c r="J1145" s="4">
        <v>1.1100000000000001</v>
      </c>
      <c r="K1145" s="4">
        <v>7</v>
      </c>
      <c r="L1145" s="18">
        <f t="shared" si="430"/>
        <v>80</v>
      </c>
      <c r="M1145" s="18">
        <f t="shared" si="431"/>
        <v>15</v>
      </c>
      <c r="N1145" s="18">
        <f t="shared" si="432"/>
        <v>90</v>
      </c>
      <c r="O1145" s="18">
        <f t="shared" si="433"/>
        <v>10</v>
      </c>
      <c r="P1145" s="4">
        <f t="shared" si="434"/>
        <v>201812</v>
      </c>
      <c r="Q1145" s="23">
        <f t="shared" si="435"/>
        <v>1.1200000000000001</v>
      </c>
      <c r="R1145" s="23">
        <f t="shared" si="436"/>
        <v>-8.5151515151515067</v>
      </c>
      <c r="S1145" s="22">
        <f t="shared" si="437"/>
        <v>-7.3951515151515066</v>
      </c>
      <c r="T1145" s="5">
        <f t="shared" si="438"/>
        <v>5.8035714285714279</v>
      </c>
      <c r="U1145" s="5"/>
      <c r="V1145" s="5"/>
      <c r="W1145" s="5">
        <f t="shared" si="439"/>
        <v>0.12000000000000011</v>
      </c>
      <c r="X1145" s="4">
        <f t="shared" si="440"/>
        <v>0.1100000000000001</v>
      </c>
      <c r="Y1145" s="4">
        <f t="shared" si="441"/>
        <v>-1.0000000000000009E-2</v>
      </c>
      <c r="Z1145" s="30">
        <f t="shared" si="442"/>
        <v>2018</v>
      </c>
      <c r="AA1145" s="4">
        <f t="shared" si="443"/>
        <v>-1</v>
      </c>
      <c r="AB1145" s="4">
        <f t="shared" si="444"/>
        <v>-1</v>
      </c>
      <c r="AC1145" s="4">
        <f t="shared" si="445"/>
        <v>0</v>
      </c>
      <c r="AD1145" s="4"/>
      <c r="AE1145" s="4">
        <f t="shared" si="446"/>
        <v>-8.0437580437580092E-3</v>
      </c>
      <c r="AF1145" s="31">
        <f t="shared" si="447"/>
        <v>-0.87999999999999989</v>
      </c>
      <c r="AG1145" s="31">
        <f t="shared" si="448"/>
        <v>-0.8899999999999999</v>
      </c>
      <c r="AH1145" s="3">
        <f t="shared" si="449"/>
        <v>0</v>
      </c>
      <c r="AI1145" s="40" t="b">
        <f t="shared" si="450"/>
        <v>0</v>
      </c>
      <c r="AJ1145" s="3">
        <f t="shared" si="451"/>
        <v>4.4619422572178324E-2</v>
      </c>
      <c r="AK1145" s="3">
        <f t="shared" si="452"/>
        <v>0.85622207462866806</v>
      </c>
    </row>
    <row r="1146" spans="1:37" s="3" customFormat="1" x14ac:dyDescent="0.25">
      <c r="A1146" s="9">
        <v>43457</v>
      </c>
      <c r="B1146" s="1" t="s">
        <v>53</v>
      </c>
      <c r="C1146" s="1" t="s">
        <v>62</v>
      </c>
      <c r="D1146">
        <v>38</v>
      </c>
      <c r="E1146" s="1">
        <v>44</v>
      </c>
      <c r="F1146">
        <f t="shared" si="428"/>
        <v>0</v>
      </c>
      <c r="G1146">
        <f t="shared" si="429"/>
        <v>1</v>
      </c>
      <c r="H1146" s="4">
        <v>1.8</v>
      </c>
      <c r="I1146" s="4">
        <v>2.0499999999999998</v>
      </c>
      <c r="J1146" s="4">
        <v>2.4</v>
      </c>
      <c r="K1146" s="4">
        <v>1.62</v>
      </c>
      <c r="L1146" s="18">
        <f t="shared" si="430"/>
        <v>50</v>
      </c>
      <c r="M1146" s="18">
        <f t="shared" si="431"/>
        <v>45</v>
      </c>
      <c r="N1146" s="18">
        <f t="shared" si="432"/>
        <v>40</v>
      </c>
      <c r="O1146" s="18">
        <f t="shared" si="433"/>
        <v>60</v>
      </c>
      <c r="P1146" s="4">
        <f t="shared" si="434"/>
        <v>201812</v>
      </c>
      <c r="Q1146" s="23">
        <f t="shared" si="435"/>
        <v>0.87804878048780499</v>
      </c>
      <c r="R1146" s="23">
        <f t="shared" si="436"/>
        <v>-2.2023809523809526</v>
      </c>
      <c r="S1146" s="22">
        <f t="shared" si="437"/>
        <v>-1.3243321718931476</v>
      </c>
      <c r="T1146" s="5">
        <f t="shared" si="438"/>
        <v>1.1388888888888888</v>
      </c>
      <c r="U1146" s="5"/>
      <c r="V1146" s="5"/>
      <c r="W1146" s="5">
        <f t="shared" si="439"/>
        <v>-1</v>
      </c>
      <c r="X1146" s="4">
        <f t="shared" si="440"/>
        <v>-1</v>
      </c>
      <c r="Y1146" s="4">
        <f t="shared" si="441"/>
        <v>0</v>
      </c>
      <c r="Z1146" s="30">
        <f t="shared" si="442"/>
        <v>2018</v>
      </c>
      <c r="AA1146" s="4">
        <f t="shared" si="443"/>
        <v>1.0499999999999998</v>
      </c>
      <c r="AB1146" s="4">
        <f t="shared" si="444"/>
        <v>0.62000000000000011</v>
      </c>
      <c r="AC1146" s="4">
        <f t="shared" si="445"/>
        <v>-0.42999999999999972</v>
      </c>
      <c r="AD1146" s="4"/>
      <c r="AE1146" s="4">
        <f t="shared" si="446"/>
        <v>0.1388888888888889</v>
      </c>
      <c r="AF1146" s="31">
        <f t="shared" si="447"/>
        <v>4.9999999999999822E-2</v>
      </c>
      <c r="AG1146" s="31">
        <f t="shared" si="448"/>
        <v>-0.37999999999999989</v>
      </c>
      <c r="AH1146" s="3">
        <f t="shared" si="449"/>
        <v>1</v>
      </c>
      <c r="AI1146" s="40">
        <f t="shared" si="450"/>
        <v>9.5528455284552782E-2</v>
      </c>
      <c r="AJ1146" s="3">
        <f t="shared" si="451"/>
        <v>4.1558441558441461E-2</v>
      </c>
      <c r="AK1146" s="3">
        <f t="shared" si="452"/>
        <v>0.7172464949581745</v>
      </c>
    </row>
    <row r="1147" spans="1:37" s="3" customFormat="1" x14ac:dyDescent="0.25">
      <c r="A1147" s="9">
        <v>43457</v>
      </c>
      <c r="B1147" s="1" t="s">
        <v>55</v>
      </c>
      <c r="C1147" s="1" t="s">
        <v>47</v>
      </c>
      <c r="D1147">
        <v>32</v>
      </c>
      <c r="E1147" s="1">
        <v>30</v>
      </c>
      <c r="F1147">
        <f t="shared" si="428"/>
        <v>1</v>
      </c>
      <c r="G1147">
        <f t="shared" si="429"/>
        <v>0</v>
      </c>
      <c r="H1147" s="4">
        <v>1.9</v>
      </c>
      <c r="I1147" s="4">
        <v>1.9</v>
      </c>
      <c r="J1147" s="4">
        <v>1.8</v>
      </c>
      <c r="K1147" s="4">
        <v>2.0499999999999998</v>
      </c>
      <c r="L1147" s="18">
        <f t="shared" si="430"/>
        <v>50</v>
      </c>
      <c r="M1147" s="18">
        <f t="shared" si="431"/>
        <v>50</v>
      </c>
      <c r="N1147" s="18">
        <f t="shared" si="432"/>
        <v>55</v>
      </c>
      <c r="O1147" s="18">
        <f t="shared" si="433"/>
        <v>45</v>
      </c>
      <c r="P1147" s="4">
        <f t="shared" si="434"/>
        <v>201812</v>
      </c>
      <c r="Q1147" s="23">
        <f t="shared" si="435"/>
        <v>1.9</v>
      </c>
      <c r="R1147" s="23">
        <f t="shared" si="436"/>
        <v>-2.2222222222222223</v>
      </c>
      <c r="S1147" s="22">
        <f t="shared" si="437"/>
        <v>-0.32222222222222241</v>
      </c>
      <c r="T1147" s="5">
        <f t="shared" si="438"/>
        <v>1</v>
      </c>
      <c r="U1147" s="5"/>
      <c r="V1147" s="5"/>
      <c r="W1147" s="5">
        <f t="shared" si="439"/>
        <v>0.89999999999999991</v>
      </c>
      <c r="X1147" s="4">
        <f t="shared" si="440"/>
        <v>0.8</v>
      </c>
      <c r="Y1147" s="4">
        <f t="shared" si="441"/>
        <v>-9.9999999999999867E-2</v>
      </c>
      <c r="Z1147" s="30">
        <f t="shared" si="442"/>
        <v>2018</v>
      </c>
      <c r="AA1147" s="4">
        <f t="shared" si="443"/>
        <v>-1</v>
      </c>
      <c r="AB1147" s="4">
        <f t="shared" si="444"/>
        <v>-1</v>
      </c>
      <c r="AC1147" s="4">
        <f t="shared" si="445"/>
        <v>0</v>
      </c>
      <c r="AD1147" s="4"/>
      <c r="AE1147" s="4">
        <f t="shared" si="446"/>
        <v>-2.9239766081871399E-2</v>
      </c>
      <c r="AF1147" s="31">
        <f t="shared" si="447"/>
        <v>-0.10000000000000009</v>
      </c>
      <c r="AG1147" s="31">
        <f t="shared" si="448"/>
        <v>-0.19999999999999996</v>
      </c>
      <c r="AH1147" s="3">
        <f t="shared" si="449"/>
        <v>0</v>
      </c>
      <c r="AI1147" s="40" t="b">
        <f t="shared" si="450"/>
        <v>0</v>
      </c>
      <c r="AJ1147" s="3">
        <f t="shared" si="451"/>
        <v>4.9999999999999933E-2</v>
      </c>
      <c r="AK1147" s="3">
        <f t="shared" si="452"/>
        <v>0.70841230500072894</v>
      </c>
    </row>
    <row r="1148" spans="1:37" s="3" customFormat="1" x14ac:dyDescent="0.25">
      <c r="A1148" s="9">
        <v>43456</v>
      </c>
      <c r="B1148" s="1" t="s">
        <v>74</v>
      </c>
      <c r="C1148" s="1" t="s">
        <v>43</v>
      </c>
      <c r="D1148">
        <v>10</v>
      </c>
      <c r="E1148" s="1">
        <v>22</v>
      </c>
      <c r="F1148">
        <f t="shared" si="428"/>
        <v>0</v>
      </c>
      <c r="G1148">
        <f t="shared" si="429"/>
        <v>1</v>
      </c>
      <c r="H1148" s="4">
        <v>1.44</v>
      </c>
      <c r="I1148" s="4">
        <v>2.85</v>
      </c>
      <c r="J1148" s="4">
        <v>1.45</v>
      </c>
      <c r="K1148" s="4">
        <v>2.8</v>
      </c>
      <c r="L1148" s="18">
        <f t="shared" si="430"/>
        <v>60</v>
      </c>
      <c r="M1148" s="18">
        <f t="shared" si="431"/>
        <v>35</v>
      </c>
      <c r="N1148" s="18">
        <f t="shared" si="432"/>
        <v>65</v>
      </c>
      <c r="O1148" s="18">
        <f t="shared" si="433"/>
        <v>35</v>
      </c>
      <c r="P1148" s="4">
        <f t="shared" si="434"/>
        <v>201812</v>
      </c>
      <c r="Q1148" s="23">
        <f t="shared" si="435"/>
        <v>0.50526315789473686</v>
      </c>
      <c r="R1148" s="23">
        <f t="shared" si="436"/>
        <v>-2.8132678132678133</v>
      </c>
      <c r="S1148" s="22">
        <f t="shared" si="437"/>
        <v>-2.3080046553730762</v>
      </c>
      <c r="T1148" s="5">
        <f t="shared" si="438"/>
        <v>1.9791666666666667</v>
      </c>
      <c r="U1148" s="5"/>
      <c r="V1148" s="5"/>
      <c r="W1148" s="5">
        <f t="shared" si="439"/>
        <v>-1</v>
      </c>
      <c r="X1148" s="4">
        <f t="shared" si="440"/>
        <v>-1</v>
      </c>
      <c r="Y1148" s="4">
        <f t="shared" si="441"/>
        <v>0</v>
      </c>
      <c r="Z1148" s="30">
        <f t="shared" si="442"/>
        <v>2018</v>
      </c>
      <c r="AA1148" s="4">
        <f t="shared" si="443"/>
        <v>1.85</v>
      </c>
      <c r="AB1148" s="4">
        <f t="shared" si="444"/>
        <v>1.7999999999999998</v>
      </c>
      <c r="AC1148" s="4">
        <f t="shared" si="445"/>
        <v>-5.0000000000000266E-2</v>
      </c>
      <c r="AD1148" s="4"/>
      <c r="AE1148" s="4">
        <f t="shared" si="446"/>
        <v>4.7892720306512704E-3</v>
      </c>
      <c r="AF1148" s="31">
        <f t="shared" si="447"/>
        <v>0.85000000000000009</v>
      </c>
      <c r="AG1148" s="31">
        <f t="shared" si="448"/>
        <v>0.79999999999999982</v>
      </c>
      <c r="AH1148" s="3">
        <f t="shared" si="449"/>
        <v>0</v>
      </c>
      <c r="AI1148" s="40" t="b">
        <f t="shared" si="450"/>
        <v>0</v>
      </c>
      <c r="AJ1148" s="3">
        <f t="shared" si="451"/>
        <v>4.3356643356643354E-2</v>
      </c>
      <c r="AK1148" s="3">
        <f t="shared" si="452"/>
        <v>0.74529199867765583</v>
      </c>
    </row>
    <row r="1149" spans="1:37" s="3" customFormat="1" x14ac:dyDescent="0.25">
      <c r="A1149" s="9">
        <v>43456</v>
      </c>
      <c r="B1149" s="1" t="s">
        <v>50</v>
      </c>
      <c r="C1149" s="1" t="s">
        <v>48</v>
      </c>
      <c r="D1149">
        <v>25</v>
      </c>
      <c r="E1149" s="1">
        <v>16</v>
      </c>
      <c r="F1149">
        <f t="shared" si="428"/>
        <v>1</v>
      </c>
      <c r="G1149">
        <f t="shared" si="429"/>
        <v>0</v>
      </c>
      <c r="H1149" s="4">
        <v>1.19</v>
      </c>
      <c r="I1149" s="4">
        <v>5</v>
      </c>
      <c r="J1149" s="4">
        <v>1.1499999999999999</v>
      </c>
      <c r="K1149" s="4">
        <v>5.75</v>
      </c>
      <c r="L1149" s="18">
        <f t="shared" si="430"/>
        <v>80</v>
      </c>
      <c r="M1149" s="18">
        <f t="shared" si="431"/>
        <v>20</v>
      </c>
      <c r="N1149" s="18">
        <f t="shared" si="432"/>
        <v>85</v>
      </c>
      <c r="O1149" s="18">
        <f t="shared" si="433"/>
        <v>15</v>
      </c>
      <c r="P1149" s="4">
        <f t="shared" si="434"/>
        <v>201812</v>
      </c>
      <c r="Q1149" s="23">
        <f t="shared" si="435"/>
        <v>1.19</v>
      </c>
      <c r="R1149" s="23">
        <f t="shared" si="436"/>
        <v>-5.5131578947368434</v>
      </c>
      <c r="S1149" s="22">
        <f t="shared" si="437"/>
        <v>-4.323157894736843</v>
      </c>
      <c r="T1149" s="5">
        <f t="shared" si="438"/>
        <v>4.2016806722689077</v>
      </c>
      <c r="U1149" s="5"/>
      <c r="V1149" s="5"/>
      <c r="W1149" s="5">
        <f t="shared" si="439"/>
        <v>0.18999999999999995</v>
      </c>
      <c r="X1149" s="4">
        <f t="shared" si="440"/>
        <v>0.14999999999999991</v>
      </c>
      <c r="Y1149" s="4">
        <f t="shared" si="441"/>
        <v>-4.0000000000000036E-2</v>
      </c>
      <c r="Z1149" s="30">
        <f t="shared" si="442"/>
        <v>2018</v>
      </c>
      <c r="AA1149" s="4">
        <f t="shared" si="443"/>
        <v>-1</v>
      </c>
      <c r="AB1149" s="4">
        <f t="shared" si="444"/>
        <v>-1</v>
      </c>
      <c r="AC1149" s="4">
        <f t="shared" si="445"/>
        <v>0</v>
      </c>
      <c r="AD1149" s="4"/>
      <c r="AE1149" s="4">
        <f t="shared" si="446"/>
        <v>-2.922908293752291E-2</v>
      </c>
      <c r="AF1149" s="31">
        <f t="shared" si="447"/>
        <v>-0.81</v>
      </c>
      <c r="AG1149" s="31">
        <f t="shared" si="448"/>
        <v>-0.85000000000000009</v>
      </c>
      <c r="AH1149" s="3">
        <f t="shared" si="449"/>
        <v>0</v>
      </c>
      <c r="AI1149" s="40" t="b">
        <f t="shared" si="450"/>
        <v>0</v>
      </c>
      <c r="AJ1149" s="3">
        <f t="shared" si="451"/>
        <v>3.8772213247172949E-2</v>
      </c>
      <c r="AK1149" s="3">
        <f t="shared" si="452"/>
        <v>0.82515359084810391</v>
      </c>
    </row>
    <row r="1150" spans="1:37" s="3" customFormat="1" x14ac:dyDescent="0.25">
      <c r="A1150" s="9">
        <v>43451</v>
      </c>
      <c r="B1150" s="1" t="s">
        <v>40</v>
      </c>
      <c r="C1150" s="1" t="s">
        <v>42</v>
      </c>
      <c r="D1150">
        <v>9</v>
      </c>
      <c r="E1150" s="1">
        <v>12</v>
      </c>
      <c r="F1150">
        <f t="shared" si="428"/>
        <v>0</v>
      </c>
      <c r="G1150">
        <f t="shared" si="429"/>
        <v>1</v>
      </c>
      <c r="H1150" s="4">
        <v>3.1</v>
      </c>
      <c r="I1150" s="4">
        <v>1.4</v>
      </c>
      <c r="J1150" s="4">
        <v>3.15</v>
      </c>
      <c r="K1150" s="4">
        <v>1.38</v>
      </c>
      <c r="L1150" s="18">
        <f t="shared" si="430"/>
        <v>30</v>
      </c>
      <c r="M1150" s="18">
        <f t="shared" si="431"/>
        <v>70</v>
      </c>
      <c r="N1150" s="18">
        <f t="shared" si="432"/>
        <v>30</v>
      </c>
      <c r="O1150" s="18">
        <f t="shared" si="433"/>
        <v>70</v>
      </c>
      <c r="P1150" s="4">
        <f t="shared" si="434"/>
        <v>201812</v>
      </c>
      <c r="Q1150" s="23">
        <f t="shared" si="435"/>
        <v>2.2142857142857144</v>
      </c>
      <c r="R1150" s="23">
        <f t="shared" si="436"/>
        <v>-2.9761904761904767</v>
      </c>
      <c r="S1150" s="22">
        <f t="shared" si="437"/>
        <v>-0.76190476190476231</v>
      </c>
      <c r="T1150" s="5">
        <f t="shared" si="438"/>
        <v>0.45161290322580638</v>
      </c>
      <c r="U1150" s="5"/>
      <c r="V1150" s="5"/>
      <c r="W1150" s="5">
        <f t="shared" si="439"/>
        <v>-1</v>
      </c>
      <c r="X1150" s="4">
        <f t="shared" si="440"/>
        <v>-1</v>
      </c>
      <c r="Y1150" s="4">
        <f t="shared" si="441"/>
        <v>0</v>
      </c>
      <c r="Z1150" s="30">
        <f t="shared" si="442"/>
        <v>2018</v>
      </c>
      <c r="AA1150" s="4">
        <f t="shared" si="443"/>
        <v>0.39999999999999991</v>
      </c>
      <c r="AB1150" s="4">
        <f t="shared" si="444"/>
        <v>0.37999999999999989</v>
      </c>
      <c r="AC1150" s="4">
        <f t="shared" si="445"/>
        <v>-2.0000000000000018E-2</v>
      </c>
      <c r="AD1150" s="4"/>
      <c r="AE1150" s="4">
        <f t="shared" si="446"/>
        <v>5.1203277009728709E-3</v>
      </c>
      <c r="AF1150" s="31">
        <f t="shared" si="447"/>
        <v>-0.60000000000000009</v>
      </c>
      <c r="AG1150" s="31">
        <f t="shared" si="448"/>
        <v>-0.62000000000000011</v>
      </c>
      <c r="AH1150" s="3">
        <f t="shared" si="449"/>
        <v>0</v>
      </c>
      <c r="AI1150" s="40" t="b">
        <f t="shared" si="450"/>
        <v>0</v>
      </c>
      <c r="AJ1150" s="3">
        <f t="shared" si="451"/>
        <v>3.5555555555555562E-2</v>
      </c>
      <c r="AK1150" s="3">
        <f t="shared" si="452"/>
        <v>0.76109070058824779</v>
      </c>
    </row>
    <row r="1151" spans="1:37" s="3" customFormat="1" x14ac:dyDescent="0.25">
      <c r="A1151" s="9">
        <v>43450</v>
      </c>
      <c r="B1151" s="1" t="s">
        <v>73</v>
      </c>
      <c r="C1151" s="1" t="s">
        <v>55</v>
      </c>
      <c r="D1151">
        <v>23</v>
      </c>
      <c r="E1151" s="1">
        <v>30</v>
      </c>
      <c r="F1151">
        <f t="shared" si="428"/>
        <v>0</v>
      </c>
      <c r="G1151">
        <f t="shared" si="429"/>
        <v>1</v>
      </c>
      <c r="H1151" s="4">
        <v>1.23</v>
      </c>
      <c r="I1151" s="4">
        <v>4.25</v>
      </c>
      <c r="J1151" s="4">
        <v>1.1100000000000001</v>
      </c>
      <c r="K1151" s="4">
        <v>7</v>
      </c>
      <c r="L1151" s="18">
        <f t="shared" si="430"/>
        <v>80</v>
      </c>
      <c r="M1151" s="18">
        <f t="shared" si="431"/>
        <v>20</v>
      </c>
      <c r="N1151" s="18">
        <f t="shared" si="432"/>
        <v>90</v>
      </c>
      <c r="O1151" s="18">
        <f t="shared" si="433"/>
        <v>10</v>
      </c>
      <c r="P1151" s="4">
        <f t="shared" si="434"/>
        <v>201812</v>
      </c>
      <c r="Q1151" s="23">
        <f t="shared" si="435"/>
        <v>0.28941176470588237</v>
      </c>
      <c r="R1151" s="23">
        <f t="shared" si="436"/>
        <v>-4.6555183946488299</v>
      </c>
      <c r="S1151" s="22">
        <f t="shared" si="437"/>
        <v>-4.3661066299429478</v>
      </c>
      <c r="T1151" s="5">
        <f t="shared" si="438"/>
        <v>3.4552845528455287</v>
      </c>
      <c r="U1151" s="5"/>
      <c r="V1151" s="5"/>
      <c r="W1151" s="5">
        <f t="shared" si="439"/>
        <v>-1</v>
      </c>
      <c r="X1151" s="4">
        <f t="shared" si="440"/>
        <v>-1</v>
      </c>
      <c r="Y1151" s="4">
        <f t="shared" si="441"/>
        <v>0</v>
      </c>
      <c r="Z1151" s="30">
        <f t="shared" si="442"/>
        <v>2018</v>
      </c>
      <c r="AA1151" s="4">
        <f t="shared" si="443"/>
        <v>3.25</v>
      </c>
      <c r="AB1151" s="4">
        <f t="shared" si="444"/>
        <v>6</v>
      </c>
      <c r="AC1151" s="4">
        <f t="shared" si="445"/>
        <v>2.75</v>
      </c>
      <c r="AD1151" s="4"/>
      <c r="AE1151" s="4">
        <f t="shared" si="446"/>
        <v>-8.7892770819600008E-2</v>
      </c>
      <c r="AF1151" s="31">
        <f t="shared" si="447"/>
        <v>2.25</v>
      </c>
      <c r="AG1151" s="31">
        <f t="shared" si="448"/>
        <v>5</v>
      </c>
      <c r="AH1151" s="3">
        <f t="shared" si="449"/>
        <v>1</v>
      </c>
      <c r="AI1151" s="40">
        <f t="shared" si="450"/>
        <v>4.4134727061556411E-2</v>
      </c>
      <c r="AJ1151" s="3">
        <f t="shared" si="451"/>
        <v>4.6076642335766471E-2</v>
      </c>
      <c r="AK1151" s="3">
        <f t="shared" si="452"/>
        <v>0.79946394113278629</v>
      </c>
    </row>
    <row r="1152" spans="1:37" s="3" customFormat="1" x14ac:dyDescent="0.25">
      <c r="A1152" s="9">
        <v>43450</v>
      </c>
      <c r="B1152" s="1" t="s">
        <v>57</v>
      </c>
      <c r="C1152" s="1" t="s">
        <v>52</v>
      </c>
      <c r="D1152">
        <v>17</v>
      </c>
      <c r="E1152" s="1">
        <v>10</v>
      </c>
      <c r="F1152">
        <f t="shared" si="428"/>
        <v>1</v>
      </c>
      <c r="G1152">
        <f t="shared" si="429"/>
        <v>0</v>
      </c>
      <c r="H1152" s="4">
        <v>2</v>
      </c>
      <c r="I1152" s="4">
        <v>1.83</v>
      </c>
      <c r="J1152" s="4">
        <v>2.25</v>
      </c>
      <c r="K1152" s="4">
        <v>1.68</v>
      </c>
      <c r="L1152" s="18">
        <f t="shared" si="430"/>
        <v>50</v>
      </c>
      <c r="M1152" s="18">
        <f t="shared" si="431"/>
        <v>50</v>
      </c>
      <c r="N1152" s="18">
        <f t="shared" si="432"/>
        <v>40</v>
      </c>
      <c r="O1152" s="18">
        <f t="shared" si="433"/>
        <v>55</v>
      </c>
      <c r="P1152" s="4">
        <f t="shared" si="434"/>
        <v>201812</v>
      </c>
      <c r="Q1152" s="23">
        <f t="shared" si="435"/>
        <v>2</v>
      </c>
      <c r="R1152" s="23">
        <f t="shared" si="436"/>
        <v>-2.2048192771084336</v>
      </c>
      <c r="S1152" s="22">
        <f t="shared" si="437"/>
        <v>-0.20481927710843362</v>
      </c>
      <c r="T1152" s="5">
        <f t="shared" si="438"/>
        <v>0.91500000000000004</v>
      </c>
      <c r="U1152" s="5"/>
      <c r="V1152" s="5"/>
      <c r="W1152" s="5">
        <f t="shared" si="439"/>
        <v>1</v>
      </c>
      <c r="X1152" s="4">
        <f t="shared" si="440"/>
        <v>1.25</v>
      </c>
      <c r="Y1152" s="4">
        <f t="shared" si="441"/>
        <v>0.25</v>
      </c>
      <c r="Z1152" s="30">
        <f t="shared" si="442"/>
        <v>2018</v>
      </c>
      <c r="AA1152" s="4">
        <f t="shared" si="443"/>
        <v>-1</v>
      </c>
      <c r="AB1152" s="4">
        <f t="shared" si="444"/>
        <v>-1</v>
      </c>
      <c r="AC1152" s="4">
        <f t="shared" si="445"/>
        <v>0</v>
      </c>
      <c r="AD1152" s="4"/>
      <c r="AE1152" s="4">
        <f t="shared" si="446"/>
        <v>5.555555555555558E-2</v>
      </c>
      <c r="AF1152" s="31">
        <f t="shared" si="447"/>
        <v>0</v>
      </c>
      <c r="AG1152" s="31">
        <f t="shared" si="448"/>
        <v>0.25</v>
      </c>
      <c r="AH1152" s="3">
        <f t="shared" si="449"/>
        <v>1</v>
      </c>
      <c r="AI1152" s="40" t="b">
        <f t="shared" si="450"/>
        <v>0</v>
      </c>
      <c r="AJ1152" s="3">
        <f t="shared" si="451"/>
        <v>4.4386422976501305E-2</v>
      </c>
      <c r="AK1152" s="3">
        <f t="shared" si="452"/>
        <v>0.71408522201319835</v>
      </c>
    </row>
    <row r="1153" spans="1:37" s="3" customFormat="1" x14ac:dyDescent="0.25">
      <c r="A1153" s="9">
        <v>43450</v>
      </c>
      <c r="B1153" s="1" t="s">
        <v>38</v>
      </c>
      <c r="C1153" s="1" t="s">
        <v>61</v>
      </c>
      <c r="D1153">
        <v>26</v>
      </c>
      <c r="E1153" s="1">
        <v>23</v>
      </c>
      <c r="F1153">
        <f t="shared" si="428"/>
        <v>1</v>
      </c>
      <c r="G1153">
        <f t="shared" si="429"/>
        <v>0</v>
      </c>
      <c r="H1153" s="4">
        <v>3.3</v>
      </c>
      <c r="I1153" s="4">
        <v>1.35</v>
      </c>
      <c r="J1153" s="4">
        <v>2.85</v>
      </c>
      <c r="K1153" s="4">
        <v>1.44</v>
      </c>
      <c r="L1153" s="18">
        <f t="shared" si="430"/>
        <v>30</v>
      </c>
      <c r="M1153" s="18">
        <f t="shared" si="431"/>
        <v>70</v>
      </c>
      <c r="N1153" s="18">
        <f t="shared" si="432"/>
        <v>35</v>
      </c>
      <c r="O1153" s="18">
        <f t="shared" si="433"/>
        <v>65</v>
      </c>
      <c r="P1153" s="4">
        <f t="shared" si="434"/>
        <v>201812</v>
      </c>
      <c r="Q1153" s="23">
        <f t="shared" si="435"/>
        <v>3.3</v>
      </c>
      <c r="R1153" s="23">
        <f t="shared" si="436"/>
        <v>-3.2919254658385086</v>
      </c>
      <c r="S1153" s="22">
        <f t="shared" si="437"/>
        <v>8.0745341614911759E-3</v>
      </c>
      <c r="T1153" s="5">
        <f t="shared" si="438"/>
        <v>0.40909090909090912</v>
      </c>
      <c r="U1153" s="5"/>
      <c r="V1153" s="5"/>
      <c r="W1153" s="5">
        <f t="shared" si="439"/>
        <v>2.2999999999999998</v>
      </c>
      <c r="X1153" s="4">
        <f t="shared" si="440"/>
        <v>1.85</v>
      </c>
      <c r="Y1153" s="4">
        <f t="shared" si="441"/>
        <v>-0.44999999999999973</v>
      </c>
      <c r="Z1153" s="30">
        <f t="shared" si="442"/>
        <v>2018</v>
      </c>
      <c r="AA1153" s="4">
        <f t="shared" si="443"/>
        <v>-1</v>
      </c>
      <c r="AB1153" s="4">
        <f t="shared" si="444"/>
        <v>-1</v>
      </c>
      <c r="AC1153" s="4">
        <f t="shared" si="445"/>
        <v>0</v>
      </c>
      <c r="AD1153" s="4"/>
      <c r="AE1153" s="4">
        <f t="shared" si="446"/>
        <v>-4.7846889952153082E-2</v>
      </c>
      <c r="AF1153" s="31">
        <f t="shared" si="447"/>
        <v>1.2999999999999998</v>
      </c>
      <c r="AG1153" s="31">
        <f t="shared" si="448"/>
        <v>0.85000000000000009</v>
      </c>
      <c r="AH1153" s="3">
        <f t="shared" si="449"/>
        <v>1</v>
      </c>
      <c r="AI1153" s="40" t="b">
        <f t="shared" si="450"/>
        <v>0</v>
      </c>
      <c r="AJ1153" s="3">
        <f t="shared" si="451"/>
        <v>4.1935483870967794E-2</v>
      </c>
      <c r="AK1153" s="3">
        <f t="shared" si="452"/>
        <v>0.76570795874948516</v>
      </c>
    </row>
    <row r="1154" spans="1:37" s="3" customFormat="1" x14ac:dyDescent="0.25">
      <c r="A1154" s="9">
        <v>43450</v>
      </c>
      <c r="B1154" s="1" t="s">
        <v>41</v>
      </c>
      <c r="C1154" s="1" t="s">
        <v>63</v>
      </c>
      <c r="D1154">
        <v>40</v>
      </c>
      <c r="E1154" s="1">
        <v>14</v>
      </c>
      <c r="F1154">
        <f t="shared" si="428"/>
        <v>1</v>
      </c>
      <c r="G1154">
        <f t="shared" si="429"/>
        <v>0</v>
      </c>
      <c r="H1154" s="4">
        <v>1.23</v>
      </c>
      <c r="I1154" s="4">
        <v>4.25</v>
      </c>
      <c r="J1154" s="4">
        <v>1.22</v>
      </c>
      <c r="K1154" s="4">
        <v>4.5</v>
      </c>
      <c r="L1154" s="18">
        <f t="shared" si="430"/>
        <v>80</v>
      </c>
      <c r="M1154" s="18">
        <f t="shared" si="431"/>
        <v>20</v>
      </c>
      <c r="N1154" s="18">
        <f t="shared" si="432"/>
        <v>80</v>
      </c>
      <c r="O1154" s="18">
        <f t="shared" si="433"/>
        <v>20</v>
      </c>
      <c r="P1154" s="4">
        <f t="shared" si="434"/>
        <v>201812</v>
      </c>
      <c r="Q1154" s="23">
        <f t="shared" si="435"/>
        <v>1.23</v>
      </c>
      <c r="R1154" s="23">
        <f t="shared" si="436"/>
        <v>-4.6555183946488299</v>
      </c>
      <c r="S1154" s="22">
        <f t="shared" si="437"/>
        <v>-3.4255183946488299</v>
      </c>
      <c r="T1154" s="5">
        <f t="shared" si="438"/>
        <v>3.4552845528455287</v>
      </c>
      <c r="U1154" s="5"/>
      <c r="V1154" s="5"/>
      <c r="W1154" s="5">
        <f t="shared" si="439"/>
        <v>0.22999999999999998</v>
      </c>
      <c r="X1154" s="4">
        <f t="shared" si="440"/>
        <v>0.21999999999999997</v>
      </c>
      <c r="Y1154" s="4">
        <f t="shared" si="441"/>
        <v>-1.0000000000000009E-2</v>
      </c>
      <c r="Z1154" s="30">
        <f t="shared" si="442"/>
        <v>2018</v>
      </c>
      <c r="AA1154" s="4">
        <f t="shared" si="443"/>
        <v>-1</v>
      </c>
      <c r="AB1154" s="4">
        <f t="shared" si="444"/>
        <v>-1</v>
      </c>
      <c r="AC1154" s="4">
        <f t="shared" si="445"/>
        <v>0</v>
      </c>
      <c r="AD1154" s="4"/>
      <c r="AE1154" s="4">
        <f t="shared" si="446"/>
        <v>-6.6640010662402105E-3</v>
      </c>
      <c r="AF1154" s="31">
        <f t="shared" si="447"/>
        <v>-0.77</v>
      </c>
      <c r="AG1154" s="31">
        <f t="shared" si="448"/>
        <v>-0.78</v>
      </c>
      <c r="AH1154" s="3">
        <f t="shared" si="449"/>
        <v>0</v>
      </c>
      <c r="AI1154" s="40" t="b">
        <f t="shared" si="450"/>
        <v>0</v>
      </c>
      <c r="AJ1154" s="3">
        <f t="shared" si="451"/>
        <v>4.6076642335766471E-2</v>
      </c>
      <c r="AK1154" s="3">
        <f t="shared" si="452"/>
        <v>0.79946394113278629</v>
      </c>
    </row>
    <row r="1155" spans="1:37" s="3" customFormat="1" x14ac:dyDescent="0.25">
      <c r="A1155" s="9">
        <v>43450</v>
      </c>
      <c r="B1155" s="1" t="s">
        <v>43</v>
      </c>
      <c r="C1155" s="1" t="s">
        <v>39</v>
      </c>
      <c r="D1155">
        <v>20</v>
      </c>
      <c r="E1155" s="1">
        <v>12</v>
      </c>
      <c r="F1155">
        <f t="shared" ref="F1155:F1218" si="453">IF(D1155&gt;E1155,1,0)</f>
        <v>1</v>
      </c>
      <c r="G1155">
        <f t="shared" ref="G1155:G1218" si="454">IF(E1155&gt;D1155,1,0)</f>
        <v>0</v>
      </c>
      <c r="H1155" s="4">
        <v>1.27</v>
      </c>
      <c r="I1155" s="4">
        <v>3.8</v>
      </c>
      <c r="J1155" s="4">
        <v>1.25</v>
      </c>
      <c r="K1155" s="4">
        <v>4.2</v>
      </c>
      <c r="L1155" s="18">
        <f t="shared" ref="L1155:L1218" si="455">INT(100/H1155/10)*10</f>
        <v>70</v>
      </c>
      <c r="M1155" s="18">
        <f t="shared" ref="M1155:M1218" si="456">INT(100/I1155/5)*5</f>
        <v>25</v>
      </c>
      <c r="N1155" s="18">
        <f t="shared" ref="N1155:N1218" si="457">INT(100/J1155/5)*5</f>
        <v>80</v>
      </c>
      <c r="O1155" s="18">
        <f t="shared" ref="O1155:O1218" si="458">INT(100/K1155/5)*5</f>
        <v>20</v>
      </c>
      <c r="P1155" s="4">
        <f t="shared" ref="P1155:P1218" si="459">YEAR(A1155)*100+MONTH(A1155)</f>
        <v>201812</v>
      </c>
      <c r="Q1155" s="23">
        <f t="shared" ref="Q1155:Q1218" si="460">IF(F1155=1,H1155,H1155/I1155)</f>
        <v>1.27</v>
      </c>
      <c r="R1155" s="23">
        <f t="shared" ref="R1155:R1218" si="461">-1/(H1155-1)-1/(I1155-1)</f>
        <v>-4.06084656084656</v>
      </c>
      <c r="S1155" s="22">
        <f t="shared" ref="S1155:S1218" si="462">Q1155+R1155</f>
        <v>-2.79084656084656</v>
      </c>
      <c r="T1155" s="5">
        <f t="shared" ref="T1155:T1218" si="463">I1155/H1155</f>
        <v>2.9921259842519685</v>
      </c>
      <c r="U1155" s="5"/>
      <c r="V1155" s="5"/>
      <c r="W1155" s="5">
        <f t="shared" ref="W1155:W1218" si="464">H1155*F1155-1</f>
        <v>0.27</v>
      </c>
      <c r="X1155" s="4">
        <f t="shared" ref="X1155:X1218" si="465">J1155*F1155-1</f>
        <v>0.25</v>
      </c>
      <c r="Y1155" s="4">
        <f t="shared" ref="Y1155:Y1218" si="466">X1155-W1155</f>
        <v>-2.0000000000000018E-2</v>
      </c>
      <c r="Z1155" s="30">
        <f t="shared" ref="Z1155:Z1218" si="467">YEAR(A1155)</f>
        <v>2018</v>
      </c>
      <c r="AA1155" s="4">
        <f t="shared" ref="AA1155:AA1218" si="468">I1155*G1155-1</f>
        <v>-1</v>
      </c>
      <c r="AB1155" s="4">
        <f t="shared" ref="AB1155:AB1218" si="469">G1155*K1155-1</f>
        <v>-1</v>
      </c>
      <c r="AC1155" s="4">
        <f t="shared" ref="AC1155:AC1218" si="470">AB1155-AA1155</f>
        <v>0</v>
      </c>
      <c r="AD1155" s="4"/>
      <c r="AE1155" s="4">
        <f t="shared" ref="AE1155:AE1218" si="471">(1/H1155-1/J1155)</f>
        <v>-1.2598425196850505E-2</v>
      </c>
      <c r="AF1155" s="31">
        <f t="shared" ref="AF1155:AF1218" si="472">H1155*F1155+I1155*G1155-2</f>
        <v>-0.73</v>
      </c>
      <c r="AG1155" s="31">
        <f t="shared" ref="AG1155:AG1218" si="473">F1155*J1155+G1155*K1155-2</f>
        <v>-0.75</v>
      </c>
      <c r="AH1155" s="3">
        <f t="shared" ref="AH1155:AH1218" si="474">IF(OR((1/H1155+1/K1155)&lt;1,(1/I1155+1/J1155)&lt;1),1,0)</f>
        <v>0</v>
      </c>
      <c r="AI1155" s="40" t="b">
        <f t="shared" ref="AI1155:AI1218" si="475">IF(MIN(1/H1155+1/K1155,1/I1155+1/J1155)&lt;0.99,1-MIN(1/H1155+1/K1155,1/I1155+1/J1155))</f>
        <v>0</v>
      </c>
      <c r="AJ1155" s="3">
        <f t="shared" ref="AJ1155:AJ1218" si="476">1-H1155*I1155/(H1155+I1155)</f>
        <v>4.8126232741617536E-2</v>
      </c>
      <c r="AK1155" s="3">
        <f t="shared" ref="AK1155:AK1218" si="477">1-(1/H1155+1/I1155)/H1155/I1155</f>
        <v>0.78231258401574977</v>
      </c>
    </row>
    <row r="1156" spans="1:37" s="3" customFormat="1" x14ac:dyDescent="0.25">
      <c r="A1156" s="9">
        <v>43450</v>
      </c>
      <c r="B1156" s="1" t="s">
        <v>46</v>
      </c>
      <c r="C1156" s="1" t="s">
        <v>33</v>
      </c>
      <c r="D1156">
        <v>14</v>
      </c>
      <c r="E1156" s="1">
        <v>13</v>
      </c>
      <c r="F1156">
        <f t="shared" si="453"/>
        <v>1</v>
      </c>
      <c r="G1156">
        <f t="shared" si="454"/>
        <v>0</v>
      </c>
      <c r="H1156" s="4">
        <v>1.66</v>
      </c>
      <c r="I1156" s="4">
        <v>2.2999999999999998</v>
      </c>
      <c r="J1156" s="4">
        <v>1.66</v>
      </c>
      <c r="K1156" s="4">
        <v>2.2999999999999998</v>
      </c>
      <c r="L1156" s="18">
        <f t="shared" si="455"/>
        <v>60</v>
      </c>
      <c r="M1156" s="18">
        <f t="shared" si="456"/>
        <v>40</v>
      </c>
      <c r="N1156" s="18">
        <f t="shared" si="457"/>
        <v>60</v>
      </c>
      <c r="O1156" s="18">
        <f t="shared" si="458"/>
        <v>40</v>
      </c>
      <c r="P1156" s="4">
        <f t="shared" si="459"/>
        <v>201812</v>
      </c>
      <c r="Q1156" s="23">
        <f t="shared" si="460"/>
        <v>1.66</v>
      </c>
      <c r="R1156" s="23">
        <f t="shared" si="461"/>
        <v>-2.2843822843822847</v>
      </c>
      <c r="S1156" s="22">
        <f t="shared" si="462"/>
        <v>-0.62438228438228482</v>
      </c>
      <c r="T1156" s="5">
        <f t="shared" si="463"/>
        <v>1.3855421686746987</v>
      </c>
      <c r="U1156" s="5"/>
      <c r="V1156" s="5"/>
      <c r="W1156" s="5">
        <f t="shared" si="464"/>
        <v>0.65999999999999992</v>
      </c>
      <c r="X1156" s="4">
        <f t="shared" si="465"/>
        <v>0.65999999999999992</v>
      </c>
      <c r="Y1156" s="4">
        <f t="shared" si="466"/>
        <v>0</v>
      </c>
      <c r="Z1156" s="30">
        <f t="shared" si="467"/>
        <v>2018</v>
      </c>
      <c r="AA1156" s="4">
        <f t="shared" si="468"/>
        <v>-1</v>
      </c>
      <c r="AB1156" s="4">
        <f t="shared" si="469"/>
        <v>-1</v>
      </c>
      <c r="AC1156" s="4">
        <f t="shared" si="470"/>
        <v>0</v>
      </c>
      <c r="AD1156" s="4"/>
      <c r="AE1156" s="4">
        <f t="shared" si="471"/>
        <v>0</v>
      </c>
      <c r="AF1156" s="31">
        <f t="shared" si="472"/>
        <v>-0.34000000000000008</v>
      </c>
      <c r="AG1156" s="31">
        <f t="shared" si="473"/>
        <v>-0.34000000000000008</v>
      </c>
      <c r="AH1156" s="3">
        <f t="shared" si="474"/>
        <v>0</v>
      </c>
      <c r="AI1156" s="40" t="b">
        <f t="shared" si="475"/>
        <v>0</v>
      </c>
      <c r="AJ1156" s="3">
        <f t="shared" si="476"/>
        <v>3.5858585858585923E-2</v>
      </c>
      <c r="AK1156" s="3">
        <f t="shared" si="477"/>
        <v>0.72834147531433491</v>
      </c>
    </row>
    <row r="1157" spans="1:37" s="3" customFormat="1" x14ac:dyDescent="0.25">
      <c r="A1157" s="9">
        <v>43450</v>
      </c>
      <c r="B1157" s="1" t="s">
        <v>45</v>
      </c>
      <c r="C1157" s="1" t="s">
        <v>62</v>
      </c>
      <c r="D1157">
        <v>24</v>
      </c>
      <c r="E1157" s="1">
        <v>17</v>
      </c>
      <c r="F1157">
        <f t="shared" si="453"/>
        <v>1</v>
      </c>
      <c r="G1157">
        <f t="shared" si="454"/>
        <v>0</v>
      </c>
      <c r="H1157" s="4">
        <v>1.37</v>
      </c>
      <c r="I1157" s="4">
        <v>3.2</v>
      </c>
      <c r="J1157" s="4">
        <v>1.42</v>
      </c>
      <c r="K1157" s="4">
        <v>2.95</v>
      </c>
      <c r="L1157" s="18">
        <f t="shared" si="455"/>
        <v>70</v>
      </c>
      <c r="M1157" s="18">
        <f t="shared" si="456"/>
        <v>30</v>
      </c>
      <c r="N1157" s="18">
        <f t="shared" si="457"/>
        <v>70</v>
      </c>
      <c r="O1157" s="18">
        <f t="shared" si="458"/>
        <v>30</v>
      </c>
      <c r="P1157" s="4">
        <f t="shared" si="459"/>
        <v>201812</v>
      </c>
      <c r="Q1157" s="23">
        <f t="shared" si="460"/>
        <v>1.37</v>
      </c>
      <c r="R1157" s="23">
        <f t="shared" si="461"/>
        <v>-3.1572481572481563</v>
      </c>
      <c r="S1157" s="22">
        <f t="shared" si="462"/>
        <v>-1.7872481572481562</v>
      </c>
      <c r="T1157" s="5">
        <f t="shared" si="463"/>
        <v>2.335766423357664</v>
      </c>
      <c r="U1157" s="5"/>
      <c r="V1157" s="5"/>
      <c r="W1157" s="5">
        <f t="shared" si="464"/>
        <v>0.37000000000000011</v>
      </c>
      <c r="X1157" s="4">
        <f t="shared" si="465"/>
        <v>0.41999999999999993</v>
      </c>
      <c r="Y1157" s="4">
        <f t="shared" si="466"/>
        <v>4.9999999999999822E-2</v>
      </c>
      <c r="Z1157" s="30">
        <f t="shared" si="467"/>
        <v>2018</v>
      </c>
      <c r="AA1157" s="4">
        <f t="shared" si="468"/>
        <v>-1</v>
      </c>
      <c r="AB1157" s="4">
        <f t="shared" si="469"/>
        <v>-1</v>
      </c>
      <c r="AC1157" s="4">
        <f t="shared" si="470"/>
        <v>0</v>
      </c>
      <c r="AD1157" s="4"/>
      <c r="AE1157" s="4">
        <f t="shared" si="471"/>
        <v>2.5701655186593952E-2</v>
      </c>
      <c r="AF1157" s="31">
        <f t="shared" si="472"/>
        <v>-0.62999999999999989</v>
      </c>
      <c r="AG1157" s="31">
        <f t="shared" si="473"/>
        <v>-0.58000000000000007</v>
      </c>
      <c r="AH1157" s="3">
        <f t="shared" si="474"/>
        <v>0</v>
      </c>
      <c r="AI1157" s="40" t="b">
        <f t="shared" si="475"/>
        <v>0</v>
      </c>
      <c r="AJ1157" s="3">
        <f t="shared" si="476"/>
        <v>4.0700218818380707E-2</v>
      </c>
      <c r="AK1157" s="3">
        <f t="shared" si="477"/>
        <v>0.76222011694815928</v>
      </c>
    </row>
    <row r="1158" spans="1:37" s="3" customFormat="1" x14ac:dyDescent="0.25">
      <c r="A1158" s="9">
        <v>43450</v>
      </c>
      <c r="B1158" s="1" t="s">
        <v>44</v>
      </c>
      <c r="C1158" s="1" t="s">
        <v>54</v>
      </c>
      <c r="D1158">
        <v>30</v>
      </c>
      <c r="E1158" s="1">
        <v>16</v>
      </c>
      <c r="F1158">
        <f t="shared" si="453"/>
        <v>1</v>
      </c>
      <c r="G1158">
        <f t="shared" si="454"/>
        <v>0</v>
      </c>
      <c r="H1158" s="4">
        <v>1.58</v>
      </c>
      <c r="I1158" s="4">
        <v>2.5</v>
      </c>
      <c r="J1158" s="4">
        <v>1.58</v>
      </c>
      <c r="K1158" s="4">
        <v>2.5</v>
      </c>
      <c r="L1158" s="18">
        <f t="shared" si="455"/>
        <v>60</v>
      </c>
      <c r="M1158" s="18">
        <f t="shared" si="456"/>
        <v>40</v>
      </c>
      <c r="N1158" s="18">
        <f t="shared" si="457"/>
        <v>60</v>
      </c>
      <c r="O1158" s="18">
        <f t="shared" si="458"/>
        <v>40</v>
      </c>
      <c r="P1158" s="4">
        <f t="shared" si="459"/>
        <v>201812</v>
      </c>
      <c r="Q1158" s="23">
        <f t="shared" si="460"/>
        <v>1.58</v>
      </c>
      <c r="R1158" s="23">
        <f t="shared" si="461"/>
        <v>-2.3908045977011492</v>
      </c>
      <c r="S1158" s="22">
        <f t="shared" si="462"/>
        <v>-0.8108045977011491</v>
      </c>
      <c r="T1158" s="5">
        <f t="shared" si="463"/>
        <v>1.5822784810126582</v>
      </c>
      <c r="U1158" s="5"/>
      <c r="V1158" s="5"/>
      <c r="W1158" s="5">
        <f t="shared" si="464"/>
        <v>0.58000000000000007</v>
      </c>
      <c r="X1158" s="4">
        <f t="shared" si="465"/>
        <v>0.58000000000000007</v>
      </c>
      <c r="Y1158" s="4">
        <f t="shared" si="466"/>
        <v>0</v>
      </c>
      <c r="Z1158" s="30">
        <f t="shared" si="467"/>
        <v>2018</v>
      </c>
      <c r="AA1158" s="4">
        <f t="shared" si="468"/>
        <v>-1</v>
      </c>
      <c r="AB1158" s="4">
        <f t="shared" si="469"/>
        <v>-1</v>
      </c>
      <c r="AC1158" s="4">
        <f t="shared" si="470"/>
        <v>0</v>
      </c>
      <c r="AD1158" s="4"/>
      <c r="AE1158" s="4">
        <f t="shared" si="471"/>
        <v>0</v>
      </c>
      <c r="AF1158" s="31">
        <f t="shared" si="472"/>
        <v>-0.41999999999999993</v>
      </c>
      <c r="AG1158" s="31">
        <f t="shared" si="473"/>
        <v>-0.41999999999999993</v>
      </c>
      <c r="AH1158" s="3">
        <f t="shared" si="474"/>
        <v>0</v>
      </c>
      <c r="AI1158" s="40" t="b">
        <f t="shared" si="475"/>
        <v>0</v>
      </c>
      <c r="AJ1158" s="3">
        <f t="shared" si="476"/>
        <v>3.1862745098039214E-2</v>
      </c>
      <c r="AK1158" s="3">
        <f t="shared" si="477"/>
        <v>0.73850344496074349</v>
      </c>
    </row>
    <row r="1159" spans="1:37" s="3" customFormat="1" x14ac:dyDescent="0.25">
      <c r="A1159" s="9">
        <v>43450</v>
      </c>
      <c r="B1159" s="1" t="s">
        <v>36</v>
      </c>
      <c r="C1159" s="1" t="s">
        <v>37</v>
      </c>
      <c r="D1159">
        <v>23</v>
      </c>
      <c r="E1159" s="1">
        <v>0</v>
      </c>
      <c r="F1159">
        <f t="shared" si="453"/>
        <v>1</v>
      </c>
      <c r="G1159">
        <f t="shared" si="454"/>
        <v>0</v>
      </c>
      <c r="H1159" s="4">
        <v>1.66</v>
      </c>
      <c r="I1159" s="4">
        <v>2.2999999999999998</v>
      </c>
      <c r="J1159" s="4">
        <v>1.62</v>
      </c>
      <c r="K1159" s="4">
        <v>2.4</v>
      </c>
      <c r="L1159" s="18">
        <f t="shared" si="455"/>
        <v>60</v>
      </c>
      <c r="M1159" s="18">
        <f t="shared" si="456"/>
        <v>40</v>
      </c>
      <c r="N1159" s="18">
        <f t="shared" si="457"/>
        <v>60</v>
      </c>
      <c r="O1159" s="18">
        <f t="shared" si="458"/>
        <v>40</v>
      </c>
      <c r="P1159" s="4">
        <f t="shared" si="459"/>
        <v>201812</v>
      </c>
      <c r="Q1159" s="23">
        <f t="shared" si="460"/>
        <v>1.66</v>
      </c>
      <c r="R1159" s="23">
        <f t="shared" si="461"/>
        <v>-2.2843822843822847</v>
      </c>
      <c r="S1159" s="22">
        <f t="shared" si="462"/>
        <v>-0.62438228438228482</v>
      </c>
      <c r="T1159" s="5">
        <f t="shared" si="463"/>
        <v>1.3855421686746987</v>
      </c>
      <c r="U1159" s="5"/>
      <c r="V1159" s="5"/>
      <c r="W1159" s="5">
        <f t="shared" si="464"/>
        <v>0.65999999999999992</v>
      </c>
      <c r="X1159" s="4">
        <f t="shared" si="465"/>
        <v>0.62000000000000011</v>
      </c>
      <c r="Y1159" s="4">
        <f t="shared" si="466"/>
        <v>-3.9999999999999813E-2</v>
      </c>
      <c r="Z1159" s="30">
        <f t="shared" si="467"/>
        <v>2018</v>
      </c>
      <c r="AA1159" s="4">
        <f t="shared" si="468"/>
        <v>-1</v>
      </c>
      <c r="AB1159" s="4">
        <f t="shared" si="469"/>
        <v>-1</v>
      </c>
      <c r="AC1159" s="4">
        <f t="shared" si="470"/>
        <v>0</v>
      </c>
      <c r="AD1159" s="4"/>
      <c r="AE1159" s="4">
        <f t="shared" si="471"/>
        <v>-1.4874312063066997E-2</v>
      </c>
      <c r="AF1159" s="31">
        <f t="shared" si="472"/>
        <v>-0.34000000000000008</v>
      </c>
      <c r="AG1159" s="31">
        <f t="shared" si="473"/>
        <v>-0.37999999999999989</v>
      </c>
      <c r="AH1159" s="3">
        <f t="shared" si="474"/>
        <v>0</v>
      </c>
      <c r="AI1159" s="40" t="b">
        <f t="shared" si="475"/>
        <v>0</v>
      </c>
      <c r="AJ1159" s="3">
        <f t="shared" si="476"/>
        <v>3.5858585858585923E-2</v>
      </c>
      <c r="AK1159" s="3">
        <f t="shared" si="477"/>
        <v>0.72834147531433491</v>
      </c>
    </row>
    <row r="1160" spans="1:37" s="3" customFormat="1" x14ac:dyDescent="0.25">
      <c r="A1160" s="9">
        <v>43450</v>
      </c>
      <c r="B1160" s="1" t="s">
        <v>56</v>
      </c>
      <c r="C1160" s="1" t="s">
        <v>48</v>
      </c>
      <c r="D1160">
        <v>13</v>
      </c>
      <c r="E1160" s="1">
        <v>16</v>
      </c>
      <c r="F1160">
        <f t="shared" si="453"/>
        <v>0</v>
      </c>
      <c r="G1160">
        <f t="shared" si="454"/>
        <v>1</v>
      </c>
      <c r="H1160" s="4">
        <v>1.32</v>
      </c>
      <c r="I1160" s="4">
        <v>3.45</v>
      </c>
      <c r="J1160" s="4">
        <v>1.27</v>
      </c>
      <c r="K1160" s="4">
        <v>3.8</v>
      </c>
      <c r="L1160" s="18">
        <f t="shared" si="455"/>
        <v>70</v>
      </c>
      <c r="M1160" s="18">
        <f t="shared" si="456"/>
        <v>25</v>
      </c>
      <c r="N1160" s="18">
        <f t="shared" si="457"/>
        <v>75</v>
      </c>
      <c r="O1160" s="18">
        <f t="shared" si="458"/>
        <v>25</v>
      </c>
      <c r="P1160" s="4">
        <f t="shared" si="459"/>
        <v>201812</v>
      </c>
      <c r="Q1160" s="23">
        <f t="shared" si="460"/>
        <v>0.38260869565217392</v>
      </c>
      <c r="R1160" s="23">
        <f t="shared" si="461"/>
        <v>-3.533163265306122</v>
      </c>
      <c r="S1160" s="22">
        <f t="shared" si="462"/>
        <v>-3.1505545696539481</v>
      </c>
      <c r="T1160" s="5">
        <f t="shared" si="463"/>
        <v>2.6136363636363638</v>
      </c>
      <c r="U1160" s="5"/>
      <c r="V1160" s="5"/>
      <c r="W1160" s="5">
        <f t="shared" si="464"/>
        <v>-1</v>
      </c>
      <c r="X1160" s="4">
        <f t="shared" si="465"/>
        <v>-1</v>
      </c>
      <c r="Y1160" s="4">
        <f t="shared" si="466"/>
        <v>0</v>
      </c>
      <c r="Z1160" s="30">
        <f t="shared" si="467"/>
        <v>2018</v>
      </c>
      <c r="AA1160" s="4">
        <f t="shared" si="468"/>
        <v>2.4500000000000002</v>
      </c>
      <c r="AB1160" s="4">
        <f t="shared" si="469"/>
        <v>2.8</v>
      </c>
      <c r="AC1160" s="4">
        <f t="shared" si="470"/>
        <v>0.34999999999999964</v>
      </c>
      <c r="AD1160" s="4"/>
      <c r="AE1160" s="4">
        <f t="shared" si="471"/>
        <v>-2.9825817227391971E-2</v>
      </c>
      <c r="AF1160" s="31">
        <f t="shared" si="472"/>
        <v>1.4500000000000002</v>
      </c>
      <c r="AG1160" s="31">
        <f t="shared" si="473"/>
        <v>1.7999999999999998</v>
      </c>
      <c r="AH1160" s="3">
        <f t="shared" si="474"/>
        <v>0</v>
      </c>
      <c r="AI1160" s="40" t="b">
        <f t="shared" si="475"/>
        <v>0</v>
      </c>
      <c r="AJ1160" s="3">
        <f t="shared" si="476"/>
        <v>4.5283018867924518E-2</v>
      </c>
      <c r="AK1160" s="3">
        <f t="shared" si="477"/>
        <v>0.76999762186220344</v>
      </c>
    </row>
    <row r="1161" spans="1:37" s="3" customFormat="1" x14ac:dyDescent="0.25">
      <c r="A1161" s="9">
        <v>43450</v>
      </c>
      <c r="B1161" s="1" t="s">
        <v>60</v>
      </c>
      <c r="C1161" s="1" t="s">
        <v>51</v>
      </c>
      <c r="D1161">
        <v>41</v>
      </c>
      <c r="E1161" s="1">
        <v>17</v>
      </c>
      <c r="F1161">
        <f t="shared" si="453"/>
        <v>1</v>
      </c>
      <c r="G1161">
        <f t="shared" si="454"/>
        <v>0</v>
      </c>
      <c r="H1161" s="4">
        <v>1.3</v>
      </c>
      <c r="I1161" s="4">
        <v>3.65</v>
      </c>
      <c r="J1161" s="4">
        <v>1.26</v>
      </c>
      <c r="K1161" s="4">
        <v>4</v>
      </c>
      <c r="L1161" s="18">
        <f t="shared" si="455"/>
        <v>70</v>
      </c>
      <c r="M1161" s="18">
        <f t="shared" si="456"/>
        <v>25</v>
      </c>
      <c r="N1161" s="18">
        <f t="shared" si="457"/>
        <v>75</v>
      </c>
      <c r="O1161" s="18">
        <f t="shared" si="458"/>
        <v>25</v>
      </c>
      <c r="P1161" s="4">
        <f t="shared" si="459"/>
        <v>201812</v>
      </c>
      <c r="Q1161" s="23">
        <f t="shared" si="460"/>
        <v>1.3</v>
      </c>
      <c r="R1161" s="23">
        <f t="shared" si="461"/>
        <v>-3.7106918238993707</v>
      </c>
      <c r="S1161" s="22">
        <f t="shared" si="462"/>
        <v>-2.4106918238993709</v>
      </c>
      <c r="T1161" s="5">
        <f t="shared" si="463"/>
        <v>2.8076923076923075</v>
      </c>
      <c r="U1161" s="5"/>
      <c r="V1161" s="5"/>
      <c r="W1161" s="5">
        <f t="shared" si="464"/>
        <v>0.30000000000000004</v>
      </c>
      <c r="X1161" s="4">
        <f t="shared" si="465"/>
        <v>0.26</v>
      </c>
      <c r="Y1161" s="4">
        <f t="shared" si="466"/>
        <v>-4.0000000000000036E-2</v>
      </c>
      <c r="Z1161" s="30">
        <f t="shared" si="467"/>
        <v>2018</v>
      </c>
      <c r="AA1161" s="4">
        <f t="shared" si="468"/>
        <v>-1</v>
      </c>
      <c r="AB1161" s="4">
        <f t="shared" si="469"/>
        <v>-1</v>
      </c>
      <c r="AC1161" s="4">
        <f t="shared" si="470"/>
        <v>0</v>
      </c>
      <c r="AD1161" s="4"/>
      <c r="AE1161" s="4">
        <f t="shared" si="471"/>
        <v>-2.4420024420024444E-2</v>
      </c>
      <c r="AF1161" s="31">
        <f t="shared" si="472"/>
        <v>-0.7</v>
      </c>
      <c r="AG1161" s="31">
        <f t="shared" si="473"/>
        <v>-0.74</v>
      </c>
      <c r="AH1161" s="3">
        <f t="shared" si="474"/>
        <v>0</v>
      </c>
      <c r="AI1161" s="40" t="b">
        <f t="shared" si="475"/>
        <v>0</v>
      </c>
      <c r="AJ1161" s="3">
        <f t="shared" si="476"/>
        <v>4.1414141414141459E-2</v>
      </c>
      <c r="AK1161" s="3">
        <f t="shared" si="477"/>
        <v>0.7801468130726037</v>
      </c>
    </row>
    <row r="1162" spans="1:37" s="3" customFormat="1" x14ac:dyDescent="0.25">
      <c r="A1162" s="9">
        <v>43450</v>
      </c>
      <c r="B1162" s="1" t="s">
        <v>34</v>
      </c>
      <c r="C1162" s="1" t="s">
        <v>50</v>
      </c>
      <c r="D1162">
        <v>0</v>
      </c>
      <c r="E1162" s="1">
        <v>17</v>
      </c>
      <c r="F1162">
        <f t="shared" si="453"/>
        <v>0</v>
      </c>
      <c r="G1162">
        <f t="shared" si="454"/>
        <v>1</v>
      </c>
      <c r="H1162" s="4">
        <v>1.66</v>
      </c>
      <c r="I1162" s="4">
        <v>2.2999999999999998</v>
      </c>
      <c r="J1162" s="4">
        <v>2.1</v>
      </c>
      <c r="K1162" s="4">
        <v>1.76</v>
      </c>
      <c r="L1162" s="18">
        <f t="shared" si="455"/>
        <v>60</v>
      </c>
      <c r="M1162" s="18">
        <f t="shared" si="456"/>
        <v>40</v>
      </c>
      <c r="N1162" s="18">
        <f t="shared" si="457"/>
        <v>45</v>
      </c>
      <c r="O1162" s="18">
        <f t="shared" si="458"/>
        <v>55</v>
      </c>
      <c r="P1162" s="4">
        <f t="shared" si="459"/>
        <v>201812</v>
      </c>
      <c r="Q1162" s="23">
        <f t="shared" si="460"/>
        <v>0.72173913043478266</v>
      </c>
      <c r="R1162" s="23">
        <f t="shared" si="461"/>
        <v>-2.2843822843822847</v>
      </c>
      <c r="S1162" s="22">
        <f t="shared" si="462"/>
        <v>-1.5626431539475021</v>
      </c>
      <c r="T1162" s="5">
        <f t="shared" si="463"/>
        <v>1.3855421686746987</v>
      </c>
      <c r="U1162" s="5"/>
      <c r="V1162" s="5"/>
      <c r="W1162" s="5">
        <f t="shared" si="464"/>
        <v>-1</v>
      </c>
      <c r="X1162" s="4">
        <f t="shared" si="465"/>
        <v>-1</v>
      </c>
      <c r="Y1162" s="4">
        <f t="shared" si="466"/>
        <v>0</v>
      </c>
      <c r="Z1162" s="30">
        <f t="shared" si="467"/>
        <v>2018</v>
      </c>
      <c r="AA1162" s="4">
        <f t="shared" si="468"/>
        <v>1.2999999999999998</v>
      </c>
      <c r="AB1162" s="4">
        <f t="shared" si="469"/>
        <v>0.76</v>
      </c>
      <c r="AC1162" s="4">
        <f t="shared" si="470"/>
        <v>-0.53999999999999981</v>
      </c>
      <c r="AD1162" s="4"/>
      <c r="AE1162" s="4">
        <f t="shared" si="471"/>
        <v>0.12621916236374076</v>
      </c>
      <c r="AF1162" s="31">
        <f t="shared" si="472"/>
        <v>0.29999999999999982</v>
      </c>
      <c r="AG1162" s="31">
        <f t="shared" si="473"/>
        <v>-0.24</v>
      </c>
      <c r="AH1162" s="3">
        <f t="shared" si="474"/>
        <v>1</v>
      </c>
      <c r="AI1162" s="40">
        <f t="shared" si="475"/>
        <v>8.9026915113871619E-2</v>
      </c>
      <c r="AJ1162" s="3">
        <f t="shared" si="476"/>
        <v>3.5858585858585923E-2</v>
      </c>
      <c r="AK1162" s="3">
        <f t="shared" si="477"/>
        <v>0.72834147531433491</v>
      </c>
    </row>
    <row r="1163" spans="1:37" s="3" customFormat="1" x14ac:dyDescent="0.25">
      <c r="A1163" s="9">
        <v>43449</v>
      </c>
      <c r="B1163" s="1" t="s">
        <v>35</v>
      </c>
      <c r="C1163" s="1" t="s">
        <v>58</v>
      </c>
      <c r="D1163">
        <v>16</v>
      </c>
      <c r="E1163" s="1">
        <v>17</v>
      </c>
      <c r="F1163">
        <f t="shared" si="453"/>
        <v>0</v>
      </c>
      <c r="G1163">
        <f t="shared" si="454"/>
        <v>1</v>
      </c>
      <c r="H1163" s="4">
        <v>1.58</v>
      </c>
      <c r="I1163" s="4">
        <v>2.5</v>
      </c>
      <c r="J1163" s="4">
        <v>1.74</v>
      </c>
      <c r="K1163" s="4">
        <v>2.15</v>
      </c>
      <c r="L1163" s="18">
        <f t="shared" si="455"/>
        <v>60</v>
      </c>
      <c r="M1163" s="18">
        <f t="shared" si="456"/>
        <v>40</v>
      </c>
      <c r="N1163" s="18">
        <f t="shared" si="457"/>
        <v>55</v>
      </c>
      <c r="O1163" s="18">
        <f t="shared" si="458"/>
        <v>45</v>
      </c>
      <c r="P1163" s="4">
        <f t="shared" si="459"/>
        <v>201812</v>
      </c>
      <c r="Q1163" s="23">
        <f t="shared" si="460"/>
        <v>0.63200000000000001</v>
      </c>
      <c r="R1163" s="23">
        <f t="shared" si="461"/>
        <v>-2.3908045977011492</v>
      </c>
      <c r="S1163" s="22">
        <f t="shared" si="462"/>
        <v>-1.7588045977011491</v>
      </c>
      <c r="T1163" s="5">
        <f t="shared" si="463"/>
        <v>1.5822784810126582</v>
      </c>
      <c r="U1163" s="5"/>
      <c r="V1163" s="5"/>
      <c r="W1163" s="5">
        <f t="shared" si="464"/>
        <v>-1</v>
      </c>
      <c r="X1163" s="4">
        <f t="shared" si="465"/>
        <v>-1</v>
      </c>
      <c r="Y1163" s="4">
        <f t="shared" si="466"/>
        <v>0</v>
      </c>
      <c r="Z1163" s="30">
        <f t="shared" si="467"/>
        <v>2018</v>
      </c>
      <c r="AA1163" s="4">
        <f t="shared" si="468"/>
        <v>1.5</v>
      </c>
      <c r="AB1163" s="4">
        <f t="shared" si="469"/>
        <v>1.1499999999999999</v>
      </c>
      <c r="AC1163" s="4">
        <f t="shared" si="470"/>
        <v>-0.35000000000000009</v>
      </c>
      <c r="AD1163" s="4"/>
      <c r="AE1163" s="4">
        <f t="shared" si="471"/>
        <v>5.8198748726902338E-2</v>
      </c>
      <c r="AF1163" s="31">
        <f t="shared" si="472"/>
        <v>0.5</v>
      </c>
      <c r="AG1163" s="31">
        <f t="shared" si="473"/>
        <v>0.14999999999999991</v>
      </c>
      <c r="AH1163" s="3">
        <f t="shared" si="474"/>
        <v>1</v>
      </c>
      <c r="AI1163" s="40">
        <f t="shared" si="475"/>
        <v>2.5287356321839094E-2</v>
      </c>
      <c r="AJ1163" s="3">
        <f t="shared" si="476"/>
        <v>3.1862745098039214E-2</v>
      </c>
      <c r="AK1163" s="3">
        <f t="shared" si="477"/>
        <v>0.73850344496074349</v>
      </c>
    </row>
    <row r="1164" spans="1:37" s="3" customFormat="1" x14ac:dyDescent="0.25">
      <c r="A1164" s="9">
        <v>43449</v>
      </c>
      <c r="B1164" s="1" t="s">
        <v>53</v>
      </c>
      <c r="C1164" s="1" t="s">
        <v>47</v>
      </c>
      <c r="D1164">
        <v>22</v>
      </c>
      <c r="E1164" s="1">
        <v>29</v>
      </c>
      <c r="F1164">
        <f t="shared" si="453"/>
        <v>0</v>
      </c>
      <c r="G1164">
        <f t="shared" si="454"/>
        <v>1</v>
      </c>
      <c r="H1164" s="4">
        <v>3.3</v>
      </c>
      <c r="I1164" s="4">
        <v>1.35</v>
      </c>
      <c r="J1164" s="4">
        <v>3.5</v>
      </c>
      <c r="K1164" s="4">
        <v>1.32</v>
      </c>
      <c r="L1164" s="18">
        <f t="shared" si="455"/>
        <v>30</v>
      </c>
      <c r="M1164" s="18">
        <f t="shared" si="456"/>
        <v>70</v>
      </c>
      <c r="N1164" s="18">
        <f t="shared" si="457"/>
        <v>25</v>
      </c>
      <c r="O1164" s="18">
        <f t="shared" si="458"/>
        <v>75</v>
      </c>
      <c r="P1164" s="4">
        <f t="shared" si="459"/>
        <v>201812</v>
      </c>
      <c r="Q1164" s="23">
        <f t="shared" si="460"/>
        <v>2.4444444444444442</v>
      </c>
      <c r="R1164" s="23">
        <f t="shared" si="461"/>
        <v>-3.2919254658385086</v>
      </c>
      <c r="S1164" s="22">
        <f t="shared" si="462"/>
        <v>-0.84748102139406445</v>
      </c>
      <c r="T1164" s="5">
        <f t="shared" si="463"/>
        <v>0.40909090909090912</v>
      </c>
      <c r="U1164" s="5"/>
      <c r="V1164" s="5"/>
      <c r="W1164" s="5">
        <f t="shared" si="464"/>
        <v>-1</v>
      </c>
      <c r="X1164" s="4">
        <f t="shared" si="465"/>
        <v>-1</v>
      </c>
      <c r="Y1164" s="4">
        <f t="shared" si="466"/>
        <v>0</v>
      </c>
      <c r="Z1164" s="30">
        <f t="shared" si="467"/>
        <v>2018</v>
      </c>
      <c r="AA1164" s="4">
        <f t="shared" si="468"/>
        <v>0.35000000000000009</v>
      </c>
      <c r="AB1164" s="4">
        <f t="shared" si="469"/>
        <v>0.32000000000000006</v>
      </c>
      <c r="AC1164" s="4">
        <f t="shared" si="470"/>
        <v>-3.0000000000000027E-2</v>
      </c>
      <c r="AD1164" s="4"/>
      <c r="AE1164" s="4">
        <f t="shared" si="471"/>
        <v>1.731601731601734E-2</v>
      </c>
      <c r="AF1164" s="31">
        <f t="shared" si="472"/>
        <v>-0.64999999999999991</v>
      </c>
      <c r="AG1164" s="31">
        <f t="shared" si="473"/>
        <v>-0.67999999999999994</v>
      </c>
      <c r="AH1164" s="3">
        <f t="shared" si="474"/>
        <v>0</v>
      </c>
      <c r="AI1164" s="40" t="b">
        <f t="shared" si="475"/>
        <v>0</v>
      </c>
      <c r="AJ1164" s="3">
        <f t="shared" si="476"/>
        <v>4.1935483870967794E-2</v>
      </c>
      <c r="AK1164" s="3">
        <f t="shared" si="477"/>
        <v>0.76570795874948516</v>
      </c>
    </row>
    <row r="1165" spans="1:37" s="3" customFormat="1" x14ac:dyDescent="0.25">
      <c r="A1165" s="9">
        <v>43447</v>
      </c>
      <c r="B1165" s="1" t="s">
        <v>49</v>
      </c>
      <c r="C1165" s="1" t="s">
        <v>74</v>
      </c>
      <c r="D1165">
        <v>28</v>
      </c>
      <c r="E1165" s="1">
        <v>29</v>
      </c>
      <c r="F1165">
        <f t="shared" si="453"/>
        <v>0</v>
      </c>
      <c r="G1165">
        <f t="shared" si="454"/>
        <v>1</v>
      </c>
      <c r="H1165" s="4">
        <v>1.58</v>
      </c>
      <c r="I1165" s="4">
        <v>2.5</v>
      </c>
      <c r="J1165" s="4">
        <v>1.5</v>
      </c>
      <c r="K1165" s="4">
        <v>2.7</v>
      </c>
      <c r="L1165" s="18">
        <f t="shared" si="455"/>
        <v>60</v>
      </c>
      <c r="M1165" s="18">
        <f t="shared" si="456"/>
        <v>40</v>
      </c>
      <c r="N1165" s="18">
        <f t="shared" si="457"/>
        <v>65</v>
      </c>
      <c r="O1165" s="18">
        <f t="shared" si="458"/>
        <v>35</v>
      </c>
      <c r="P1165" s="4">
        <f t="shared" si="459"/>
        <v>201812</v>
      </c>
      <c r="Q1165" s="23">
        <f t="shared" si="460"/>
        <v>0.63200000000000001</v>
      </c>
      <c r="R1165" s="23">
        <f t="shared" si="461"/>
        <v>-2.3908045977011492</v>
      </c>
      <c r="S1165" s="22">
        <f t="shared" si="462"/>
        <v>-1.7588045977011491</v>
      </c>
      <c r="T1165" s="5">
        <f t="shared" si="463"/>
        <v>1.5822784810126582</v>
      </c>
      <c r="U1165" s="5"/>
      <c r="V1165" s="5"/>
      <c r="W1165" s="5">
        <f t="shared" si="464"/>
        <v>-1</v>
      </c>
      <c r="X1165" s="4">
        <f t="shared" si="465"/>
        <v>-1</v>
      </c>
      <c r="Y1165" s="4">
        <f t="shared" si="466"/>
        <v>0</v>
      </c>
      <c r="Z1165" s="30">
        <f t="shared" si="467"/>
        <v>2018</v>
      </c>
      <c r="AA1165" s="4">
        <f t="shared" si="468"/>
        <v>1.5</v>
      </c>
      <c r="AB1165" s="4">
        <f t="shared" si="469"/>
        <v>1.7000000000000002</v>
      </c>
      <c r="AC1165" s="4">
        <f t="shared" si="470"/>
        <v>0.20000000000000018</v>
      </c>
      <c r="AD1165" s="4"/>
      <c r="AE1165" s="4">
        <f t="shared" si="471"/>
        <v>-3.3755274261603407E-2</v>
      </c>
      <c r="AF1165" s="31">
        <f t="shared" si="472"/>
        <v>0.5</v>
      </c>
      <c r="AG1165" s="31">
        <f t="shared" si="473"/>
        <v>0.70000000000000018</v>
      </c>
      <c r="AH1165" s="3">
        <f t="shared" si="474"/>
        <v>0</v>
      </c>
      <c r="AI1165" s="40" t="b">
        <f t="shared" si="475"/>
        <v>0</v>
      </c>
      <c r="AJ1165" s="3">
        <f t="shared" si="476"/>
        <v>3.1862745098039214E-2</v>
      </c>
      <c r="AK1165" s="3">
        <f t="shared" si="477"/>
        <v>0.73850344496074349</v>
      </c>
    </row>
    <row r="1166" spans="1:37" s="3" customFormat="1" x14ac:dyDescent="0.25">
      <c r="A1166" s="9">
        <v>43444</v>
      </c>
      <c r="B1166" s="1" t="s">
        <v>61</v>
      </c>
      <c r="C1166" s="1" t="s">
        <v>60</v>
      </c>
      <c r="D1166">
        <v>21</v>
      </c>
      <c r="E1166" s="1">
        <v>7</v>
      </c>
      <c r="F1166">
        <f t="shared" si="453"/>
        <v>1</v>
      </c>
      <c r="G1166">
        <f t="shared" si="454"/>
        <v>0</v>
      </c>
      <c r="H1166" s="4">
        <v>1.58</v>
      </c>
      <c r="I1166" s="4">
        <v>2.5</v>
      </c>
      <c r="J1166" s="4">
        <v>1.6</v>
      </c>
      <c r="K1166" s="4">
        <v>2.4500000000000002</v>
      </c>
      <c r="L1166" s="18">
        <f t="shared" si="455"/>
        <v>60</v>
      </c>
      <c r="M1166" s="18">
        <f t="shared" si="456"/>
        <v>40</v>
      </c>
      <c r="N1166" s="18">
        <f t="shared" si="457"/>
        <v>60</v>
      </c>
      <c r="O1166" s="18">
        <f t="shared" si="458"/>
        <v>40</v>
      </c>
      <c r="P1166" s="4">
        <f t="shared" si="459"/>
        <v>201812</v>
      </c>
      <c r="Q1166" s="23">
        <f t="shared" si="460"/>
        <v>1.58</v>
      </c>
      <c r="R1166" s="23">
        <f t="shared" si="461"/>
        <v>-2.3908045977011492</v>
      </c>
      <c r="S1166" s="22">
        <f t="shared" si="462"/>
        <v>-0.8108045977011491</v>
      </c>
      <c r="T1166" s="5">
        <f t="shared" si="463"/>
        <v>1.5822784810126582</v>
      </c>
      <c r="U1166" s="5"/>
      <c r="V1166" s="5"/>
      <c r="W1166" s="5">
        <f t="shared" si="464"/>
        <v>0.58000000000000007</v>
      </c>
      <c r="X1166" s="4">
        <f t="shared" si="465"/>
        <v>0.60000000000000009</v>
      </c>
      <c r="Y1166" s="4">
        <f t="shared" si="466"/>
        <v>2.0000000000000018E-2</v>
      </c>
      <c r="Z1166" s="30">
        <f t="shared" si="467"/>
        <v>2018</v>
      </c>
      <c r="AA1166" s="4">
        <f t="shared" si="468"/>
        <v>-1</v>
      </c>
      <c r="AB1166" s="4">
        <f t="shared" si="469"/>
        <v>-1</v>
      </c>
      <c r="AC1166" s="4">
        <f t="shared" si="470"/>
        <v>0</v>
      </c>
      <c r="AD1166" s="4"/>
      <c r="AE1166" s="4">
        <f t="shared" si="471"/>
        <v>7.9113924050632223E-3</v>
      </c>
      <c r="AF1166" s="31">
        <f t="shared" si="472"/>
        <v>-0.41999999999999993</v>
      </c>
      <c r="AG1166" s="31">
        <f t="shared" si="473"/>
        <v>-0.39999999999999991</v>
      </c>
      <c r="AH1166" s="3">
        <f t="shared" si="474"/>
        <v>0</v>
      </c>
      <c r="AI1166" s="40" t="b">
        <f t="shared" si="475"/>
        <v>0</v>
      </c>
      <c r="AJ1166" s="3">
        <f t="shared" si="476"/>
        <v>3.1862745098039214E-2</v>
      </c>
      <c r="AK1166" s="3">
        <f t="shared" si="477"/>
        <v>0.73850344496074349</v>
      </c>
    </row>
    <row r="1167" spans="1:37" s="3" customFormat="1" x14ac:dyDescent="0.25">
      <c r="A1167" s="9">
        <v>43443</v>
      </c>
      <c r="B1167" s="1" t="s">
        <v>45</v>
      </c>
      <c r="C1167" s="1" t="s">
        <v>73</v>
      </c>
      <c r="D1167">
        <v>15</v>
      </c>
      <c r="E1167" s="1">
        <v>6</v>
      </c>
      <c r="F1167">
        <f t="shared" si="453"/>
        <v>1</v>
      </c>
      <c r="G1167">
        <f t="shared" si="454"/>
        <v>0</v>
      </c>
      <c r="H1167" s="4">
        <v>2.5499999999999998</v>
      </c>
      <c r="I1167" s="4">
        <v>1.57</v>
      </c>
      <c r="J1167" s="4">
        <v>2.2999999999999998</v>
      </c>
      <c r="K1167" s="4">
        <v>1.66</v>
      </c>
      <c r="L1167" s="18">
        <f t="shared" si="455"/>
        <v>30</v>
      </c>
      <c r="M1167" s="18">
        <f t="shared" si="456"/>
        <v>60</v>
      </c>
      <c r="N1167" s="18">
        <f t="shared" si="457"/>
        <v>40</v>
      </c>
      <c r="O1167" s="18">
        <f t="shared" si="458"/>
        <v>60</v>
      </c>
      <c r="P1167" s="4">
        <f t="shared" si="459"/>
        <v>201812</v>
      </c>
      <c r="Q1167" s="23">
        <f t="shared" si="460"/>
        <v>2.5499999999999998</v>
      </c>
      <c r="R1167" s="23">
        <f t="shared" si="461"/>
        <v>-2.3995472552348613</v>
      </c>
      <c r="S1167" s="22">
        <f t="shared" si="462"/>
        <v>0.15045274476513848</v>
      </c>
      <c r="T1167" s="5">
        <f t="shared" si="463"/>
        <v>0.61568627450980395</v>
      </c>
      <c r="U1167" s="5"/>
      <c r="V1167" s="5"/>
      <c r="W1167" s="5">
        <f t="shared" si="464"/>
        <v>1.5499999999999998</v>
      </c>
      <c r="X1167" s="4">
        <f t="shared" si="465"/>
        <v>1.2999999999999998</v>
      </c>
      <c r="Y1167" s="4">
        <f t="shared" si="466"/>
        <v>-0.25</v>
      </c>
      <c r="Z1167" s="30">
        <f t="shared" si="467"/>
        <v>2018</v>
      </c>
      <c r="AA1167" s="4">
        <f t="shared" si="468"/>
        <v>-1</v>
      </c>
      <c r="AB1167" s="4">
        <f t="shared" si="469"/>
        <v>-1</v>
      </c>
      <c r="AC1167" s="4">
        <f t="shared" si="470"/>
        <v>0</v>
      </c>
      <c r="AD1167" s="4"/>
      <c r="AE1167" s="4">
        <f t="shared" si="471"/>
        <v>-4.2625745950554128E-2</v>
      </c>
      <c r="AF1167" s="31">
        <f t="shared" si="472"/>
        <v>0.54999999999999982</v>
      </c>
      <c r="AG1167" s="31">
        <f t="shared" si="473"/>
        <v>0.29999999999999982</v>
      </c>
      <c r="AH1167" s="3">
        <f t="shared" si="474"/>
        <v>1</v>
      </c>
      <c r="AI1167" s="40" t="b">
        <f t="shared" si="475"/>
        <v>0</v>
      </c>
      <c r="AJ1167" s="3">
        <f t="shared" si="476"/>
        <v>2.8276699029126329E-2</v>
      </c>
      <c r="AK1167" s="3">
        <f t="shared" si="477"/>
        <v>0.74295003424395301</v>
      </c>
    </row>
    <row r="1168" spans="1:37" s="3" customFormat="1" x14ac:dyDescent="0.25">
      <c r="A1168" s="9">
        <v>43443</v>
      </c>
      <c r="B1168" s="1" t="s">
        <v>63</v>
      </c>
      <c r="C1168" s="1" t="s">
        <v>33</v>
      </c>
      <c r="D1168">
        <v>3</v>
      </c>
      <c r="E1168" s="1">
        <v>17</v>
      </c>
      <c r="F1168">
        <f t="shared" si="453"/>
        <v>0</v>
      </c>
      <c r="G1168">
        <f t="shared" si="454"/>
        <v>1</v>
      </c>
      <c r="H1168" s="4">
        <v>2.1</v>
      </c>
      <c r="I1168" s="4">
        <v>1.76</v>
      </c>
      <c r="J1168" s="4">
        <v>2.2000000000000002</v>
      </c>
      <c r="K1168" s="4">
        <v>1.71</v>
      </c>
      <c r="L1168" s="18">
        <f t="shared" si="455"/>
        <v>40</v>
      </c>
      <c r="M1168" s="18">
        <f t="shared" si="456"/>
        <v>55</v>
      </c>
      <c r="N1168" s="18">
        <f t="shared" si="457"/>
        <v>45</v>
      </c>
      <c r="O1168" s="18">
        <f t="shared" si="458"/>
        <v>55</v>
      </c>
      <c r="P1168" s="4">
        <f t="shared" si="459"/>
        <v>201812</v>
      </c>
      <c r="Q1168" s="23">
        <f t="shared" si="460"/>
        <v>1.1931818181818181</v>
      </c>
      <c r="R1168" s="23">
        <f t="shared" si="461"/>
        <v>-2.2248803827751198</v>
      </c>
      <c r="S1168" s="22">
        <f t="shared" si="462"/>
        <v>-1.0316985645933017</v>
      </c>
      <c r="T1168" s="5">
        <f t="shared" si="463"/>
        <v>0.83809523809523812</v>
      </c>
      <c r="U1168" s="5"/>
      <c r="V1168" s="5"/>
      <c r="W1168" s="5">
        <f t="shared" si="464"/>
        <v>-1</v>
      </c>
      <c r="X1168" s="4">
        <f t="shared" si="465"/>
        <v>-1</v>
      </c>
      <c r="Y1168" s="4">
        <f t="shared" si="466"/>
        <v>0</v>
      </c>
      <c r="Z1168" s="30">
        <f t="shared" si="467"/>
        <v>2018</v>
      </c>
      <c r="AA1168" s="4">
        <f t="shared" si="468"/>
        <v>0.76</v>
      </c>
      <c r="AB1168" s="4">
        <f t="shared" si="469"/>
        <v>0.71</v>
      </c>
      <c r="AC1168" s="4">
        <f t="shared" si="470"/>
        <v>-5.0000000000000044E-2</v>
      </c>
      <c r="AD1168" s="4"/>
      <c r="AE1168" s="4">
        <f t="shared" si="471"/>
        <v>2.1645021645021634E-2</v>
      </c>
      <c r="AF1168" s="31">
        <f t="shared" si="472"/>
        <v>-0.24</v>
      </c>
      <c r="AG1168" s="31">
        <f t="shared" si="473"/>
        <v>-0.29000000000000004</v>
      </c>
      <c r="AH1168" s="3">
        <f t="shared" si="474"/>
        <v>0</v>
      </c>
      <c r="AI1168" s="40" t="b">
        <f t="shared" si="475"/>
        <v>0</v>
      </c>
      <c r="AJ1168" s="3">
        <f t="shared" si="476"/>
        <v>4.2487046632124437E-2</v>
      </c>
      <c r="AK1168" s="3">
        <f t="shared" si="477"/>
        <v>0.71743173853563458</v>
      </c>
    </row>
    <row r="1169" spans="1:37" s="3" customFormat="1" x14ac:dyDescent="0.25">
      <c r="A1169" s="9">
        <v>43443</v>
      </c>
      <c r="B1169" s="1" t="s">
        <v>37</v>
      </c>
      <c r="C1169" s="1" t="s">
        <v>55</v>
      </c>
      <c r="D1169">
        <v>29</v>
      </c>
      <c r="E1169" s="1">
        <v>23</v>
      </c>
      <c r="F1169">
        <f t="shared" si="453"/>
        <v>1</v>
      </c>
      <c r="G1169">
        <f t="shared" si="454"/>
        <v>0</v>
      </c>
      <c r="H1169" s="4">
        <v>1.5</v>
      </c>
      <c r="I1169" s="4">
        <v>2.7</v>
      </c>
      <c r="J1169" s="4">
        <v>1.54</v>
      </c>
      <c r="K1169" s="4">
        <v>2.65</v>
      </c>
      <c r="L1169" s="18">
        <f t="shared" si="455"/>
        <v>60</v>
      </c>
      <c r="M1169" s="18">
        <f t="shared" si="456"/>
        <v>35</v>
      </c>
      <c r="N1169" s="18">
        <f t="shared" si="457"/>
        <v>60</v>
      </c>
      <c r="O1169" s="18">
        <f t="shared" si="458"/>
        <v>35</v>
      </c>
      <c r="P1169" s="4">
        <f t="shared" si="459"/>
        <v>201812</v>
      </c>
      <c r="Q1169" s="23">
        <f t="shared" si="460"/>
        <v>1.5</v>
      </c>
      <c r="R1169" s="23">
        <f t="shared" si="461"/>
        <v>-2.5882352941176467</v>
      </c>
      <c r="S1169" s="22">
        <f t="shared" si="462"/>
        <v>-1.0882352941176467</v>
      </c>
      <c r="T1169" s="5">
        <f t="shared" si="463"/>
        <v>1.8</v>
      </c>
      <c r="U1169" s="5"/>
      <c r="V1169" s="5"/>
      <c r="W1169" s="5">
        <f t="shared" si="464"/>
        <v>0.5</v>
      </c>
      <c r="X1169" s="4">
        <f t="shared" si="465"/>
        <v>0.54</v>
      </c>
      <c r="Y1169" s="4">
        <f t="shared" si="466"/>
        <v>4.0000000000000036E-2</v>
      </c>
      <c r="Z1169" s="30">
        <f t="shared" si="467"/>
        <v>2018</v>
      </c>
      <c r="AA1169" s="4">
        <f t="shared" si="468"/>
        <v>-1</v>
      </c>
      <c r="AB1169" s="4">
        <f t="shared" si="469"/>
        <v>-1</v>
      </c>
      <c r="AC1169" s="4">
        <f t="shared" si="470"/>
        <v>0</v>
      </c>
      <c r="AD1169" s="4"/>
      <c r="AE1169" s="4">
        <f t="shared" si="471"/>
        <v>1.7316017316017285E-2</v>
      </c>
      <c r="AF1169" s="31">
        <f t="shared" si="472"/>
        <v>-0.5</v>
      </c>
      <c r="AG1169" s="31">
        <f t="shared" si="473"/>
        <v>-0.45999999999999996</v>
      </c>
      <c r="AH1169" s="3">
        <f t="shared" si="474"/>
        <v>0</v>
      </c>
      <c r="AI1169" s="40" t="b">
        <f t="shared" si="475"/>
        <v>0</v>
      </c>
      <c r="AJ1169" s="3">
        <f t="shared" si="476"/>
        <v>3.5714285714285587E-2</v>
      </c>
      <c r="AK1169" s="3">
        <f t="shared" si="477"/>
        <v>0.74394147233653407</v>
      </c>
    </row>
    <row r="1170" spans="1:37" s="3" customFormat="1" x14ac:dyDescent="0.25">
      <c r="A1170" s="9">
        <v>43443</v>
      </c>
      <c r="B1170" s="1" t="s">
        <v>54</v>
      </c>
      <c r="C1170" s="1" t="s">
        <v>57</v>
      </c>
      <c r="D1170">
        <v>24</v>
      </c>
      <c r="E1170" s="1">
        <v>21</v>
      </c>
      <c r="F1170">
        <f t="shared" si="453"/>
        <v>1</v>
      </c>
      <c r="G1170">
        <f t="shared" si="454"/>
        <v>0</v>
      </c>
      <c r="H1170" s="4">
        <v>6.25</v>
      </c>
      <c r="I1170" s="4">
        <v>1.1299999999999999</v>
      </c>
      <c r="J1170" s="4">
        <v>5.25</v>
      </c>
      <c r="K1170" s="4">
        <v>1.18</v>
      </c>
      <c r="L1170" s="18">
        <f t="shared" si="455"/>
        <v>10</v>
      </c>
      <c r="M1170" s="18">
        <f t="shared" si="456"/>
        <v>85</v>
      </c>
      <c r="N1170" s="18">
        <f t="shared" si="457"/>
        <v>15</v>
      </c>
      <c r="O1170" s="18">
        <f t="shared" si="458"/>
        <v>80</v>
      </c>
      <c r="P1170" s="4">
        <f t="shared" si="459"/>
        <v>201812</v>
      </c>
      <c r="Q1170" s="23">
        <f t="shared" si="460"/>
        <v>6.25</v>
      </c>
      <c r="R1170" s="23">
        <f t="shared" si="461"/>
        <v>-7.8827838827838894</v>
      </c>
      <c r="S1170" s="22">
        <f t="shared" si="462"/>
        <v>-1.6327838827838894</v>
      </c>
      <c r="T1170" s="5">
        <f t="shared" si="463"/>
        <v>0.18079999999999999</v>
      </c>
      <c r="U1170" s="5"/>
      <c r="V1170" s="5"/>
      <c r="W1170" s="5">
        <f t="shared" si="464"/>
        <v>5.25</v>
      </c>
      <c r="X1170" s="4">
        <f t="shared" si="465"/>
        <v>4.25</v>
      </c>
      <c r="Y1170" s="4">
        <f t="shared" si="466"/>
        <v>-1</v>
      </c>
      <c r="Z1170" s="30">
        <f t="shared" si="467"/>
        <v>2018</v>
      </c>
      <c r="AA1170" s="4">
        <f t="shared" si="468"/>
        <v>-1</v>
      </c>
      <c r="AB1170" s="4">
        <f t="shared" si="469"/>
        <v>-1</v>
      </c>
      <c r="AC1170" s="4">
        <f t="shared" si="470"/>
        <v>0</v>
      </c>
      <c r="AD1170" s="4"/>
      <c r="AE1170" s="4">
        <f t="shared" si="471"/>
        <v>-3.0476190476190462E-2</v>
      </c>
      <c r="AF1170" s="31">
        <f t="shared" si="472"/>
        <v>4.25</v>
      </c>
      <c r="AG1170" s="31">
        <f t="shared" si="473"/>
        <v>3.25</v>
      </c>
      <c r="AH1170" s="3">
        <f t="shared" si="474"/>
        <v>0</v>
      </c>
      <c r="AI1170" s="40" t="b">
        <f t="shared" si="475"/>
        <v>0</v>
      </c>
      <c r="AJ1170" s="3">
        <f t="shared" si="476"/>
        <v>4.3021680216802305E-2</v>
      </c>
      <c r="AK1170" s="3">
        <f t="shared" si="477"/>
        <v>0.85204166340355547</v>
      </c>
    </row>
    <row r="1171" spans="1:37" s="3" customFormat="1" x14ac:dyDescent="0.25">
      <c r="A1171" s="9">
        <v>43443</v>
      </c>
      <c r="B1171" s="1" t="s">
        <v>74</v>
      </c>
      <c r="C1171" s="1" t="s">
        <v>44</v>
      </c>
      <c r="D1171">
        <v>26</v>
      </c>
      <c r="E1171" s="1">
        <v>21</v>
      </c>
      <c r="F1171">
        <f t="shared" si="453"/>
        <v>1</v>
      </c>
      <c r="G1171">
        <f t="shared" si="454"/>
        <v>0</v>
      </c>
      <c r="H1171" s="4">
        <v>1.0900000000000001</v>
      </c>
      <c r="I1171" s="4">
        <v>8</v>
      </c>
      <c r="J1171" s="4">
        <v>1.06</v>
      </c>
      <c r="K1171" s="4">
        <v>10</v>
      </c>
      <c r="L1171" s="18">
        <f t="shared" si="455"/>
        <v>90</v>
      </c>
      <c r="M1171" s="18">
        <f t="shared" si="456"/>
        <v>10</v>
      </c>
      <c r="N1171" s="18">
        <f t="shared" si="457"/>
        <v>90</v>
      </c>
      <c r="O1171" s="18">
        <f t="shared" si="458"/>
        <v>10</v>
      </c>
      <c r="P1171" s="4">
        <f t="shared" si="459"/>
        <v>201812</v>
      </c>
      <c r="Q1171" s="23">
        <f t="shared" si="460"/>
        <v>1.0900000000000001</v>
      </c>
      <c r="R1171" s="23">
        <f t="shared" si="461"/>
        <v>-11.253968253968244</v>
      </c>
      <c r="S1171" s="22">
        <f t="shared" si="462"/>
        <v>-10.163968253968244</v>
      </c>
      <c r="T1171" s="5">
        <f t="shared" si="463"/>
        <v>7.3394495412844032</v>
      </c>
      <c r="U1171" s="5"/>
      <c r="V1171" s="5"/>
      <c r="W1171" s="5">
        <f t="shared" si="464"/>
        <v>9.000000000000008E-2</v>
      </c>
      <c r="X1171" s="4">
        <f t="shared" si="465"/>
        <v>6.0000000000000053E-2</v>
      </c>
      <c r="Y1171" s="4">
        <f t="shared" si="466"/>
        <v>-3.0000000000000027E-2</v>
      </c>
      <c r="Z1171" s="30">
        <f t="shared" si="467"/>
        <v>2018</v>
      </c>
      <c r="AA1171" s="4">
        <f t="shared" si="468"/>
        <v>-1</v>
      </c>
      <c r="AB1171" s="4">
        <f t="shared" si="469"/>
        <v>-1</v>
      </c>
      <c r="AC1171" s="4">
        <f t="shared" si="470"/>
        <v>0</v>
      </c>
      <c r="AD1171" s="4"/>
      <c r="AE1171" s="4">
        <f t="shared" si="471"/>
        <v>-2.5965033754543843E-2</v>
      </c>
      <c r="AF1171" s="31">
        <f t="shared" si="472"/>
        <v>-0.90999999999999992</v>
      </c>
      <c r="AG1171" s="31">
        <f t="shared" si="473"/>
        <v>-0.94</v>
      </c>
      <c r="AH1171" s="3">
        <f t="shared" si="474"/>
        <v>0</v>
      </c>
      <c r="AI1171" s="40" t="b">
        <f t="shared" si="475"/>
        <v>0</v>
      </c>
      <c r="AJ1171" s="3">
        <f t="shared" si="476"/>
        <v>4.0704070407040605E-2</v>
      </c>
      <c r="AK1171" s="3">
        <f t="shared" si="477"/>
        <v>0.88045513845635892</v>
      </c>
    </row>
    <row r="1172" spans="1:37" s="3" customFormat="1" x14ac:dyDescent="0.25">
      <c r="A1172" s="9">
        <v>43443</v>
      </c>
      <c r="B1172" s="1" t="s">
        <v>38</v>
      </c>
      <c r="C1172" s="1" t="s">
        <v>35</v>
      </c>
      <c r="D1172">
        <v>20</v>
      </c>
      <c r="E1172" s="1">
        <v>14</v>
      </c>
      <c r="F1172">
        <f t="shared" si="453"/>
        <v>1</v>
      </c>
      <c r="G1172">
        <f t="shared" si="454"/>
        <v>0</v>
      </c>
      <c r="H1172" s="4">
        <v>2.9</v>
      </c>
      <c r="I1172" s="4">
        <v>1.43</v>
      </c>
      <c r="J1172" s="4">
        <v>2.4</v>
      </c>
      <c r="K1172" s="4">
        <v>1.62</v>
      </c>
      <c r="L1172" s="18">
        <f t="shared" si="455"/>
        <v>30</v>
      </c>
      <c r="M1172" s="18">
        <f t="shared" si="456"/>
        <v>65</v>
      </c>
      <c r="N1172" s="18">
        <f t="shared" si="457"/>
        <v>40</v>
      </c>
      <c r="O1172" s="18">
        <f t="shared" si="458"/>
        <v>60</v>
      </c>
      <c r="P1172" s="4">
        <f t="shared" si="459"/>
        <v>201812</v>
      </c>
      <c r="Q1172" s="23">
        <f t="shared" si="460"/>
        <v>2.9</v>
      </c>
      <c r="R1172" s="23">
        <f t="shared" si="461"/>
        <v>-2.8518971848225214</v>
      </c>
      <c r="S1172" s="22">
        <f t="shared" si="462"/>
        <v>4.8102815177478497E-2</v>
      </c>
      <c r="T1172" s="5">
        <f t="shared" si="463"/>
        <v>0.49310344827586206</v>
      </c>
      <c r="U1172" s="5"/>
      <c r="V1172" s="5"/>
      <c r="W1172" s="5">
        <f t="shared" si="464"/>
        <v>1.9</v>
      </c>
      <c r="X1172" s="4">
        <f t="shared" si="465"/>
        <v>1.4</v>
      </c>
      <c r="Y1172" s="4">
        <f t="shared" si="466"/>
        <v>-0.5</v>
      </c>
      <c r="Z1172" s="30">
        <f t="shared" si="467"/>
        <v>2018</v>
      </c>
      <c r="AA1172" s="4">
        <f t="shared" si="468"/>
        <v>-1</v>
      </c>
      <c r="AB1172" s="4">
        <f t="shared" si="469"/>
        <v>-1</v>
      </c>
      <c r="AC1172" s="4">
        <f t="shared" si="470"/>
        <v>0</v>
      </c>
      <c r="AD1172" s="4"/>
      <c r="AE1172" s="4">
        <f t="shared" si="471"/>
        <v>-7.183908045977011E-2</v>
      </c>
      <c r="AF1172" s="31">
        <f t="shared" si="472"/>
        <v>0.89999999999999991</v>
      </c>
      <c r="AG1172" s="31">
        <f t="shared" si="473"/>
        <v>0.39999999999999991</v>
      </c>
      <c r="AH1172" s="3">
        <f t="shared" si="474"/>
        <v>1</v>
      </c>
      <c r="AI1172" s="40">
        <f t="shared" si="475"/>
        <v>3.7888463175819509E-2</v>
      </c>
      <c r="AJ1172" s="3">
        <f t="shared" si="476"/>
        <v>4.2263279445727608E-2</v>
      </c>
      <c r="AK1172" s="3">
        <f t="shared" si="477"/>
        <v>0.74822081371893034</v>
      </c>
    </row>
    <row r="1173" spans="1:37" s="3" customFormat="1" x14ac:dyDescent="0.25">
      <c r="A1173" s="9">
        <v>43443</v>
      </c>
      <c r="B1173" s="1" t="s">
        <v>46</v>
      </c>
      <c r="C1173" s="1" t="s">
        <v>53</v>
      </c>
      <c r="D1173">
        <v>23</v>
      </c>
      <c r="E1173" s="1">
        <v>27</v>
      </c>
      <c r="F1173">
        <f t="shared" si="453"/>
        <v>0</v>
      </c>
      <c r="G1173">
        <f t="shared" si="454"/>
        <v>1</v>
      </c>
      <c r="H1173" s="4">
        <v>1.55</v>
      </c>
      <c r="I1173" s="4">
        <v>2.6</v>
      </c>
      <c r="J1173" s="4">
        <v>1.45</v>
      </c>
      <c r="K1173" s="4">
        <v>2.8</v>
      </c>
      <c r="L1173" s="18">
        <f t="shared" si="455"/>
        <v>60</v>
      </c>
      <c r="M1173" s="18">
        <f t="shared" si="456"/>
        <v>35</v>
      </c>
      <c r="N1173" s="18">
        <f t="shared" si="457"/>
        <v>65</v>
      </c>
      <c r="O1173" s="18">
        <f t="shared" si="458"/>
        <v>35</v>
      </c>
      <c r="P1173" s="4">
        <f t="shared" si="459"/>
        <v>201812</v>
      </c>
      <c r="Q1173" s="23">
        <f t="shared" si="460"/>
        <v>0.59615384615384615</v>
      </c>
      <c r="R1173" s="23">
        <f t="shared" si="461"/>
        <v>-2.4431818181818183</v>
      </c>
      <c r="S1173" s="22">
        <f t="shared" si="462"/>
        <v>-1.8470279720279721</v>
      </c>
      <c r="T1173" s="5">
        <f t="shared" si="463"/>
        <v>1.6774193548387097</v>
      </c>
      <c r="U1173" s="5"/>
      <c r="V1173" s="5"/>
      <c r="W1173" s="5">
        <f t="shared" si="464"/>
        <v>-1</v>
      </c>
      <c r="X1173" s="4">
        <f t="shared" si="465"/>
        <v>-1</v>
      </c>
      <c r="Y1173" s="4">
        <f t="shared" si="466"/>
        <v>0</v>
      </c>
      <c r="Z1173" s="30">
        <f t="shared" si="467"/>
        <v>2018</v>
      </c>
      <c r="AA1173" s="4">
        <f t="shared" si="468"/>
        <v>1.6</v>
      </c>
      <c r="AB1173" s="4">
        <f t="shared" si="469"/>
        <v>1.7999999999999998</v>
      </c>
      <c r="AC1173" s="4">
        <f t="shared" si="470"/>
        <v>0.19999999999999973</v>
      </c>
      <c r="AD1173" s="4"/>
      <c r="AE1173" s="4">
        <f t="shared" si="471"/>
        <v>-4.4493882091212522E-2</v>
      </c>
      <c r="AF1173" s="31">
        <f t="shared" si="472"/>
        <v>0.60000000000000009</v>
      </c>
      <c r="AG1173" s="31">
        <f t="shared" si="473"/>
        <v>0.79999999999999982</v>
      </c>
      <c r="AH1173" s="3">
        <f t="shared" si="474"/>
        <v>0</v>
      </c>
      <c r="AI1173" s="40" t="b">
        <f t="shared" si="475"/>
        <v>0</v>
      </c>
      <c r="AJ1173" s="3">
        <f t="shared" si="476"/>
        <v>2.8915662650602414E-2</v>
      </c>
      <c r="AK1173" s="3">
        <f t="shared" si="477"/>
        <v>0.74447228909727914</v>
      </c>
    </row>
    <row r="1174" spans="1:37" s="3" customFormat="1" x14ac:dyDescent="0.25">
      <c r="A1174" s="9">
        <v>43443</v>
      </c>
      <c r="B1174" s="1" t="s">
        <v>58</v>
      </c>
      <c r="C1174" s="1" t="s">
        <v>40</v>
      </c>
      <c r="D1174">
        <v>26</v>
      </c>
      <c r="E1174" s="1">
        <v>20</v>
      </c>
      <c r="F1174">
        <f t="shared" si="453"/>
        <v>1</v>
      </c>
      <c r="G1174">
        <f t="shared" si="454"/>
        <v>0</v>
      </c>
      <c r="H1174" s="4">
        <v>2.0499999999999998</v>
      </c>
      <c r="I1174" s="4">
        <v>1.8</v>
      </c>
      <c r="J1174" s="4">
        <v>1.95</v>
      </c>
      <c r="K1174" s="4">
        <v>1.86</v>
      </c>
      <c r="L1174" s="18">
        <f t="shared" si="455"/>
        <v>40</v>
      </c>
      <c r="M1174" s="18">
        <f t="shared" si="456"/>
        <v>55</v>
      </c>
      <c r="N1174" s="18">
        <f t="shared" si="457"/>
        <v>50</v>
      </c>
      <c r="O1174" s="18">
        <f t="shared" si="458"/>
        <v>50</v>
      </c>
      <c r="P1174" s="4">
        <f t="shared" si="459"/>
        <v>201812</v>
      </c>
      <c r="Q1174" s="23">
        <f t="shared" si="460"/>
        <v>2.0499999999999998</v>
      </c>
      <c r="R1174" s="23">
        <f t="shared" si="461"/>
        <v>-2.2023809523809526</v>
      </c>
      <c r="S1174" s="22">
        <f t="shared" si="462"/>
        <v>-0.15238095238095273</v>
      </c>
      <c r="T1174" s="5">
        <f t="shared" si="463"/>
        <v>0.87804878048780499</v>
      </c>
      <c r="U1174" s="5"/>
      <c r="V1174" s="5"/>
      <c r="W1174" s="5">
        <f t="shared" si="464"/>
        <v>1.0499999999999998</v>
      </c>
      <c r="X1174" s="4">
        <f t="shared" si="465"/>
        <v>0.95</v>
      </c>
      <c r="Y1174" s="4">
        <f t="shared" si="466"/>
        <v>-9.9999999999999867E-2</v>
      </c>
      <c r="Z1174" s="30">
        <f t="shared" si="467"/>
        <v>2018</v>
      </c>
      <c r="AA1174" s="4">
        <f t="shared" si="468"/>
        <v>-1</v>
      </c>
      <c r="AB1174" s="4">
        <f t="shared" si="469"/>
        <v>-1</v>
      </c>
      <c r="AC1174" s="4">
        <f t="shared" si="470"/>
        <v>0</v>
      </c>
      <c r="AD1174" s="4"/>
      <c r="AE1174" s="4">
        <f t="shared" si="471"/>
        <v>-2.5015634771732354E-2</v>
      </c>
      <c r="AF1174" s="31">
        <f t="shared" si="472"/>
        <v>4.9999999999999822E-2</v>
      </c>
      <c r="AG1174" s="31">
        <f t="shared" si="473"/>
        <v>-5.0000000000000044E-2</v>
      </c>
      <c r="AH1174" s="3">
        <f t="shared" si="474"/>
        <v>0</v>
      </c>
      <c r="AI1174" s="40" t="b">
        <f t="shared" si="475"/>
        <v>0</v>
      </c>
      <c r="AJ1174" s="3">
        <f t="shared" si="476"/>
        <v>4.1558441558441461E-2</v>
      </c>
      <c r="AK1174" s="3">
        <f t="shared" si="477"/>
        <v>0.7172464949581745</v>
      </c>
    </row>
    <row r="1175" spans="1:37" s="3" customFormat="1" x14ac:dyDescent="0.25">
      <c r="A1175" s="9">
        <v>43443</v>
      </c>
      <c r="B1175" s="1" t="s">
        <v>62</v>
      </c>
      <c r="C1175" s="1" t="s">
        <v>41</v>
      </c>
      <c r="D1175">
        <v>34</v>
      </c>
      <c r="E1175" s="1">
        <v>20</v>
      </c>
      <c r="F1175">
        <f t="shared" si="453"/>
        <v>1</v>
      </c>
      <c r="G1175">
        <f t="shared" si="454"/>
        <v>0</v>
      </c>
      <c r="H1175" s="4">
        <v>1.4</v>
      </c>
      <c r="I1175" s="4">
        <v>3.1</v>
      </c>
      <c r="J1175" s="4">
        <v>1.52</v>
      </c>
      <c r="K1175" s="4">
        <v>2.67</v>
      </c>
      <c r="L1175" s="18">
        <f t="shared" si="455"/>
        <v>70</v>
      </c>
      <c r="M1175" s="18">
        <f t="shared" si="456"/>
        <v>30</v>
      </c>
      <c r="N1175" s="18">
        <f t="shared" si="457"/>
        <v>65</v>
      </c>
      <c r="O1175" s="18">
        <f t="shared" si="458"/>
        <v>35</v>
      </c>
      <c r="P1175" s="4">
        <f t="shared" si="459"/>
        <v>201812</v>
      </c>
      <c r="Q1175" s="23">
        <f t="shared" si="460"/>
        <v>1.4</v>
      </c>
      <c r="R1175" s="23">
        <f t="shared" si="461"/>
        <v>-2.9761904761904767</v>
      </c>
      <c r="S1175" s="22">
        <f t="shared" si="462"/>
        <v>-1.5761904761904768</v>
      </c>
      <c r="T1175" s="5">
        <f t="shared" si="463"/>
        <v>2.2142857142857144</v>
      </c>
      <c r="U1175" s="5"/>
      <c r="V1175" s="5"/>
      <c r="W1175" s="5">
        <f t="shared" si="464"/>
        <v>0.39999999999999991</v>
      </c>
      <c r="X1175" s="4">
        <f t="shared" si="465"/>
        <v>0.52</v>
      </c>
      <c r="Y1175" s="4">
        <f t="shared" si="466"/>
        <v>0.12000000000000011</v>
      </c>
      <c r="Z1175" s="30">
        <f t="shared" si="467"/>
        <v>2018</v>
      </c>
      <c r="AA1175" s="4">
        <f t="shared" si="468"/>
        <v>-1</v>
      </c>
      <c r="AB1175" s="4">
        <f t="shared" si="469"/>
        <v>-1</v>
      </c>
      <c r="AC1175" s="4">
        <f t="shared" si="470"/>
        <v>0</v>
      </c>
      <c r="AD1175" s="4"/>
      <c r="AE1175" s="4">
        <f t="shared" si="471"/>
        <v>5.6390977443608992E-2</v>
      </c>
      <c r="AF1175" s="31">
        <f t="shared" si="472"/>
        <v>-0.60000000000000009</v>
      </c>
      <c r="AG1175" s="31">
        <f t="shared" si="473"/>
        <v>-0.48</v>
      </c>
      <c r="AH1175" s="3">
        <f t="shared" si="474"/>
        <v>1</v>
      </c>
      <c r="AI1175" s="40">
        <f t="shared" si="475"/>
        <v>1.9524617996604432E-2</v>
      </c>
      <c r="AJ1175" s="3">
        <f t="shared" si="476"/>
        <v>3.5555555555555562E-2</v>
      </c>
      <c r="AK1175" s="3">
        <f t="shared" si="477"/>
        <v>0.76109070058824779</v>
      </c>
    </row>
    <row r="1176" spans="1:37" s="3" customFormat="1" x14ac:dyDescent="0.25">
      <c r="A1176" s="9">
        <v>43443</v>
      </c>
      <c r="B1176" s="1" t="s">
        <v>47</v>
      </c>
      <c r="C1176" s="1" t="s">
        <v>36</v>
      </c>
      <c r="D1176">
        <v>21</v>
      </c>
      <c r="E1176" s="1">
        <v>24</v>
      </c>
      <c r="F1176">
        <f t="shared" si="453"/>
        <v>0</v>
      </c>
      <c r="G1176">
        <f t="shared" si="454"/>
        <v>1</v>
      </c>
      <c r="H1176" s="4">
        <v>1.44</v>
      </c>
      <c r="I1176" s="4">
        <v>2.85</v>
      </c>
      <c r="J1176" s="4">
        <v>1.47</v>
      </c>
      <c r="K1176" s="4">
        <v>2.75</v>
      </c>
      <c r="L1176" s="18">
        <f t="shared" si="455"/>
        <v>60</v>
      </c>
      <c r="M1176" s="18">
        <f t="shared" si="456"/>
        <v>35</v>
      </c>
      <c r="N1176" s="18">
        <f t="shared" si="457"/>
        <v>65</v>
      </c>
      <c r="O1176" s="18">
        <f t="shared" si="458"/>
        <v>35</v>
      </c>
      <c r="P1176" s="4">
        <f t="shared" si="459"/>
        <v>201812</v>
      </c>
      <c r="Q1176" s="23">
        <f t="shared" si="460"/>
        <v>0.50526315789473686</v>
      </c>
      <c r="R1176" s="23">
        <f t="shared" si="461"/>
        <v>-2.8132678132678133</v>
      </c>
      <c r="S1176" s="22">
        <f t="shared" si="462"/>
        <v>-2.3080046553730762</v>
      </c>
      <c r="T1176" s="5">
        <f t="shared" si="463"/>
        <v>1.9791666666666667</v>
      </c>
      <c r="U1176" s="5"/>
      <c r="V1176" s="5"/>
      <c r="W1176" s="5">
        <f t="shared" si="464"/>
        <v>-1</v>
      </c>
      <c r="X1176" s="4">
        <f t="shared" si="465"/>
        <v>-1</v>
      </c>
      <c r="Y1176" s="4">
        <f t="shared" si="466"/>
        <v>0</v>
      </c>
      <c r="Z1176" s="30">
        <f t="shared" si="467"/>
        <v>2018</v>
      </c>
      <c r="AA1176" s="4">
        <f t="shared" si="468"/>
        <v>1.85</v>
      </c>
      <c r="AB1176" s="4">
        <f t="shared" si="469"/>
        <v>1.75</v>
      </c>
      <c r="AC1176" s="4">
        <f t="shared" si="470"/>
        <v>-0.10000000000000009</v>
      </c>
      <c r="AD1176" s="4"/>
      <c r="AE1176" s="4">
        <f t="shared" si="471"/>
        <v>1.4172335600907027E-2</v>
      </c>
      <c r="AF1176" s="31">
        <f t="shared" si="472"/>
        <v>0.85000000000000009</v>
      </c>
      <c r="AG1176" s="31">
        <f t="shared" si="473"/>
        <v>0.75</v>
      </c>
      <c r="AH1176" s="3">
        <f t="shared" si="474"/>
        <v>0</v>
      </c>
      <c r="AI1176" s="40" t="b">
        <f t="shared" si="475"/>
        <v>0</v>
      </c>
      <c r="AJ1176" s="3">
        <f t="shared" si="476"/>
        <v>4.3356643356643354E-2</v>
      </c>
      <c r="AK1176" s="3">
        <f t="shared" si="477"/>
        <v>0.74529199867765583</v>
      </c>
    </row>
    <row r="1177" spans="1:37" s="3" customFormat="1" x14ac:dyDescent="0.25">
      <c r="A1177" s="9">
        <v>43443</v>
      </c>
      <c r="B1177" s="1" t="s">
        <v>49</v>
      </c>
      <c r="C1177" s="1" t="s">
        <v>43</v>
      </c>
      <c r="D1177">
        <v>27</v>
      </c>
      <c r="E1177" s="1">
        <v>24</v>
      </c>
      <c r="F1177">
        <f t="shared" si="453"/>
        <v>1</v>
      </c>
      <c r="G1177">
        <f t="shared" si="454"/>
        <v>0</v>
      </c>
      <c r="H1177" s="4">
        <v>1.31</v>
      </c>
      <c r="I1177" s="4">
        <v>3.55</v>
      </c>
      <c r="J1177" s="4">
        <v>1.35</v>
      </c>
      <c r="K1177" s="4">
        <v>3.3</v>
      </c>
      <c r="L1177" s="18">
        <f t="shared" si="455"/>
        <v>70</v>
      </c>
      <c r="M1177" s="18">
        <f t="shared" si="456"/>
        <v>25</v>
      </c>
      <c r="N1177" s="18">
        <f t="shared" si="457"/>
        <v>70</v>
      </c>
      <c r="O1177" s="18">
        <f t="shared" si="458"/>
        <v>30</v>
      </c>
      <c r="P1177" s="4">
        <f t="shared" si="459"/>
        <v>201812</v>
      </c>
      <c r="Q1177" s="23">
        <f t="shared" si="460"/>
        <v>1.31</v>
      </c>
      <c r="R1177" s="23">
        <f t="shared" si="461"/>
        <v>-3.6179633143580006</v>
      </c>
      <c r="S1177" s="22">
        <f t="shared" si="462"/>
        <v>-2.3079633143580005</v>
      </c>
      <c r="T1177" s="5">
        <f t="shared" si="463"/>
        <v>2.7099236641221371</v>
      </c>
      <c r="U1177" s="5"/>
      <c r="V1177" s="5"/>
      <c r="W1177" s="5">
        <f t="shared" si="464"/>
        <v>0.31000000000000005</v>
      </c>
      <c r="X1177" s="4">
        <f t="shared" si="465"/>
        <v>0.35000000000000009</v>
      </c>
      <c r="Y1177" s="4">
        <f t="shared" si="466"/>
        <v>4.0000000000000036E-2</v>
      </c>
      <c r="Z1177" s="30">
        <f t="shared" si="467"/>
        <v>2018</v>
      </c>
      <c r="AA1177" s="4">
        <f t="shared" si="468"/>
        <v>-1</v>
      </c>
      <c r="AB1177" s="4">
        <f t="shared" si="469"/>
        <v>-1</v>
      </c>
      <c r="AC1177" s="4">
        <f t="shared" si="470"/>
        <v>0</v>
      </c>
      <c r="AD1177" s="4"/>
      <c r="AE1177" s="4">
        <f t="shared" si="471"/>
        <v>2.2618037885213438E-2</v>
      </c>
      <c r="AF1177" s="31">
        <f t="shared" si="472"/>
        <v>-0.69</v>
      </c>
      <c r="AG1177" s="31">
        <f t="shared" si="473"/>
        <v>-0.64999999999999991</v>
      </c>
      <c r="AH1177" s="3">
        <f t="shared" si="474"/>
        <v>0</v>
      </c>
      <c r="AI1177" s="40" t="b">
        <f t="shared" si="475"/>
        <v>0</v>
      </c>
      <c r="AJ1177" s="3">
        <f t="shared" si="476"/>
        <v>4.3106995884773514E-2</v>
      </c>
      <c r="AK1177" s="3">
        <f t="shared" si="477"/>
        <v>0.77528246006428891</v>
      </c>
    </row>
    <row r="1178" spans="1:37" s="3" customFormat="1" x14ac:dyDescent="0.25">
      <c r="A1178" s="9">
        <v>43443</v>
      </c>
      <c r="B1178" s="1" t="s">
        <v>51</v>
      </c>
      <c r="C1178" s="1" t="s">
        <v>52</v>
      </c>
      <c r="D1178">
        <v>34</v>
      </c>
      <c r="E1178" s="1">
        <v>33</v>
      </c>
      <c r="F1178">
        <f t="shared" si="453"/>
        <v>1</v>
      </c>
      <c r="G1178">
        <f t="shared" si="454"/>
        <v>0</v>
      </c>
      <c r="H1178" s="4">
        <v>4.0999999999999996</v>
      </c>
      <c r="I1178" s="4">
        <v>1.25</v>
      </c>
      <c r="J1178" s="4">
        <v>4.5</v>
      </c>
      <c r="K1178" s="4">
        <v>1.22</v>
      </c>
      <c r="L1178" s="18">
        <f t="shared" si="455"/>
        <v>20</v>
      </c>
      <c r="M1178" s="18">
        <f t="shared" si="456"/>
        <v>80</v>
      </c>
      <c r="N1178" s="18">
        <f t="shared" si="457"/>
        <v>20</v>
      </c>
      <c r="O1178" s="18">
        <f t="shared" si="458"/>
        <v>80</v>
      </c>
      <c r="P1178" s="4">
        <f t="shared" si="459"/>
        <v>201812</v>
      </c>
      <c r="Q1178" s="23">
        <f t="shared" si="460"/>
        <v>4.0999999999999996</v>
      </c>
      <c r="R1178" s="23">
        <f t="shared" si="461"/>
        <v>-4.32258064516129</v>
      </c>
      <c r="S1178" s="22">
        <f t="shared" si="462"/>
        <v>-0.22258064516129039</v>
      </c>
      <c r="T1178" s="5">
        <f t="shared" si="463"/>
        <v>0.30487804878048785</v>
      </c>
      <c r="U1178" s="5"/>
      <c r="V1178" s="5"/>
      <c r="W1178" s="5">
        <f t="shared" si="464"/>
        <v>3.0999999999999996</v>
      </c>
      <c r="X1178" s="4">
        <f t="shared" si="465"/>
        <v>3.5</v>
      </c>
      <c r="Y1178" s="4">
        <f t="shared" si="466"/>
        <v>0.40000000000000036</v>
      </c>
      <c r="Z1178" s="30">
        <f t="shared" si="467"/>
        <v>2018</v>
      </c>
      <c r="AA1178" s="4">
        <f t="shared" si="468"/>
        <v>-1</v>
      </c>
      <c r="AB1178" s="4">
        <f t="shared" si="469"/>
        <v>-1</v>
      </c>
      <c r="AC1178" s="4">
        <f t="shared" si="470"/>
        <v>0</v>
      </c>
      <c r="AD1178" s="4"/>
      <c r="AE1178" s="4">
        <f t="shared" si="471"/>
        <v>2.1680216802168056E-2</v>
      </c>
      <c r="AF1178" s="31">
        <f t="shared" si="472"/>
        <v>2.0999999999999996</v>
      </c>
      <c r="AG1178" s="31">
        <f t="shared" si="473"/>
        <v>2.5</v>
      </c>
      <c r="AH1178" s="3">
        <f t="shared" si="474"/>
        <v>0</v>
      </c>
      <c r="AI1178" s="40" t="b">
        <f t="shared" si="475"/>
        <v>0</v>
      </c>
      <c r="AJ1178" s="3">
        <f t="shared" si="476"/>
        <v>4.2056074766355089E-2</v>
      </c>
      <c r="AK1178" s="3">
        <f t="shared" si="477"/>
        <v>0.79631171921475308</v>
      </c>
    </row>
    <row r="1179" spans="1:37" s="3" customFormat="1" x14ac:dyDescent="0.25">
      <c r="A1179" s="9">
        <v>43443</v>
      </c>
      <c r="B1179" s="1" t="s">
        <v>39</v>
      </c>
      <c r="C1179" s="1" t="s">
        <v>42</v>
      </c>
      <c r="D1179">
        <v>14</v>
      </c>
      <c r="E1179" s="1">
        <v>28</v>
      </c>
      <c r="F1179">
        <f t="shared" si="453"/>
        <v>0</v>
      </c>
      <c r="G1179">
        <f t="shared" si="454"/>
        <v>1</v>
      </c>
      <c r="H1179" s="4">
        <v>4.0999999999999996</v>
      </c>
      <c r="I1179" s="4">
        <v>1.25</v>
      </c>
      <c r="J1179" s="4">
        <v>4.75</v>
      </c>
      <c r="K1179" s="4">
        <v>1.2</v>
      </c>
      <c r="L1179" s="18">
        <f t="shared" si="455"/>
        <v>20</v>
      </c>
      <c r="M1179" s="18">
        <f t="shared" si="456"/>
        <v>80</v>
      </c>
      <c r="N1179" s="18">
        <f t="shared" si="457"/>
        <v>20</v>
      </c>
      <c r="O1179" s="18">
        <f t="shared" si="458"/>
        <v>80</v>
      </c>
      <c r="P1179" s="4">
        <f t="shared" si="459"/>
        <v>201812</v>
      </c>
      <c r="Q1179" s="23">
        <f t="shared" si="460"/>
        <v>3.28</v>
      </c>
      <c r="R1179" s="23">
        <f t="shared" si="461"/>
        <v>-4.32258064516129</v>
      </c>
      <c r="S1179" s="22">
        <f t="shared" si="462"/>
        <v>-1.0425806451612902</v>
      </c>
      <c r="T1179" s="5">
        <f t="shared" si="463"/>
        <v>0.30487804878048785</v>
      </c>
      <c r="U1179" s="5"/>
      <c r="V1179" s="5"/>
      <c r="W1179" s="5">
        <f t="shared" si="464"/>
        <v>-1</v>
      </c>
      <c r="X1179" s="4">
        <f t="shared" si="465"/>
        <v>-1</v>
      </c>
      <c r="Y1179" s="4">
        <f t="shared" si="466"/>
        <v>0</v>
      </c>
      <c r="Z1179" s="30">
        <f t="shared" si="467"/>
        <v>2018</v>
      </c>
      <c r="AA1179" s="4">
        <f t="shared" si="468"/>
        <v>0.25</v>
      </c>
      <c r="AB1179" s="4">
        <f t="shared" si="469"/>
        <v>0.19999999999999996</v>
      </c>
      <c r="AC1179" s="4">
        <f t="shared" si="470"/>
        <v>-5.0000000000000044E-2</v>
      </c>
      <c r="AD1179" s="4"/>
      <c r="AE1179" s="4">
        <f t="shared" si="471"/>
        <v>3.3376123234916594E-2</v>
      </c>
      <c r="AF1179" s="31">
        <f t="shared" si="472"/>
        <v>-0.75</v>
      </c>
      <c r="AG1179" s="31">
        <f t="shared" si="473"/>
        <v>-0.8</v>
      </c>
      <c r="AH1179" s="3">
        <f t="shared" si="474"/>
        <v>0</v>
      </c>
      <c r="AI1179" s="40" t="b">
        <f t="shared" si="475"/>
        <v>0</v>
      </c>
      <c r="AJ1179" s="3">
        <f t="shared" si="476"/>
        <v>4.2056074766355089E-2</v>
      </c>
      <c r="AK1179" s="3">
        <f t="shared" si="477"/>
        <v>0.79631171921475308</v>
      </c>
    </row>
    <row r="1180" spans="1:37" s="3" customFormat="1" x14ac:dyDescent="0.25">
      <c r="A1180" s="9">
        <v>43443</v>
      </c>
      <c r="B1180" s="1" t="s">
        <v>48</v>
      </c>
      <c r="C1180" s="1" t="s">
        <v>34</v>
      </c>
      <c r="D1180">
        <v>16</v>
      </c>
      <c r="E1180" s="1">
        <v>40</v>
      </c>
      <c r="F1180">
        <f t="shared" si="453"/>
        <v>0</v>
      </c>
      <c r="G1180">
        <f t="shared" si="454"/>
        <v>1</v>
      </c>
      <c r="H1180" s="4">
        <v>2.6</v>
      </c>
      <c r="I1180" s="4">
        <v>1.55</v>
      </c>
      <c r="J1180" s="4">
        <v>2.4500000000000002</v>
      </c>
      <c r="K1180" s="4">
        <v>1.6</v>
      </c>
      <c r="L1180" s="18">
        <f t="shared" si="455"/>
        <v>30</v>
      </c>
      <c r="M1180" s="18">
        <f t="shared" si="456"/>
        <v>60</v>
      </c>
      <c r="N1180" s="18">
        <f t="shared" si="457"/>
        <v>40</v>
      </c>
      <c r="O1180" s="18">
        <f t="shared" si="458"/>
        <v>60</v>
      </c>
      <c r="P1180" s="4">
        <f t="shared" si="459"/>
        <v>201812</v>
      </c>
      <c r="Q1180" s="23">
        <f t="shared" si="460"/>
        <v>1.6774193548387097</v>
      </c>
      <c r="R1180" s="23">
        <f t="shared" si="461"/>
        <v>-2.4431818181818183</v>
      </c>
      <c r="S1180" s="22">
        <f t="shared" si="462"/>
        <v>-0.7657624633431086</v>
      </c>
      <c r="T1180" s="5">
        <f t="shared" si="463"/>
        <v>0.59615384615384615</v>
      </c>
      <c r="U1180" s="5"/>
      <c r="V1180" s="5"/>
      <c r="W1180" s="5">
        <f t="shared" si="464"/>
        <v>-1</v>
      </c>
      <c r="X1180" s="4">
        <f t="shared" si="465"/>
        <v>-1</v>
      </c>
      <c r="Y1180" s="4">
        <f t="shared" si="466"/>
        <v>0</v>
      </c>
      <c r="Z1180" s="30">
        <f t="shared" si="467"/>
        <v>2018</v>
      </c>
      <c r="AA1180" s="4">
        <f t="shared" si="468"/>
        <v>0.55000000000000004</v>
      </c>
      <c r="AB1180" s="4">
        <f t="shared" si="469"/>
        <v>0.60000000000000009</v>
      </c>
      <c r="AC1180" s="4">
        <f t="shared" si="470"/>
        <v>5.0000000000000044E-2</v>
      </c>
      <c r="AD1180" s="4"/>
      <c r="AE1180" s="4">
        <f t="shared" si="471"/>
        <v>-2.3547880690737821E-2</v>
      </c>
      <c r="AF1180" s="31">
        <f t="shared" si="472"/>
        <v>-0.44999999999999996</v>
      </c>
      <c r="AG1180" s="31">
        <f t="shared" si="473"/>
        <v>-0.39999999999999991</v>
      </c>
      <c r="AH1180" s="3">
        <f t="shared" si="474"/>
        <v>0</v>
      </c>
      <c r="AI1180" s="40" t="b">
        <f t="shared" si="475"/>
        <v>0</v>
      </c>
      <c r="AJ1180" s="3">
        <f t="shared" si="476"/>
        <v>2.8915662650602414E-2</v>
      </c>
      <c r="AK1180" s="3">
        <f t="shared" si="477"/>
        <v>0.74447228909727914</v>
      </c>
    </row>
    <row r="1181" spans="1:37" s="3" customFormat="1" x14ac:dyDescent="0.25">
      <c r="A1181" s="9">
        <v>43440</v>
      </c>
      <c r="B1181" s="1" t="s">
        <v>50</v>
      </c>
      <c r="C1181" s="1" t="s">
        <v>56</v>
      </c>
      <c r="D1181">
        <v>30</v>
      </c>
      <c r="E1181" s="1">
        <v>9</v>
      </c>
      <c r="F1181">
        <f t="shared" si="453"/>
        <v>1</v>
      </c>
      <c r="G1181">
        <f t="shared" si="454"/>
        <v>0</v>
      </c>
      <c r="H1181" s="4">
        <v>1.44</v>
      </c>
      <c r="I1181" s="4">
        <v>2.85</v>
      </c>
      <c r="J1181" s="4">
        <v>1.4</v>
      </c>
      <c r="K1181" s="4">
        <v>3.05</v>
      </c>
      <c r="L1181" s="18">
        <f t="shared" si="455"/>
        <v>60</v>
      </c>
      <c r="M1181" s="18">
        <f t="shared" si="456"/>
        <v>35</v>
      </c>
      <c r="N1181" s="18">
        <f t="shared" si="457"/>
        <v>70</v>
      </c>
      <c r="O1181" s="18">
        <f t="shared" si="458"/>
        <v>30</v>
      </c>
      <c r="P1181" s="4">
        <f t="shared" si="459"/>
        <v>201812</v>
      </c>
      <c r="Q1181" s="23">
        <f t="shared" si="460"/>
        <v>1.44</v>
      </c>
      <c r="R1181" s="23">
        <f t="shared" si="461"/>
        <v>-2.8132678132678133</v>
      </c>
      <c r="S1181" s="22">
        <f t="shared" si="462"/>
        <v>-1.3732678132678133</v>
      </c>
      <c r="T1181" s="5">
        <f t="shared" si="463"/>
        <v>1.9791666666666667</v>
      </c>
      <c r="U1181" s="5"/>
      <c r="V1181" s="5"/>
      <c r="W1181" s="5">
        <f t="shared" si="464"/>
        <v>0.43999999999999995</v>
      </c>
      <c r="X1181" s="4">
        <f t="shared" si="465"/>
        <v>0.39999999999999991</v>
      </c>
      <c r="Y1181" s="4">
        <f t="shared" si="466"/>
        <v>-4.0000000000000036E-2</v>
      </c>
      <c r="Z1181" s="30">
        <f t="shared" si="467"/>
        <v>2018</v>
      </c>
      <c r="AA1181" s="4">
        <f t="shared" si="468"/>
        <v>-1</v>
      </c>
      <c r="AB1181" s="4">
        <f t="shared" si="469"/>
        <v>-1</v>
      </c>
      <c r="AC1181" s="4">
        <f t="shared" si="470"/>
        <v>0</v>
      </c>
      <c r="AD1181" s="4"/>
      <c r="AE1181" s="4">
        <f t="shared" si="471"/>
        <v>-1.9841269841269882E-2</v>
      </c>
      <c r="AF1181" s="31">
        <f t="shared" si="472"/>
        <v>-0.56000000000000005</v>
      </c>
      <c r="AG1181" s="31">
        <f t="shared" si="473"/>
        <v>-0.60000000000000009</v>
      </c>
      <c r="AH1181" s="3">
        <f t="shared" si="474"/>
        <v>0</v>
      </c>
      <c r="AI1181" s="40" t="b">
        <f t="shared" si="475"/>
        <v>0</v>
      </c>
      <c r="AJ1181" s="3">
        <f t="shared" si="476"/>
        <v>4.3356643356643354E-2</v>
      </c>
      <c r="AK1181" s="3">
        <f t="shared" si="477"/>
        <v>0.74529199867765583</v>
      </c>
    </row>
    <row r="1182" spans="1:37" s="3" customFormat="1" x14ac:dyDescent="0.25">
      <c r="A1182" s="9">
        <v>43437</v>
      </c>
      <c r="B1182" s="1" t="s">
        <v>55</v>
      </c>
      <c r="C1182" s="1" t="s">
        <v>48</v>
      </c>
      <c r="D1182">
        <v>28</v>
      </c>
      <c r="E1182" s="1">
        <v>13</v>
      </c>
      <c r="F1182">
        <f t="shared" si="453"/>
        <v>1</v>
      </c>
      <c r="G1182">
        <f t="shared" si="454"/>
        <v>0</v>
      </c>
      <c r="H1182" s="4">
        <v>1.37</v>
      </c>
      <c r="I1182" s="4">
        <v>3.2</v>
      </c>
      <c r="J1182" s="4">
        <v>1.38</v>
      </c>
      <c r="K1182" s="4">
        <v>3.15</v>
      </c>
      <c r="L1182" s="18">
        <f t="shared" si="455"/>
        <v>70</v>
      </c>
      <c r="M1182" s="18">
        <f t="shared" si="456"/>
        <v>30</v>
      </c>
      <c r="N1182" s="18">
        <f t="shared" si="457"/>
        <v>70</v>
      </c>
      <c r="O1182" s="18">
        <f t="shared" si="458"/>
        <v>30</v>
      </c>
      <c r="P1182" s="4">
        <f t="shared" si="459"/>
        <v>201812</v>
      </c>
      <c r="Q1182" s="23">
        <f t="shared" si="460"/>
        <v>1.37</v>
      </c>
      <c r="R1182" s="23">
        <f t="shared" si="461"/>
        <v>-3.1572481572481563</v>
      </c>
      <c r="S1182" s="22">
        <f t="shared" si="462"/>
        <v>-1.7872481572481562</v>
      </c>
      <c r="T1182" s="5">
        <f t="shared" si="463"/>
        <v>2.335766423357664</v>
      </c>
      <c r="U1182" s="5"/>
      <c r="V1182" s="5"/>
      <c r="W1182" s="5">
        <f t="shared" si="464"/>
        <v>0.37000000000000011</v>
      </c>
      <c r="X1182" s="4">
        <f t="shared" si="465"/>
        <v>0.37999999999999989</v>
      </c>
      <c r="Y1182" s="4">
        <f t="shared" si="466"/>
        <v>9.9999999999997868E-3</v>
      </c>
      <c r="Z1182" s="30">
        <f t="shared" si="467"/>
        <v>2018</v>
      </c>
      <c r="AA1182" s="4">
        <f t="shared" si="468"/>
        <v>-1</v>
      </c>
      <c r="AB1182" s="4">
        <f t="shared" si="469"/>
        <v>-1</v>
      </c>
      <c r="AC1182" s="4">
        <f t="shared" si="470"/>
        <v>0</v>
      </c>
      <c r="AD1182" s="4"/>
      <c r="AE1182" s="4">
        <f t="shared" si="471"/>
        <v>5.2893261398496705E-3</v>
      </c>
      <c r="AF1182" s="31">
        <f t="shared" si="472"/>
        <v>-0.62999999999999989</v>
      </c>
      <c r="AG1182" s="31">
        <f t="shared" si="473"/>
        <v>-0.62000000000000011</v>
      </c>
      <c r="AH1182" s="3">
        <f t="shared" si="474"/>
        <v>0</v>
      </c>
      <c r="AI1182" s="40" t="b">
        <f t="shared" si="475"/>
        <v>0</v>
      </c>
      <c r="AJ1182" s="3">
        <f t="shared" si="476"/>
        <v>4.0700218818380707E-2</v>
      </c>
      <c r="AK1182" s="3">
        <f t="shared" si="477"/>
        <v>0.76222011694815928</v>
      </c>
    </row>
    <row r="1183" spans="1:37" s="3" customFormat="1" x14ac:dyDescent="0.25">
      <c r="A1183" s="9">
        <v>43436</v>
      </c>
      <c r="B1183" s="1" t="s">
        <v>57</v>
      </c>
      <c r="C1183" s="1" t="s">
        <v>74</v>
      </c>
      <c r="D1183">
        <v>30</v>
      </c>
      <c r="E1183" s="1">
        <v>33</v>
      </c>
      <c r="F1183">
        <f t="shared" si="453"/>
        <v>0</v>
      </c>
      <c r="G1183">
        <f t="shared" si="454"/>
        <v>1</v>
      </c>
      <c r="H1183" s="4">
        <v>1.57</v>
      </c>
      <c r="I1183" s="4">
        <v>2.5499999999999998</v>
      </c>
      <c r="J1183" s="4">
        <v>1.57</v>
      </c>
      <c r="K1183" s="4">
        <v>2.5499999999999998</v>
      </c>
      <c r="L1183" s="18">
        <f t="shared" si="455"/>
        <v>60</v>
      </c>
      <c r="M1183" s="18">
        <f t="shared" si="456"/>
        <v>35</v>
      </c>
      <c r="N1183" s="18">
        <f t="shared" si="457"/>
        <v>60</v>
      </c>
      <c r="O1183" s="18">
        <f t="shared" si="458"/>
        <v>35</v>
      </c>
      <c r="P1183" s="4">
        <f t="shared" si="459"/>
        <v>201812</v>
      </c>
      <c r="Q1183" s="23">
        <f t="shared" si="460"/>
        <v>0.61568627450980395</v>
      </c>
      <c r="R1183" s="23">
        <f t="shared" si="461"/>
        <v>-2.3995472552348613</v>
      </c>
      <c r="S1183" s="22">
        <f t="shared" si="462"/>
        <v>-1.7838609807250574</v>
      </c>
      <c r="T1183" s="5">
        <f t="shared" si="463"/>
        <v>1.6242038216560508</v>
      </c>
      <c r="U1183" s="5"/>
      <c r="V1183" s="5"/>
      <c r="W1183" s="5">
        <f t="shared" si="464"/>
        <v>-1</v>
      </c>
      <c r="X1183" s="4">
        <f t="shared" si="465"/>
        <v>-1</v>
      </c>
      <c r="Y1183" s="4">
        <f t="shared" si="466"/>
        <v>0</v>
      </c>
      <c r="Z1183" s="30">
        <f t="shared" si="467"/>
        <v>2018</v>
      </c>
      <c r="AA1183" s="4">
        <f t="shared" si="468"/>
        <v>1.5499999999999998</v>
      </c>
      <c r="AB1183" s="4">
        <f t="shared" si="469"/>
        <v>1.5499999999999998</v>
      </c>
      <c r="AC1183" s="4">
        <f t="shared" si="470"/>
        <v>0</v>
      </c>
      <c r="AD1183" s="4"/>
      <c r="AE1183" s="4">
        <f t="shared" si="471"/>
        <v>0</v>
      </c>
      <c r="AF1183" s="31">
        <f t="shared" si="472"/>
        <v>0.54999999999999982</v>
      </c>
      <c r="AG1183" s="31">
        <f t="shared" si="473"/>
        <v>0.54999999999999982</v>
      </c>
      <c r="AH1183" s="3">
        <f t="shared" si="474"/>
        <v>0</v>
      </c>
      <c r="AI1183" s="40" t="b">
        <f t="shared" si="475"/>
        <v>0</v>
      </c>
      <c r="AJ1183" s="3">
        <f t="shared" si="476"/>
        <v>2.8276699029126329E-2</v>
      </c>
      <c r="AK1183" s="3">
        <f t="shared" si="477"/>
        <v>0.74295003424395301</v>
      </c>
    </row>
    <row r="1184" spans="1:37" s="3" customFormat="1" x14ac:dyDescent="0.25">
      <c r="A1184" s="9">
        <v>43436</v>
      </c>
      <c r="B1184" s="1" t="s">
        <v>52</v>
      </c>
      <c r="C1184" s="1" t="s">
        <v>60</v>
      </c>
      <c r="D1184">
        <v>24</v>
      </c>
      <c r="E1184" s="1">
        <v>10</v>
      </c>
      <c r="F1184">
        <f t="shared" si="453"/>
        <v>1</v>
      </c>
      <c r="G1184">
        <f t="shared" si="454"/>
        <v>0</v>
      </c>
      <c r="H1184" s="4">
        <v>1.41</v>
      </c>
      <c r="I1184" s="4">
        <v>3</v>
      </c>
      <c r="J1184" s="4">
        <v>1.4</v>
      </c>
      <c r="K1184" s="4">
        <v>3.1</v>
      </c>
      <c r="L1184" s="18">
        <f t="shared" si="455"/>
        <v>70</v>
      </c>
      <c r="M1184" s="18">
        <f t="shared" si="456"/>
        <v>30</v>
      </c>
      <c r="N1184" s="18">
        <f t="shared" si="457"/>
        <v>70</v>
      </c>
      <c r="O1184" s="18">
        <f t="shared" si="458"/>
        <v>30</v>
      </c>
      <c r="P1184" s="4">
        <f t="shared" si="459"/>
        <v>201812</v>
      </c>
      <c r="Q1184" s="23">
        <f t="shared" si="460"/>
        <v>1.41</v>
      </c>
      <c r="R1184" s="23">
        <f t="shared" si="461"/>
        <v>-2.9390243902439028</v>
      </c>
      <c r="S1184" s="22">
        <f t="shared" si="462"/>
        <v>-1.5290243902439029</v>
      </c>
      <c r="T1184" s="5">
        <f t="shared" si="463"/>
        <v>2.1276595744680851</v>
      </c>
      <c r="U1184" s="5"/>
      <c r="V1184" s="5"/>
      <c r="W1184" s="5">
        <f t="shared" si="464"/>
        <v>0.40999999999999992</v>
      </c>
      <c r="X1184" s="4">
        <f t="shared" si="465"/>
        <v>0.39999999999999991</v>
      </c>
      <c r="Y1184" s="4">
        <f t="shared" si="466"/>
        <v>-1.0000000000000009E-2</v>
      </c>
      <c r="Z1184" s="30">
        <f t="shared" si="467"/>
        <v>2018</v>
      </c>
      <c r="AA1184" s="4">
        <f t="shared" si="468"/>
        <v>-1</v>
      </c>
      <c r="AB1184" s="4">
        <f t="shared" si="469"/>
        <v>-1</v>
      </c>
      <c r="AC1184" s="4">
        <f t="shared" si="470"/>
        <v>0</v>
      </c>
      <c r="AD1184" s="4"/>
      <c r="AE1184" s="4">
        <f t="shared" si="471"/>
        <v>-5.0658561296859084E-3</v>
      </c>
      <c r="AF1184" s="31">
        <f t="shared" si="472"/>
        <v>-0.59000000000000008</v>
      </c>
      <c r="AG1184" s="31">
        <f t="shared" si="473"/>
        <v>-0.60000000000000009</v>
      </c>
      <c r="AH1184" s="3">
        <f t="shared" si="474"/>
        <v>0</v>
      </c>
      <c r="AI1184" s="40" t="b">
        <f t="shared" si="475"/>
        <v>0</v>
      </c>
      <c r="AJ1184" s="3">
        <f t="shared" si="476"/>
        <v>4.0816326530612401E-2</v>
      </c>
      <c r="AK1184" s="3">
        <f t="shared" si="477"/>
        <v>0.75353352447060007</v>
      </c>
    </row>
    <row r="1185" spans="1:37" s="3" customFormat="1" x14ac:dyDescent="0.25">
      <c r="A1185" s="9">
        <v>43436</v>
      </c>
      <c r="B1185" s="1" t="s">
        <v>61</v>
      </c>
      <c r="C1185" s="1" t="s">
        <v>38</v>
      </c>
      <c r="D1185">
        <v>43</v>
      </c>
      <c r="E1185" s="1">
        <v>16</v>
      </c>
      <c r="F1185">
        <f t="shared" si="453"/>
        <v>1</v>
      </c>
      <c r="G1185">
        <f t="shared" si="454"/>
        <v>0</v>
      </c>
      <c r="H1185" s="4">
        <v>1.22</v>
      </c>
      <c r="I1185" s="4">
        <v>4.5</v>
      </c>
      <c r="J1185" s="4">
        <v>1.2</v>
      </c>
      <c r="K1185" s="4">
        <v>4.75</v>
      </c>
      <c r="L1185" s="18">
        <f t="shared" si="455"/>
        <v>80</v>
      </c>
      <c r="M1185" s="18">
        <f t="shared" si="456"/>
        <v>20</v>
      </c>
      <c r="N1185" s="18">
        <f t="shared" si="457"/>
        <v>80</v>
      </c>
      <c r="O1185" s="18">
        <f t="shared" si="458"/>
        <v>20</v>
      </c>
      <c r="P1185" s="4">
        <f t="shared" si="459"/>
        <v>201812</v>
      </c>
      <c r="Q1185" s="23">
        <f t="shared" si="460"/>
        <v>1.22</v>
      </c>
      <c r="R1185" s="23">
        <f t="shared" si="461"/>
        <v>-4.8311688311688314</v>
      </c>
      <c r="S1185" s="22">
        <f t="shared" si="462"/>
        <v>-3.6111688311688317</v>
      </c>
      <c r="T1185" s="5">
        <f t="shared" si="463"/>
        <v>3.6885245901639343</v>
      </c>
      <c r="U1185" s="5"/>
      <c r="V1185" s="5"/>
      <c r="W1185" s="5">
        <f t="shared" si="464"/>
        <v>0.21999999999999997</v>
      </c>
      <c r="X1185" s="4">
        <f t="shared" si="465"/>
        <v>0.19999999999999996</v>
      </c>
      <c r="Y1185" s="4">
        <f t="shared" si="466"/>
        <v>-2.0000000000000018E-2</v>
      </c>
      <c r="Z1185" s="30">
        <f t="shared" si="467"/>
        <v>2018</v>
      </c>
      <c r="AA1185" s="4">
        <f t="shared" si="468"/>
        <v>-1</v>
      </c>
      <c r="AB1185" s="4">
        <f t="shared" si="469"/>
        <v>-1</v>
      </c>
      <c r="AC1185" s="4">
        <f t="shared" si="470"/>
        <v>0</v>
      </c>
      <c r="AD1185" s="4"/>
      <c r="AE1185" s="4">
        <f t="shared" si="471"/>
        <v>-1.3661202185792365E-2</v>
      </c>
      <c r="AF1185" s="31">
        <f t="shared" si="472"/>
        <v>-0.78</v>
      </c>
      <c r="AG1185" s="31">
        <f t="shared" si="473"/>
        <v>-0.8</v>
      </c>
      <c r="AH1185" s="3">
        <f t="shared" si="474"/>
        <v>0</v>
      </c>
      <c r="AI1185" s="40" t="b">
        <f t="shared" si="475"/>
        <v>0</v>
      </c>
      <c r="AJ1185" s="3">
        <f t="shared" si="476"/>
        <v>4.0209790209790097E-2</v>
      </c>
      <c r="AK1185" s="3">
        <f t="shared" si="477"/>
        <v>0.8102196077650704</v>
      </c>
    </row>
    <row r="1186" spans="1:37" s="3" customFormat="1" x14ac:dyDescent="0.25">
      <c r="A1186" s="9">
        <v>43436</v>
      </c>
      <c r="B1186" s="1" t="s">
        <v>54</v>
      </c>
      <c r="C1186" s="1" t="s">
        <v>49</v>
      </c>
      <c r="D1186">
        <v>33</v>
      </c>
      <c r="E1186" s="1">
        <v>40</v>
      </c>
      <c r="F1186">
        <f t="shared" si="453"/>
        <v>0</v>
      </c>
      <c r="G1186">
        <f t="shared" si="454"/>
        <v>1</v>
      </c>
      <c r="H1186" s="4">
        <v>8</v>
      </c>
      <c r="I1186" s="4">
        <v>1.0900000000000001</v>
      </c>
      <c r="J1186" s="4">
        <v>7.5</v>
      </c>
      <c r="K1186" s="4">
        <v>1.1000000000000001</v>
      </c>
      <c r="L1186" s="18">
        <f t="shared" si="455"/>
        <v>10</v>
      </c>
      <c r="M1186" s="18">
        <f t="shared" si="456"/>
        <v>90</v>
      </c>
      <c r="N1186" s="18">
        <f t="shared" si="457"/>
        <v>10</v>
      </c>
      <c r="O1186" s="18">
        <f t="shared" si="458"/>
        <v>90</v>
      </c>
      <c r="P1186" s="4">
        <f t="shared" si="459"/>
        <v>201812</v>
      </c>
      <c r="Q1186" s="23">
        <f t="shared" si="460"/>
        <v>7.3394495412844032</v>
      </c>
      <c r="R1186" s="23">
        <f t="shared" si="461"/>
        <v>-11.253968253968244</v>
      </c>
      <c r="S1186" s="22">
        <f t="shared" si="462"/>
        <v>-3.914518712683841</v>
      </c>
      <c r="T1186" s="5">
        <f t="shared" si="463"/>
        <v>0.13625000000000001</v>
      </c>
      <c r="U1186" s="5"/>
      <c r="V1186" s="5"/>
      <c r="W1186" s="5">
        <f t="shared" si="464"/>
        <v>-1</v>
      </c>
      <c r="X1186" s="4">
        <f t="shared" si="465"/>
        <v>-1</v>
      </c>
      <c r="Y1186" s="4">
        <f t="shared" si="466"/>
        <v>0</v>
      </c>
      <c r="Z1186" s="30">
        <f t="shared" si="467"/>
        <v>2018</v>
      </c>
      <c r="AA1186" s="4">
        <f t="shared" si="468"/>
        <v>9.000000000000008E-2</v>
      </c>
      <c r="AB1186" s="4">
        <f t="shared" si="469"/>
        <v>0.10000000000000009</v>
      </c>
      <c r="AC1186" s="4">
        <f t="shared" si="470"/>
        <v>1.0000000000000009E-2</v>
      </c>
      <c r="AD1186" s="4"/>
      <c r="AE1186" s="4">
        <f t="shared" si="471"/>
        <v>-8.3333333333333315E-3</v>
      </c>
      <c r="AF1186" s="31">
        <f t="shared" si="472"/>
        <v>-0.90999999999999992</v>
      </c>
      <c r="AG1186" s="31">
        <f t="shared" si="473"/>
        <v>-0.89999999999999991</v>
      </c>
      <c r="AH1186" s="3">
        <f t="shared" si="474"/>
        <v>0</v>
      </c>
      <c r="AI1186" s="40" t="b">
        <f t="shared" si="475"/>
        <v>0</v>
      </c>
      <c r="AJ1186" s="3">
        <f t="shared" si="476"/>
        <v>4.0704070407040605E-2</v>
      </c>
      <c r="AK1186" s="3">
        <f t="shared" si="477"/>
        <v>0.88045513845635892</v>
      </c>
    </row>
    <row r="1187" spans="1:37" s="3" customFormat="1" x14ac:dyDescent="0.25">
      <c r="A1187" s="9">
        <v>43436</v>
      </c>
      <c r="B1187" s="1" t="s">
        <v>50</v>
      </c>
      <c r="C1187" s="1" t="s">
        <v>53</v>
      </c>
      <c r="D1187">
        <v>26</v>
      </c>
      <c r="E1187" s="1">
        <v>22</v>
      </c>
      <c r="F1187">
        <f t="shared" si="453"/>
        <v>1</v>
      </c>
      <c r="G1187">
        <f t="shared" si="454"/>
        <v>0</v>
      </c>
      <c r="H1187" s="4">
        <v>1.22</v>
      </c>
      <c r="I1187" s="4">
        <v>4.5</v>
      </c>
      <c r="J1187" s="4">
        <v>1.2</v>
      </c>
      <c r="K1187" s="4">
        <v>4.75</v>
      </c>
      <c r="L1187" s="18">
        <f t="shared" si="455"/>
        <v>80</v>
      </c>
      <c r="M1187" s="18">
        <f t="shared" si="456"/>
        <v>20</v>
      </c>
      <c r="N1187" s="18">
        <f t="shared" si="457"/>
        <v>80</v>
      </c>
      <c r="O1187" s="18">
        <f t="shared" si="458"/>
        <v>20</v>
      </c>
      <c r="P1187" s="4">
        <f t="shared" si="459"/>
        <v>201812</v>
      </c>
      <c r="Q1187" s="23">
        <f t="shared" si="460"/>
        <v>1.22</v>
      </c>
      <c r="R1187" s="23">
        <f t="shared" si="461"/>
        <v>-4.8311688311688314</v>
      </c>
      <c r="S1187" s="22">
        <f t="shared" si="462"/>
        <v>-3.6111688311688317</v>
      </c>
      <c r="T1187" s="5">
        <f t="shared" si="463"/>
        <v>3.6885245901639343</v>
      </c>
      <c r="U1187" s="5"/>
      <c r="V1187" s="5"/>
      <c r="W1187" s="5">
        <f t="shared" si="464"/>
        <v>0.21999999999999997</v>
      </c>
      <c r="X1187" s="4">
        <f t="shared" si="465"/>
        <v>0.19999999999999996</v>
      </c>
      <c r="Y1187" s="4">
        <f t="shared" si="466"/>
        <v>-2.0000000000000018E-2</v>
      </c>
      <c r="Z1187" s="30">
        <f t="shared" si="467"/>
        <v>2018</v>
      </c>
      <c r="AA1187" s="4">
        <f t="shared" si="468"/>
        <v>-1</v>
      </c>
      <c r="AB1187" s="4">
        <f t="shared" si="469"/>
        <v>-1</v>
      </c>
      <c r="AC1187" s="4">
        <f t="shared" si="470"/>
        <v>0</v>
      </c>
      <c r="AD1187" s="4"/>
      <c r="AE1187" s="4">
        <f t="shared" si="471"/>
        <v>-1.3661202185792365E-2</v>
      </c>
      <c r="AF1187" s="31">
        <f t="shared" si="472"/>
        <v>-0.78</v>
      </c>
      <c r="AG1187" s="31">
        <f t="shared" si="473"/>
        <v>-0.8</v>
      </c>
      <c r="AH1187" s="3">
        <f t="shared" si="474"/>
        <v>0</v>
      </c>
      <c r="AI1187" s="40" t="b">
        <f t="shared" si="475"/>
        <v>0</v>
      </c>
      <c r="AJ1187" s="3">
        <f t="shared" si="476"/>
        <v>4.0209790209790097E-2</v>
      </c>
      <c r="AK1187" s="3">
        <f t="shared" si="477"/>
        <v>0.8102196077650704</v>
      </c>
    </row>
    <row r="1188" spans="1:37" s="3" customFormat="1" x14ac:dyDescent="0.25">
      <c r="A1188" s="9">
        <v>43436</v>
      </c>
      <c r="B1188" s="1" t="s">
        <v>41</v>
      </c>
      <c r="C1188" s="1" t="s">
        <v>43</v>
      </c>
      <c r="D1188">
        <v>16</v>
      </c>
      <c r="E1188" s="1">
        <v>26</v>
      </c>
      <c r="F1188">
        <f t="shared" si="453"/>
        <v>0</v>
      </c>
      <c r="G1188">
        <f t="shared" si="454"/>
        <v>1</v>
      </c>
      <c r="H1188" s="4">
        <v>2</v>
      </c>
      <c r="I1188" s="4">
        <v>1.83</v>
      </c>
      <c r="J1188" s="4">
        <v>1.68</v>
      </c>
      <c r="K1188" s="4">
        <v>2.25</v>
      </c>
      <c r="L1188" s="18">
        <f t="shared" si="455"/>
        <v>50</v>
      </c>
      <c r="M1188" s="18">
        <f t="shared" si="456"/>
        <v>50</v>
      </c>
      <c r="N1188" s="18">
        <f t="shared" si="457"/>
        <v>55</v>
      </c>
      <c r="O1188" s="18">
        <f t="shared" si="458"/>
        <v>40</v>
      </c>
      <c r="P1188" s="4">
        <f t="shared" si="459"/>
        <v>201812</v>
      </c>
      <c r="Q1188" s="23">
        <f t="shared" si="460"/>
        <v>1.0928961748633879</v>
      </c>
      <c r="R1188" s="23">
        <f t="shared" si="461"/>
        <v>-2.2048192771084336</v>
      </c>
      <c r="S1188" s="22">
        <f t="shared" si="462"/>
        <v>-1.1119231022450458</v>
      </c>
      <c r="T1188" s="5">
        <f t="shared" si="463"/>
        <v>0.91500000000000004</v>
      </c>
      <c r="U1188" s="5"/>
      <c r="V1188" s="5"/>
      <c r="W1188" s="5">
        <f t="shared" si="464"/>
        <v>-1</v>
      </c>
      <c r="X1188" s="4">
        <f t="shared" si="465"/>
        <v>-1</v>
      </c>
      <c r="Y1188" s="4">
        <f t="shared" si="466"/>
        <v>0</v>
      </c>
      <c r="Z1188" s="30">
        <f t="shared" si="467"/>
        <v>2018</v>
      </c>
      <c r="AA1188" s="4">
        <f t="shared" si="468"/>
        <v>0.83000000000000007</v>
      </c>
      <c r="AB1188" s="4">
        <f t="shared" si="469"/>
        <v>1.25</v>
      </c>
      <c r="AC1188" s="4">
        <f t="shared" si="470"/>
        <v>0.41999999999999993</v>
      </c>
      <c r="AD1188" s="4"/>
      <c r="AE1188" s="4">
        <f t="shared" si="471"/>
        <v>-9.5238095238095233E-2</v>
      </c>
      <c r="AF1188" s="31">
        <f t="shared" si="472"/>
        <v>-0.16999999999999993</v>
      </c>
      <c r="AG1188" s="31">
        <f t="shared" si="473"/>
        <v>0.25</v>
      </c>
      <c r="AH1188" s="3">
        <f t="shared" si="474"/>
        <v>1</v>
      </c>
      <c r="AI1188" s="40">
        <f t="shared" si="475"/>
        <v>5.555555555555558E-2</v>
      </c>
      <c r="AJ1188" s="3">
        <f t="shared" si="476"/>
        <v>4.4386422976501305E-2</v>
      </c>
      <c r="AK1188" s="3">
        <f t="shared" si="477"/>
        <v>0.71408522201319835</v>
      </c>
    </row>
    <row r="1189" spans="1:37" s="3" customFormat="1" x14ac:dyDescent="0.25">
      <c r="A1189" s="9">
        <v>43436</v>
      </c>
      <c r="B1189" s="1" t="s">
        <v>44</v>
      </c>
      <c r="C1189" s="1" t="s">
        <v>35</v>
      </c>
      <c r="D1189">
        <v>10</v>
      </c>
      <c r="E1189" s="1">
        <v>24</v>
      </c>
      <c r="F1189">
        <f t="shared" si="453"/>
        <v>0</v>
      </c>
      <c r="G1189">
        <f t="shared" si="454"/>
        <v>1</v>
      </c>
      <c r="H1189" s="4">
        <v>2.7</v>
      </c>
      <c r="I1189" s="4">
        <v>1.5</v>
      </c>
      <c r="J1189" s="4">
        <v>2.8</v>
      </c>
      <c r="K1189" s="4">
        <v>1.45</v>
      </c>
      <c r="L1189" s="18">
        <f t="shared" si="455"/>
        <v>30</v>
      </c>
      <c r="M1189" s="18">
        <f t="shared" si="456"/>
        <v>65</v>
      </c>
      <c r="N1189" s="18">
        <f t="shared" si="457"/>
        <v>35</v>
      </c>
      <c r="O1189" s="18">
        <f t="shared" si="458"/>
        <v>65</v>
      </c>
      <c r="P1189" s="4">
        <f t="shared" si="459"/>
        <v>201812</v>
      </c>
      <c r="Q1189" s="23">
        <f t="shared" si="460"/>
        <v>1.8</v>
      </c>
      <c r="R1189" s="23">
        <f t="shared" si="461"/>
        <v>-2.5882352941176467</v>
      </c>
      <c r="S1189" s="22">
        <f t="shared" si="462"/>
        <v>-0.7882352941176467</v>
      </c>
      <c r="T1189" s="5">
        <f t="shared" si="463"/>
        <v>0.55555555555555547</v>
      </c>
      <c r="U1189" s="5"/>
      <c r="V1189" s="5"/>
      <c r="W1189" s="5">
        <f t="shared" si="464"/>
        <v>-1</v>
      </c>
      <c r="X1189" s="4">
        <f t="shared" si="465"/>
        <v>-1</v>
      </c>
      <c r="Y1189" s="4">
        <f t="shared" si="466"/>
        <v>0</v>
      </c>
      <c r="Z1189" s="30">
        <f t="shared" si="467"/>
        <v>2018</v>
      </c>
      <c r="AA1189" s="4">
        <f t="shared" si="468"/>
        <v>0.5</v>
      </c>
      <c r="AB1189" s="4">
        <f t="shared" si="469"/>
        <v>0.44999999999999996</v>
      </c>
      <c r="AC1189" s="4">
        <f t="shared" si="470"/>
        <v>-5.0000000000000044E-2</v>
      </c>
      <c r="AD1189" s="4"/>
      <c r="AE1189" s="4">
        <f t="shared" si="471"/>
        <v>1.3227513227513199E-2</v>
      </c>
      <c r="AF1189" s="31">
        <f t="shared" si="472"/>
        <v>-0.5</v>
      </c>
      <c r="AG1189" s="31">
        <f t="shared" si="473"/>
        <v>-0.55000000000000004</v>
      </c>
      <c r="AH1189" s="3">
        <f t="shared" si="474"/>
        <v>0</v>
      </c>
      <c r="AI1189" s="40" t="b">
        <f t="shared" si="475"/>
        <v>0</v>
      </c>
      <c r="AJ1189" s="3">
        <f t="shared" si="476"/>
        <v>3.5714285714285587E-2</v>
      </c>
      <c r="AK1189" s="3">
        <f t="shared" si="477"/>
        <v>0.74394147233653407</v>
      </c>
    </row>
    <row r="1190" spans="1:37" s="3" customFormat="1" x14ac:dyDescent="0.25">
      <c r="A1190" s="9">
        <v>43436</v>
      </c>
      <c r="B1190" s="1" t="s">
        <v>33</v>
      </c>
      <c r="C1190" s="1" t="s">
        <v>73</v>
      </c>
      <c r="D1190">
        <v>16</v>
      </c>
      <c r="E1190" s="1">
        <v>30</v>
      </c>
      <c r="F1190">
        <f t="shared" si="453"/>
        <v>0</v>
      </c>
      <c r="G1190">
        <f t="shared" si="454"/>
        <v>1</v>
      </c>
      <c r="H1190" s="4">
        <v>4.75</v>
      </c>
      <c r="I1190" s="4">
        <v>1.2</v>
      </c>
      <c r="J1190" s="4">
        <v>5</v>
      </c>
      <c r="K1190" s="4">
        <v>1.19</v>
      </c>
      <c r="L1190" s="18">
        <f t="shared" si="455"/>
        <v>20</v>
      </c>
      <c r="M1190" s="18">
        <f t="shared" si="456"/>
        <v>80</v>
      </c>
      <c r="N1190" s="18">
        <f t="shared" si="457"/>
        <v>20</v>
      </c>
      <c r="O1190" s="18">
        <f t="shared" si="458"/>
        <v>80</v>
      </c>
      <c r="P1190" s="4">
        <f t="shared" si="459"/>
        <v>201812</v>
      </c>
      <c r="Q1190" s="23">
        <f t="shared" si="460"/>
        <v>3.9583333333333335</v>
      </c>
      <c r="R1190" s="23">
        <f t="shared" si="461"/>
        <v>-5.2666666666666675</v>
      </c>
      <c r="S1190" s="22">
        <f t="shared" si="462"/>
        <v>-1.308333333333334</v>
      </c>
      <c r="T1190" s="5">
        <f t="shared" si="463"/>
        <v>0.25263157894736843</v>
      </c>
      <c r="U1190" s="5"/>
      <c r="V1190" s="5"/>
      <c r="W1190" s="5">
        <f t="shared" si="464"/>
        <v>-1</v>
      </c>
      <c r="X1190" s="4">
        <f t="shared" si="465"/>
        <v>-1</v>
      </c>
      <c r="Y1190" s="4">
        <f t="shared" si="466"/>
        <v>0</v>
      </c>
      <c r="Z1190" s="30">
        <f t="shared" si="467"/>
        <v>2018</v>
      </c>
      <c r="AA1190" s="4">
        <f t="shared" si="468"/>
        <v>0.19999999999999996</v>
      </c>
      <c r="AB1190" s="4">
        <f t="shared" si="469"/>
        <v>0.18999999999999995</v>
      </c>
      <c r="AC1190" s="4">
        <f t="shared" si="470"/>
        <v>-1.0000000000000009E-2</v>
      </c>
      <c r="AD1190" s="4"/>
      <c r="AE1190" s="4">
        <f t="shared" si="471"/>
        <v>1.0526315789473661E-2</v>
      </c>
      <c r="AF1190" s="31">
        <f t="shared" si="472"/>
        <v>-0.8</v>
      </c>
      <c r="AG1190" s="31">
        <f t="shared" si="473"/>
        <v>-0.81</v>
      </c>
      <c r="AH1190" s="3">
        <f t="shared" si="474"/>
        <v>0</v>
      </c>
      <c r="AI1190" s="40" t="b">
        <f t="shared" si="475"/>
        <v>0</v>
      </c>
      <c r="AJ1190" s="3">
        <f t="shared" si="476"/>
        <v>4.2016806722689037E-2</v>
      </c>
      <c r="AK1190" s="3">
        <f t="shared" si="477"/>
        <v>0.81686672822406892</v>
      </c>
    </row>
    <row r="1191" spans="1:37" s="3" customFormat="1" x14ac:dyDescent="0.25">
      <c r="A1191" s="9">
        <v>43436</v>
      </c>
      <c r="B1191" s="1" t="s">
        <v>62</v>
      </c>
      <c r="C1191" s="1" t="s">
        <v>63</v>
      </c>
      <c r="D1191">
        <v>17</v>
      </c>
      <c r="E1191" s="1">
        <v>20</v>
      </c>
      <c r="F1191">
        <f t="shared" si="453"/>
        <v>0</v>
      </c>
      <c r="G1191">
        <f t="shared" si="454"/>
        <v>1</v>
      </c>
      <c r="H1191" s="4">
        <v>1.1100000000000001</v>
      </c>
      <c r="I1191" s="4">
        <v>7</v>
      </c>
      <c r="J1191" s="4">
        <v>1.1100000000000001</v>
      </c>
      <c r="K1191" s="4">
        <v>6.75</v>
      </c>
      <c r="L1191" s="18">
        <f t="shared" si="455"/>
        <v>90</v>
      </c>
      <c r="M1191" s="18">
        <f t="shared" si="456"/>
        <v>10</v>
      </c>
      <c r="N1191" s="18">
        <f t="shared" si="457"/>
        <v>90</v>
      </c>
      <c r="O1191" s="18">
        <f t="shared" si="458"/>
        <v>10</v>
      </c>
      <c r="P1191" s="4">
        <f t="shared" si="459"/>
        <v>201812</v>
      </c>
      <c r="Q1191" s="23">
        <f t="shared" si="460"/>
        <v>0.15857142857142859</v>
      </c>
      <c r="R1191" s="23">
        <f t="shared" si="461"/>
        <v>-9.2575757575757489</v>
      </c>
      <c r="S1191" s="22">
        <f t="shared" si="462"/>
        <v>-9.0990043290043197</v>
      </c>
      <c r="T1191" s="5">
        <f t="shared" si="463"/>
        <v>6.3063063063063058</v>
      </c>
      <c r="U1191" s="5"/>
      <c r="V1191" s="5"/>
      <c r="W1191" s="5">
        <f t="shared" si="464"/>
        <v>-1</v>
      </c>
      <c r="X1191" s="4">
        <f t="shared" si="465"/>
        <v>-1</v>
      </c>
      <c r="Y1191" s="4">
        <f t="shared" si="466"/>
        <v>0</v>
      </c>
      <c r="Z1191" s="30">
        <f t="shared" si="467"/>
        <v>2018</v>
      </c>
      <c r="AA1191" s="4">
        <f t="shared" si="468"/>
        <v>6</v>
      </c>
      <c r="AB1191" s="4">
        <f t="shared" si="469"/>
        <v>5.75</v>
      </c>
      <c r="AC1191" s="4">
        <f t="shared" si="470"/>
        <v>-0.25</v>
      </c>
      <c r="AD1191" s="4"/>
      <c r="AE1191" s="4">
        <f t="shared" si="471"/>
        <v>0</v>
      </c>
      <c r="AF1191" s="31">
        <f t="shared" si="472"/>
        <v>5</v>
      </c>
      <c r="AG1191" s="31">
        <f t="shared" si="473"/>
        <v>4.75</v>
      </c>
      <c r="AH1191" s="3">
        <f t="shared" si="474"/>
        <v>0</v>
      </c>
      <c r="AI1191" s="40" t="b">
        <f t="shared" si="475"/>
        <v>0</v>
      </c>
      <c r="AJ1191" s="3">
        <f t="shared" si="476"/>
        <v>4.1923551171393236E-2</v>
      </c>
      <c r="AK1191" s="3">
        <f t="shared" si="477"/>
        <v>0.86566820543654521</v>
      </c>
    </row>
    <row r="1192" spans="1:37" s="3" customFormat="1" x14ac:dyDescent="0.25">
      <c r="A1192" s="9">
        <v>43436</v>
      </c>
      <c r="B1192" s="1" t="s">
        <v>47</v>
      </c>
      <c r="C1192" s="1" t="s">
        <v>58</v>
      </c>
      <c r="D1192">
        <v>29</v>
      </c>
      <c r="E1192" s="1">
        <v>13</v>
      </c>
      <c r="F1192">
        <f t="shared" si="453"/>
        <v>1</v>
      </c>
      <c r="G1192">
        <f t="shared" si="454"/>
        <v>0</v>
      </c>
      <c r="H1192" s="4">
        <v>1.38</v>
      </c>
      <c r="I1192" s="4">
        <v>3.15</v>
      </c>
      <c r="J1192" s="4">
        <v>1.38</v>
      </c>
      <c r="K1192" s="4">
        <v>3.15</v>
      </c>
      <c r="L1192" s="18">
        <f t="shared" si="455"/>
        <v>70</v>
      </c>
      <c r="M1192" s="18">
        <f t="shared" si="456"/>
        <v>30</v>
      </c>
      <c r="N1192" s="18">
        <f t="shared" si="457"/>
        <v>70</v>
      </c>
      <c r="O1192" s="18">
        <f t="shared" si="458"/>
        <v>30</v>
      </c>
      <c r="P1192" s="4">
        <f t="shared" si="459"/>
        <v>201812</v>
      </c>
      <c r="Q1192" s="23">
        <f t="shared" si="460"/>
        <v>1.38</v>
      </c>
      <c r="R1192" s="23">
        <f t="shared" si="461"/>
        <v>-3.0966952264381891</v>
      </c>
      <c r="S1192" s="22">
        <f t="shared" si="462"/>
        <v>-1.7166952264381892</v>
      </c>
      <c r="T1192" s="5">
        <f t="shared" si="463"/>
        <v>2.2826086956521738</v>
      </c>
      <c r="U1192" s="5"/>
      <c r="V1192" s="5"/>
      <c r="W1192" s="5">
        <f t="shared" si="464"/>
        <v>0.37999999999999989</v>
      </c>
      <c r="X1192" s="4">
        <f t="shared" si="465"/>
        <v>0.37999999999999989</v>
      </c>
      <c r="Y1192" s="4">
        <f t="shared" si="466"/>
        <v>0</v>
      </c>
      <c r="Z1192" s="30">
        <f t="shared" si="467"/>
        <v>2018</v>
      </c>
      <c r="AA1192" s="4">
        <f t="shared" si="468"/>
        <v>-1</v>
      </c>
      <c r="AB1192" s="4">
        <f t="shared" si="469"/>
        <v>-1</v>
      </c>
      <c r="AC1192" s="4">
        <f t="shared" si="470"/>
        <v>0</v>
      </c>
      <c r="AD1192" s="4"/>
      <c r="AE1192" s="4">
        <f t="shared" si="471"/>
        <v>0</v>
      </c>
      <c r="AF1192" s="31">
        <f t="shared" si="472"/>
        <v>-0.62000000000000011</v>
      </c>
      <c r="AG1192" s="31">
        <f t="shared" si="473"/>
        <v>-0.62000000000000011</v>
      </c>
      <c r="AH1192" s="3">
        <f t="shared" si="474"/>
        <v>0</v>
      </c>
      <c r="AI1192" s="40" t="b">
        <f t="shared" si="475"/>
        <v>0</v>
      </c>
      <c r="AJ1192" s="3">
        <f t="shared" si="476"/>
        <v>4.039735099337749E-2</v>
      </c>
      <c r="AK1192" s="3">
        <f t="shared" si="477"/>
        <v>0.76027191198073663</v>
      </c>
    </row>
    <row r="1193" spans="1:37" s="3" customFormat="1" x14ac:dyDescent="0.25">
      <c r="A1193" s="9">
        <v>43436</v>
      </c>
      <c r="B1193" s="1" t="s">
        <v>56</v>
      </c>
      <c r="C1193" s="1" t="s">
        <v>36</v>
      </c>
      <c r="D1193">
        <v>6</v>
      </c>
      <c r="E1193" s="1">
        <v>0</v>
      </c>
      <c r="F1193">
        <f t="shared" si="453"/>
        <v>1</v>
      </c>
      <c r="G1193">
        <f t="shared" si="454"/>
        <v>0</v>
      </c>
      <c r="H1193" s="4">
        <v>2.6</v>
      </c>
      <c r="I1193" s="4">
        <v>1.55</v>
      </c>
      <c r="J1193" s="4">
        <v>2.8</v>
      </c>
      <c r="K1193" s="4">
        <v>1.45</v>
      </c>
      <c r="L1193" s="18">
        <f t="shared" si="455"/>
        <v>30</v>
      </c>
      <c r="M1193" s="18">
        <f t="shared" si="456"/>
        <v>60</v>
      </c>
      <c r="N1193" s="18">
        <f t="shared" si="457"/>
        <v>35</v>
      </c>
      <c r="O1193" s="18">
        <f t="shared" si="458"/>
        <v>65</v>
      </c>
      <c r="P1193" s="4">
        <f t="shared" si="459"/>
        <v>201812</v>
      </c>
      <c r="Q1193" s="23">
        <f t="shared" si="460"/>
        <v>2.6</v>
      </c>
      <c r="R1193" s="23">
        <f t="shared" si="461"/>
        <v>-2.4431818181818183</v>
      </c>
      <c r="S1193" s="22">
        <f t="shared" si="462"/>
        <v>0.15681818181818175</v>
      </c>
      <c r="T1193" s="5">
        <f t="shared" si="463"/>
        <v>0.59615384615384615</v>
      </c>
      <c r="U1193" s="5"/>
      <c r="V1193" s="5"/>
      <c r="W1193" s="5">
        <f t="shared" si="464"/>
        <v>1.6</v>
      </c>
      <c r="X1193" s="4">
        <f t="shared" si="465"/>
        <v>1.7999999999999998</v>
      </c>
      <c r="Y1193" s="4">
        <f t="shared" si="466"/>
        <v>0.19999999999999973</v>
      </c>
      <c r="Z1193" s="30">
        <f t="shared" si="467"/>
        <v>2018</v>
      </c>
      <c r="AA1193" s="4">
        <f t="shared" si="468"/>
        <v>-1</v>
      </c>
      <c r="AB1193" s="4">
        <f t="shared" si="469"/>
        <v>-1</v>
      </c>
      <c r="AC1193" s="4">
        <f t="shared" si="470"/>
        <v>0</v>
      </c>
      <c r="AD1193" s="4"/>
      <c r="AE1193" s="4">
        <f t="shared" si="471"/>
        <v>2.747252747252743E-2</v>
      </c>
      <c r="AF1193" s="31">
        <f t="shared" si="472"/>
        <v>0.60000000000000009</v>
      </c>
      <c r="AG1193" s="31">
        <f t="shared" si="473"/>
        <v>0.79999999999999982</v>
      </c>
      <c r="AH1193" s="3">
        <f t="shared" si="474"/>
        <v>0</v>
      </c>
      <c r="AI1193" s="40" t="b">
        <f t="shared" si="475"/>
        <v>0</v>
      </c>
      <c r="AJ1193" s="3">
        <f t="shared" si="476"/>
        <v>2.8915662650602414E-2</v>
      </c>
      <c r="AK1193" s="3">
        <f t="shared" si="477"/>
        <v>0.74447228909727914</v>
      </c>
    </row>
    <row r="1194" spans="1:37" s="3" customFormat="1" x14ac:dyDescent="0.25">
      <c r="A1194" s="9">
        <v>43436</v>
      </c>
      <c r="B1194" s="1" t="s">
        <v>51</v>
      </c>
      <c r="C1194" s="1" t="s">
        <v>46</v>
      </c>
      <c r="D1194">
        <v>21</v>
      </c>
      <c r="E1194" s="1">
        <v>17</v>
      </c>
      <c r="F1194">
        <f t="shared" si="453"/>
        <v>1</v>
      </c>
      <c r="G1194">
        <f t="shared" si="454"/>
        <v>0</v>
      </c>
      <c r="H1194" s="4">
        <v>1.42</v>
      </c>
      <c r="I1194" s="4">
        <v>2.95</v>
      </c>
      <c r="J1194" s="4">
        <v>1.5</v>
      </c>
      <c r="K1194" s="4">
        <v>2.7</v>
      </c>
      <c r="L1194" s="18">
        <f t="shared" si="455"/>
        <v>70</v>
      </c>
      <c r="M1194" s="18">
        <f t="shared" si="456"/>
        <v>30</v>
      </c>
      <c r="N1194" s="18">
        <f t="shared" si="457"/>
        <v>65</v>
      </c>
      <c r="O1194" s="18">
        <f t="shared" si="458"/>
        <v>35</v>
      </c>
      <c r="P1194" s="4">
        <f t="shared" si="459"/>
        <v>201812</v>
      </c>
      <c r="Q1194" s="23">
        <f t="shared" si="460"/>
        <v>1.42</v>
      </c>
      <c r="R1194" s="23">
        <f t="shared" si="461"/>
        <v>-2.8937728937728942</v>
      </c>
      <c r="S1194" s="22">
        <f t="shared" si="462"/>
        <v>-1.4737728937728942</v>
      </c>
      <c r="T1194" s="5">
        <f t="shared" si="463"/>
        <v>2.0774647887323945</v>
      </c>
      <c r="U1194" s="5"/>
      <c r="V1194" s="5"/>
      <c r="W1194" s="5">
        <f t="shared" si="464"/>
        <v>0.41999999999999993</v>
      </c>
      <c r="X1194" s="4">
        <f t="shared" si="465"/>
        <v>0.5</v>
      </c>
      <c r="Y1194" s="4">
        <f t="shared" si="466"/>
        <v>8.0000000000000071E-2</v>
      </c>
      <c r="Z1194" s="30">
        <f t="shared" si="467"/>
        <v>2018</v>
      </c>
      <c r="AA1194" s="4">
        <f t="shared" si="468"/>
        <v>-1</v>
      </c>
      <c r="AB1194" s="4">
        <f t="shared" si="469"/>
        <v>-1</v>
      </c>
      <c r="AC1194" s="4">
        <f t="shared" si="470"/>
        <v>0</v>
      </c>
      <c r="AD1194" s="4"/>
      <c r="AE1194" s="4">
        <f t="shared" si="471"/>
        <v>3.7558685446009488E-2</v>
      </c>
      <c r="AF1194" s="31">
        <f t="shared" si="472"/>
        <v>-0.58000000000000007</v>
      </c>
      <c r="AG1194" s="31">
        <f t="shared" si="473"/>
        <v>-0.5</v>
      </c>
      <c r="AH1194" s="3">
        <f t="shared" si="474"/>
        <v>0</v>
      </c>
      <c r="AI1194" s="40" t="b">
        <f t="shared" si="475"/>
        <v>0</v>
      </c>
      <c r="AJ1194" s="3">
        <f t="shared" si="476"/>
        <v>4.1418764302059485E-2</v>
      </c>
      <c r="AK1194" s="3">
        <f t="shared" si="477"/>
        <v>0.75096481189779574</v>
      </c>
    </row>
    <row r="1195" spans="1:37" s="3" customFormat="1" x14ac:dyDescent="0.25">
      <c r="A1195" s="9">
        <v>43436</v>
      </c>
      <c r="B1195" s="1" t="s">
        <v>34</v>
      </c>
      <c r="C1195" s="1" t="s">
        <v>45</v>
      </c>
      <c r="D1195">
        <v>30</v>
      </c>
      <c r="E1195" s="1">
        <v>27</v>
      </c>
      <c r="F1195">
        <f t="shared" si="453"/>
        <v>1</v>
      </c>
      <c r="G1195">
        <f t="shared" si="454"/>
        <v>0</v>
      </c>
      <c r="H1195" s="4">
        <v>2.67</v>
      </c>
      <c r="I1195" s="4">
        <v>1.52</v>
      </c>
      <c r="J1195" s="4">
        <v>2.65</v>
      </c>
      <c r="K1195" s="4">
        <v>1.54</v>
      </c>
      <c r="L1195" s="18">
        <f t="shared" si="455"/>
        <v>30</v>
      </c>
      <c r="M1195" s="18">
        <f t="shared" si="456"/>
        <v>65</v>
      </c>
      <c r="N1195" s="18">
        <f t="shared" si="457"/>
        <v>35</v>
      </c>
      <c r="O1195" s="18">
        <f t="shared" si="458"/>
        <v>60</v>
      </c>
      <c r="P1195" s="4">
        <f t="shared" si="459"/>
        <v>201812</v>
      </c>
      <c r="Q1195" s="23">
        <f t="shared" si="460"/>
        <v>2.67</v>
      </c>
      <c r="R1195" s="23">
        <f t="shared" si="461"/>
        <v>-2.521879318286504</v>
      </c>
      <c r="S1195" s="22">
        <f t="shared" si="462"/>
        <v>0.14812068171349591</v>
      </c>
      <c r="T1195" s="5">
        <f t="shared" si="463"/>
        <v>0.56928838951310867</v>
      </c>
      <c r="U1195" s="5"/>
      <c r="V1195" s="5"/>
      <c r="W1195" s="5">
        <f t="shared" si="464"/>
        <v>1.67</v>
      </c>
      <c r="X1195" s="4">
        <f t="shared" si="465"/>
        <v>1.65</v>
      </c>
      <c r="Y1195" s="4">
        <f t="shared" si="466"/>
        <v>-2.0000000000000018E-2</v>
      </c>
      <c r="Z1195" s="30">
        <f t="shared" si="467"/>
        <v>2018</v>
      </c>
      <c r="AA1195" s="4">
        <f t="shared" si="468"/>
        <v>-1</v>
      </c>
      <c r="AB1195" s="4">
        <f t="shared" si="469"/>
        <v>-1</v>
      </c>
      <c r="AC1195" s="4">
        <f t="shared" si="470"/>
        <v>0</v>
      </c>
      <c r="AD1195" s="4"/>
      <c r="AE1195" s="4">
        <f t="shared" si="471"/>
        <v>-2.8266553600452271E-3</v>
      </c>
      <c r="AF1195" s="31">
        <f t="shared" si="472"/>
        <v>0.66999999999999993</v>
      </c>
      <c r="AG1195" s="31">
        <f t="shared" si="473"/>
        <v>0.64999999999999991</v>
      </c>
      <c r="AH1195" s="3">
        <f t="shared" si="474"/>
        <v>0</v>
      </c>
      <c r="AI1195" s="40" t="b">
        <f t="shared" si="475"/>
        <v>0</v>
      </c>
      <c r="AJ1195" s="3">
        <f t="shared" si="476"/>
        <v>3.1408114558472477E-2</v>
      </c>
      <c r="AK1195" s="3">
        <f t="shared" si="477"/>
        <v>0.74560748766802232</v>
      </c>
    </row>
    <row r="1196" spans="1:37" s="3" customFormat="1" x14ac:dyDescent="0.25">
      <c r="A1196" s="9">
        <v>43436</v>
      </c>
      <c r="B1196" s="1" t="s">
        <v>39</v>
      </c>
      <c r="C1196" s="1" t="s">
        <v>40</v>
      </c>
      <c r="D1196">
        <v>24</v>
      </c>
      <c r="E1196" s="1">
        <v>17</v>
      </c>
      <c r="F1196">
        <f t="shared" si="453"/>
        <v>1</v>
      </c>
      <c r="G1196">
        <f t="shared" si="454"/>
        <v>0</v>
      </c>
      <c r="H1196" s="4">
        <v>2.67</v>
      </c>
      <c r="I1196" s="4">
        <v>1.52</v>
      </c>
      <c r="J1196" s="4">
        <v>2.67</v>
      </c>
      <c r="K1196" s="4">
        <v>1.52</v>
      </c>
      <c r="L1196" s="18">
        <f t="shared" si="455"/>
        <v>30</v>
      </c>
      <c r="M1196" s="18">
        <f t="shared" si="456"/>
        <v>65</v>
      </c>
      <c r="N1196" s="18">
        <f t="shared" si="457"/>
        <v>35</v>
      </c>
      <c r="O1196" s="18">
        <f t="shared" si="458"/>
        <v>65</v>
      </c>
      <c r="P1196" s="4">
        <f t="shared" si="459"/>
        <v>201812</v>
      </c>
      <c r="Q1196" s="23">
        <f t="shared" si="460"/>
        <v>2.67</v>
      </c>
      <c r="R1196" s="23">
        <f t="shared" si="461"/>
        <v>-2.521879318286504</v>
      </c>
      <c r="S1196" s="22">
        <f t="shared" si="462"/>
        <v>0.14812068171349591</v>
      </c>
      <c r="T1196" s="5">
        <f t="shared" si="463"/>
        <v>0.56928838951310867</v>
      </c>
      <c r="U1196" s="5"/>
      <c r="V1196" s="5"/>
      <c r="W1196" s="5">
        <f t="shared" si="464"/>
        <v>1.67</v>
      </c>
      <c r="X1196" s="4">
        <f t="shared" si="465"/>
        <v>1.67</v>
      </c>
      <c r="Y1196" s="4">
        <f t="shared" si="466"/>
        <v>0</v>
      </c>
      <c r="Z1196" s="30">
        <f t="shared" si="467"/>
        <v>2018</v>
      </c>
      <c r="AA1196" s="4">
        <f t="shared" si="468"/>
        <v>-1</v>
      </c>
      <c r="AB1196" s="4">
        <f t="shared" si="469"/>
        <v>-1</v>
      </c>
      <c r="AC1196" s="4">
        <f t="shared" si="470"/>
        <v>0</v>
      </c>
      <c r="AD1196" s="4"/>
      <c r="AE1196" s="4">
        <f t="shared" si="471"/>
        <v>0</v>
      </c>
      <c r="AF1196" s="31">
        <f t="shared" si="472"/>
        <v>0.66999999999999993</v>
      </c>
      <c r="AG1196" s="31">
        <f t="shared" si="473"/>
        <v>0.66999999999999993</v>
      </c>
      <c r="AH1196" s="3">
        <f t="shared" si="474"/>
        <v>0</v>
      </c>
      <c r="AI1196" s="40" t="b">
        <f t="shared" si="475"/>
        <v>0</v>
      </c>
      <c r="AJ1196" s="3">
        <f t="shared" si="476"/>
        <v>3.1408114558472477E-2</v>
      </c>
      <c r="AK1196" s="3">
        <f t="shared" si="477"/>
        <v>0.74560748766802232</v>
      </c>
    </row>
    <row r="1197" spans="1:37" s="3" customFormat="1" x14ac:dyDescent="0.25">
      <c r="A1197" s="9">
        <v>43433</v>
      </c>
      <c r="B1197" s="1" t="s">
        <v>37</v>
      </c>
      <c r="C1197" s="1" t="s">
        <v>42</v>
      </c>
      <c r="D1197">
        <v>13</v>
      </c>
      <c r="E1197" s="1">
        <v>10</v>
      </c>
      <c r="F1197">
        <f t="shared" si="453"/>
        <v>1</v>
      </c>
      <c r="G1197">
        <f t="shared" si="454"/>
        <v>0</v>
      </c>
      <c r="H1197" s="4">
        <v>3.7</v>
      </c>
      <c r="I1197" s="4">
        <v>1.29</v>
      </c>
      <c r="J1197" s="4">
        <v>3.75</v>
      </c>
      <c r="K1197" s="4">
        <v>1.28</v>
      </c>
      <c r="L1197" s="18">
        <f t="shared" si="455"/>
        <v>20</v>
      </c>
      <c r="M1197" s="18">
        <f t="shared" si="456"/>
        <v>75</v>
      </c>
      <c r="N1197" s="18">
        <f t="shared" si="457"/>
        <v>25</v>
      </c>
      <c r="O1197" s="18">
        <f t="shared" si="458"/>
        <v>75</v>
      </c>
      <c r="P1197" s="4">
        <f t="shared" si="459"/>
        <v>201811</v>
      </c>
      <c r="Q1197" s="23">
        <f t="shared" si="460"/>
        <v>3.7</v>
      </c>
      <c r="R1197" s="23">
        <f t="shared" si="461"/>
        <v>-3.8186462324393355</v>
      </c>
      <c r="S1197" s="22">
        <f t="shared" si="462"/>
        <v>-0.11864623243933536</v>
      </c>
      <c r="T1197" s="5">
        <f t="shared" si="463"/>
        <v>0.34864864864864864</v>
      </c>
      <c r="U1197" s="5"/>
      <c r="V1197" s="5"/>
      <c r="W1197" s="5">
        <f t="shared" si="464"/>
        <v>2.7</v>
      </c>
      <c r="X1197" s="4">
        <f t="shared" si="465"/>
        <v>2.75</v>
      </c>
      <c r="Y1197" s="4">
        <f t="shared" si="466"/>
        <v>4.9999999999999822E-2</v>
      </c>
      <c r="Z1197" s="30">
        <f t="shared" si="467"/>
        <v>2018</v>
      </c>
      <c r="AA1197" s="4">
        <f t="shared" si="468"/>
        <v>-1</v>
      </c>
      <c r="AB1197" s="4">
        <f t="shared" si="469"/>
        <v>-1</v>
      </c>
      <c r="AC1197" s="4">
        <f t="shared" si="470"/>
        <v>0</v>
      </c>
      <c r="AD1197" s="4"/>
      <c r="AE1197" s="4">
        <f t="shared" si="471"/>
        <v>3.6036036036035668E-3</v>
      </c>
      <c r="AF1197" s="31">
        <f t="shared" si="472"/>
        <v>1.7000000000000002</v>
      </c>
      <c r="AG1197" s="31">
        <f t="shared" si="473"/>
        <v>1.75</v>
      </c>
      <c r="AH1197" s="3">
        <f t="shared" si="474"/>
        <v>0</v>
      </c>
      <c r="AI1197" s="40" t="b">
        <f t="shared" si="475"/>
        <v>0</v>
      </c>
      <c r="AJ1197" s="3">
        <f t="shared" si="476"/>
        <v>4.3486973947895691E-2</v>
      </c>
      <c r="AK1197" s="3">
        <f t="shared" si="477"/>
        <v>0.78096290200714802</v>
      </c>
    </row>
    <row r="1198" spans="1:37" s="3" customFormat="1" x14ac:dyDescent="0.25">
      <c r="A1198" s="9">
        <v>43430</v>
      </c>
      <c r="B1198" s="1" t="s">
        <v>47</v>
      </c>
      <c r="C1198" s="1" t="s">
        <v>50</v>
      </c>
      <c r="D1198">
        <v>34</v>
      </c>
      <c r="E1198" s="1">
        <v>17</v>
      </c>
      <c r="F1198">
        <f t="shared" si="453"/>
        <v>1</v>
      </c>
      <c r="G1198">
        <f t="shared" si="454"/>
        <v>0</v>
      </c>
      <c r="H1198" s="4">
        <v>1.37</v>
      </c>
      <c r="I1198" s="4">
        <v>3.2</v>
      </c>
      <c r="J1198" s="4">
        <v>1.5</v>
      </c>
      <c r="K1198" s="4">
        <v>2.7</v>
      </c>
      <c r="L1198" s="18">
        <f t="shared" si="455"/>
        <v>70</v>
      </c>
      <c r="M1198" s="18">
        <f t="shared" si="456"/>
        <v>30</v>
      </c>
      <c r="N1198" s="18">
        <f t="shared" si="457"/>
        <v>65</v>
      </c>
      <c r="O1198" s="18">
        <f t="shared" si="458"/>
        <v>35</v>
      </c>
      <c r="P1198" s="4">
        <f t="shared" si="459"/>
        <v>201811</v>
      </c>
      <c r="Q1198" s="23">
        <f t="shared" si="460"/>
        <v>1.37</v>
      </c>
      <c r="R1198" s="23">
        <f t="shared" si="461"/>
        <v>-3.1572481572481563</v>
      </c>
      <c r="S1198" s="22">
        <f t="shared" si="462"/>
        <v>-1.7872481572481562</v>
      </c>
      <c r="T1198" s="5">
        <f t="shared" si="463"/>
        <v>2.335766423357664</v>
      </c>
      <c r="U1198" s="5"/>
      <c r="V1198" s="5"/>
      <c r="W1198" s="5">
        <f t="shared" si="464"/>
        <v>0.37000000000000011</v>
      </c>
      <c r="X1198" s="4">
        <f t="shared" si="465"/>
        <v>0.5</v>
      </c>
      <c r="Y1198" s="4">
        <f t="shared" si="466"/>
        <v>0.12999999999999989</v>
      </c>
      <c r="Z1198" s="30">
        <f t="shared" si="467"/>
        <v>2018</v>
      </c>
      <c r="AA1198" s="4">
        <f t="shared" si="468"/>
        <v>-1</v>
      </c>
      <c r="AB1198" s="4">
        <f t="shared" si="469"/>
        <v>-1</v>
      </c>
      <c r="AC1198" s="4">
        <f t="shared" si="470"/>
        <v>0</v>
      </c>
      <c r="AD1198" s="4"/>
      <c r="AE1198" s="4">
        <f t="shared" si="471"/>
        <v>6.326034063260344E-2</v>
      </c>
      <c r="AF1198" s="31">
        <f t="shared" si="472"/>
        <v>-0.62999999999999989</v>
      </c>
      <c r="AG1198" s="31">
        <f t="shared" si="473"/>
        <v>-0.5</v>
      </c>
      <c r="AH1198" s="3">
        <f t="shared" si="474"/>
        <v>1</v>
      </c>
      <c r="AI1198" s="40">
        <f t="shared" si="475"/>
        <v>2.083333333333337E-2</v>
      </c>
      <c r="AJ1198" s="3">
        <f t="shared" si="476"/>
        <v>4.0700218818380707E-2</v>
      </c>
      <c r="AK1198" s="3">
        <f t="shared" si="477"/>
        <v>0.76222011694815928</v>
      </c>
    </row>
    <row r="1199" spans="1:37" s="3" customFormat="1" x14ac:dyDescent="0.25">
      <c r="A1199" s="9">
        <v>43429</v>
      </c>
      <c r="B1199" s="1" t="s">
        <v>60</v>
      </c>
      <c r="C1199" s="1" t="s">
        <v>62</v>
      </c>
      <c r="D1199">
        <v>24</v>
      </c>
      <c r="E1199" s="1">
        <v>17</v>
      </c>
      <c r="F1199">
        <f t="shared" si="453"/>
        <v>1</v>
      </c>
      <c r="G1199">
        <f t="shared" si="454"/>
        <v>0</v>
      </c>
      <c r="H1199" s="4">
        <v>1.5</v>
      </c>
      <c r="I1199" s="4">
        <v>2.7</v>
      </c>
      <c r="J1199" s="4">
        <v>1.5</v>
      </c>
      <c r="K1199" s="4">
        <v>2.7</v>
      </c>
      <c r="L1199" s="18">
        <f t="shared" si="455"/>
        <v>60</v>
      </c>
      <c r="M1199" s="18">
        <f t="shared" si="456"/>
        <v>35</v>
      </c>
      <c r="N1199" s="18">
        <f t="shared" si="457"/>
        <v>65</v>
      </c>
      <c r="O1199" s="18">
        <f t="shared" si="458"/>
        <v>35</v>
      </c>
      <c r="P1199" s="4">
        <f t="shared" si="459"/>
        <v>201811</v>
      </c>
      <c r="Q1199" s="23">
        <f t="shared" si="460"/>
        <v>1.5</v>
      </c>
      <c r="R1199" s="23">
        <f t="shared" si="461"/>
        <v>-2.5882352941176467</v>
      </c>
      <c r="S1199" s="22">
        <f t="shared" si="462"/>
        <v>-1.0882352941176467</v>
      </c>
      <c r="T1199" s="5">
        <f t="shared" si="463"/>
        <v>1.8</v>
      </c>
      <c r="U1199" s="5"/>
      <c r="V1199" s="5"/>
      <c r="W1199" s="5">
        <f t="shared" si="464"/>
        <v>0.5</v>
      </c>
      <c r="X1199" s="4">
        <f t="shared" si="465"/>
        <v>0.5</v>
      </c>
      <c r="Y1199" s="4">
        <f t="shared" si="466"/>
        <v>0</v>
      </c>
      <c r="Z1199" s="30">
        <f t="shared" si="467"/>
        <v>2018</v>
      </c>
      <c r="AA1199" s="4">
        <f t="shared" si="468"/>
        <v>-1</v>
      </c>
      <c r="AB1199" s="4">
        <f t="shared" si="469"/>
        <v>-1</v>
      </c>
      <c r="AC1199" s="4">
        <f t="shared" si="470"/>
        <v>0</v>
      </c>
      <c r="AD1199" s="4"/>
      <c r="AE1199" s="4">
        <f t="shared" si="471"/>
        <v>0</v>
      </c>
      <c r="AF1199" s="31">
        <f t="shared" si="472"/>
        <v>-0.5</v>
      </c>
      <c r="AG1199" s="31">
        <f t="shared" si="473"/>
        <v>-0.5</v>
      </c>
      <c r="AH1199" s="3">
        <f t="shared" si="474"/>
        <v>0</v>
      </c>
      <c r="AI1199" s="40" t="b">
        <f t="shared" si="475"/>
        <v>0</v>
      </c>
      <c r="AJ1199" s="3">
        <f t="shared" si="476"/>
        <v>3.5714285714285587E-2</v>
      </c>
      <c r="AK1199" s="3">
        <f t="shared" si="477"/>
        <v>0.74394147233653407</v>
      </c>
    </row>
    <row r="1200" spans="1:37" s="3" customFormat="1" x14ac:dyDescent="0.25">
      <c r="A1200" s="9">
        <v>43429</v>
      </c>
      <c r="B1200" s="1" t="s">
        <v>35</v>
      </c>
      <c r="C1200" s="1" t="s">
        <v>57</v>
      </c>
      <c r="D1200">
        <v>24</v>
      </c>
      <c r="E1200" s="1">
        <v>17</v>
      </c>
      <c r="F1200">
        <f t="shared" si="453"/>
        <v>1</v>
      </c>
      <c r="G1200">
        <f t="shared" si="454"/>
        <v>0</v>
      </c>
      <c r="H1200" s="4">
        <v>2.5</v>
      </c>
      <c r="I1200" s="4">
        <v>1.58</v>
      </c>
      <c r="J1200" s="4">
        <v>2.5</v>
      </c>
      <c r="K1200" s="4">
        <v>1.58</v>
      </c>
      <c r="L1200" s="18">
        <f t="shared" si="455"/>
        <v>40</v>
      </c>
      <c r="M1200" s="18">
        <f t="shared" si="456"/>
        <v>60</v>
      </c>
      <c r="N1200" s="18">
        <f t="shared" si="457"/>
        <v>40</v>
      </c>
      <c r="O1200" s="18">
        <f t="shared" si="458"/>
        <v>60</v>
      </c>
      <c r="P1200" s="4">
        <f t="shared" si="459"/>
        <v>201811</v>
      </c>
      <c r="Q1200" s="23">
        <f t="shared" si="460"/>
        <v>2.5</v>
      </c>
      <c r="R1200" s="23">
        <f t="shared" si="461"/>
        <v>-2.3908045977011492</v>
      </c>
      <c r="S1200" s="22">
        <f t="shared" si="462"/>
        <v>0.10919540229885083</v>
      </c>
      <c r="T1200" s="5">
        <f t="shared" si="463"/>
        <v>0.63200000000000001</v>
      </c>
      <c r="U1200" s="5"/>
      <c r="V1200" s="5"/>
      <c r="W1200" s="5">
        <f t="shared" si="464"/>
        <v>1.5</v>
      </c>
      <c r="X1200" s="4">
        <f t="shared" si="465"/>
        <v>1.5</v>
      </c>
      <c r="Y1200" s="4">
        <f t="shared" si="466"/>
        <v>0</v>
      </c>
      <c r="Z1200" s="30">
        <f t="shared" si="467"/>
        <v>2018</v>
      </c>
      <c r="AA1200" s="4">
        <f t="shared" si="468"/>
        <v>-1</v>
      </c>
      <c r="AB1200" s="4">
        <f t="shared" si="469"/>
        <v>-1</v>
      </c>
      <c r="AC1200" s="4">
        <f t="shared" si="470"/>
        <v>0</v>
      </c>
      <c r="AD1200" s="4"/>
      <c r="AE1200" s="4">
        <f t="shared" si="471"/>
        <v>0</v>
      </c>
      <c r="AF1200" s="31">
        <f t="shared" si="472"/>
        <v>0.5</v>
      </c>
      <c r="AG1200" s="31">
        <f t="shared" si="473"/>
        <v>0.5</v>
      </c>
      <c r="AH1200" s="3">
        <f t="shared" si="474"/>
        <v>0</v>
      </c>
      <c r="AI1200" s="40" t="b">
        <f t="shared" si="475"/>
        <v>0</v>
      </c>
      <c r="AJ1200" s="3">
        <f t="shared" si="476"/>
        <v>3.1862745098039214E-2</v>
      </c>
      <c r="AK1200" s="3">
        <f t="shared" si="477"/>
        <v>0.73850344496074349</v>
      </c>
    </row>
    <row r="1201" spans="1:37" s="3" customFormat="1" x14ac:dyDescent="0.25">
      <c r="A1201" s="9">
        <v>43429</v>
      </c>
      <c r="B1201" s="1" t="s">
        <v>36</v>
      </c>
      <c r="C1201" s="1" t="s">
        <v>51</v>
      </c>
      <c r="D1201">
        <v>27</v>
      </c>
      <c r="E1201" s="1">
        <v>24</v>
      </c>
      <c r="F1201">
        <f t="shared" si="453"/>
        <v>1</v>
      </c>
      <c r="G1201">
        <f t="shared" si="454"/>
        <v>0</v>
      </c>
      <c r="H1201" s="4">
        <v>1.22</v>
      </c>
      <c r="I1201" s="4">
        <v>4.5</v>
      </c>
      <c r="J1201" s="4">
        <v>1.23</v>
      </c>
      <c r="K1201" s="4">
        <v>4.25</v>
      </c>
      <c r="L1201" s="18">
        <f t="shared" si="455"/>
        <v>80</v>
      </c>
      <c r="M1201" s="18">
        <f t="shared" si="456"/>
        <v>20</v>
      </c>
      <c r="N1201" s="18">
        <f t="shared" si="457"/>
        <v>80</v>
      </c>
      <c r="O1201" s="18">
        <f t="shared" si="458"/>
        <v>20</v>
      </c>
      <c r="P1201" s="4">
        <f t="shared" si="459"/>
        <v>201811</v>
      </c>
      <c r="Q1201" s="23">
        <f t="shared" si="460"/>
        <v>1.22</v>
      </c>
      <c r="R1201" s="23">
        <f t="shared" si="461"/>
        <v>-4.8311688311688314</v>
      </c>
      <c r="S1201" s="22">
        <f t="shared" si="462"/>
        <v>-3.6111688311688317</v>
      </c>
      <c r="T1201" s="5">
        <f t="shared" si="463"/>
        <v>3.6885245901639343</v>
      </c>
      <c r="U1201" s="5"/>
      <c r="V1201" s="5"/>
      <c r="W1201" s="5">
        <f t="shared" si="464"/>
        <v>0.21999999999999997</v>
      </c>
      <c r="X1201" s="4">
        <f t="shared" si="465"/>
        <v>0.22999999999999998</v>
      </c>
      <c r="Y1201" s="4">
        <f t="shared" si="466"/>
        <v>1.0000000000000009E-2</v>
      </c>
      <c r="Z1201" s="30">
        <f t="shared" si="467"/>
        <v>2018</v>
      </c>
      <c r="AA1201" s="4">
        <f t="shared" si="468"/>
        <v>-1</v>
      </c>
      <c r="AB1201" s="4">
        <f t="shared" si="469"/>
        <v>-1</v>
      </c>
      <c r="AC1201" s="4">
        <f t="shared" si="470"/>
        <v>0</v>
      </c>
      <c r="AD1201" s="4"/>
      <c r="AE1201" s="4">
        <f t="shared" si="471"/>
        <v>6.6640010662402105E-3</v>
      </c>
      <c r="AF1201" s="31">
        <f t="shared" si="472"/>
        <v>-0.78</v>
      </c>
      <c r="AG1201" s="31">
        <f t="shared" si="473"/>
        <v>-0.77</v>
      </c>
      <c r="AH1201" s="3">
        <f t="shared" si="474"/>
        <v>0</v>
      </c>
      <c r="AI1201" s="40" t="b">
        <f t="shared" si="475"/>
        <v>0</v>
      </c>
      <c r="AJ1201" s="3">
        <f t="shared" si="476"/>
        <v>4.0209790209790097E-2</v>
      </c>
      <c r="AK1201" s="3">
        <f t="shared" si="477"/>
        <v>0.8102196077650704</v>
      </c>
    </row>
    <row r="1202" spans="1:37" s="3" customFormat="1" x14ac:dyDescent="0.25">
      <c r="A1202" s="9">
        <v>43429</v>
      </c>
      <c r="B1202" s="1" t="s">
        <v>74</v>
      </c>
      <c r="C1202" s="1" t="s">
        <v>63</v>
      </c>
      <c r="D1202">
        <v>45</v>
      </c>
      <c r="E1202" s="1">
        <v>10</v>
      </c>
      <c r="F1202">
        <f t="shared" si="453"/>
        <v>1</v>
      </c>
      <c r="G1202">
        <f t="shared" si="454"/>
        <v>0</v>
      </c>
      <c r="H1202" s="4">
        <v>1.1599999999999999</v>
      </c>
      <c r="I1202" s="4">
        <v>5.5</v>
      </c>
      <c r="J1202" s="4">
        <v>1.1000000000000001</v>
      </c>
      <c r="K1202" s="4">
        <v>7.5</v>
      </c>
      <c r="L1202" s="18">
        <f t="shared" si="455"/>
        <v>80</v>
      </c>
      <c r="M1202" s="18">
        <f t="shared" si="456"/>
        <v>15</v>
      </c>
      <c r="N1202" s="18">
        <f t="shared" si="457"/>
        <v>90</v>
      </c>
      <c r="O1202" s="18">
        <f t="shared" si="458"/>
        <v>10</v>
      </c>
      <c r="P1202" s="4">
        <f t="shared" si="459"/>
        <v>201811</v>
      </c>
      <c r="Q1202" s="23">
        <f t="shared" si="460"/>
        <v>1.1599999999999999</v>
      </c>
      <c r="R1202" s="23">
        <f t="shared" si="461"/>
        <v>-6.4722222222222259</v>
      </c>
      <c r="S1202" s="22">
        <f t="shared" si="462"/>
        <v>-5.3122222222222257</v>
      </c>
      <c r="T1202" s="5">
        <f t="shared" si="463"/>
        <v>4.7413793103448283</v>
      </c>
      <c r="U1202" s="5"/>
      <c r="V1202" s="5"/>
      <c r="W1202" s="5">
        <f t="shared" si="464"/>
        <v>0.15999999999999992</v>
      </c>
      <c r="X1202" s="4">
        <f t="shared" si="465"/>
        <v>0.10000000000000009</v>
      </c>
      <c r="Y1202" s="4">
        <f t="shared" si="466"/>
        <v>-5.9999999999999831E-2</v>
      </c>
      <c r="Z1202" s="30">
        <f t="shared" si="467"/>
        <v>2018</v>
      </c>
      <c r="AA1202" s="4">
        <f t="shared" si="468"/>
        <v>-1</v>
      </c>
      <c r="AB1202" s="4">
        <f t="shared" si="469"/>
        <v>-1</v>
      </c>
      <c r="AC1202" s="4">
        <f t="shared" si="470"/>
        <v>0</v>
      </c>
      <c r="AD1202" s="4"/>
      <c r="AE1202" s="4">
        <f t="shared" si="471"/>
        <v>-4.7021943573667624E-2</v>
      </c>
      <c r="AF1202" s="31">
        <f t="shared" si="472"/>
        <v>-0.84000000000000008</v>
      </c>
      <c r="AG1202" s="31">
        <f t="shared" si="473"/>
        <v>-0.89999999999999991</v>
      </c>
      <c r="AH1202" s="3">
        <f t="shared" si="474"/>
        <v>1</v>
      </c>
      <c r="AI1202" s="40" t="b">
        <f t="shared" si="475"/>
        <v>0</v>
      </c>
      <c r="AJ1202" s="3">
        <f t="shared" si="476"/>
        <v>4.2042042042042094E-2</v>
      </c>
      <c r="AK1202" s="3">
        <f t="shared" si="477"/>
        <v>0.83638132486905592</v>
      </c>
    </row>
    <row r="1203" spans="1:37" s="3" customFormat="1" x14ac:dyDescent="0.25">
      <c r="A1203" s="9">
        <v>43429</v>
      </c>
      <c r="B1203" s="1" t="s">
        <v>43</v>
      </c>
      <c r="C1203" s="1" t="s">
        <v>54</v>
      </c>
      <c r="D1203">
        <v>34</v>
      </c>
      <c r="E1203" s="1">
        <v>17</v>
      </c>
      <c r="F1203">
        <f t="shared" si="453"/>
        <v>1</v>
      </c>
      <c r="G1203">
        <f t="shared" si="454"/>
        <v>0</v>
      </c>
      <c r="H1203" s="4">
        <v>1.1499999999999999</v>
      </c>
      <c r="I1203" s="4">
        <v>5.75</v>
      </c>
      <c r="J1203" s="4">
        <v>1.1299999999999999</v>
      </c>
      <c r="K1203" s="4">
        <v>6.25</v>
      </c>
      <c r="L1203" s="18">
        <f t="shared" si="455"/>
        <v>80</v>
      </c>
      <c r="M1203" s="18">
        <f t="shared" si="456"/>
        <v>15</v>
      </c>
      <c r="N1203" s="18">
        <f t="shared" si="457"/>
        <v>85</v>
      </c>
      <c r="O1203" s="18">
        <f t="shared" si="458"/>
        <v>15</v>
      </c>
      <c r="P1203" s="4">
        <f t="shared" si="459"/>
        <v>201811</v>
      </c>
      <c r="Q1203" s="23">
        <f t="shared" si="460"/>
        <v>1.1499999999999999</v>
      </c>
      <c r="R1203" s="23">
        <f t="shared" si="461"/>
        <v>-6.877192982456144</v>
      </c>
      <c r="S1203" s="22">
        <f t="shared" si="462"/>
        <v>-5.7271929824561436</v>
      </c>
      <c r="T1203" s="5">
        <f t="shared" si="463"/>
        <v>5</v>
      </c>
      <c r="U1203" s="5"/>
      <c r="V1203" s="5"/>
      <c r="W1203" s="5">
        <f t="shared" si="464"/>
        <v>0.14999999999999991</v>
      </c>
      <c r="X1203" s="4">
        <f t="shared" si="465"/>
        <v>0.12999999999999989</v>
      </c>
      <c r="Y1203" s="4">
        <f t="shared" si="466"/>
        <v>-2.0000000000000018E-2</v>
      </c>
      <c r="Z1203" s="30">
        <f t="shared" si="467"/>
        <v>2018</v>
      </c>
      <c r="AA1203" s="4">
        <f t="shared" si="468"/>
        <v>-1</v>
      </c>
      <c r="AB1203" s="4">
        <f t="shared" si="469"/>
        <v>-1</v>
      </c>
      <c r="AC1203" s="4">
        <f t="shared" si="470"/>
        <v>0</v>
      </c>
      <c r="AD1203" s="4"/>
      <c r="AE1203" s="4">
        <f t="shared" si="471"/>
        <v>-1.5390534821084989E-2</v>
      </c>
      <c r="AF1203" s="31">
        <f t="shared" si="472"/>
        <v>-0.85000000000000009</v>
      </c>
      <c r="AG1203" s="31">
        <f t="shared" si="473"/>
        <v>-0.87000000000000011</v>
      </c>
      <c r="AH1203" s="3">
        <f t="shared" si="474"/>
        <v>0</v>
      </c>
      <c r="AI1203" s="40" t="b">
        <f t="shared" si="475"/>
        <v>0</v>
      </c>
      <c r="AJ1203" s="3">
        <f t="shared" si="476"/>
        <v>4.1666666666666741E-2</v>
      </c>
      <c r="AK1203" s="3">
        <f t="shared" si="477"/>
        <v>0.84219610421632285</v>
      </c>
    </row>
    <row r="1204" spans="1:37" s="3" customFormat="1" x14ac:dyDescent="0.25">
      <c r="A1204" s="9">
        <v>43429</v>
      </c>
      <c r="B1204" s="1" t="s">
        <v>46</v>
      </c>
      <c r="C1204" s="1" t="s">
        <v>56</v>
      </c>
      <c r="D1204">
        <v>24</v>
      </c>
      <c r="E1204" s="1">
        <v>21</v>
      </c>
      <c r="F1204">
        <f t="shared" si="453"/>
        <v>1</v>
      </c>
      <c r="G1204">
        <f t="shared" si="454"/>
        <v>0</v>
      </c>
      <c r="H1204" s="4">
        <v>2.5</v>
      </c>
      <c r="I1204" s="4">
        <v>1.58</v>
      </c>
      <c r="J1204" s="4">
        <v>2.4500000000000002</v>
      </c>
      <c r="K1204" s="4">
        <v>1.6</v>
      </c>
      <c r="L1204" s="18">
        <f t="shared" si="455"/>
        <v>40</v>
      </c>
      <c r="M1204" s="18">
        <f t="shared" si="456"/>
        <v>60</v>
      </c>
      <c r="N1204" s="18">
        <f t="shared" si="457"/>
        <v>40</v>
      </c>
      <c r="O1204" s="18">
        <f t="shared" si="458"/>
        <v>60</v>
      </c>
      <c r="P1204" s="4">
        <f t="shared" si="459"/>
        <v>201811</v>
      </c>
      <c r="Q1204" s="23">
        <f t="shared" si="460"/>
        <v>2.5</v>
      </c>
      <c r="R1204" s="23">
        <f t="shared" si="461"/>
        <v>-2.3908045977011492</v>
      </c>
      <c r="S1204" s="22">
        <f t="shared" si="462"/>
        <v>0.10919540229885083</v>
      </c>
      <c r="T1204" s="5">
        <f t="shared" si="463"/>
        <v>0.63200000000000001</v>
      </c>
      <c r="U1204" s="5"/>
      <c r="V1204" s="5"/>
      <c r="W1204" s="5">
        <f t="shared" si="464"/>
        <v>1.5</v>
      </c>
      <c r="X1204" s="4">
        <f t="shared" si="465"/>
        <v>1.4500000000000002</v>
      </c>
      <c r="Y1204" s="4">
        <f t="shared" si="466"/>
        <v>-4.9999999999999822E-2</v>
      </c>
      <c r="Z1204" s="30">
        <f t="shared" si="467"/>
        <v>2018</v>
      </c>
      <c r="AA1204" s="4">
        <f t="shared" si="468"/>
        <v>-1</v>
      </c>
      <c r="AB1204" s="4">
        <f t="shared" si="469"/>
        <v>-1</v>
      </c>
      <c r="AC1204" s="4">
        <f t="shared" si="470"/>
        <v>0</v>
      </c>
      <c r="AD1204" s="4"/>
      <c r="AE1204" s="4">
        <f t="shared" si="471"/>
        <v>-8.1632653061223803E-3</v>
      </c>
      <c r="AF1204" s="31">
        <f t="shared" si="472"/>
        <v>0.5</v>
      </c>
      <c r="AG1204" s="31">
        <f t="shared" si="473"/>
        <v>0.45000000000000018</v>
      </c>
      <c r="AH1204" s="3">
        <f t="shared" si="474"/>
        <v>0</v>
      </c>
      <c r="AI1204" s="40" t="b">
        <f t="shared" si="475"/>
        <v>0</v>
      </c>
      <c r="AJ1204" s="3">
        <f t="shared" si="476"/>
        <v>3.1862745098039214E-2</v>
      </c>
      <c r="AK1204" s="3">
        <f t="shared" si="477"/>
        <v>0.73850344496074349</v>
      </c>
    </row>
    <row r="1205" spans="1:37" s="3" customFormat="1" x14ac:dyDescent="0.25">
      <c r="A1205" s="9">
        <v>43429</v>
      </c>
      <c r="B1205" s="1" t="s">
        <v>40</v>
      </c>
      <c r="C1205" s="1" t="s">
        <v>61</v>
      </c>
      <c r="D1205">
        <v>27</v>
      </c>
      <c r="E1205" s="1">
        <v>30</v>
      </c>
      <c r="F1205">
        <f t="shared" si="453"/>
        <v>0</v>
      </c>
      <c r="G1205">
        <f t="shared" si="454"/>
        <v>1</v>
      </c>
      <c r="H1205" s="4">
        <v>1.57</v>
      </c>
      <c r="I1205" s="4">
        <v>2.5499999999999998</v>
      </c>
      <c r="J1205" s="4">
        <v>1.62</v>
      </c>
      <c r="K1205" s="4">
        <v>2.4</v>
      </c>
      <c r="L1205" s="18">
        <f t="shared" si="455"/>
        <v>60</v>
      </c>
      <c r="M1205" s="18">
        <f t="shared" si="456"/>
        <v>35</v>
      </c>
      <c r="N1205" s="18">
        <f t="shared" si="457"/>
        <v>60</v>
      </c>
      <c r="O1205" s="18">
        <f t="shared" si="458"/>
        <v>40</v>
      </c>
      <c r="P1205" s="4">
        <f t="shared" si="459"/>
        <v>201811</v>
      </c>
      <c r="Q1205" s="23">
        <f t="shared" si="460"/>
        <v>0.61568627450980395</v>
      </c>
      <c r="R1205" s="23">
        <f t="shared" si="461"/>
        <v>-2.3995472552348613</v>
      </c>
      <c r="S1205" s="22">
        <f t="shared" si="462"/>
        <v>-1.7838609807250574</v>
      </c>
      <c r="T1205" s="5">
        <f t="shared" si="463"/>
        <v>1.6242038216560508</v>
      </c>
      <c r="U1205" s="5"/>
      <c r="V1205" s="5"/>
      <c r="W1205" s="5">
        <f t="shared" si="464"/>
        <v>-1</v>
      </c>
      <c r="X1205" s="4">
        <f t="shared" si="465"/>
        <v>-1</v>
      </c>
      <c r="Y1205" s="4">
        <f t="shared" si="466"/>
        <v>0</v>
      </c>
      <c r="Z1205" s="30">
        <f t="shared" si="467"/>
        <v>2018</v>
      </c>
      <c r="AA1205" s="4">
        <f t="shared" si="468"/>
        <v>1.5499999999999998</v>
      </c>
      <c r="AB1205" s="4">
        <f t="shared" si="469"/>
        <v>1.4</v>
      </c>
      <c r="AC1205" s="4">
        <f t="shared" si="470"/>
        <v>-0.14999999999999991</v>
      </c>
      <c r="AD1205" s="4"/>
      <c r="AE1205" s="4">
        <f t="shared" si="471"/>
        <v>1.9658724541951722E-2</v>
      </c>
      <c r="AF1205" s="31">
        <f t="shared" si="472"/>
        <v>0.54999999999999982</v>
      </c>
      <c r="AG1205" s="31">
        <f t="shared" si="473"/>
        <v>0.39999999999999991</v>
      </c>
      <c r="AH1205" s="3">
        <f t="shared" si="474"/>
        <v>0</v>
      </c>
      <c r="AI1205" s="40" t="b">
        <f t="shared" si="475"/>
        <v>0</v>
      </c>
      <c r="AJ1205" s="3">
        <f t="shared" si="476"/>
        <v>2.8276699029126329E-2</v>
      </c>
      <c r="AK1205" s="3">
        <f t="shared" si="477"/>
        <v>0.74295003424395301</v>
      </c>
    </row>
    <row r="1206" spans="1:37" s="3" customFormat="1" x14ac:dyDescent="0.25">
      <c r="A1206" s="9">
        <v>43429</v>
      </c>
      <c r="B1206" s="1" t="s">
        <v>44</v>
      </c>
      <c r="C1206" s="1" t="s">
        <v>58</v>
      </c>
      <c r="D1206">
        <v>20</v>
      </c>
      <c r="E1206" s="1">
        <v>35</v>
      </c>
      <c r="F1206">
        <f t="shared" si="453"/>
        <v>0</v>
      </c>
      <c r="G1206">
        <f t="shared" si="454"/>
        <v>1</v>
      </c>
      <c r="H1206" s="4">
        <v>1.58</v>
      </c>
      <c r="I1206" s="4">
        <v>2.5</v>
      </c>
      <c r="J1206" s="4">
        <v>1.86</v>
      </c>
      <c r="K1206" s="4">
        <v>1.95</v>
      </c>
      <c r="L1206" s="18">
        <f t="shared" si="455"/>
        <v>60</v>
      </c>
      <c r="M1206" s="18">
        <f t="shared" si="456"/>
        <v>40</v>
      </c>
      <c r="N1206" s="18">
        <f t="shared" si="457"/>
        <v>50</v>
      </c>
      <c r="O1206" s="18">
        <f t="shared" si="458"/>
        <v>50</v>
      </c>
      <c r="P1206" s="4">
        <f t="shared" si="459"/>
        <v>201811</v>
      </c>
      <c r="Q1206" s="23">
        <f t="shared" si="460"/>
        <v>0.63200000000000001</v>
      </c>
      <c r="R1206" s="23">
        <f t="shared" si="461"/>
        <v>-2.3908045977011492</v>
      </c>
      <c r="S1206" s="22">
        <f t="shared" si="462"/>
        <v>-1.7588045977011491</v>
      </c>
      <c r="T1206" s="5">
        <f t="shared" si="463"/>
        <v>1.5822784810126582</v>
      </c>
      <c r="U1206" s="5"/>
      <c r="V1206" s="5"/>
      <c r="W1206" s="5">
        <f t="shared" si="464"/>
        <v>-1</v>
      </c>
      <c r="X1206" s="4">
        <f t="shared" si="465"/>
        <v>-1</v>
      </c>
      <c r="Y1206" s="4">
        <f t="shared" si="466"/>
        <v>0</v>
      </c>
      <c r="Z1206" s="30">
        <f t="shared" si="467"/>
        <v>2018</v>
      </c>
      <c r="AA1206" s="4">
        <f t="shared" si="468"/>
        <v>1.5</v>
      </c>
      <c r="AB1206" s="4">
        <f t="shared" si="469"/>
        <v>0.95</v>
      </c>
      <c r="AC1206" s="4">
        <f t="shared" si="470"/>
        <v>-0.55000000000000004</v>
      </c>
      <c r="AD1206" s="4"/>
      <c r="AE1206" s="4">
        <f t="shared" si="471"/>
        <v>9.5276983802912718E-2</v>
      </c>
      <c r="AF1206" s="31">
        <f t="shared" si="472"/>
        <v>0.5</v>
      </c>
      <c r="AG1206" s="31">
        <f t="shared" si="473"/>
        <v>-5.0000000000000044E-2</v>
      </c>
      <c r="AH1206" s="3">
        <f t="shared" si="474"/>
        <v>1</v>
      </c>
      <c r="AI1206" s="40">
        <f t="shared" si="475"/>
        <v>6.2365591397849474E-2</v>
      </c>
      <c r="AJ1206" s="3">
        <f t="shared" si="476"/>
        <v>3.1862745098039214E-2</v>
      </c>
      <c r="AK1206" s="3">
        <f t="shared" si="477"/>
        <v>0.73850344496074349</v>
      </c>
    </row>
    <row r="1207" spans="1:37" s="3" customFormat="1" x14ac:dyDescent="0.25">
      <c r="A1207" s="9">
        <v>43429</v>
      </c>
      <c r="B1207" s="1" t="s">
        <v>53</v>
      </c>
      <c r="C1207" s="1" t="s">
        <v>52</v>
      </c>
      <c r="D1207">
        <v>13</v>
      </c>
      <c r="E1207" s="1">
        <v>27</v>
      </c>
      <c r="F1207">
        <f t="shared" si="453"/>
        <v>0</v>
      </c>
      <c r="G1207">
        <f t="shared" si="454"/>
        <v>1</v>
      </c>
      <c r="H1207" s="4">
        <v>4.5</v>
      </c>
      <c r="I1207" s="4">
        <v>1.22</v>
      </c>
      <c r="J1207" s="4">
        <v>5.75</v>
      </c>
      <c r="K1207" s="4">
        <v>1.1499999999999999</v>
      </c>
      <c r="L1207" s="18">
        <f t="shared" si="455"/>
        <v>20</v>
      </c>
      <c r="M1207" s="18">
        <f t="shared" si="456"/>
        <v>80</v>
      </c>
      <c r="N1207" s="18">
        <f t="shared" si="457"/>
        <v>15</v>
      </c>
      <c r="O1207" s="18">
        <f t="shared" si="458"/>
        <v>85</v>
      </c>
      <c r="P1207" s="4">
        <f t="shared" si="459"/>
        <v>201811</v>
      </c>
      <c r="Q1207" s="23">
        <f t="shared" si="460"/>
        <v>3.6885245901639343</v>
      </c>
      <c r="R1207" s="23">
        <f t="shared" si="461"/>
        <v>-4.8311688311688314</v>
      </c>
      <c r="S1207" s="22">
        <f t="shared" si="462"/>
        <v>-1.1426442410048971</v>
      </c>
      <c r="T1207" s="5">
        <f t="shared" si="463"/>
        <v>0.27111111111111108</v>
      </c>
      <c r="U1207" s="5"/>
      <c r="V1207" s="5"/>
      <c r="W1207" s="5">
        <f t="shared" si="464"/>
        <v>-1</v>
      </c>
      <c r="X1207" s="4">
        <f t="shared" si="465"/>
        <v>-1</v>
      </c>
      <c r="Y1207" s="4">
        <f t="shared" si="466"/>
        <v>0</v>
      </c>
      <c r="Z1207" s="30">
        <f t="shared" si="467"/>
        <v>2018</v>
      </c>
      <c r="AA1207" s="4">
        <f t="shared" si="468"/>
        <v>0.21999999999999997</v>
      </c>
      <c r="AB1207" s="4">
        <f t="shared" si="469"/>
        <v>0.14999999999999991</v>
      </c>
      <c r="AC1207" s="4">
        <f t="shared" si="470"/>
        <v>-7.0000000000000062E-2</v>
      </c>
      <c r="AD1207" s="4"/>
      <c r="AE1207" s="4">
        <f t="shared" si="471"/>
        <v>4.8309178743961345E-2</v>
      </c>
      <c r="AF1207" s="31">
        <f t="shared" si="472"/>
        <v>-0.78</v>
      </c>
      <c r="AG1207" s="31">
        <f t="shared" si="473"/>
        <v>-0.85000000000000009</v>
      </c>
      <c r="AH1207" s="3">
        <f t="shared" si="474"/>
        <v>1</v>
      </c>
      <c r="AI1207" s="40" t="b">
        <f t="shared" si="475"/>
        <v>0</v>
      </c>
      <c r="AJ1207" s="3">
        <f t="shared" si="476"/>
        <v>4.0209790209790097E-2</v>
      </c>
      <c r="AK1207" s="3">
        <f t="shared" si="477"/>
        <v>0.8102196077650704</v>
      </c>
    </row>
    <row r="1208" spans="1:37" s="3" customFormat="1" x14ac:dyDescent="0.25">
      <c r="A1208" s="9">
        <v>43429</v>
      </c>
      <c r="B1208" s="1" t="s">
        <v>55</v>
      </c>
      <c r="C1208" s="1" t="s">
        <v>34</v>
      </c>
      <c r="D1208">
        <v>25</v>
      </c>
      <c r="E1208" s="1">
        <v>22</v>
      </c>
      <c r="F1208">
        <f t="shared" si="453"/>
        <v>1</v>
      </c>
      <c r="G1208">
        <f t="shared" si="454"/>
        <v>0</v>
      </c>
      <c r="H1208" s="4">
        <v>1.4</v>
      </c>
      <c r="I1208" s="4">
        <v>3.05</v>
      </c>
      <c r="J1208" s="4">
        <v>1.47</v>
      </c>
      <c r="K1208" s="4">
        <v>2.75</v>
      </c>
      <c r="L1208" s="18">
        <f t="shared" si="455"/>
        <v>70</v>
      </c>
      <c r="M1208" s="18">
        <f t="shared" si="456"/>
        <v>30</v>
      </c>
      <c r="N1208" s="18">
        <f t="shared" si="457"/>
        <v>65</v>
      </c>
      <c r="O1208" s="18">
        <f t="shared" si="458"/>
        <v>35</v>
      </c>
      <c r="P1208" s="4">
        <f t="shared" si="459"/>
        <v>201811</v>
      </c>
      <c r="Q1208" s="23">
        <f t="shared" si="460"/>
        <v>1.4</v>
      </c>
      <c r="R1208" s="23">
        <f t="shared" si="461"/>
        <v>-2.9878048780487809</v>
      </c>
      <c r="S1208" s="22">
        <f t="shared" si="462"/>
        <v>-1.587804878048781</v>
      </c>
      <c r="T1208" s="5">
        <f t="shared" si="463"/>
        <v>2.1785714285714284</v>
      </c>
      <c r="U1208" s="5"/>
      <c r="V1208" s="5"/>
      <c r="W1208" s="5">
        <f t="shared" si="464"/>
        <v>0.39999999999999991</v>
      </c>
      <c r="X1208" s="4">
        <f t="shared" si="465"/>
        <v>0.47</v>
      </c>
      <c r="Y1208" s="4">
        <f t="shared" si="466"/>
        <v>7.0000000000000062E-2</v>
      </c>
      <c r="Z1208" s="30">
        <f t="shared" si="467"/>
        <v>2018</v>
      </c>
      <c r="AA1208" s="4">
        <f t="shared" si="468"/>
        <v>-1</v>
      </c>
      <c r="AB1208" s="4">
        <f t="shared" si="469"/>
        <v>-1</v>
      </c>
      <c r="AC1208" s="4">
        <f t="shared" si="470"/>
        <v>0</v>
      </c>
      <c r="AD1208" s="4"/>
      <c r="AE1208" s="4">
        <f t="shared" si="471"/>
        <v>3.4013605442176909E-2</v>
      </c>
      <c r="AF1208" s="31">
        <f t="shared" si="472"/>
        <v>-0.60000000000000009</v>
      </c>
      <c r="AG1208" s="31">
        <f t="shared" si="473"/>
        <v>-0.53</v>
      </c>
      <c r="AH1208" s="3">
        <f t="shared" si="474"/>
        <v>0</v>
      </c>
      <c r="AI1208" s="40" t="b">
        <f t="shared" si="475"/>
        <v>0</v>
      </c>
      <c r="AJ1208" s="3">
        <f t="shared" si="476"/>
        <v>4.0449438202247112E-2</v>
      </c>
      <c r="AK1208" s="3">
        <f t="shared" si="477"/>
        <v>0.75593569865462973</v>
      </c>
    </row>
    <row r="1209" spans="1:37" s="3" customFormat="1" x14ac:dyDescent="0.25">
      <c r="A1209" s="9">
        <v>43429</v>
      </c>
      <c r="B1209" s="1" t="s">
        <v>39</v>
      </c>
      <c r="C1209" s="1" t="s">
        <v>38</v>
      </c>
      <c r="D1209">
        <v>27</v>
      </c>
      <c r="E1209" s="1">
        <v>9</v>
      </c>
      <c r="F1209">
        <f t="shared" si="453"/>
        <v>1</v>
      </c>
      <c r="G1209">
        <f t="shared" si="454"/>
        <v>0</v>
      </c>
      <c r="H1209" s="4">
        <v>1.52</v>
      </c>
      <c r="I1209" s="4">
        <v>2.67</v>
      </c>
      <c r="J1209" s="4">
        <v>1.76</v>
      </c>
      <c r="K1209" s="4">
        <v>2.1</v>
      </c>
      <c r="L1209" s="18">
        <f t="shared" si="455"/>
        <v>60</v>
      </c>
      <c r="M1209" s="18">
        <f t="shared" si="456"/>
        <v>35</v>
      </c>
      <c r="N1209" s="18">
        <f t="shared" si="457"/>
        <v>55</v>
      </c>
      <c r="O1209" s="18">
        <f t="shared" si="458"/>
        <v>45</v>
      </c>
      <c r="P1209" s="4">
        <f t="shared" si="459"/>
        <v>201811</v>
      </c>
      <c r="Q1209" s="23">
        <f t="shared" si="460"/>
        <v>1.52</v>
      </c>
      <c r="R1209" s="23">
        <f t="shared" si="461"/>
        <v>-2.521879318286504</v>
      </c>
      <c r="S1209" s="22">
        <f t="shared" si="462"/>
        <v>-1.001879318286504</v>
      </c>
      <c r="T1209" s="5">
        <f t="shared" si="463"/>
        <v>1.756578947368421</v>
      </c>
      <c r="U1209" s="5"/>
      <c r="V1209" s="5"/>
      <c r="W1209" s="5">
        <f t="shared" si="464"/>
        <v>0.52</v>
      </c>
      <c r="X1209" s="4">
        <f t="shared" si="465"/>
        <v>0.76</v>
      </c>
      <c r="Y1209" s="4">
        <f t="shared" si="466"/>
        <v>0.24</v>
      </c>
      <c r="Z1209" s="30">
        <f t="shared" si="467"/>
        <v>2018</v>
      </c>
      <c r="AA1209" s="4">
        <f t="shared" si="468"/>
        <v>-1</v>
      </c>
      <c r="AB1209" s="4">
        <f t="shared" si="469"/>
        <v>-1</v>
      </c>
      <c r="AC1209" s="4">
        <f t="shared" si="470"/>
        <v>0</v>
      </c>
      <c r="AD1209" s="4"/>
      <c r="AE1209" s="4">
        <f t="shared" si="471"/>
        <v>8.9712918660287078E-2</v>
      </c>
      <c r="AF1209" s="31">
        <f t="shared" si="472"/>
        <v>-0.48</v>
      </c>
      <c r="AG1209" s="31">
        <f t="shared" si="473"/>
        <v>-0.24</v>
      </c>
      <c r="AH1209" s="3">
        <f t="shared" si="474"/>
        <v>1</v>
      </c>
      <c r="AI1209" s="40">
        <f t="shared" si="475"/>
        <v>5.7286346612189232E-2</v>
      </c>
      <c r="AJ1209" s="3">
        <f t="shared" si="476"/>
        <v>3.1408114558472477E-2</v>
      </c>
      <c r="AK1209" s="3">
        <f t="shared" si="477"/>
        <v>0.74560748766802243</v>
      </c>
    </row>
    <row r="1210" spans="1:37" s="3" customFormat="1" x14ac:dyDescent="0.25">
      <c r="A1210" s="9">
        <v>43426</v>
      </c>
      <c r="B1210" s="1" t="s">
        <v>42</v>
      </c>
      <c r="C1210" s="1" t="s">
        <v>41</v>
      </c>
      <c r="D1210">
        <v>31</v>
      </c>
      <c r="E1210" s="1">
        <v>17</v>
      </c>
      <c r="F1210">
        <f t="shared" si="453"/>
        <v>1</v>
      </c>
      <c r="G1210">
        <f t="shared" si="454"/>
        <v>0</v>
      </c>
      <c r="H1210" s="4">
        <v>1.1399999999999999</v>
      </c>
      <c r="I1210" s="4">
        <v>6</v>
      </c>
      <c r="J1210" s="4">
        <v>1.1299999999999999</v>
      </c>
      <c r="K1210" s="4">
        <v>6.25</v>
      </c>
      <c r="L1210" s="18">
        <f t="shared" si="455"/>
        <v>80</v>
      </c>
      <c r="M1210" s="18">
        <f t="shared" si="456"/>
        <v>15</v>
      </c>
      <c r="N1210" s="18">
        <f t="shared" si="457"/>
        <v>85</v>
      </c>
      <c r="O1210" s="18">
        <f t="shared" si="458"/>
        <v>15</v>
      </c>
      <c r="P1210" s="4">
        <f t="shared" si="459"/>
        <v>201811</v>
      </c>
      <c r="Q1210" s="23">
        <f t="shared" si="460"/>
        <v>1.1399999999999999</v>
      </c>
      <c r="R1210" s="23">
        <f t="shared" si="461"/>
        <v>-7.3428571428571479</v>
      </c>
      <c r="S1210" s="22">
        <f t="shared" si="462"/>
        <v>-6.2028571428571482</v>
      </c>
      <c r="T1210" s="5">
        <f t="shared" si="463"/>
        <v>5.2631578947368425</v>
      </c>
      <c r="U1210" s="5"/>
      <c r="V1210" s="5"/>
      <c r="W1210" s="5">
        <f t="shared" si="464"/>
        <v>0.1399999999999999</v>
      </c>
      <c r="X1210" s="4">
        <f t="shared" si="465"/>
        <v>0.12999999999999989</v>
      </c>
      <c r="Y1210" s="4">
        <f t="shared" si="466"/>
        <v>-1.0000000000000009E-2</v>
      </c>
      <c r="Z1210" s="30">
        <f t="shared" si="467"/>
        <v>2018</v>
      </c>
      <c r="AA1210" s="4">
        <f t="shared" si="468"/>
        <v>-1</v>
      </c>
      <c r="AB1210" s="4">
        <f t="shared" si="469"/>
        <v>-1</v>
      </c>
      <c r="AC1210" s="4">
        <f t="shared" si="470"/>
        <v>0</v>
      </c>
      <c r="AD1210" s="4"/>
      <c r="AE1210" s="4">
        <f t="shared" si="471"/>
        <v>-7.7627697562490106E-3</v>
      </c>
      <c r="AF1210" s="31">
        <f t="shared" si="472"/>
        <v>-0.8600000000000001</v>
      </c>
      <c r="AG1210" s="31">
        <f t="shared" si="473"/>
        <v>-0.87000000000000011</v>
      </c>
      <c r="AH1210" s="3">
        <f t="shared" si="474"/>
        <v>0</v>
      </c>
      <c r="AI1210" s="40" t="b">
        <f t="shared" si="475"/>
        <v>0</v>
      </c>
      <c r="AJ1210" s="3">
        <f t="shared" si="476"/>
        <v>4.2016806722689037E-2</v>
      </c>
      <c r="AK1210" s="3">
        <f t="shared" si="477"/>
        <v>0.84738894018672406</v>
      </c>
    </row>
    <row r="1211" spans="1:37" s="3" customFormat="1" x14ac:dyDescent="0.25">
      <c r="A1211" s="9">
        <v>43426</v>
      </c>
      <c r="B1211" s="1" t="s">
        <v>37</v>
      </c>
      <c r="C1211" s="1" t="s">
        <v>48</v>
      </c>
      <c r="D1211">
        <v>31</v>
      </c>
      <c r="E1211" s="1">
        <v>23</v>
      </c>
      <c r="F1211">
        <f t="shared" si="453"/>
        <v>1</v>
      </c>
      <c r="G1211">
        <f t="shared" si="454"/>
        <v>0</v>
      </c>
      <c r="H1211" s="4">
        <v>1.27</v>
      </c>
      <c r="I1211" s="4">
        <v>3.8</v>
      </c>
      <c r="J1211" s="4">
        <v>1.27</v>
      </c>
      <c r="K1211" s="4">
        <v>3.8</v>
      </c>
      <c r="L1211" s="18">
        <f t="shared" si="455"/>
        <v>70</v>
      </c>
      <c r="M1211" s="18">
        <f t="shared" si="456"/>
        <v>25</v>
      </c>
      <c r="N1211" s="18">
        <f t="shared" si="457"/>
        <v>75</v>
      </c>
      <c r="O1211" s="18">
        <f t="shared" si="458"/>
        <v>25</v>
      </c>
      <c r="P1211" s="4">
        <f t="shared" si="459"/>
        <v>201811</v>
      </c>
      <c r="Q1211" s="23">
        <f t="shared" si="460"/>
        <v>1.27</v>
      </c>
      <c r="R1211" s="23">
        <f t="shared" si="461"/>
        <v>-4.06084656084656</v>
      </c>
      <c r="S1211" s="22">
        <f t="shared" si="462"/>
        <v>-2.79084656084656</v>
      </c>
      <c r="T1211" s="5">
        <f t="shared" si="463"/>
        <v>2.9921259842519685</v>
      </c>
      <c r="U1211" s="5"/>
      <c r="V1211" s="5"/>
      <c r="W1211" s="5">
        <f t="shared" si="464"/>
        <v>0.27</v>
      </c>
      <c r="X1211" s="4">
        <f t="shared" si="465"/>
        <v>0.27</v>
      </c>
      <c r="Y1211" s="4">
        <f t="shared" si="466"/>
        <v>0</v>
      </c>
      <c r="Z1211" s="30">
        <f t="shared" si="467"/>
        <v>2018</v>
      </c>
      <c r="AA1211" s="4">
        <f t="shared" si="468"/>
        <v>-1</v>
      </c>
      <c r="AB1211" s="4">
        <f t="shared" si="469"/>
        <v>-1</v>
      </c>
      <c r="AC1211" s="4">
        <f t="shared" si="470"/>
        <v>0</v>
      </c>
      <c r="AD1211" s="4"/>
      <c r="AE1211" s="4">
        <f t="shared" si="471"/>
        <v>0</v>
      </c>
      <c r="AF1211" s="31">
        <f t="shared" si="472"/>
        <v>-0.73</v>
      </c>
      <c r="AG1211" s="31">
        <f t="shared" si="473"/>
        <v>-0.73</v>
      </c>
      <c r="AH1211" s="3">
        <f t="shared" si="474"/>
        <v>0</v>
      </c>
      <c r="AI1211" s="40" t="b">
        <f t="shared" si="475"/>
        <v>0</v>
      </c>
      <c r="AJ1211" s="3">
        <f t="shared" si="476"/>
        <v>4.8126232741617536E-2</v>
      </c>
      <c r="AK1211" s="3">
        <f t="shared" si="477"/>
        <v>0.78231258401574977</v>
      </c>
    </row>
    <row r="1212" spans="1:37" s="3" customFormat="1" x14ac:dyDescent="0.25">
      <c r="A1212" s="9">
        <v>43426</v>
      </c>
      <c r="B1212" s="1" t="s">
        <v>33</v>
      </c>
      <c r="C1212" s="1" t="s">
        <v>45</v>
      </c>
      <c r="D1212">
        <v>16</v>
      </c>
      <c r="E1212" s="1">
        <v>23</v>
      </c>
      <c r="F1212">
        <f t="shared" si="453"/>
        <v>0</v>
      </c>
      <c r="G1212">
        <f t="shared" si="454"/>
        <v>1</v>
      </c>
      <c r="H1212" s="4">
        <v>2.7</v>
      </c>
      <c r="I1212" s="4">
        <v>1.5</v>
      </c>
      <c r="J1212" s="4">
        <v>2.5</v>
      </c>
      <c r="K1212" s="4">
        <v>1.58</v>
      </c>
      <c r="L1212" s="18">
        <f t="shared" si="455"/>
        <v>30</v>
      </c>
      <c r="M1212" s="18">
        <f t="shared" si="456"/>
        <v>65</v>
      </c>
      <c r="N1212" s="18">
        <f t="shared" si="457"/>
        <v>40</v>
      </c>
      <c r="O1212" s="18">
        <f t="shared" si="458"/>
        <v>60</v>
      </c>
      <c r="P1212" s="4">
        <f t="shared" si="459"/>
        <v>201811</v>
      </c>
      <c r="Q1212" s="23">
        <f t="shared" si="460"/>
        <v>1.8</v>
      </c>
      <c r="R1212" s="23">
        <f t="shared" si="461"/>
        <v>-2.5882352941176467</v>
      </c>
      <c r="S1212" s="22">
        <f t="shared" si="462"/>
        <v>-0.7882352941176467</v>
      </c>
      <c r="T1212" s="5">
        <f t="shared" si="463"/>
        <v>0.55555555555555547</v>
      </c>
      <c r="U1212" s="5"/>
      <c r="V1212" s="5"/>
      <c r="W1212" s="5">
        <f t="shared" si="464"/>
        <v>-1</v>
      </c>
      <c r="X1212" s="4">
        <f t="shared" si="465"/>
        <v>-1</v>
      </c>
      <c r="Y1212" s="4">
        <f t="shared" si="466"/>
        <v>0</v>
      </c>
      <c r="Z1212" s="30">
        <f t="shared" si="467"/>
        <v>2018</v>
      </c>
      <c r="AA1212" s="4">
        <f t="shared" si="468"/>
        <v>0.5</v>
      </c>
      <c r="AB1212" s="4">
        <f t="shared" si="469"/>
        <v>0.58000000000000007</v>
      </c>
      <c r="AC1212" s="4">
        <f t="shared" si="470"/>
        <v>8.0000000000000071E-2</v>
      </c>
      <c r="AD1212" s="4"/>
      <c r="AE1212" s="4">
        <f t="shared" si="471"/>
        <v>-2.9629629629629672E-2</v>
      </c>
      <c r="AF1212" s="31">
        <f t="shared" si="472"/>
        <v>-0.5</v>
      </c>
      <c r="AG1212" s="31">
        <f t="shared" si="473"/>
        <v>-0.41999999999999993</v>
      </c>
      <c r="AH1212" s="3">
        <f t="shared" si="474"/>
        <v>0</v>
      </c>
      <c r="AI1212" s="40" t="b">
        <f t="shared" si="475"/>
        <v>0</v>
      </c>
      <c r="AJ1212" s="3">
        <f t="shared" si="476"/>
        <v>3.5714285714285587E-2</v>
      </c>
      <c r="AK1212" s="3">
        <f t="shared" si="477"/>
        <v>0.74394147233653407</v>
      </c>
    </row>
    <row r="1213" spans="1:37" s="3" customFormat="1" x14ac:dyDescent="0.25">
      <c r="A1213" s="9">
        <v>43423</v>
      </c>
      <c r="B1213" s="1" t="s">
        <v>73</v>
      </c>
      <c r="C1213" s="1" t="s">
        <v>49</v>
      </c>
      <c r="D1213">
        <v>54</v>
      </c>
      <c r="E1213" s="1">
        <v>51</v>
      </c>
      <c r="F1213">
        <f t="shared" si="453"/>
        <v>1</v>
      </c>
      <c r="G1213">
        <f t="shared" si="454"/>
        <v>0</v>
      </c>
      <c r="H1213" s="4">
        <v>1.74</v>
      </c>
      <c r="I1213" s="4">
        <v>2.15</v>
      </c>
      <c r="J1213" s="4">
        <v>1.74</v>
      </c>
      <c r="K1213" s="4">
        <v>2.15</v>
      </c>
      <c r="L1213" s="18">
        <f t="shared" si="455"/>
        <v>50</v>
      </c>
      <c r="M1213" s="18">
        <f t="shared" si="456"/>
        <v>45</v>
      </c>
      <c r="N1213" s="18">
        <f t="shared" si="457"/>
        <v>55</v>
      </c>
      <c r="O1213" s="18">
        <f t="shared" si="458"/>
        <v>45</v>
      </c>
      <c r="P1213" s="4">
        <f t="shared" si="459"/>
        <v>201811</v>
      </c>
      <c r="Q1213" s="23">
        <f t="shared" si="460"/>
        <v>1.74</v>
      </c>
      <c r="R1213" s="23">
        <f t="shared" si="461"/>
        <v>-2.2209165687426555</v>
      </c>
      <c r="S1213" s="22">
        <f t="shared" si="462"/>
        <v>-0.48091656874265554</v>
      </c>
      <c r="T1213" s="5">
        <f t="shared" si="463"/>
        <v>1.235632183908046</v>
      </c>
      <c r="U1213" s="5"/>
      <c r="V1213" s="5"/>
      <c r="W1213" s="5">
        <f t="shared" si="464"/>
        <v>0.74</v>
      </c>
      <c r="X1213" s="4">
        <f t="shared" si="465"/>
        <v>0.74</v>
      </c>
      <c r="Y1213" s="4">
        <f t="shared" si="466"/>
        <v>0</v>
      </c>
      <c r="Z1213" s="30">
        <f t="shared" si="467"/>
        <v>2018</v>
      </c>
      <c r="AA1213" s="4">
        <f t="shared" si="468"/>
        <v>-1</v>
      </c>
      <c r="AB1213" s="4">
        <f t="shared" si="469"/>
        <v>-1</v>
      </c>
      <c r="AC1213" s="4">
        <f t="shared" si="470"/>
        <v>0</v>
      </c>
      <c r="AD1213" s="4"/>
      <c r="AE1213" s="4">
        <f t="shared" si="471"/>
        <v>0</v>
      </c>
      <c r="AF1213" s="31">
        <f t="shared" si="472"/>
        <v>-0.26</v>
      </c>
      <c r="AG1213" s="31">
        <f t="shared" si="473"/>
        <v>-0.26</v>
      </c>
      <c r="AH1213" s="3">
        <f t="shared" si="474"/>
        <v>0</v>
      </c>
      <c r="AI1213" s="40" t="b">
        <f t="shared" si="475"/>
        <v>0</v>
      </c>
      <c r="AJ1213" s="3">
        <f t="shared" si="476"/>
        <v>3.8303341902313659E-2</v>
      </c>
      <c r="AK1213" s="3">
        <f t="shared" si="477"/>
        <v>0.72204519573698789</v>
      </c>
    </row>
    <row r="1214" spans="1:37" s="3" customFormat="1" x14ac:dyDescent="0.25">
      <c r="A1214" s="9">
        <v>43422</v>
      </c>
      <c r="B1214" s="1" t="s">
        <v>45</v>
      </c>
      <c r="C1214" s="1" t="s">
        <v>60</v>
      </c>
      <c r="D1214">
        <v>25</v>
      </c>
      <c r="E1214" s="1">
        <v>20</v>
      </c>
      <c r="F1214">
        <f t="shared" si="453"/>
        <v>1</v>
      </c>
      <c r="G1214">
        <f t="shared" si="454"/>
        <v>0</v>
      </c>
      <c r="H1214" s="4">
        <v>1.74</v>
      </c>
      <c r="I1214" s="4">
        <v>2.15</v>
      </c>
      <c r="J1214" s="4">
        <v>1.71</v>
      </c>
      <c r="K1214" s="4">
        <v>2.2000000000000002</v>
      </c>
      <c r="L1214" s="18">
        <f t="shared" si="455"/>
        <v>50</v>
      </c>
      <c r="M1214" s="18">
        <f t="shared" si="456"/>
        <v>45</v>
      </c>
      <c r="N1214" s="18">
        <f t="shared" si="457"/>
        <v>55</v>
      </c>
      <c r="O1214" s="18">
        <f t="shared" si="458"/>
        <v>45</v>
      </c>
      <c r="P1214" s="4">
        <f t="shared" si="459"/>
        <v>201811</v>
      </c>
      <c r="Q1214" s="23">
        <f t="shared" si="460"/>
        <v>1.74</v>
      </c>
      <c r="R1214" s="23">
        <f t="shared" si="461"/>
        <v>-2.2209165687426555</v>
      </c>
      <c r="S1214" s="22">
        <f t="shared" si="462"/>
        <v>-0.48091656874265554</v>
      </c>
      <c r="T1214" s="5">
        <f t="shared" si="463"/>
        <v>1.235632183908046</v>
      </c>
      <c r="U1214" s="5"/>
      <c r="V1214" s="5"/>
      <c r="W1214" s="5">
        <f t="shared" si="464"/>
        <v>0.74</v>
      </c>
      <c r="X1214" s="4">
        <f t="shared" si="465"/>
        <v>0.71</v>
      </c>
      <c r="Y1214" s="4">
        <f t="shared" si="466"/>
        <v>-3.0000000000000027E-2</v>
      </c>
      <c r="Z1214" s="30">
        <f t="shared" si="467"/>
        <v>2018</v>
      </c>
      <c r="AA1214" s="4">
        <f t="shared" si="468"/>
        <v>-1</v>
      </c>
      <c r="AB1214" s="4">
        <f t="shared" si="469"/>
        <v>-1</v>
      </c>
      <c r="AC1214" s="4">
        <f t="shared" si="470"/>
        <v>0</v>
      </c>
      <c r="AD1214" s="4"/>
      <c r="AE1214" s="4">
        <f t="shared" si="471"/>
        <v>-1.0082677959265984E-2</v>
      </c>
      <c r="AF1214" s="31">
        <f t="shared" si="472"/>
        <v>-0.26</v>
      </c>
      <c r="AG1214" s="31">
        <f t="shared" si="473"/>
        <v>-0.29000000000000004</v>
      </c>
      <c r="AH1214" s="3">
        <f t="shared" si="474"/>
        <v>0</v>
      </c>
      <c r="AI1214" s="40" t="b">
        <f t="shared" si="475"/>
        <v>0</v>
      </c>
      <c r="AJ1214" s="3">
        <f t="shared" si="476"/>
        <v>3.8303341902313659E-2</v>
      </c>
      <c r="AK1214" s="3">
        <f t="shared" si="477"/>
        <v>0.72204519573698789</v>
      </c>
    </row>
    <row r="1215" spans="1:37" s="3" customFormat="1" x14ac:dyDescent="0.25">
      <c r="A1215" s="9">
        <v>43422</v>
      </c>
      <c r="B1215" s="1" t="s">
        <v>42</v>
      </c>
      <c r="C1215" s="1" t="s">
        <v>55</v>
      </c>
      <c r="D1215">
        <v>48</v>
      </c>
      <c r="E1215" s="1">
        <v>7</v>
      </c>
      <c r="F1215">
        <f t="shared" si="453"/>
        <v>1</v>
      </c>
      <c r="G1215">
        <f t="shared" si="454"/>
        <v>0</v>
      </c>
      <c r="H1215" s="4">
        <v>1.27</v>
      </c>
      <c r="I1215" s="4">
        <v>3.8</v>
      </c>
      <c r="J1215" s="4">
        <v>1.27</v>
      </c>
      <c r="K1215" s="4">
        <v>3.8</v>
      </c>
      <c r="L1215" s="18">
        <f t="shared" si="455"/>
        <v>70</v>
      </c>
      <c r="M1215" s="18">
        <f t="shared" si="456"/>
        <v>25</v>
      </c>
      <c r="N1215" s="18">
        <f t="shared" si="457"/>
        <v>75</v>
      </c>
      <c r="O1215" s="18">
        <f t="shared" si="458"/>
        <v>25</v>
      </c>
      <c r="P1215" s="4">
        <f t="shared" si="459"/>
        <v>201811</v>
      </c>
      <c r="Q1215" s="23">
        <f t="shared" si="460"/>
        <v>1.27</v>
      </c>
      <c r="R1215" s="23">
        <f t="shared" si="461"/>
        <v>-4.06084656084656</v>
      </c>
      <c r="S1215" s="22">
        <f t="shared" si="462"/>
        <v>-2.79084656084656</v>
      </c>
      <c r="T1215" s="5">
        <f t="shared" si="463"/>
        <v>2.9921259842519685</v>
      </c>
      <c r="U1215" s="5"/>
      <c r="V1215" s="5"/>
      <c r="W1215" s="5">
        <f t="shared" si="464"/>
        <v>0.27</v>
      </c>
      <c r="X1215" s="4">
        <f t="shared" si="465"/>
        <v>0.27</v>
      </c>
      <c r="Y1215" s="4">
        <f t="shared" si="466"/>
        <v>0</v>
      </c>
      <c r="Z1215" s="30">
        <f t="shared" si="467"/>
        <v>2018</v>
      </c>
      <c r="AA1215" s="4">
        <f t="shared" si="468"/>
        <v>-1</v>
      </c>
      <c r="AB1215" s="4">
        <f t="shared" si="469"/>
        <v>-1</v>
      </c>
      <c r="AC1215" s="4">
        <f t="shared" si="470"/>
        <v>0</v>
      </c>
      <c r="AD1215" s="4"/>
      <c r="AE1215" s="4">
        <f t="shared" si="471"/>
        <v>0</v>
      </c>
      <c r="AF1215" s="31">
        <f t="shared" si="472"/>
        <v>-0.73</v>
      </c>
      <c r="AG1215" s="31">
        <f t="shared" si="473"/>
        <v>-0.73</v>
      </c>
      <c r="AH1215" s="3">
        <f t="shared" si="474"/>
        <v>0</v>
      </c>
      <c r="AI1215" s="40" t="b">
        <f t="shared" si="475"/>
        <v>0</v>
      </c>
      <c r="AJ1215" s="3">
        <f t="shared" si="476"/>
        <v>4.8126232741617536E-2</v>
      </c>
      <c r="AK1215" s="3">
        <f t="shared" si="477"/>
        <v>0.78231258401574977</v>
      </c>
    </row>
    <row r="1216" spans="1:37" s="3" customFormat="1" x14ac:dyDescent="0.25">
      <c r="A1216" s="9">
        <v>43422</v>
      </c>
      <c r="B1216" s="1" t="s">
        <v>63</v>
      </c>
      <c r="C1216" s="1" t="s">
        <v>54</v>
      </c>
      <c r="D1216">
        <v>21</v>
      </c>
      <c r="E1216" s="1">
        <v>23</v>
      </c>
      <c r="F1216">
        <f t="shared" si="453"/>
        <v>0</v>
      </c>
      <c r="G1216">
        <f t="shared" si="454"/>
        <v>1</v>
      </c>
      <c r="H1216" s="4">
        <v>1.52</v>
      </c>
      <c r="I1216" s="4">
        <v>2.67</v>
      </c>
      <c r="J1216" s="4">
        <v>1.45</v>
      </c>
      <c r="K1216" s="4">
        <v>2.8</v>
      </c>
      <c r="L1216" s="18">
        <f t="shared" si="455"/>
        <v>60</v>
      </c>
      <c r="M1216" s="18">
        <f t="shared" si="456"/>
        <v>35</v>
      </c>
      <c r="N1216" s="18">
        <f t="shared" si="457"/>
        <v>65</v>
      </c>
      <c r="O1216" s="18">
        <f t="shared" si="458"/>
        <v>35</v>
      </c>
      <c r="P1216" s="4">
        <f t="shared" si="459"/>
        <v>201811</v>
      </c>
      <c r="Q1216" s="23">
        <f t="shared" si="460"/>
        <v>0.56928838951310867</v>
      </c>
      <c r="R1216" s="23">
        <f t="shared" si="461"/>
        <v>-2.521879318286504</v>
      </c>
      <c r="S1216" s="22">
        <f t="shared" si="462"/>
        <v>-1.9525909287733954</v>
      </c>
      <c r="T1216" s="5">
        <f t="shared" si="463"/>
        <v>1.756578947368421</v>
      </c>
      <c r="U1216" s="5"/>
      <c r="V1216" s="5"/>
      <c r="W1216" s="5">
        <f t="shared" si="464"/>
        <v>-1</v>
      </c>
      <c r="X1216" s="4">
        <f t="shared" si="465"/>
        <v>-1</v>
      </c>
      <c r="Y1216" s="4">
        <f t="shared" si="466"/>
        <v>0</v>
      </c>
      <c r="Z1216" s="30">
        <f t="shared" si="467"/>
        <v>2018</v>
      </c>
      <c r="AA1216" s="4">
        <f t="shared" si="468"/>
        <v>1.67</v>
      </c>
      <c r="AB1216" s="4">
        <f t="shared" si="469"/>
        <v>1.7999999999999998</v>
      </c>
      <c r="AC1216" s="4">
        <f t="shared" si="470"/>
        <v>0.12999999999999989</v>
      </c>
      <c r="AD1216" s="4"/>
      <c r="AE1216" s="4">
        <f t="shared" si="471"/>
        <v>-3.1760435571687839E-2</v>
      </c>
      <c r="AF1216" s="31">
        <f t="shared" si="472"/>
        <v>0.66999999999999993</v>
      </c>
      <c r="AG1216" s="31">
        <f t="shared" si="473"/>
        <v>0.79999999999999982</v>
      </c>
      <c r="AH1216" s="3">
        <f t="shared" si="474"/>
        <v>0</v>
      </c>
      <c r="AI1216" s="40" t="b">
        <f t="shared" si="475"/>
        <v>0</v>
      </c>
      <c r="AJ1216" s="3">
        <f t="shared" si="476"/>
        <v>3.1408114558472477E-2</v>
      </c>
      <c r="AK1216" s="3">
        <f t="shared" si="477"/>
        <v>0.74560748766802243</v>
      </c>
    </row>
    <row r="1217" spans="1:37" s="3" customFormat="1" x14ac:dyDescent="0.25">
      <c r="A1217" s="9">
        <v>43422</v>
      </c>
      <c r="B1217" s="1" t="s">
        <v>74</v>
      </c>
      <c r="C1217" s="1" t="s">
        <v>35</v>
      </c>
      <c r="D1217">
        <v>22</v>
      </c>
      <c r="E1217" s="1">
        <v>23</v>
      </c>
      <c r="F1217">
        <f t="shared" si="453"/>
        <v>0</v>
      </c>
      <c r="G1217">
        <f t="shared" si="454"/>
        <v>1</v>
      </c>
      <c r="H1217" s="4">
        <v>1.31</v>
      </c>
      <c r="I1217" s="4">
        <v>3.6</v>
      </c>
      <c r="J1217" s="4">
        <v>1.27</v>
      </c>
      <c r="K1217" s="4">
        <v>3.8</v>
      </c>
      <c r="L1217" s="18">
        <f t="shared" si="455"/>
        <v>70</v>
      </c>
      <c r="M1217" s="18">
        <f t="shared" si="456"/>
        <v>25</v>
      </c>
      <c r="N1217" s="18">
        <f t="shared" si="457"/>
        <v>75</v>
      </c>
      <c r="O1217" s="18">
        <f t="shared" si="458"/>
        <v>25</v>
      </c>
      <c r="P1217" s="4">
        <f t="shared" si="459"/>
        <v>201811</v>
      </c>
      <c r="Q1217" s="23">
        <f t="shared" si="460"/>
        <v>0.36388888888888887</v>
      </c>
      <c r="R1217" s="23">
        <f t="shared" si="461"/>
        <v>-3.6104218362282872</v>
      </c>
      <c r="S1217" s="22">
        <f t="shared" si="462"/>
        <v>-3.2465329473393982</v>
      </c>
      <c r="T1217" s="5">
        <f t="shared" si="463"/>
        <v>2.7480916030534353</v>
      </c>
      <c r="U1217" s="5"/>
      <c r="V1217" s="5"/>
      <c r="W1217" s="5">
        <f t="shared" si="464"/>
        <v>-1</v>
      </c>
      <c r="X1217" s="4">
        <f t="shared" si="465"/>
        <v>-1</v>
      </c>
      <c r="Y1217" s="4">
        <f t="shared" si="466"/>
        <v>0</v>
      </c>
      <c r="Z1217" s="30">
        <f t="shared" si="467"/>
        <v>2018</v>
      </c>
      <c r="AA1217" s="4">
        <f t="shared" si="468"/>
        <v>2.6</v>
      </c>
      <c r="AB1217" s="4">
        <f t="shared" si="469"/>
        <v>2.8</v>
      </c>
      <c r="AC1217" s="4">
        <f t="shared" si="470"/>
        <v>0.19999999999999973</v>
      </c>
      <c r="AD1217" s="4"/>
      <c r="AE1217" s="4">
        <f t="shared" si="471"/>
        <v>-2.4042796177195402E-2</v>
      </c>
      <c r="AF1217" s="31">
        <f t="shared" si="472"/>
        <v>1.6</v>
      </c>
      <c r="AG1217" s="31">
        <f t="shared" si="473"/>
        <v>1.7999999999999998</v>
      </c>
      <c r="AH1217" s="3">
        <f t="shared" si="474"/>
        <v>0</v>
      </c>
      <c r="AI1217" s="40" t="b">
        <f t="shared" si="475"/>
        <v>0</v>
      </c>
      <c r="AJ1217" s="3">
        <f t="shared" si="476"/>
        <v>3.9511201629327863E-2</v>
      </c>
      <c r="AK1217" s="3">
        <f t="shared" si="477"/>
        <v>0.7792331305335598</v>
      </c>
    </row>
    <row r="1218" spans="1:37" s="3" customFormat="1" x14ac:dyDescent="0.25">
      <c r="A1218" s="9">
        <v>43422</v>
      </c>
      <c r="B1218" s="1" t="s">
        <v>41</v>
      </c>
      <c r="C1218" s="1" t="s">
        <v>37</v>
      </c>
      <c r="D1218">
        <v>19</v>
      </c>
      <c r="E1218" s="1">
        <v>22</v>
      </c>
      <c r="F1218">
        <f t="shared" si="453"/>
        <v>0</v>
      </c>
      <c r="G1218">
        <f t="shared" si="454"/>
        <v>1</v>
      </c>
      <c r="H1218" s="4">
        <v>1.57</v>
      </c>
      <c r="I1218" s="4">
        <v>2.5499999999999998</v>
      </c>
      <c r="J1218" s="4">
        <v>1.54</v>
      </c>
      <c r="K1218" s="4">
        <v>2.65</v>
      </c>
      <c r="L1218" s="18">
        <f t="shared" si="455"/>
        <v>60</v>
      </c>
      <c r="M1218" s="18">
        <f t="shared" si="456"/>
        <v>35</v>
      </c>
      <c r="N1218" s="18">
        <f t="shared" si="457"/>
        <v>60</v>
      </c>
      <c r="O1218" s="18">
        <f t="shared" si="458"/>
        <v>35</v>
      </c>
      <c r="P1218" s="4">
        <f t="shared" si="459"/>
        <v>201811</v>
      </c>
      <c r="Q1218" s="23">
        <f t="shared" si="460"/>
        <v>0.61568627450980395</v>
      </c>
      <c r="R1218" s="23">
        <f t="shared" si="461"/>
        <v>-2.3995472552348613</v>
      </c>
      <c r="S1218" s="22">
        <f t="shared" si="462"/>
        <v>-1.7838609807250574</v>
      </c>
      <c r="T1218" s="5">
        <f t="shared" si="463"/>
        <v>1.6242038216560508</v>
      </c>
      <c r="U1218" s="5"/>
      <c r="V1218" s="5"/>
      <c r="W1218" s="5">
        <f t="shared" si="464"/>
        <v>-1</v>
      </c>
      <c r="X1218" s="4">
        <f t="shared" si="465"/>
        <v>-1</v>
      </c>
      <c r="Y1218" s="4">
        <f t="shared" si="466"/>
        <v>0</v>
      </c>
      <c r="Z1218" s="30">
        <f t="shared" si="467"/>
        <v>2018</v>
      </c>
      <c r="AA1218" s="4">
        <f t="shared" si="468"/>
        <v>1.5499999999999998</v>
      </c>
      <c r="AB1218" s="4">
        <f t="shared" si="469"/>
        <v>1.65</v>
      </c>
      <c r="AC1218" s="4">
        <f t="shared" si="470"/>
        <v>0.10000000000000009</v>
      </c>
      <c r="AD1218" s="4"/>
      <c r="AE1218" s="4">
        <f t="shared" si="471"/>
        <v>-1.2407974191413706E-2</v>
      </c>
      <c r="AF1218" s="31">
        <f t="shared" si="472"/>
        <v>0.54999999999999982</v>
      </c>
      <c r="AG1218" s="31">
        <f t="shared" si="473"/>
        <v>0.64999999999999991</v>
      </c>
      <c r="AH1218" s="3">
        <f t="shared" si="474"/>
        <v>0</v>
      </c>
      <c r="AI1218" s="40" t="b">
        <f t="shared" si="475"/>
        <v>0</v>
      </c>
      <c r="AJ1218" s="3">
        <f t="shared" si="476"/>
        <v>2.8276699029126329E-2</v>
      </c>
      <c r="AK1218" s="3">
        <f t="shared" si="477"/>
        <v>0.74295003424395301</v>
      </c>
    </row>
    <row r="1219" spans="1:37" s="3" customFormat="1" x14ac:dyDescent="0.25">
      <c r="A1219" s="9">
        <v>43422</v>
      </c>
      <c r="B1219" s="1" t="s">
        <v>43</v>
      </c>
      <c r="C1219" s="1" t="s">
        <v>44</v>
      </c>
      <c r="D1219">
        <v>24</v>
      </c>
      <c r="E1219" s="1">
        <v>21</v>
      </c>
      <c r="F1219">
        <f t="shared" ref="F1219:F1282" si="478">IF(D1219&gt;E1219,1,0)</f>
        <v>1</v>
      </c>
      <c r="G1219">
        <f t="shared" ref="G1219:G1282" si="479">IF(E1219&gt;D1219,1,0)</f>
        <v>0</v>
      </c>
      <c r="H1219" s="4">
        <v>1.5</v>
      </c>
      <c r="I1219" s="4">
        <v>2.7</v>
      </c>
      <c r="J1219" s="4">
        <v>1.37</v>
      </c>
      <c r="K1219" s="4">
        <v>3.2</v>
      </c>
      <c r="L1219" s="18">
        <f t="shared" ref="L1219:L1282" si="480">INT(100/H1219/10)*10</f>
        <v>60</v>
      </c>
      <c r="M1219" s="18">
        <f t="shared" ref="M1219:M1282" si="481">INT(100/I1219/5)*5</f>
        <v>35</v>
      </c>
      <c r="N1219" s="18">
        <f t="shared" ref="N1219:N1282" si="482">INT(100/J1219/5)*5</f>
        <v>70</v>
      </c>
      <c r="O1219" s="18">
        <f t="shared" ref="O1219:O1282" si="483">INT(100/K1219/5)*5</f>
        <v>30</v>
      </c>
      <c r="P1219" s="4">
        <f t="shared" ref="P1219:P1282" si="484">YEAR(A1219)*100+MONTH(A1219)</f>
        <v>201811</v>
      </c>
      <c r="Q1219" s="23">
        <f t="shared" ref="Q1219:Q1282" si="485">IF(F1219=1,H1219,H1219/I1219)</f>
        <v>1.5</v>
      </c>
      <c r="R1219" s="23">
        <f t="shared" ref="R1219:R1282" si="486">-1/(H1219-1)-1/(I1219-1)</f>
        <v>-2.5882352941176467</v>
      </c>
      <c r="S1219" s="22">
        <f t="shared" ref="S1219:S1282" si="487">Q1219+R1219</f>
        <v>-1.0882352941176467</v>
      </c>
      <c r="T1219" s="5">
        <f t="shared" ref="T1219:T1282" si="488">I1219/H1219</f>
        <v>1.8</v>
      </c>
      <c r="U1219" s="5"/>
      <c r="V1219" s="5"/>
      <c r="W1219" s="5">
        <f t="shared" ref="W1219:W1282" si="489">H1219*F1219-1</f>
        <v>0.5</v>
      </c>
      <c r="X1219" s="4">
        <f t="shared" ref="X1219:X1282" si="490">J1219*F1219-1</f>
        <v>0.37000000000000011</v>
      </c>
      <c r="Y1219" s="4">
        <f t="shared" ref="Y1219:Y1282" si="491">X1219-W1219</f>
        <v>-0.12999999999999989</v>
      </c>
      <c r="Z1219" s="30">
        <f t="shared" ref="Z1219:Z1282" si="492">YEAR(A1219)</f>
        <v>2018</v>
      </c>
      <c r="AA1219" s="4">
        <f t="shared" ref="AA1219:AA1282" si="493">I1219*G1219-1</f>
        <v>-1</v>
      </c>
      <c r="AB1219" s="4">
        <f t="shared" ref="AB1219:AB1282" si="494">G1219*K1219-1</f>
        <v>-1</v>
      </c>
      <c r="AC1219" s="4">
        <f t="shared" ref="AC1219:AC1282" si="495">AB1219-AA1219</f>
        <v>0</v>
      </c>
      <c r="AD1219" s="4"/>
      <c r="AE1219" s="4">
        <f t="shared" ref="AE1219:AE1282" si="496">(1/H1219-1/J1219)</f>
        <v>-6.326034063260344E-2</v>
      </c>
      <c r="AF1219" s="31">
        <f t="shared" ref="AF1219:AF1282" si="497">H1219*F1219+I1219*G1219-2</f>
        <v>-0.5</v>
      </c>
      <c r="AG1219" s="31">
        <f t="shared" ref="AG1219:AG1282" si="498">F1219*J1219+G1219*K1219-2</f>
        <v>-0.62999999999999989</v>
      </c>
      <c r="AH1219" s="3">
        <f t="shared" ref="AH1219:AH1282" si="499">IF(OR((1/H1219+1/K1219)&lt;1,(1/I1219+1/J1219)&lt;1),1,0)</f>
        <v>1</v>
      </c>
      <c r="AI1219" s="40">
        <f t="shared" ref="AI1219:AI1282" si="500">IF(MIN(1/H1219+1/K1219,1/I1219+1/J1219)&lt;0.99,1-MIN(1/H1219+1/K1219,1/I1219+1/J1219))</f>
        <v>2.083333333333337E-2</v>
      </c>
      <c r="AJ1219" s="3">
        <f t="shared" ref="AJ1219:AJ1282" si="501">1-H1219*I1219/(H1219+I1219)</f>
        <v>3.5714285714285587E-2</v>
      </c>
      <c r="AK1219" s="3">
        <f t="shared" ref="AK1219:AK1282" si="502">1-(1/H1219+1/I1219)/H1219/I1219</f>
        <v>0.74394147233653407</v>
      </c>
    </row>
    <row r="1220" spans="1:37" s="3" customFormat="1" x14ac:dyDescent="0.25">
      <c r="A1220" s="9">
        <v>43422</v>
      </c>
      <c r="B1220" s="1" t="s">
        <v>33</v>
      </c>
      <c r="C1220" s="1" t="s">
        <v>40</v>
      </c>
      <c r="D1220">
        <v>20</v>
      </c>
      <c r="E1220" s="1">
        <v>19</v>
      </c>
      <c r="F1220">
        <f t="shared" si="478"/>
        <v>1</v>
      </c>
      <c r="G1220">
        <f t="shared" si="479"/>
        <v>0</v>
      </c>
      <c r="H1220" s="4">
        <v>2.7</v>
      </c>
      <c r="I1220" s="4">
        <v>1.5</v>
      </c>
      <c r="J1220" s="4">
        <v>2.75</v>
      </c>
      <c r="K1220" s="4">
        <v>1.47</v>
      </c>
      <c r="L1220" s="18">
        <f t="shared" si="480"/>
        <v>30</v>
      </c>
      <c r="M1220" s="18">
        <f t="shared" si="481"/>
        <v>65</v>
      </c>
      <c r="N1220" s="18">
        <f t="shared" si="482"/>
        <v>35</v>
      </c>
      <c r="O1220" s="18">
        <f t="shared" si="483"/>
        <v>65</v>
      </c>
      <c r="P1220" s="4">
        <f t="shared" si="484"/>
        <v>201811</v>
      </c>
      <c r="Q1220" s="23">
        <f t="shared" si="485"/>
        <v>2.7</v>
      </c>
      <c r="R1220" s="23">
        <f t="shared" si="486"/>
        <v>-2.5882352941176467</v>
      </c>
      <c r="S1220" s="22">
        <f t="shared" si="487"/>
        <v>0.11176470588235343</v>
      </c>
      <c r="T1220" s="5">
        <f t="shared" si="488"/>
        <v>0.55555555555555547</v>
      </c>
      <c r="U1220" s="5"/>
      <c r="V1220" s="5"/>
      <c r="W1220" s="5">
        <f t="shared" si="489"/>
        <v>1.7000000000000002</v>
      </c>
      <c r="X1220" s="4">
        <f t="shared" si="490"/>
        <v>1.75</v>
      </c>
      <c r="Y1220" s="4">
        <f t="shared" si="491"/>
        <v>4.9999999999999822E-2</v>
      </c>
      <c r="Z1220" s="30">
        <f t="shared" si="492"/>
        <v>2018</v>
      </c>
      <c r="AA1220" s="4">
        <f t="shared" si="493"/>
        <v>-1</v>
      </c>
      <c r="AB1220" s="4">
        <f t="shared" si="494"/>
        <v>-1</v>
      </c>
      <c r="AC1220" s="4">
        <f t="shared" si="495"/>
        <v>0</v>
      </c>
      <c r="AD1220" s="4"/>
      <c r="AE1220" s="4">
        <f t="shared" si="496"/>
        <v>6.7340067340067034E-3</v>
      </c>
      <c r="AF1220" s="31">
        <f t="shared" si="497"/>
        <v>0.70000000000000018</v>
      </c>
      <c r="AG1220" s="31">
        <f t="shared" si="498"/>
        <v>0.75</v>
      </c>
      <c r="AH1220" s="3">
        <f t="shared" si="499"/>
        <v>0</v>
      </c>
      <c r="AI1220" s="40" t="b">
        <f t="shared" si="500"/>
        <v>0</v>
      </c>
      <c r="AJ1220" s="3">
        <f t="shared" si="501"/>
        <v>3.5714285714285587E-2</v>
      </c>
      <c r="AK1220" s="3">
        <f t="shared" si="502"/>
        <v>0.74394147233653407</v>
      </c>
    </row>
    <row r="1221" spans="1:37" s="3" customFormat="1" x14ac:dyDescent="0.25">
      <c r="A1221" s="9">
        <v>43422</v>
      </c>
      <c r="B1221" s="1" t="s">
        <v>36</v>
      </c>
      <c r="C1221" s="1" t="s">
        <v>50</v>
      </c>
      <c r="D1221">
        <v>38</v>
      </c>
      <c r="E1221" s="1">
        <v>10</v>
      </c>
      <c r="F1221">
        <f t="shared" si="478"/>
        <v>1</v>
      </c>
      <c r="G1221">
        <f t="shared" si="479"/>
        <v>0</v>
      </c>
      <c r="H1221" s="4">
        <v>1.74</v>
      </c>
      <c r="I1221" s="4">
        <v>2.15</v>
      </c>
      <c r="J1221" s="4">
        <v>1.83</v>
      </c>
      <c r="K1221" s="4">
        <v>2</v>
      </c>
      <c r="L1221" s="18">
        <f t="shared" si="480"/>
        <v>50</v>
      </c>
      <c r="M1221" s="18">
        <f t="shared" si="481"/>
        <v>45</v>
      </c>
      <c r="N1221" s="18">
        <f t="shared" si="482"/>
        <v>50</v>
      </c>
      <c r="O1221" s="18">
        <f t="shared" si="483"/>
        <v>50</v>
      </c>
      <c r="P1221" s="4">
        <f t="shared" si="484"/>
        <v>201811</v>
      </c>
      <c r="Q1221" s="23">
        <f t="shared" si="485"/>
        <v>1.74</v>
      </c>
      <c r="R1221" s="23">
        <f t="shared" si="486"/>
        <v>-2.2209165687426555</v>
      </c>
      <c r="S1221" s="22">
        <f t="shared" si="487"/>
        <v>-0.48091656874265554</v>
      </c>
      <c r="T1221" s="5">
        <f t="shared" si="488"/>
        <v>1.235632183908046</v>
      </c>
      <c r="U1221" s="5"/>
      <c r="V1221" s="5"/>
      <c r="W1221" s="5">
        <f t="shared" si="489"/>
        <v>0.74</v>
      </c>
      <c r="X1221" s="4">
        <f t="shared" si="490"/>
        <v>0.83000000000000007</v>
      </c>
      <c r="Y1221" s="4">
        <f t="shared" si="491"/>
        <v>9.000000000000008E-2</v>
      </c>
      <c r="Z1221" s="30">
        <f t="shared" si="492"/>
        <v>2018</v>
      </c>
      <c r="AA1221" s="4">
        <f t="shared" si="493"/>
        <v>-1</v>
      </c>
      <c r="AB1221" s="4">
        <f t="shared" si="494"/>
        <v>-1</v>
      </c>
      <c r="AC1221" s="4">
        <f t="shared" si="495"/>
        <v>0</v>
      </c>
      <c r="AD1221" s="4"/>
      <c r="AE1221" s="4">
        <f t="shared" si="496"/>
        <v>2.8264556246466954E-2</v>
      </c>
      <c r="AF1221" s="31">
        <f t="shared" si="497"/>
        <v>-0.26</v>
      </c>
      <c r="AG1221" s="31">
        <f t="shared" si="498"/>
        <v>-0.16999999999999993</v>
      </c>
      <c r="AH1221" s="3">
        <f t="shared" si="499"/>
        <v>0</v>
      </c>
      <c r="AI1221" s="40" t="b">
        <f t="shared" si="500"/>
        <v>0</v>
      </c>
      <c r="AJ1221" s="3">
        <f t="shared" si="501"/>
        <v>3.8303341902313659E-2</v>
      </c>
      <c r="AK1221" s="3">
        <f t="shared" si="502"/>
        <v>0.72204519573698789</v>
      </c>
    </row>
    <row r="1222" spans="1:37" s="3" customFormat="1" x14ac:dyDescent="0.25">
      <c r="A1222" s="9">
        <v>43422</v>
      </c>
      <c r="B1222" s="1" t="s">
        <v>56</v>
      </c>
      <c r="C1222" s="1" t="s">
        <v>57</v>
      </c>
      <c r="D1222">
        <v>16</v>
      </c>
      <c r="E1222" s="1">
        <v>20</v>
      </c>
      <c r="F1222">
        <f t="shared" si="478"/>
        <v>0</v>
      </c>
      <c r="G1222">
        <f t="shared" si="479"/>
        <v>1</v>
      </c>
      <c r="H1222" s="4">
        <v>3.15</v>
      </c>
      <c r="I1222" s="4">
        <v>1.38</v>
      </c>
      <c r="J1222" s="4">
        <v>2.75</v>
      </c>
      <c r="K1222" s="4">
        <v>1.47</v>
      </c>
      <c r="L1222" s="18">
        <f t="shared" si="480"/>
        <v>30</v>
      </c>
      <c r="M1222" s="18">
        <f t="shared" si="481"/>
        <v>70</v>
      </c>
      <c r="N1222" s="18">
        <f t="shared" si="482"/>
        <v>35</v>
      </c>
      <c r="O1222" s="18">
        <f t="shared" si="483"/>
        <v>65</v>
      </c>
      <c r="P1222" s="4">
        <f t="shared" si="484"/>
        <v>201811</v>
      </c>
      <c r="Q1222" s="23">
        <f t="shared" si="485"/>
        <v>2.2826086956521738</v>
      </c>
      <c r="R1222" s="23">
        <f t="shared" si="486"/>
        <v>-3.0966952264381891</v>
      </c>
      <c r="S1222" s="22">
        <f t="shared" si="487"/>
        <v>-0.81408653078601523</v>
      </c>
      <c r="T1222" s="5">
        <f t="shared" si="488"/>
        <v>0.43809523809523809</v>
      </c>
      <c r="U1222" s="5"/>
      <c r="V1222" s="5"/>
      <c r="W1222" s="5">
        <f t="shared" si="489"/>
        <v>-1</v>
      </c>
      <c r="X1222" s="4">
        <f t="shared" si="490"/>
        <v>-1</v>
      </c>
      <c r="Y1222" s="4">
        <f t="shared" si="491"/>
        <v>0</v>
      </c>
      <c r="Z1222" s="30">
        <f t="shared" si="492"/>
        <v>2018</v>
      </c>
      <c r="AA1222" s="4">
        <f t="shared" si="493"/>
        <v>0.37999999999999989</v>
      </c>
      <c r="AB1222" s="4">
        <f t="shared" si="494"/>
        <v>0.47</v>
      </c>
      <c r="AC1222" s="4">
        <f t="shared" si="495"/>
        <v>9.000000000000008E-2</v>
      </c>
      <c r="AD1222" s="4"/>
      <c r="AE1222" s="4">
        <f t="shared" si="496"/>
        <v>-4.6176046176046204E-2</v>
      </c>
      <c r="AF1222" s="31">
        <f t="shared" si="497"/>
        <v>-0.62000000000000011</v>
      </c>
      <c r="AG1222" s="31">
        <f t="shared" si="498"/>
        <v>-0.53</v>
      </c>
      <c r="AH1222" s="3">
        <f t="shared" si="499"/>
        <v>1</v>
      </c>
      <c r="AI1222" s="40" t="b">
        <f t="shared" si="500"/>
        <v>0</v>
      </c>
      <c r="AJ1222" s="3">
        <f t="shared" si="501"/>
        <v>4.039735099337749E-2</v>
      </c>
      <c r="AK1222" s="3">
        <f t="shared" si="502"/>
        <v>0.76027191198073663</v>
      </c>
    </row>
    <row r="1223" spans="1:37" s="3" customFormat="1" x14ac:dyDescent="0.25">
      <c r="A1223" s="9">
        <v>43422</v>
      </c>
      <c r="B1223" s="1" t="s">
        <v>34</v>
      </c>
      <c r="C1223" s="1" t="s">
        <v>39</v>
      </c>
      <c r="D1223">
        <v>38</v>
      </c>
      <c r="E1223" s="1">
        <v>35</v>
      </c>
      <c r="F1223">
        <f t="shared" si="478"/>
        <v>1</v>
      </c>
      <c r="G1223">
        <f t="shared" si="479"/>
        <v>0</v>
      </c>
      <c r="H1223" s="4">
        <v>1.86</v>
      </c>
      <c r="I1223" s="4">
        <v>1.95</v>
      </c>
      <c r="J1223" s="4">
        <v>1.6</v>
      </c>
      <c r="K1223" s="4">
        <v>2.4500000000000002</v>
      </c>
      <c r="L1223" s="18">
        <f t="shared" si="480"/>
        <v>50</v>
      </c>
      <c r="M1223" s="18">
        <f t="shared" si="481"/>
        <v>50</v>
      </c>
      <c r="N1223" s="18">
        <f t="shared" si="482"/>
        <v>60</v>
      </c>
      <c r="O1223" s="18">
        <f t="shared" si="483"/>
        <v>40</v>
      </c>
      <c r="P1223" s="4">
        <f t="shared" si="484"/>
        <v>201811</v>
      </c>
      <c r="Q1223" s="23">
        <f t="shared" si="485"/>
        <v>1.86</v>
      </c>
      <c r="R1223" s="23">
        <f t="shared" si="486"/>
        <v>-2.215422276621787</v>
      </c>
      <c r="S1223" s="22">
        <f t="shared" si="487"/>
        <v>-0.35542227662178694</v>
      </c>
      <c r="T1223" s="5">
        <f t="shared" si="488"/>
        <v>1.0483870967741935</v>
      </c>
      <c r="U1223" s="5"/>
      <c r="V1223" s="5"/>
      <c r="W1223" s="5">
        <f t="shared" si="489"/>
        <v>0.8600000000000001</v>
      </c>
      <c r="X1223" s="4">
        <f t="shared" si="490"/>
        <v>0.60000000000000009</v>
      </c>
      <c r="Y1223" s="4">
        <f t="shared" si="491"/>
        <v>-0.26</v>
      </c>
      <c r="Z1223" s="30">
        <f t="shared" si="492"/>
        <v>2018</v>
      </c>
      <c r="AA1223" s="4">
        <f t="shared" si="493"/>
        <v>-1</v>
      </c>
      <c r="AB1223" s="4">
        <f t="shared" si="494"/>
        <v>-1</v>
      </c>
      <c r="AC1223" s="4">
        <f t="shared" si="495"/>
        <v>0</v>
      </c>
      <c r="AD1223" s="4"/>
      <c r="AE1223" s="4">
        <f t="shared" si="496"/>
        <v>-8.7365591397849496E-2</v>
      </c>
      <c r="AF1223" s="31">
        <f t="shared" si="497"/>
        <v>-0.1399999999999999</v>
      </c>
      <c r="AG1223" s="31">
        <f t="shared" si="498"/>
        <v>-0.39999999999999991</v>
      </c>
      <c r="AH1223" s="3">
        <f t="shared" si="499"/>
        <v>1</v>
      </c>
      <c r="AI1223" s="40">
        <f t="shared" si="500"/>
        <v>5.4202326091727038E-2</v>
      </c>
      <c r="AJ1223" s="3">
        <f t="shared" si="501"/>
        <v>4.8031496062992063E-2</v>
      </c>
      <c r="AK1223" s="3">
        <f t="shared" si="502"/>
        <v>0.71037912285010663</v>
      </c>
    </row>
    <row r="1224" spans="1:37" s="3" customFormat="1" x14ac:dyDescent="0.25">
      <c r="A1224" s="9">
        <v>43422</v>
      </c>
      <c r="B1224" s="1" t="s">
        <v>48</v>
      </c>
      <c r="C1224" s="1" t="s">
        <v>47</v>
      </c>
      <c r="D1224">
        <v>21</v>
      </c>
      <c r="E1224" s="1">
        <v>23</v>
      </c>
      <c r="F1224">
        <f t="shared" si="478"/>
        <v>0</v>
      </c>
      <c r="G1224">
        <f t="shared" si="479"/>
        <v>1</v>
      </c>
      <c r="H1224" s="4">
        <v>2.35</v>
      </c>
      <c r="I1224" s="4">
        <v>1.64</v>
      </c>
      <c r="J1224" s="4">
        <v>2.4</v>
      </c>
      <c r="K1224" s="4">
        <v>1.62</v>
      </c>
      <c r="L1224" s="18">
        <f t="shared" si="480"/>
        <v>40</v>
      </c>
      <c r="M1224" s="18">
        <f t="shared" si="481"/>
        <v>60</v>
      </c>
      <c r="N1224" s="18">
        <f t="shared" si="482"/>
        <v>40</v>
      </c>
      <c r="O1224" s="18">
        <f t="shared" si="483"/>
        <v>60</v>
      </c>
      <c r="P1224" s="4">
        <f t="shared" si="484"/>
        <v>201811</v>
      </c>
      <c r="Q1224" s="23">
        <f t="shared" si="485"/>
        <v>1.4329268292682928</v>
      </c>
      <c r="R1224" s="23">
        <f t="shared" si="486"/>
        <v>-2.3032407407407409</v>
      </c>
      <c r="S1224" s="22">
        <f t="shared" si="487"/>
        <v>-0.87031391147244808</v>
      </c>
      <c r="T1224" s="5">
        <f t="shared" si="488"/>
        <v>0.69787234042553181</v>
      </c>
      <c r="U1224" s="5"/>
      <c r="V1224" s="5"/>
      <c r="W1224" s="5">
        <f t="shared" si="489"/>
        <v>-1</v>
      </c>
      <c r="X1224" s="4">
        <f t="shared" si="490"/>
        <v>-1</v>
      </c>
      <c r="Y1224" s="4">
        <f t="shared" si="491"/>
        <v>0</v>
      </c>
      <c r="Z1224" s="30">
        <f t="shared" si="492"/>
        <v>2018</v>
      </c>
      <c r="AA1224" s="4">
        <f t="shared" si="493"/>
        <v>0.6399999999999999</v>
      </c>
      <c r="AB1224" s="4">
        <f t="shared" si="494"/>
        <v>0.62000000000000011</v>
      </c>
      <c r="AC1224" s="4">
        <f t="shared" si="495"/>
        <v>-1.9999999999999796E-2</v>
      </c>
      <c r="AD1224" s="4"/>
      <c r="AE1224" s="4">
        <f t="shared" si="496"/>
        <v>8.8652482269503396E-3</v>
      </c>
      <c r="AF1224" s="31">
        <f t="shared" si="497"/>
        <v>-0.3600000000000001</v>
      </c>
      <c r="AG1224" s="31">
        <f t="shared" si="498"/>
        <v>-0.37999999999999989</v>
      </c>
      <c r="AH1224" s="3">
        <f t="shared" si="499"/>
        <v>0</v>
      </c>
      <c r="AI1224" s="40" t="b">
        <f t="shared" si="500"/>
        <v>0</v>
      </c>
      <c r="AJ1224" s="3">
        <f t="shared" si="501"/>
        <v>3.4085213032581496E-2</v>
      </c>
      <c r="AK1224" s="3">
        <f t="shared" si="502"/>
        <v>0.73137311560596974</v>
      </c>
    </row>
    <row r="1225" spans="1:37" s="3" customFormat="1" x14ac:dyDescent="0.25">
      <c r="A1225" s="9">
        <v>43419</v>
      </c>
      <c r="B1225" s="1" t="s">
        <v>61</v>
      </c>
      <c r="C1225" s="1" t="s">
        <v>62</v>
      </c>
      <c r="D1225">
        <v>27</v>
      </c>
      <c r="E1225" s="1">
        <v>24</v>
      </c>
      <c r="F1225">
        <f t="shared" si="478"/>
        <v>1</v>
      </c>
      <c r="G1225">
        <f t="shared" si="479"/>
        <v>0</v>
      </c>
      <c r="H1225" s="4">
        <v>1.74</v>
      </c>
      <c r="I1225" s="4">
        <v>2.15</v>
      </c>
      <c r="J1225" s="4">
        <v>1.64</v>
      </c>
      <c r="K1225" s="4">
        <v>2.35</v>
      </c>
      <c r="L1225" s="18">
        <f t="shared" si="480"/>
        <v>50</v>
      </c>
      <c r="M1225" s="18">
        <f t="shared" si="481"/>
        <v>45</v>
      </c>
      <c r="N1225" s="18">
        <f t="shared" si="482"/>
        <v>60</v>
      </c>
      <c r="O1225" s="18">
        <f t="shared" si="483"/>
        <v>40</v>
      </c>
      <c r="P1225" s="4">
        <f t="shared" si="484"/>
        <v>201811</v>
      </c>
      <c r="Q1225" s="23">
        <f t="shared" si="485"/>
        <v>1.74</v>
      </c>
      <c r="R1225" s="23">
        <f t="shared" si="486"/>
        <v>-2.2209165687426555</v>
      </c>
      <c r="S1225" s="22">
        <f t="shared" si="487"/>
        <v>-0.48091656874265554</v>
      </c>
      <c r="T1225" s="5">
        <f t="shared" si="488"/>
        <v>1.235632183908046</v>
      </c>
      <c r="U1225" s="5"/>
      <c r="V1225" s="5"/>
      <c r="W1225" s="5">
        <f t="shared" si="489"/>
        <v>0.74</v>
      </c>
      <c r="X1225" s="4">
        <f t="shared" si="490"/>
        <v>0.6399999999999999</v>
      </c>
      <c r="Y1225" s="4">
        <f t="shared" si="491"/>
        <v>-0.10000000000000009</v>
      </c>
      <c r="Z1225" s="30">
        <f t="shared" si="492"/>
        <v>2018</v>
      </c>
      <c r="AA1225" s="4">
        <f t="shared" si="493"/>
        <v>-1</v>
      </c>
      <c r="AB1225" s="4">
        <f t="shared" si="494"/>
        <v>-1</v>
      </c>
      <c r="AC1225" s="4">
        <f t="shared" si="495"/>
        <v>0</v>
      </c>
      <c r="AD1225" s="4"/>
      <c r="AE1225" s="4">
        <f t="shared" si="496"/>
        <v>-3.5043453882814712E-2</v>
      </c>
      <c r="AF1225" s="31">
        <f t="shared" si="497"/>
        <v>-0.26</v>
      </c>
      <c r="AG1225" s="31">
        <f t="shared" si="498"/>
        <v>-0.3600000000000001</v>
      </c>
      <c r="AH1225" s="3">
        <f t="shared" si="499"/>
        <v>0</v>
      </c>
      <c r="AI1225" s="40" t="b">
        <f t="shared" si="500"/>
        <v>0</v>
      </c>
      <c r="AJ1225" s="3">
        <f t="shared" si="501"/>
        <v>3.8303341902313659E-2</v>
      </c>
      <c r="AK1225" s="3">
        <f t="shared" si="502"/>
        <v>0.72204519573698789</v>
      </c>
    </row>
    <row r="1226" spans="1:37" s="3" customFormat="1" x14ac:dyDescent="0.25">
      <c r="A1226" s="9">
        <v>43416</v>
      </c>
      <c r="B1226" s="1" t="s">
        <v>38</v>
      </c>
      <c r="C1226" s="1" t="s">
        <v>34</v>
      </c>
      <c r="D1226">
        <v>23</v>
      </c>
      <c r="E1226" s="1">
        <v>27</v>
      </c>
      <c r="F1226">
        <f t="shared" si="478"/>
        <v>0</v>
      </c>
      <c r="G1226">
        <f t="shared" si="479"/>
        <v>1</v>
      </c>
      <c r="H1226" s="4">
        <v>1.62</v>
      </c>
      <c r="I1226" s="4">
        <v>2.4</v>
      </c>
      <c r="J1226" s="4">
        <v>1.6</v>
      </c>
      <c r="K1226" s="4">
        <v>2.4500000000000002</v>
      </c>
      <c r="L1226" s="18">
        <f t="shared" si="480"/>
        <v>60</v>
      </c>
      <c r="M1226" s="18">
        <f t="shared" si="481"/>
        <v>40</v>
      </c>
      <c r="N1226" s="18">
        <f t="shared" si="482"/>
        <v>60</v>
      </c>
      <c r="O1226" s="18">
        <f t="shared" si="483"/>
        <v>40</v>
      </c>
      <c r="P1226" s="4">
        <f t="shared" si="484"/>
        <v>201811</v>
      </c>
      <c r="Q1226" s="23">
        <f t="shared" si="485"/>
        <v>0.67500000000000004</v>
      </c>
      <c r="R1226" s="23">
        <f t="shared" si="486"/>
        <v>-2.3271889400921655</v>
      </c>
      <c r="S1226" s="22">
        <f t="shared" si="487"/>
        <v>-1.6521889400921654</v>
      </c>
      <c r="T1226" s="5">
        <f t="shared" si="488"/>
        <v>1.4814814814814814</v>
      </c>
      <c r="U1226" s="5"/>
      <c r="V1226" s="5"/>
      <c r="W1226" s="5">
        <f t="shared" si="489"/>
        <v>-1</v>
      </c>
      <c r="X1226" s="4">
        <f t="shared" si="490"/>
        <v>-1</v>
      </c>
      <c r="Y1226" s="4">
        <f t="shared" si="491"/>
        <v>0</v>
      </c>
      <c r="Z1226" s="30">
        <f t="shared" si="492"/>
        <v>2018</v>
      </c>
      <c r="AA1226" s="4">
        <f t="shared" si="493"/>
        <v>1.4</v>
      </c>
      <c r="AB1226" s="4">
        <f t="shared" si="494"/>
        <v>1.4500000000000002</v>
      </c>
      <c r="AC1226" s="4">
        <f t="shared" si="495"/>
        <v>5.0000000000000266E-2</v>
      </c>
      <c r="AD1226" s="4"/>
      <c r="AE1226" s="4">
        <f t="shared" si="496"/>
        <v>-7.7160493827160836E-3</v>
      </c>
      <c r="AF1226" s="31">
        <f t="shared" si="497"/>
        <v>0.39999999999999991</v>
      </c>
      <c r="AG1226" s="31">
        <f t="shared" si="498"/>
        <v>0.45000000000000018</v>
      </c>
      <c r="AH1226" s="3">
        <f t="shared" si="499"/>
        <v>0</v>
      </c>
      <c r="AI1226" s="40" t="b">
        <f t="shared" si="500"/>
        <v>0</v>
      </c>
      <c r="AJ1226" s="3">
        <f t="shared" si="501"/>
        <v>3.2835820895522283E-2</v>
      </c>
      <c r="AK1226" s="3">
        <f t="shared" si="502"/>
        <v>0.73406619925824312</v>
      </c>
    </row>
    <row r="1227" spans="1:37" s="3" customFormat="1" x14ac:dyDescent="0.25">
      <c r="A1227" s="9">
        <v>43415</v>
      </c>
      <c r="B1227" s="1" t="s">
        <v>55</v>
      </c>
      <c r="C1227" s="1" t="s">
        <v>37</v>
      </c>
      <c r="D1227">
        <v>20</v>
      </c>
      <c r="E1227" s="1">
        <v>27</v>
      </c>
      <c r="F1227">
        <f t="shared" si="478"/>
        <v>0</v>
      </c>
      <c r="G1227">
        <f t="shared" si="479"/>
        <v>1</v>
      </c>
      <c r="H1227" s="4">
        <v>1.37</v>
      </c>
      <c r="I1227" s="4">
        <v>3.2</v>
      </c>
      <c r="J1227" s="4">
        <v>1.27</v>
      </c>
      <c r="K1227" s="4">
        <v>3.9</v>
      </c>
      <c r="L1227" s="18">
        <f t="shared" si="480"/>
        <v>70</v>
      </c>
      <c r="M1227" s="18">
        <f t="shared" si="481"/>
        <v>30</v>
      </c>
      <c r="N1227" s="18">
        <f t="shared" si="482"/>
        <v>75</v>
      </c>
      <c r="O1227" s="18">
        <f t="shared" si="483"/>
        <v>25</v>
      </c>
      <c r="P1227" s="4">
        <f t="shared" si="484"/>
        <v>201811</v>
      </c>
      <c r="Q1227" s="23">
        <f t="shared" si="485"/>
        <v>0.42812500000000003</v>
      </c>
      <c r="R1227" s="23">
        <f t="shared" si="486"/>
        <v>-3.1572481572481563</v>
      </c>
      <c r="S1227" s="22">
        <f t="shared" si="487"/>
        <v>-2.7291231572481562</v>
      </c>
      <c r="T1227" s="5">
        <f t="shared" si="488"/>
        <v>2.335766423357664</v>
      </c>
      <c r="U1227" s="5"/>
      <c r="V1227" s="5"/>
      <c r="W1227" s="5">
        <f t="shared" si="489"/>
        <v>-1</v>
      </c>
      <c r="X1227" s="4">
        <f t="shared" si="490"/>
        <v>-1</v>
      </c>
      <c r="Y1227" s="4">
        <f t="shared" si="491"/>
        <v>0</v>
      </c>
      <c r="Z1227" s="30">
        <f t="shared" si="492"/>
        <v>2018</v>
      </c>
      <c r="AA1227" s="4">
        <f t="shared" si="493"/>
        <v>2.2000000000000002</v>
      </c>
      <c r="AB1227" s="4">
        <f t="shared" si="494"/>
        <v>2.9</v>
      </c>
      <c r="AC1227" s="4">
        <f t="shared" si="495"/>
        <v>0.69999999999999973</v>
      </c>
      <c r="AD1227" s="4"/>
      <c r="AE1227" s="4">
        <f t="shared" si="496"/>
        <v>-5.747456750387947E-2</v>
      </c>
      <c r="AF1227" s="31">
        <f t="shared" si="497"/>
        <v>1.2000000000000002</v>
      </c>
      <c r="AG1227" s="31">
        <f t="shared" si="498"/>
        <v>1.9</v>
      </c>
      <c r="AH1227" s="3">
        <f t="shared" si="499"/>
        <v>1</v>
      </c>
      <c r="AI1227" s="40">
        <f t="shared" si="500"/>
        <v>1.3662736290473543E-2</v>
      </c>
      <c r="AJ1227" s="3">
        <f t="shared" si="501"/>
        <v>4.0700218818380707E-2</v>
      </c>
      <c r="AK1227" s="3">
        <f t="shared" si="502"/>
        <v>0.76222011694815928</v>
      </c>
    </row>
    <row r="1228" spans="1:37" s="3" customFormat="1" x14ac:dyDescent="0.25">
      <c r="A1228" s="9">
        <v>43415</v>
      </c>
      <c r="B1228" s="1" t="s">
        <v>62</v>
      </c>
      <c r="C1228" s="1" t="s">
        <v>51</v>
      </c>
      <c r="D1228">
        <v>31</v>
      </c>
      <c r="E1228" s="1">
        <v>12</v>
      </c>
      <c r="F1228">
        <f t="shared" si="478"/>
        <v>1</v>
      </c>
      <c r="G1228">
        <f t="shared" si="479"/>
        <v>0</v>
      </c>
      <c r="H1228" s="4">
        <v>1.22</v>
      </c>
      <c r="I1228" s="4">
        <v>4.5</v>
      </c>
      <c r="J1228" s="4">
        <v>1.1299999999999999</v>
      </c>
      <c r="K1228" s="4">
        <v>6.25</v>
      </c>
      <c r="L1228" s="18">
        <f t="shared" si="480"/>
        <v>80</v>
      </c>
      <c r="M1228" s="18">
        <f t="shared" si="481"/>
        <v>20</v>
      </c>
      <c r="N1228" s="18">
        <f t="shared" si="482"/>
        <v>85</v>
      </c>
      <c r="O1228" s="18">
        <f t="shared" si="483"/>
        <v>15</v>
      </c>
      <c r="P1228" s="4">
        <f t="shared" si="484"/>
        <v>201811</v>
      </c>
      <c r="Q1228" s="23">
        <f t="shared" si="485"/>
        <v>1.22</v>
      </c>
      <c r="R1228" s="23">
        <f t="shared" si="486"/>
        <v>-4.8311688311688314</v>
      </c>
      <c r="S1228" s="22">
        <f t="shared" si="487"/>
        <v>-3.6111688311688317</v>
      </c>
      <c r="T1228" s="5">
        <f t="shared" si="488"/>
        <v>3.6885245901639343</v>
      </c>
      <c r="U1228" s="5"/>
      <c r="V1228" s="5"/>
      <c r="W1228" s="5">
        <f t="shared" si="489"/>
        <v>0.21999999999999997</v>
      </c>
      <c r="X1228" s="4">
        <f t="shared" si="490"/>
        <v>0.12999999999999989</v>
      </c>
      <c r="Y1228" s="4">
        <f t="shared" si="491"/>
        <v>-9.000000000000008E-2</v>
      </c>
      <c r="Z1228" s="30">
        <f t="shared" si="492"/>
        <v>2018</v>
      </c>
      <c r="AA1228" s="4">
        <f t="shared" si="493"/>
        <v>-1</v>
      </c>
      <c r="AB1228" s="4">
        <f t="shared" si="494"/>
        <v>-1</v>
      </c>
      <c r="AC1228" s="4">
        <f t="shared" si="495"/>
        <v>0</v>
      </c>
      <c r="AD1228" s="4"/>
      <c r="AE1228" s="4">
        <f t="shared" si="496"/>
        <v>-6.5283621064848418E-2</v>
      </c>
      <c r="AF1228" s="31">
        <f t="shared" si="497"/>
        <v>-0.78</v>
      </c>
      <c r="AG1228" s="31">
        <f t="shared" si="498"/>
        <v>-0.87000000000000011</v>
      </c>
      <c r="AH1228" s="3">
        <f t="shared" si="499"/>
        <v>1</v>
      </c>
      <c r="AI1228" s="40">
        <f t="shared" si="500"/>
        <v>2.0327868852458963E-2</v>
      </c>
      <c r="AJ1228" s="3">
        <f t="shared" si="501"/>
        <v>4.0209790209790097E-2</v>
      </c>
      <c r="AK1228" s="3">
        <f t="shared" si="502"/>
        <v>0.8102196077650704</v>
      </c>
    </row>
    <row r="1229" spans="1:37" s="3" customFormat="1" x14ac:dyDescent="0.25">
      <c r="A1229" s="9">
        <v>43415</v>
      </c>
      <c r="B1229" s="1" t="s">
        <v>73</v>
      </c>
      <c r="C1229" s="1" t="s">
        <v>61</v>
      </c>
      <c r="D1229">
        <v>36</v>
      </c>
      <c r="E1229" s="1">
        <v>31</v>
      </c>
      <c r="F1229">
        <f t="shared" si="478"/>
        <v>1</v>
      </c>
      <c r="G1229">
        <f t="shared" si="479"/>
        <v>0</v>
      </c>
      <c r="H1229" s="4">
        <v>1.2</v>
      </c>
      <c r="I1229" s="4">
        <v>4.75</v>
      </c>
      <c r="J1229" s="4">
        <v>1.2</v>
      </c>
      <c r="K1229" s="4">
        <v>4.75</v>
      </c>
      <c r="L1229" s="18">
        <f t="shared" si="480"/>
        <v>80</v>
      </c>
      <c r="M1229" s="18">
        <f t="shared" si="481"/>
        <v>20</v>
      </c>
      <c r="N1229" s="18">
        <f t="shared" si="482"/>
        <v>80</v>
      </c>
      <c r="O1229" s="18">
        <f t="shared" si="483"/>
        <v>20</v>
      </c>
      <c r="P1229" s="4">
        <f t="shared" si="484"/>
        <v>201811</v>
      </c>
      <c r="Q1229" s="23">
        <f t="shared" si="485"/>
        <v>1.2</v>
      </c>
      <c r="R1229" s="23">
        <f t="shared" si="486"/>
        <v>-5.2666666666666675</v>
      </c>
      <c r="S1229" s="22">
        <f t="shared" si="487"/>
        <v>-4.0666666666666673</v>
      </c>
      <c r="T1229" s="5">
        <f t="shared" si="488"/>
        <v>3.9583333333333335</v>
      </c>
      <c r="U1229" s="5"/>
      <c r="V1229" s="5"/>
      <c r="W1229" s="5">
        <f t="shared" si="489"/>
        <v>0.19999999999999996</v>
      </c>
      <c r="X1229" s="4">
        <f t="shared" si="490"/>
        <v>0.19999999999999996</v>
      </c>
      <c r="Y1229" s="4">
        <f t="shared" si="491"/>
        <v>0</v>
      </c>
      <c r="Z1229" s="30">
        <f t="shared" si="492"/>
        <v>2018</v>
      </c>
      <c r="AA1229" s="4">
        <f t="shared" si="493"/>
        <v>-1</v>
      </c>
      <c r="AB1229" s="4">
        <f t="shared" si="494"/>
        <v>-1</v>
      </c>
      <c r="AC1229" s="4">
        <f t="shared" si="495"/>
        <v>0</v>
      </c>
      <c r="AD1229" s="4"/>
      <c r="AE1229" s="4">
        <f t="shared" si="496"/>
        <v>0</v>
      </c>
      <c r="AF1229" s="31">
        <f t="shared" si="497"/>
        <v>-0.8</v>
      </c>
      <c r="AG1229" s="31">
        <f t="shared" si="498"/>
        <v>-0.8</v>
      </c>
      <c r="AH1229" s="3">
        <f t="shared" si="499"/>
        <v>0</v>
      </c>
      <c r="AI1229" s="40" t="b">
        <f t="shared" si="500"/>
        <v>0</v>
      </c>
      <c r="AJ1229" s="3">
        <f t="shared" si="501"/>
        <v>4.2016806722689037E-2</v>
      </c>
      <c r="AK1229" s="3">
        <f t="shared" si="502"/>
        <v>0.81686672822406892</v>
      </c>
    </row>
    <row r="1230" spans="1:37" s="3" customFormat="1" x14ac:dyDescent="0.25">
      <c r="A1230" s="9">
        <v>43415</v>
      </c>
      <c r="B1230" s="1" t="s">
        <v>54</v>
      </c>
      <c r="C1230" s="1" t="s">
        <v>74</v>
      </c>
      <c r="D1230">
        <v>6</v>
      </c>
      <c r="E1230" s="1">
        <v>20</v>
      </c>
      <c r="F1230">
        <f t="shared" si="478"/>
        <v>0</v>
      </c>
      <c r="G1230">
        <f t="shared" si="479"/>
        <v>1</v>
      </c>
      <c r="H1230" s="4">
        <v>4.5</v>
      </c>
      <c r="I1230" s="4">
        <v>1.22</v>
      </c>
      <c r="J1230" s="4">
        <v>5</v>
      </c>
      <c r="K1230" s="4">
        <v>1.19</v>
      </c>
      <c r="L1230" s="18">
        <f t="shared" si="480"/>
        <v>20</v>
      </c>
      <c r="M1230" s="18">
        <f t="shared" si="481"/>
        <v>80</v>
      </c>
      <c r="N1230" s="18">
        <f t="shared" si="482"/>
        <v>20</v>
      </c>
      <c r="O1230" s="18">
        <f t="shared" si="483"/>
        <v>80</v>
      </c>
      <c r="P1230" s="4">
        <f t="shared" si="484"/>
        <v>201811</v>
      </c>
      <c r="Q1230" s="23">
        <f t="shared" si="485"/>
        <v>3.6885245901639343</v>
      </c>
      <c r="R1230" s="23">
        <f t="shared" si="486"/>
        <v>-4.8311688311688314</v>
      </c>
      <c r="S1230" s="22">
        <f t="shared" si="487"/>
        <v>-1.1426442410048971</v>
      </c>
      <c r="T1230" s="5">
        <f t="shared" si="488"/>
        <v>0.27111111111111108</v>
      </c>
      <c r="U1230" s="5"/>
      <c r="V1230" s="5"/>
      <c r="W1230" s="5">
        <f t="shared" si="489"/>
        <v>-1</v>
      </c>
      <c r="X1230" s="4">
        <f t="shared" si="490"/>
        <v>-1</v>
      </c>
      <c r="Y1230" s="4">
        <f t="shared" si="491"/>
        <v>0</v>
      </c>
      <c r="Z1230" s="30">
        <f t="shared" si="492"/>
        <v>2018</v>
      </c>
      <c r="AA1230" s="4">
        <f t="shared" si="493"/>
        <v>0.21999999999999997</v>
      </c>
      <c r="AB1230" s="4">
        <f t="shared" si="494"/>
        <v>0.18999999999999995</v>
      </c>
      <c r="AC1230" s="4">
        <f t="shared" si="495"/>
        <v>-3.0000000000000027E-2</v>
      </c>
      <c r="AD1230" s="4"/>
      <c r="AE1230" s="4">
        <f t="shared" si="496"/>
        <v>2.2222222222222199E-2</v>
      </c>
      <c r="AF1230" s="31">
        <f t="shared" si="497"/>
        <v>-0.78</v>
      </c>
      <c r="AG1230" s="31">
        <f t="shared" si="498"/>
        <v>-0.81</v>
      </c>
      <c r="AH1230" s="3">
        <f t="shared" si="499"/>
        <v>0</v>
      </c>
      <c r="AI1230" s="40" t="b">
        <f t="shared" si="500"/>
        <v>0</v>
      </c>
      <c r="AJ1230" s="3">
        <f t="shared" si="501"/>
        <v>4.0209790209790097E-2</v>
      </c>
      <c r="AK1230" s="3">
        <f t="shared" si="502"/>
        <v>0.8102196077650704</v>
      </c>
    </row>
    <row r="1231" spans="1:37" s="3" customFormat="1" x14ac:dyDescent="0.25">
      <c r="A1231" s="9">
        <v>43415</v>
      </c>
      <c r="B1231" s="1" t="s">
        <v>45</v>
      </c>
      <c r="C1231" s="1" t="s">
        <v>33</v>
      </c>
      <c r="D1231">
        <v>34</v>
      </c>
      <c r="E1231" s="1">
        <v>22</v>
      </c>
      <c r="F1231">
        <f t="shared" si="478"/>
        <v>1</v>
      </c>
      <c r="G1231">
        <f t="shared" si="479"/>
        <v>0</v>
      </c>
      <c r="H1231" s="4">
        <v>1.37</v>
      </c>
      <c r="I1231" s="4">
        <v>3.2</v>
      </c>
      <c r="J1231" s="4">
        <v>1.27</v>
      </c>
      <c r="K1231" s="4">
        <v>3.8</v>
      </c>
      <c r="L1231" s="18">
        <f t="shared" si="480"/>
        <v>70</v>
      </c>
      <c r="M1231" s="18">
        <f t="shared" si="481"/>
        <v>30</v>
      </c>
      <c r="N1231" s="18">
        <f t="shared" si="482"/>
        <v>75</v>
      </c>
      <c r="O1231" s="18">
        <f t="shared" si="483"/>
        <v>25</v>
      </c>
      <c r="P1231" s="4">
        <f t="shared" si="484"/>
        <v>201811</v>
      </c>
      <c r="Q1231" s="23">
        <f t="shared" si="485"/>
        <v>1.37</v>
      </c>
      <c r="R1231" s="23">
        <f t="shared" si="486"/>
        <v>-3.1572481572481563</v>
      </c>
      <c r="S1231" s="22">
        <f t="shared" si="487"/>
        <v>-1.7872481572481562</v>
      </c>
      <c r="T1231" s="5">
        <f t="shared" si="488"/>
        <v>2.335766423357664</v>
      </c>
      <c r="U1231" s="5"/>
      <c r="V1231" s="5"/>
      <c r="W1231" s="5">
        <f t="shared" si="489"/>
        <v>0.37000000000000011</v>
      </c>
      <c r="X1231" s="4">
        <f t="shared" si="490"/>
        <v>0.27</v>
      </c>
      <c r="Y1231" s="4">
        <f t="shared" si="491"/>
        <v>-0.10000000000000009</v>
      </c>
      <c r="Z1231" s="30">
        <f t="shared" si="492"/>
        <v>2018</v>
      </c>
      <c r="AA1231" s="4">
        <f t="shared" si="493"/>
        <v>-1</v>
      </c>
      <c r="AB1231" s="4">
        <f t="shared" si="494"/>
        <v>-1</v>
      </c>
      <c r="AC1231" s="4">
        <f t="shared" si="495"/>
        <v>0</v>
      </c>
      <c r="AD1231" s="4"/>
      <c r="AE1231" s="4">
        <f t="shared" si="496"/>
        <v>-5.747456750387947E-2</v>
      </c>
      <c r="AF1231" s="31">
        <f t="shared" si="497"/>
        <v>-0.62999999999999989</v>
      </c>
      <c r="AG1231" s="31">
        <f t="shared" si="498"/>
        <v>-0.73</v>
      </c>
      <c r="AH1231" s="3">
        <f t="shared" si="499"/>
        <v>1</v>
      </c>
      <c r="AI1231" s="40" t="b">
        <f t="shared" si="500"/>
        <v>0</v>
      </c>
      <c r="AJ1231" s="3">
        <f t="shared" si="501"/>
        <v>4.0700218818380707E-2</v>
      </c>
      <c r="AK1231" s="3">
        <f t="shared" si="502"/>
        <v>0.76222011694815928</v>
      </c>
    </row>
    <row r="1232" spans="1:37" s="3" customFormat="1" x14ac:dyDescent="0.25">
      <c r="A1232" s="9">
        <v>43415</v>
      </c>
      <c r="B1232" s="1" t="s">
        <v>44</v>
      </c>
      <c r="C1232" s="1" t="s">
        <v>42</v>
      </c>
      <c r="D1232">
        <v>14</v>
      </c>
      <c r="E1232" s="1">
        <v>51</v>
      </c>
      <c r="F1232">
        <f t="shared" si="478"/>
        <v>0</v>
      </c>
      <c r="G1232">
        <f t="shared" si="479"/>
        <v>1</v>
      </c>
      <c r="H1232" s="4">
        <v>2.95</v>
      </c>
      <c r="I1232" s="4">
        <v>1.42</v>
      </c>
      <c r="J1232" s="4">
        <v>3.25</v>
      </c>
      <c r="K1232" s="4">
        <v>1.36</v>
      </c>
      <c r="L1232" s="18">
        <f t="shared" si="480"/>
        <v>30</v>
      </c>
      <c r="M1232" s="18">
        <f t="shared" si="481"/>
        <v>70</v>
      </c>
      <c r="N1232" s="18">
        <f t="shared" si="482"/>
        <v>30</v>
      </c>
      <c r="O1232" s="18">
        <f t="shared" si="483"/>
        <v>70</v>
      </c>
      <c r="P1232" s="4">
        <f t="shared" si="484"/>
        <v>201811</v>
      </c>
      <c r="Q1232" s="23">
        <f t="shared" si="485"/>
        <v>2.0774647887323945</v>
      </c>
      <c r="R1232" s="23">
        <f t="shared" si="486"/>
        <v>-2.8937728937728942</v>
      </c>
      <c r="S1232" s="22">
        <f t="shared" si="487"/>
        <v>-0.81630810504049967</v>
      </c>
      <c r="T1232" s="5">
        <f t="shared" si="488"/>
        <v>0.48135593220338979</v>
      </c>
      <c r="U1232" s="5"/>
      <c r="V1232" s="5"/>
      <c r="W1232" s="5">
        <f t="shared" si="489"/>
        <v>-1</v>
      </c>
      <c r="X1232" s="4">
        <f t="shared" si="490"/>
        <v>-1</v>
      </c>
      <c r="Y1232" s="4">
        <f t="shared" si="491"/>
        <v>0</v>
      </c>
      <c r="Z1232" s="30">
        <f t="shared" si="492"/>
        <v>2018</v>
      </c>
      <c r="AA1232" s="4">
        <f t="shared" si="493"/>
        <v>0.41999999999999993</v>
      </c>
      <c r="AB1232" s="4">
        <f t="shared" si="494"/>
        <v>0.3600000000000001</v>
      </c>
      <c r="AC1232" s="4">
        <f t="shared" si="495"/>
        <v>-5.9999999999999831E-2</v>
      </c>
      <c r="AD1232" s="4"/>
      <c r="AE1232" s="4">
        <f t="shared" si="496"/>
        <v>3.1290743155149903E-2</v>
      </c>
      <c r="AF1232" s="31">
        <f t="shared" si="497"/>
        <v>-0.58000000000000007</v>
      </c>
      <c r="AG1232" s="31">
        <f t="shared" si="498"/>
        <v>-0.6399999999999999</v>
      </c>
      <c r="AH1232" s="3">
        <f t="shared" si="499"/>
        <v>0</v>
      </c>
      <c r="AI1232" s="40" t="b">
        <f t="shared" si="500"/>
        <v>0</v>
      </c>
      <c r="AJ1232" s="3">
        <f t="shared" si="501"/>
        <v>4.1418764302059485E-2</v>
      </c>
      <c r="AK1232" s="3">
        <f t="shared" si="502"/>
        <v>0.75096481189779574</v>
      </c>
    </row>
    <row r="1233" spans="1:37" s="3" customFormat="1" x14ac:dyDescent="0.25">
      <c r="A1233" s="9">
        <v>43415</v>
      </c>
      <c r="B1233" s="1" t="s">
        <v>58</v>
      </c>
      <c r="C1233" s="1" t="s">
        <v>41</v>
      </c>
      <c r="D1233">
        <v>28</v>
      </c>
      <c r="E1233" s="1">
        <v>16</v>
      </c>
      <c r="F1233">
        <f t="shared" si="478"/>
        <v>1</v>
      </c>
      <c r="G1233">
        <f t="shared" si="479"/>
        <v>0</v>
      </c>
      <c r="H1233" s="4">
        <v>2.8</v>
      </c>
      <c r="I1233" s="4">
        <v>1.45</v>
      </c>
      <c r="J1233" s="4">
        <v>3.15</v>
      </c>
      <c r="K1233" s="4">
        <v>1.38</v>
      </c>
      <c r="L1233" s="18">
        <f t="shared" si="480"/>
        <v>30</v>
      </c>
      <c r="M1233" s="18">
        <f t="shared" si="481"/>
        <v>65</v>
      </c>
      <c r="N1233" s="18">
        <f t="shared" si="482"/>
        <v>30</v>
      </c>
      <c r="O1233" s="18">
        <f t="shared" si="483"/>
        <v>70</v>
      </c>
      <c r="P1233" s="4">
        <f t="shared" si="484"/>
        <v>201811</v>
      </c>
      <c r="Q1233" s="23">
        <f t="shared" si="485"/>
        <v>2.8</v>
      </c>
      <c r="R1233" s="23">
        <f t="shared" si="486"/>
        <v>-2.7777777777777777</v>
      </c>
      <c r="S1233" s="22">
        <f t="shared" si="487"/>
        <v>2.2222222222222143E-2</v>
      </c>
      <c r="T1233" s="5">
        <f t="shared" si="488"/>
        <v>0.5178571428571429</v>
      </c>
      <c r="U1233" s="5"/>
      <c r="V1233" s="5"/>
      <c r="W1233" s="5">
        <f t="shared" si="489"/>
        <v>1.7999999999999998</v>
      </c>
      <c r="X1233" s="4">
        <f t="shared" si="490"/>
        <v>2.15</v>
      </c>
      <c r="Y1233" s="4">
        <f t="shared" si="491"/>
        <v>0.35000000000000009</v>
      </c>
      <c r="Z1233" s="30">
        <f t="shared" si="492"/>
        <v>2018</v>
      </c>
      <c r="AA1233" s="4">
        <f t="shared" si="493"/>
        <v>-1</v>
      </c>
      <c r="AB1233" s="4">
        <f t="shared" si="494"/>
        <v>-1</v>
      </c>
      <c r="AC1233" s="4">
        <f t="shared" si="495"/>
        <v>0</v>
      </c>
      <c r="AD1233" s="4"/>
      <c r="AE1233" s="4">
        <f t="shared" si="496"/>
        <v>3.9682539682539708E-2</v>
      </c>
      <c r="AF1233" s="31">
        <f t="shared" si="497"/>
        <v>0.79999999999999982</v>
      </c>
      <c r="AG1233" s="31">
        <f t="shared" si="498"/>
        <v>1.1499999999999999</v>
      </c>
      <c r="AH1233" s="3">
        <f t="shared" si="499"/>
        <v>0</v>
      </c>
      <c r="AI1233" s="40" t="b">
        <f t="shared" si="500"/>
        <v>0</v>
      </c>
      <c r="AJ1233" s="3">
        <f t="shared" si="501"/>
        <v>4.4705882352941262E-2</v>
      </c>
      <c r="AK1233" s="3">
        <f t="shared" si="502"/>
        <v>0.74216797301560333</v>
      </c>
    </row>
    <row r="1234" spans="1:37" s="3" customFormat="1" x14ac:dyDescent="0.25">
      <c r="A1234" s="9">
        <v>43415</v>
      </c>
      <c r="B1234" s="1" t="s">
        <v>36</v>
      </c>
      <c r="C1234" s="1" t="s">
        <v>56</v>
      </c>
      <c r="D1234">
        <v>29</v>
      </c>
      <c r="E1234" s="1">
        <v>26</v>
      </c>
      <c r="F1234">
        <f t="shared" si="478"/>
        <v>1</v>
      </c>
      <c r="G1234">
        <f t="shared" si="479"/>
        <v>0</v>
      </c>
      <c r="H1234" s="4">
        <v>1.62</v>
      </c>
      <c r="I1234" s="4">
        <v>2.4</v>
      </c>
      <c r="J1234" s="4">
        <v>1.6</v>
      </c>
      <c r="K1234" s="4">
        <v>2.4500000000000002</v>
      </c>
      <c r="L1234" s="18">
        <f t="shared" si="480"/>
        <v>60</v>
      </c>
      <c r="M1234" s="18">
        <f t="shared" si="481"/>
        <v>40</v>
      </c>
      <c r="N1234" s="18">
        <f t="shared" si="482"/>
        <v>60</v>
      </c>
      <c r="O1234" s="18">
        <f t="shared" si="483"/>
        <v>40</v>
      </c>
      <c r="P1234" s="4">
        <f t="shared" si="484"/>
        <v>201811</v>
      </c>
      <c r="Q1234" s="23">
        <f t="shared" si="485"/>
        <v>1.62</v>
      </c>
      <c r="R1234" s="23">
        <f t="shared" si="486"/>
        <v>-2.3271889400921655</v>
      </c>
      <c r="S1234" s="22">
        <f t="shared" si="487"/>
        <v>-0.70718894009216537</v>
      </c>
      <c r="T1234" s="5">
        <f t="shared" si="488"/>
        <v>1.4814814814814814</v>
      </c>
      <c r="U1234" s="5"/>
      <c r="V1234" s="5"/>
      <c r="W1234" s="5">
        <f t="shared" si="489"/>
        <v>0.62000000000000011</v>
      </c>
      <c r="X1234" s="4">
        <f t="shared" si="490"/>
        <v>0.60000000000000009</v>
      </c>
      <c r="Y1234" s="4">
        <f t="shared" si="491"/>
        <v>-2.0000000000000018E-2</v>
      </c>
      <c r="Z1234" s="30">
        <f t="shared" si="492"/>
        <v>2018</v>
      </c>
      <c r="AA1234" s="4">
        <f t="shared" si="493"/>
        <v>-1</v>
      </c>
      <c r="AB1234" s="4">
        <f t="shared" si="494"/>
        <v>-1</v>
      </c>
      <c r="AC1234" s="4">
        <f t="shared" si="495"/>
        <v>0</v>
      </c>
      <c r="AD1234" s="4"/>
      <c r="AE1234" s="4">
        <f t="shared" si="496"/>
        <v>-7.7160493827160836E-3</v>
      </c>
      <c r="AF1234" s="31">
        <f t="shared" si="497"/>
        <v>-0.37999999999999989</v>
      </c>
      <c r="AG1234" s="31">
        <f t="shared" si="498"/>
        <v>-0.39999999999999991</v>
      </c>
      <c r="AH1234" s="3">
        <f t="shared" si="499"/>
        <v>0</v>
      </c>
      <c r="AI1234" s="40" t="b">
        <f t="shared" si="500"/>
        <v>0</v>
      </c>
      <c r="AJ1234" s="3">
        <f t="shared" si="501"/>
        <v>3.2835820895522283E-2</v>
      </c>
      <c r="AK1234" s="3">
        <f t="shared" si="502"/>
        <v>0.73406619925824312</v>
      </c>
    </row>
    <row r="1235" spans="1:37" s="3" customFormat="1" x14ac:dyDescent="0.25">
      <c r="A1235" s="9">
        <v>43415</v>
      </c>
      <c r="B1235" s="1" t="s">
        <v>49</v>
      </c>
      <c r="C1235" s="1" t="s">
        <v>63</v>
      </c>
      <c r="D1235">
        <v>26</v>
      </c>
      <c r="E1235" s="1">
        <v>14</v>
      </c>
      <c r="F1235">
        <f t="shared" si="478"/>
        <v>1</v>
      </c>
      <c r="G1235">
        <f t="shared" si="479"/>
        <v>0</v>
      </c>
      <c r="H1235" s="4">
        <v>1.06</v>
      </c>
      <c r="I1235" s="4">
        <v>10</v>
      </c>
      <c r="J1235" s="4">
        <v>1.06</v>
      </c>
      <c r="K1235" s="4">
        <v>10.5</v>
      </c>
      <c r="L1235" s="18">
        <f t="shared" si="480"/>
        <v>90</v>
      </c>
      <c r="M1235" s="18">
        <f t="shared" si="481"/>
        <v>10</v>
      </c>
      <c r="N1235" s="18">
        <f t="shared" si="482"/>
        <v>90</v>
      </c>
      <c r="O1235" s="18">
        <f t="shared" si="483"/>
        <v>5</v>
      </c>
      <c r="P1235" s="4">
        <f t="shared" si="484"/>
        <v>201811</v>
      </c>
      <c r="Q1235" s="23">
        <f t="shared" si="485"/>
        <v>1.06</v>
      </c>
      <c r="R1235" s="23">
        <f t="shared" si="486"/>
        <v>-16.777777777777761</v>
      </c>
      <c r="S1235" s="22">
        <f t="shared" si="487"/>
        <v>-15.71777777777776</v>
      </c>
      <c r="T1235" s="5">
        <f t="shared" si="488"/>
        <v>9.4339622641509422</v>
      </c>
      <c r="U1235" s="5"/>
      <c r="V1235" s="5"/>
      <c r="W1235" s="5">
        <f t="shared" si="489"/>
        <v>6.0000000000000053E-2</v>
      </c>
      <c r="X1235" s="4">
        <f t="shared" si="490"/>
        <v>6.0000000000000053E-2</v>
      </c>
      <c r="Y1235" s="4">
        <f t="shared" si="491"/>
        <v>0</v>
      </c>
      <c r="Z1235" s="30">
        <f t="shared" si="492"/>
        <v>2018</v>
      </c>
      <c r="AA1235" s="4">
        <f t="shared" si="493"/>
        <v>-1</v>
      </c>
      <c r="AB1235" s="4">
        <f t="shared" si="494"/>
        <v>-1</v>
      </c>
      <c r="AC1235" s="4">
        <f t="shared" si="495"/>
        <v>0</v>
      </c>
      <c r="AD1235" s="4"/>
      <c r="AE1235" s="4">
        <f t="shared" si="496"/>
        <v>0</v>
      </c>
      <c r="AF1235" s="31">
        <f t="shared" si="497"/>
        <v>-0.94</v>
      </c>
      <c r="AG1235" s="31">
        <f t="shared" si="498"/>
        <v>-0.94</v>
      </c>
      <c r="AH1235" s="3">
        <f t="shared" si="499"/>
        <v>0</v>
      </c>
      <c r="AI1235" s="40" t="b">
        <f t="shared" si="500"/>
        <v>0</v>
      </c>
      <c r="AJ1235" s="3">
        <f t="shared" si="501"/>
        <v>4.1591320072332683E-2</v>
      </c>
      <c r="AK1235" s="3">
        <f t="shared" si="502"/>
        <v>0.90156639373442504</v>
      </c>
    </row>
    <row r="1236" spans="1:37" s="3" customFormat="1" x14ac:dyDescent="0.25">
      <c r="A1236" s="9">
        <v>43415</v>
      </c>
      <c r="B1236" s="1" t="s">
        <v>53</v>
      </c>
      <c r="C1236" s="1" t="s">
        <v>46</v>
      </c>
      <c r="D1236">
        <v>10</v>
      </c>
      <c r="E1236" s="1">
        <v>41</v>
      </c>
      <c r="F1236">
        <f t="shared" si="478"/>
        <v>0</v>
      </c>
      <c r="G1236">
        <f t="shared" si="479"/>
        <v>1</v>
      </c>
      <c r="H1236" s="4">
        <v>1.26</v>
      </c>
      <c r="I1236" s="4">
        <v>4</v>
      </c>
      <c r="J1236" s="4">
        <v>1.32</v>
      </c>
      <c r="K1236" s="4">
        <v>3.5</v>
      </c>
      <c r="L1236" s="18">
        <f t="shared" si="480"/>
        <v>70</v>
      </c>
      <c r="M1236" s="18">
        <f t="shared" si="481"/>
        <v>25</v>
      </c>
      <c r="N1236" s="18">
        <f t="shared" si="482"/>
        <v>75</v>
      </c>
      <c r="O1236" s="18">
        <f t="shared" si="483"/>
        <v>25</v>
      </c>
      <c r="P1236" s="4">
        <f t="shared" si="484"/>
        <v>201811</v>
      </c>
      <c r="Q1236" s="23">
        <f t="shared" si="485"/>
        <v>0.315</v>
      </c>
      <c r="R1236" s="23">
        <f t="shared" si="486"/>
        <v>-4.1794871794871788</v>
      </c>
      <c r="S1236" s="22">
        <f t="shared" si="487"/>
        <v>-3.8644871794871789</v>
      </c>
      <c r="T1236" s="5">
        <f t="shared" si="488"/>
        <v>3.1746031746031744</v>
      </c>
      <c r="U1236" s="5"/>
      <c r="V1236" s="5"/>
      <c r="W1236" s="5">
        <f t="shared" si="489"/>
        <v>-1</v>
      </c>
      <c r="X1236" s="4">
        <f t="shared" si="490"/>
        <v>-1</v>
      </c>
      <c r="Y1236" s="4">
        <f t="shared" si="491"/>
        <v>0</v>
      </c>
      <c r="Z1236" s="30">
        <f t="shared" si="492"/>
        <v>2018</v>
      </c>
      <c r="AA1236" s="4">
        <f t="shared" si="493"/>
        <v>3</v>
      </c>
      <c r="AB1236" s="4">
        <f t="shared" si="494"/>
        <v>2.5</v>
      </c>
      <c r="AC1236" s="4">
        <f t="shared" si="495"/>
        <v>-0.5</v>
      </c>
      <c r="AD1236" s="4"/>
      <c r="AE1236" s="4">
        <f t="shared" si="496"/>
        <v>3.6075036075036038E-2</v>
      </c>
      <c r="AF1236" s="31">
        <f t="shared" si="497"/>
        <v>2</v>
      </c>
      <c r="AG1236" s="31">
        <f t="shared" si="498"/>
        <v>1.5</v>
      </c>
      <c r="AH1236" s="3">
        <f t="shared" si="499"/>
        <v>0</v>
      </c>
      <c r="AI1236" s="40" t="b">
        <f t="shared" si="500"/>
        <v>0</v>
      </c>
      <c r="AJ1236" s="3">
        <f t="shared" si="501"/>
        <v>4.1825095057034134E-2</v>
      </c>
      <c r="AK1236" s="3">
        <f t="shared" si="502"/>
        <v>0.79292642983119177</v>
      </c>
    </row>
    <row r="1237" spans="1:37" s="3" customFormat="1" x14ac:dyDescent="0.25">
      <c r="A1237" s="9">
        <v>43415</v>
      </c>
      <c r="B1237" s="1" t="s">
        <v>39</v>
      </c>
      <c r="C1237" s="1" t="s">
        <v>48</v>
      </c>
      <c r="D1237">
        <v>3</v>
      </c>
      <c r="E1237" s="1">
        <v>16</v>
      </c>
      <c r="F1237">
        <f t="shared" si="478"/>
        <v>0</v>
      </c>
      <c r="G1237">
        <f t="shared" si="479"/>
        <v>1</v>
      </c>
      <c r="H1237" s="4">
        <v>1.74</v>
      </c>
      <c r="I1237" s="4">
        <v>2.15</v>
      </c>
      <c r="J1237" s="4">
        <v>1.55</v>
      </c>
      <c r="K1237" s="4">
        <v>2.6</v>
      </c>
      <c r="L1237" s="18">
        <f t="shared" si="480"/>
        <v>50</v>
      </c>
      <c r="M1237" s="18">
        <f t="shared" si="481"/>
        <v>45</v>
      </c>
      <c r="N1237" s="18">
        <f t="shared" si="482"/>
        <v>60</v>
      </c>
      <c r="O1237" s="18">
        <f t="shared" si="483"/>
        <v>35</v>
      </c>
      <c r="P1237" s="4">
        <f t="shared" si="484"/>
        <v>201811</v>
      </c>
      <c r="Q1237" s="23">
        <f t="shared" si="485"/>
        <v>0.80930232558139537</v>
      </c>
      <c r="R1237" s="23">
        <f t="shared" si="486"/>
        <v>-2.2209165687426555</v>
      </c>
      <c r="S1237" s="22">
        <f t="shared" si="487"/>
        <v>-1.4116142431612602</v>
      </c>
      <c r="T1237" s="5">
        <f t="shared" si="488"/>
        <v>1.235632183908046</v>
      </c>
      <c r="U1237" s="5"/>
      <c r="V1237" s="5"/>
      <c r="W1237" s="5">
        <f t="shared" si="489"/>
        <v>-1</v>
      </c>
      <c r="X1237" s="4">
        <f t="shared" si="490"/>
        <v>-1</v>
      </c>
      <c r="Y1237" s="4">
        <f t="shared" si="491"/>
        <v>0</v>
      </c>
      <c r="Z1237" s="30">
        <f t="shared" si="492"/>
        <v>2018</v>
      </c>
      <c r="AA1237" s="4">
        <f t="shared" si="493"/>
        <v>1.1499999999999999</v>
      </c>
      <c r="AB1237" s="4">
        <f t="shared" si="494"/>
        <v>1.6</v>
      </c>
      <c r="AC1237" s="4">
        <f t="shared" si="495"/>
        <v>0.45000000000000018</v>
      </c>
      <c r="AD1237" s="4"/>
      <c r="AE1237" s="4">
        <f t="shared" si="496"/>
        <v>-7.0448646644419743E-2</v>
      </c>
      <c r="AF1237" s="31">
        <f t="shared" si="497"/>
        <v>0.14999999999999991</v>
      </c>
      <c r="AG1237" s="31">
        <f t="shared" si="498"/>
        <v>0.60000000000000009</v>
      </c>
      <c r="AH1237" s="3">
        <f t="shared" si="499"/>
        <v>1</v>
      </c>
      <c r="AI1237" s="40">
        <f t="shared" si="500"/>
        <v>4.0671971706454535E-2</v>
      </c>
      <c r="AJ1237" s="3">
        <f t="shared" si="501"/>
        <v>3.8303341902313659E-2</v>
      </c>
      <c r="AK1237" s="3">
        <f t="shared" si="502"/>
        <v>0.72204519573698789</v>
      </c>
    </row>
    <row r="1238" spans="1:37" s="3" customFormat="1" x14ac:dyDescent="0.25">
      <c r="A1238" s="9">
        <v>43415</v>
      </c>
      <c r="B1238" s="1" t="s">
        <v>50</v>
      </c>
      <c r="C1238" s="1" t="s">
        <v>52</v>
      </c>
      <c r="D1238">
        <v>34</v>
      </c>
      <c r="E1238" s="1">
        <v>10</v>
      </c>
      <c r="F1238">
        <f t="shared" si="478"/>
        <v>1</v>
      </c>
      <c r="G1238">
        <f t="shared" si="479"/>
        <v>0</v>
      </c>
      <c r="H1238" s="4">
        <v>3.4</v>
      </c>
      <c r="I1238" s="4">
        <v>1.33</v>
      </c>
      <c r="J1238" s="4">
        <v>3.6</v>
      </c>
      <c r="K1238" s="4">
        <v>1.31</v>
      </c>
      <c r="L1238" s="18">
        <f t="shared" si="480"/>
        <v>20</v>
      </c>
      <c r="M1238" s="18">
        <f t="shared" si="481"/>
        <v>75</v>
      </c>
      <c r="N1238" s="18">
        <f t="shared" si="482"/>
        <v>25</v>
      </c>
      <c r="O1238" s="18">
        <f t="shared" si="483"/>
        <v>75</v>
      </c>
      <c r="P1238" s="4">
        <f t="shared" si="484"/>
        <v>201811</v>
      </c>
      <c r="Q1238" s="23">
        <f t="shared" si="485"/>
        <v>3.4</v>
      </c>
      <c r="R1238" s="23">
        <f t="shared" si="486"/>
        <v>-3.4469696969696964</v>
      </c>
      <c r="S1238" s="22">
        <f t="shared" si="487"/>
        <v>-4.6969696969696439E-2</v>
      </c>
      <c r="T1238" s="5">
        <f t="shared" si="488"/>
        <v>0.39117647058823535</v>
      </c>
      <c r="U1238" s="5"/>
      <c r="V1238" s="5"/>
      <c r="W1238" s="5">
        <f t="shared" si="489"/>
        <v>2.4</v>
      </c>
      <c r="X1238" s="4">
        <f t="shared" si="490"/>
        <v>2.6</v>
      </c>
      <c r="Y1238" s="4">
        <f t="shared" si="491"/>
        <v>0.20000000000000018</v>
      </c>
      <c r="Z1238" s="30">
        <f t="shared" si="492"/>
        <v>2018</v>
      </c>
      <c r="AA1238" s="4">
        <f t="shared" si="493"/>
        <v>-1</v>
      </c>
      <c r="AB1238" s="4">
        <f t="shared" si="494"/>
        <v>-1</v>
      </c>
      <c r="AC1238" s="4">
        <f t="shared" si="495"/>
        <v>0</v>
      </c>
      <c r="AD1238" s="4"/>
      <c r="AE1238" s="4">
        <f t="shared" si="496"/>
        <v>1.6339869281045749E-2</v>
      </c>
      <c r="AF1238" s="31">
        <f t="shared" si="497"/>
        <v>1.4</v>
      </c>
      <c r="AG1238" s="31">
        <f t="shared" si="498"/>
        <v>1.6</v>
      </c>
      <c r="AH1238" s="3">
        <f t="shared" si="499"/>
        <v>0</v>
      </c>
      <c r="AI1238" s="40" t="b">
        <f t="shared" si="500"/>
        <v>0</v>
      </c>
      <c r="AJ1238" s="3">
        <f t="shared" si="501"/>
        <v>4.3974630021141659E-2</v>
      </c>
      <c r="AK1238" s="3">
        <f t="shared" si="502"/>
        <v>0.76868700877776563</v>
      </c>
    </row>
    <row r="1239" spans="1:37" s="3" customFormat="1" x14ac:dyDescent="0.25">
      <c r="A1239" s="9">
        <v>43412</v>
      </c>
      <c r="B1239" s="1" t="s">
        <v>57</v>
      </c>
      <c r="C1239" s="1" t="s">
        <v>40</v>
      </c>
      <c r="D1239">
        <v>52</v>
      </c>
      <c r="E1239" s="1">
        <v>21</v>
      </c>
      <c r="F1239">
        <f t="shared" si="478"/>
        <v>1</v>
      </c>
      <c r="G1239">
        <f t="shared" si="479"/>
        <v>0</v>
      </c>
      <c r="H1239" s="4">
        <v>1.47</v>
      </c>
      <c r="I1239" s="4">
        <v>2.75</v>
      </c>
      <c r="J1239" s="4">
        <v>1.5</v>
      </c>
      <c r="K1239" s="4">
        <v>2.7</v>
      </c>
      <c r="L1239" s="18">
        <f t="shared" si="480"/>
        <v>60</v>
      </c>
      <c r="M1239" s="18">
        <f t="shared" si="481"/>
        <v>35</v>
      </c>
      <c r="N1239" s="18">
        <f t="shared" si="482"/>
        <v>65</v>
      </c>
      <c r="O1239" s="18">
        <f t="shared" si="483"/>
        <v>35</v>
      </c>
      <c r="P1239" s="4">
        <f t="shared" si="484"/>
        <v>201811</v>
      </c>
      <c r="Q1239" s="23">
        <f t="shared" si="485"/>
        <v>1.47</v>
      </c>
      <c r="R1239" s="23">
        <f t="shared" si="486"/>
        <v>-2.6990881458966562</v>
      </c>
      <c r="S1239" s="22">
        <f t="shared" si="487"/>
        <v>-1.2290881458966563</v>
      </c>
      <c r="T1239" s="5">
        <f t="shared" si="488"/>
        <v>1.870748299319728</v>
      </c>
      <c r="U1239" s="5"/>
      <c r="V1239" s="5"/>
      <c r="W1239" s="5">
        <f t="shared" si="489"/>
        <v>0.47</v>
      </c>
      <c r="X1239" s="4">
        <f t="shared" si="490"/>
        <v>0.5</v>
      </c>
      <c r="Y1239" s="4">
        <f t="shared" si="491"/>
        <v>3.0000000000000027E-2</v>
      </c>
      <c r="Z1239" s="30">
        <f t="shared" si="492"/>
        <v>2018</v>
      </c>
      <c r="AA1239" s="4">
        <f t="shared" si="493"/>
        <v>-1</v>
      </c>
      <c r="AB1239" s="4">
        <f t="shared" si="494"/>
        <v>-1</v>
      </c>
      <c r="AC1239" s="4">
        <f t="shared" si="495"/>
        <v>0</v>
      </c>
      <c r="AD1239" s="4"/>
      <c r="AE1239" s="4">
        <f t="shared" si="496"/>
        <v>1.3605442176870763E-2</v>
      </c>
      <c r="AF1239" s="31">
        <f t="shared" si="497"/>
        <v>-0.53</v>
      </c>
      <c r="AG1239" s="31">
        <f t="shared" si="498"/>
        <v>-0.5</v>
      </c>
      <c r="AH1239" s="3">
        <f t="shared" si="499"/>
        <v>0</v>
      </c>
      <c r="AI1239" s="40" t="b">
        <f t="shared" si="500"/>
        <v>0</v>
      </c>
      <c r="AJ1239" s="3">
        <f t="shared" si="501"/>
        <v>4.206161137440767E-2</v>
      </c>
      <c r="AK1239" s="3">
        <f t="shared" si="502"/>
        <v>0.74176661163144075</v>
      </c>
    </row>
    <row r="1240" spans="1:37" s="3" customFormat="1" x14ac:dyDescent="0.25">
      <c r="A1240" s="9">
        <v>43409</v>
      </c>
      <c r="B1240" s="1" t="s">
        <v>37</v>
      </c>
      <c r="C1240" s="1" t="s">
        <v>50</v>
      </c>
      <c r="D1240">
        <v>14</v>
      </c>
      <c r="E1240" s="1">
        <v>28</v>
      </c>
      <c r="F1240">
        <f t="shared" si="478"/>
        <v>0</v>
      </c>
      <c r="G1240">
        <f t="shared" si="479"/>
        <v>1</v>
      </c>
      <c r="H1240" s="4">
        <v>1.37</v>
      </c>
      <c r="I1240" s="4">
        <v>3.2</v>
      </c>
      <c r="J1240" s="4">
        <v>1.45</v>
      </c>
      <c r="K1240" s="4">
        <v>2.8</v>
      </c>
      <c r="L1240" s="18">
        <f t="shared" si="480"/>
        <v>70</v>
      </c>
      <c r="M1240" s="18">
        <f t="shared" si="481"/>
        <v>30</v>
      </c>
      <c r="N1240" s="18">
        <f t="shared" si="482"/>
        <v>65</v>
      </c>
      <c r="O1240" s="18">
        <f t="shared" si="483"/>
        <v>35</v>
      </c>
      <c r="P1240" s="4">
        <f t="shared" si="484"/>
        <v>201811</v>
      </c>
      <c r="Q1240" s="23">
        <f t="shared" si="485"/>
        <v>0.42812500000000003</v>
      </c>
      <c r="R1240" s="23">
        <f t="shared" si="486"/>
        <v>-3.1572481572481563</v>
      </c>
      <c r="S1240" s="22">
        <f t="shared" si="487"/>
        <v>-2.7291231572481562</v>
      </c>
      <c r="T1240" s="5">
        <f t="shared" si="488"/>
        <v>2.335766423357664</v>
      </c>
      <c r="U1240" s="5"/>
      <c r="V1240" s="5"/>
      <c r="W1240" s="5">
        <f t="shared" si="489"/>
        <v>-1</v>
      </c>
      <c r="X1240" s="4">
        <f t="shared" si="490"/>
        <v>-1</v>
      </c>
      <c r="Y1240" s="4">
        <f t="shared" si="491"/>
        <v>0</v>
      </c>
      <c r="Z1240" s="30">
        <f t="shared" si="492"/>
        <v>2018</v>
      </c>
      <c r="AA1240" s="4">
        <f t="shared" si="493"/>
        <v>2.2000000000000002</v>
      </c>
      <c r="AB1240" s="4">
        <f t="shared" si="494"/>
        <v>1.7999999999999998</v>
      </c>
      <c r="AC1240" s="4">
        <f t="shared" si="495"/>
        <v>-0.40000000000000036</v>
      </c>
      <c r="AD1240" s="4"/>
      <c r="AE1240" s="4">
        <f t="shared" si="496"/>
        <v>4.027183488547692E-2</v>
      </c>
      <c r="AF1240" s="31">
        <f t="shared" si="497"/>
        <v>1.2000000000000002</v>
      </c>
      <c r="AG1240" s="31">
        <f t="shared" si="498"/>
        <v>0.79999999999999982</v>
      </c>
      <c r="AH1240" s="3">
        <f t="shared" si="499"/>
        <v>0</v>
      </c>
      <c r="AI1240" s="40" t="b">
        <f t="shared" si="500"/>
        <v>0</v>
      </c>
      <c r="AJ1240" s="3">
        <f t="shared" si="501"/>
        <v>4.0700218818380707E-2</v>
      </c>
      <c r="AK1240" s="3">
        <f t="shared" si="502"/>
        <v>0.76222011694815928</v>
      </c>
    </row>
    <row r="1241" spans="1:37" s="3" customFormat="1" x14ac:dyDescent="0.25">
      <c r="A1241" s="9">
        <v>43408</v>
      </c>
      <c r="B1241" s="1" t="s">
        <v>52</v>
      </c>
      <c r="C1241" s="1" t="s">
        <v>62</v>
      </c>
      <c r="D1241">
        <v>31</v>
      </c>
      <c r="E1241" s="1">
        <v>17</v>
      </c>
      <c r="F1241">
        <f t="shared" si="478"/>
        <v>1</v>
      </c>
      <c r="G1241">
        <f t="shared" si="479"/>
        <v>0</v>
      </c>
      <c r="H1241" s="4">
        <v>1.41</v>
      </c>
      <c r="I1241" s="4">
        <v>3</v>
      </c>
      <c r="J1241" s="4">
        <v>1.44</v>
      </c>
      <c r="K1241" s="4">
        <v>2.85</v>
      </c>
      <c r="L1241" s="18">
        <f t="shared" si="480"/>
        <v>70</v>
      </c>
      <c r="M1241" s="18">
        <f t="shared" si="481"/>
        <v>30</v>
      </c>
      <c r="N1241" s="18">
        <f t="shared" si="482"/>
        <v>65</v>
      </c>
      <c r="O1241" s="18">
        <f t="shared" si="483"/>
        <v>35</v>
      </c>
      <c r="P1241" s="4">
        <f t="shared" si="484"/>
        <v>201811</v>
      </c>
      <c r="Q1241" s="23">
        <f t="shared" si="485"/>
        <v>1.41</v>
      </c>
      <c r="R1241" s="23">
        <f t="shared" si="486"/>
        <v>-2.9390243902439028</v>
      </c>
      <c r="S1241" s="22">
        <f t="shared" si="487"/>
        <v>-1.5290243902439029</v>
      </c>
      <c r="T1241" s="5">
        <f t="shared" si="488"/>
        <v>2.1276595744680851</v>
      </c>
      <c r="U1241" s="5"/>
      <c r="V1241" s="5"/>
      <c r="W1241" s="5">
        <f t="shared" si="489"/>
        <v>0.40999999999999992</v>
      </c>
      <c r="X1241" s="4">
        <f t="shared" si="490"/>
        <v>0.43999999999999995</v>
      </c>
      <c r="Y1241" s="4">
        <f t="shared" si="491"/>
        <v>3.0000000000000027E-2</v>
      </c>
      <c r="Z1241" s="30">
        <f t="shared" si="492"/>
        <v>2018</v>
      </c>
      <c r="AA1241" s="4">
        <f t="shared" si="493"/>
        <v>-1</v>
      </c>
      <c r="AB1241" s="4">
        <f t="shared" si="494"/>
        <v>-1</v>
      </c>
      <c r="AC1241" s="4">
        <f t="shared" si="495"/>
        <v>0</v>
      </c>
      <c r="AD1241" s="4"/>
      <c r="AE1241" s="4">
        <f t="shared" si="496"/>
        <v>1.4775413711583973E-2</v>
      </c>
      <c r="AF1241" s="31">
        <f t="shared" si="497"/>
        <v>-0.59000000000000008</v>
      </c>
      <c r="AG1241" s="31">
        <f t="shared" si="498"/>
        <v>-0.56000000000000005</v>
      </c>
      <c r="AH1241" s="3">
        <f t="shared" si="499"/>
        <v>0</v>
      </c>
      <c r="AI1241" s="40" t="b">
        <f t="shared" si="500"/>
        <v>0</v>
      </c>
      <c r="AJ1241" s="3">
        <f t="shared" si="501"/>
        <v>4.0816326530612401E-2</v>
      </c>
      <c r="AK1241" s="3">
        <f t="shared" si="502"/>
        <v>0.75353352447060007</v>
      </c>
    </row>
    <row r="1242" spans="1:37" s="3" customFormat="1" x14ac:dyDescent="0.25">
      <c r="A1242" s="9">
        <v>43408</v>
      </c>
      <c r="B1242" s="1" t="s">
        <v>42</v>
      </c>
      <c r="C1242" s="1" t="s">
        <v>73</v>
      </c>
      <c r="D1242">
        <v>45</v>
      </c>
      <c r="E1242" s="1">
        <v>35</v>
      </c>
      <c r="F1242">
        <f t="shared" si="478"/>
        <v>1</v>
      </c>
      <c r="G1242">
        <f t="shared" si="479"/>
        <v>0</v>
      </c>
      <c r="H1242" s="4">
        <v>1.8</v>
      </c>
      <c r="I1242" s="4">
        <v>2.0499999999999998</v>
      </c>
      <c r="J1242" s="4">
        <v>2.1</v>
      </c>
      <c r="K1242" s="4">
        <v>1.76</v>
      </c>
      <c r="L1242" s="18">
        <f t="shared" si="480"/>
        <v>50</v>
      </c>
      <c r="M1242" s="18">
        <f t="shared" si="481"/>
        <v>45</v>
      </c>
      <c r="N1242" s="18">
        <f t="shared" si="482"/>
        <v>45</v>
      </c>
      <c r="O1242" s="18">
        <f t="shared" si="483"/>
        <v>55</v>
      </c>
      <c r="P1242" s="4">
        <f t="shared" si="484"/>
        <v>201811</v>
      </c>
      <c r="Q1242" s="23">
        <f t="shared" si="485"/>
        <v>1.8</v>
      </c>
      <c r="R1242" s="23">
        <f t="shared" si="486"/>
        <v>-2.2023809523809526</v>
      </c>
      <c r="S1242" s="22">
        <f t="shared" si="487"/>
        <v>-0.40238095238095251</v>
      </c>
      <c r="T1242" s="5">
        <f t="shared" si="488"/>
        <v>1.1388888888888888</v>
      </c>
      <c r="U1242" s="5"/>
      <c r="V1242" s="5"/>
      <c r="W1242" s="5">
        <f t="shared" si="489"/>
        <v>0.8</v>
      </c>
      <c r="X1242" s="4">
        <f t="shared" si="490"/>
        <v>1.1000000000000001</v>
      </c>
      <c r="Y1242" s="4">
        <f t="shared" si="491"/>
        <v>0.30000000000000004</v>
      </c>
      <c r="Z1242" s="30">
        <f t="shared" si="492"/>
        <v>2018</v>
      </c>
      <c r="AA1242" s="4">
        <f t="shared" si="493"/>
        <v>-1</v>
      </c>
      <c r="AB1242" s="4">
        <f t="shared" si="494"/>
        <v>-1</v>
      </c>
      <c r="AC1242" s="4">
        <f t="shared" si="495"/>
        <v>0</v>
      </c>
      <c r="AD1242" s="4"/>
      <c r="AE1242" s="4">
        <f t="shared" si="496"/>
        <v>7.9365079365079416E-2</v>
      </c>
      <c r="AF1242" s="31">
        <f t="shared" si="497"/>
        <v>-0.19999999999999996</v>
      </c>
      <c r="AG1242" s="31">
        <f t="shared" si="498"/>
        <v>0.10000000000000009</v>
      </c>
      <c r="AH1242" s="3">
        <f t="shared" si="499"/>
        <v>1</v>
      </c>
      <c r="AI1242" s="40">
        <f t="shared" si="500"/>
        <v>3.6004645760743248E-2</v>
      </c>
      <c r="AJ1242" s="3">
        <f t="shared" si="501"/>
        <v>4.1558441558441461E-2</v>
      </c>
      <c r="AK1242" s="3">
        <f t="shared" si="502"/>
        <v>0.7172464949581745</v>
      </c>
    </row>
    <row r="1243" spans="1:37" s="3" customFormat="1" x14ac:dyDescent="0.25">
      <c r="A1243" s="9">
        <v>43408</v>
      </c>
      <c r="B1243" s="1" t="s">
        <v>35</v>
      </c>
      <c r="C1243" s="1" t="s">
        <v>47</v>
      </c>
      <c r="D1243">
        <v>17</v>
      </c>
      <c r="E1243" s="1">
        <v>19</v>
      </c>
      <c r="F1243">
        <f t="shared" si="478"/>
        <v>0</v>
      </c>
      <c r="G1243">
        <f t="shared" si="479"/>
        <v>1</v>
      </c>
      <c r="H1243" s="4">
        <v>1.71</v>
      </c>
      <c r="I1243" s="4">
        <v>2.2000000000000002</v>
      </c>
      <c r="J1243" s="4">
        <v>1.86</v>
      </c>
      <c r="K1243" s="4">
        <v>1.95</v>
      </c>
      <c r="L1243" s="18">
        <f t="shared" si="480"/>
        <v>50</v>
      </c>
      <c r="M1243" s="18">
        <f t="shared" si="481"/>
        <v>45</v>
      </c>
      <c r="N1243" s="18">
        <f t="shared" si="482"/>
        <v>50</v>
      </c>
      <c r="O1243" s="18">
        <f t="shared" si="483"/>
        <v>50</v>
      </c>
      <c r="P1243" s="4">
        <f t="shared" si="484"/>
        <v>201811</v>
      </c>
      <c r="Q1243" s="23">
        <f t="shared" si="485"/>
        <v>0.77727272727272723</v>
      </c>
      <c r="R1243" s="23">
        <f t="shared" si="486"/>
        <v>-2.2417840375586855</v>
      </c>
      <c r="S1243" s="22">
        <f t="shared" si="487"/>
        <v>-1.4645113102859582</v>
      </c>
      <c r="T1243" s="5">
        <f t="shared" si="488"/>
        <v>1.2865497076023393</v>
      </c>
      <c r="U1243" s="5"/>
      <c r="V1243" s="5"/>
      <c r="W1243" s="5">
        <f t="shared" si="489"/>
        <v>-1</v>
      </c>
      <c r="X1243" s="4">
        <f t="shared" si="490"/>
        <v>-1</v>
      </c>
      <c r="Y1243" s="4">
        <f t="shared" si="491"/>
        <v>0</v>
      </c>
      <c r="Z1243" s="30">
        <f t="shared" si="492"/>
        <v>2018</v>
      </c>
      <c r="AA1243" s="4">
        <f t="shared" si="493"/>
        <v>1.2000000000000002</v>
      </c>
      <c r="AB1243" s="4">
        <f t="shared" si="494"/>
        <v>0.95</v>
      </c>
      <c r="AC1243" s="4">
        <f t="shared" si="495"/>
        <v>-0.25000000000000022</v>
      </c>
      <c r="AD1243" s="4"/>
      <c r="AE1243" s="4">
        <f t="shared" si="496"/>
        <v>4.7160913035276364E-2</v>
      </c>
      <c r="AF1243" s="31">
        <f t="shared" si="497"/>
        <v>0.20000000000000018</v>
      </c>
      <c r="AG1243" s="31">
        <f t="shared" si="498"/>
        <v>-5.0000000000000044E-2</v>
      </c>
      <c r="AH1243" s="3">
        <f t="shared" si="499"/>
        <v>1</v>
      </c>
      <c r="AI1243" s="40" t="b">
        <f t="shared" si="500"/>
        <v>0</v>
      </c>
      <c r="AJ1243" s="3">
        <f t="shared" si="501"/>
        <v>3.7851662404092101E-2</v>
      </c>
      <c r="AK1243" s="3">
        <f t="shared" si="502"/>
        <v>0.72372653477329041</v>
      </c>
    </row>
    <row r="1244" spans="1:37" s="3" customFormat="1" x14ac:dyDescent="0.25">
      <c r="A1244" s="9">
        <v>43408</v>
      </c>
      <c r="B1244" s="1" t="s">
        <v>61</v>
      </c>
      <c r="C1244" s="1" t="s">
        <v>74</v>
      </c>
      <c r="D1244">
        <v>17</v>
      </c>
      <c r="E1244" s="1">
        <v>25</v>
      </c>
      <c r="F1244">
        <f t="shared" si="478"/>
        <v>0</v>
      </c>
      <c r="G1244">
        <f t="shared" si="479"/>
        <v>1</v>
      </c>
      <c r="H1244" s="4">
        <v>1.83</v>
      </c>
      <c r="I1244" s="4">
        <v>2</v>
      </c>
      <c r="J1244" s="4">
        <v>1.8</v>
      </c>
      <c r="K1244" s="4">
        <v>2.0499999999999998</v>
      </c>
      <c r="L1244" s="18">
        <f t="shared" si="480"/>
        <v>50</v>
      </c>
      <c r="M1244" s="18">
        <f t="shared" si="481"/>
        <v>50</v>
      </c>
      <c r="N1244" s="18">
        <f t="shared" si="482"/>
        <v>55</v>
      </c>
      <c r="O1244" s="18">
        <f t="shared" si="483"/>
        <v>45</v>
      </c>
      <c r="P1244" s="4">
        <f t="shared" si="484"/>
        <v>201811</v>
      </c>
      <c r="Q1244" s="23">
        <f t="shared" si="485"/>
        <v>0.91500000000000004</v>
      </c>
      <c r="R1244" s="23">
        <f t="shared" si="486"/>
        <v>-2.2048192771084336</v>
      </c>
      <c r="S1244" s="22">
        <f t="shared" si="487"/>
        <v>-1.2898192771084336</v>
      </c>
      <c r="T1244" s="5">
        <f t="shared" si="488"/>
        <v>1.0928961748633879</v>
      </c>
      <c r="U1244" s="5"/>
      <c r="V1244" s="5"/>
      <c r="W1244" s="5">
        <f t="shared" si="489"/>
        <v>-1</v>
      </c>
      <c r="X1244" s="4">
        <f t="shared" si="490"/>
        <v>-1</v>
      </c>
      <c r="Y1244" s="4">
        <f t="shared" si="491"/>
        <v>0</v>
      </c>
      <c r="Z1244" s="30">
        <f t="shared" si="492"/>
        <v>2018</v>
      </c>
      <c r="AA1244" s="4">
        <f t="shared" si="493"/>
        <v>1</v>
      </c>
      <c r="AB1244" s="4">
        <f t="shared" si="494"/>
        <v>1.0499999999999998</v>
      </c>
      <c r="AC1244" s="4">
        <f t="shared" si="495"/>
        <v>4.9999999999999822E-2</v>
      </c>
      <c r="AD1244" s="4"/>
      <c r="AE1244" s="4">
        <f t="shared" si="496"/>
        <v>-9.1074681238616506E-3</v>
      </c>
      <c r="AF1244" s="31">
        <f t="shared" si="497"/>
        <v>0</v>
      </c>
      <c r="AG1244" s="31">
        <f t="shared" si="498"/>
        <v>4.9999999999999822E-2</v>
      </c>
      <c r="AH1244" s="3">
        <f t="shared" si="499"/>
        <v>0</v>
      </c>
      <c r="AI1244" s="40" t="b">
        <f t="shared" si="500"/>
        <v>0</v>
      </c>
      <c r="AJ1244" s="3">
        <f t="shared" si="501"/>
        <v>4.4386422976501305E-2</v>
      </c>
      <c r="AK1244" s="3">
        <f t="shared" si="502"/>
        <v>0.71408522201319835</v>
      </c>
    </row>
    <row r="1245" spans="1:37" s="3" customFormat="1" x14ac:dyDescent="0.25">
      <c r="A1245" s="9">
        <v>43408</v>
      </c>
      <c r="B1245" s="1" t="s">
        <v>43</v>
      </c>
      <c r="C1245" s="1" t="s">
        <v>57</v>
      </c>
      <c r="D1245">
        <v>16</v>
      </c>
      <c r="E1245" s="1">
        <v>23</v>
      </c>
      <c r="F1245">
        <f t="shared" si="478"/>
        <v>0</v>
      </c>
      <c r="G1245">
        <f t="shared" si="479"/>
        <v>1</v>
      </c>
      <c r="H1245" s="4">
        <v>1.66</v>
      </c>
      <c r="I1245" s="4">
        <v>2.2999999999999998</v>
      </c>
      <c r="J1245" s="4">
        <v>1.8</v>
      </c>
      <c r="K1245" s="4">
        <v>2.0499999999999998</v>
      </c>
      <c r="L1245" s="18">
        <f t="shared" si="480"/>
        <v>60</v>
      </c>
      <c r="M1245" s="18">
        <f t="shared" si="481"/>
        <v>40</v>
      </c>
      <c r="N1245" s="18">
        <f t="shared" si="482"/>
        <v>55</v>
      </c>
      <c r="O1245" s="18">
        <f t="shared" si="483"/>
        <v>45</v>
      </c>
      <c r="P1245" s="4">
        <f t="shared" si="484"/>
        <v>201811</v>
      </c>
      <c r="Q1245" s="23">
        <f t="shared" si="485"/>
        <v>0.72173913043478266</v>
      </c>
      <c r="R1245" s="23">
        <f t="shared" si="486"/>
        <v>-2.2843822843822847</v>
      </c>
      <c r="S1245" s="22">
        <f t="shared" si="487"/>
        <v>-1.5626431539475021</v>
      </c>
      <c r="T1245" s="5">
        <f t="shared" si="488"/>
        <v>1.3855421686746987</v>
      </c>
      <c r="U1245" s="5"/>
      <c r="V1245" s="5"/>
      <c r="W1245" s="5">
        <f t="shared" si="489"/>
        <v>-1</v>
      </c>
      <c r="X1245" s="4">
        <f t="shared" si="490"/>
        <v>-1</v>
      </c>
      <c r="Y1245" s="4">
        <f t="shared" si="491"/>
        <v>0</v>
      </c>
      <c r="Z1245" s="30">
        <f t="shared" si="492"/>
        <v>2018</v>
      </c>
      <c r="AA1245" s="4">
        <f t="shared" si="493"/>
        <v>1.2999999999999998</v>
      </c>
      <c r="AB1245" s="4">
        <f t="shared" si="494"/>
        <v>1.0499999999999998</v>
      </c>
      <c r="AC1245" s="4">
        <f t="shared" si="495"/>
        <v>-0.25</v>
      </c>
      <c r="AD1245" s="4"/>
      <c r="AE1245" s="4">
        <f t="shared" si="496"/>
        <v>4.6854082998661339E-2</v>
      </c>
      <c r="AF1245" s="31">
        <f t="shared" si="497"/>
        <v>0.29999999999999982</v>
      </c>
      <c r="AG1245" s="31">
        <f t="shared" si="498"/>
        <v>4.9999999999999822E-2</v>
      </c>
      <c r="AH1245" s="3">
        <f t="shared" si="499"/>
        <v>1</v>
      </c>
      <c r="AI1245" s="40" t="b">
        <f t="shared" si="500"/>
        <v>0</v>
      </c>
      <c r="AJ1245" s="3">
        <f t="shared" si="501"/>
        <v>3.5858585858585923E-2</v>
      </c>
      <c r="AK1245" s="3">
        <f t="shared" si="502"/>
        <v>0.72834147531433491</v>
      </c>
    </row>
    <row r="1246" spans="1:37" s="3" customFormat="1" x14ac:dyDescent="0.25">
      <c r="A1246" s="9">
        <v>43408</v>
      </c>
      <c r="B1246" s="1" t="s">
        <v>46</v>
      </c>
      <c r="C1246" s="1" t="s">
        <v>45</v>
      </c>
      <c r="D1246">
        <v>9</v>
      </c>
      <c r="E1246" s="1">
        <v>41</v>
      </c>
      <c r="F1246">
        <f t="shared" si="478"/>
        <v>0</v>
      </c>
      <c r="G1246">
        <f t="shared" si="479"/>
        <v>1</v>
      </c>
      <c r="H1246" s="4">
        <v>4.5</v>
      </c>
      <c r="I1246" s="4">
        <v>1.22</v>
      </c>
      <c r="J1246" s="4">
        <v>4.75</v>
      </c>
      <c r="K1246" s="4">
        <v>1.2</v>
      </c>
      <c r="L1246" s="18">
        <f t="shared" si="480"/>
        <v>20</v>
      </c>
      <c r="M1246" s="18">
        <f t="shared" si="481"/>
        <v>80</v>
      </c>
      <c r="N1246" s="18">
        <f t="shared" si="482"/>
        <v>20</v>
      </c>
      <c r="O1246" s="18">
        <f t="shared" si="483"/>
        <v>80</v>
      </c>
      <c r="P1246" s="4">
        <f t="shared" si="484"/>
        <v>201811</v>
      </c>
      <c r="Q1246" s="23">
        <f t="shared" si="485"/>
        <v>3.6885245901639343</v>
      </c>
      <c r="R1246" s="23">
        <f t="shared" si="486"/>
        <v>-4.8311688311688314</v>
      </c>
      <c r="S1246" s="22">
        <f t="shared" si="487"/>
        <v>-1.1426442410048971</v>
      </c>
      <c r="T1246" s="5">
        <f t="shared" si="488"/>
        <v>0.27111111111111108</v>
      </c>
      <c r="U1246" s="5"/>
      <c r="V1246" s="5"/>
      <c r="W1246" s="5">
        <f t="shared" si="489"/>
        <v>-1</v>
      </c>
      <c r="X1246" s="4">
        <f t="shared" si="490"/>
        <v>-1</v>
      </c>
      <c r="Y1246" s="4">
        <f t="shared" si="491"/>
        <v>0</v>
      </c>
      <c r="Z1246" s="30">
        <f t="shared" si="492"/>
        <v>2018</v>
      </c>
      <c r="AA1246" s="4">
        <f t="shared" si="493"/>
        <v>0.21999999999999997</v>
      </c>
      <c r="AB1246" s="4">
        <f t="shared" si="494"/>
        <v>0.19999999999999996</v>
      </c>
      <c r="AC1246" s="4">
        <f t="shared" si="495"/>
        <v>-2.0000000000000018E-2</v>
      </c>
      <c r="AD1246" s="4"/>
      <c r="AE1246" s="4">
        <f t="shared" si="496"/>
        <v>1.1695906432748537E-2</v>
      </c>
      <c r="AF1246" s="31">
        <f t="shared" si="497"/>
        <v>-0.78</v>
      </c>
      <c r="AG1246" s="31">
        <f t="shared" si="498"/>
        <v>-0.8</v>
      </c>
      <c r="AH1246" s="3">
        <f t="shared" si="499"/>
        <v>0</v>
      </c>
      <c r="AI1246" s="40" t="b">
        <f t="shared" si="500"/>
        <v>0</v>
      </c>
      <c r="AJ1246" s="3">
        <f t="shared" si="501"/>
        <v>4.0209790209790097E-2</v>
      </c>
      <c r="AK1246" s="3">
        <f t="shared" si="502"/>
        <v>0.8102196077650704</v>
      </c>
    </row>
    <row r="1247" spans="1:37" s="3" customFormat="1" x14ac:dyDescent="0.25">
      <c r="A1247" s="9">
        <v>43408</v>
      </c>
      <c r="B1247" s="1" t="s">
        <v>40</v>
      </c>
      <c r="C1247" s="1" t="s">
        <v>39</v>
      </c>
      <c r="D1247">
        <v>42</v>
      </c>
      <c r="E1247" s="1">
        <v>28</v>
      </c>
      <c r="F1247">
        <f t="shared" si="478"/>
        <v>1</v>
      </c>
      <c r="G1247">
        <f t="shared" si="479"/>
        <v>0</v>
      </c>
      <c r="H1247" s="4">
        <v>1.33</v>
      </c>
      <c r="I1247" s="4">
        <v>3.4</v>
      </c>
      <c r="J1247" s="4">
        <v>1.34</v>
      </c>
      <c r="K1247" s="4">
        <v>3.35</v>
      </c>
      <c r="L1247" s="18">
        <f t="shared" si="480"/>
        <v>70</v>
      </c>
      <c r="M1247" s="18">
        <f t="shared" si="481"/>
        <v>25</v>
      </c>
      <c r="N1247" s="18">
        <f t="shared" si="482"/>
        <v>70</v>
      </c>
      <c r="O1247" s="18">
        <f t="shared" si="483"/>
        <v>25</v>
      </c>
      <c r="P1247" s="4">
        <f t="shared" si="484"/>
        <v>201811</v>
      </c>
      <c r="Q1247" s="23">
        <f t="shared" si="485"/>
        <v>1.33</v>
      </c>
      <c r="R1247" s="23">
        <f t="shared" si="486"/>
        <v>-3.4469696969696964</v>
      </c>
      <c r="S1247" s="22">
        <f t="shared" si="487"/>
        <v>-2.1169696969696963</v>
      </c>
      <c r="T1247" s="5">
        <f t="shared" si="488"/>
        <v>2.5563909774436087</v>
      </c>
      <c r="U1247" s="5"/>
      <c r="V1247" s="5"/>
      <c r="W1247" s="5">
        <f t="shared" si="489"/>
        <v>0.33000000000000007</v>
      </c>
      <c r="X1247" s="4">
        <f t="shared" si="490"/>
        <v>0.34000000000000008</v>
      </c>
      <c r="Y1247" s="4">
        <f t="shared" si="491"/>
        <v>1.0000000000000009E-2</v>
      </c>
      <c r="Z1247" s="30">
        <f t="shared" si="492"/>
        <v>2018</v>
      </c>
      <c r="AA1247" s="4">
        <f t="shared" si="493"/>
        <v>-1</v>
      </c>
      <c r="AB1247" s="4">
        <f t="shared" si="494"/>
        <v>-1</v>
      </c>
      <c r="AC1247" s="4">
        <f t="shared" si="495"/>
        <v>0</v>
      </c>
      <c r="AD1247" s="4"/>
      <c r="AE1247" s="4">
        <f t="shared" si="496"/>
        <v>5.6110425317024148E-3</v>
      </c>
      <c r="AF1247" s="31">
        <f t="shared" si="497"/>
        <v>-0.66999999999999993</v>
      </c>
      <c r="AG1247" s="31">
        <f t="shared" si="498"/>
        <v>-0.65999999999999992</v>
      </c>
      <c r="AH1247" s="3">
        <f t="shared" si="499"/>
        <v>0</v>
      </c>
      <c r="AI1247" s="40" t="b">
        <f t="shared" si="500"/>
        <v>0</v>
      </c>
      <c r="AJ1247" s="3">
        <f t="shared" si="501"/>
        <v>4.3974630021141659E-2</v>
      </c>
      <c r="AK1247" s="3">
        <f t="shared" si="502"/>
        <v>0.76868700877776563</v>
      </c>
    </row>
    <row r="1248" spans="1:37" s="3" customFormat="1" x14ac:dyDescent="0.25">
      <c r="A1248" s="9">
        <v>43408</v>
      </c>
      <c r="B1248" s="1" t="s">
        <v>58</v>
      </c>
      <c r="C1248" s="1" t="s">
        <v>49</v>
      </c>
      <c r="D1248">
        <v>21</v>
      </c>
      <c r="E1248" s="1">
        <v>37</v>
      </c>
      <c r="F1248">
        <f t="shared" si="478"/>
        <v>0</v>
      </c>
      <c r="G1248">
        <f t="shared" si="479"/>
        <v>1</v>
      </c>
      <c r="H1248" s="4">
        <v>4.2</v>
      </c>
      <c r="I1248" s="4">
        <v>1.25</v>
      </c>
      <c r="J1248" s="4">
        <v>4.25</v>
      </c>
      <c r="K1248" s="4">
        <v>1.23</v>
      </c>
      <c r="L1248" s="18">
        <f t="shared" si="480"/>
        <v>20</v>
      </c>
      <c r="M1248" s="18">
        <f t="shared" si="481"/>
        <v>80</v>
      </c>
      <c r="N1248" s="18">
        <f t="shared" si="482"/>
        <v>20</v>
      </c>
      <c r="O1248" s="18">
        <f t="shared" si="483"/>
        <v>80</v>
      </c>
      <c r="P1248" s="4">
        <f t="shared" si="484"/>
        <v>201811</v>
      </c>
      <c r="Q1248" s="23">
        <f t="shared" si="485"/>
        <v>3.3600000000000003</v>
      </c>
      <c r="R1248" s="23">
        <f t="shared" si="486"/>
        <v>-4.3125</v>
      </c>
      <c r="S1248" s="22">
        <f t="shared" si="487"/>
        <v>-0.95249999999999968</v>
      </c>
      <c r="T1248" s="5">
        <f t="shared" si="488"/>
        <v>0.29761904761904762</v>
      </c>
      <c r="U1248" s="5"/>
      <c r="V1248" s="5"/>
      <c r="W1248" s="5">
        <f t="shared" si="489"/>
        <v>-1</v>
      </c>
      <c r="X1248" s="4">
        <f t="shared" si="490"/>
        <v>-1</v>
      </c>
      <c r="Y1248" s="4">
        <f t="shared" si="491"/>
        <v>0</v>
      </c>
      <c r="Z1248" s="30">
        <f t="shared" si="492"/>
        <v>2018</v>
      </c>
      <c r="AA1248" s="4">
        <f t="shared" si="493"/>
        <v>0.25</v>
      </c>
      <c r="AB1248" s="4">
        <f t="shared" si="494"/>
        <v>0.22999999999999998</v>
      </c>
      <c r="AC1248" s="4">
        <f t="shared" si="495"/>
        <v>-2.0000000000000018E-2</v>
      </c>
      <c r="AD1248" s="4"/>
      <c r="AE1248" s="4">
        <f t="shared" si="496"/>
        <v>2.8011204481792618E-3</v>
      </c>
      <c r="AF1248" s="31">
        <f t="shared" si="497"/>
        <v>-0.75</v>
      </c>
      <c r="AG1248" s="31">
        <f t="shared" si="498"/>
        <v>-0.77</v>
      </c>
      <c r="AH1248" s="3">
        <f t="shared" si="499"/>
        <v>0</v>
      </c>
      <c r="AI1248" s="40" t="b">
        <f t="shared" si="500"/>
        <v>0</v>
      </c>
      <c r="AJ1248" s="3">
        <f t="shared" si="501"/>
        <v>3.669724770642202E-2</v>
      </c>
      <c r="AK1248" s="3">
        <f t="shared" si="502"/>
        <v>0.8022675736961451</v>
      </c>
    </row>
    <row r="1249" spans="1:37" s="3" customFormat="1" x14ac:dyDescent="0.25">
      <c r="A1249" s="9">
        <v>43408</v>
      </c>
      <c r="B1249" s="1" t="s">
        <v>51</v>
      </c>
      <c r="C1249" s="1" t="s">
        <v>53</v>
      </c>
      <c r="D1249">
        <v>13</v>
      </c>
      <c r="E1249" s="1">
        <v>6</v>
      </c>
      <c r="F1249">
        <f t="shared" si="478"/>
        <v>1</v>
      </c>
      <c r="G1249">
        <f t="shared" si="479"/>
        <v>0</v>
      </c>
      <c r="H1249" s="4">
        <v>1.62</v>
      </c>
      <c r="I1249" s="4">
        <v>2.4</v>
      </c>
      <c r="J1249" s="4">
        <v>1.62</v>
      </c>
      <c r="K1249" s="4">
        <v>2.4</v>
      </c>
      <c r="L1249" s="18">
        <f t="shared" si="480"/>
        <v>60</v>
      </c>
      <c r="M1249" s="18">
        <f t="shared" si="481"/>
        <v>40</v>
      </c>
      <c r="N1249" s="18">
        <f t="shared" si="482"/>
        <v>60</v>
      </c>
      <c r="O1249" s="18">
        <f t="shared" si="483"/>
        <v>40</v>
      </c>
      <c r="P1249" s="4">
        <f t="shared" si="484"/>
        <v>201811</v>
      </c>
      <c r="Q1249" s="23">
        <f t="shared" si="485"/>
        <v>1.62</v>
      </c>
      <c r="R1249" s="23">
        <f t="shared" si="486"/>
        <v>-2.3271889400921655</v>
      </c>
      <c r="S1249" s="22">
        <f t="shared" si="487"/>
        <v>-0.70718894009216537</v>
      </c>
      <c r="T1249" s="5">
        <f t="shared" si="488"/>
        <v>1.4814814814814814</v>
      </c>
      <c r="U1249" s="5"/>
      <c r="V1249" s="5"/>
      <c r="W1249" s="5">
        <f t="shared" si="489"/>
        <v>0.62000000000000011</v>
      </c>
      <c r="X1249" s="4">
        <f t="shared" si="490"/>
        <v>0.62000000000000011</v>
      </c>
      <c r="Y1249" s="4">
        <f t="shared" si="491"/>
        <v>0</v>
      </c>
      <c r="Z1249" s="30">
        <f t="shared" si="492"/>
        <v>2018</v>
      </c>
      <c r="AA1249" s="4">
        <f t="shared" si="493"/>
        <v>-1</v>
      </c>
      <c r="AB1249" s="4">
        <f t="shared" si="494"/>
        <v>-1</v>
      </c>
      <c r="AC1249" s="4">
        <f t="shared" si="495"/>
        <v>0</v>
      </c>
      <c r="AD1249" s="4"/>
      <c r="AE1249" s="4">
        <f t="shared" si="496"/>
        <v>0</v>
      </c>
      <c r="AF1249" s="31">
        <f t="shared" si="497"/>
        <v>-0.37999999999999989</v>
      </c>
      <c r="AG1249" s="31">
        <f t="shared" si="498"/>
        <v>-0.37999999999999989</v>
      </c>
      <c r="AH1249" s="3">
        <f t="shared" si="499"/>
        <v>0</v>
      </c>
      <c r="AI1249" s="40" t="b">
        <f t="shared" si="500"/>
        <v>0</v>
      </c>
      <c r="AJ1249" s="3">
        <f t="shared" si="501"/>
        <v>3.2835820895522283E-2</v>
      </c>
      <c r="AK1249" s="3">
        <f t="shared" si="502"/>
        <v>0.73406619925824312</v>
      </c>
    </row>
    <row r="1250" spans="1:37" s="3" customFormat="1" x14ac:dyDescent="0.25">
      <c r="A1250" s="9">
        <v>43408</v>
      </c>
      <c r="B1250" s="1" t="s">
        <v>60</v>
      </c>
      <c r="C1250" s="1" t="s">
        <v>33</v>
      </c>
      <c r="D1250">
        <v>24</v>
      </c>
      <c r="E1250" s="1">
        <v>9</v>
      </c>
      <c r="F1250">
        <f t="shared" si="478"/>
        <v>1</v>
      </c>
      <c r="G1250">
        <f t="shared" si="479"/>
        <v>0</v>
      </c>
      <c r="H1250" s="4">
        <v>1.43</v>
      </c>
      <c r="I1250" s="4">
        <v>2.9</v>
      </c>
      <c r="J1250" s="4">
        <v>1.45</v>
      </c>
      <c r="K1250" s="4">
        <v>2.8</v>
      </c>
      <c r="L1250" s="18">
        <f t="shared" si="480"/>
        <v>60</v>
      </c>
      <c r="M1250" s="18">
        <f t="shared" si="481"/>
        <v>30</v>
      </c>
      <c r="N1250" s="18">
        <f t="shared" si="482"/>
        <v>65</v>
      </c>
      <c r="O1250" s="18">
        <f t="shared" si="483"/>
        <v>35</v>
      </c>
      <c r="P1250" s="4">
        <f t="shared" si="484"/>
        <v>201811</v>
      </c>
      <c r="Q1250" s="23">
        <f t="shared" si="485"/>
        <v>1.43</v>
      </c>
      <c r="R1250" s="23">
        <f t="shared" si="486"/>
        <v>-2.8518971848225214</v>
      </c>
      <c r="S1250" s="22">
        <f t="shared" si="487"/>
        <v>-1.4218971848225215</v>
      </c>
      <c r="T1250" s="5">
        <f t="shared" si="488"/>
        <v>2.0279720279720279</v>
      </c>
      <c r="U1250" s="5"/>
      <c r="V1250" s="5"/>
      <c r="W1250" s="5">
        <f t="shared" si="489"/>
        <v>0.42999999999999994</v>
      </c>
      <c r="X1250" s="4">
        <f t="shared" si="490"/>
        <v>0.44999999999999996</v>
      </c>
      <c r="Y1250" s="4">
        <f t="shared" si="491"/>
        <v>2.0000000000000018E-2</v>
      </c>
      <c r="Z1250" s="30">
        <f t="shared" si="492"/>
        <v>2018</v>
      </c>
      <c r="AA1250" s="4">
        <f t="shared" si="493"/>
        <v>-1</v>
      </c>
      <c r="AB1250" s="4">
        <f t="shared" si="494"/>
        <v>-1</v>
      </c>
      <c r="AC1250" s="4">
        <f t="shared" si="495"/>
        <v>0</v>
      </c>
      <c r="AD1250" s="4"/>
      <c r="AE1250" s="4">
        <f t="shared" si="496"/>
        <v>9.6455268869062305E-3</v>
      </c>
      <c r="AF1250" s="31">
        <f t="shared" si="497"/>
        <v>-0.57000000000000006</v>
      </c>
      <c r="AG1250" s="31">
        <f t="shared" si="498"/>
        <v>-0.55000000000000004</v>
      </c>
      <c r="AH1250" s="3">
        <f t="shared" si="499"/>
        <v>0</v>
      </c>
      <c r="AI1250" s="40" t="b">
        <f t="shared" si="500"/>
        <v>0</v>
      </c>
      <c r="AJ1250" s="3">
        <f t="shared" si="501"/>
        <v>4.2263279445727608E-2</v>
      </c>
      <c r="AK1250" s="3">
        <f t="shared" si="502"/>
        <v>0.74822081371893034</v>
      </c>
    </row>
    <row r="1251" spans="1:37" s="3" customFormat="1" x14ac:dyDescent="0.25">
      <c r="A1251" s="9">
        <v>43408</v>
      </c>
      <c r="B1251" s="1" t="s">
        <v>48</v>
      </c>
      <c r="C1251" s="1" t="s">
        <v>41</v>
      </c>
      <c r="D1251">
        <v>14</v>
      </c>
      <c r="E1251" s="1">
        <v>38</v>
      </c>
      <c r="F1251">
        <f t="shared" si="478"/>
        <v>0</v>
      </c>
      <c r="G1251">
        <f t="shared" si="479"/>
        <v>1</v>
      </c>
      <c r="H1251" s="4">
        <v>1.8</v>
      </c>
      <c r="I1251" s="4">
        <v>2.0499999999999998</v>
      </c>
      <c r="J1251" s="4">
        <v>1.76</v>
      </c>
      <c r="K1251" s="4">
        <v>2.1</v>
      </c>
      <c r="L1251" s="18">
        <f t="shared" si="480"/>
        <v>50</v>
      </c>
      <c r="M1251" s="18">
        <f t="shared" si="481"/>
        <v>45</v>
      </c>
      <c r="N1251" s="18">
        <f t="shared" si="482"/>
        <v>55</v>
      </c>
      <c r="O1251" s="18">
        <f t="shared" si="483"/>
        <v>45</v>
      </c>
      <c r="P1251" s="4">
        <f t="shared" si="484"/>
        <v>201811</v>
      </c>
      <c r="Q1251" s="23">
        <f t="shared" si="485"/>
        <v>0.87804878048780499</v>
      </c>
      <c r="R1251" s="23">
        <f t="shared" si="486"/>
        <v>-2.2023809523809526</v>
      </c>
      <c r="S1251" s="22">
        <f t="shared" si="487"/>
        <v>-1.3243321718931476</v>
      </c>
      <c r="T1251" s="5">
        <f t="shared" si="488"/>
        <v>1.1388888888888888</v>
      </c>
      <c r="U1251" s="5"/>
      <c r="V1251" s="5"/>
      <c r="W1251" s="5">
        <f t="shared" si="489"/>
        <v>-1</v>
      </c>
      <c r="X1251" s="4">
        <f t="shared" si="490"/>
        <v>-1</v>
      </c>
      <c r="Y1251" s="4">
        <f t="shared" si="491"/>
        <v>0</v>
      </c>
      <c r="Z1251" s="30">
        <f t="shared" si="492"/>
        <v>2018</v>
      </c>
      <c r="AA1251" s="4">
        <f t="shared" si="493"/>
        <v>1.0499999999999998</v>
      </c>
      <c r="AB1251" s="4">
        <f t="shared" si="494"/>
        <v>1.1000000000000001</v>
      </c>
      <c r="AC1251" s="4">
        <f t="shared" si="495"/>
        <v>5.0000000000000266E-2</v>
      </c>
      <c r="AD1251" s="4"/>
      <c r="AE1251" s="4">
        <f t="shared" si="496"/>
        <v>-1.2626262626262652E-2</v>
      </c>
      <c r="AF1251" s="31">
        <f t="shared" si="497"/>
        <v>4.9999999999999822E-2</v>
      </c>
      <c r="AG1251" s="31">
        <f t="shared" si="498"/>
        <v>0.10000000000000009</v>
      </c>
      <c r="AH1251" s="3">
        <f t="shared" si="499"/>
        <v>0</v>
      </c>
      <c r="AI1251" s="40" t="b">
        <f t="shared" si="500"/>
        <v>0</v>
      </c>
      <c r="AJ1251" s="3">
        <f t="shared" si="501"/>
        <v>4.1558441558441461E-2</v>
      </c>
      <c r="AK1251" s="3">
        <f t="shared" si="502"/>
        <v>0.7172464949581745</v>
      </c>
    </row>
    <row r="1252" spans="1:37" s="3" customFormat="1" x14ac:dyDescent="0.25">
      <c r="A1252" s="9">
        <v>43405</v>
      </c>
      <c r="B1252" s="1" t="s">
        <v>38</v>
      </c>
      <c r="C1252" s="1" t="s">
        <v>54</v>
      </c>
      <c r="D1252">
        <v>34</v>
      </c>
      <c r="E1252" s="1">
        <v>3</v>
      </c>
      <c r="F1252">
        <f t="shared" si="478"/>
        <v>1</v>
      </c>
      <c r="G1252">
        <f t="shared" si="479"/>
        <v>0</v>
      </c>
      <c r="H1252" s="4">
        <v>1.6</v>
      </c>
      <c r="I1252" s="4">
        <v>2.4500000000000002</v>
      </c>
      <c r="J1252" s="4">
        <v>2.1</v>
      </c>
      <c r="K1252" s="4">
        <v>1.76</v>
      </c>
      <c r="L1252" s="18">
        <f t="shared" si="480"/>
        <v>60</v>
      </c>
      <c r="M1252" s="18">
        <f t="shared" si="481"/>
        <v>40</v>
      </c>
      <c r="N1252" s="18">
        <f t="shared" si="482"/>
        <v>45</v>
      </c>
      <c r="O1252" s="18">
        <f t="shared" si="483"/>
        <v>55</v>
      </c>
      <c r="P1252" s="4">
        <f t="shared" si="484"/>
        <v>201811</v>
      </c>
      <c r="Q1252" s="23">
        <f t="shared" si="485"/>
        <v>1.6</v>
      </c>
      <c r="R1252" s="23">
        <f t="shared" si="486"/>
        <v>-2.3563218390804597</v>
      </c>
      <c r="S1252" s="22">
        <f t="shared" si="487"/>
        <v>-0.75632183908045958</v>
      </c>
      <c r="T1252" s="5">
        <f t="shared" si="488"/>
        <v>1.53125</v>
      </c>
      <c r="U1252" s="5"/>
      <c r="V1252" s="5"/>
      <c r="W1252" s="5">
        <f t="shared" si="489"/>
        <v>0.60000000000000009</v>
      </c>
      <c r="X1252" s="4">
        <f t="shared" si="490"/>
        <v>1.1000000000000001</v>
      </c>
      <c r="Y1252" s="4">
        <f t="shared" si="491"/>
        <v>0.5</v>
      </c>
      <c r="Z1252" s="30">
        <f t="shared" si="492"/>
        <v>2018</v>
      </c>
      <c r="AA1252" s="4">
        <f t="shared" si="493"/>
        <v>-1</v>
      </c>
      <c r="AB1252" s="4">
        <f t="shared" si="494"/>
        <v>-1</v>
      </c>
      <c r="AC1252" s="4">
        <f t="shared" si="495"/>
        <v>0</v>
      </c>
      <c r="AD1252" s="4"/>
      <c r="AE1252" s="4">
        <f t="shared" si="496"/>
        <v>0.14880952380952384</v>
      </c>
      <c r="AF1252" s="31">
        <f t="shared" si="497"/>
        <v>-0.39999999999999991</v>
      </c>
      <c r="AG1252" s="31">
        <f t="shared" si="498"/>
        <v>0.10000000000000009</v>
      </c>
      <c r="AH1252" s="3">
        <f t="shared" si="499"/>
        <v>1</v>
      </c>
      <c r="AI1252" s="40">
        <f t="shared" si="500"/>
        <v>0.11564625850340149</v>
      </c>
      <c r="AJ1252" s="3">
        <f t="shared" si="501"/>
        <v>3.2098765432098886E-2</v>
      </c>
      <c r="AK1252" s="3">
        <f t="shared" si="502"/>
        <v>0.73643794252394845</v>
      </c>
    </row>
    <row r="1253" spans="1:37" s="3" customFormat="1" x14ac:dyDescent="0.25">
      <c r="A1253" s="9">
        <v>43402</v>
      </c>
      <c r="B1253" s="1" t="s">
        <v>46</v>
      </c>
      <c r="C1253" s="1" t="s">
        <v>52</v>
      </c>
      <c r="D1253">
        <v>6</v>
      </c>
      <c r="E1253" s="1">
        <v>25</v>
      </c>
      <c r="F1253">
        <f t="shared" si="478"/>
        <v>0</v>
      </c>
      <c r="G1253">
        <f t="shared" si="479"/>
        <v>1</v>
      </c>
      <c r="H1253" s="4">
        <v>8</v>
      </c>
      <c r="I1253" s="4">
        <v>1.0900000000000001</v>
      </c>
      <c r="J1253" s="4">
        <v>8.5</v>
      </c>
      <c r="K1253" s="4">
        <v>1.08</v>
      </c>
      <c r="L1253" s="18">
        <f t="shared" si="480"/>
        <v>10</v>
      </c>
      <c r="M1253" s="18">
        <f t="shared" si="481"/>
        <v>90</v>
      </c>
      <c r="N1253" s="18">
        <f t="shared" si="482"/>
        <v>10</v>
      </c>
      <c r="O1253" s="18">
        <f t="shared" si="483"/>
        <v>90</v>
      </c>
      <c r="P1253" s="4">
        <f t="shared" si="484"/>
        <v>201810</v>
      </c>
      <c r="Q1253" s="23">
        <f t="shared" si="485"/>
        <v>7.3394495412844032</v>
      </c>
      <c r="R1253" s="23">
        <f t="shared" si="486"/>
        <v>-11.253968253968244</v>
      </c>
      <c r="S1253" s="22">
        <f t="shared" si="487"/>
        <v>-3.914518712683841</v>
      </c>
      <c r="T1253" s="5">
        <f t="shared" si="488"/>
        <v>0.13625000000000001</v>
      </c>
      <c r="U1253" s="5"/>
      <c r="V1253" s="5"/>
      <c r="W1253" s="5">
        <f t="shared" si="489"/>
        <v>-1</v>
      </c>
      <c r="X1253" s="4">
        <f t="shared" si="490"/>
        <v>-1</v>
      </c>
      <c r="Y1253" s="4">
        <f t="shared" si="491"/>
        <v>0</v>
      </c>
      <c r="Z1253" s="30">
        <f t="shared" si="492"/>
        <v>2018</v>
      </c>
      <c r="AA1253" s="4">
        <f t="shared" si="493"/>
        <v>9.000000000000008E-2</v>
      </c>
      <c r="AB1253" s="4">
        <f t="shared" si="494"/>
        <v>8.0000000000000071E-2</v>
      </c>
      <c r="AC1253" s="4">
        <f t="shared" si="495"/>
        <v>-1.0000000000000009E-2</v>
      </c>
      <c r="AD1253" s="4"/>
      <c r="AE1253" s="4">
        <f t="shared" si="496"/>
        <v>7.3529411764705899E-3</v>
      </c>
      <c r="AF1253" s="31">
        <f t="shared" si="497"/>
        <v>-0.90999999999999992</v>
      </c>
      <c r="AG1253" s="31">
        <f t="shared" si="498"/>
        <v>-0.91999999999999993</v>
      </c>
      <c r="AH1253" s="3">
        <f t="shared" si="499"/>
        <v>0</v>
      </c>
      <c r="AI1253" s="40" t="b">
        <f t="shared" si="500"/>
        <v>0</v>
      </c>
      <c r="AJ1253" s="3">
        <f t="shared" si="501"/>
        <v>4.0704070407040605E-2</v>
      </c>
      <c r="AK1253" s="3">
        <f t="shared" si="502"/>
        <v>0.88045513845635892</v>
      </c>
    </row>
    <row r="1254" spans="1:37" s="3" customFormat="1" x14ac:dyDescent="0.25">
      <c r="A1254" s="9">
        <v>43401</v>
      </c>
      <c r="B1254" s="1" t="s">
        <v>60</v>
      </c>
      <c r="C1254" s="1" t="s">
        <v>42</v>
      </c>
      <c r="D1254">
        <v>20</v>
      </c>
      <c r="E1254" s="1">
        <v>30</v>
      </c>
      <c r="F1254">
        <f t="shared" si="478"/>
        <v>0</v>
      </c>
      <c r="G1254">
        <f t="shared" si="479"/>
        <v>1</v>
      </c>
      <c r="H1254" s="4">
        <v>1.83</v>
      </c>
      <c r="I1254" s="4">
        <v>2</v>
      </c>
      <c r="J1254" s="4">
        <v>2.25</v>
      </c>
      <c r="K1254" s="4">
        <v>1.68</v>
      </c>
      <c r="L1254" s="18">
        <f t="shared" si="480"/>
        <v>50</v>
      </c>
      <c r="M1254" s="18">
        <f t="shared" si="481"/>
        <v>50</v>
      </c>
      <c r="N1254" s="18">
        <f t="shared" si="482"/>
        <v>40</v>
      </c>
      <c r="O1254" s="18">
        <f t="shared" si="483"/>
        <v>55</v>
      </c>
      <c r="P1254" s="4">
        <f t="shared" si="484"/>
        <v>201810</v>
      </c>
      <c r="Q1254" s="23">
        <f t="shared" si="485"/>
        <v>0.91500000000000004</v>
      </c>
      <c r="R1254" s="23">
        <f t="shared" si="486"/>
        <v>-2.2048192771084336</v>
      </c>
      <c r="S1254" s="22">
        <f t="shared" si="487"/>
        <v>-1.2898192771084336</v>
      </c>
      <c r="T1254" s="5">
        <f t="shared" si="488"/>
        <v>1.0928961748633879</v>
      </c>
      <c r="U1254" s="5"/>
      <c r="V1254" s="5"/>
      <c r="W1254" s="5">
        <f t="shared" si="489"/>
        <v>-1</v>
      </c>
      <c r="X1254" s="4">
        <f t="shared" si="490"/>
        <v>-1</v>
      </c>
      <c r="Y1254" s="4">
        <f t="shared" si="491"/>
        <v>0</v>
      </c>
      <c r="Z1254" s="30">
        <f t="shared" si="492"/>
        <v>2018</v>
      </c>
      <c r="AA1254" s="4">
        <f t="shared" si="493"/>
        <v>1</v>
      </c>
      <c r="AB1254" s="4">
        <f t="shared" si="494"/>
        <v>0.67999999999999994</v>
      </c>
      <c r="AC1254" s="4">
        <f t="shared" si="495"/>
        <v>-0.32000000000000006</v>
      </c>
      <c r="AD1254" s="4"/>
      <c r="AE1254" s="4">
        <f t="shared" si="496"/>
        <v>0.10200364298724951</v>
      </c>
      <c r="AF1254" s="31">
        <f t="shared" si="497"/>
        <v>0</v>
      </c>
      <c r="AG1254" s="31">
        <f t="shared" si="498"/>
        <v>-0.32000000000000006</v>
      </c>
      <c r="AH1254" s="3">
        <f t="shared" si="499"/>
        <v>1</v>
      </c>
      <c r="AI1254" s="40">
        <f t="shared" si="500"/>
        <v>5.555555555555558E-2</v>
      </c>
      <c r="AJ1254" s="3">
        <f t="shared" si="501"/>
        <v>4.4386422976501305E-2</v>
      </c>
      <c r="AK1254" s="3">
        <f t="shared" si="502"/>
        <v>0.71408522201319835</v>
      </c>
    </row>
    <row r="1255" spans="1:37" s="3" customFormat="1" x14ac:dyDescent="0.25">
      <c r="A1255" s="9">
        <v>43401</v>
      </c>
      <c r="B1255" s="1" t="s">
        <v>63</v>
      </c>
      <c r="C1255" s="1" t="s">
        <v>38</v>
      </c>
      <c r="D1255">
        <v>18</v>
      </c>
      <c r="E1255" s="1">
        <v>15</v>
      </c>
      <c r="F1255">
        <f t="shared" si="478"/>
        <v>1</v>
      </c>
      <c r="G1255">
        <f t="shared" si="479"/>
        <v>0</v>
      </c>
      <c r="H1255" s="4">
        <v>1.83</v>
      </c>
      <c r="I1255" s="4">
        <v>2</v>
      </c>
      <c r="J1255" s="4">
        <v>2.2999999999999998</v>
      </c>
      <c r="K1255" s="4">
        <v>1.66</v>
      </c>
      <c r="L1255" s="18">
        <f t="shared" si="480"/>
        <v>50</v>
      </c>
      <c r="M1255" s="18">
        <f t="shared" si="481"/>
        <v>50</v>
      </c>
      <c r="N1255" s="18">
        <f t="shared" si="482"/>
        <v>40</v>
      </c>
      <c r="O1255" s="18">
        <f t="shared" si="483"/>
        <v>60</v>
      </c>
      <c r="P1255" s="4">
        <f t="shared" si="484"/>
        <v>201810</v>
      </c>
      <c r="Q1255" s="23">
        <f t="shared" si="485"/>
        <v>1.83</v>
      </c>
      <c r="R1255" s="23">
        <f t="shared" si="486"/>
        <v>-2.2048192771084336</v>
      </c>
      <c r="S1255" s="22">
        <f t="shared" si="487"/>
        <v>-0.37481927710843355</v>
      </c>
      <c r="T1255" s="5">
        <f t="shared" si="488"/>
        <v>1.0928961748633879</v>
      </c>
      <c r="U1255" s="5"/>
      <c r="V1255" s="5"/>
      <c r="W1255" s="5">
        <f t="shared" si="489"/>
        <v>0.83000000000000007</v>
      </c>
      <c r="X1255" s="4">
        <f t="shared" si="490"/>
        <v>1.2999999999999998</v>
      </c>
      <c r="Y1255" s="4">
        <f t="shared" si="491"/>
        <v>0.46999999999999975</v>
      </c>
      <c r="Z1255" s="30">
        <f t="shared" si="492"/>
        <v>2018</v>
      </c>
      <c r="AA1255" s="4">
        <f t="shared" si="493"/>
        <v>-1</v>
      </c>
      <c r="AB1255" s="4">
        <f t="shared" si="494"/>
        <v>-1</v>
      </c>
      <c r="AC1255" s="4">
        <f t="shared" si="495"/>
        <v>0</v>
      </c>
      <c r="AD1255" s="4"/>
      <c r="AE1255" s="4">
        <f t="shared" si="496"/>
        <v>0.11166547873604171</v>
      </c>
      <c r="AF1255" s="31">
        <f t="shared" si="497"/>
        <v>-0.16999999999999993</v>
      </c>
      <c r="AG1255" s="31">
        <f t="shared" si="498"/>
        <v>0.29999999999999982</v>
      </c>
      <c r="AH1255" s="3">
        <f t="shared" si="499"/>
        <v>1</v>
      </c>
      <c r="AI1255" s="40">
        <f t="shared" si="500"/>
        <v>6.5217391304347783E-2</v>
      </c>
      <c r="AJ1255" s="3">
        <f t="shared" si="501"/>
        <v>4.4386422976501305E-2</v>
      </c>
      <c r="AK1255" s="3">
        <f t="shared" si="502"/>
        <v>0.71408522201319835</v>
      </c>
    </row>
    <row r="1256" spans="1:37" s="3" customFormat="1" x14ac:dyDescent="0.25">
      <c r="A1256" s="9">
        <v>43401</v>
      </c>
      <c r="B1256" s="1" t="s">
        <v>73</v>
      </c>
      <c r="C1256" s="1" t="s">
        <v>62</v>
      </c>
      <c r="D1256">
        <v>29</v>
      </c>
      <c r="E1256" s="1">
        <v>27</v>
      </c>
      <c r="F1256">
        <f t="shared" si="478"/>
        <v>1</v>
      </c>
      <c r="G1256">
        <f t="shared" si="479"/>
        <v>0</v>
      </c>
      <c r="H1256" s="4">
        <v>1.25</v>
      </c>
      <c r="I1256" s="4">
        <v>4.2</v>
      </c>
      <c r="J1256" s="4">
        <v>1.28</v>
      </c>
      <c r="K1256" s="4">
        <v>3.75</v>
      </c>
      <c r="L1256" s="18">
        <f t="shared" si="480"/>
        <v>80</v>
      </c>
      <c r="M1256" s="18">
        <f t="shared" si="481"/>
        <v>20</v>
      </c>
      <c r="N1256" s="18">
        <f t="shared" si="482"/>
        <v>75</v>
      </c>
      <c r="O1256" s="18">
        <f t="shared" si="483"/>
        <v>25</v>
      </c>
      <c r="P1256" s="4">
        <f t="shared" si="484"/>
        <v>201810</v>
      </c>
      <c r="Q1256" s="23">
        <f t="shared" si="485"/>
        <v>1.25</v>
      </c>
      <c r="R1256" s="23">
        <f t="shared" si="486"/>
        <v>-4.3125</v>
      </c>
      <c r="S1256" s="22">
        <f t="shared" si="487"/>
        <v>-3.0625</v>
      </c>
      <c r="T1256" s="5">
        <f t="shared" si="488"/>
        <v>3.3600000000000003</v>
      </c>
      <c r="U1256" s="5"/>
      <c r="V1256" s="5"/>
      <c r="W1256" s="5">
        <f t="shared" si="489"/>
        <v>0.25</v>
      </c>
      <c r="X1256" s="4">
        <f t="shared" si="490"/>
        <v>0.28000000000000003</v>
      </c>
      <c r="Y1256" s="4">
        <f t="shared" si="491"/>
        <v>3.0000000000000027E-2</v>
      </c>
      <c r="Z1256" s="30">
        <f t="shared" si="492"/>
        <v>2018</v>
      </c>
      <c r="AA1256" s="4">
        <f t="shared" si="493"/>
        <v>-1</v>
      </c>
      <c r="AB1256" s="4">
        <f t="shared" si="494"/>
        <v>-1</v>
      </c>
      <c r="AC1256" s="4">
        <f t="shared" si="495"/>
        <v>0</v>
      </c>
      <c r="AD1256" s="4"/>
      <c r="AE1256" s="4">
        <f t="shared" si="496"/>
        <v>1.8750000000000044E-2</v>
      </c>
      <c r="AF1256" s="31">
        <f t="shared" si="497"/>
        <v>-0.75</v>
      </c>
      <c r="AG1256" s="31">
        <f t="shared" si="498"/>
        <v>-0.72</v>
      </c>
      <c r="AH1256" s="3">
        <f t="shared" si="499"/>
        <v>0</v>
      </c>
      <c r="AI1256" s="40" t="b">
        <f t="shared" si="500"/>
        <v>0</v>
      </c>
      <c r="AJ1256" s="3">
        <f t="shared" si="501"/>
        <v>3.669724770642202E-2</v>
      </c>
      <c r="AK1256" s="3">
        <f t="shared" si="502"/>
        <v>0.8022675736961451</v>
      </c>
    </row>
    <row r="1257" spans="1:37" s="3" customFormat="1" x14ac:dyDescent="0.25">
      <c r="A1257" s="9">
        <v>43401</v>
      </c>
      <c r="B1257" s="1" t="s">
        <v>54</v>
      </c>
      <c r="C1257" s="1" t="s">
        <v>36</v>
      </c>
      <c r="D1257">
        <v>28</v>
      </c>
      <c r="E1257" s="1">
        <v>42</v>
      </c>
      <c r="F1257">
        <f t="shared" si="478"/>
        <v>0</v>
      </c>
      <c r="G1257">
        <f t="shared" si="479"/>
        <v>1</v>
      </c>
      <c r="H1257" s="4">
        <v>2.0499999999999998</v>
      </c>
      <c r="I1257" s="4">
        <v>1.8</v>
      </c>
      <c r="J1257" s="4">
        <v>2.67</v>
      </c>
      <c r="K1257" s="4">
        <v>1.52</v>
      </c>
      <c r="L1257" s="18">
        <f t="shared" si="480"/>
        <v>40</v>
      </c>
      <c r="M1257" s="18">
        <f t="shared" si="481"/>
        <v>55</v>
      </c>
      <c r="N1257" s="18">
        <f t="shared" si="482"/>
        <v>35</v>
      </c>
      <c r="O1257" s="18">
        <f t="shared" si="483"/>
        <v>65</v>
      </c>
      <c r="P1257" s="4">
        <f t="shared" si="484"/>
        <v>201810</v>
      </c>
      <c r="Q1257" s="23">
        <f t="shared" si="485"/>
        <v>1.1388888888888888</v>
      </c>
      <c r="R1257" s="23">
        <f t="shared" si="486"/>
        <v>-2.2023809523809526</v>
      </c>
      <c r="S1257" s="22">
        <f t="shared" si="487"/>
        <v>-1.0634920634920637</v>
      </c>
      <c r="T1257" s="5">
        <f t="shared" si="488"/>
        <v>0.87804878048780499</v>
      </c>
      <c r="U1257" s="5"/>
      <c r="V1257" s="5"/>
      <c r="W1257" s="5">
        <f t="shared" si="489"/>
        <v>-1</v>
      </c>
      <c r="X1257" s="4">
        <f t="shared" si="490"/>
        <v>-1</v>
      </c>
      <c r="Y1257" s="4">
        <f t="shared" si="491"/>
        <v>0</v>
      </c>
      <c r="Z1257" s="30">
        <f t="shared" si="492"/>
        <v>2018</v>
      </c>
      <c r="AA1257" s="4">
        <f t="shared" si="493"/>
        <v>0.8</v>
      </c>
      <c r="AB1257" s="4">
        <f t="shared" si="494"/>
        <v>0.52</v>
      </c>
      <c r="AC1257" s="4">
        <f t="shared" si="495"/>
        <v>-0.28000000000000003</v>
      </c>
      <c r="AD1257" s="4"/>
      <c r="AE1257" s="4">
        <f t="shared" si="496"/>
        <v>0.113273042842788</v>
      </c>
      <c r="AF1257" s="31">
        <f t="shared" si="497"/>
        <v>-0.19999999999999996</v>
      </c>
      <c r="AG1257" s="31">
        <f t="shared" si="498"/>
        <v>-0.48</v>
      </c>
      <c r="AH1257" s="3">
        <f t="shared" si="499"/>
        <v>1</v>
      </c>
      <c r="AI1257" s="40">
        <f t="shared" si="500"/>
        <v>6.9912609238451884E-2</v>
      </c>
      <c r="AJ1257" s="3">
        <f t="shared" si="501"/>
        <v>4.1558441558441461E-2</v>
      </c>
      <c r="AK1257" s="3">
        <f t="shared" si="502"/>
        <v>0.7172464949581745</v>
      </c>
    </row>
    <row r="1258" spans="1:37" s="3" customFormat="1" x14ac:dyDescent="0.25">
      <c r="A1258" s="9">
        <v>43401</v>
      </c>
      <c r="B1258" s="1" t="s">
        <v>40</v>
      </c>
      <c r="C1258" s="1" t="s">
        <v>43</v>
      </c>
      <c r="D1258">
        <v>36</v>
      </c>
      <c r="E1258" s="1">
        <v>21</v>
      </c>
      <c r="F1258">
        <f t="shared" si="478"/>
        <v>1</v>
      </c>
      <c r="G1258">
        <f t="shared" si="479"/>
        <v>0</v>
      </c>
      <c r="H1258" s="4">
        <v>2.0499999999999998</v>
      </c>
      <c r="I1258" s="4">
        <v>1.8</v>
      </c>
      <c r="J1258" s="4">
        <v>2.2000000000000002</v>
      </c>
      <c r="K1258" s="4">
        <v>1.71</v>
      </c>
      <c r="L1258" s="18">
        <f t="shared" si="480"/>
        <v>40</v>
      </c>
      <c r="M1258" s="18">
        <f t="shared" si="481"/>
        <v>55</v>
      </c>
      <c r="N1258" s="18">
        <f t="shared" si="482"/>
        <v>45</v>
      </c>
      <c r="O1258" s="18">
        <f t="shared" si="483"/>
        <v>55</v>
      </c>
      <c r="P1258" s="4">
        <f t="shared" si="484"/>
        <v>201810</v>
      </c>
      <c r="Q1258" s="23">
        <f t="shared" si="485"/>
        <v>2.0499999999999998</v>
      </c>
      <c r="R1258" s="23">
        <f t="shared" si="486"/>
        <v>-2.2023809523809526</v>
      </c>
      <c r="S1258" s="22">
        <f t="shared" si="487"/>
        <v>-0.15238095238095273</v>
      </c>
      <c r="T1258" s="5">
        <f t="shared" si="488"/>
        <v>0.87804878048780499</v>
      </c>
      <c r="U1258" s="5"/>
      <c r="V1258" s="5"/>
      <c r="W1258" s="5">
        <f t="shared" si="489"/>
        <v>1.0499999999999998</v>
      </c>
      <c r="X1258" s="4">
        <f t="shared" si="490"/>
        <v>1.2000000000000002</v>
      </c>
      <c r="Y1258" s="4">
        <f t="shared" si="491"/>
        <v>0.15000000000000036</v>
      </c>
      <c r="Z1258" s="30">
        <f t="shared" si="492"/>
        <v>2018</v>
      </c>
      <c r="AA1258" s="4">
        <f t="shared" si="493"/>
        <v>-1</v>
      </c>
      <c r="AB1258" s="4">
        <f t="shared" si="494"/>
        <v>-1</v>
      </c>
      <c r="AC1258" s="4">
        <f t="shared" si="495"/>
        <v>0</v>
      </c>
      <c r="AD1258" s="4"/>
      <c r="AE1258" s="4">
        <f t="shared" si="496"/>
        <v>3.3259423503326002E-2</v>
      </c>
      <c r="AF1258" s="31">
        <f t="shared" si="497"/>
        <v>4.9999999999999822E-2</v>
      </c>
      <c r="AG1258" s="31">
        <f t="shared" si="498"/>
        <v>0.20000000000000018</v>
      </c>
      <c r="AH1258" s="3">
        <f t="shared" si="499"/>
        <v>0</v>
      </c>
      <c r="AI1258" s="40" t="b">
        <f t="shared" si="500"/>
        <v>0</v>
      </c>
      <c r="AJ1258" s="3">
        <f t="shared" si="501"/>
        <v>4.1558441558441461E-2</v>
      </c>
      <c r="AK1258" s="3">
        <f t="shared" si="502"/>
        <v>0.7172464949581745</v>
      </c>
    </row>
    <row r="1259" spans="1:37" s="3" customFormat="1" x14ac:dyDescent="0.25">
      <c r="A1259" s="9">
        <v>43401</v>
      </c>
      <c r="B1259" s="1" t="s">
        <v>45</v>
      </c>
      <c r="C1259" s="1" t="s">
        <v>53</v>
      </c>
      <c r="D1259">
        <v>24</v>
      </c>
      <c r="E1259" s="1">
        <v>10</v>
      </c>
      <c r="F1259">
        <f t="shared" si="478"/>
        <v>1</v>
      </c>
      <c r="G1259">
        <f t="shared" si="479"/>
        <v>0</v>
      </c>
      <c r="H1259" s="4">
        <v>1.36</v>
      </c>
      <c r="I1259" s="4">
        <v>3.25</v>
      </c>
      <c r="J1259" s="4">
        <v>1.23</v>
      </c>
      <c r="K1259" s="4">
        <v>4.25</v>
      </c>
      <c r="L1259" s="18">
        <f t="shared" si="480"/>
        <v>70</v>
      </c>
      <c r="M1259" s="18">
        <f t="shared" si="481"/>
        <v>30</v>
      </c>
      <c r="N1259" s="18">
        <f t="shared" si="482"/>
        <v>80</v>
      </c>
      <c r="O1259" s="18">
        <f t="shared" si="483"/>
        <v>20</v>
      </c>
      <c r="P1259" s="4">
        <f t="shared" si="484"/>
        <v>201810</v>
      </c>
      <c r="Q1259" s="23">
        <f t="shared" si="485"/>
        <v>1.36</v>
      </c>
      <c r="R1259" s="23">
        <f t="shared" si="486"/>
        <v>-3.2222222222222214</v>
      </c>
      <c r="S1259" s="22">
        <f t="shared" si="487"/>
        <v>-1.8622222222222213</v>
      </c>
      <c r="T1259" s="5">
        <f t="shared" si="488"/>
        <v>2.3897058823529411</v>
      </c>
      <c r="U1259" s="5"/>
      <c r="V1259" s="5"/>
      <c r="W1259" s="5">
        <f t="shared" si="489"/>
        <v>0.3600000000000001</v>
      </c>
      <c r="X1259" s="4">
        <f t="shared" si="490"/>
        <v>0.22999999999999998</v>
      </c>
      <c r="Y1259" s="4">
        <f t="shared" si="491"/>
        <v>-0.13000000000000012</v>
      </c>
      <c r="Z1259" s="30">
        <f t="shared" si="492"/>
        <v>2018</v>
      </c>
      <c r="AA1259" s="4">
        <f t="shared" si="493"/>
        <v>-1</v>
      </c>
      <c r="AB1259" s="4">
        <f t="shared" si="494"/>
        <v>-1</v>
      </c>
      <c r="AC1259" s="4">
        <f t="shared" si="495"/>
        <v>0</v>
      </c>
      <c r="AD1259" s="4"/>
      <c r="AE1259" s="4">
        <f t="shared" si="496"/>
        <v>-7.771401243424203E-2</v>
      </c>
      <c r="AF1259" s="31">
        <f t="shared" si="497"/>
        <v>-0.6399999999999999</v>
      </c>
      <c r="AG1259" s="31">
        <f t="shared" si="498"/>
        <v>-0.77</v>
      </c>
      <c r="AH1259" s="3">
        <f t="shared" si="499"/>
        <v>1</v>
      </c>
      <c r="AI1259" s="40">
        <f t="shared" si="500"/>
        <v>2.941176470588247E-2</v>
      </c>
      <c r="AJ1259" s="3">
        <f t="shared" si="501"/>
        <v>4.1214750542299394E-2</v>
      </c>
      <c r="AK1259" s="3">
        <f t="shared" si="502"/>
        <v>0.76403022051145553</v>
      </c>
    </row>
    <row r="1260" spans="1:37" s="3" customFormat="1" x14ac:dyDescent="0.25">
      <c r="A1260" s="9">
        <v>43401</v>
      </c>
      <c r="B1260" s="1" t="s">
        <v>44</v>
      </c>
      <c r="C1260" s="1" t="s">
        <v>39</v>
      </c>
      <c r="D1260">
        <v>37</v>
      </c>
      <c r="E1260" s="1">
        <v>34</v>
      </c>
      <c r="F1260">
        <f t="shared" si="478"/>
        <v>1</v>
      </c>
      <c r="G1260">
        <f t="shared" si="479"/>
        <v>0</v>
      </c>
      <c r="H1260" s="4">
        <v>1.4</v>
      </c>
      <c r="I1260" s="4">
        <v>3.05</v>
      </c>
      <c r="J1260" s="4">
        <v>1.5</v>
      </c>
      <c r="K1260" s="4">
        <v>2.7</v>
      </c>
      <c r="L1260" s="18">
        <f t="shared" si="480"/>
        <v>70</v>
      </c>
      <c r="M1260" s="18">
        <f t="shared" si="481"/>
        <v>30</v>
      </c>
      <c r="N1260" s="18">
        <f t="shared" si="482"/>
        <v>65</v>
      </c>
      <c r="O1260" s="18">
        <f t="shared" si="483"/>
        <v>35</v>
      </c>
      <c r="P1260" s="4">
        <f t="shared" si="484"/>
        <v>201810</v>
      </c>
      <c r="Q1260" s="23">
        <f t="shared" si="485"/>
        <v>1.4</v>
      </c>
      <c r="R1260" s="23">
        <f t="shared" si="486"/>
        <v>-2.9878048780487809</v>
      </c>
      <c r="S1260" s="22">
        <f t="shared" si="487"/>
        <v>-1.587804878048781</v>
      </c>
      <c r="T1260" s="5">
        <f t="shared" si="488"/>
        <v>2.1785714285714284</v>
      </c>
      <c r="U1260" s="5"/>
      <c r="V1260" s="5"/>
      <c r="W1260" s="5">
        <f t="shared" si="489"/>
        <v>0.39999999999999991</v>
      </c>
      <c r="X1260" s="4">
        <f t="shared" si="490"/>
        <v>0.5</v>
      </c>
      <c r="Y1260" s="4">
        <f t="shared" si="491"/>
        <v>0.10000000000000009</v>
      </c>
      <c r="Z1260" s="30">
        <f t="shared" si="492"/>
        <v>2018</v>
      </c>
      <c r="AA1260" s="4">
        <f t="shared" si="493"/>
        <v>-1</v>
      </c>
      <c r="AB1260" s="4">
        <f t="shared" si="494"/>
        <v>-1</v>
      </c>
      <c r="AC1260" s="4">
        <f t="shared" si="495"/>
        <v>0</v>
      </c>
      <c r="AD1260" s="4"/>
      <c r="AE1260" s="4">
        <f t="shared" si="496"/>
        <v>4.7619047619047672E-2</v>
      </c>
      <c r="AF1260" s="31">
        <f t="shared" si="497"/>
        <v>-0.60000000000000009</v>
      </c>
      <c r="AG1260" s="31">
        <f t="shared" si="498"/>
        <v>-0.5</v>
      </c>
      <c r="AH1260" s="3">
        <f t="shared" si="499"/>
        <v>1</v>
      </c>
      <c r="AI1260" s="40" t="b">
        <f t="shared" si="500"/>
        <v>0</v>
      </c>
      <c r="AJ1260" s="3">
        <f t="shared" si="501"/>
        <v>4.0449438202247112E-2</v>
      </c>
      <c r="AK1260" s="3">
        <f t="shared" si="502"/>
        <v>0.75593569865462973</v>
      </c>
    </row>
    <row r="1261" spans="1:37" s="3" customFormat="1" x14ac:dyDescent="0.25">
      <c r="A1261" s="9">
        <v>43401</v>
      </c>
      <c r="B1261" s="1" t="s">
        <v>33</v>
      </c>
      <c r="C1261" s="1" t="s">
        <v>61</v>
      </c>
      <c r="D1261">
        <v>14</v>
      </c>
      <c r="E1261" s="1">
        <v>28</v>
      </c>
      <c r="F1261">
        <f t="shared" si="478"/>
        <v>0</v>
      </c>
      <c r="G1261">
        <f t="shared" si="479"/>
        <v>1</v>
      </c>
      <c r="H1261" s="4">
        <v>1.68</v>
      </c>
      <c r="I1261" s="4">
        <v>2.25</v>
      </c>
      <c r="J1261" s="4">
        <v>1.6</v>
      </c>
      <c r="K1261" s="4">
        <v>2.4500000000000002</v>
      </c>
      <c r="L1261" s="18">
        <f t="shared" si="480"/>
        <v>50</v>
      </c>
      <c r="M1261" s="18">
        <f t="shared" si="481"/>
        <v>40</v>
      </c>
      <c r="N1261" s="18">
        <f t="shared" si="482"/>
        <v>60</v>
      </c>
      <c r="O1261" s="18">
        <f t="shared" si="483"/>
        <v>40</v>
      </c>
      <c r="P1261" s="4">
        <f t="shared" si="484"/>
        <v>201810</v>
      </c>
      <c r="Q1261" s="23">
        <f t="shared" si="485"/>
        <v>0.74666666666666659</v>
      </c>
      <c r="R1261" s="23">
        <f t="shared" si="486"/>
        <v>-2.2705882352941176</v>
      </c>
      <c r="S1261" s="22">
        <f t="shared" si="487"/>
        <v>-1.523921568627451</v>
      </c>
      <c r="T1261" s="5">
        <f t="shared" si="488"/>
        <v>1.3392857142857144</v>
      </c>
      <c r="U1261" s="5"/>
      <c r="V1261" s="5"/>
      <c r="W1261" s="5">
        <f t="shared" si="489"/>
        <v>-1</v>
      </c>
      <c r="X1261" s="4">
        <f t="shared" si="490"/>
        <v>-1</v>
      </c>
      <c r="Y1261" s="4">
        <f t="shared" si="491"/>
        <v>0</v>
      </c>
      <c r="Z1261" s="30">
        <f t="shared" si="492"/>
        <v>2018</v>
      </c>
      <c r="AA1261" s="4">
        <f t="shared" si="493"/>
        <v>1.25</v>
      </c>
      <c r="AB1261" s="4">
        <f t="shared" si="494"/>
        <v>1.4500000000000002</v>
      </c>
      <c r="AC1261" s="4">
        <f t="shared" si="495"/>
        <v>0.20000000000000018</v>
      </c>
      <c r="AD1261" s="4"/>
      <c r="AE1261" s="4">
        <f t="shared" si="496"/>
        <v>-2.9761904761904767E-2</v>
      </c>
      <c r="AF1261" s="31">
        <f t="shared" si="497"/>
        <v>0.25</v>
      </c>
      <c r="AG1261" s="31">
        <f t="shared" si="498"/>
        <v>0.45000000000000018</v>
      </c>
      <c r="AH1261" s="3">
        <f t="shared" si="499"/>
        <v>0</v>
      </c>
      <c r="AI1261" s="40" t="b">
        <f t="shared" si="500"/>
        <v>0</v>
      </c>
      <c r="AJ1261" s="3">
        <f t="shared" si="501"/>
        <v>3.8167938931297662E-2</v>
      </c>
      <c r="AK1261" s="3">
        <f t="shared" si="502"/>
        <v>0.72495170907869322</v>
      </c>
    </row>
    <row r="1262" spans="1:37" s="3" customFormat="1" x14ac:dyDescent="0.25">
      <c r="A1262" s="9">
        <v>43401</v>
      </c>
      <c r="B1262" s="1" t="s">
        <v>49</v>
      </c>
      <c r="C1262" s="1" t="s">
        <v>35</v>
      </c>
      <c r="D1262">
        <v>30</v>
      </c>
      <c r="E1262" s="1">
        <v>23</v>
      </c>
      <c r="F1262">
        <f t="shared" si="478"/>
        <v>1</v>
      </c>
      <c r="G1262">
        <f t="shared" si="479"/>
        <v>0</v>
      </c>
      <c r="H1262" s="4">
        <v>1.1599999999999999</v>
      </c>
      <c r="I1262" s="4">
        <v>5.5</v>
      </c>
      <c r="J1262" s="4">
        <v>1.22</v>
      </c>
      <c r="K1262" s="4">
        <v>4.5</v>
      </c>
      <c r="L1262" s="18">
        <f t="shared" si="480"/>
        <v>80</v>
      </c>
      <c r="M1262" s="18">
        <f t="shared" si="481"/>
        <v>15</v>
      </c>
      <c r="N1262" s="18">
        <f t="shared" si="482"/>
        <v>80</v>
      </c>
      <c r="O1262" s="18">
        <f t="shared" si="483"/>
        <v>20</v>
      </c>
      <c r="P1262" s="4">
        <f t="shared" si="484"/>
        <v>201810</v>
      </c>
      <c r="Q1262" s="23">
        <f t="shared" si="485"/>
        <v>1.1599999999999999</v>
      </c>
      <c r="R1262" s="23">
        <f t="shared" si="486"/>
        <v>-6.4722222222222259</v>
      </c>
      <c r="S1262" s="22">
        <f t="shared" si="487"/>
        <v>-5.3122222222222257</v>
      </c>
      <c r="T1262" s="5">
        <f t="shared" si="488"/>
        <v>4.7413793103448283</v>
      </c>
      <c r="U1262" s="5"/>
      <c r="V1262" s="5"/>
      <c r="W1262" s="5">
        <f t="shared" si="489"/>
        <v>0.15999999999999992</v>
      </c>
      <c r="X1262" s="4">
        <f t="shared" si="490"/>
        <v>0.21999999999999997</v>
      </c>
      <c r="Y1262" s="4">
        <f t="shared" si="491"/>
        <v>6.0000000000000053E-2</v>
      </c>
      <c r="Z1262" s="30">
        <f t="shared" si="492"/>
        <v>2018</v>
      </c>
      <c r="AA1262" s="4">
        <f t="shared" si="493"/>
        <v>-1</v>
      </c>
      <c r="AB1262" s="4">
        <f t="shared" si="494"/>
        <v>-1</v>
      </c>
      <c r="AC1262" s="4">
        <f t="shared" si="495"/>
        <v>0</v>
      </c>
      <c r="AD1262" s="4"/>
      <c r="AE1262" s="4">
        <f t="shared" si="496"/>
        <v>4.2396834369700431E-2</v>
      </c>
      <c r="AF1262" s="31">
        <f t="shared" si="497"/>
        <v>-0.84000000000000008</v>
      </c>
      <c r="AG1262" s="31">
        <f t="shared" si="498"/>
        <v>-0.78</v>
      </c>
      <c r="AH1262" s="3">
        <f t="shared" si="499"/>
        <v>0</v>
      </c>
      <c r="AI1262" s="40" t="b">
        <f t="shared" si="500"/>
        <v>0</v>
      </c>
      <c r="AJ1262" s="3">
        <f t="shared" si="501"/>
        <v>4.2042042042042094E-2</v>
      </c>
      <c r="AK1262" s="3">
        <f t="shared" si="502"/>
        <v>0.83638132486905592</v>
      </c>
    </row>
    <row r="1263" spans="1:37" s="3" customFormat="1" x14ac:dyDescent="0.25">
      <c r="A1263" s="9">
        <v>43401</v>
      </c>
      <c r="B1263" s="1" t="s">
        <v>34</v>
      </c>
      <c r="C1263" s="1" t="s">
        <v>48</v>
      </c>
      <c r="D1263">
        <v>13</v>
      </c>
      <c r="E1263" s="1">
        <v>20</v>
      </c>
      <c r="F1263">
        <f t="shared" si="478"/>
        <v>0</v>
      </c>
      <c r="G1263">
        <f t="shared" si="479"/>
        <v>1</v>
      </c>
      <c r="H1263" s="4">
        <v>2</v>
      </c>
      <c r="I1263" s="4">
        <v>1.83</v>
      </c>
      <c r="J1263" s="4">
        <v>2.0499999999999998</v>
      </c>
      <c r="K1263" s="4">
        <v>1.8</v>
      </c>
      <c r="L1263" s="18">
        <f t="shared" si="480"/>
        <v>50</v>
      </c>
      <c r="M1263" s="18">
        <f t="shared" si="481"/>
        <v>50</v>
      </c>
      <c r="N1263" s="18">
        <f t="shared" si="482"/>
        <v>45</v>
      </c>
      <c r="O1263" s="18">
        <f t="shared" si="483"/>
        <v>55</v>
      </c>
      <c r="P1263" s="4">
        <f t="shared" si="484"/>
        <v>201810</v>
      </c>
      <c r="Q1263" s="23">
        <f t="shared" si="485"/>
        <v>1.0928961748633879</v>
      </c>
      <c r="R1263" s="23">
        <f t="shared" si="486"/>
        <v>-2.2048192771084336</v>
      </c>
      <c r="S1263" s="22">
        <f t="shared" si="487"/>
        <v>-1.1119231022450458</v>
      </c>
      <c r="T1263" s="5">
        <f t="shared" si="488"/>
        <v>0.91500000000000004</v>
      </c>
      <c r="U1263" s="5"/>
      <c r="V1263" s="5"/>
      <c r="W1263" s="5">
        <f t="shared" si="489"/>
        <v>-1</v>
      </c>
      <c r="X1263" s="4">
        <f t="shared" si="490"/>
        <v>-1</v>
      </c>
      <c r="Y1263" s="4">
        <f t="shared" si="491"/>
        <v>0</v>
      </c>
      <c r="Z1263" s="30">
        <f t="shared" si="492"/>
        <v>2018</v>
      </c>
      <c r="AA1263" s="4">
        <f t="shared" si="493"/>
        <v>0.83000000000000007</v>
      </c>
      <c r="AB1263" s="4">
        <f t="shared" si="494"/>
        <v>0.8</v>
      </c>
      <c r="AC1263" s="4">
        <f t="shared" si="495"/>
        <v>-3.0000000000000027E-2</v>
      </c>
      <c r="AD1263" s="4"/>
      <c r="AE1263" s="4">
        <f t="shared" si="496"/>
        <v>1.2195121951219468E-2</v>
      </c>
      <c r="AF1263" s="31">
        <f t="shared" si="497"/>
        <v>-0.16999999999999993</v>
      </c>
      <c r="AG1263" s="31">
        <f t="shared" si="498"/>
        <v>-0.19999999999999996</v>
      </c>
      <c r="AH1263" s="3">
        <f t="shared" si="499"/>
        <v>0</v>
      </c>
      <c r="AI1263" s="40" t="b">
        <f t="shared" si="500"/>
        <v>0</v>
      </c>
      <c r="AJ1263" s="3">
        <f t="shared" si="501"/>
        <v>4.4386422976501305E-2</v>
      </c>
      <c r="AK1263" s="3">
        <f t="shared" si="502"/>
        <v>0.71408522201319835</v>
      </c>
    </row>
    <row r="1264" spans="1:37" s="3" customFormat="1" x14ac:dyDescent="0.25">
      <c r="A1264" s="9">
        <v>43401</v>
      </c>
      <c r="B1264" s="1" t="s">
        <v>57</v>
      </c>
      <c r="C1264" s="1" t="s">
        <v>58</v>
      </c>
      <c r="D1264">
        <v>33</v>
      </c>
      <c r="E1264" s="1">
        <v>18</v>
      </c>
      <c r="F1264">
        <f t="shared" si="478"/>
        <v>1</v>
      </c>
      <c r="G1264">
        <f t="shared" si="479"/>
        <v>0</v>
      </c>
      <c r="H1264" s="4">
        <v>1.27</v>
      </c>
      <c r="I1264" s="4">
        <v>3.8</v>
      </c>
      <c r="J1264" s="4">
        <v>1.22</v>
      </c>
      <c r="K1264" s="4">
        <v>4.5</v>
      </c>
      <c r="L1264" s="18">
        <f t="shared" si="480"/>
        <v>70</v>
      </c>
      <c r="M1264" s="18">
        <f t="shared" si="481"/>
        <v>25</v>
      </c>
      <c r="N1264" s="18">
        <f t="shared" si="482"/>
        <v>80</v>
      </c>
      <c r="O1264" s="18">
        <f t="shared" si="483"/>
        <v>20</v>
      </c>
      <c r="P1264" s="4">
        <f t="shared" si="484"/>
        <v>201810</v>
      </c>
      <c r="Q1264" s="23">
        <f t="shared" si="485"/>
        <v>1.27</v>
      </c>
      <c r="R1264" s="23">
        <f t="shared" si="486"/>
        <v>-4.06084656084656</v>
      </c>
      <c r="S1264" s="22">
        <f t="shared" si="487"/>
        <v>-2.79084656084656</v>
      </c>
      <c r="T1264" s="5">
        <f t="shared" si="488"/>
        <v>2.9921259842519685</v>
      </c>
      <c r="U1264" s="5"/>
      <c r="V1264" s="5"/>
      <c r="W1264" s="5">
        <f t="shared" si="489"/>
        <v>0.27</v>
      </c>
      <c r="X1264" s="4">
        <f t="shared" si="490"/>
        <v>0.21999999999999997</v>
      </c>
      <c r="Y1264" s="4">
        <f t="shared" si="491"/>
        <v>-5.0000000000000044E-2</v>
      </c>
      <c r="Z1264" s="30">
        <f t="shared" si="492"/>
        <v>2018</v>
      </c>
      <c r="AA1264" s="4">
        <f t="shared" si="493"/>
        <v>-1</v>
      </c>
      <c r="AB1264" s="4">
        <f t="shared" si="494"/>
        <v>-1</v>
      </c>
      <c r="AC1264" s="4">
        <f t="shared" si="495"/>
        <v>0</v>
      </c>
      <c r="AD1264" s="4"/>
      <c r="AE1264" s="4">
        <f t="shared" si="496"/>
        <v>-3.2270556344391466E-2</v>
      </c>
      <c r="AF1264" s="31">
        <f t="shared" si="497"/>
        <v>-0.73</v>
      </c>
      <c r="AG1264" s="31">
        <f t="shared" si="498"/>
        <v>-0.78</v>
      </c>
      <c r="AH1264" s="3">
        <f t="shared" si="499"/>
        <v>0</v>
      </c>
      <c r="AI1264" s="40" t="b">
        <f t="shared" si="500"/>
        <v>0</v>
      </c>
      <c r="AJ1264" s="3">
        <f t="shared" si="501"/>
        <v>4.8126232741617536E-2</v>
      </c>
      <c r="AK1264" s="3">
        <f t="shared" si="502"/>
        <v>0.78231258401574977</v>
      </c>
    </row>
    <row r="1265" spans="1:37" s="3" customFormat="1" x14ac:dyDescent="0.25">
      <c r="A1265" s="9">
        <v>43401</v>
      </c>
      <c r="B1265" s="1" t="s">
        <v>56</v>
      </c>
      <c r="C1265" s="1" t="s">
        <v>55</v>
      </c>
      <c r="D1265">
        <v>18</v>
      </c>
      <c r="E1265" s="1">
        <v>24</v>
      </c>
      <c r="F1265">
        <f t="shared" si="478"/>
        <v>0</v>
      </c>
      <c r="G1265">
        <f t="shared" si="479"/>
        <v>1</v>
      </c>
      <c r="H1265" s="4">
        <v>2.5499999999999998</v>
      </c>
      <c r="I1265" s="4">
        <v>1.57</v>
      </c>
      <c r="J1265" s="4">
        <v>2.75</v>
      </c>
      <c r="K1265" s="4">
        <v>1.47</v>
      </c>
      <c r="L1265" s="18">
        <f t="shared" si="480"/>
        <v>30</v>
      </c>
      <c r="M1265" s="18">
        <f t="shared" si="481"/>
        <v>60</v>
      </c>
      <c r="N1265" s="18">
        <f t="shared" si="482"/>
        <v>35</v>
      </c>
      <c r="O1265" s="18">
        <f t="shared" si="483"/>
        <v>65</v>
      </c>
      <c r="P1265" s="4">
        <f t="shared" si="484"/>
        <v>201810</v>
      </c>
      <c r="Q1265" s="23">
        <f t="shared" si="485"/>
        <v>1.6242038216560508</v>
      </c>
      <c r="R1265" s="23">
        <f t="shared" si="486"/>
        <v>-2.3995472552348613</v>
      </c>
      <c r="S1265" s="22">
        <f t="shared" si="487"/>
        <v>-0.77534343357881053</v>
      </c>
      <c r="T1265" s="5">
        <f t="shared" si="488"/>
        <v>0.61568627450980395</v>
      </c>
      <c r="U1265" s="5"/>
      <c r="V1265" s="5"/>
      <c r="W1265" s="5">
        <f t="shared" si="489"/>
        <v>-1</v>
      </c>
      <c r="X1265" s="4">
        <f t="shared" si="490"/>
        <v>-1</v>
      </c>
      <c r="Y1265" s="4">
        <f t="shared" si="491"/>
        <v>0</v>
      </c>
      <c r="Z1265" s="30">
        <f t="shared" si="492"/>
        <v>2018</v>
      </c>
      <c r="AA1265" s="4">
        <f t="shared" si="493"/>
        <v>0.57000000000000006</v>
      </c>
      <c r="AB1265" s="4">
        <f t="shared" si="494"/>
        <v>0.47</v>
      </c>
      <c r="AC1265" s="4">
        <f t="shared" si="495"/>
        <v>-0.10000000000000009</v>
      </c>
      <c r="AD1265" s="4"/>
      <c r="AE1265" s="4">
        <f t="shared" si="496"/>
        <v>2.8520499108734443E-2</v>
      </c>
      <c r="AF1265" s="31">
        <f t="shared" si="497"/>
        <v>-0.42999999999999994</v>
      </c>
      <c r="AG1265" s="31">
        <f t="shared" si="498"/>
        <v>-0.53</v>
      </c>
      <c r="AH1265" s="3">
        <f t="shared" si="499"/>
        <v>0</v>
      </c>
      <c r="AI1265" s="40" t="b">
        <f t="shared" si="500"/>
        <v>0</v>
      </c>
      <c r="AJ1265" s="3">
        <f t="shared" si="501"/>
        <v>2.8276699029126329E-2</v>
      </c>
      <c r="AK1265" s="3">
        <f t="shared" si="502"/>
        <v>0.74295003424395301</v>
      </c>
    </row>
    <row r="1266" spans="1:37" s="3" customFormat="1" x14ac:dyDescent="0.25">
      <c r="A1266" s="9">
        <v>43398</v>
      </c>
      <c r="B1266" s="1" t="s">
        <v>47</v>
      </c>
      <c r="C1266" s="1" t="s">
        <v>51</v>
      </c>
      <c r="D1266">
        <v>42</v>
      </c>
      <c r="E1266" s="1">
        <v>23</v>
      </c>
      <c r="F1266">
        <f t="shared" si="478"/>
        <v>1</v>
      </c>
      <c r="G1266">
        <f t="shared" si="479"/>
        <v>0</v>
      </c>
      <c r="H1266" s="4">
        <v>1.32</v>
      </c>
      <c r="I1266" s="4">
        <v>3.5</v>
      </c>
      <c r="J1266" s="4">
        <v>1.26</v>
      </c>
      <c r="K1266" s="4">
        <v>4</v>
      </c>
      <c r="L1266" s="18">
        <f t="shared" si="480"/>
        <v>70</v>
      </c>
      <c r="M1266" s="18">
        <f t="shared" si="481"/>
        <v>25</v>
      </c>
      <c r="N1266" s="18">
        <f t="shared" si="482"/>
        <v>75</v>
      </c>
      <c r="O1266" s="18">
        <f t="shared" si="483"/>
        <v>25</v>
      </c>
      <c r="P1266" s="4">
        <f t="shared" si="484"/>
        <v>201810</v>
      </c>
      <c r="Q1266" s="23">
        <f t="shared" si="485"/>
        <v>1.32</v>
      </c>
      <c r="R1266" s="23">
        <f t="shared" si="486"/>
        <v>-3.5249999999999995</v>
      </c>
      <c r="S1266" s="22">
        <f t="shared" si="487"/>
        <v>-2.2049999999999992</v>
      </c>
      <c r="T1266" s="5">
        <f t="shared" si="488"/>
        <v>2.6515151515151514</v>
      </c>
      <c r="U1266" s="5"/>
      <c r="V1266" s="5"/>
      <c r="W1266" s="5">
        <f t="shared" si="489"/>
        <v>0.32000000000000006</v>
      </c>
      <c r="X1266" s="4">
        <f t="shared" si="490"/>
        <v>0.26</v>
      </c>
      <c r="Y1266" s="4">
        <f t="shared" si="491"/>
        <v>-6.0000000000000053E-2</v>
      </c>
      <c r="Z1266" s="30">
        <f t="shared" si="492"/>
        <v>2018</v>
      </c>
      <c r="AA1266" s="4">
        <f t="shared" si="493"/>
        <v>-1</v>
      </c>
      <c r="AB1266" s="4">
        <f t="shared" si="494"/>
        <v>-1</v>
      </c>
      <c r="AC1266" s="4">
        <f t="shared" si="495"/>
        <v>0</v>
      </c>
      <c r="AD1266" s="4"/>
      <c r="AE1266" s="4">
        <f t="shared" si="496"/>
        <v>-3.6075036075036038E-2</v>
      </c>
      <c r="AF1266" s="31">
        <f t="shared" si="497"/>
        <v>-0.67999999999999994</v>
      </c>
      <c r="AG1266" s="31">
        <f t="shared" si="498"/>
        <v>-0.74</v>
      </c>
      <c r="AH1266" s="3">
        <f t="shared" si="499"/>
        <v>0</v>
      </c>
      <c r="AI1266" s="40" t="b">
        <f t="shared" si="500"/>
        <v>0</v>
      </c>
      <c r="AJ1266" s="3">
        <f t="shared" si="501"/>
        <v>4.1493775933610033E-2</v>
      </c>
      <c r="AK1266" s="3">
        <f t="shared" si="502"/>
        <v>0.77417964430951436</v>
      </c>
    </row>
    <row r="1267" spans="1:37" s="3" customFormat="1" x14ac:dyDescent="0.25">
      <c r="A1267" s="9">
        <v>43395</v>
      </c>
      <c r="B1267" s="1" t="s">
        <v>41</v>
      </c>
      <c r="C1267" s="1" t="s">
        <v>34</v>
      </c>
      <c r="D1267">
        <v>23</v>
      </c>
      <c r="E1267" s="1">
        <v>20</v>
      </c>
      <c r="F1267">
        <f t="shared" si="478"/>
        <v>1</v>
      </c>
      <c r="G1267">
        <f t="shared" si="479"/>
        <v>0</v>
      </c>
      <c r="H1267" s="4">
        <v>1.4</v>
      </c>
      <c r="I1267" s="4">
        <v>3.1</v>
      </c>
      <c r="J1267" s="4">
        <v>1.45</v>
      </c>
      <c r="K1267" s="4">
        <v>2.8</v>
      </c>
      <c r="L1267" s="18">
        <f t="shared" si="480"/>
        <v>70</v>
      </c>
      <c r="M1267" s="18">
        <f t="shared" si="481"/>
        <v>30</v>
      </c>
      <c r="N1267" s="18">
        <f t="shared" si="482"/>
        <v>65</v>
      </c>
      <c r="O1267" s="18">
        <f t="shared" si="483"/>
        <v>35</v>
      </c>
      <c r="P1267" s="4">
        <f t="shared" si="484"/>
        <v>201810</v>
      </c>
      <c r="Q1267" s="23">
        <f t="shared" si="485"/>
        <v>1.4</v>
      </c>
      <c r="R1267" s="23">
        <f t="shared" si="486"/>
        <v>-2.9761904761904767</v>
      </c>
      <c r="S1267" s="22">
        <f t="shared" si="487"/>
        <v>-1.5761904761904768</v>
      </c>
      <c r="T1267" s="5">
        <f t="shared" si="488"/>
        <v>2.2142857142857144</v>
      </c>
      <c r="U1267" s="5"/>
      <c r="V1267" s="5"/>
      <c r="W1267" s="5">
        <f t="shared" si="489"/>
        <v>0.39999999999999991</v>
      </c>
      <c r="X1267" s="4">
        <f t="shared" si="490"/>
        <v>0.44999999999999996</v>
      </c>
      <c r="Y1267" s="4">
        <f t="shared" si="491"/>
        <v>5.0000000000000044E-2</v>
      </c>
      <c r="Z1267" s="30">
        <f t="shared" si="492"/>
        <v>2018</v>
      </c>
      <c r="AA1267" s="4">
        <f t="shared" si="493"/>
        <v>-1</v>
      </c>
      <c r="AB1267" s="4">
        <f t="shared" si="494"/>
        <v>-1</v>
      </c>
      <c r="AC1267" s="4">
        <f t="shared" si="495"/>
        <v>0</v>
      </c>
      <c r="AD1267" s="4"/>
      <c r="AE1267" s="4">
        <f t="shared" si="496"/>
        <v>2.4630541871921152E-2</v>
      </c>
      <c r="AF1267" s="31">
        <f t="shared" si="497"/>
        <v>-0.60000000000000009</v>
      </c>
      <c r="AG1267" s="31">
        <f t="shared" si="498"/>
        <v>-0.55000000000000004</v>
      </c>
      <c r="AH1267" s="3">
        <f t="shared" si="499"/>
        <v>0</v>
      </c>
      <c r="AI1267" s="40" t="b">
        <f t="shared" si="500"/>
        <v>0</v>
      </c>
      <c r="AJ1267" s="3">
        <f t="shared" si="501"/>
        <v>3.5555555555555562E-2</v>
      </c>
      <c r="AK1267" s="3">
        <f t="shared" si="502"/>
        <v>0.76109070058824779</v>
      </c>
    </row>
    <row r="1268" spans="1:37" s="3" customFormat="1" x14ac:dyDescent="0.25">
      <c r="A1268" s="9">
        <v>43394</v>
      </c>
      <c r="B1268" s="1" t="s">
        <v>38</v>
      </c>
      <c r="C1268" s="1" t="s">
        <v>73</v>
      </c>
      <c r="D1268">
        <v>10</v>
      </c>
      <c r="E1268" s="1">
        <v>39</v>
      </c>
      <c r="F1268">
        <f t="shared" si="478"/>
        <v>0</v>
      </c>
      <c r="G1268">
        <f t="shared" si="479"/>
        <v>1</v>
      </c>
      <c r="H1268" s="4">
        <v>5.25</v>
      </c>
      <c r="I1268" s="4">
        <v>1.18</v>
      </c>
      <c r="J1268" s="4">
        <v>4.25</v>
      </c>
      <c r="K1268" s="4">
        <v>1.23</v>
      </c>
      <c r="L1268" s="18">
        <f t="shared" si="480"/>
        <v>10</v>
      </c>
      <c r="M1268" s="18">
        <f t="shared" si="481"/>
        <v>80</v>
      </c>
      <c r="N1268" s="18">
        <f t="shared" si="482"/>
        <v>20</v>
      </c>
      <c r="O1268" s="18">
        <f t="shared" si="483"/>
        <v>80</v>
      </c>
      <c r="P1268" s="4">
        <f t="shared" si="484"/>
        <v>201810</v>
      </c>
      <c r="Q1268" s="23">
        <f t="shared" si="485"/>
        <v>4.4491525423728815</v>
      </c>
      <c r="R1268" s="23">
        <f t="shared" si="486"/>
        <v>-5.790849673202616</v>
      </c>
      <c r="S1268" s="22">
        <f t="shared" si="487"/>
        <v>-1.3416971308297345</v>
      </c>
      <c r="T1268" s="5">
        <f t="shared" si="488"/>
        <v>0.22476190476190475</v>
      </c>
      <c r="U1268" s="5"/>
      <c r="V1268" s="5"/>
      <c r="W1268" s="5">
        <f t="shared" si="489"/>
        <v>-1</v>
      </c>
      <c r="X1268" s="4">
        <f t="shared" si="490"/>
        <v>-1</v>
      </c>
      <c r="Y1268" s="4">
        <f t="shared" si="491"/>
        <v>0</v>
      </c>
      <c r="Z1268" s="30">
        <f t="shared" si="492"/>
        <v>2018</v>
      </c>
      <c r="AA1268" s="4">
        <f t="shared" si="493"/>
        <v>0.17999999999999994</v>
      </c>
      <c r="AB1268" s="4">
        <f t="shared" si="494"/>
        <v>0.22999999999999998</v>
      </c>
      <c r="AC1268" s="4">
        <f t="shared" si="495"/>
        <v>5.0000000000000044E-2</v>
      </c>
      <c r="AD1268" s="4"/>
      <c r="AE1268" s="4">
        <f t="shared" si="496"/>
        <v>-4.4817927170868355E-2</v>
      </c>
      <c r="AF1268" s="31">
        <f t="shared" si="497"/>
        <v>-0.82000000000000006</v>
      </c>
      <c r="AG1268" s="31">
        <f t="shared" si="498"/>
        <v>-0.77</v>
      </c>
      <c r="AH1268" s="3">
        <f t="shared" si="499"/>
        <v>0</v>
      </c>
      <c r="AI1268" s="40" t="b">
        <f t="shared" si="500"/>
        <v>0</v>
      </c>
      <c r="AJ1268" s="3">
        <f t="shared" si="501"/>
        <v>3.6547433903577065E-2</v>
      </c>
      <c r="AK1268" s="3">
        <f t="shared" si="502"/>
        <v>0.8324562037780735</v>
      </c>
    </row>
    <row r="1269" spans="1:37" s="3" customFormat="1" x14ac:dyDescent="0.25">
      <c r="A1269" s="9">
        <v>43394</v>
      </c>
      <c r="B1269" s="1" t="s">
        <v>48</v>
      </c>
      <c r="C1269" s="1" t="s">
        <v>37</v>
      </c>
      <c r="D1269">
        <v>20</v>
      </c>
      <c r="E1269" s="1">
        <v>17</v>
      </c>
      <c r="F1269">
        <f t="shared" si="478"/>
        <v>1</v>
      </c>
      <c r="G1269">
        <f t="shared" si="479"/>
        <v>0</v>
      </c>
      <c r="H1269" s="4">
        <v>1.8</v>
      </c>
      <c r="I1269" s="4">
        <v>2.0499999999999998</v>
      </c>
      <c r="J1269" s="4">
        <v>2.0499999999999998</v>
      </c>
      <c r="K1269" s="4">
        <v>1.8</v>
      </c>
      <c r="L1269" s="18">
        <f t="shared" si="480"/>
        <v>50</v>
      </c>
      <c r="M1269" s="18">
        <f t="shared" si="481"/>
        <v>45</v>
      </c>
      <c r="N1269" s="18">
        <f t="shared" si="482"/>
        <v>45</v>
      </c>
      <c r="O1269" s="18">
        <f t="shared" si="483"/>
        <v>55</v>
      </c>
      <c r="P1269" s="4">
        <f t="shared" si="484"/>
        <v>201810</v>
      </c>
      <c r="Q1269" s="23">
        <f t="shared" si="485"/>
        <v>1.8</v>
      </c>
      <c r="R1269" s="23">
        <f t="shared" si="486"/>
        <v>-2.2023809523809526</v>
      </c>
      <c r="S1269" s="22">
        <f t="shared" si="487"/>
        <v>-0.40238095238095251</v>
      </c>
      <c r="T1269" s="5">
        <f t="shared" si="488"/>
        <v>1.1388888888888888</v>
      </c>
      <c r="U1269" s="5"/>
      <c r="V1269" s="5"/>
      <c r="W1269" s="5">
        <f t="shared" si="489"/>
        <v>0.8</v>
      </c>
      <c r="X1269" s="4">
        <f t="shared" si="490"/>
        <v>1.0499999999999998</v>
      </c>
      <c r="Y1269" s="4">
        <f t="shared" si="491"/>
        <v>0.24999999999999978</v>
      </c>
      <c r="Z1269" s="30">
        <f t="shared" si="492"/>
        <v>2018</v>
      </c>
      <c r="AA1269" s="4">
        <f t="shared" si="493"/>
        <v>-1</v>
      </c>
      <c r="AB1269" s="4">
        <f t="shared" si="494"/>
        <v>-1</v>
      </c>
      <c r="AC1269" s="4">
        <f t="shared" si="495"/>
        <v>0</v>
      </c>
      <c r="AD1269" s="4"/>
      <c r="AE1269" s="4">
        <f t="shared" si="496"/>
        <v>6.7750677506775048E-2</v>
      </c>
      <c r="AF1269" s="31">
        <f t="shared" si="497"/>
        <v>-0.19999999999999996</v>
      </c>
      <c r="AG1269" s="31">
        <f t="shared" si="498"/>
        <v>4.9999999999999822E-2</v>
      </c>
      <c r="AH1269" s="3">
        <f t="shared" si="499"/>
        <v>1</v>
      </c>
      <c r="AI1269" s="40">
        <f t="shared" si="500"/>
        <v>2.4390243902438935E-2</v>
      </c>
      <c r="AJ1269" s="3">
        <f t="shared" si="501"/>
        <v>4.1558441558441461E-2</v>
      </c>
      <c r="AK1269" s="3">
        <f t="shared" si="502"/>
        <v>0.7172464949581745</v>
      </c>
    </row>
    <row r="1270" spans="1:37" s="3" customFormat="1" x14ac:dyDescent="0.25">
      <c r="A1270" s="9">
        <v>43394</v>
      </c>
      <c r="B1270" s="1" t="s">
        <v>43</v>
      </c>
      <c r="C1270" s="1" t="s">
        <v>42</v>
      </c>
      <c r="D1270">
        <v>23</v>
      </c>
      <c r="E1270" s="1">
        <v>24</v>
      </c>
      <c r="F1270">
        <f t="shared" si="478"/>
        <v>0</v>
      </c>
      <c r="G1270">
        <f t="shared" si="479"/>
        <v>1</v>
      </c>
      <c r="H1270" s="4">
        <v>1.76</v>
      </c>
      <c r="I1270" s="4">
        <v>2.1</v>
      </c>
      <c r="J1270" s="4">
        <v>1.68</v>
      </c>
      <c r="K1270" s="4">
        <v>2.25</v>
      </c>
      <c r="L1270" s="18">
        <f t="shared" si="480"/>
        <v>50</v>
      </c>
      <c r="M1270" s="18">
        <f t="shared" si="481"/>
        <v>45</v>
      </c>
      <c r="N1270" s="18">
        <f t="shared" si="482"/>
        <v>55</v>
      </c>
      <c r="O1270" s="18">
        <f t="shared" si="483"/>
        <v>40</v>
      </c>
      <c r="P1270" s="4">
        <f t="shared" si="484"/>
        <v>201810</v>
      </c>
      <c r="Q1270" s="23">
        <f t="shared" si="485"/>
        <v>0.83809523809523812</v>
      </c>
      <c r="R1270" s="23">
        <f t="shared" si="486"/>
        <v>-2.2248803827751198</v>
      </c>
      <c r="S1270" s="22">
        <f t="shared" si="487"/>
        <v>-1.3867851446798816</v>
      </c>
      <c r="T1270" s="5">
        <f t="shared" si="488"/>
        <v>1.1931818181818181</v>
      </c>
      <c r="U1270" s="5"/>
      <c r="V1270" s="5"/>
      <c r="W1270" s="5">
        <f t="shared" si="489"/>
        <v>-1</v>
      </c>
      <c r="X1270" s="4">
        <f t="shared" si="490"/>
        <v>-1</v>
      </c>
      <c r="Y1270" s="4">
        <f t="shared" si="491"/>
        <v>0</v>
      </c>
      <c r="Z1270" s="30">
        <f t="shared" si="492"/>
        <v>2018</v>
      </c>
      <c r="AA1270" s="4">
        <f t="shared" si="493"/>
        <v>1.1000000000000001</v>
      </c>
      <c r="AB1270" s="4">
        <f t="shared" si="494"/>
        <v>1.25</v>
      </c>
      <c r="AC1270" s="4">
        <f t="shared" si="495"/>
        <v>0.14999999999999991</v>
      </c>
      <c r="AD1270" s="4"/>
      <c r="AE1270" s="4">
        <f t="shared" si="496"/>
        <v>-2.7056277056277001E-2</v>
      </c>
      <c r="AF1270" s="31">
        <f t="shared" si="497"/>
        <v>0.10000000000000009</v>
      </c>
      <c r="AG1270" s="31">
        <f t="shared" si="498"/>
        <v>0.25</v>
      </c>
      <c r="AH1270" s="3">
        <f t="shared" si="499"/>
        <v>0</v>
      </c>
      <c r="AI1270" s="40" t="b">
        <f t="shared" si="500"/>
        <v>0</v>
      </c>
      <c r="AJ1270" s="3">
        <f t="shared" si="501"/>
        <v>4.2487046632124437E-2</v>
      </c>
      <c r="AK1270" s="3">
        <f t="shared" si="502"/>
        <v>0.71743173853563458</v>
      </c>
    </row>
    <row r="1271" spans="1:37" s="3" customFormat="1" x14ac:dyDescent="0.25">
      <c r="A1271" s="9">
        <v>43394</v>
      </c>
      <c r="B1271" s="1" t="s">
        <v>45</v>
      </c>
      <c r="C1271" s="1" t="s">
        <v>52</v>
      </c>
      <c r="D1271">
        <v>31</v>
      </c>
      <c r="E1271" s="1">
        <v>38</v>
      </c>
      <c r="F1271">
        <f t="shared" si="478"/>
        <v>0</v>
      </c>
      <c r="G1271">
        <f t="shared" si="479"/>
        <v>1</v>
      </c>
      <c r="H1271" s="4">
        <v>2.4500000000000002</v>
      </c>
      <c r="I1271" s="4">
        <v>1.6</v>
      </c>
      <c r="J1271" s="4">
        <v>2.0499999999999998</v>
      </c>
      <c r="K1271" s="4">
        <v>1.8</v>
      </c>
      <c r="L1271" s="18">
        <f t="shared" si="480"/>
        <v>40</v>
      </c>
      <c r="M1271" s="18">
        <f t="shared" si="481"/>
        <v>60</v>
      </c>
      <c r="N1271" s="18">
        <f t="shared" si="482"/>
        <v>45</v>
      </c>
      <c r="O1271" s="18">
        <f t="shared" si="483"/>
        <v>55</v>
      </c>
      <c r="P1271" s="4">
        <f t="shared" si="484"/>
        <v>201810</v>
      </c>
      <c r="Q1271" s="23">
        <f t="shared" si="485"/>
        <v>1.53125</v>
      </c>
      <c r="R1271" s="23">
        <f t="shared" si="486"/>
        <v>-2.3563218390804597</v>
      </c>
      <c r="S1271" s="22">
        <f t="shared" si="487"/>
        <v>-0.82507183908045967</v>
      </c>
      <c r="T1271" s="5">
        <f t="shared" si="488"/>
        <v>0.65306122448979587</v>
      </c>
      <c r="U1271" s="5"/>
      <c r="V1271" s="5"/>
      <c r="W1271" s="5">
        <f t="shared" si="489"/>
        <v>-1</v>
      </c>
      <c r="X1271" s="4">
        <f t="shared" si="490"/>
        <v>-1</v>
      </c>
      <c r="Y1271" s="4">
        <f t="shared" si="491"/>
        <v>0</v>
      </c>
      <c r="Z1271" s="30">
        <f t="shared" si="492"/>
        <v>2018</v>
      </c>
      <c r="AA1271" s="4">
        <f t="shared" si="493"/>
        <v>0.60000000000000009</v>
      </c>
      <c r="AB1271" s="4">
        <f t="shared" si="494"/>
        <v>0.8</v>
      </c>
      <c r="AC1271" s="4">
        <f t="shared" si="495"/>
        <v>0.19999999999999996</v>
      </c>
      <c r="AD1271" s="4"/>
      <c r="AE1271" s="4">
        <f t="shared" si="496"/>
        <v>-7.964161274265813E-2</v>
      </c>
      <c r="AF1271" s="31">
        <f t="shared" si="497"/>
        <v>-0.39999999999999991</v>
      </c>
      <c r="AG1271" s="31">
        <f t="shared" si="498"/>
        <v>-0.19999999999999996</v>
      </c>
      <c r="AH1271" s="3">
        <f t="shared" si="499"/>
        <v>1</v>
      </c>
      <c r="AI1271" s="40">
        <f t="shared" si="500"/>
        <v>3.6281179138321962E-2</v>
      </c>
      <c r="AJ1271" s="3">
        <f t="shared" si="501"/>
        <v>3.2098765432098886E-2</v>
      </c>
      <c r="AK1271" s="3">
        <f t="shared" si="502"/>
        <v>0.73643794252394845</v>
      </c>
    </row>
    <row r="1272" spans="1:37" s="3" customFormat="1" x14ac:dyDescent="0.25">
      <c r="A1272" s="9">
        <v>43394</v>
      </c>
      <c r="B1272" s="1" t="s">
        <v>36</v>
      </c>
      <c r="C1272" s="1" t="s">
        <v>46</v>
      </c>
      <c r="D1272">
        <v>37</v>
      </c>
      <c r="E1272" s="1">
        <v>5</v>
      </c>
      <c r="F1272">
        <f t="shared" si="478"/>
        <v>1</v>
      </c>
      <c r="G1272">
        <f t="shared" si="479"/>
        <v>0</v>
      </c>
      <c r="H1272" s="4">
        <v>1.26</v>
      </c>
      <c r="I1272" s="4">
        <v>4</v>
      </c>
      <c r="J1272" s="4">
        <v>1.33</v>
      </c>
      <c r="K1272" s="4">
        <v>3.4</v>
      </c>
      <c r="L1272" s="18">
        <f t="shared" si="480"/>
        <v>70</v>
      </c>
      <c r="M1272" s="18">
        <f t="shared" si="481"/>
        <v>25</v>
      </c>
      <c r="N1272" s="18">
        <f t="shared" si="482"/>
        <v>75</v>
      </c>
      <c r="O1272" s="18">
        <f t="shared" si="483"/>
        <v>25</v>
      </c>
      <c r="P1272" s="4">
        <f t="shared" si="484"/>
        <v>201810</v>
      </c>
      <c r="Q1272" s="23">
        <f t="shared" si="485"/>
        <v>1.26</v>
      </c>
      <c r="R1272" s="23">
        <f t="shared" si="486"/>
        <v>-4.1794871794871788</v>
      </c>
      <c r="S1272" s="22">
        <f t="shared" si="487"/>
        <v>-2.9194871794871791</v>
      </c>
      <c r="T1272" s="5">
        <f t="shared" si="488"/>
        <v>3.1746031746031744</v>
      </c>
      <c r="U1272" s="5"/>
      <c r="V1272" s="5"/>
      <c r="W1272" s="5">
        <f t="shared" si="489"/>
        <v>0.26</v>
      </c>
      <c r="X1272" s="4">
        <f t="shared" si="490"/>
        <v>0.33000000000000007</v>
      </c>
      <c r="Y1272" s="4">
        <f t="shared" si="491"/>
        <v>7.0000000000000062E-2</v>
      </c>
      <c r="Z1272" s="30">
        <f t="shared" si="492"/>
        <v>2018</v>
      </c>
      <c r="AA1272" s="4">
        <f t="shared" si="493"/>
        <v>-1</v>
      </c>
      <c r="AB1272" s="4">
        <f t="shared" si="494"/>
        <v>-1</v>
      </c>
      <c r="AC1272" s="4">
        <f t="shared" si="495"/>
        <v>0</v>
      </c>
      <c r="AD1272" s="4"/>
      <c r="AE1272" s="4">
        <f t="shared" si="496"/>
        <v>4.1771094402673348E-2</v>
      </c>
      <c r="AF1272" s="31">
        <f t="shared" si="497"/>
        <v>-0.74</v>
      </c>
      <c r="AG1272" s="31">
        <f t="shared" si="498"/>
        <v>-0.66999999999999993</v>
      </c>
      <c r="AH1272" s="3">
        <f t="shared" si="499"/>
        <v>0</v>
      </c>
      <c r="AI1272" s="40" t="b">
        <f t="shared" si="500"/>
        <v>0</v>
      </c>
      <c r="AJ1272" s="3">
        <f t="shared" si="501"/>
        <v>4.1825095057034134E-2</v>
      </c>
      <c r="AK1272" s="3">
        <f t="shared" si="502"/>
        <v>0.79292642983119177</v>
      </c>
    </row>
    <row r="1273" spans="1:37" s="3" customFormat="1" x14ac:dyDescent="0.25">
      <c r="A1273" s="9">
        <v>43394</v>
      </c>
      <c r="B1273" s="1" t="s">
        <v>56</v>
      </c>
      <c r="C1273" s="1" t="s">
        <v>47</v>
      </c>
      <c r="D1273">
        <v>7</v>
      </c>
      <c r="E1273" s="1">
        <v>20</v>
      </c>
      <c r="F1273">
        <f t="shared" si="478"/>
        <v>0</v>
      </c>
      <c r="G1273">
        <f t="shared" si="479"/>
        <v>1</v>
      </c>
      <c r="H1273" s="4">
        <v>1.47</v>
      </c>
      <c r="I1273" s="4">
        <v>2.75</v>
      </c>
      <c r="J1273" s="4">
        <v>1.54</v>
      </c>
      <c r="K1273" s="4">
        <v>2.65</v>
      </c>
      <c r="L1273" s="18">
        <f t="shared" si="480"/>
        <v>60</v>
      </c>
      <c r="M1273" s="18">
        <f t="shared" si="481"/>
        <v>35</v>
      </c>
      <c r="N1273" s="18">
        <f t="shared" si="482"/>
        <v>60</v>
      </c>
      <c r="O1273" s="18">
        <f t="shared" si="483"/>
        <v>35</v>
      </c>
      <c r="P1273" s="4">
        <f t="shared" si="484"/>
        <v>201810</v>
      </c>
      <c r="Q1273" s="23">
        <f t="shared" si="485"/>
        <v>0.53454545454545455</v>
      </c>
      <c r="R1273" s="23">
        <f t="shared" si="486"/>
        <v>-2.6990881458966562</v>
      </c>
      <c r="S1273" s="22">
        <f t="shared" si="487"/>
        <v>-2.1645426913512016</v>
      </c>
      <c r="T1273" s="5">
        <f t="shared" si="488"/>
        <v>1.870748299319728</v>
      </c>
      <c r="U1273" s="5"/>
      <c r="V1273" s="5"/>
      <c r="W1273" s="5">
        <f t="shared" si="489"/>
        <v>-1</v>
      </c>
      <c r="X1273" s="4">
        <f t="shared" si="490"/>
        <v>-1</v>
      </c>
      <c r="Y1273" s="4">
        <f t="shared" si="491"/>
        <v>0</v>
      </c>
      <c r="Z1273" s="30">
        <f t="shared" si="492"/>
        <v>2018</v>
      </c>
      <c r="AA1273" s="4">
        <f t="shared" si="493"/>
        <v>1.75</v>
      </c>
      <c r="AB1273" s="4">
        <f t="shared" si="494"/>
        <v>1.65</v>
      </c>
      <c r="AC1273" s="4">
        <f t="shared" si="495"/>
        <v>-0.10000000000000009</v>
      </c>
      <c r="AD1273" s="4"/>
      <c r="AE1273" s="4">
        <f t="shared" si="496"/>
        <v>3.0921459492888048E-2</v>
      </c>
      <c r="AF1273" s="31">
        <f t="shared" si="497"/>
        <v>0.75</v>
      </c>
      <c r="AG1273" s="31">
        <f t="shared" si="498"/>
        <v>0.64999999999999991</v>
      </c>
      <c r="AH1273" s="3">
        <f t="shared" si="499"/>
        <v>0</v>
      </c>
      <c r="AI1273" s="40" t="b">
        <f t="shared" si="500"/>
        <v>0</v>
      </c>
      <c r="AJ1273" s="3">
        <f t="shared" si="501"/>
        <v>4.206161137440767E-2</v>
      </c>
      <c r="AK1273" s="3">
        <f t="shared" si="502"/>
        <v>0.74176661163144075</v>
      </c>
    </row>
    <row r="1274" spans="1:37" s="3" customFormat="1" x14ac:dyDescent="0.25">
      <c r="A1274" s="9">
        <v>43394</v>
      </c>
      <c r="B1274" s="1" t="s">
        <v>49</v>
      </c>
      <c r="C1274" s="1" t="s">
        <v>44</v>
      </c>
      <c r="D1274">
        <v>45</v>
      </c>
      <c r="E1274" s="1">
        <v>10</v>
      </c>
      <c r="F1274">
        <f t="shared" si="478"/>
        <v>1</v>
      </c>
      <c r="G1274">
        <f t="shared" si="479"/>
        <v>0</v>
      </c>
      <c r="H1274" s="4">
        <v>1.38</v>
      </c>
      <c r="I1274" s="4">
        <v>3.15</v>
      </c>
      <c r="J1274" s="4">
        <v>1.4</v>
      </c>
      <c r="K1274" s="4">
        <v>3.05</v>
      </c>
      <c r="L1274" s="18">
        <f t="shared" si="480"/>
        <v>70</v>
      </c>
      <c r="M1274" s="18">
        <f t="shared" si="481"/>
        <v>30</v>
      </c>
      <c r="N1274" s="18">
        <f t="shared" si="482"/>
        <v>70</v>
      </c>
      <c r="O1274" s="18">
        <f t="shared" si="483"/>
        <v>30</v>
      </c>
      <c r="P1274" s="4">
        <f t="shared" si="484"/>
        <v>201810</v>
      </c>
      <c r="Q1274" s="23">
        <f t="shared" si="485"/>
        <v>1.38</v>
      </c>
      <c r="R1274" s="23">
        <f t="shared" si="486"/>
        <v>-3.0966952264381891</v>
      </c>
      <c r="S1274" s="22">
        <f t="shared" si="487"/>
        <v>-1.7166952264381892</v>
      </c>
      <c r="T1274" s="5">
        <f t="shared" si="488"/>
        <v>2.2826086956521738</v>
      </c>
      <c r="U1274" s="5"/>
      <c r="V1274" s="5"/>
      <c r="W1274" s="5">
        <f t="shared" si="489"/>
        <v>0.37999999999999989</v>
      </c>
      <c r="X1274" s="4">
        <f t="shared" si="490"/>
        <v>0.39999999999999991</v>
      </c>
      <c r="Y1274" s="4">
        <f t="shared" si="491"/>
        <v>2.0000000000000018E-2</v>
      </c>
      <c r="Z1274" s="30">
        <f t="shared" si="492"/>
        <v>2018</v>
      </c>
      <c r="AA1274" s="4">
        <f t="shared" si="493"/>
        <v>-1</v>
      </c>
      <c r="AB1274" s="4">
        <f t="shared" si="494"/>
        <v>-1</v>
      </c>
      <c r="AC1274" s="4">
        <f t="shared" si="495"/>
        <v>0</v>
      </c>
      <c r="AD1274" s="4"/>
      <c r="AE1274" s="4">
        <f t="shared" si="496"/>
        <v>1.0351966873706098E-2</v>
      </c>
      <c r="AF1274" s="31">
        <f t="shared" si="497"/>
        <v>-0.62000000000000011</v>
      </c>
      <c r="AG1274" s="31">
        <f t="shared" si="498"/>
        <v>-0.60000000000000009</v>
      </c>
      <c r="AH1274" s="3">
        <f t="shared" si="499"/>
        <v>0</v>
      </c>
      <c r="AI1274" s="40" t="b">
        <f t="shared" si="500"/>
        <v>0</v>
      </c>
      <c r="AJ1274" s="3">
        <f t="shared" si="501"/>
        <v>4.039735099337749E-2</v>
      </c>
      <c r="AK1274" s="3">
        <f t="shared" si="502"/>
        <v>0.76027191198073663</v>
      </c>
    </row>
    <row r="1275" spans="1:37" s="3" customFormat="1" x14ac:dyDescent="0.25">
      <c r="A1275" s="9">
        <v>43394</v>
      </c>
      <c r="B1275" s="1" t="s">
        <v>51</v>
      </c>
      <c r="C1275" s="1" t="s">
        <v>33</v>
      </c>
      <c r="D1275">
        <v>21</v>
      </c>
      <c r="E1275" s="1">
        <v>32</v>
      </c>
      <c r="F1275">
        <f t="shared" si="478"/>
        <v>0</v>
      </c>
      <c r="G1275">
        <f t="shared" si="479"/>
        <v>1</v>
      </c>
      <c r="H1275" s="4">
        <v>2.2999999999999998</v>
      </c>
      <c r="I1275" s="4">
        <v>1.66</v>
      </c>
      <c r="J1275" s="4">
        <v>2.4</v>
      </c>
      <c r="K1275" s="4">
        <v>1.62</v>
      </c>
      <c r="L1275" s="18">
        <f t="shared" si="480"/>
        <v>40</v>
      </c>
      <c r="M1275" s="18">
        <f t="shared" si="481"/>
        <v>60</v>
      </c>
      <c r="N1275" s="18">
        <f t="shared" si="482"/>
        <v>40</v>
      </c>
      <c r="O1275" s="18">
        <f t="shared" si="483"/>
        <v>60</v>
      </c>
      <c r="P1275" s="4">
        <f t="shared" si="484"/>
        <v>201810</v>
      </c>
      <c r="Q1275" s="23">
        <f t="shared" si="485"/>
        <v>1.3855421686746987</v>
      </c>
      <c r="R1275" s="23">
        <f t="shared" si="486"/>
        <v>-2.2843822843822847</v>
      </c>
      <c r="S1275" s="22">
        <f t="shared" si="487"/>
        <v>-0.89884011570758604</v>
      </c>
      <c r="T1275" s="5">
        <f t="shared" si="488"/>
        <v>0.72173913043478266</v>
      </c>
      <c r="U1275" s="5"/>
      <c r="V1275" s="5"/>
      <c r="W1275" s="5">
        <f t="shared" si="489"/>
        <v>-1</v>
      </c>
      <c r="X1275" s="4">
        <f t="shared" si="490"/>
        <v>-1</v>
      </c>
      <c r="Y1275" s="4">
        <f t="shared" si="491"/>
        <v>0</v>
      </c>
      <c r="Z1275" s="30">
        <f t="shared" si="492"/>
        <v>2018</v>
      </c>
      <c r="AA1275" s="4">
        <f t="shared" si="493"/>
        <v>0.65999999999999992</v>
      </c>
      <c r="AB1275" s="4">
        <f t="shared" si="494"/>
        <v>0.62000000000000011</v>
      </c>
      <c r="AC1275" s="4">
        <f t="shared" si="495"/>
        <v>-3.9999999999999813E-2</v>
      </c>
      <c r="AD1275" s="4"/>
      <c r="AE1275" s="4">
        <f t="shared" si="496"/>
        <v>1.8115942028985532E-2</v>
      </c>
      <c r="AF1275" s="31">
        <f t="shared" si="497"/>
        <v>-0.34000000000000008</v>
      </c>
      <c r="AG1275" s="31">
        <f t="shared" si="498"/>
        <v>-0.37999999999999989</v>
      </c>
      <c r="AH1275" s="3">
        <f t="shared" si="499"/>
        <v>0</v>
      </c>
      <c r="AI1275" s="40" t="b">
        <f t="shared" si="500"/>
        <v>0</v>
      </c>
      <c r="AJ1275" s="3">
        <f t="shared" si="501"/>
        <v>3.5858585858585923E-2</v>
      </c>
      <c r="AK1275" s="3">
        <f t="shared" si="502"/>
        <v>0.72834147531433491</v>
      </c>
    </row>
    <row r="1276" spans="1:37" s="3" customFormat="1" x14ac:dyDescent="0.25">
      <c r="A1276" s="9">
        <v>43394</v>
      </c>
      <c r="B1276" s="1" t="s">
        <v>53</v>
      </c>
      <c r="C1276" s="1" t="s">
        <v>60</v>
      </c>
      <c r="D1276">
        <v>17</v>
      </c>
      <c r="E1276" s="1">
        <v>37</v>
      </c>
      <c r="F1276">
        <f t="shared" si="478"/>
        <v>0</v>
      </c>
      <c r="G1276">
        <f t="shared" si="479"/>
        <v>1</v>
      </c>
      <c r="H1276" s="4">
        <v>2.5</v>
      </c>
      <c r="I1276" s="4">
        <v>1.58</v>
      </c>
      <c r="J1276" s="4">
        <v>2.6</v>
      </c>
      <c r="K1276" s="4">
        <v>1.55</v>
      </c>
      <c r="L1276" s="18">
        <f t="shared" si="480"/>
        <v>40</v>
      </c>
      <c r="M1276" s="18">
        <f t="shared" si="481"/>
        <v>60</v>
      </c>
      <c r="N1276" s="18">
        <f t="shared" si="482"/>
        <v>35</v>
      </c>
      <c r="O1276" s="18">
        <f t="shared" si="483"/>
        <v>60</v>
      </c>
      <c r="P1276" s="4">
        <f t="shared" si="484"/>
        <v>201810</v>
      </c>
      <c r="Q1276" s="23">
        <f t="shared" si="485"/>
        <v>1.5822784810126582</v>
      </c>
      <c r="R1276" s="23">
        <f t="shared" si="486"/>
        <v>-2.3908045977011492</v>
      </c>
      <c r="S1276" s="22">
        <f t="shared" si="487"/>
        <v>-0.80852611668849095</v>
      </c>
      <c r="T1276" s="5">
        <f t="shared" si="488"/>
        <v>0.63200000000000001</v>
      </c>
      <c r="U1276" s="5"/>
      <c r="V1276" s="5"/>
      <c r="W1276" s="5">
        <f t="shared" si="489"/>
        <v>-1</v>
      </c>
      <c r="X1276" s="4">
        <f t="shared" si="490"/>
        <v>-1</v>
      </c>
      <c r="Y1276" s="4">
        <f t="shared" si="491"/>
        <v>0</v>
      </c>
      <c r="Z1276" s="30">
        <f t="shared" si="492"/>
        <v>2018</v>
      </c>
      <c r="AA1276" s="4">
        <f t="shared" si="493"/>
        <v>0.58000000000000007</v>
      </c>
      <c r="AB1276" s="4">
        <f t="shared" si="494"/>
        <v>0.55000000000000004</v>
      </c>
      <c r="AC1276" s="4">
        <f t="shared" si="495"/>
        <v>-3.0000000000000027E-2</v>
      </c>
      <c r="AD1276" s="4"/>
      <c r="AE1276" s="4">
        <f t="shared" si="496"/>
        <v>1.5384615384615441E-2</v>
      </c>
      <c r="AF1276" s="31">
        <f t="shared" si="497"/>
        <v>-0.41999999999999993</v>
      </c>
      <c r="AG1276" s="31">
        <f t="shared" si="498"/>
        <v>-0.44999999999999996</v>
      </c>
      <c r="AH1276" s="3">
        <f t="shared" si="499"/>
        <v>0</v>
      </c>
      <c r="AI1276" s="40" t="b">
        <f t="shared" si="500"/>
        <v>0</v>
      </c>
      <c r="AJ1276" s="3">
        <f t="shared" si="501"/>
        <v>3.1862745098039214E-2</v>
      </c>
      <c r="AK1276" s="3">
        <f t="shared" si="502"/>
        <v>0.73850344496074349</v>
      </c>
    </row>
    <row r="1277" spans="1:37" s="3" customFormat="1" x14ac:dyDescent="0.25">
      <c r="A1277" s="9">
        <v>43394</v>
      </c>
      <c r="B1277" s="1" t="s">
        <v>55</v>
      </c>
      <c r="C1277" s="1" t="s">
        <v>40</v>
      </c>
      <c r="D1277">
        <v>17</v>
      </c>
      <c r="E1277" s="1">
        <v>21</v>
      </c>
      <c r="F1277">
        <f t="shared" si="478"/>
        <v>0</v>
      </c>
      <c r="G1277">
        <f t="shared" si="479"/>
        <v>1</v>
      </c>
      <c r="H1277" s="4">
        <v>1.5</v>
      </c>
      <c r="I1277" s="4">
        <v>2.7</v>
      </c>
      <c r="J1277" s="4">
        <v>1.43</v>
      </c>
      <c r="K1277" s="4">
        <v>2.9</v>
      </c>
      <c r="L1277" s="18">
        <f t="shared" si="480"/>
        <v>60</v>
      </c>
      <c r="M1277" s="18">
        <f t="shared" si="481"/>
        <v>35</v>
      </c>
      <c r="N1277" s="18">
        <f t="shared" si="482"/>
        <v>65</v>
      </c>
      <c r="O1277" s="18">
        <f t="shared" si="483"/>
        <v>30</v>
      </c>
      <c r="P1277" s="4">
        <f t="shared" si="484"/>
        <v>201810</v>
      </c>
      <c r="Q1277" s="23">
        <f t="shared" si="485"/>
        <v>0.55555555555555547</v>
      </c>
      <c r="R1277" s="23">
        <f t="shared" si="486"/>
        <v>-2.5882352941176467</v>
      </c>
      <c r="S1277" s="22">
        <f t="shared" si="487"/>
        <v>-2.0326797385620914</v>
      </c>
      <c r="T1277" s="5">
        <f t="shared" si="488"/>
        <v>1.8</v>
      </c>
      <c r="U1277" s="5"/>
      <c r="V1277" s="5"/>
      <c r="W1277" s="5">
        <f t="shared" si="489"/>
        <v>-1</v>
      </c>
      <c r="X1277" s="4">
        <f t="shared" si="490"/>
        <v>-1</v>
      </c>
      <c r="Y1277" s="4">
        <f t="shared" si="491"/>
        <v>0</v>
      </c>
      <c r="Z1277" s="30">
        <f t="shared" si="492"/>
        <v>2018</v>
      </c>
      <c r="AA1277" s="4">
        <f t="shared" si="493"/>
        <v>1.7000000000000002</v>
      </c>
      <c r="AB1277" s="4">
        <f t="shared" si="494"/>
        <v>1.9</v>
      </c>
      <c r="AC1277" s="4">
        <f t="shared" si="495"/>
        <v>0.19999999999999973</v>
      </c>
      <c r="AD1277" s="4"/>
      <c r="AE1277" s="4">
        <f t="shared" si="496"/>
        <v>-3.263403263403275E-2</v>
      </c>
      <c r="AF1277" s="31">
        <f t="shared" si="497"/>
        <v>0.70000000000000018</v>
      </c>
      <c r="AG1277" s="31">
        <f t="shared" si="498"/>
        <v>0.89999999999999991</v>
      </c>
      <c r="AH1277" s="3">
        <f t="shared" si="499"/>
        <v>0</v>
      </c>
      <c r="AI1277" s="40" t="b">
        <f t="shared" si="500"/>
        <v>0</v>
      </c>
      <c r="AJ1277" s="3">
        <f t="shared" si="501"/>
        <v>3.5714285714285587E-2</v>
      </c>
      <c r="AK1277" s="3">
        <f t="shared" si="502"/>
        <v>0.74394147233653407</v>
      </c>
    </row>
    <row r="1278" spans="1:37" s="3" customFormat="1" x14ac:dyDescent="0.25">
      <c r="A1278" s="9">
        <v>43394</v>
      </c>
      <c r="B1278" s="1" t="s">
        <v>39</v>
      </c>
      <c r="C1278" s="1" t="s">
        <v>58</v>
      </c>
      <c r="D1278">
        <v>26</v>
      </c>
      <c r="E1278" s="1">
        <v>23</v>
      </c>
      <c r="F1278">
        <f t="shared" si="478"/>
        <v>1</v>
      </c>
      <c r="G1278">
        <f t="shared" si="479"/>
        <v>0</v>
      </c>
      <c r="H1278" s="4">
        <v>1.62</v>
      </c>
      <c r="I1278" s="4">
        <v>2.4</v>
      </c>
      <c r="J1278" s="4">
        <v>1.55</v>
      </c>
      <c r="K1278" s="4">
        <v>2.6</v>
      </c>
      <c r="L1278" s="18">
        <f t="shared" si="480"/>
        <v>60</v>
      </c>
      <c r="M1278" s="18">
        <f t="shared" si="481"/>
        <v>40</v>
      </c>
      <c r="N1278" s="18">
        <f t="shared" si="482"/>
        <v>60</v>
      </c>
      <c r="O1278" s="18">
        <f t="shared" si="483"/>
        <v>35</v>
      </c>
      <c r="P1278" s="4">
        <f t="shared" si="484"/>
        <v>201810</v>
      </c>
      <c r="Q1278" s="23">
        <f t="shared" si="485"/>
        <v>1.62</v>
      </c>
      <c r="R1278" s="23">
        <f t="shared" si="486"/>
        <v>-2.3271889400921655</v>
      </c>
      <c r="S1278" s="22">
        <f t="shared" si="487"/>
        <v>-0.70718894009216537</v>
      </c>
      <c r="T1278" s="5">
        <f t="shared" si="488"/>
        <v>1.4814814814814814</v>
      </c>
      <c r="U1278" s="5"/>
      <c r="V1278" s="5"/>
      <c r="W1278" s="5">
        <f t="shared" si="489"/>
        <v>0.62000000000000011</v>
      </c>
      <c r="X1278" s="4">
        <f t="shared" si="490"/>
        <v>0.55000000000000004</v>
      </c>
      <c r="Y1278" s="4">
        <f t="shared" si="491"/>
        <v>-7.0000000000000062E-2</v>
      </c>
      <c r="Z1278" s="30">
        <f t="shared" si="492"/>
        <v>2018</v>
      </c>
      <c r="AA1278" s="4">
        <f t="shared" si="493"/>
        <v>-1</v>
      </c>
      <c r="AB1278" s="4">
        <f t="shared" si="494"/>
        <v>-1</v>
      </c>
      <c r="AC1278" s="4">
        <f t="shared" si="495"/>
        <v>0</v>
      </c>
      <c r="AD1278" s="4"/>
      <c r="AE1278" s="4">
        <f t="shared" si="496"/>
        <v>-2.7877339705296711E-2</v>
      </c>
      <c r="AF1278" s="31">
        <f t="shared" si="497"/>
        <v>-0.37999999999999989</v>
      </c>
      <c r="AG1278" s="31">
        <f t="shared" si="498"/>
        <v>-0.44999999999999996</v>
      </c>
      <c r="AH1278" s="3">
        <f t="shared" si="499"/>
        <v>0</v>
      </c>
      <c r="AI1278" s="40" t="b">
        <f t="shared" si="500"/>
        <v>0</v>
      </c>
      <c r="AJ1278" s="3">
        <f t="shared" si="501"/>
        <v>3.2835820895522283E-2</v>
      </c>
      <c r="AK1278" s="3">
        <f t="shared" si="502"/>
        <v>0.73406619925824312</v>
      </c>
    </row>
    <row r="1279" spans="1:37" s="3" customFormat="1" x14ac:dyDescent="0.25">
      <c r="A1279" s="9">
        <v>43394</v>
      </c>
      <c r="B1279" s="1" t="s">
        <v>74</v>
      </c>
      <c r="C1279" s="1" t="s">
        <v>50</v>
      </c>
      <c r="D1279">
        <v>20</v>
      </c>
      <c r="E1279" s="1">
        <v>19</v>
      </c>
      <c r="F1279">
        <f t="shared" si="478"/>
        <v>1</v>
      </c>
      <c r="G1279">
        <f t="shared" si="479"/>
        <v>0</v>
      </c>
      <c r="H1279" s="4">
        <v>1.37</v>
      </c>
      <c r="I1279" s="4">
        <v>3.2</v>
      </c>
      <c r="J1279" s="4">
        <v>1.33</v>
      </c>
      <c r="K1279" s="4">
        <v>3.4</v>
      </c>
      <c r="L1279" s="18">
        <f t="shared" si="480"/>
        <v>70</v>
      </c>
      <c r="M1279" s="18">
        <f t="shared" si="481"/>
        <v>30</v>
      </c>
      <c r="N1279" s="18">
        <f t="shared" si="482"/>
        <v>75</v>
      </c>
      <c r="O1279" s="18">
        <f t="shared" si="483"/>
        <v>25</v>
      </c>
      <c r="P1279" s="4">
        <f t="shared" si="484"/>
        <v>201810</v>
      </c>
      <c r="Q1279" s="23">
        <f t="shared" si="485"/>
        <v>1.37</v>
      </c>
      <c r="R1279" s="23">
        <f t="shared" si="486"/>
        <v>-3.1572481572481563</v>
      </c>
      <c r="S1279" s="22">
        <f t="shared" si="487"/>
        <v>-1.7872481572481562</v>
      </c>
      <c r="T1279" s="5">
        <f t="shared" si="488"/>
        <v>2.335766423357664</v>
      </c>
      <c r="U1279" s="5"/>
      <c r="V1279" s="5"/>
      <c r="W1279" s="5">
        <f t="shared" si="489"/>
        <v>0.37000000000000011</v>
      </c>
      <c r="X1279" s="4">
        <f t="shared" si="490"/>
        <v>0.33000000000000007</v>
      </c>
      <c r="Y1279" s="4">
        <f t="shared" si="491"/>
        <v>-4.0000000000000036E-2</v>
      </c>
      <c r="Z1279" s="30">
        <f t="shared" si="492"/>
        <v>2018</v>
      </c>
      <c r="AA1279" s="4">
        <f t="shared" si="493"/>
        <v>-1</v>
      </c>
      <c r="AB1279" s="4">
        <f t="shared" si="494"/>
        <v>-1</v>
      </c>
      <c r="AC1279" s="4">
        <f t="shared" si="495"/>
        <v>0</v>
      </c>
      <c r="AD1279" s="4"/>
      <c r="AE1279" s="4">
        <f t="shared" si="496"/>
        <v>-2.1952691948850189E-2</v>
      </c>
      <c r="AF1279" s="31">
        <f t="shared" si="497"/>
        <v>-0.62999999999999989</v>
      </c>
      <c r="AG1279" s="31">
        <f t="shared" si="498"/>
        <v>-0.66999999999999993</v>
      </c>
      <c r="AH1279" s="3">
        <f t="shared" si="499"/>
        <v>0</v>
      </c>
      <c r="AI1279" s="40" t="b">
        <f t="shared" si="500"/>
        <v>0</v>
      </c>
      <c r="AJ1279" s="3">
        <f t="shared" si="501"/>
        <v>4.0700218818380707E-2</v>
      </c>
      <c r="AK1279" s="3">
        <f t="shared" si="502"/>
        <v>0.76222011694815928</v>
      </c>
    </row>
    <row r="1280" spans="1:37" s="3" customFormat="1" x14ac:dyDescent="0.25">
      <c r="A1280" s="9">
        <v>43391</v>
      </c>
      <c r="B1280" s="1" t="s">
        <v>63</v>
      </c>
      <c r="C1280" s="1" t="s">
        <v>35</v>
      </c>
      <c r="D1280">
        <v>10</v>
      </c>
      <c r="E1280" s="1">
        <v>45</v>
      </c>
      <c r="F1280">
        <f t="shared" si="478"/>
        <v>0</v>
      </c>
      <c r="G1280">
        <f t="shared" si="479"/>
        <v>1</v>
      </c>
      <c r="H1280" s="4">
        <v>2.1</v>
      </c>
      <c r="I1280" s="4">
        <v>1.76</v>
      </c>
      <c r="J1280" s="4">
        <v>1.95</v>
      </c>
      <c r="K1280" s="4">
        <v>1.86</v>
      </c>
      <c r="L1280" s="18">
        <f t="shared" si="480"/>
        <v>40</v>
      </c>
      <c r="M1280" s="18">
        <f t="shared" si="481"/>
        <v>55</v>
      </c>
      <c r="N1280" s="18">
        <f t="shared" si="482"/>
        <v>50</v>
      </c>
      <c r="O1280" s="18">
        <f t="shared" si="483"/>
        <v>50</v>
      </c>
      <c r="P1280" s="4">
        <f t="shared" si="484"/>
        <v>201810</v>
      </c>
      <c r="Q1280" s="23">
        <f t="shared" si="485"/>
        <v>1.1931818181818181</v>
      </c>
      <c r="R1280" s="23">
        <f t="shared" si="486"/>
        <v>-2.2248803827751198</v>
      </c>
      <c r="S1280" s="22">
        <f t="shared" si="487"/>
        <v>-1.0316985645933017</v>
      </c>
      <c r="T1280" s="5">
        <f t="shared" si="488"/>
        <v>0.83809523809523812</v>
      </c>
      <c r="U1280" s="5"/>
      <c r="V1280" s="5"/>
      <c r="W1280" s="5">
        <f t="shared" si="489"/>
        <v>-1</v>
      </c>
      <c r="X1280" s="4">
        <f t="shared" si="490"/>
        <v>-1</v>
      </c>
      <c r="Y1280" s="4">
        <f t="shared" si="491"/>
        <v>0</v>
      </c>
      <c r="Z1280" s="30">
        <f t="shared" si="492"/>
        <v>2018</v>
      </c>
      <c r="AA1280" s="4">
        <f t="shared" si="493"/>
        <v>0.76</v>
      </c>
      <c r="AB1280" s="4">
        <f t="shared" si="494"/>
        <v>0.8600000000000001</v>
      </c>
      <c r="AC1280" s="4">
        <f t="shared" si="495"/>
        <v>0.10000000000000009</v>
      </c>
      <c r="AD1280" s="4"/>
      <c r="AE1280" s="4">
        <f t="shared" si="496"/>
        <v>-3.6630036630036722E-2</v>
      </c>
      <c r="AF1280" s="31">
        <f t="shared" si="497"/>
        <v>-0.24</v>
      </c>
      <c r="AG1280" s="31">
        <f t="shared" si="498"/>
        <v>-0.1399999999999999</v>
      </c>
      <c r="AH1280" s="3">
        <f t="shared" si="499"/>
        <v>0</v>
      </c>
      <c r="AI1280" s="40" t="b">
        <f t="shared" si="500"/>
        <v>0</v>
      </c>
      <c r="AJ1280" s="3">
        <f t="shared" si="501"/>
        <v>4.2487046632124437E-2</v>
      </c>
      <c r="AK1280" s="3">
        <f t="shared" si="502"/>
        <v>0.71743173853563458</v>
      </c>
    </row>
    <row r="1281" spans="1:37" s="3" customFormat="1" x14ac:dyDescent="0.25">
      <c r="A1281" s="9">
        <v>43388</v>
      </c>
      <c r="B1281" s="1" t="s">
        <v>62</v>
      </c>
      <c r="C1281" s="1" t="s">
        <v>38</v>
      </c>
      <c r="D1281">
        <v>33</v>
      </c>
      <c r="E1281" s="1">
        <v>30</v>
      </c>
      <c r="F1281">
        <f t="shared" si="478"/>
        <v>1</v>
      </c>
      <c r="G1281">
        <f t="shared" si="479"/>
        <v>0</v>
      </c>
      <c r="H1281" s="4">
        <v>1.23</v>
      </c>
      <c r="I1281" s="4">
        <v>4.25</v>
      </c>
      <c r="J1281" s="4">
        <v>1.23</v>
      </c>
      <c r="K1281" s="4">
        <v>4.25</v>
      </c>
      <c r="L1281" s="18">
        <f t="shared" si="480"/>
        <v>80</v>
      </c>
      <c r="M1281" s="18">
        <f t="shared" si="481"/>
        <v>20</v>
      </c>
      <c r="N1281" s="18">
        <f t="shared" si="482"/>
        <v>80</v>
      </c>
      <c r="O1281" s="18">
        <f t="shared" si="483"/>
        <v>20</v>
      </c>
      <c r="P1281" s="4">
        <f t="shared" si="484"/>
        <v>201810</v>
      </c>
      <c r="Q1281" s="23">
        <f t="shared" si="485"/>
        <v>1.23</v>
      </c>
      <c r="R1281" s="23">
        <f t="shared" si="486"/>
        <v>-4.6555183946488299</v>
      </c>
      <c r="S1281" s="22">
        <f t="shared" si="487"/>
        <v>-3.4255183946488299</v>
      </c>
      <c r="T1281" s="5">
        <f t="shared" si="488"/>
        <v>3.4552845528455287</v>
      </c>
      <c r="U1281" s="5"/>
      <c r="V1281" s="5"/>
      <c r="W1281" s="5">
        <f t="shared" si="489"/>
        <v>0.22999999999999998</v>
      </c>
      <c r="X1281" s="4">
        <f t="shared" si="490"/>
        <v>0.22999999999999998</v>
      </c>
      <c r="Y1281" s="4">
        <f t="shared" si="491"/>
        <v>0</v>
      </c>
      <c r="Z1281" s="30">
        <f t="shared" si="492"/>
        <v>2018</v>
      </c>
      <c r="AA1281" s="4">
        <f t="shared" si="493"/>
        <v>-1</v>
      </c>
      <c r="AB1281" s="4">
        <f t="shared" si="494"/>
        <v>-1</v>
      </c>
      <c r="AC1281" s="4">
        <f t="shared" si="495"/>
        <v>0</v>
      </c>
      <c r="AD1281" s="4"/>
      <c r="AE1281" s="4">
        <f t="shared" si="496"/>
        <v>0</v>
      </c>
      <c r="AF1281" s="31">
        <f t="shared" si="497"/>
        <v>-0.77</v>
      </c>
      <c r="AG1281" s="31">
        <f t="shared" si="498"/>
        <v>-0.77</v>
      </c>
      <c r="AH1281" s="3">
        <f t="shared" si="499"/>
        <v>0</v>
      </c>
      <c r="AI1281" s="40" t="b">
        <f t="shared" si="500"/>
        <v>0</v>
      </c>
      <c r="AJ1281" s="3">
        <f t="shared" si="501"/>
        <v>4.6076642335766471E-2</v>
      </c>
      <c r="AK1281" s="3">
        <f t="shared" si="502"/>
        <v>0.79946394113278629</v>
      </c>
    </row>
    <row r="1282" spans="1:37" s="3" customFormat="1" x14ac:dyDescent="0.25">
      <c r="A1282" s="9">
        <v>43387</v>
      </c>
      <c r="B1282" s="1" t="s">
        <v>52</v>
      </c>
      <c r="C1282" s="1" t="s">
        <v>49</v>
      </c>
      <c r="D1282">
        <v>43</v>
      </c>
      <c r="E1282" s="1">
        <v>40</v>
      </c>
      <c r="F1282">
        <f t="shared" si="478"/>
        <v>1</v>
      </c>
      <c r="G1282">
        <f t="shared" si="479"/>
        <v>0</v>
      </c>
      <c r="H1282" s="4">
        <v>1.57</v>
      </c>
      <c r="I1282" s="4">
        <v>2.5499999999999998</v>
      </c>
      <c r="J1282" s="4">
        <v>1.47</v>
      </c>
      <c r="K1282" s="4">
        <v>2.75</v>
      </c>
      <c r="L1282" s="18">
        <f t="shared" si="480"/>
        <v>60</v>
      </c>
      <c r="M1282" s="18">
        <f t="shared" si="481"/>
        <v>35</v>
      </c>
      <c r="N1282" s="18">
        <f t="shared" si="482"/>
        <v>65</v>
      </c>
      <c r="O1282" s="18">
        <f t="shared" si="483"/>
        <v>35</v>
      </c>
      <c r="P1282" s="4">
        <f t="shared" si="484"/>
        <v>201810</v>
      </c>
      <c r="Q1282" s="23">
        <f t="shared" si="485"/>
        <v>1.57</v>
      </c>
      <c r="R1282" s="23">
        <f t="shared" si="486"/>
        <v>-2.3995472552348613</v>
      </c>
      <c r="S1282" s="22">
        <f t="shared" si="487"/>
        <v>-0.82954725523486128</v>
      </c>
      <c r="T1282" s="5">
        <f t="shared" si="488"/>
        <v>1.6242038216560508</v>
      </c>
      <c r="U1282" s="5"/>
      <c r="V1282" s="5"/>
      <c r="W1282" s="5">
        <f t="shared" si="489"/>
        <v>0.57000000000000006</v>
      </c>
      <c r="X1282" s="4">
        <f t="shared" si="490"/>
        <v>0.47</v>
      </c>
      <c r="Y1282" s="4">
        <f t="shared" si="491"/>
        <v>-0.10000000000000009</v>
      </c>
      <c r="Z1282" s="30">
        <f t="shared" si="492"/>
        <v>2018</v>
      </c>
      <c r="AA1282" s="4">
        <f t="shared" si="493"/>
        <v>-1</v>
      </c>
      <c r="AB1282" s="4">
        <f t="shared" si="494"/>
        <v>-1</v>
      </c>
      <c r="AC1282" s="4">
        <f t="shared" si="495"/>
        <v>0</v>
      </c>
      <c r="AD1282" s="4"/>
      <c r="AE1282" s="4">
        <f t="shared" si="496"/>
        <v>-4.3329433684301755E-2</v>
      </c>
      <c r="AF1282" s="31">
        <f t="shared" si="497"/>
        <v>-0.42999999999999994</v>
      </c>
      <c r="AG1282" s="31">
        <f t="shared" si="498"/>
        <v>-0.53</v>
      </c>
      <c r="AH1282" s="3">
        <f t="shared" si="499"/>
        <v>0</v>
      </c>
      <c r="AI1282" s="40" t="b">
        <f t="shared" si="500"/>
        <v>0</v>
      </c>
      <c r="AJ1282" s="3">
        <f t="shared" si="501"/>
        <v>2.8276699029126329E-2</v>
      </c>
      <c r="AK1282" s="3">
        <f t="shared" si="502"/>
        <v>0.74295003424395301</v>
      </c>
    </row>
    <row r="1283" spans="1:37" s="3" customFormat="1" x14ac:dyDescent="0.25">
      <c r="A1283" s="9">
        <v>43387</v>
      </c>
      <c r="B1283" s="1" t="s">
        <v>37</v>
      </c>
      <c r="C1283" s="1" t="s">
        <v>56</v>
      </c>
      <c r="D1283">
        <v>40</v>
      </c>
      <c r="E1283" s="1">
        <v>7</v>
      </c>
      <c r="F1283">
        <f t="shared" ref="F1283:F1346" si="503">IF(D1283&gt;E1283,1,0)</f>
        <v>1</v>
      </c>
      <c r="G1283">
        <f t="shared" ref="G1283:G1346" si="504">IF(E1283&gt;D1283,1,0)</f>
        <v>0</v>
      </c>
      <c r="H1283" s="4">
        <v>2.2999999999999998</v>
      </c>
      <c r="I1283" s="4">
        <v>1.66</v>
      </c>
      <c r="J1283" s="4">
        <v>2.5499999999999998</v>
      </c>
      <c r="K1283" s="4">
        <v>1.57</v>
      </c>
      <c r="L1283" s="18">
        <f t="shared" ref="L1283:L1346" si="505">INT(100/H1283/10)*10</f>
        <v>40</v>
      </c>
      <c r="M1283" s="18">
        <f t="shared" ref="M1283:M1346" si="506">INT(100/I1283/5)*5</f>
        <v>60</v>
      </c>
      <c r="N1283" s="18">
        <f t="shared" ref="N1283:N1346" si="507">INT(100/J1283/5)*5</f>
        <v>35</v>
      </c>
      <c r="O1283" s="18">
        <f t="shared" ref="O1283:O1346" si="508">INT(100/K1283/5)*5</f>
        <v>60</v>
      </c>
      <c r="P1283" s="4">
        <f t="shared" ref="P1283:P1346" si="509">YEAR(A1283)*100+MONTH(A1283)</f>
        <v>201810</v>
      </c>
      <c r="Q1283" s="23">
        <f t="shared" ref="Q1283:Q1346" si="510">IF(F1283=1,H1283,H1283/I1283)</f>
        <v>2.2999999999999998</v>
      </c>
      <c r="R1283" s="23">
        <f t="shared" ref="R1283:R1346" si="511">-1/(H1283-1)-1/(I1283-1)</f>
        <v>-2.2843822843822847</v>
      </c>
      <c r="S1283" s="22">
        <f t="shared" ref="S1283:S1346" si="512">Q1283+R1283</f>
        <v>1.5617715617715078E-2</v>
      </c>
      <c r="T1283" s="5">
        <f t="shared" ref="T1283:T1346" si="513">I1283/H1283</f>
        <v>0.72173913043478266</v>
      </c>
      <c r="U1283" s="5"/>
      <c r="V1283" s="5"/>
      <c r="W1283" s="5">
        <f t="shared" ref="W1283:W1346" si="514">H1283*F1283-1</f>
        <v>1.2999999999999998</v>
      </c>
      <c r="X1283" s="4">
        <f t="shared" ref="X1283:X1346" si="515">J1283*F1283-1</f>
        <v>1.5499999999999998</v>
      </c>
      <c r="Y1283" s="4">
        <f t="shared" ref="Y1283:Y1346" si="516">X1283-W1283</f>
        <v>0.25</v>
      </c>
      <c r="Z1283" s="30">
        <f t="shared" ref="Z1283:Z1346" si="517">YEAR(A1283)</f>
        <v>2018</v>
      </c>
      <c r="AA1283" s="4">
        <f t="shared" ref="AA1283:AA1346" si="518">I1283*G1283-1</f>
        <v>-1</v>
      </c>
      <c r="AB1283" s="4">
        <f t="shared" ref="AB1283:AB1346" si="519">G1283*K1283-1</f>
        <v>-1</v>
      </c>
      <c r="AC1283" s="4">
        <f t="shared" ref="AC1283:AC1346" si="520">AB1283-AA1283</f>
        <v>0</v>
      </c>
      <c r="AD1283" s="4"/>
      <c r="AE1283" s="4">
        <f t="shared" ref="AE1283:AE1346" si="521">(1/H1283-1/J1283)</f>
        <v>4.2625745950554128E-2</v>
      </c>
      <c r="AF1283" s="31">
        <f t="shared" ref="AF1283:AF1346" si="522">H1283*F1283+I1283*G1283-2</f>
        <v>0.29999999999999982</v>
      </c>
      <c r="AG1283" s="31">
        <f t="shared" ref="AG1283:AG1346" si="523">F1283*J1283+G1283*K1283-2</f>
        <v>0.54999999999999982</v>
      </c>
      <c r="AH1283" s="3">
        <f t="shared" ref="AH1283:AH1346" si="524">IF(OR((1/H1283+1/K1283)&lt;1,(1/I1283+1/J1283)&lt;1),1,0)</f>
        <v>1</v>
      </c>
      <c r="AI1283" s="40" t="b">
        <f t="shared" ref="AI1283:AI1346" si="525">IF(MIN(1/H1283+1/K1283,1/I1283+1/J1283)&lt;0.99,1-MIN(1/H1283+1/K1283,1/I1283+1/J1283))</f>
        <v>0</v>
      </c>
      <c r="AJ1283" s="3">
        <f t="shared" ref="AJ1283:AJ1346" si="526">1-H1283*I1283/(H1283+I1283)</f>
        <v>3.5858585858585923E-2</v>
      </c>
      <c r="AK1283" s="3">
        <f t="shared" ref="AK1283:AK1346" si="527">1-(1/H1283+1/I1283)/H1283/I1283</f>
        <v>0.72834147531433491</v>
      </c>
    </row>
    <row r="1284" spans="1:37" s="3" customFormat="1" x14ac:dyDescent="0.25">
      <c r="A1284" s="9">
        <v>43387</v>
      </c>
      <c r="B1284" s="1" t="s">
        <v>50</v>
      </c>
      <c r="C1284" s="1" t="s">
        <v>43</v>
      </c>
      <c r="D1284">
        <v>0</v>
      </c>
      <c r="E1284" s="1">
        <v>21</v>
      </c>
      <c r="F1284">
        <f t="shared" si="503"/>
        <v>0</v>
      </c>
      <c r="G1284">
        <f t="shared" si="504"/>
        <v>1</v>
      </c>
      <c r="H1284" s="4">
        <v>2.2000000000000002</v>
      </c>
      <c r="I1284" s="4">
        <v>1.71</v>
      </c>
      <c r="J1284" s="4">
        <v>2.15</v>
      </c>
      <c r="K1284" s="4">
        <v>1.74</v>
      </c>
      <c r="L1284" s="18">
        <f t="shared" si="505"/>
        <v>40</v>
      </c>
      <c r="M1284" s="18">
        <f t="shared" si="506"/>
        <v>55</v>
      </c>
      <c r="N1284" s="18">
        <f t="shared" si="507"/>
        <v>45</v>
      </c>
      <c r="O1284" s="18">
        <f t="shared" si="508"/>
        <v>55</v>
      </c>
      <c r="P1284" s="4">
        <f t="shared" si="509"/>
        <v>201810</v>
      </c>
      <c r="Q1284" s="23">
        <f t="shared" si="510"/>
        <v>1.2865497076023393</v>
      </c>
      <c r="R1284" s="23">
        <f t="shared" si="511"/>
        <v>-2.2417840375586855</v>
      </c>
      <c r="S1284" s="22">
        <f t="shared" si="512"/>
        <v>-0.95523432995634616</v>
      </c>
      <c r="T1284" s="5">
        <f t="shared" si="513"/>
        <v>0.77727272727272723</v>
      </c>
      <c r="U1284" s="5"/>
      <c r="V1284" s="5"/>
      <c r="W1284" s="5">
        <f t="shared" si="514"/>
        <v>-1</v>
      </c>
      <c r="X1284" s="4">
        <f t="shared" si="515"/>
        <v>-1</v>
      </c>
      <c r="Y1284" s="4">
        <f t="shared" si="516"/>
        <v>0</v>
      </c>
      <c r="Z1284" s="30">
        <f t="shared" si="517"/>
        <v>2018</v>
      </c>
      <c r="AA1284" s="4">
        <f t="shared" si="518"/>
        <v>0.71</v>
      </c>
      <c r="AB1284" s="4">
        <f t="shared" si="519"/>
        <v>0.74</v>
      </c>
      <c r="AC1284" s="4">
        <f t="shared" si="520"/>
        <v>3.0000000000000027E-2</v>
      </c>
      <c r="AD1284" s="4"/>
      <c r="AE1284" s="4">
        <f t="shared" si="521"/>
        <v>-1.0570824524312905E-2</v>
      </c>
      <c r="AF1284" s="31">
        <f t="shared" si="522"/>
        <v>-0.29000000000000004</v>
      </c>
      <c r="AG1284" s="31">
        <f t="shared" si="523"/>
        <v>-0.26</v>
      </c>
      <c r="AH1284" s="3">
        <f t="shared" si="524"/>
        <v>0</v>
      </c>
      <c r="AI1284" s="40" t="b">
        <f t="shared" si="525"/>
        <v>0</v>
      </c>
      <c r="AJ1284" s="3">
        <f t="shared" si="526"/>
        <v>3.7851662404092101E-2</v>
      </c>
      <c r="AK1284" s="3">
        <f t="shared" si="527"/>
        <v>0.72372653477329041</v>
      </c>
    </row>
    <row r="1285" spans="1:37" s="3" customFormat="1" x14ac:dyDescent="0.25">
      <c r="A1285" s="9">
        <v>43387</v>
      </c>
      <c r="B1285" s="1" t="s">
        <v>35</v>
      </c>
      <c r="C1285" s="1" t="s">
        <v>73</v>
      </c>
      <c r="D1285">
        <v>20</v>
      </c>
      <c r="E1285" s="1">
        <v>23</v>
      </c>
      <c r="F1285">
        <f t="shared" si="503"/>
        <v>0</v>
      </c>
      <c r="G1285">
        <f t="shared" si="504"/>
        <v>1</v>
      </c>
      <c r="H1285" s="4">
        <v>3.6</v>
      </c>
      <c r="I1285" s="4">
        <v>1.31</v>
      </c>
      <c r="J1285" s="4">
        <v>3.7</v>
      </c>
      <c r="K1285" s="4">
        <v>1.29</v>
      </c>
      <c r="L1285" s="18">
        <f t="shared" si="505"/>
        <v>20</v>
      </c>
      <c r="M1285" s="18">
        <f t="shared" si="506"/>
        <v>75</v>
      </c>
      <c r="N1285" s="18">
        <f t="shared" si="507"/>
        <v>25</v>
      </c>
      <c r="O1285" s="18">
        <f t="shared" si="508"/>
        <v>75</v>
      </c>
      <c r="P1285" s="4">
        <f t="shared" si="509"/>
        <v>201810</v>
      </c>
      <c r="Q1285" s="23">
        <f t="shared" si="510"/>
        <v>2.7480916030534353</v>
      </c>
      <c r="R1285" s="23">
        <f t="shared" si="511"/>
        <v>-3.6104218362282872</v>
      </c>
      <c r="S1285" s="22">
        <f t="shared" si="512"/>
        <v>-0.86233023317485191</v>
      </c>
      <c r="T1285" s="5">
        <f t="shared" si="513"/>
        <v>0.36388888888888887</v>
      </c>
      <c r="U1285" s="5"/>
      <c r="V1285" s="5"/>
      <c r="W1285" s="5">
        <f t="shared" si="514"/>
        <v>-1</v>
      </c>
      <c r="X1285" s="4">
        <f t="shared" si="515"/>
        <v>-1</v>
      </c>
      <c r="Y1285" s="4">
        <f t="shared" si="516"/>
        <v>0</v>
      </c>
      <c r="Z1285" s="30">
        <f t="shared" si="517"/>
        <v>2018</v>
      </c>
      <c r="AA1285" s="4">
        <f t="shared" si="518"/>
        <v>0.31000000000000005</v>
      </c>
      <c r="AB1285" s="4">
        <f t="shared" si="519"/>
        <v>0.29000000000000004</v>
      </c>
      <c r="AC1285" s="4">
        <f t="shared" si="520"/>
        <v>-2.0000000000000018E-2</v>
      </c>
      <c r="AD1285" s="4"/>
      <c r="AE1285" s="4">
        <f t="shared" si="521"/>
        <v>7.5075075075075604E-3</v>
      </c>
      <c r="AF1285" s="31">
        <f t="shared" si="522"/>
        <v>-0.69</v>
      </c>
      <c r="AG1285" s="31">
        <f t="shared" si="523"/>
        <v>-0.71</v>
      </c>
      <c r="AH1285" s="3">
        <f t="shared" si="524"/>
        <v>0</v>
      </c>
      <c r="AI1285" s="40" t="b">
        <f t="shared" si="525"/>
        <v>0</v>
      </c>
      <c r="AJ1285" s="3">
        <f t="shared" si="526"/>
        <v>3.9511201629327863E-2</v>
      </c>
      <c r="AK1285" s="3">
        <f t="shared" si="527"/>
        <v>0.7792331305335598</v>
      </c>
    </row>
    <row r="1286" spans="1:37" s="3" customFormat="1" x14ac:dyDescent="0.25">
      <c r="A1286" s="9">
        <v>43387</v>
      </c>
      <c r="B1286" s="1" t="s">
        <v>54</v>
      </c>
      <c r="C1286" s="1" t="s">
        <v>61</v>
      </c>
      <c r="D1286">
        <v>3</v>
      </c>
      <c r="E1286" s="1">
        <v>27</v>
      </c>
      <c r="F1286">
        <f t="shared" si="503"/>
        <v>0</v>
      </c>
      <c r="G1286">
        <f t="shared" si="504"/>
        <v>1</v>
      </c>
      <c r="H1286" s="4">
        <v>2.2999999999999998</v>
      </c>
      <c r="I1286" s="4">
        <v>1.66</v>
      </c>
      <c r="J1286" s="4">
        <v>2.4</v>
      </c>
      <c r="K1286" s="4">
        <v>1.62</v>
      </c>
      <c r="L1286" s="18">
        <f t="shared" si="505"/>
        <v>40</v>
      </c>
      <c r="M1286" s="18">
        <f t="shared" si="506"/>
        <v>60</v>
      </c>
      <c r="N1286" s="18">
        <f t="shared" si="507"/>
        <v>40</v>
      </c>
      <c r="O1286" s="18">
        <f t="shared" si="508"/>
        <v>60</v>
      </c>
      <c r="P1286" s="4">
        <f t="shared" si="509"/>
        <v>201810</v>
      </c>
      <c r="Q1286" s="23">
        <f t="shared" si="510"/>
        <v>1.3855421686746987</v>
      </c>
      <c r="R1286" s="23">
        <f t="shared" si="511"/>
        <v>-2.2843822843822847</v>
      </c>
      <c r="S1286" s="22">
        <f t="shared" si="512"/>
        <v>-0.89884011570758604</v>
      </c>
      <c r="T1286" s="5">
        <f t="shared" si="513"/>
        <v>0.72173913043478266</v>
      </c>
      <c r="U1286" s="5"/>
      <c r="V1286" s="5"/>
      <c r="W1286" s="5">
        <f t="shared" si="514"/>
        <v>-1</v>
      </c>
      <c r="X1286" s="4">
        <f t="shared" si="515"/>
        <v>-1</v>
      </c>
      <c r="Y1286" s="4">
        <f t="shared" si="516"/>
        <v>0</v>
      </c>
      <c r="Z1286" s="30">
        <f t="shared" si="517"/>
        <v>2018</v>
      </c>
      <c r="AA1286" s="4">
        <f t="shared" si="518"/>
        <v>0.65999999999999992</v>
      </c>
      <c r="AB1286" s="4">
        <f t="shared" si="519"/>
        <v>0.62000000000000011</v>
      </c>
      <c r="AC1286" s="4">
        <f t="shared" si="520"/>
        <v>-3.9999999999999813E-2</v>
      </c>
      <c r="AD1286" s="4"/>
      <c r="AE1286" s="4">
        <f t="shared" si="521"/>
        <v>1.8115942028985532E-2</v>
      </c>
      <c r="AF1286" s="31">
        <f t="shared" si="522"/>
        <v>-0.34000000000000008</v>
      </c>
      <c r="AG1286" s="31">
        <f t="shared" si="523"/>
        <v>-0.37999999999999989</v>
      </c>
      <c r="AH1286" s="3">
        <f t="shared" si="524"/>
        <v>0</v>
      </c>
      <c r="AI1286" s="40" t="b">
        <f t="shared" si="525"/>
        <v>0</v>
      </c>
      <c r="AJ1286" s="3">
        <f t="shared" si="526"/>
        <v>3.5858585858585923E-2</v>
      </c>
      <c r="AK1286" s="3">
        <f t="shared" si="527"/>
        <v>0.72834147531433491</v>
      </c>
    </row>
    <row r="1287" spans="1:37" s="3" customFormat="1" x14ac:dyDescent="0.25">
      <c r="A1287" s="9">
        <v>43387</v>
      </c>
      <c r="B1287" s="1" t="s">
        <v>41</v>
      </c>
      <c r="C1287" s="1" t="s">
        <v>39</v>
      </c>
      <c r="D1287">
        <v>34</v>
      </c>
      <c r="E1287" s="1">
        <v>29</v>
      </c>
      <c r="F1287">
        <f t="shared" si="503"/>
        <v>1</v>
      </c>
      <c r="G1287">
        <f t="shared" si="504"/>
        <v>0</v>
      </c>
      <c r="H1287" s="4">
        <v>1.6</v>
      </c>
      <c r="I1287" s="4">
        <v>2.4500000000000002</v>
      </c>
      <c r="J1287" s="4">
        <v>1.58</v>
      </c>
      <c r="K1287" s="4">
        <v>2.5</v>
      </c>
      <c r="L1287" s="18">
        <f t="shared" si="505"/>
        <v>60</v>
      </c>
      <c r="M1287" s="18">
        <f t="shared" si="506"/>
        <v>40</v>
      </c>
      <c r="N1287" s="18">
        <f t="shared" si="507"/>
        <v>60</v>
      </c>
      <c r="O1287" s="18">
        <f t="shared" si="508"/>
        <v>40</v>
      </c>
      <c r="P1287" s="4">
        <f t="shared" si="509"/>
        <v>201810</v>
      </c>
      <c r="Q1287" s="23">
        <f t="shared" si="510"/>
        <v>1.6</v>
      </c>
      <c r="R1287" s="23">
        <f t="shared" si="511"/>
        <v>-2.3563218390804597</v>
      </c>
      <c r="S1287" s="22">
        <f t="shared" si="512"/>
        <v>-0.75632183908045958</v>
      </c>
      <c r="T1287" s="5">
        <f t="shared" si="513"/>
        <v>1.53125</v>
      </c>
      <c r="U1287" s="5"/>
      <c r="V1287" s="5"/>
      <c r="W1287" s="5">
        <f t="shared" si="514"/>
        <v>0.60000000000000009</v>
      </c>
      <c r="X1287" s="4">
        <f t="shared" si="515"/>
        <v>0.58000000000000007</v>
      </c>
      <c r="Y1287" s="4">
        <f t="shared" si="516"/>
        <v>-2.0000000000000018E-2</v>
      </c>
      <c r="Z1287" s="30">
        <f t="shared" si="517"/>
        <v>2018</v>
      </c>
      <c r="AA1287" s="4">
        <f t="shared" si="518"/>
        <v>-1</v>
      </c>
      <c r="AB1287" s="4">
        <f t="shared" si="519"/>
        <v>-1</v>
      </c>
      <c r="AC1287" s="4">
        <f t="shared" si="520"/>
        <v>0</v>
      </c>
      <c r="AD1287" s="4"/>
      <c r="AE1287" s="4">
        <f t="shared" si="521"/>
        <v>-7.9113924050632223E-3</v>
      </c>
      <c r="AF1287" s="31">
        <f t="shared" si="522"/>
        <v>-0.39999999999999991</v>
      </c>
      <c r="AG1287" s="31">
        <f t="shared" si="523"/>
        <v>-0.41999999999999993</v>
      </c>
      <c r="AH1287" s="3">
        <f t="shared" si="524"/>
        <v>0</v>
      </c>
      <c r="AI1287" s="40" t="b">
        <f t="shared" si="525"/>
        <v>0</v>
      </c>
      <c r="AJ1287" s="3">
        <f t="shared" si="526"/>
        <v>3.2098765432098886E-2</v>
      </c>
      <c r="AK1287" s="3">
        <f t="shared" si="527"/>
        <v>0.73643794252394845</v>
      </c>
    </row>
    <row r="1288" spans="1:37" s="3" customFormat="1" x14ac:dyDescent="0.25">
      <c r="A1288" s="9">
        <v>43387</v>
      </c>
      <c r="B1288" s="1" t="s">
        <v>44</v>
      </c>
      <c r="C1288" s="1" t="s">
        <v>57</v>
      </c>
      <c r="D1288">
        <v>21</v>
      </c>
      <c r="E1288" s="1">
        <v>28</v>
      </c>
      <c r="F1288">
        <f t="shared" si="503"/>
        <v>0</v>
      </c>
      <c r="G1288">
        <f t="shared" si="504"/>
        <v>1</v>
      </c>
      <c r="H1288" s="4">
        <v>1.74</v>
      </c>
      <c r="I1288" s="4">
        <v>2.15</v>
      </c>
      <c r="J1288" s="4">
        <v>1.8</v>
      </c>
      <c r="K1288" s="4">
        <v>2.0499999999999998</v>
      </c>
      <c r="L1288" s="18">
        <f t="shared" si="505"/>
        <v>50</v>
      </c>
      <c r="M1288" s="18">
        <f t="shared" si="506"/>
        <v>45</v>
      </c>
      <c r="N1288" s="18">
        <f t="shared" si="507"/>
        <v>55</v>
      </c>
      <c r="O1288" s="18">
        <f t="shared" si="508"/>
        <v>45</v>
      </c>
      <c r="P1288" s="4">
        <f t="shared" si="509"/>
        <v>201810</v>
      </c>
      <c r="Q1288" s="23">
        <f t="shared" si="510"/>
        <v>0.80930232558139537</v>
      </c>
      <c r="R1288" s="23">
        <f t="shared" si="511"/>
        <v>-2.2209165687426555</v>
      </c>
      <c r="S1288" s="22">
        <f t="shared" si="512"/>
        <v>-1.4116142431612602</v>
      </c>
      <c r="T1288" s="5">
        <f t="shared" si="513"/>
        <v>1.235632183908046</v>
      </c>
      <c r="U1288" s="5"/>
      <c r="V1288" s="5"/>
      <c r="W1288" s="5">
        <f t="shared" si="514"/>
        <v>-1</v>
      </c>
      <c r="X1288" s="4">
        <f t="shared" si="515"/>
        <v>-1</v>
      </c>
      <c r="Y1288" s="4">
        <f t="shared" si="516"/>
        <v>0</v>
      </c>
      <c r="Z1288" s="30">
        <f t="shared" si="517"/>
        <v>2018</v>
      </c>
      <c r="AA1288" s="4">
        <f t="shared" si="518"/>
        <v>1.1499999999999999</v>
      </c>
      <c r="AB1288" s="4">
        <f t="shared" si="519"/>
        <v>1.0499999999999998</v>
      </c>
      <c r="AC1288" s="4">
        <f t="shared" si="520"/>
        <v>-0.10000000000000009</v>
      </c>
      <c r="AD1288" s="4"/>
      <c r="AE1288" s="4">
        <f t="shared" si="521"/>
        <v>1.9157088122605304E-2</v>
      </c>
      <c r="AF1288" s="31">
        <f t="shared" si="522"/>
        <v>0.14999999999999991</v>
      </c>
      <c r="AG1288" s="31">
        <f t="shared" si="523"/>
        <v>4.9999999999999822E-2</v>
      </c>
      <c r="AH1288" s="3">
        <f t="shared" si="524"/>
        <v>0</v>
      </c>
      <c r="AI1288" s="40" t="b">
        <f t="shared" si="525"/>
        <v>0</v>
      </c>
      <c r="AJ1288" s="3">
        <f t="shared" si="526"/>
        <v>3.8303341902313659E-2</v>
      </c>
      <c r="AK1288" s="3">
        <f t="shared" si="527"/>
        <v>0.72204519573698789</v>
      </c>
    </row>
    <row r="1289" spans="1:37" s="3" customFormat="1" x14ac:dyDescent="0.25">
      <c r="A1289" s="9">
        <v>43387</v>
      </c>
      <c r="B1289" s="1" t="s">
        <v>58</v>
      </c>
      <c r="C1289" s="1" t="s">
        <v>74</v>
      </c>
      <c r="D1289">
        <v>14</v>
      </c>
      <c r="E1289" s="1">
        <v>38</v>
      </c>
      <c r="F1289">
        <f t="shared" si="503"/>
        <v>0</v>
      </c>
      <c r="G1289">
        <f t="shared" si="504"/>
        <v>1</v>
      </c>
      <c r="H1289" s="4">
        <v>2.0499999999999998</v>
      </c>
      <c r="I1289" s="4">
        <v>1.8</v>
      </c>
      <c r="J1289" s="4">
        <v>1.9</v>
      </c>
      <c r="K1289" s="4">
        <v>1.9</v>
      </c>
      <c r="L1289" s="18">
        <f t="shared" si="505"/>
        <v>40</v>
      </c>
      <c r="M1289" s="18">
        <f t="shared" si="506"/>
        <v>55</v>
      </c>
      <c r="N1289" s="18">
        <f t="shared" si="507"/>
        <v>50</v>
      </c>
      <c r="O1289" s="18">
        <f t="shared" si="508"/>
        <v>50</v>
      </c>
      <c r="P1289" s="4">
        <f t="shared" si="509"/>
        <v>201810</v>
      </c>
      <c r="Q1289" s="23">
        <f t="shared" si="510"/>
        <v>1.1388888888888888</v>
      </c>
      <c r="R1289" s="23">
        <f t="shared" si="511"/>
        <v>-2.2023809523809526</v>
      </c>
      <c r="S1289" s="22">
        <f t="shared" si="512"/>
        <v>-1.0634920634920637</v>
      </c>
      <c r="T1289" s="5">
        <f t="shared" si="513"/>
        <v>0.87804878048780499</v>
      </c>
      <c r="U1289" s="5"/>
      <c r="V1289" s="5"/>
      <c r="W1289" s="5">
        <f t="shared" si="514"/>
        <v>-1</v>
      </c>
      <c r="X1289" s="4">
        <f t="shared" si="515"/>
        <v>-1</v>
      </c>
      <c r="Y1289" s="4">
        <f t="shared" si="516"/>
        <v>0</v>
      </c>
      <c r="Z1289" s="30">
        <f t="shared" si="517"/>
        <v>2018</v>
      </c>
      <c r="AA1289" s="4">
        <f t="shared" si="518"/>
        <v>0.8</v>
      </c>
      <c r="AB1289" s="4">
        <f t="shared" si="519"/>
        <v>0.89999999999999991</v>
      </c>
      <c r="AC1289" s="4">
        <f t="shared" si="520"/>
        <v>9.9999999999999867E-2</v>
      </c>
      <c r="AD1289" s="4"/>
      <c r="AE1289" s="4">
        <f t="shared" si="521"/>
        <v>-3.8510911424903649E-2</v>
      </c>
      <c r="AF1289" s="31">
        <f t="shared" si="522"/>
        <v>-0.19999999999999996</v>
      </c>
      <c r="AG1289" s="31">
        <f t="shared" si="523"/>
        <v>-0.10000000000000009</v>
      </c>
      <c r="AH1289" s="3">
        <f t="shared" si="524"/>
        <v>0</v>
      </c>
      <c r="AI1289" s="40" t="b">
        <f t="shared" si="525"/>
        <v>0</v>
      </c>
      <c r="AJ1289" s="3">
        <f t="shared" si="526"/>
        <v>4.1558441558441461E-2</v>
      </c>
      <c r="AK1289" s="3">
        <f t="shared" si="527"/>
        <v>0.7172464949581745</v>
      </c>
    </row>
    <row r="1290" spans="1:37" s="3" customFormat="1" x14ac:dyDescent="0.25">
      <c r="A1290" s="9">
        <v>43387</v>
      </c>
      <c r="B1290" s="1" t="s">
        <v>47</v>
      </c>
      <c r="C1290" s="1" t="s">
        <v>46</v>
      </c>
      <c r="D1290">
        <v>20</v>
      </c>
      <c r="E1290" s="1">
        <v>13</v>
      </c>
      <c r="F1290">
        <f t="shared" si="503"/>
        <v>1</v>
      </c>
      <c r="G1290">
        <f t="shared" si="504"/>
        <v>0</v>
      </c>
      <c r="H1290" s="4">
        <v>1.22</v>
      </c>
      <c r="I1290" s="4">
        <v>4.5</v>
      </c>
      <c r="J1290" s="4">
        <v>1.2</v>
      </c>
      <c r="K1290" s="4">
        <v>4.75</v>
      </c>
      <c r="L1290" s="18">
        <f t="shared" si="505"/>
        <v>80</v>
      </c>
      <c r="M1290" s="18">
        <f t="shared" si="506"/>
        <v>20</v>
      </c>
      <c r="N1290" s="18">
        <f t="shared" si="507"/>
        <v>80</v>
      </c>
      <c r="O1290" s="18">
        <f t="shared" si="508"/>
        <v>20</v>
      </c>
      <c r="P1290" s="4">
        <f t="shared" si="509"/>
        <v>201810</v>
      </c>
      <c r="Q1290" s="23">
        <f t="shared" si="510"/>
        <v>1.22</v>
      </c>
      <c r="R1290" s="23">
        <f t="shared" si="511"/>
        <v>-4.8311688311688314</v>
      </c>
      <c r="S1290" s="22">
        <f t="shared" si="512"/>
        <v>-3.6111688311688317</v>
      </c>
      <c r="T1290" s="5">
        <f t="shared" si="513"/>
        <v>3.6885245901639343</v>
      </c>
      <c r="U1290" s="5"/>
      <c r="V1290" s="5"/>
      <c r="W1290" s="5">
        <f t="shared" si="514"/>
        <v>0.21999999999999997</v>
      </c>
      <c r="X1290" s="4">
        <f t="shared" si="515"/>
        <v>0.19999999999999996</v>
      </c>
      <c r="Y1290" s="4">
        <f t="shared" si="516"/>
        <v>-2.0000000000000018E-2</v>
      </c>
      <c r="Z1290" s="30">
        <f t="shared" si="517"/>
        <v>2018</v>
      </c>
      <c r="AA1290" s="4">
        <f t="shared" si="518"/>
        <v>-1</v>
      </c>
      <c r="AB1290" s="4">
        <f t="shared" si="519"/>
        <v>-1</v>
      </c>
      <c r="AC1290" s="4">
        <f t="shared" si="520"/>
        <v>0</v>
      </c>
      <c r="AD1290" s="4"/>
      <c r="AE1290" s="4">
        <f t="shared" si="521"/>
        <v>-1.3661202185792365E-2</v>
      </c>
      <c r="AF1290" s="31">
        <f t="shared" si="522"/>
        <v>-0.78</v>
      </c>
      <c r="AG1290" s="31">
        <f t="shared" si="523"/>
        <v>-0.8</v>
      </c>
      <c r="AH1290" s="3">
        <f t="shared" si="524"/>
        <v>0</v>
      </c>
      <c r="AI1290" s="40" t="b">
        <f t="shared" si="525"/>
        <v>0</v>
      </c>
      <c r="AJ1290" s="3">
        <f t="shared" si="526"/>
        <v>4.0209790209790097E-2</v>
      </c>
      <c r="AK1290" s="3">
        <f t="shared" si="527"/>
        <v>0.8102196077650704</v>
      </c>
    </row>
    <row r="1291" spans="1:37" s="3" customFormat="1" x14ac:dyDescent="0.25">
      <c r="A1291" s="9">
        <v>43387</v>
      </c>
      <c r="B1291" s="1" t="s">
        <v>51</v>
      </c>
      <c r="C1291" s="1" t="s">
        <v>45</v>
      </c>
      <c r="D1291">
        <v>31</v>
      </c>
      <c r="E1291" s="1">
        <v>28</v>
      </c>
      <c r="F1291">
        <f t="shared" si="503"/>
        <v>1</v>
      </c>
      <c r="G1291">
        <f t="shared" si="504"/>
        <v>0</v>
      </c>
      <c r="H1291" s="4">
        <v>2.35</v>
      </c>
      <c r="I1291" s="4">
        <v>1.64</v>
      </c>
      <c r="J1291" s="4">
        <v>3.75</v>
      </c>
      <c r="K1291" s="4">
        <v>1.28</v>
      </c>
      <c r="L1291" s="18">
        <f t="shared" si="505"/>
        <v>40</v>
      </c>
      <c r="M1291" s="18">
        <f t="shared" si="506"/>
        <v>60</v>
      </c>
      <c r="N1291" s="18">
        <f t="shared" si="507"/>
        <v>25</v>
      </c>
      <c r="O1291" s="18">
        <f t="shared" si="508"/>
        <v>75</v>
      </c>
      <c r="P1291" s="4">
        <f t="shared" si="509"/>
        <v>201810</v>
      </c>
      <c r="Q1291" s="23">
        <f t="shared" si="510"/>
        <v>2.35</v>
      </c>
      <c r="R1291" s="23">
        <f t="shared" si="511"/>
        <v>-2.3032407407407409</v>
      </c>
      <c r="S1291" s="22">
        <f t="shared" si="512"/>
        <v>4.6759259259259167E-2</v>
      </c>
      <c r="T1291" s="5">
        <f t="shared" si="513"/>
        <v>0.69787234042553181</v>
      </c>
      <c r="U1291" s="5"/>
      <c r="V1291" s="5"/>
      <c r="W1291" s="5">
        <f t="shared" si="514"/>
        <v>1.35</v>
      </c>
      <c r="X1291" s="4">
        <f t="shared" si="515"/>
        <v>2.75</v>
      </c>
      <c r="Y1291" s="4">
        <f t="shared" si="516"/>
        <v>1.4</v>
      </c>
      <c r="Z1291" s="30">
        <f t="shared" si="517"/>
        <v>2018</v>
      </c>
      <c r="AA1291" s="4">
        <f t="shared" si="518"/>
        <v>-1</v>
      </c>
      <c r="AB1291" s="4">
        <f t="shared" si="519"/>
        <v>-1</v>
      </c>
      <c r="AC1291" s="4">
        <f t="shared" si="520"/>
        <v>0</v>
      </c>
      <c r="AD1291" s="4"/>
      <c r="AE1291" s="4">
        <f t="shared" si="521"/>
        <v>0.15886524822695036</v>
      </c>
      <c r="AF1291" s="31">
        <f t="shared" si="522"/>
        <v>0.35000000000000009</v>
      </c>
      <c r="AG1291" s="31">
        <f t="shared" si="523"/>
        <v>1.75</v>
      </c>
      <c r="AH1291" s="3">
        <f t="shared" si="524"/>
        <v>1</v>
      </c>
      <c r="AI1291" s="40">
        <f t="shared" si="525"/>
        <v>0.12357723577235769</v>
      </c>
      <c r="AJ1291" s="3">
        <f t="shared" si="526"/>
        <v>3.4085213032581496E-2</v>
      </c>
      <c r="AK1291" s="3">
        <f t="shared" si="527"/>
        <v>0.73137311560596974</v>
      </c>
    </row>
    <row r="1292" spans="1:37" s="3" customFormat="1" x14ac:dyDescent="0.25">
      <c r="A1292" s="9">
        <v>43387</v>
      </c>
      <c r="B1292" s="1" t="s">
        <v>60</v>
      </c>
      <c r="C1292" s="1" t="s">
        <v>63</v>
      </c>
      <c r="D1292">
        <v>27</v>
      </c>
      <c r="E1292" s="1">
        <v>17</v>
      </c>
      <c r="F1292">
        <f t="shared" si="503"/>
        <v>1</v>
      </c>
      <c r="G1292">
        <f t="shared" si="504"/>
        <v>0</v>
      </c>
      <c r="H1292" s="4">
        <v>1.19</v>
      </c>
      <c r="I1292" s="4">
        <v>5</v>
      </c>
      <c r="J1292" s="4">
        <v>1.18</v>
      </c>
      <c r="K1292" s="4">
        <v>5.25</v>
      </c>
      <c r="L1292" s="18">
        <f t="shared" si="505"/>
        <v>80</v>
      </c>
      <c r="M1292" s="18">
        <f t="shared" si="506"/>
        <v>20</v>
      </c>
      <c r="N1292" s="18">
        <f t="shared" si="507"/>
        <v>80</v>
      </c>
      <c r="O1292" s="18">
        <f t="shared" si="508"/>
        <v>15</v>
      </c>
      <c r="P1292" s="4">
        <f t="shared" si="509"/>
        <v>201810</v>
      </c>
      <c r="Q1292" s="23">
        <f t="shared" si="510"/>
        <v>1.19</v>
      </c>
      <c r="R1292" s="23">
        <f t="shared" si="511"/>
        <v>-5.5131578947368434</v>
      </c>
      <c r="S1292" s="22">
        <f t="shared" si="512"/>
        <v>-4.323157894736843</v>
      </c>
      <c r="T1292" s="5">
        <f t="shared" si="513"/>
        <v>4.2016806722689077</v>
      </c>
      <c r="U1292" s="5"/>
      <c r="V1292" s="5"/>
      <c r="W1292" s="5">
        <f t="shared" si="514"/>
        <v>0.18999999999999995</v>
      </c>
      <c r="X1292" s="4">
        <f t="shared" si="515"/>
        <v>0.17999999999999994</v>
      </c>
      <c r="Y1292" s="4">
        <f t="shared" si="516"/>
        <v>-1.0000000000000009E-2</v>
      </c>
      <c r="Z1292" s="30">
        <f t="shared" si="517"/>
        <v>2018</v>
      </c>
      <c r="AA1292" s="4">
        <f t="shared" si="518"/>
        <v>-1</v>
      </c>
      <c r="AB1292" s="4">
        <f t="shared" si="519"/>
        <v>-1</v>
      </c>
      <c r="AC1292" s="4">
        <f t="shared" si="520"/>
        <v>0</v>
      </c>
      <c r="AD1292" s="4"/>
      <c r="AE1292" s="4">
        <f t="shared" si="521"/>
        <v>-7.1214926648626165E-3</v>
      </c>
      <c r="AF1292" s="31">
        <f t="shared" si="522"/>
        <v>-0.81</v>
      </c>
      <c r="AG1292" s="31">
        <f t="shared" si="523"/>
        <v>-0.82000000000000006</v>
      </c>
      <c r="AH1292" s="3">
        <f t="shared" si="524"/>
        <v>0</v>
      </c>
      <c r="AI1292" s="40" t="b">
        <f t="shared" si="525"/>
        <v>0</v>
      </c>
      <c r="AJ1292" s="3">
        <f t="shared" si="526"/>
        <v>3.8772213247172949E-2</v>
      </c>
      <c r="AK1292" s="3">
        <f t="shared" si="527"/>
        <v>0.82515359084810391</v>
      </c>
    </row>
    <row r="1293" spans="1:37" s="3" customFormat="1" x14ac:dyDescent="0.25">
      <c r="A1293" s="9">
        <v>43387</v>
      </c>
      <c r="B1293" s="1" t="s">
        <v>53</v>
      </c>
      <c r="C1293" s="1" t="s">
        <v>36</v>
      </c>
      <c r="D1293">
        <v>42</v>
      </c>
      <c r="E1293" s="1">
        <v>34</v>
      </c>
      <c r="F1293">
        <f t="shared" si="503"/>
        <v>1</v>
      </c>
      <c r="G1293">
        <f t="shared" si="504"/>
        <v>0</v>
      </c>
      <c r="H1293" s="4">
        <v>1.74</v>
      </c>
      <c r="I1293" s="4">
        <v>2.15</v>
      </c>
      <c r="J1293" s="4">
        <v>1.71</v>
      </c>
      <c r="K1293" s="4">
        <v>2.2000000000000002</v>
      </c>
      <c r="L1293" s="18">
        <f t="shared" si="505"/>
        <v>50</v>
      </c>
      <c r="M1293" s="18">
        <f t="shared" si="506"/>
        <v>45</v>
      </c>
      <c r="N1293" s="18">
        <f t="shared" si="507"/>
        <v>55</v>
      </c>
      <c r="O1293" s="18">
        <f t="shared" si="508"/>
        <v>45</v>
      </c>
      <c r="P1293" s="4">
        <f t="shared" si="509"/>
        <v>201810</v>
      </c>
      <c r="Q1293" s="23">
        <f t="shared" si="510"/>
        <v>1.74</v>
      </c>
      <c r="R1293" s="23">
        <f t="shared" si="511"/>
        <v>-2.2209165687426555</v>
      </c>
      <c r="S1293" s="22">
        <f t="shared" si="512"/>
        <v>-0.48091656874265554</v>
      </c>
      <c r="T1293" s="5">
        <f t="shared" si="513"/>
        <v>1.235632183908046</v>
      </c>
      <c r="U1293" s="5"/>
      <c r="V1293" s="5"/>
      <c r="W1293" s="5">
        <f t="shared" si="514"/>
        <v>0.74</v>
      </c>
      <c r="X1293" s="4">
        <f t="shared" si="515"/>
        <v>0.71</v>
      </c>
      <c r="Y1293" s="4">
        <f t="shared" si="516"/>
        <v>-3.0000000000000027E-2</v>
      </c>
      <c r="Z1293" s="30">
        <f t="shared" si="517"/>
        <v>2018</v>
      </c>
      <c r="AA1293" s="4">
        <f t="shared" si="518"/>
        <v>-1</v>
      </c>
      <c r="AB1293" s="4">
        <f t="shared" si="519"/>
        <v>-1</v>
      </c>
      <c r="AC1293" s="4">
        <f t="shared" si="520"/>
        <v>0</v>
      </c>
      <c r="AD1293" s="4"/>
      <c r="AE1293" s="4">
        <f t="shared" si="521"/>
        <v>-1.0082677959265984E-2</v>
      </c>
      <c r="AF1293" s="31">
        <f t="shared" si="522"/>
        <v>-0.26</v>
      </c>
      <c r="AG1293" s="31">
        <f t="shared" si="523"/>
        <v>-0.29000000000000004</v>
      </c>
      <c r="AH1293" s="3">
        <f t="shared" si="524"/>
        <v>0</v>
      </c>
      <c r="AI1293" s="40" t="b">
        <f t="shared" si="525"/>
        <v>0</v>
      </c>
      <c r="AJ1293" s="3">
        <f t="shared" si="526"/>
        <v>3.8303341902313659E-2</v>
      </c>
      <c r="AK1293" s="3">
        <f t="shared" si="527"/>
        <v>0.72204519573698789</v>
      </c>
    </row>
    <row r="1294" spans="1:37" s="3" customFormat="1" x14ac:dyDescent="0.25">
      <c r="A1294" s="9">
        <v>43387</v>
      </c>
      <c r="B1294" s="1" t="s">
        <v>48</v>
      </c>
      <c r="C1294" s="1" t="s">
        <v>40</v>
      </c>
      <c r="D1294">
        <v>23</v>
      </c>
      <c r="E1294" s="1">
        <v>17</v>
      </c>
      <c r="F1294">
        <f t="shared" si="503"/>
        <v>1</v>
      </c>
      <c r="G1294">
        <f t="shared" si="504"/>
        <v>0</v>
      </c>
      <c r="H1294" s="4">
        <v>1.83</v>
      </c>
      <c r="I1294" s="4">
        <v>2</v>
      </c>
      <c r="J1294" s="4">
        <v>2</v>
      </c>
      <c r="K1294" s="4">
        <v>1.83</v>
      </c>
      <c r="L1294" s="18">
        <f t="shared" si="505"/>
        <v>50</v>
      </c>
      <c r="M1294" s="18">
        <f t="shared" si="506"/>
        <v>50</v>
      </c>
      <c r="N1294" s="18">
        <f t="shared" si="507"/>
        <v>50</v>
      </c>
      <c r="O1294" s="18">
        <f t="shared" si="508"/>
        <v>50</v>
      </c>
      <c r="P1294" s="4">
        <f t="shared" si="509"/>
        <v>201810</v>
      </c>
      <c r="Q1294" s="23">
        <f t="shared" si="510"/>
        <v>1.83</v>
      </c>
      <c r="R1294" s="23">
        <f t="shared" si="511"/>
        <v>-2.2048192771084336</v>
      </c>
      <c r="S1294" s="22">
        <f t="shared" si="512"/>
        <v>-0.37481927710843355</v>
      </c>
      <c r="T1294" s="5">
        <f t="shared" si="513"/>
        <v>1.0928961748633879</v>
      </c>
      <c r="U1294" s="5"/>
      <c r="V1294" s="5"/>
      <c r="W1294" s="5">
        <f t="shared" si="514"/>
        <v>0.83000000000000007</v>
      </c>
      <c r="X1294" s="4">
        <f t="shared" si="515"/>
        <v>1</v>
      </c>
      <c r="Y1294" s="4">
        <f t="shared" si="516"/>
        <v>0.16999999999999993</v>
      </c>
      <c r="Z1294" s="30">
        <f t="shared" si="517"/>
        <v>2018</v>
      </c>
      <c r="AA1294" s="4">
        <f t="shared" si="518"/>
        <v>-1</v>
      </c>
      <c r="AB1294" s="4">
        <f t="shared" si="519"/>
        <v>-1</v>
      </c>
      <c r="AC1294" s="4">
        <f t="shared" si="520"/>
        <v>0</v>
      </c>
      <c r="AD1294" s="4"/>
      <c r="AE1294" s="4">
        <f t="shared" si="521"/>
        <v>4.644808743169393E-2</v>
      </c>
      <c r="AF1294" s="31">
        <f t="shared" si="522"/>
        <v>-0.16999999999999993</v>
      </c>
      <c r="AG1294" s="31">
        <f t="shared" si="523"/>
        <v>0</v>
      </c>
      <c r="AH1294" s="3">
        <f t="shared" si="524"/>
        <v>0</v>
      </c>
      <c r="AI1294" s="40" t="b">
        <f t="shared" si="525"/>
        <v>0</v>
      </c>
      <c r="AJ1294" s="3">
        <f t="shared" si="526"/>
        <v>4.4386422976501305E-2</v>
      </c>
      <c r="AK1294" s="3">
        <f t="shared" si="527"/>
        <v>0.71408522201319835</v>
      </c>
    </row>
    <row r="1295" spans="1:37" s="3" customFormat="1" x14ac:dyDescent="0.25">
      <c r="A1295" s="9">
        <v>43384</v>
      </c>
      <c r="B1295" s="1" t="s">
        <v>34</v>
      </c>
      <c r="C1295" s="1" t="s">
        <v>55</v>
      </c>
      <c r="D1295">
        <v>13</v>
      </c>
      <c r="E1295" s="1">
        <v>34</v>
      </c>
      <c r="F1295">
        <f t="shared" si="503"/>
        <v>0</v>
      </c>
      <c r="G1295">
        <f t="shared" si="504"/>
        <v>1</v>
      </c>
      <c r="H1295" s="4">
        <v>2.35</v>
      </c>
      <c r="I1295" s="4">
        <v>1.64</v>
      </c>
      <c r="J1295" s="4">
        <v>2.1</v>
      </c>
      <c r="K1295" s="4">
        <v>1.76</v>
      </c>
      <c r="L1295" s="18">
        <f t="shared" si="505"/>
        <v>40</v>
      </c>
      <c r="M1295" s="18">
        <f t="shared" si="506"/>
        <v>60</v>
      </c>
      <c r="N1295" s="18">
        <f t="shared" si="507"/>
        <v>45</v>
      </c>
      <c r="O1295" s="18">
        <f t="shared" si="508"/>
        <v>55</v>
      </c>
      <c r="P1295" s="4">
        <f t="shared" si="509"/>
        <v>201810</v>
      </c>
      <c r="Q1295" s="23">
        <f t="shared" si="510"/>
        <v>1.4329268292682928</v>
      </c>
      <c r="R1295" s="23">
        <f t="shared" si="511"/>
        <v>-2.3032407407407409</v>
      </c>
      <c r="S1295" s="22">
        <f t="shared" si="512"/>
        <v>-0.87031391147244808</v>
      </c>
      <c r="T1295" s="5">
        <f t="shared" si="513"/>
        <v>0.69787234042553181</v>
      </c>
      <c r="U1295" s="5"/>
      <c r="V1295" s="5"/>
      <c r="W1295" s="5">
        <f t="shared" si="514"/>
        <v>-1</v>
      </c>
      <c r="X1295" s="4">
        <f t="shared" si="515"/>
        <v>-1</v>
      </c>
      <c r="Y1295" s="4">
        <f t="shared" si="516"/>
        <v>0</v>
      </c>
      <c r="Z1295" s="30">
        <f t="shared" si="517"/>
        <v>2018</v>
      </c>
      <c r="AA1295" s="4">
        <f t="shared" si="518"/>
        <v>0.6399999999999999</v>
      </c>
      <c r="AB1295" s="4">
        <f t="shared" si="519"/>
        <v>0.76</v>
      </c>
      <c r="AC1295" s="4">
        <f t="shared" si="520"/>
        <v>0.12000000000000011</v>
      </c>
      <c r="AD1295" s="4"/>
      <c r="AE1295" s="4">
        <f t="shared" si="521"/>
        <v>-5.0658561296859139E-2</v>
      </c>
      <c r="AF1295" s="31">
        <f t="shared" si="522"/>
        <v>-0.3600000000000001</v>
      </c>
      <c r="AG1295" s="31">
        <f t="shared" si="523"/>
        <v>-0.24</v>
      </c>
      <c r="AH1295" s="3">
        <f t="shared" si="524"/>
        <v>1</v>
      </c>
      <c r="AI1295" s="40" t="b">
        <f t="shared" si="525"/>
        <v>0</v>
      </c>
      <c r="AJ1295" s="3">
        <f t="shared" si="526"/>
        <v>3.4085213032581496E-2</v>
      </c>
      <c r="AK1295" s="3">
        <f t="shared" si="527"/>
        <v>0.73137311560596974</v>
      </c>
    </row>
    <row r="1296" spans="1:37" s="3" customFormat="1" x14ac:dyDescent="0.25">
      <c r="A1296" s="9">
        <v>43381</v>
      </c>
      <c r="B1296" s="1" t="s">
        <v>42</v>
      </c>
      <c r="C1296" s="1" t="s">
        <v>48</v>
      </c>
      <c r="D1296">
        <v>43</v>
      </c>
      <c r="E1296" s="1">
        <v>19</v>
      </c>
      <c r="F1296">
        <f t="shared" si="503"/>
        <v>1</v>
      </c>
      <c r="G1296">
        <f t="shared" si="504"/>
        <v>0</v>
      </c>
      <c r="H1296" s="4">
        <v>1.36</v>
      </c>
      <c r="I1296" s="4">
        <v>3.25</v>
      </c>
      <c r="J1296" s="4">
        <v>1.37</v>
      </c>
      <c r="K1296" s="4">
        <v>3.2</v>
      </c>
      <c r="L1296" s="18">
        <f t="shared" si="505"/>
        <v>70</v>
      </c>
      <c r="M1296" s="18">
        <f t="shared" si="506"/>
        <v>30</v>
      </c>
      <c r="N1296" s="18">
        <f t="shared" si="507"/>
        <v>70</v>
      </c>
      <c r="O1296" s="18">
        <f t="shared" si="508"/>
        <v>30</v>
      </c>
      <c r="P1296" s="4">
        <f t="shared" si="509"/>
        <v>201810</v>
      </c>
      <c r="Q1296" s="23">
        <f t="shared" si="510"/>
        <v>1.36</v>
      </c>
      <c r="R1296" s="23">
        <f t="shared" si="511"/>
        <v>-3.2222222222222214</v>
      </c>
      <c r="S1296" s="22">
        <f t="shared" si="512"/>
        <v>-1.8622222222222213</v>
      </c>
      <c r="T1296" s="5">
        <f t="shared" si="513"/>
        <v>2.3897058823529411</v>
      </c>
      <c r="U1296" s="5"/>
      <c r="V1296" s="5"/>
      <c r="W1296" s="5">
        <f t="shared" si="514"/>
        <v>0.3600000000000001</v>
      </c>
      <c r="X1296" s="4">
        <f t="shared" si="515"/>
        <v>0.37000000000000011</v>
      </c>
      <c r="Y1296" s="4">
        <f t="shared" si="516"/>
        <v>1.0000000000000009E-2</v>
      </c>
      <c r="Z1296" s="30">
        <f t="shared" si="517"/>
        <v>2018</v>
      </c>
      <c r="AA1296" s="4">
        <f t="shared" si="518"/>
        <v>-1</v>
      </c>
      <c r="AB1296" s="4">
        <f t="shared" si="519"/>
        <v>-1</v>
      </c>
      <c r="AC1296" s="4">
        <f t="shared" si="520"/>
        <v>0</v>
      </c>
      <c r="AD1296" s="4"/>
      <c r="AE1296" s="4">
        <f t="shared" si="521"/>
        <v>5.367110347788695E-3</v>
      </c>
      <c r="AF1296" s="31">
        <f t="shared" si="522"/>
        <v>-0.6399999999999999</v>
      </c>
      <c r="AG1296" s="31">
        <f t="shared" si="523"/>
        <v>-0.62999999999999989</v>
      </c>
      <c r="AH1296" s="3">
        <f t="shared" si="524"/>
        <v>0</v>
      </c>
      <c r="AI1296" s="40" t="b">
        <f t="shared" si="525"/>
        <v>0</v>
      </c>
      <c r="AJ1296" s="3">
        <f t="shared" si="526"/>
        <v>4.1214750542299394E-2</v>
      </c>
      <c r="AK1296" s="3">
        <f t="shared" si="527"/>
        <v>0.76403022051145553</v>
      </c>
    </row>
    <row r="1297" spans="1:37" s="3" customFormat="1" x14ac:dyDescent="0.25">
      <c r="A1297" s="9">
        <v>43380</v>
      </c>
      <c r="B1297" s="1" t="s">
        <v>47</v>
      </c>
      <c r="C1297" s="1" t="s">
        <v>37</v>
      </c>
      <c r="D1297">
        <v>19</v>
      </c>
      <c r="E1297" s="1">
        <v>16</v>
      </c>
      <c r="F1297">
        <f t="shared" si="503"/>
        <v>1</v>
      </c>
      <c r="G1297">
        <f t="shared" si="504"/>
        <v>0</v>
      </c>
      <c r="H1297" s="4">
        <v>1.57</v>
      </c>
      <c r="I1297" s="4">
        <v>2.5499999999999998</v>
      </c>
      <c r="J1297" s="4">
        <v>1.55</v>
      </c>
      <c r="K1297" s="4">
        <v>2.6</v>
      </c>
      <c r="L1297" s="18">
        <f t="shared" si="505"/>
        <v>60</v>
      </c>
      <c r="M1297" s="18">
        <f t="shared" si="506"/>
        <v>35</v>
      </c>
      <c r="N1297" s="18">
        <f t="shared" si="507"/>
        <v>60</v>
      </c>
      <c r="O1297" s="18">
        <f t="shared" si="508"/>
        <v>35</v>
      </c>
      <c r="P1297" s="4">
        <f t="shared" si="509"/>
        <v>201810</v>
      </c>
      <c r="Q1297" s="23">
        <f t="shared" si="510"/>
        <v>1.57</v>
      </c>
      <c r="R1297" s="23">
        <f t="shared" si="511"/>
        <v>-2.3995472552348613</v>
      </c>
      <c r="S1297" s="22">
        <f t="shared" si="512"/>
        <v>-0.82954725523486128</v>
      </c>
      <c r="T1297" s="5">
        <f t="shared" si="513"/>
        <v>1.6242038216560508</v>
      </c>
      <c r="U1297" s="5"/>
      <c r="V1297" s="5"/>
      <c r="W1297" s="5">
        <f t="shared" si="514"/>
        <v>0.57000000000000006</v>
      </c>
      <c r="X1297" s="4">
        <f t="shared" si="515"/>
        <v>0.55000000000000004</v>
      </c>
      <c r="Y1297" s="4">
        <f t="shared" si="516"/>
        <v>-2.0000000000000018E-2</v>
      </c>
      <c r="Z1297" s="30">
        <f t="shared" si="517"/>
        <v>2018</v>
      </c>
      <c r="AA1297" s="4">
        <f t="shared" si="518"/>
        <v>-1</v>
      </c>
      <c r="AB1297" s="4">
        <f t="shared" si="519"/>
        <v>-1</v>
      </c>
      <c r="AC1297" s="4">
        <f t="shared" si="520"/>
        <v>0</v>
      </c>
      <c r="AD1297" s="4"/>
      <c r="AE1297" s="4">
        <f t="shared" si="521"/>
        <v>-8.2186151633449889E-3</v>
      </c>
      <c r="AF1297" s="31">
        <f t="shared" si="522"/>
        <v>-0.42999999999999994</v>
      </c>
      <c r="AG1297" s="31">
        <f t="shared" si="523"/>
        <v>-0.44999999999999996</v>
      </c>
      <c r="AH1297" s="3">
        <f t="shared" si="524"/>
        <v>0</v>
      </c>
      <c r="AI1297" s="40" t="b">
        <f t="shared" si="525"/>
        <v>0</v>
      </c>
      <c r="AJ1297" s="3">
        <f t="shared" si="526"/>
        <v>2.8276699029126329E-2</v>
      </c>
      <c r="AK1297" s="3">
        <f t="shared" si="527"/>
        <v>0.74295003424395301</v>
      </c>
    </row>
    <row r="1298" spans="1:37" s="3" customFormat="1" x14ac:dyDescent="0.25">
      <c r="A1298" s="9">
        <v>43380</v>
      </c>
      <c r="B1298" s="1" t="s">
        <v>55</v>
      </c>
      <c r="C1298" s="1" t="s">
        <v>60</v>
      </c>
      <c r="D1298">
        <v>21</v>
      </c>
      <c r="E1298" s="1">
        <v>23</v>
      </c>
      <c r="F1298">
        <f t="shared" si="503"/>
        <v>0</v>
      </c>
      <c r="G1298">
        <f t="shared" si="504"/>
        <v>1</v>
      </c>
      <c r="H1298" s="4">
        <v>1.62</v>
      </c>
      <c r="I1298" s="4">
        <v>2.4</v>
      </c>
      <c r="J1298" s="4">
        <v>1.54</v>
      </c>
      <c r="K1298" s="4">
        <v>2.65</v>
      </c>
      <c r="L1298" s="18">
        <f t="shared" si="505"/>
        <v>60</v>
      </c>
      <c r="M1298" s="18">
        <f t="shared" si="506"/>
        <v>40</v>
      </c>
      <c r="N1298" s="18">
        <f t="shared" si="507"/>
        <v>60</v>
      </c>
      <c r="O1298" s="18">
        <f t="shared" si="508"/>
        <v>35</v>
      </c>
      <c r="P1298" s="4">
        <f t="shared" si="509"/>
        <v>201810</v>
      </c>
      <c r="Q1298" s="23">
        <f t="shared" si="510"/>
        <v>0.67500000000000004</v>
      </c>
      <c r="R1298" s="23">
        <f t="shared" si="511"/>
        <v>-2.3271889400921655</v>
      </c>
      <c r="S1298" s="22">
        <f t="shared" si="512"/>
        <v>-1.6521889400921654</v>
      </c>
      <c r="T1298" s="5">
        <f t="shared" si="513"/>
        <v>1.4814814814814814</v>
      </c>
      <c r="U1298" s="5"/>
      <c r="V1298" s="5"/>
      <c r="W1298" s="5">
        <f t="shared" si="514"/>
        <v>-1</v>
      </c>
      <c r="X1298" s="4">
        <f t="shared" si="515"/>
        <v>-1</v>
      </c>
      <c r="Y1298" s="4">
        <f t="shared" si="516"/>
        <v>0</v>
      </c>
      <c r="Z1298" s="30">
        <f t="shared" si="517"/>
        <v>2018</v>
      </c>
      <c r="AA1298" s="4">
        <f t="shared" si="518"/>
        <v>1.4</v>
      </c>
      <c r="AB1298" s="4">
        <f t="shared" si="519"/>
        <v>1.65</v>
      </c>
      <c r="AC1298" s="4">
        <f t="shared" si="520"/>
        <v>0.25</v>
      </c>
      <c r="AD1298" s="4"/>
      <c r="AE1298" s="4">
        <f t="shared" si="521"/>
        <v>-3.2066698733365429E-2</v>
      </c>
      <c r="AF1298" s="31">
        <f t="shared" si="522"/>
        <v>0.39999999999999991</v>
      </c>
      <c r="AG1298" s="31">
        <f t="shared" si="523"/>
        <v>0.64999999999999991</v>
      </c>
      <c r="AH1298" s="3">
        <f t="shared" si="524"/>
        <v>1</v>
      </c>
      <c r="AI1298" s="40" t="b">
        <f t="shared" si="525"/>
        <v>0</v>
      </c>
      <c r="AJ1298" s="3">
        <f t="shared" si="526"/>
        <v>3.2835820895522283E-2</v>
      </c>
      <c r="AK1298" s="3">
        <f t="shared" si="527"/>
        <v>0.73406619925824312</v>
      </c>
    </row>
    <row r="1299" spans="1:37" s="3" customFormat="1" x14ac:dyDescent="0.25">
      <c r="A1299" s="9">
        <v>43380</v>
      </c>
      <c r="B1299" s="1" t="s">
        <v>61</v>
      </c>
      <c r="C1299" s="1" t="s">
        <v>73</v>
      </c>
      <c r="D1299">
        <v>31</v>
      </c>
      <c r="E1299" s="1">
        <v>33</v>
      </c>
      <c r="F1299">
        <f t="shared" si="503"/>
        <v>0</v>
      </c>
      <c r="G1299">
        <f t="shared" si="504"/>
        <v>1</v>
      </c>
      <c r="H1299" s="4">
        <v>3.7</v>
      </c>
      <c r="I1299" s="4">
        <v>1.29</v>
      </c>
      <c r="J1299" s="4">
        <v>3.8</v>
      </c>
      <c r="K1299" s="4">
        <v>1.27</v>
      </c>
      <c r="L1299" s="18">
        <f t="shared" si="505"/>
        <v>20</v>
      </c>
      <c r="M1299" s="18">
        <f t="shared" si="506"/>
        <v>75</v>
      </c>
      <c r="N1299" s="18">
        <f t="shared" si="507"/>
        <v>25</v>
      </c>
      <c r="O1299" s="18">
        <f t="shared" si="508"/>
        <v>75</v>
      </c>
      <c r="P1299" s="4">
        <f t="shared" si="509"/>
        <v>201810</v>
      </c>
      <c r="Q1299" s="23">
        <f t="shared" si="510"/>
        <v>2.8682170542635661</v>
      </c>
      <c r="R1299" s="23">
        <f t="shared" si="511"/>
        <v>-3.8186462324393355</v>
      </c>
      <c r="S1299" s="22">
        <f t="shared" si="512"/>
        <v>-0.95042917817576944</v>
      </c>
      <c r="T1299" s="5">
        <f t="shared" si="513"/>
        <v>0.34864864864864864</v>
      </c>
      <c r="U1299" s="5"/>
      <c r="V1299" s="5"/>
      <c r="W1299" s="5">
        <f t="shared" si="514"/>
        <v>-1</v>
      </c>
      <c r="X1299" s="4">
        <f t="shared" si="515"/>
        <v>-1</v>
      </c>
      <c r="Y1299" s="4">
        <f t="shared" si="516"/>
        <v>0</v>
      </c>
      <c r="Z1299" s="30">
        <f t="shared" si="517"/>
        <v>2018</v>
      </c>
      <c r="AA1299" s="4">
        <f t="shared" si="518"/>
        <v>0.29000000000000004</v>
      </c>
      <c r="AB1299" s="4">
        <f t="shared" si="519"/>
        <v>0.27</v>
      </c>
      <c r="AC1299" s="4">
        <f t="shared" si="520"/>
        <v>-2.0000000000000018E-2</v>
      </c>
      <c r="AD1299" s="4"/>
      <c r="AE1299" s="4">
        <f t="shared" si="521"/>
        <v>7.1123755334281391E-3</v>
      </c>
      <c r="AF1299" s="31">
        <f t="shared" si="522"/>
        <v>-0.71</v>
      </c>
      <c r="AG1299" s="31">
        <f t="shared" si="523"/>
        <v>-0.73</v>
      </c>
      <c r="AH1299" s="3">
        <f t="shared" si="524"/>
        <v>0</v>
      </c>
      <c r="AI1299" s="40" t="b">
        <f t="shared" si="525"/>
        <v>0</v>
      </c>
      <c r="AJ1299" s="3">
        <f t="shared" si="526"/>
        <v>4.3486973947895691E-2</v>
      </c>
      <c r="AK1299" s="3">
        <f t="shared" si="527"/>
        <v>0.78096290200714802</v>
      </c>
    </row>
    <row r="1300" spans="1:37" s="3" customFormat="1" x14ac:dyDescent="0.25">
      <c r="A1300" s="9">
        <v>43380</v>
      </c>
      <c r="B1300" s="1" t="s">
        <v>38</v>
      </c>
      <c r="C1300" s="1" t="s">
        <v>63</v>
      </c>
      <c r="D1300">
        <v>18</v>
      </c>
      <c r="E1300" s="1">
        <v>28</v>
      </c>
      <c r="F1300">
        <f t="shared" si="503"/>
        <v>0</v>
      </c>
      <c r="G1300">
        <f t="shared" si="504"/>
        <v>1</v>
      </c>
      <c r="H1300" s="4">
        <v>1.47</v>
      </c>
      <c r="I1300" s="4">
        <v>2.75</v>
      </c>
      <c r="J1300" s="4">
        <v>1.6</v>
      </c>
      <c r="K1300" s="4">
        <v>2.4500000000000002</v>
      </c>
      <c r="L1300" s="18">
        <f t="shared" si="505"/>
        <v>60</v>
      </c>
      <c r="M1300" s="18">
        <f t="shared" si="506"/>
        <v>35</v>
      </c>
      <c r="N1300" s="18">
        <f t="shared" si="507"/>
        <v>60</v>
      </c>
      <c r="O1300" s="18">
        <f t="shared" si="508"/>
        <v>40</v>
      </c>
      <c r="P1300" s="4">
        <f t="shared" si="509"/>
        <v>201810</v>
      </c>
      <c r="Q1300" s="23">
        <f t="shared" si="510"/>
        <v>0.53454545454545455</v>
      </c>
      <c r="R1300" s="23">
        <f t="shared" si="511"/>
        <v>-2.6990881458966562</v>
      </c>
      <c r="S1300" s="22">
        <f t="shared" si="512"/>
        <v>-2.1645426913512016</v>
      </c>
      <c r="T1300" s="5">
        <f t="shared" si="513"/>
        <v>1.870748299319728</v>
      </c>
      <c r="U1300" s="5"/>
      <c r="V1300" s="5"/>
      <c r="W1300" s="5">
        <f t="shared" si="514"/>
        <v>-1</v>
      </c>
      <c r="X1300" s="4">
        <f t="shared" si="515"/>
        <v>-1</v>
      </c>
      <c r="Y1300" s="4">
        <f t="shared" si="516"/>
        <v>0</v>
      </c>
      <c r="Z1300" s="30">
        <f t="shared" si="517"/>
        <v>2018</v>
      </c>
      <c r="AA1300" s="4">
        <f t="shared" si="518"/>
        <v>1.75</v>
      </c>
      <c r="AB1300" s="4">
        <f t="shared" si="519"/>
        <v>1.4500000000000002</v>
      </c>
      <c r="AC1300" s="4">
        <f t="shared" si="520"/>
        <v>-0.29999999999999982</v>
      </c>
      <c r="AD1300" s="4"/>
      <c r="AE1300" s="4">
        <f t="shared" si="521"/>
        <v>5.5272108843537393E-2</v>
      </c>
      <c r="AF1300" s="31">
        <f t="shared" si="522"/>
        <v>0.75</v>
      </c>
      <c r="AG1300" s="31">
        <f t="shared" si="523"/>
        <v>0.45000000000000018</v>
      </c>
      <c r="AH1300" s="3">
        <f t="shared" si="524"/>
        <v>1</v>
      </c>
      <c r="AI1300" s="40">
        <f t="shared" si="525"/>
        <v>1.1363636363636354E-2</v>
      </c>
      <c r="AJ1300" s="3">
        <f t="shared" si="526"/>
        <v>4.206161137440767E-2</v>
      </c>
      <c r="AK1300" s="3">
        <f t="shared" si="527"/>
        <v>0.74176661163144075</v>
      </c>
    </row>
    <row r="1301" spans="1:37" s="3" customFormat="1" x14ac:dyDescent="0.25">
      <c r="A1301" s="9">
        <v>43380</v>
      </c>
      <c r="B1301" s="1" t="s">
        <v>74</v>
      </c>
      <c r="C1301" s="1" t="s">
        <v>54</v>
      </c>
      <c r="D1301">
        <v>26</v>
      </c>
      <c r="E1301" s="1">
        <v>10</v>
      </c>
      <c r="F1301">
        <f t="shared" si="503"/>
        <v>1</v>
      </c>
      <c r="G1301">
        <f t="shared" si="504"/>
        <v>0</v>
      </c>
      <c r="H1301" s="4">
        <v>1.41</v>
      </c>
      <c r="I1301" s="4">
        <v>3</v>
      </c>
      <c r="J1301" s="4">
        <v>1.43</v>
      </c>
      <c r="K1301" s="4">
        <v>2.9</v>
      </c>
      <c r="L1301" s="18">
        <f t="shared" si="505"/>
        <v>70</v>
      </c>
      <c r="M1301" s="18">
        <f t="shared" si="506"/>
        <v>30</v>
      </c>
      <c r="N1301" s="18">
        <f t="shared" si="507"/>
        <v>65</v>
      </c>
      <c r="O1301" s="18">
        <f t="shared" si="508"/>
        <v>30</v>
      </c>
      <c r="P1301" s="4">
        <f t="shared" si="509"/>
        <v>201810</v>
      </c>
      <c r="Q1301" s="23">
        <f t="shared" si="510"/>
        <v>1.41</v>
      </c>
      <c r="R1301" s="23">
        <f t="shared" si="511"/>
        <v>-2.9390243902439028</v>
      </c>
      <c r="S1301" s="22">
        <f t="shared" si="512"/>
        <v>-1.5290243902439029</v>
      </c>
      <c r="T1301" s="5">
        <f t="shared" si="513"/>
        <v>2.1276595744680851</v>
      </c>
      <c r="U1301" s="5"/>
      <c r="V1301" s="5"/>
      <c r="W1301" s="5">
        <f t="shared" si="514"/>
        <v>0.40999999999999992</v>
      </c>
      <c r="X1301" s="4">
        <f t="shared" si="515"/>
        <v>0.42999999999999994</v>
      </c>
      <c r="Y1301" s="4">
        <f t="shared" si="516"/>
        <v>2.0000000000000018E-2</v>
      </c>
      <c r="Z1301" s="30">
        <f t="shared" si="517"/>
        <v>2018</v>
      </c>
      <c r="AA1301" s="4">
        <f t="shared" si="518"/>
        <v>-1</v>
      </c>
      <c r="AB1301" s="4">
        <f t="shared" si="519"/>
        <v>-1</v>
      </c>
      <c r="AC1301" s="4">
        <f t="shared" si="520"/>
        <v>0</v>
      </c>
      <c r="AD1301" s="4"/>
      <c r="AE1301" s="4">
        <f t="shared" si="521"/>
        <v>9.9191588553290133E-3</v>
      </c>
      <c r="AF1301" s="31">
        <f t="shared" si="522"/>
        <v>-0.59000000000000008</v>
      </c>
      <c r="AG1301" s="31">
        <f t="shared" si="523"/>
        <v>-0.57000000000000006</v>
      </c>
      <c r="AH1301" s="3">
        <f t="shared" si="524"/>
        <v>0</v>
      </c>
      <c r="AI1301" s="40" t="b">
        <f t="shared" si="525"/>
        <v>0</v>
      </c>
      <c r="AJ1301" s="3">
        <f t="shared" si="526"/>
        <v>4.0816326530612401E-2</v>
      </c>
      <c r="AK1301" s="3">
        <f t="shared" si="527"/>
        <v>0.75353352447060007</v>
      </c>
    </row>
    <row r="1302" spans="1:37" s="3" customFormat="1" x14ac:dyDescent="0.25">
      <c r="A1302" s="9">
        <v>43380</v>
      </c>
      <c r="B1302" s="1" t="s">
        <v>46</v>
      </c>
      <c r="C1302" s="1" t="s">
        <v>50</v>
      </c>
      <c r="D1302">
        <v>13</v>
      </c>
      <c r="E1302" s="1">
        <v>12</v>
      </c>
      <c r="F1302">
        <f t="shared" si="503"/>
        <v>1</v>
      </c>
      <c r="G1302">
        <f t="shared" si="504"/>
        <v>0</v>
      </c>
      <c r="H1302" s="4">
        <v>2.5499999999999998</v>
      </c>
      <c r="I1302" s="4">
        <v>1.57</v>
      </c>
      <c r="J1302" s="4">
        <v>3.15</v>
      </c>
      <c r="K1302" s="4">
        <v>1.38</v>
      </c>
      <c r="L1302" s="18">
        <f t="shared" si="505"/>
        <v>30</v>
      </c>
      <c r="M1302" s="18">
        <f t="shared" si="506"/>
        <v>60</v>
      </c>
      <c r="N1302" s="18">
        <f t="shared" si="507"/>
        <v>30</v>
      </c>
      <c r="O1302" s="18">
        <f t="shared" si="508"/>
        <v>70</v>
      </c>
      <c r="P1302" s="4">
        <f t="shared" si="509"/>
        <v>201810</v>
      </c>
      <c r="Q1302" s="23">
        <f t="shared" si="510"/>
        <v>2.5499999999999998</v>
      </c>
      <c r="R1302" s="23">
        <f t="shared" si="511"/>
        <v>-2.3995472552348613</v>
      </c>
      <c r="S1302" s="22">
        <f t="shared" si="512"/>
        <v>0.15045274476513848</v>
      </c>
      <c r="T1302" s="5">
        <f t="shared" si="513"/>
        <v>0.61568627450980395</v>
      </c>
      <c r="U1302" s="5"/>
      <c r="V1302" s="5"/>
      <c r="W1302" s="5">
        <f t="shared" si="514"/>
        <v>1.5499999999999998</v>
      </c>
      <c r="X1302" s="4">
        <f t="shared" si="515"/>
        <v>2.15</v>
      </c>
      <c r="Y1302" s="4">
        <f t="shared" si="516"/>
        <v>0.60000000000000009</v>
      </c>
      <c r="Z1302" s="30">
        <f t="shared" si="517"/>
        <v>2018</v>
      </c>
      <c r="AA1302" s="4">
        <f t="shared" si="518"/>
        <v>-1</v>
      </c>
      <c r="AB1302" s="4">
        <f t="shared" si="519"/>
        <v>-1</v>
      </c>
      <c r="AC1302" s="4">
        <f t="shared" si="520"/>
        <v>0</v>
      </c>
      <c r="AD1302" s="4"/>
      <c r="AE1302" s="4">
        <f t="shared" si="521"/>
        <v>7.4696545284780647E-2</v>
      </c>
      <c r="AF1302" s="31">
        <f t="shared" si="522"/>
        <v>0.54999999999999982</v>
      </c>
      <c r="AG1302" s="31">
        <f t="shared" si="523"/>
        <v>1.1499999999999999</v>
      </c>
      <c r="AH1302" s="3">
        <f t="shared" si="524"/>
        <v>1</v>
      </c>
      <c r="AI1302" s="40">
        <f t="shared" si="525"/>
        <v>4.5597007380446919E-2</v>
      </c>
      <c r="AJ1302" s="3">
        <f t="shared" si="526"/>
        <v>2.8276699029126329E-2</v>
      </c>
      <c r="AK1302" s="3">
        <f t="shared" si="527"/>
        <v>0.74295003424395301</v>
      </c>
    </row>
    <row r="1303" spans="1:37" s="3" customFormat="1" x14ac:dyDescent="0.25">
      <c r="A1303" s="9">
        <v>43380</v>
      </c>
      <c r="B1303" s="1" t="s">
        <v>40</v>
      </c>
      <c r="C1303" s="1" t="s">
        <v>34</v>
      </c>
      <c r="D1303">
        <v>33</v>
      </c>
      <c r="E1303" s="1">
        <v>31</v>
      </c>
      <c r="F1303">
        <f t="shared" si="503"/>
        <v>1</v>
      </c>
      <c r="G1303">
        <f t="shared" si="504"/>
        <v>0</v>
      </c>
      <c r="H1303" s="4">
        <v>1.35</v>
      </c>
      <c r="I1303" s="4">
        <v>3.3</v>
      </c>
      <c r="J1303" s="4">
        <v>1.34</v>
      </c>
      <c r="K1303" s="4">
        <v>3.35</v>
      </c>
      <c r="L1303" s="18">
        <f t="shared" si="505"/>
        <v>70</v>
      </c>
      <c r="M1303" s="18">
        <f t="shared" si="506"/>
        <v>30</v>
      </c>
      <c r="N1303" s="18">
        <f t="shared" si="507"/>
        <v>70</v>
      </c>
      <c r="O1303" s="18">
        <f t="shared" si="508"/>
        <v>25</v>
      </c>
      <c r="P1303" s="4">
        <f t="shared" si="509"/>
        <v>201810</v>
      </c>
      <c r="Q1303" s="23">
        <f t="shared" si="510"/>
        <v>1.35</v>
      </c>
      <c r="R1303" s="23">
        <f t="shared" si="511"/>
        <v>-3.2919254658385086</v>
      </c>
      <c r="S1303" s="22">
        <f t="shared" si="512"/>
        <v>-1.9419254658385086</v>
      </c>
      <c r="T1303" s="5">
        <f t="shared" si="513"/>
        <v>2.4444444444444442</v>
      </c>
      <c r="U1303" s="5"/>
      <c r="V1303" s="5"/>
      <c r="W1303" s="5">
        <f t="shared" si="514"/>
        <v>0.35000000000000009</v>
      </c>
      <c r="X1303" s="4">
        <f t="shared" si="515"/>
        <v>0.34000000000000008</v>
      </c>
      <c r="Y1303" s="4">
        <f t="shared" si="516"/>
        <v>-1.0000000000000009E-2</v>
      </c>
      <c r="Z1303" s="30">
        <f t="shared" si="517"/>
        <v>2018</v>
      </c>
      <c r="AA1303" s="4">
        <f t="shared" si="518"/>
        <v>-1</v>
      </c>
      <c r="AB1303" s="4">
        <f t="shared" si="519"/>
        <v>-1</v>
      </c>
      <c r="AC1303" s="4">
        <f t="shared" si="520"/>
        <v>0</v>
      </c>
      <c r="AD1303" s="4"/>
      <c r="AE1303" s="4">
        <f t="shared" si="521"/>
        <v>-5.5279159756771445E-3</v>
      </c>
      <c r="AF1303" s="31">
        <f t="shared" si="522"/>
        <v>-0.64999999999999991</v>
      </c>
      <c r="AG1303" s="31">
        <f t="shared" si="523"/>
        <v>-0.65999999999999992</v>
      </c>
      <c r="AH1303" s="3">
        <f t="shared" si="524"/>
        <v>0</v>
      </c>
      <c r="AI1303" s="40" t="b">
        <f t="shared" si="525"/>
        <v>0</v>
      </c>
      <c r="AJ1303" s="3">
        <f t="shared" si="526"/>
        <v>4.1935483870967794E-2</v>
      </c>
      <c r="AK1303" s="3">
        <f t="shared" si="527"/>
        <v>0.76570795874948516</v>
      </c>
    </row>
    <row r="1304" spans="1:37" s="3" customFormat="1" x14ac:dyDescent="0.25">
      <c r="A1304" s="9">
        <v>43380</v>
      </c>
      <c r="B1304" s="1" t="s">
        <v>44</v>
      </c>
      <c r="C1304" s="1" t="s">
        <v>51</v>
      </c>
      <c r="D1304">
        <v>27</v>
      </c>
      <c r="E1304" s="1">
        <v>17</v>
      </c>
      <c r="F1304">
        <f t="shared" si="503"/>
        <v>1</v>
      </c>
      <c r="G1304">
        <f t="shared" si="504"/>
        <v>0</v>
      </c>
      <c r="H1304" s="4">
        <v>1.41</v>
      </c>
      <c r="I1304" s="4">
        <v>3</v>
      </c>
      <c r="J1304" s="4">
        <v>1.37</v>
      </c>
      <c r="K1304" s="4">
        <v>3.2</v>
      </c>
      <c r="L1304" s="18">
        <f t="shared" si="505"/>
        <v>70</v>
      </c>
      <c r="M1304" s="18">
        <f t="shared" si="506"/>
        <v>30</v>
      </c>
      <c r="N1304" s="18">
        <f t="shared" si="507"/>
        <v>70</v>
      </c>
      <c r="O1304" s="18">
        <f t="shared" si="508"/>
        <v>30</v>
      </c>
      <c r="P1304" s="4">
        <f t="shared" si="509"/>
        <v>201810</v>
      </c>
      <c r="Q1304" s="23">
        <f t="shared" si="510"/>
        <v>1.41</v>
      </c>
      <c r="R1304" s="23">
        <f t="shared" si="511"/>
        <v>-2.9390243902439028</v>
      </c>
      <c r="S1304" s="22">
        <f t="shared" si="512"/>
        <v>-1.5290243902439029</v>
      </c>
      <c r="T1304" s="5">
        <f t="shared" si="513"/>
        <v>2.1276595744680851</v>
      </c>
      <c r="U1304" s="5"/>
      <c r="V1304" s="5"/>
      <c r="W1304" s="5">
        <f t="shared" si="514"/>
        <v>0.40999999999999992</v>
      </c>
      <c r="X1304" s="4">
        <f t="shared" si="515"/>
        <v>0.37000000000000011</v>
      </c>
      <c r="Y1304" s="4">
        <f t="shared" si="516"/>
        <v>-3.9999999999999813E-2</v>
      </c>
      <c r="Z1304" s="30">
        <f t="shared" si="517"/>
        <v>2018</v>
      </c>
      <c r="AA1304" s="4">
        <f t="shared" si="518"/>
        <v>-1</v>
      </c>
      <c r="AB1304" s="4">
        <f t="shared" si="519"/>
        <v>-1</v>
      </c>
      <c r="AC1304" s="4">
        <f t="shared" si="520"/>
        <v>0</v>
      </c>
      <c r="AD1304" s="4"/>
      <c r="AE1304" s="4">
        <f t="shared" si="521"/>
        <v>-2.0707149143241677E-2</v>
      </c>
      <c r="AF1304" s="31">
        <f t="shared" si="522"/>
        <v>-0.59000000000000008</v>
      </c>
      <c r="AG1304" s="31">
        <f t="shared" si="523"/>
        <v>-0.62999999999999989</v>
      </c>
      <c r="AH1304" s="3">
        <f t="shared" si="524"/>
        <v>0</v>
      </c>
      <c r="AI1304" s="40" t="b">
        <f t="shared" si="525"/>
        <v>0</v>
      </c>
      <c r="AJ1304" s="3">
        <f t="shared" si="526"/>
        <v>4.0816326530612401E-2</v>
      </c>
      <c r="AK1304" s="3">
        <f t="shared" si="527"/>
        <v>0.75353352447060007</v>
      </c>
    </row>
    <row r="1305" spans="1:37" s="3" customFormat="1" x14ac:dyDescent="0.25">
      <c r="A1305" s="9">
        <v>43380</v>
      </c>
      <c r="B1305" s="1" t="s">
        <v>58</v>
      </c>
      <c r="C1305" s="1" t="s">
        <v>43</v>
      </c>
      <c r="D1305">
        <v>12</v>
      </c>
      <c r="E1305" s="1">
        <v>9</v>
      </c>
      <c r="F1305">
        <f t="shared" si="503"/>
        <v>1</v>
      </c>
      <c r="G1305">
        <f t="shared" si="504"/>
        <v>0</v>
      </c>
      <c r="H1305" s="4">
        <v>2.25</v>
      </c>
      <c r="I1305" s="4">
        <v>1.68</v>
      </c>
      <c r="J1305" s="4">
        <v>2.6</v>
      </c>
      <c r="K1305" s="4">
        <v>1.55</v>
      </c>
      <c r="L1305" s="18">
        <f t="shared" si="505"/>
        <v>40</v>
      </c>
      <c r="M1305" s="18">
        <f t="shared" si="506"/>
        <v>55</v>
      </c>
      <c r="N1305" s="18">
        <f t="shared" si="507"/>
        <v>35</v>
      </c>
      <c r="O1305" s="18">
        <f t="shared" si="508"/>
        <v>60</v>
      </c>
      <c r="P1305" s="4">
        <f t="shared" si="509"/>
        <v>201810</v>
      </c>
      <c r="Q1305" s="23">
        <f t="shared" si="510"/>
        <v>2.25</v>
      </c>
      <c r="R1305" s="23">
        <f t="shared" si="511"/>
        <v>-2.2705882352941176</v>
      </c>
      <c r="S1305" s="22">
        <f t="shared" si="512"/>
        <v>-2.0588235294117574E-2</v>
      </c>
      <c r="T1305" s="5">
        <f t="shared" si="513"/>
        <v>0.74666666666666659</v>
      </c>
      <c r="U1305" s="5"/>
      <c r="V1305" s="5"/>
      <c r="W1305" s="5">
        <f t="shared" si="514"/>
        <v>1.25</v>
      </c>
      <c r="X1305" s="4">
        <f t="shared" si="515"/>
        <v>1.6</v>
      </c>
      <c r="Y1305" s="4">
        <f t="shared" si="516"/>
        <v>0.35000000000000009</v>
      </c>
      <c r="Z1305" s="30">
        <f t="shared" si="517"/>
        <v>2018</v>
      </c>
      <c r="AA1305" s="4">
        <f t="shared" si="518"/>
        <v>-1</v>
      </c>
      <c r="AB1305" s="4">
        <f t="shared" si="519"/>
        <v>-1</v>
      </c>
      <c r="AC1305" s="4">
        <f t="shared" si="520"/>
        <v>0</v>
      </c>
      <c r="AD1305" s="4"/>
      <c r="AE1305" s="4">
        <f t="shared" si="521"/>
        <v>5.9829059829059839E-2</v>
      </c>
      <c r="AF1305" s="31">
        <f t="shared" si="522"/>
        <v>0.25</v>
      </c>
      <c r="AG1305" s="31">
        <f t="shared" si="523"/>
        <v>0.60000000000000009</v>
      </c>
      <c r="AH1305" s="3">
        <f t="shared" si="524"/>
        <v>1</v>
      </c>
      <c r="AI1305" s="40">
        <f t="shared" si="525"/>
        <v>2.0146520146520186E-2</v>
      </c>
      <c r="AJ1305" s="3">
        <f t="shared" si="526"/>
        <v>3.8167938931297662E-2</v>
      </c>
      <c r="AK1305" s="3">
        <f t="shared" si="527"/>
        <v>0.72495170907869322</v>
      </c>
    </row>
    <row r="1306" spans="1:37" s="3" customFormat="1" x14ac:dyDescent="0.25">
      <c r="A1306" s="9">
        <v>43380</v>
      </c>
      <c r="B1306" s="1" t="s">
        <v>33</v>
      </c>
      <c r="C1306" s="1" t="s">
        <v>62</v>
      </c>
      <c r="D1306">
        <v>31</v>
      </c>
      <c r="E1306" s="1">
        <v>23</v>
      </c>
      <c r="F1306">
        <f t="shared" si="503"/>
        <v>1</v>
      </c>
      <c r="G1306">
        <f t="shared" si="504"/>
        <v>0</v>
      </c>
      <c r="H1306" s="4">
        <v>2.0499999999999998</v>
      </c>
      <c r="I1306" s="4">
        <v>1.8</v>
      </c>
      <c r="J1306" s="4">
        <v>1.83</v>
      </c>
      <c r="K1306" s="4">
        <v>2</v>
      </c>
      <c r="L1306" s="18">
        <f t="shared" si="505"/>
        <v>40</v>
      </c>
      <c r="M1306" s="18">
        <f t="shared" si="506"/>
        <v>55</v>
      </c>
      <c r="N1306" s="18">
        <f t="shared" si="507"/>
        <v>50</v>
      </c>
      <c r="O1306" s="18">
        <f t="shared" si="508"/>
        <v>50</v>
      </c>
      <c r="P1306" s="4">
        <f t="shared" si="509"/>
        <v>201810</v>
      </c>
      <c r="Q1306" s="23">
        <f t="shared" si="510"/>
        <v>2.0499999999999998</v>
      </c>
      <c r="R1306" s="23">
        <f t="shared" si="511"/>
        <v>-2.2023809523809526</v>
      </c>
      <c r="S1306" s="22">
        <f t="shared" si="512"/>
        <v>-0.15238095238095273</v>
      </c>
      <c r="T1306" s="5">
        <f t="shared" si="513"/>
        <v>0.87804878048780499</v>
      </c>
      <c r="U1306" s="5"/>
      <c r="V1306" s="5"/>
      <c r="W1306" s="5">
        <f t="shared" si="514"/>
        <v>1.0499999999999998</v>
      </c>
      <c r="X1306" s="4">
        <f t="shared" si="515"/>
        <v>0.83000000000000007</v>
      </c>
      <c r="Y1306" s="4">
        <f t="shared" si="516"/>
        <v>-0.21999999999999975</v>
      </c>
      <c r="Z1306" s="30">
        <f t="shared" si="517"/>
        <v>2018</v>
      </c>
      <c r="AA1306" s="4">
        <f t="shared" si="518"/>
        <v>-1</v>
      </c>
      <c r="AB1306" s="4">
        <f t="shared" si="519"/>
        <v>-1</v>
      </c>
      <c r="AC1306" s="4">
        <f t="shared" si="520"/>
        <v>0</v>
      </c>
      <c r="AD1306" s="4"/>
      <c r="AE1306" s="4">
        <f t="shared" si="521"/>
        <v>-5.8643209382913397E-2</v>
      </c>
      <c r="AF1306" s="31">
        <f t="shared" si="522"/>
        <v>4.9999999999999822E-2</v>
      </c>
      <c r="AG1306" s="31">
        <f t="shared" si="523"/>
        <v>-0.16999999999999993</v>
      </c>
      <c r="AH1306" s="3">
        <f t="shared" si="524"/>
        <v>1</v>
      </c>
      <c r="AI1306" s="40">
        <f t="shared" si="525"/>
        <v>1.2195121951219523E-2</v>
      </c>
      <c r="AJ1306" s="3">
        <f t="shared" si="526"/>
        <v>4.1558441558441461E-2</v>
      </c>
      <c r="AK1306" s="3">
        <f t="shared" si="527"/>
        <v>0.7172464949581745</v>
      </c>
    </row>
    <row r="1307" spans="1:37" s="3" customFormat="1" x14ac:dyDescent="0.25">
      <c r="A1307" s="9">
        <v>43380</v>
      </c>
      <c r="B1307" s="1" t="s">
        <v>49</v>
      </c>
      <c r="C1307" s="1" t="s">
        <v>56</v>
      </c>
      <c r="D1307">
        <v>30</v>
      </c>
      <c r="E1307" s="1">
        <v>14</v>
      </c>
      <c r="F1307">
        <f t="shared" si="503"/>
        <v>1</v>
      </c>
      <c r="G1307">
        <f t="shared" si="504"/>
        <v>0</v>
      </c>
      <c r="H1307" s="4">
        <v>1.57</v>
      </c>
      <c r="I1307" s="4">
        <v>2.5499999999999998</v>
      </c>
      <c r="J1307" s="4">
        <v>1.64</v>
      </c>
      <c r="K1307" s="4">
        <v>2.35</v>
      </c>
      <c r="L1307" s="18">
        <f t="shared" si="505"/>
        <v>60</v>
      </c>
      <c r="M1307" s="18">
        <f t="shared" si="506"/>
        <v>35</v>
      </c>
      <c r="N1307" s="18">
        <f t="shared" si="507"/>
        <v>60</v>
      </c>
      <c r="O1307" s="18">
        <f t="shared" si="508"/>
        <v>40</v>
      </c>
      <c r="P1307" s="4">
        <f t="shared" si="509"/>
        <v>201810</v>
      </c>
      <c r="Q1307" s="23">
        <f t="shared" si="510"/>
        <v>1.57</v>
      </c>
      <c r="R1307" s="23">
        <f t="shared" si="511"/>
        <v>-2.3995472552348613</v>
      </c>
      <c r="S1307" s="22">
        <f t="shared" si="512"/>
        <v>-0.82954725523486128</v>
      </c>
      <c r="T1307" s="5">
        <f t="shared" si="513"/>
        <v>1.6242038216560508</v>
      </c>
      <c r="U1307" s="5"/>
      <c r="V1307" s="5"/>
      <c r="W1307" s="5">
        <f t="shared" si="514"/>
        <v>0.57000000000000006</v>
      </c>
      <c r="X1307" s="4">
        <f t="shared" si="515"/>
        <v>0.6399999999999999</v>
      </c>
      <c r="Y1307" s="4">
        <f t="shared" si="516"/>
        <v>6.999999999999984E-2</v>
      </c>
      <c r="Z1307" s="30">
        <f t="shared" si="517"/>
        <v>2018</v>
      </c>
      <c r="AA1307" s="4">
        <f t="shared" si="518"/>
        <v>-1</v>
      </c>
      <c r="AB1307" s="4">
        <f t="shared" si="519"/>
        <v>-1</v>
      </c>
      <c r="AC1307" s="4">
        <f t="shared" si="520"/>
        <v>0</v>
      </c>
      <c r="AD1307" s="4"/>
      <c r="AE1307" s="4">
        <f t="shared" si="521"/>
        <v>2.7186577598260042E-2</v>
      </c>
      <c r="AF1307" s="31">
        <f t="shared" si="522"/>
        <v>-0.42999999999999994</v>
      </c>
      <c r="AG1307" s="31">
        <f t="shared" si="523"/>
        <v>-0.3600000000000001</v>
      </c>
      <c r="AH1307" s="3">
        <f t="shared" si="524"/>
        <v>0</v>
      </c>
      <c r="AI1307" s="40" t="b">
        <f t="shared" si="525"/>
        <v>0</v>
      </c>
      <c r="AJ1307" s="3">
        <f t="shared" si="526"/>
        <v>2.8276699029126329E-2</v>
      </c>
      <c r="AK1307" s="3">
        <f t="shared" si="527"/>
        <v>0.74295003424395301</v>
      </c>
    </row>
    <row r="1308" spans="1:37" s="3" customFormat="1" x14ac:dyDescent="0.25">
      <c r="A1308" s="9">
        <v>43380</v>
      </c>
      <c r="B1308" s="1" t="s">
        <v>53</v>
      </c>
      <c r="C1308" s="1" t="s">
        <v>35</v>
      </c>
      <c r="D1308">
        <v>34</v>
      </c>
      <c r="E1308" s="1">
        <v>16</v>
      </c>
      <c r="F1308">
        <f t="shared" si="503"/>
        <v>1</v>
      </c>
      <c r="G1308">
        <f t="shared" si="504"/>
        <v>0</v>
      </c>
      <c r="H1308" s="4">
        <v>1.74</v>
      </c>
      <c r="I1308" s="4">
        <v>2.15</v>
      </c>
      <c r="J1308" s="4">
        <v>2</v>
      </c>
      <c r="K1308" s="4">
        <v>1.83</v>
      </c>
      <c r="L1308" s="18">
        <f t="shared" si="505"/>
        <v>50</v>
      </c>
      <c r="M1308" s="18">
        <f t="shared" si="506"/>
        <v>45</v>
      </c>
      <c r="N1308" s="18">
        <f t="shared" si="507"/>
        <v>50</v>
      </c>
      <c r="O1308" s="18">
        <f t="shared" si="508"/>
        <v>50</v>
      </c>
      <c r="P1308" s="4">
        <f t="shared" si="509"/>
        <v>201810</v>
      </c>
      <c r="Q1308" s="23">
        <f t="shared" si="510"/>
        <v>1.74</v>
      </c>
      <c r="R1308" s="23">
        <f t="shared" si="511"/>
        <v>-2.2209165687426555</v>
      </c>
      <c r="S1308" s="22">
        <f t="shared" si="512"/>
        <v>-0.48091656874265554</v>
      </c>
      <c r="T1308" s="5">
        <f t="shared" si="513"/>
        <v>1.235632183908046</v>
      </c>
      <c r="U1308" s="5"/>
      <c r="V1308" s="5"/>
      <c r="W1308" s="5">
        <f t="shared" si="514"/>
        <v>0.74</v>
      </c>
      <c r="X1308" s="4">
        <f t="shared" si="515"/>
        <v>1</v>
      </c>
      <c r="Y1308" s="4">
        <f t="shared" si="516"/>
        <v>0.26</v>
      </c>
      <c r="Z1308" s="30">
        <f t="shared" si="517"/>
        <v>2018</v>
      </c>
      <c r="AA1308" s="4">
        <f t="shared" si="518"/>
        <v>-1</v>
      </c>
      <c r="AB1308" s="4">
        <f t="shared" si="519"/>
        <v>-1</v>
      </c>
      <c r="AC1308" s="4">
        <f t="shared" si="520"/>
        <v>0</v>
      </c>
      <c r="AD1308" s="4"/>
      <c r="AE1308" s="4">
        <f t="shared" si="521"/>
        <v>7.4712643678160884E-2</v>
      </c>
      <c r="AF1308" s="31">
        <f t="shared" si="522"/>
        <v>-0.26</v>
      </c>
      <c r="AG1308" s="31">
        <f t="shared" si="523"/>
        <v>0</v>
      </c>
      <c r="AH1308" s="3">
        <f t="shared" si="524"/>
        <v>1</v>
      </c>
      <c r="AI1308" s="40">
        <f t="shared" si="525"/>
        <v>3.488372093023262E-2</v>
      </c>
      <c r="AJ1308" s="3">
        <f t="shared" si="526"/>
        <v>3.8303341902313659E-2</v>
      </c>
      <c r="AK1308" s="3">
        <f t="shared" si="527"/>
        <v>0.72204519573698789</v>
      </c>
    </row>
    <row r="1309" spans="1:37" s="3" customFormat="1" x14ac:dyDescent="0.25">
      <c r="A1309" s="9">
        <v>43380</v>
      </c>
      <c r="B1309" s="1" t="s">
        <v>57</v>
      </c>
      <c r="C1309" s="1" t="s">
        <v>41</v>
      </c>
      <c r="D1309">
        <v>41</v>
      </c>
      <c r="E1309" s="1">
        <v>17</v>
      </c>
      <c r="F1309">
        <f t="shared" si="503"/>
        <v>1</v>
      </c>
      <c r="G1309">
        <f t="shared" si="504"/>
        <v>0</v>
      </c>
      <c r="H1309" s="4">
        <v>1.54</v>
      </c>
      <c r="I1309" s="4">
        <v>2.65</v>
      </c>
      <c r="J1309" s="4">
        <v>1.55</v>
      </c>
      <c r="K1309" s="4">
        <v>2.6</v>
      </c>
      <c r="L1309" s="18">
        <f t="shared" si="505"/>
        <v>60</v>
      </c>
      <c r="M1309" s="18">
        <f t="shared" si="506"/>
        <v>35</v>
      </c>
      <c r="N1309" s="18">
        <f t="shared" si="507"/>
        <v>60</v>
      </c>
      <c r="O1309" s="18">
        <f t="shared" si="508"/>
        <v>35</v>
      </c>
      <c r="P1309" s="4">
        <f t="shared" si="509"/>
        <v>201810</v>
      </c>
      <c r="Q1309" s="23">
        <f t="shared" si="510"/>
        <v>1.54</v>
      </c>
      <c r="R1309" s="23">
        <f t="shared" si="511"/>
        <v>-2.4579124579124576</v>
      </c>
      <c r="S1309" s="22">
        <f t="shared" si="512"/>
        <v>-0.91791245791245757</v>
      </c>
      <c r="T1309" s="5">
        <f t="shared" si="513"/>
        <v>1.7207792207792207</v>
      </c>
      <c r="U1309" s="5"/>
      <c r="V1309" s="5"/>
      <c r="W1309" s="5">
        <f t="shared" si="514"/>
        <v>0.54</v>
      </c>
      <c r="X1309" s="4">
        <f t="shared" si="515"/>
        <v>0.55000000000000004</v>
      </c>
      <c r="Y1309" s="4">
        <f t="shared" si="516"/>
        <v>1.0000000000000009E-2</v>
      </c>
      <c r="Z1309" s="30">
        <f t="shared" si="517"/>
        <v>2018</v>
      </c>
      <c r="AA1309" s="4">
        <f t="shared" si="518"/>
        <v>-1</v>
      </c>
      <c r="AB1309" s="4">
        <f t="shared" si="519"/>
        <v>-1</v>
      </c>
      <c r="AC1309" s="4">
        <f t="shared" si="520"/>
        <v>0</v>
      </c>
      <c r="AD1309" s="4"/>
      <c r="AE1309" s="4">
        <f t="shared" si="521"/>
        <v>4.1893590280687176E-3</v>
      </c>
      <c r="AF1309" s="31">
        <f t="shared" si="522"/>
        <v>-0.45999999999999996</v>
      </c>
      <c r="AG1309" s="31">
        <f t="shared" si="523"/>
        <v>-0.44999999999999996</v>
      </c>
      <c r="AH1309" s="3">
        <f t="shared" si="524"/>
        <v>0</v>
      </c>
      <c r="AI1309" s="40" t="b">
        <f t="shared" si="525"/>
        <v>0</v>
      </c>
      <c r="AJ1309" s="3">
        <f t="shared" si="526"/>
        <v>2.6014319809069208E-2</v>
      </c>
      <c r="AK1309" s="3">
        <f t="shared" si="527"/>
        <v>0.74841726539654818</v>
      </c>
    </row>
    <row r="1310" spans="1:37" s="3" customFormat="1" x14ac:dyDescent="0.25">
      <c r="A1310" s="9">
        <v>43377</v>
      </c>
      <c r="B1310" s="1" t="s">
        <v>52</v>
      </c>
      <c r="C1310" s="1" t="s">
        <v>36</v>
      </c>
      <c r="D1310">
        <v>38</v>
      </c>
      <c r="E1310" s="1">
        <v>24</v>
      </c>
      <c r="F1310">
        <f t="shared" si="503"/>
        <v>1</v>
      </c>
      <c r="G1310">
        <f t="shared" si="504"/>
        <v>0</v>
      </c>
      <c r="H1310" s="4">
        <v>1.2</v>
      </c>
      <c r="I1310" s="4">
        <v>4.75</v>
      </c>
      <c r="J1310" s="4">
        <v>1.1399999999999999</v>
      </c>
      <c r="K1310" s="4">
        <v>6</v>
      </c>
      <c r="L1310" s="18">
        <f t="shared" si="505"/>
        <v>80</v>
      </c>
      <c r="M1310" s="18">
        <f t="shared" si="506"/>
        <v>20</v>
      </c>
      <c r="N1310" s="18">
        <f t="shared" si="507"/>
        <v>85</v>
      </c>
      <c r="O1310" s="18">
        <f t="shared" si="508"/>
        <v>15</v>
      </c>
      <c r="P1310" s="4">
        <f t="shared" si="509"/>
        <v>201810</v>
      </c>
      <c r="Q1310" s="23">
        <f t="shared" si="510"/>
        <v>1.2</v>
      </c>
      <c r="R1310" s="23">
        <f t="shared" si="511"/>
        <v>-5.2666666666666675</v>
      </c>
      <c r="S1310" s="22">
        <f t="shared" si="512"/>
        <v>-4.0666666666666673</v>
      </c>
      <c r="T1310" s="5">
        <f t="shared" si="513"/>
        <v>3.9583333333333335</v>
      </c>
      <c r="U1310" s="5"/>
      <c r="V1310" s="5"/>
      <c r="W1310" s="5">
        <f t="shared" si="514"/>
        <v>0.19999999999999996</v>
      </c>
      <c r="X1310" s="4">
        <f t="shared" si="515"/>
        <v>0.1399999999999999</v>
      </c>
      <c r="Y1310" s="4">
        <f t="shared" si="516"/>
        <v>-6.0000000000000053E-2</v>
      </c>
      <c r="Z1310" s="30">
        <f t="shared" si="517"/>
        <v>2018</v>
      </c>
      <c r="AA1310" s="4">
        <f t="shared" si="518"/>
        <v>-1</v>
      </c>
      <c r="AB1310" s="4">
        <f t="shared" si="519"/>
        <v>-1</v>
      </c>
      <c r="AC1310" s="4">
        <f t="shared" si="520"/>
        <v>0</v>
      </c>
      <c r="AD1310" s="4"/>
      <c r="AE1310" s="4">
        <f t="shared" si="521"/>
        <v>-4.3859649122807043E-2</v>
      </c>
      <c r="AF1310" s="31">
        <f t="shared" si="522"/>
        <v>-0.8</v>
      </c>
      <c r="AG1310" s="31">
        <f t="shared" si="523"/>
        <v>-0.8600000000000001</v>
      </c>
      <c r="AH1310" s="3">
        <f t="shared" si="524"/>
        <v>0</v>
      </c>
      <c r="AI1310" s="40" t="b">
        <f t="shared" si="525"/>
        <v>0</v>
      </c>
      <c r="AJ1310" s="3">
        <f t="shared" si="526"/>
        <v>4.2016806722689037E-2</v>
      </c>
      <c r="AK1310" s="3">
        <f t="shared" si="527"/>
        <v>0.81686672822406892</v>
      </c>
    </row>
    <row r="1311" spans="1:37" s="3" customFormat="1" x14ac:dyDescent="0.25">
      <c r="A1311" s="9">
        <v>43374</v>
      </c>
      <c r="B1311" s="1" t="s">
        <v>35</v>
      </c>
      <c r="C1311" s="1" t="s">
        <v>49</v>
      </c>
      <c r="D1311">
        <v>23</v>
      </c>
      <c r="E1311" s="1">
        <v>27</v>
      </c>
      <c r="F1311">
        <f t="shared" si="503"/>
        <v>0</v>
      </c>
      <c r="G1311">
        <f t="shared" si="504"/>
        <v>1</v>
      </c>
      <c r="H1311" s="4">
        <v>2.6</v>
      </c>
      <c r="I1311" s="4">
        <v>1.55</v>
      </c>
      <c r="J1311" s="4">
        <v>2.85</v>
      </c>
      <c r="K1311" s="4">
        <v>1.44</v>
      </c>
      <c r="L1311" s="18">
        <f t="shared" si="505"/>
        <v>30</v>
      </c>
      <c r="M1311" s="18">
        <f t="shared" si="506"/>
        <v>60</v>
      </c>
      <c r="N1311" s="18">
        <f t="shared" si="507"/>
        <v>35</v>
      </c>
      <c r="O1311" s="18">
        <f t="shared" si="508"/>
        <v>65</v>
      </c>
      <c r="P1311" s="4">
        <f t="shared" si="509"/>
        <v>201810</v>
      </c>
      <c r="Q1311" s="23">
        <f t="shared" si="510"/>
        <v>1.6774193548387097</v>
      </c>
      <c r="R1311" s="23">
        <f t="shared" si="511"/>
        <v>-2.4431818181818183</v>
      </c>
      <c r="S1311" s="22">
        <f t="shared" si="512"/>
        <v>-0.7657624633431086</v>
      </c>
      <c r="T1311" s="5">
        <f t="shared" si="513"/>
        <v>0.59615384615384615</v>
      </c>
      <c r="U1311" s="5"/>
      <c r="V1311" s="5"/>
      <c r="W1311" s="5">
        <f t="shared" si="514"/>
        <v>-1</v>
      </c>
      <c r="X1311" s="4">
        <f t="shared" si="515"/>
        <v>-1</v>
      </c>
      <c r="Y1311" s="4">
        <f t="shared" si="516"/>
        <v>0</v>
      </c>
      <c r="Z1311" s="30">
        <f t="shared" si="517"/>
        <v>2018</v>
      </c>
      <c r="AA1311" s="4">
        <f t="shared" si="518"/>
        <v>0.55000000000000004</v>
      </c>
      <c r="AB1311" s="4">
        <f t="shared" si="519"/>
        <v>0.43999999999999995</v>
      </c>
      <c r="AC1311" s="4">
        <f t="shared" si="520"/>
        <v>-0.1100000000000001</v>
      </c>
      <c r="AD1311" s="4"/>
      <c r="AE1311" s="4">
        <f t="shared" si="521"/>
        <v>3.373819163292846E-2</v>
      </c>
      <c r="AF1311" s="31">
        <f t="shared" si="522"/>
        <v>-0.44999999999999996</v>
      </c>
      <c r="AG1311" s="31">
        <f t="shared" si="523"/>
        <v>-0.56000000000000005</v>
      </c>
      <c r="AH1311" s="3">
        <f t="shared" si="524"/>
        <v>1</v>
      </c>
      <c r="AI1311" s="40" t="b">
        <f t="shared" si="525"/>
        <v>0</v>
      </c>
      <c r="AJ1311" s="3">
        <f t="shared" si="526"/>
        <v>2.8915662650602414E-2</v>
      </c>
      <c r="AK1311" s="3">
        <f t="shared" si="527"/>
        <v>0.74447228909727914</v>
      </c>
    </row>
    <row r="1312" spans="1:37" s="3" customFormat="1" x14ac:dyDescent="0.25">
      <c r="A1312" s="9">
        <v>43373</v>
      </c>
      <c r="B1312" s="1" t="s">
        <v>57</v>
      </c>
      <c r="C1312" s="1" t="s">
        <v>43</v>
      </c>
      <c r="D1312">
        <v>14</v>
      </c>
      <c r="E1312" s="1">
        <v>26</v>
      </c>
      <c r="F1312">
        <f t="shared" si="503"/>
        <v>0</v>
      </c>
      <c r="G1312">
        <f t="shared" si="504"/>
        <v>1</v>
      </c>
      <c r="H1312" s="4">
        <v>1.6</v>
      </c>
      <c r="I1312" s="4">
        <v>2.4500000000000002</v>
      </c>
      <c r="J1312" s="4">
        <v>1.62</v>
      </c>
      <c r="K1312" s="4">
        <v>2.4</v>
      </c>
      <c r="L1312" s="18">
        <f t="shared" si="505"/>
        <v>60</v>
      </c>
      <c r="M1312" s="18">
        <f t="shared" si="506"/>
        <v>40</v>
      </c>
      <c r="N1312" s="18">
        <f t="shared" si="507"/>
        <v>60</v>
      </c>
      <c r="O1312" s="18">
        <f t="shared" si="508"/>
        <v>40</v>
      </c>
      <c r="P1312" s="4">
        <f t="shared" si="509"/>
        <v>201809</v>
      </c>
      <c r="Q1312" s="23">
        <f t="shared" si="510"/>
        <v>0.65306122448979587</v>
      </c>
      <c r="R1312" s="23">
        <f t="shared" si="511"/>
        <v>-2.3563218390804597</v>
      </c>
      <c r="S1312" s="22">
        <f t="shared" si="512"/>
        <v>-1.7032606145906639</v>
      </c>
      <c r="T1312" s="5">
        <f t="shared" si="513"/>
        <v>1.53125</v>
      </c>
      <c r="U1312" s="5"/>
      <c r="V1312" s="5"/>
      <c r="W1312" s="5">
        <f t="shared" si="514"/>
        <v>-1</v>
      </c>
      <c r="X1312" s="4">
        <f t="shared" si="515"/>
        <v>-1</v>
      </c>
      <c r="Y1312" s="4">
        <f t="shared" si="516"/>
        <v>0</v>
      </c>
      <c r="Z1312" s="30">
        <f t="shared" si="517"/>
        <v>2018</v>
      </c>
      <c r="AA1312" s="4">
        <f t="shared" si="518"/>
        <v>1.4500000000000002</v>
      </c>
      <c r="AB1312" s="4">
        <f t="shared" si="519"/>
        <v>1.4</v>
      </c>
      <c r="AC1312" s="4">
        <f t="shared" si="520"/>
        <v>-5.0000000000000266E-2</v>
      </c>
      <c r="AD1312" s="4"/>
      <c r="AE1312" s="4">
        <f t="shared" si="521"/>
        <v>7.7160493827160836E-3</v>
      </c>
      <c r="AF1312" s="31">
        <f t="shared" si="522"/>
        <v>0.45000000000000018</v>
      </c>
      <c r="AG1312" s="31">
        <f t="shared" si="523"/>
        <v>0.39999999999999991</v>
      </c>
      <c r="AH1312" s="3">
        <f t="shared" si="524"/>
        <v>0</v>
      </c>
      <c r="AI1312" s="40" t="b">
        <f t="shared" si="525"/>
        <v>0</v>
      </c>
      <c r="AJ1312" s="3">
        <f t="shared" si="526"/>
        <v>3.2098765432098886E-2</v>
      </c>
      <c r="AK1312" s="3">
        <f t="shared" si="527"/>
        <v>0.73643794252394845</v>
      </c>
    </row>
    <row r="1313" spans="1:37" s="3" customFormat="1" x14ac:dyDescent="0.25">
      <c r="A1313" s="9">
        <v>43373</v>
      </c>
      <c r="B1313" s="1" t="s">
        <v>74</v>
      </c>
      <c r="C1313" s="1" t="s">
        <v>38</v>
      </c>
      <c r="D1313">
        <v>29</v>
      </c>
      <c r="E1313" s="1">
        <v>27</v>
      </c>
      <c r="F1313">
        <f t="shared" si="503"/>
        <v>1</v>
      </c>
      <c r="G1313">
        <f t="shared" si="504"/>
        <v>0</v>
      </c>
      <c r="H1313" s="4">
        <v>1.22</v>
      </c>
      <c r="I1313" s="4">
        <v>4.5</v>
      </c>
      <c r="J1313" s="4">
        <v>1.18</v>
      </c>
      <c r="K1313" s="4">
        <v>5.25</v>
      </c>
      <c r="L1313" s="18">
        <f t="shared" si="505"/>
        <v>80</v>
      </c>
      <c r="M1313" s="18">
        <f t="shared" si="506"/>
        <v>20</v>
      </c>
      <c r="N1313" s="18">
        <f t="shared" si="507"/>
        <v>80</v>
      </c>
      <c r="O1313" s="18">
        <f t="shared" si="508"/>
        <v>15</v>
      </c>
      <c r="P1313" s="4">
        <f t="shared" si="509"/>
        <v>201809</v>
      </c>
      <c r="Q1313" s="23">
        <f t="shared" si="510"/>
        <v>1.22</v>
      </c>
      <c r="R1313" s="23">
        <f t="shared" si="511"/>
        <v>-4.8311688311688314</v>
      </c>
      <c r="S1313" s="22">
        <f t="shared" si="512"/>
        <v>-3.6111688311688317</v>
      </c>
      <c r="T1313" s="5">
        <f t="shared" si="513"/>
        <v>3.6885245901639343</v>
      </c>
      <c r="U1313" s="5"/>
      <c r="V1313" s="5"/>
      <c r="W1313" s="5">
        <f t="shared" si="514"/>
        <v>0.21999999999999997</v>
      </c>
      <c r="X1313" s="4">
        <f t="shared" si="515"/>
        <v>0.17999999999999994</v>
      </c>
      <c r="Y1313" s="4">
        <f t="shared" si="516"/>
        <v>-4.0000000000000036E-2</v>
      </c>
      <c r="Z1313" s="30">
        <f t="shared" si="517"/>
        <v>2018</v>
      </c>
      <c r="AA1313" s="4">
        <f t="shared" si="518"/>
        <v>-1</v>
      </c>
      <c r="AB1313" s="4">
        <f t="shared" si="519"/>
        <v>-1</v>
      </c>
      <c r="AC1313" s="4">
        <f t="shared" si="520"/>
        <v>0</v>
      </c>
      <c r="AD1313" s="4"/>
      <c r="AE1313" s="4">
        <f t="shared" si="521"/>
        <v>-2.7785495971103136E-2</v>
      </c>
      <c r="AF1313" s="31">
        <f t="shared" si="522"/>
        <v>-0.78</v>
      </c>
      <c r="AG1313" s="31">
        <f t="shared" si="523"/>
        <v>-0.82000000000000006</v>
      </c>
      <c r="AH1313" s="3">
        <f t="shared" si="524"/>
        <v>0</v>
      </c>
      <c r="AI1313" s="40" t="b">
        <f t="shared" si="525"/>
        <v>0</v>
      </c>
      <c r="AJ1313" s="3">
        <f t="shared" si="526"/>
        <v>4.0209790209790097E-2</v>
      </c>
      <c r="AK1313" s="3">
        <f t="shared" si="527"/>
        <v>0.8102196077650704</v>
      </c>
    </row>
    <row r="1314" spans="1:37" s="3" customFormat="1" x14ac:dyDescent="0.25">
      <c r="A1314" s="9">
        <v>43373</v>
      </c>
      <c r="B1314" s="1" t="s">
        <v>34</v>
      </c>
      <c r="C1314" s="1" t="s">
        <v>42</v>
      </c>
      <c r="D1314">
        <v>18</v>
      </c>
      <c r="E1314" s="1">
        <v>33</v>
      </c>
      <c r="F1314">
        <f t="shared" si="503"/>
        <v>0</v>
      </c>
      <c r="G1314">
        <f t="shared" si="504"/>
        <v>1</v>
      </c>
      <c r="H1314" s="4">
        <v>2.5499999999999998</v>
      </c>
      <c r="I1314" s="4">
        <v>1.57</v>
      </c>
      <c r="J1314" s="4">
        <v>2.5499999999999998</v>
      </c>
      <c r="K1314" s="4">
        <v>1.57</v>
      </c>
      <c r="L1314" s="18">
        <f t="shared" si="505"/>
        <v>30</v>
      </c>
      <c r="M1314" s="18">
        <f t="shared" si="506"/>
        <v>60</v>
      </c>
      <c r="N1314" s="18">
        <f t="shared" si="507"/>
        <v>35</v>
      </c>
      <c r="O1314" s="18">
        <f t="shared" si="508"/>
        <v>60</v>
      </c>
      <c r="P1314" s="4">
        <f t="shared" si="509"/>
        <v>201809</v>
      </c>
      <c r="Q1314" s="23">
        <f t="shared" si="510"/>
        <v>1.6242038216560508</v>
      </c>
      <c r="R1314" s="23">
        <f t="shared" si="511"/>
        <v>-2.3995472552348613</v>
      </c>
      <c r="S1314" s="22">
        <f t="shared" si="512"/>
        <v>-0.77534343357881053</v>
      </c>
      <c r="T1314" s="5">
        <f t="shared" si="513"/>
        <v>0.61568627450980395</v>
      </c>
      <c r="U1314" s="5"/>
      <c r="V1314" s="5"/>
      <c r="W1314" s="5">
        <f t="shared" si="514"/>
        <v>-1</v>
      </c>
      <c r="X1314" s="4">
        <f t="shared" si="515"/>
        <v>-1</v>
      </c>
      <c r="Y1314" s="4">
        <f t="shared" si="516"/>
        <v>0</v>
      </c>
      <c r="Z1314" s="30">
        <f t="shared" si="517"/>
        <v>2018</v>
      </c>
      <c r="AA1314" s="4">
        <f t="shared" si="518"/>
        <v>0.57000000000000006</v>
      </c>
      <c r="AB1314" s="4">
        <f t="shared" si="519"/>
        <v>0.57000000000000006</v>
      </c>
      <c r="AC1314" s="4">
        <f t="shared" si="520"/>
        <v>0</v>
      </c>
      <c r="AD1314" s="4"/>
      <c r="AE1314" s="4">
        <f t="shared" si="521"/>
        <v>0</v>
      </c>
      <c r="AF1314" s="31">
        <f t="shared" si="522"/>
        <v>-0.42999999999999994</v>
      </c>
      <c r="AG1314" s="31">
        <f t="shared" si="523"/>
        <v>-0.42999999999999994</v>
      </c>
      <c r="AH1314" s="3">
        <f t="shared" si="524"/>
        <v>0</v>
      </c>
      <c r="AI1314" s="40" t="b">
        <f t="shared" si="525"/>
        <v>0</v>
      </c>
      <c r="AJ1314" s="3">
        <f t="shared" si="526"/>
        <v>2.8276699029126329E-2</v>
      </c>
      <c r="AK1314" s="3">
        <f t="shared" si="527"/>
        <v>0.74295003424395301</v>
      </c>
    </row>
    <row r="1315" spans="1:37" s="3" customFormat="1" x14ac:dyDescent="0.25">
      <c r="A1315" s="9">
        <v>43373</v>
      </c>
      <c r="B1315" s="1" t="s">
        <v>63</v>
      </c>
      <c r="C1315" s="1" t="s">
        <v>61</v>
      </c>
      <c r="D1315">
        <v>17</v>
      </c>
      <c r="E1315" s="1">
        <v>20</v>
      </c>
      <c r="F1315">
        <f t="shared" si="503"/>
        <v>0</v>
      </c>
      <c r="G1315">
        <f t="shared" si="504"/>
        <v>1</v>
      </c>
      <c r="H1315" s="4">
        <v>2.4</v>
      </c>
      <c r="I1315" s="4">
        <v>1.62</v>
      </c>
      <c r="J1315" s="4">
        <v>2.7</v>
      </c>
      <c r="K1315" s="4">
        <v>1.5</v>
      </c>
      <c r="L1315" s="18">
        <f t="shared" si="505"/>
        <v>40</v>
      </c>
      <c r="M1315" s="18">
        <f t="shared" si="506"/>
        <v>60</v>
      </c>
      <c r="N1315" s="18">
        <f t="shared" si="507"/>
        <v>35</v>
      </c>
      <c r="O1315" s="18">
        <f t="shared" si="508"/>
        <v>65</v>
      </c>
      <c r="P1315" s="4">
        <f t="shared" si="509"/>
        <v>201809</v>
      </c>
      <c r="Q1315" s="23">
        <f t="shared" si="510"/>
        <v>1.4814814814814814</v>
      </c>
      <c r="R1315" s="23">
        <f t="shared" si="511"/>
        <v>-2.3271889400921655</v>
      </c>
      <c r="S1315" s="22">
        <f t="shared" si="512"/>
        <v>-0.84570745861068408</v>
      </c>
      <c r="T1315" s="5">
        <f t="shared" si="513"/>
        <v>0.67500000000000004</v>
      </c>
      <c r="U1315" s="5"/>
      <c r="V1315" s="5"/>
      <c r="W1315" s="5">
        <f t="shared" si="514"/>
        <v>-1</v>
      </c>
      <c r="X1315" s="4">
        <f t="shared" si="515"/>
        <v>-1</v>
      </c>
      <c r="Y1315" s="4">
        <f t="shared" si="516"/>
        <v>0</v>
      </c>
      <c r="Z1315" s="30">
        <f t="shared" si="517"/>
        <v>2018</v>
      </c>
      <c r="AA1315" s="4">
        <f t="shared" si="518"/>
        <v>0.62000000000000011</v>
      </c>
      <c r="AB1315" s="4">
        <f t="shared" si="519"/>
        <v>0.5</v>
      </c>
      <c r="AC1315" s="4">
        <f t="shared" si="520"/>
        <v>-0.12000000000000011</v>
      </c>
      <c r="AD1315" s="4"/>
      <c r="AE1315" s="4">
        <f t="shared" si="521"/>
        <v>4.6296296296296335E-2</v>
      </c>
      <c r="AF1315" s="31">
        <f t="shared" si="522"/>
        <v>-0.37999999999999989</v>
      </c>
      <c r="AG1315" s="31">
        <f t="shared" si="523"/>
        <v>-0.5</v>
      </c>
      <c r="AH1315" s="3">
        <f t="shared" si="524"/>
        <v>1</v>
      </c>
      <c r="AI1315" s="40">
        <f t="shared" si="525"/>
        <v>1.2345679012345734E-2</v>
      </c>
      <c r="AJ1315" s="3">
        <f t="shared" si="526"/>
        <v>3.2835820895522283E-2</v>
      </c>
      <c r="AK1315" s="3">
        <f t="shared" si="527"/>
        <v>0.73406619925824312</v>
      </c>
    </row>
    <row r="1316" spans="1:37" s="3" customFormat="1" x14ac:dyDescent="0.25">
      <c r="A1316" s="9">
        <v>43373</v>
      </c>
      <c r="B1316" s="1" t="s">
        <v>54</v>
      </c>
      <c r="C1316" s="1" t="s">
        <v>58</v>
      </c>
      <c r="D1316">
        <v>45</v>
      </c>
      <c r="E1316" s="1">
        <v>42</v>
      </c>
      <c r="F1316">
        <f t="shared" si="503"/>
        <v>1</v>
      </c>
      <c r="G1316">
        <f t="shared" si="504"/>
        <v>0</v>
      </c>
      <c r="H1316" s="4">
        <v>1.66</v>
      </c>
      <c r="I1316" s="4">
        <v>2.2999999999999998</v>
      </c>
      <c r="J1316" s="4">
        <v>1.71</v>
      </c>
      <c r="K1316" s="4">
        <v>2.2000000000000002</v>
      </c>
      <c r="L1316" s="18">
        <f t="shared" si="505"/>
        <v>60</v>
      </c>
      <c r="M1316" s="18">
        <f t="shared" si="506"/>
        <v>40</v>
      </c>
      <c r="N1316" s="18">
        <f t="shared" si="507"/>
        <v>55</v>
      </c>
      <c r="O1316" s="18">
        <f t="shared" si="508"/>
        <v>45</v>
      </c>
      <c r="P1316" s="4">
        <f t="shared" si="509"/>
        <v>201809</v>
      </c>
      <c r="Q1316" s="23">
        <f t="shared" si="510"/>
        <v>1.66</v>
      </c>
      <c r="R1316" s="23">
        <f t="shared" si="511"/>
        <v>-2.2843822843822847</v>
      </c>
      <c r="S1316" s="22">
        <f t="shared" si="512"/>
        <v>-0.62438228438228482</v>
      </c>
      <c r="T1316" s="5">
        <f t="shared" si="513"/>
        <v>1.3855421686746987</v>
      </c>
      <c r="U1316" s="5"/>
      <c r="V1316" s="5"/>
      <c r="W1316" s="5">
        <f t="shared" si="514"/>
        <v>0.65999999999999992</v>
      </c>
      <c r="X1316" s="4">
        <f t="shared" si="515"/>
        <v>0.71</v>
      </c>
      <c r="Y1316" s="4">
        <f t="shared" si="516"/>
        <v>5.0000000000000044E-2</v>
      </c>
      <c r="Z1316" s="30">
        <f t="shared" si="517"/>
        <v>2018</v>
      </c>
      <c r="AA1316" s="4">
        <f t="shared" si="518"/>
        <v>-1</v>
      </c>
      <c r="AB1316" s="4">
        <f t="shared" si="519"/>
        <v>-1</v>
      </c>
      <c r="AC1316" s="4">
        <f t="shared" si="520"/>
        <v>0</v>
      </c>
      <c r="AD1316" s="4"/>
      <c r="AE1316" s="4">
        <f t="shared" si="521"/>
        <v>1.7614316916790052E-2</v>
      </c>
      <c r="AF1316" s="31">
        <f t="shared" si="522"/>
        <v>-0.34000000000000008</v>
      </c>
      <c r="AG1316" s="31">
        <f t="shared" si="523"/>
        <v>-0.29000000000000004</v>
      </c>
      <c r="AH1316" s="3">
        <f t="shared" si="524"/>
        <v>0</v>
      </c>
      <c r="AI1316" s="40" t="b">
        <f t="shared" si="525"/>
        <v>0</v>
      </c>
      <c r="AJ1316" s="3">
        <f t="shared" si="526"/>
        <v>3.5858585858585923E-2</v>
      </c>
      <c r="AK1316" s="3">
        <f t="shared" si="527"/>
        <v>0.72834147531433491</v>
      </c>
    </row>
    <row r="1317" spans="1:37" s="3" customFormat="1" x14ac:dyDescent="0.25">
      <c r="A1317" s="9">
        <v>43373</v>
      </c>
      <c r="B1317" s="1" t="s">
        <v>41</v>
      </c>
      <c r="C1317" s="1" t="s">
        <v>44</v>
      </c>
      <c r="D1317">
        <v>36</v>
      </c>
      <c r="E1317" s="1">
        <v>37</v>
      </c>
      <c r="F1317">
        <f t="shared" si="503"/>
        <v>0</v>
      </c>
      <c r="G1317">
        <f t="shared" si="504"/>
        <v>1</v>
      </c>
      <c r="H1317" s="4">
        <v>1.41</v>
      </c>
      <c r="I1317" s="4">
        <v>3</v>
      </c>
      <c r="J1317" s="4">
        <v>1.54</v>
      </c>
      <c r="K1317" s="4">
        <v>2.65</v>
      </c>
      <c r="L1317" s="18">
        <f t="shared" si="505"/>
        <v>70</v>
      </c>
      <c r="M1317" s="18">
        <f t="shared" si="506"/>
        <v>30</v>
      </c>
      <c r="N1317" s="18">
        <f t="shared" si="507"/>
        <v>60</v>
      </c>
      <c r="O1317" s="18">
        <f t="shared" si="508"/>
        <v>35</v>
      </c>
      <c r="P1317" s="4">
        <f t="shared" si="509"/>
        <v>201809</v>
      </c>
      <c r="Q1317" s="23">
        <f t="shared" si="510"/>
        <v>0.47</v>
      </c>
      <c r="R1317" s="23">
        <f t="shared" si="511"/>
        <v>-2.9390243902439028</v>
      </c>
      <c r="S1317" s="22">
        <f t="shared" si="512"/>
        <v>-2.4690243902439031</v>
      </c>
      <c r="T1317" s="5">
        <f t="shared" si="513"/>
        <v>2.1276595744680851</v>
      </c>
      <c r="U1317" s="5"/>
      <c r="V1317" s="5"/>
      <c r="W1317" s="5">
        <f t="shared" si="514"/>
        <v>-1</v>
      </c>
      <c r="X1317" s="4">
        <f t="shared" si="515"/>
        <v>-1</v>
      </c>
      <c r="Y1317" s="4">
        <f t="shared" si="516"/>
        <v>0</v>
      </c>
      <c r="Z1317" s="30">
        <f t="shared" si="517"/>
        <v>2018</v>
      </c>
      <c r="AA1317" s="4">
        <f t="shared" si="518"/>
        <v>2</v>
      </c>
      <c r="AB1317" s="4">
        <f t="shared" si="519"/>
        <v>1.65</v>
      </c>
      <c r="AC1317" s="4">
        <f t="shared" si="520"/>
        <v>-0.35000000000000009</v>
      </c>
      <c r="AD1317" s="4"/>
      <c r="AE1317" s="4">
        <f t="shared" si="521"/>
        <v>5.9869208805379048E-2</v>
      </c>
      <c r="AF1317" s="31">
        <f t="shared" si="522"/>
        <v>1</v>
      </c>
      <c r="AG1317" s="31">
        <f t="shared" si="523"/>
        <v>0.64999999999999991</v>
      </c>
      <c r="AH1317" s="3">
        <f t="shared" si="524"/>
        <v>1</v>
      </c>
      <c r="AI1317" s="40">
        <f t="shared" si="525"/>
        <v>1.7316017316017396E-2</v>
      </c>
      <c r="AJ1317" s="3">
        <f t="shared" si="526"/>
        <v>4.0816326530612401E-2</v>
      </c>
      <c r="AK1317" s="3">
        <f t="shared" si="527"/>
        <v>0.75353352447060007</v>
      </c>
    </row>
    <row r="1318" spans="1:37" s="3" customFormat="1" x14ac:dyDescent="0.25">
      <c r="A1318" s="9">
        <v>43373</v>
      </c>
      <c r="B1318" s="1" t="s">
        <v>45</v>
      </c>
      <c r="C1318" s="1" t="s">
        <v>39</v>
      </c>
      <c r="D1318">
        <v>48</v>
      </c>
      <c r="E1318" s="1">
        <v>10</v>
      </c>
      <c r="F1318">
        <f t="shared" si="503"/>
        <v>1</v>
      </c>
      <c r="G1318">
        <f t="shared" si="504"/>
        <v>0</v>
      </c>
      <c r="H1318" s="4">
        <v>1.62</v>
      </c>
      <c r="I1318" s="4">
        <v>2.4</v>
      </c>
      <c r="J1318" s="4">
        <v>1.64</v>
      </c>
      <c r="K1318" s="4">
        <v>2.35</v>
      </c>
      <c r="L1318" s="18">
        <f t="shared" si="505"/>
        <v>60</v>
      </c>
      <c r="M1318" s="18">
        <f t="shared" si="506"/>
        <v>40</v>
      </c>
      <c r="N1318" s="18">
        <f t="shared" si="507"/>
        <v>60</v>
      </c>
      <c r="O1318" s="18">
        <f t="shared" si="508"/>
        <v>40</v>
      </c>
      <c r="P1318" s="4">
        <f t="shared" si="509"/>
        <v>201809</v>
      </c>
      <c r="Q1318" s="23">
        <f t="shared" si="510"/>
        <v>1.62</v>
      </c>
      <c r="R1318" s="23">
        <f t="shared" si="511"/>
        <v>-2.3271889400921655</v>
      </c>
      <c r="S1318" s="22">
        <f t="shared" si="512"/>
        <v>-0.70718894009216537</v>
      </c>
      <c r="T1318" s="5">
        <f t="shared" si="513"/>
        <v>1.4814814814814814</v>
      </c>
      <c r="U1318" s="5"/>
      <c r="V1318" s="5"/>
      <c r="W1318" s="5">
        <f t="shared" si="514"/>
        <v>0.62000000000000011</v>
      </c>
      <c r="X1318" s="4">
        <f t="shared" si="515"/>
        <v>0.6399999999999999</v>
      </c>
      <c r="Y1318" s="4">
        <f t="shared" si="516"/>
        <v>1.9999999999999796E-2</v>
      </c>
      <c r="Z1318" s="30">
        <f t="shared" si="517"/>
        <v>2018</v>
      </c>
      <c r="AA1318" s="4">
        <f t="shared" si="518"/>
        <v>-1</v>
      </c>
      <c r="AB1318" s="4">
        <f t="shared" si="519"/>
        <v>-1</v>
      </c>
      <c r="AC1318" s="4">
        <f t="shared" si="520"/>
        <v>0</v>
      </c>
      <c r="AD1318" s="4"/>
      <c r="AE1318" s="4">
        <f t="shared" si="521"/>
        <v>7.5278530563083201E-3</v>
      </c>
      <c r="AF1318" s="31">
        <f t="shared" si="522"/>
        <v>-0.37999999999999989</v>
      </c>
      <c r="AG1318" s="31">
        <f t="shared" si="523"/>
        <v>-0.3600000000000001</v>
      </c>
      <c r="AH1318" s="3">
        <f t="shared" si="524"/>
        <v>0</v>
      </c>
      <c r="AI1318" s="40" t="b">
        <f t="shared" si="525"/>
        <v>0</v>
      </c>
      <c r="AJ1318" s="3">
        <f t="shared" si="526"/>
        <v>3.2835820895522283E-2</v>
      </c>
      <c r="AK1318" s="3">
        <f t="shared" si="527"/>
        <v>0.73406619925824312</v>
      </c>
    </row>
    <row r="1319" spans="1:37" s="3" customFormat="1" x14ac:dyDescent="0.25">
      <c r="A1319" s="9">
        <v>43373</v>
      </c>
      <c r="B1319" s="1" t="s">
        <v>37</v>
      </c>
      <c r="C1319" s="1" t="s">
        <v>33</v>
      </c>
      <c r="D1319">
        <v>26</v>
      </c>
      <c r="E1319" s="1">
        <v>24</v>
      </c>
      <c r="F1319">
        <f t="shared" si="503"/>
        <v>1</v>
      </c>
      <c r="G1319">
        <f t="shared" si="504"/>
        <v>0</v>
      </c>
      <c r="H1319" s="4">
        <v>1.6</v>
      </c>
      <c r="I1319" s="4">
        <v>2.4500000000000002</v>
      </c>
      <c r="J1319" s="4">
        <v>1.74</v>
      </c>
      <c r="K1319" s="4">
        <v>2.15</v>
      </c>
      <c r="L1319" s="18">
        <f t="shared" si="505"/>
        <v>60</v>
      </c>
      <c r="M1319" s="18">
        <f t="shared" si="506"/>
        <v>40</v>
      </c>
      <c r="N1319" s="18">
        <f t="shared" si="507"/>
        <v>55</v>
      </c>
      <c r="O1319" s="18">
        <f t="shared" si="508"/>
        <v>45</v>
      </c>
      <c r="P1319" s="4">
        <f t="shared" si="509"/>
        <v>201809</v>
      </c>
      <c r="Q1319" s="23">
        <f t="shared" si="510"/>
        <v>1.6</v>
      </c>
      <c r="R1319" s="23">
        <f t="shared" si="511"/>
        <v>-2.3563218390804597</v>
      </c>
      <c r="S1319" s="22">
        <f t="shared" si="512"/>
        <v>-0.75632183908045958</v>
      </c>
      <c r="T1319" s="5">
        <f t="shared" si="513"/>
        <v>1.53125</v>
      </c>
      <c r="U1319" s="5"/>
      <c r="V1319" s="5"/>
      <c r="W1319" s="5">
        <f t="shared" si="514"/>
        <v>0.60000000000000009</v>
      </c>
      <c r="X1319" s="4">
        <f t="shared" si="515"/>
        <v>0.74</v>
      </c>
      <c r="Y1319" s="4">
        <f t="shared" si="516"/>
        <v>0.1399999999999999</v>
      </c>
      <c r="Z1319" s="30">
        <f t="shared" si="517"/>
        <v>2018</v>
      </c>
      <c r="AA1319" s="4">
        <f t="shared" si="518"/>
        <v>-1</v>
      </c>
      <c r="AB1319" s="4">
        <f t="shared" si="519"/>
        <v>-1</v>
      </c>
      <c r="AC1319" s="4">
        <f t="shared" si="520"/>
        <v>0</v>
      </c>
      <c r="AD1319" s="4"/>
      <c r="AE1319" s="4">
        <f t="shared" si="521"/>
        <v>5.0287356321839116E-2</v>
      </c>
      <c r="AF1319" s="31">
        <f t="shared" si="522"/>
        <v>-0.39999999999999991</v>
      </c>
      <c r="AG1319" s="31">
        <f t="shared" si="523"/>
        <v>-0.26</v>
      </c>
      <c r="AH1319" s="3">
        <f t="shared" si="524"/>
        <v>1</v>
      </c>
      <c r="AI1319" s="40">
        <f t="shared" si="525"/>
        <v>1.7124091015716658E-2</v>
      </c>
      <c r="AJ1319" s="3">
        <f t="shared" si="526"/>
        <v>3.2098765432098886E-2</v>
      </c>
      <c r="AK1319" s="3">
        <f t="shared" si="527"/>
        <v>0.73643794252394845</v>
      </c>
    </row>
    <row r="1320" spans="1:37" s="3" customFormat="1" x14ac:dyDescent="0.25">
      <c r="A1320" s="9">
        <v>43373</v>
      </c>
      <c r="B1320" s="1" t="s">
        <v>62</v>
      </c>
      <c r="C1320" s="1" t="s">
        <v>46</v>
      </c>
      <c r="D1320">
        <v>22</v>
      </c>
      <c r="E1320" s="1">
        <v>0</v>
      </c>
      <c r="F1320">
        <f t="shared" si="503"/>
        <v>1</v>
      </c>
      <c r="G1320">
        <f t="shared" si="504"/>
        <v>0</v>
      </c>
      <c r="H1320" s="4">
        <v>1.25</v>
      </c>
      <c r="I1320" s="4">
        <v>4.2</v>
      </c>
      <c r="J1320" s="4">
        <v>1.25</v>
      </c>
      <c r="K1320" s="4">
        <v>4.2</v>
      </c>
      <c r="L1320" s="18">
        <f t="shared" si="505"/>
        <v>80</v>
      </c>
      <c r="M1320" s="18">
        <f t="shared" si="506"/>
        <v>20</v>
      </c>
      <c r="N1320" s="18">
        <f t="shared" si="507"/>
        <v>80</v>
      </c>
      <c r="O1320" s="18">
        <f t="shared" si="508"/>
        <v>20</v>
      </c>
      <c r="P1320" s="4">
        <f t="shared" si="509"/>
        <v>201809</v>
      </c>
      <c r="Q1320" s="23">
        <f t="shared" si="510"/>
        <v>1.25</v>
      </c>
      <c r="R1320" s="23">
        <f t="shared" si="511"/>
        <v>-4.3125</v>
      </c>
      <c r="S1320" s="22">
        <f t="shared" si="512"/>
        <v>-3.0625</v>
      </c>
      <c r="T1320" s="5">
        <f t="shared" si="513"/>
        <v>3.3600000000000003</v>
      </c>
      <c r="U1320" s="5"/>
      <c r="V1320" s="5"/>
      <c r="W1320" s="5">
        <f t="shared" si="514"/>
        <v>0.25</v>
      </c>
      <c r="X1320" s="4">
        <f t="shared" si="515"/>
        <v>0.25</v>
      </c>
      <c r="Y1320" s="4">
        <f t="shared" si="516"/>
        <v>0</v>
      </c>
      <c r="Z1320" s="30">
        <f t="shared" si="517"/>
        <v>2018</v>
      </c>
      <c r="AA1320" s="4">
        <f t="shared" si="518"/>
        <v>-1</v>
      </c>
      <c r="AB1320" s="4">
        <f t="shared" si="519"/>
        <v>-1</v>
      </c>
      <c r="AC1320" s="4">
        <f t="shared" si="520"/>
        <v>0</v>
      </c>
      <c r="AD1320" s="4"/>
      <c r="AE1320" s="4">
        <f t="shared" si="521"/>
        <v>0</v>
      </c>
      <c r="AF1320" s="31">
        <f t="shared" si="522"/>
        <v>-0.75</v>
      </c>
      <c r="AG1320" s="31">
        <f t="shared" si="523"/>
        <v>-0.75</v>
      </c>
      <c r="AH1320" s="3">
        <f t="shared" si="524"/>
        <v>0</v>
      </c>
      <c r="AI1320" s="40" t="b">
        <f t="shared" si="525"/>
        <v>0</v>
      </c>
      <c r="AJ1320" s="3">
        <f t="shared" si="526"/>
        <v>3.669724770642202E-2</v>
      </c>
      <c r="AK1320" s="3">
        <f t="shared" si="527"/>
        <v>0.8022675736961451</v>
      </c>
    </row>
    <row r="1321" spans="1:37" s="3" customFormat="1" x14ac:dyDescent="0.25">
      <c r="A1321" s="9">
        <v>43373</v>
      </c>
      <c r="B1321" s="1" t="s">
        <v>36</v>
      </c>
      <c r="C1321" s="1" t="s">
        <v>47</v>
      </c>
      <c r="D1321">
        <v>34</v>
      </c>
      <c r="E1321" s="1">
        <v>37</v>
      </c>
      <c r="F1321">
        <f t="shared" si="503"/>
        <v>0</v>
      </c>
      <c r="G1321">
        <f t="shared" si="504"/>
        <v>1</v>
      </c>
      <c r="H1321" s="4">
        <v>1.74</v>
      </c>
      <c r="I1321" s="4">
        <v>2.15</v>
      </c>
      <c r="J1321" s="4">
        <v>1.9</v>
      </c>
      <c r="K1321" s="4">
        <v>1.9</v>
      </c>
      <c r="L1321" s="18">
        <f t="shared" si="505"/>
        <v>50</v>
      </c>
      <c r="M1321" s="18">
        <f t="shared" si="506"/>
        <v>45</v>
      </c>
      <c r="N1321" s="18">
        <f t="shared" si="507"/>
        <v>50</v>
      </c>
      <c r="O1321" s="18">
        <f t="shared" si="508"/>
        <v>50</v>
      </c>
      <c r="P1321" s="4">
        <f t="shared" si="509"/>
        <v>201809</v>
      </c>
      <c r="Q1321" s="23">
        <f t="shared" si="510"/>
        <v>0.80930232558139537</v>
      </c>
      <c r="R1321" s="23">
        <f t="shared" si="511"/>
        <v>-2.2209165687426555</v>
      </c>
      <c r="S1321" s="22">
        <f t="shared" si="512"/>
        <v>-1.4116142431612602</v>
      </c>
      <c r="T1321" s="5">
        <f t="shared" si="513"/>
        <v>1.235632183908046</v>
      </c>
      <c r="U1321" s="5"/>
      <c r="V1321" s="5"/>
      <c r="W1321" s="5">
        <f t="shared" si="514"/>
        <v>-1</v>
      </c>
      <c r="X1321" s="4">
        <f t="shared" si="515"/>
        <v>-1</v>
      </c>
      <c r="Y1321" s="4">
        <f t="shared" si="516"/>
        <v>0</v>
      </c>
      <c r="Z1321" s="30">
        <f t="shared" si="517"/>
        <v>2018</v>
      </c>
      <c r="AA1321" s="4">
        <f t="shared" si="518"/>
        <v>1.1499999999999999</v>
      </c>
      <c r="AB1321" s="4">
        <f t="shared" si="519"/>
        <v>0.89999999999999991</v>
      </c>
      <c r="AC1321" s="4">
        <f t="shared" si="520"/>
        <v>-0.25</v>
      </c>
      <c r="AD1321" s="4"/>
      <c r="AE1321" s="4">
        <f t="shared" si="521"/>
        <v>4.8396854204476702E-2</v>
      </c>
      <c r="AF1321" s="31">
        <f t="shared" si="522"/>
        <v>0.14999999999999991</v>
      </c>
      <c r="AG1321" s="31">
        <f t="shared" si="523"/>
        <v>-0.10000000000000009</v>
      </c>
      <c r="AH1321" s="3">
        <f t="shared" si="524"/>
        <v>1</v>
      </c>
      <c r="AI1321" s="40" t="b">
        <f t="shared" si="525"/>
        <v>0</v>
      </c>
      <c r="AJ1321" s="3">
        <f t="shared" si="526"/>
        <v>3.8303341902313659E-2</v>
      </c>
      <c r="AK1321" s="3">
        <f t="shared" si="527"/>
        <v>0.72204519573698789</v>
      </c>
    </row>
    <row r="1322" spans="1:37" s="3" customFormat="1" x14ac:dyDescent="0.25">
      <c r="A1322" s="9">
        <v>43373</v>
      </c>
      <c r="B1322" s="1" t="s">
        <v>56</v>
      </c>
      <c r="C1322" s="1" t="s">
        <v>53</v>
      </c>
      <c r="D1322">
        <v>31</v>
      </c>
      <c r="E1322" s="1">
        <v>12</v>
      </c>
      <c r="F1322">
        <f t="shared" si="503"/>
        <v>1</v>
      </c>
      <c r="G1322">
        <f t="shared" si="504"/>
        <v>0</v>
      </c>
      <c r="H1322" s="4">
        <v>1.25</v>
      </c>
      <c r="I1322" s="4">
        <v>4.0999999999999996</v>
      </c>
      <c r="J1322" s="4">
        <v>1.27</v>
      </c>
      <c r="K1322" s="4">
        <v>3.8</v>
      </c>
      <c r="L1322" s="18">
        <f t="shared" si="505"/>
        <v>80</v>
      </c>
      <c r="M1322" s="18">
        <f t="shared" si="506"/>
        <v>20</v>
      </c>
      <c r="N1322" s="18">
        <f t="shared" si="507"/>
        <v>75</v>
      </c>
      <c r="O1322" s="18">
        <f t="shared" si="508"/>
        <v>25</v>
      </c>
      <c r="P1322" s="4">
        <f t="shared" si="509"/>
        <v>201809</v>
      </c>
      <c r="Q1322" s="23">
        <f t="shared" si="510"/>
        <v>1.25</v>
      </c>
      <c r="R1322" s="23">
        <f t="shared" si="511"/>
        <v>-4.32258064516129</v>
      </c>
      <c r="S1322" s="22">
        <f t="shared" si="512"/>
        <v>-3.07258064516129</v>
      </c>
      <c r="T1322" s="5">
        <f t="shared" si="513"/>
        <v>3.28</v>
      </c>
      <c r="U1322" s="5"/>
      <c r="V1322" s="5"/>
      <c r="W1322" s="5">
        <f t="shared" si="514"/>
        <v>0.25</v>
      </c>
      <c r="X1322" s="4">
        <f t="shared" si="515"/>
        <v>0.27</v>
      </c>
      <c r="Y1322" s="4">
        <f t="shared" si="516"/>
        <v>2.0000000000000018E-2</v>
      </c>
      <c r="Z1322" s="30">
        <f t="shared" si="517"/>
        <v>2018</v>
      </c>
      <c r="AA1322" s="4">
        <f t="shared" si="518"/>
        <v>-1</v>
      </c>
      <c r="AB1322" s="4">
        <f t="shared" si="519"/>
        <v>-1</v>
      </c>
      <c r="AC1322" s="4">
        <f t="shared" si="520"/>
        <v>0</v>
      </c>
      <c r="AD1322" s="4"/>
      <c r="AE1322" s="4">
        <f t="shared" si="521"/>
        <v>1.2598425196850505E-2</v>
      </c>
      <c r="AF1322" s="31">
        <f t="shared" si="522"/>
        <v>-0.75</v>
      </c>
      <c r="AG1322" s="31">
        <f t="shared" si="523"/>
        <v>-0.73</v>
      </c>
      <c r="AH1322" s="3">
        <f t="shared" si="524"/>
        <v>0</v>
      </c>
      <c r="AI1322" s="40" t="b">
        <f t="shared" si="525"/>
        <v>0</v>
      </c>
      <c r="AJ1322" s="3">
        <f t="shared" si="526"/>
        <v>4.2056074766355089E-2</v>
      </c>
      <c r="AK1322" s="3">
        <f t="shared" si="527"/>
        <v>0.79631171921475308</v>
      </c>
    </row>
    <row r="1323" spans="1:37" s="3" customFormat="1" x14ac:dyDescent="0.25">
      <c r="A1323" s="9">
        <v>43373</v>
      </c>
      <c r="B1323" s="1" t="s">
        <v>52</v>
      </c>
      <c r="C1323" s="1" t="s">
        <v>51</v>
      </c>
      <c r="D1323">
        <v>38</v>
      </c>
      <c r="E1323" s="1">
        <v>7</v>
      </c>
      <c r="F1323">
        <f t="shared" si="503"/>
        <v>1</v>
      </c>
      <c r="G1323">
        <f t="shared" si="504"/>
        <v>0</v>
      </c>
      <c r="H1323" s="4">
        <v>1.31</v>
      </c>
      <c r="I1323" s="4">
        <v>3.6</v>
      </c>
      <c r="J1323" s="4">
        <v>1.31</v>
      </c>
      <c r="K1323" s="4">
        <v>3.6</v>
      </c>
      <c r="L1323" s="18">
        <f t="shared" si="505"/>
        <v>70</v>
      </c>
      <c r="M1323" s="18">
        <f t="shared" si="506"/>
        <v>25</v>
      </c>
      <c r="N1323" s="18">
        <f t="shared" si="507"/>
        <v>75</v>
      </c>
      <c r="O1323" s="18">
        <f t="shared" si="508"/>
        <v>25</v>
      </c>
      <c r="P1323" s="4">
        <f t="shared" si="509"/>
        <v>201809</v>
      </c>
      <c r="Q1323" s="23">
        <f t="shared" si="510"/>
        <v>1.31</v>
      </c>
      <c r="R1323" s="23">
        <f t="shared" si="511"/>
        <v>-3.6104218362282872</v>
      </c>
      <c r="S1323" s="22">
        <f t="shared" si="512"/>
        <v>-2.3004218362282871</v>
      </c>
      <c r="T1323" s="5">
        <f t="shared" si="513"/>
        <v>2.7480916030534353</v>
      </c>
      <c r="U1323" s="5"/>
      <c r="V1323" s="5"/>
      <c r="W1323" s="5">
        <f t="shared" si="514"/>
        <v>0.31000000000000005</v>
      </c>
      <c r="X1323" s="4">
        <f t="shared" si="515"/>
        <v>0.31000000000000005</v>
      </c>
      <c r="Y1323" s="4">
        <f t="shared" si="516"/>
        <v>0</v>
      </c>
      <c r="Z1323" s="30">
        <f t="shared" si="517"/>
        <v>2018</v>
      </c>
      <c r="AA1323" s="4">
        <f t="shared" si="518"/>
        <v>-1</v>
      </c>
      <c r="AB1323" s="4">
        <f t="shared" si="519"/>
        <v>-1</v>
      </c>
      <c r="AC1323" s="4">
        <f t="shared" si="520"/>
        <v>0</v>
      </c>
      <c r="AD1323" s="4"/>
      <c r="AE1323" s="4">
        <f t="shared" si="521"/>
        <v>0</v>
      </c>
      <c r="AF1323" s="31">
        <f t="shared" si="522"/>
        <v>-0.69</v>
      </c>
      <c r="AG1323" s="31">
        <f t="shared" si="523"/>
        <v>-0.69</v>
      </c>
      <c r="AH1323" s="3">
        <f t="shared" si="524"/>
        <v>0</v>
      </c>
      <c r="AI1323" s="40" t="b">
        <f t="shared" si="525"/>
        <v>0</v>
      </c>
      <c r="AJ1323" s="3">
        <f t="shared" si="526"/>
        <v>3.9511201629327863E-2</v>
      </c>
      <c r="AK1323" s="3">
        <f t="shared" si="527"/>
        <v>0.7792331305335598</v>
      </c>
    </row>
    <row r="1324" spans="1:37" s="3" customFormat="1" x14ac:dyDescent="0.25">
      <c r="A1324" s="9">
        <v>43373</v>
      </c>
      <c r="B1324" s="1" t="s">
        <v>50</v>
      </c>
      <c r="C1324" s="1" t="s">
        <v>55</v>
      </c>
      <c r="D1324">
        <v>26</v>
      </c>
      <c r="E1324" s="1">
        <v>23</v>
      </c>
      <c r="F1324">
        <f t="shared" si="503"/>
        <v>1</v>
      </c>
      <c r="G1324">
        <f t="shared" si="504"/>
        <v>0</v>
      </c>
      <c r="H1324" s="4">
        <v>2.5</v>
      </c>
      <c r="I1324" s="4">
        <v>1.58</v>
      </c>
      <c r="J1324" s="4">
        <v>2.35</v>
      </c>
      <c r="K1324" s="4">
        <v>1.64</v>
      </c>
      <c r="L1324" s="18">
        <f t="shared" si="505"/>
        <v>40</v>
      </c>
      <c r="M1324" s="18">
        <f t="shared" si="506"/>
        <v>60</v>
      </c>
      <c r="N1324" s="18">
        <f t="shared" si="507"/>
        <v>40</v>
      </c>
      <c r="O1324" s="18">
        <f t="shared" si="508"/>
        <v>60</v>
      </c>
      <c r="P1324" s="4">
        <f t="shared" si="509"/>
        <v>201809</v>
      </c>
      <c r="Q1324" s="23">
        <f t="shared" si="510"/>
        <v>2.5</v>
      </c>
      <c r="R1324" s="23">
        <f t="shared" si="511"/>
        <v>-2.3908045977011492</v>
      </c>
      <c r="S1324" s="22">
        <f t="shared" si="512"/>
        <v>0.10919540229885083</v>
      </c>
      <c r="T1324" s="5">
        <f t="shared" si="513"/>
        <v>0.63200000000000001</v>
      </c>
      <c r="U1324" s="5"/>
      <c r="V1324" s="5"/>
      <c r="W1324" s="5">
        <f t="shared" si="514"/>
        <v>1.5</v>
      </c>
      <c r="X1324" s="4">
        <f t="shared" si="515"/>
        <v>1.35</v>
      </c>
      <c r="Y1324" s="4">
        <f t="shared" si="516"/>
        <v>-0.14999999999999991</v>
      </c>
      <c r="Z1324" s="30">
        <f t="shared" si="517"/>
        <v>2018</v>
      </c>
      <c r="AA1324" s="4">
        <f t="shared" si="518"/>
        <v>-1</v>
      </c>
      <c r="AB1324" s="4">
        <f t="shared" si="519"/>
        <v>-1</v>
      </c>
      <c r="AC1324" s="4">
        <f t="shared" si="520"/>
        <v>0</v>
      </c>
      <c r="AD1324" s="4"/>
      <c r="AE1324" s="4">
        <f t="shared" si="521"/>
        <v>-2.5531914893617003E-2</v>
      </c>
      <c r="AF1324" s="31">
        <f t="shared" si="522"/>
        <v>0.5</v>
      </c>
      <c r="AG1324" s="31">
        <f t="shared" si="523"/>
        <v>0.35000000000000009</v>
      </c>
      <c r="AH1324" s="3">
        <f t="shared" si="524"/>
        <v>0</v>
      </c>
      <c r="AI1324" s="40" t="b">
        <f t="shared" si="525"/>
        <v>0</v>
      </c>
      <c r="AJ1324" s="3">
        <f t="shared" si="526"/>
        <v>3.1862745098039214E-2</v>
      </c>
      <c r="AK1324" s="3">
        <f t="shared" si="527"/>
        <v>0.73850344496074349</v>
      </c>
    </row>
    <row r="1325" spans="1:37" s="3" customFormat="1" x14ac:dyDescent="0.25">
      <c r="A1325" s="9">
        <v>43370</v>
      </c>
      <c r="B1325" s="1" t="s">
        <v>73</v>
      </c>
      <c r="C1325" s="1" t="s">
        <v>60</v>
      </c>
      <c r="D1325">
        <v>38</v>
      </c>
      <c r="E1325" s="1">
        <v>31</v>
      </c>
      <c r="F1325">
        <f t="shared" si="503"/>
        <v>1</v>
      </c>
      <c r="G1325">
        <f t="shared" si="504"/>
        <v>0</v>
      </c>
      <c r="H1325" s="4">
        <v>1.37</v>
      </c>
      <c r="I1325" s="4">
        <v>3.2</v>
      </c>
      <c r="J1325" s="4">
        <v>1.3</v>
      </c>
      <c r="K1325" s="4">
        <v>3.65</v>
      </c>
      <c r="L1325" s="18">
        <f t="shared" si="505"/>
        <v>70</v>
      </c>
      <c r="M1325" s="18">
        <f t="shared" si="506"/>
        <v>30</v>
      </c>
      <c r="N1325" s="18">
        <f t="shared" si="507"/>
        <v>75</v>
      </c>
      <c r="O1325" s="18">
        <f t="shared" si="508"/>
        <v>25</v>
      </c>
      <c r="P1325" s="4">
        <f t="shared" si="509"/>
        <v>201809</v>
      </c>
      <c r="Q1325" s="23">
        <f t="shared" si="510"/>
        <v>1.37</v>
      </c>
      <c r="R1325" s="23">
        <f t="shared" si="511"/>
        <v>-3.1572481572481563</v>
      </c>
      <c r="S1325" s="22">
        <f t="shared" si="512"/>
        <v>-1.7872481572481562</v>
      </c>
      <c r="T1325" s="5">
        <f t="shared" si="513"/>
        <v>2.335766423357664</v>
      </c>
      <c r="U1325" s="5"/>
      <c r="V1325" s="5"/>
      <c r="W1325" s="5">
        <f t="shared" si="514"/>
        <v>0.37000000000000011</v>
      </c>
      <c r="X1325" s="4">
        <f t="shared" si="515"/>
        <v>0.30000000000000004</v>
      </c>
      <c r="Y1325" s="4">
        <f t="shared" si="516"/>
        <v>-7.0000000000000062E-2</v>
      </c>
      <c r="Z1325" s="30">
        <f t="shared" si="517"/>
        <v>2018</v>
      </c>
      <c r="AA1325" s="4">
        <f t="shared" si="518"/>
        <v>-1</v>
      </c>
      <c r="AB1325" s="4">
        <f t="shared" si="519"/>
        <v>-1</v>
      </c>
      <c r="AC1325" s="4">
        <f t="shared" si="520"/>
        <v>0</v>
      </c>
      <c r="AD1325" s="4"/>
      <c r="AE1325" s="4">
        <f t="shared" si="521"/>
        <v>-3.9303761931499093E-2</v>
      </c>
      <c r="AF1325" s="31">
        <f t="shared" si="522"/>
        <v>-0.62999999999999989</v>
      </c>
      <c r="AG1325" s="31">
        <f t="shared" si="523"/>
        <v>-0.7</v>
      </c>
      <c r="AH1325" s="3">
        <f t="shared" si="524"/>
        <v>0</v>
      </c>
      <c r="AI1325" s="40" t="b">
        <f t="shared" si="525"/>
        <v>0</v>
      </c>
      <c r="AJ1325" s="3">
        <f t="shared" si="526"/>
        <v>4.0700218818380707E-2</v>
      </c>
      <c r="AK1325" s="3">
        <f t="shared" si="527"/>
        <v>0.76222011694815928</v>
      </c>
    </row>
    <row r="1326" spans="1:37" s="3" customFormat="1" x14ac:dyDescent="0.25">
      <c r="A1326" s="9">
        <v>43367</v>
      </c>
      <c r="B1326" s="1" t="s">
        <v>39</v>
      </c>
      <c r="C1326" s="1" t="s">
        <v>57</v>
      </c>
      <c r="D1326">
        <v>27</v>
      </c>
      <c r="E1326" s="1">
        <v>30</v>
      </c>
      <c r="F1326">
        <f t="shared" si="503"/>
        <v>0</v>
      </c>
      <c r="G1326">
        <f t="shared" si="504"/>
        <v>1</v>
      </c>
      <c r="H1326" s="4">
        <v>2.15</v>
      </c>
      <c r="I1326" s="4">
        <v>1.74</v>
      </c>
      <c r="J1326" s="4">
        <v>1.8</v>
      </c>
      <c r="K1326" s="4">
        <v>2.0499999999999998</v>
      </c>
      <c r="L1326" s="18">
        <f t="shared" si="505"/>
        <v>40</v>
      </c>
      <c r="M1326" s="18">
        <f t="shared" si="506"/>
        <v>55</v>
      </c>
      <c r="N1326" s="18">
        <f t="shared" si="507"/>
        <v>55</v>
      </c>
      <c r="O1326" s="18">
        <f t="shared" si="508"/>
        <v>45</v>
      </c>
      <c r="P1326" s="4">
        <f t="shared" si="509"/>
        <v>201809</v>
      </c>
      <c r="Q1326" s="23">
        <f t="shared" si="510"/>
        <v>1.235632183908046</v>
      </c>
      <c r="R1326" s="23">
        <f t="shared" si="511"/>
        <v>-2.2209165687426555</v>
      </c>
      <c r="S1326" s="22">
        <f t="shared" si="512"/>
        <v>-0.98528438483460956</v>
      </c>
      <c r="T1326" s="5">
        <f t="shared" si="513"/>
        <v>0.80930232558139537</v>
      </c>
      <c r="U1326" s="5"/>
      <c r="V1326" s="5"/>
      <c r="W1326" s="5">
        <f t="shared" si="514"/>
        <v>-1</v>
      </c>
      <c r="X1326" s="4">
        <f t="shared" si="515"/>
        <v>-1</v>
      </c>
      <c r="Y1326" s="4">
        <f t="shared" si="516"/>
        <v>0</v>
      </c>
      <c r="Z1326" s="30">
        <f t="shared" si="517"/>
        <v>2018</v>
      </c>
      <c r="AA1326" s="4">
        <f t="shared" si="518"/>
        <v>0.74</v>
      </c>
      <c r="AB1326" s="4">
        <f t="shared" si="519"/>
        <v>1.0499999999999998</v>
      </c>
      <c r="AC1326" s="4">
        <f t="shared" si="520"/>
        <v>0.30999999999999983</v>
      </c>
      <c r="AD1326" s="4"/>
      <c r="AE1326" s="4">
        <f t="shared" si="521"/>
        <v>-9.0439276485788145E-2</v>
      </c>
      <c r="AF1326" s="31">
        <f t="shared" si="522"/>
        <v>-0.26</v>
      </c>
      <c r="AG1326" s="31">
        <f t="shared" si="523"/>
        <v>4.9999999999999822E-2</v>
      </c>
      <c r="AH1326" s="3">
        <f t="shared" si="524"/>
        <v>1</v>
      </c>
      <c r="AI1326" s="40">
        <f t="shared" si="525"/>
        <v>4.7078842881452032E-2</v>
      </c>
      <c r="AJ1326" s="3">
        <f t="shared" si="526"/>
        <v>3.8303341902313659E-2</v>
      </c>
      <c r="AK1326" s="3">
        <f t="shared" si="527"/>
        <v>0.72204519573698789</v>
      </c>
    </row>
    <row r="1327" spans="1:37" s="3" customFormat="1" x14ac:dyDescent="0.25">
      <c r="A1327" s="9">
        <v>43366</v>
      </c>
      <c r="B1327" s="1" t="s">
        <v>33</v>
      </c>
      <c r="C1327" s="1" t="s">
        <v>52</v>
      </c>
      <c r="D1327">
        <v>26</v>
      </c>
      <c r="E1327" s="1">
        <v>10</v>
      </c>
      <c r="F1327">
        <f t="shared" si="503"/>
        <v>1</v>
      </c>
      <c r="G1327">
        <f t="shared" si="504"/>
        <v>0</v>
      </c>
      <c r="H1327" s="4">
        <v>3.2</v>
      </c>
      <c r="I1327" s="4">
        <v>1.37</v>
      </c>
      <c r="J1327" s="4">
        <v>3.4</v>
      </c>
      <c r="K1327" s="4">
        <v>1.33</v>
      </c>
      <c r="L1327" s="18">
        <f t="shared" si="505"/>
        <v>30</v>
      </c>
      <c r="M1327" s="18">
        <f t="shared" si="506"/>
        <v>70</v>
      </c>
      <c r="N1327" s="18">
        <f t="shared" si="507"/>
        <v>25</v>
      </c>
      <c r="O1327" s="18">
        <f t="shared" si="508"/>
        <v>75</v>
      </c>
      <c r="P1327" s="4">
        <f t="shared" si="509"/>
        <v>201809</v>
      </c>
      <c r="Q1327" s="23">
        <f t="shared" si="510"/>
        <v>3.2</v>
      </c>
      <c r="R1327" s="23">
        <f t="shared" si="511"/>
        <v>-3.1572481572481563</v>
      </c>
      <c r="S1327" s="22">
        <f t="shared" si="512"/>
        <v>4.2751842751843849E-2</v>
      </c>
      <c r="T1327" s="5">
        <f t="shared" si="513"/>
        <v>0.42812500000000003</v>
      </c>
      <c r="U1327" s="5"/>
      <c r="V1327" s="5"/>
      <c r="W1327" s="5">
        <f t="shared" si="514"/>
        <v>2.2000000000000002</v>
      </c>
      <c r="X1327" s="4">
        <f t="shared" si="515"/>
        <v>2.4</v>
      </c>
      <c r="Y1327" s="4">
        <f t="shared" si="516"/>
        <v>0.19999999999999973</v>
      </c>
      <c r="Z1327" s="30">
        <f t="shared" si="517"/>
        <v>2018</v>
      </c>
      <c r="AA1327" s="4">
        <f t="shared" si="518"/>
        <v>-1</v>
      </c>
      <c r="AB1327" s="4">
        <f t="shared" si="519"/>
        <v>-1</v>
      </c>
      <c r="AC1327" s="4">
        <f t="shared" si="520"/>
        <v>0</v>
      </c>
      <c r="AD1327" s="4"/>
      <c r="AE1327" s="4">
        <f t="shared" si="521"/>
        <v>1.8382352941176461E-2</v>
      </c>
      <c r="AF1327" s="31">
        <f t="shared" si="522"/>
        <v>1.2000000000000002</v>
      </c>
      <c r="AG1327" s="31">
        <f t="shared" si="523"/>
        <v>1.4</v>
      </c>
      <c r="AH1327" s="3">
        <f t="shared" si="524"/>
        <v>0</v>
      </c>
      <c r="AI1327" s="40" t="b">
        <f t="shared" si="525"/>
        <v>0</v>
      </c>
      <c r="AJ1327" s="3">
        <f t="shared" si="526"/>
        <v>4.0700218818380707E-2</v>
      </c>
      <c r="AK1327" s="3">
        <f t="shared" si="527"/>
        <v>0.76222011694815928</v>
      </c>
    </row>
    <row r="1328" spans="1:37" s="3" customFormat="1" x14ac:dyDescent="0.25">
      <c r="A1328" s="9">
        <v>43366</v>
      </c>
      <c r="B1328" s="1" t="s">
        <v>63</v>
      </c>
      <c r="C1328" s="1" t="s">
        <v>45</v>
      </c>
      <c r="D1328">
        <v>14</v>
      </c>
      <c r="E1328" s="1">
        <v>16</v>
      </c>
      <c r="F1328">
        <f t="shared" si="503"/>
        <v>0</v>
      </c>
      <c r="G1328">
        <f t="shared" si="504"/>
        <v>1</v>
      </c>
      <c r="H1328" s="4">
        <v>3.2</v>
      </c>
      <c r="I1328" s="4">
        <v>1.37</v>
      </c>
      <c r="J1328" s="4">
        <v>3.15</v>
      </c>
      <c r="K1328" s="4">
        <v>1.38</v>
      </c>
      <c r="L1328" s="18">
        <f t="shared" si="505"/>
        <v>30</v>
      </c>
      <c r="M1328" s="18">
        <f t="shared" si="506"/>
        <v>70</v>
      </c>
      <c r="N1328" s="18">
        <f t="shared" si="507"/>
        <v>30</v>
      </c>
      <c r="O1328" s="18">
        <f t="shared" si="508"/>
        <v>70</v>
      </c>
      <c r="P1328" s="4">
        <f t="shared" si="509"/>
        <v>201809</v>
      </c>
      <c r="Q1328" s="23">
        <f t="shared" si="510"/>
        <v>2.335766423357664</v>
      </c>
      <c r="R1328" s="23">
        <f t="shared" si="511"/>
        <v>-3.1572481572481563</v>
      </c>
      <c r="S1328" s="22">
        <f t="shared" si="512"/>
        <v>-0.82148173389049228</v>
      </c>
      <c r="T1328" s="5">
        <f t="shared" si="513"/>
        <v>0.42812500000000003</v>
      </c>
      <c r="U1328" s="5"/>
      <c r="V1328" s="5"/>
      <c r="W1328" s="5">
        <f t="shared" si="514"/>
        <v>-1</v>
      </c>
      <c r="X1328" s="4">
        <f t="shared" si="515"/>
        <v>-1</v>
      </c>
      <c r="Y1328" s="4">
        <f t="shared" si="516"/>
        <v>0</v>
      </c>
      <c r="Z1328" s="30">
        <f t="shared" si="517"/>
        <v>2018</v>
      </c>
      <c r="AA1328" s="4">
        <f t="shared" si="518"/>
        <v>0.37000000000000011</v>
      </c>
      <c r="AB1328" s="4">
        <f t="shared" si="519"/>
        <v>0.37999999999999989</v>
      </c>
      <c r="AC1328" s="4">
        <f t="shared" si="520"/>
        <v>9.9999999999997868E-3</v>
      </c>
      <c r="AD1328" s="4"/>
      <c r="AE1328" s="4">
        <f t="shared" si="521"/>
        <v>-4.9603174603174427E-3</v>
      </c>
      <c r="AF1328" s="31">
        <f t="shared" si="522"/>
        <v>-0.62999999999999989</v>
      </c>
      <c r="AG1328" s="31">
        <f t="shared" si="523"/>
        <v>-0.62000000000000011</v>
      </c>
      <c r="AH1328" s="3">
        <f t="shared" si="524"/>
        <v>0</v>
      </c>
      <c r="AI1328" s="40" t="b">
        <f t="shared" si="525"/>
        <v>0</v>
      </c>
      <c r="AJ1328" s="3">
        <f t="shared" si="526"/>
        <v>4.0700218818380707E-2</v>
      </c>
      <c r="AK1328" s="3">
        <f t="shared" si="527"/>
        <v>0.76222011694815928</v>
      </c>
    </row>
    <row r="1329" spans="1:37" s="3" customFormat="1" x14ac:dyDescent="0.25">
      <c r="A1329" s="9">
        <v>43366</v>
      </c>
      <c r="B1329" s="1" t="s">
        <v>61</v>
      </c>
      <c r="C1329" s="1" t="s">
        <v>37</v>
      </c>
      <c r="D1329">
        <v>24</v>
      </c>
      <c r="E1329" s="1">
        <v>13</v>
      </c>
      <c r="F1329">
        <f t="shared" si="503"/>
        <v>1</v>
      </c>
      <c r="G1329">
        <f t="shared" si="504"/>
        <v>0</v>
      </c>
      <c r="H1329" s="4">
        <v>1.83</v>
      </c>
      <c r="I1329" s="4">
        <v>2</v>
      </c>
      <c r="J1329" s="4">
        <v>1.83</v>
      </c>
      <c r="K1329" s="4">
        <v>2</v>
      </c>
      <c r="L1329" s="18">
        <f t="shared" si="505"/>
        <v>50</v>
      </c>
      <c r="M1329" s="18">
        <f t="shared" si="506"/>
        <v>50</v>
      </c>
      <c r="N1329" s="18">
        <f t="shared" si="507"/>
        <v>50</v>
      </c>
      <c r="O1329" s="18">
        <f t="shared" si="508"/>
        <v>50</v>
      </c>
      <c r="P1329" s="4">
        <f t="shared" si="509"/>
        <v>201809</v>
      </c>
      <c r="Q1329" s="23">
        <f t="shared" si="510"/>
        <v>1.83</v>
      </c>
      <c r="R1329" s="23">
        <f t="shared" si="511"/>
        <v>-2.2048192771084336</v>
      </c>
      <c r="S1329" s="22">
        <f t="shared" si="512"/>
        <v>-0.37481927710843355</v>
      </c>
      <c r="T1329" s="5">
        <f t="shared" si="513"/>
        <v>1.0928961748633879</v>
      </c>
      <c r="U1329" s="5"/>
      <c r="V1329" s="5"/>
      <c r="W1329" s="5">
        <f t="shared" si="514"/>
        <v>0.83000000000000007</v>
      </c>
      <c r="X1329" s="4">
        <f t="shared" si="515"/>
        <v>0.83000000000000007</v>
      </c>
      <c r="Y1329" s="4">
        <f t="shared" si="516"/>
        <v>0</v>
      </c>
      <c r="Z1329" s="30">
        <f t="shared" si="517"/>
        <v>2018</v>
      </c>
      <c r="AA1329" s="4">
        <f t="shared" si="518"/>
        <v>-1</v>
      </c>
      <c r="AB1329" s="4">
        <f t="shared" si="519"/>
        <v>-1</v>
      </c>
      <c r="AC1329" s="4">
        <f t="shared" si="520"/>
        <v>0</v>
      </c>
      <c r="AD1329" s="4"/>
      <c r="AE1329" s="4">
        <f t="shared" si="521"/>
        <v>0</v>
      </c>
      <c r="AF1329" s="31">
        <f t="shared" si="522"/>
        <v>-0.16999999999999993</v>
      </c>
      <c r="AG1329" s="31">
        <f t="shared" si="523"/>
        <v>-0.16999999999999993</v>
      </c>
      <c r="AH1329" s="3">
        <f t="shared" si="524"/>
        <v>0</v>
      </c>
      <c r="AI1329" s="40" t="b">
        <f t="shared" si="525"/>
        <v>0</v>
      </c>
      <c r="AJ1329" s="3">
        <f t="shared" si="526"/>
        <v>4.4386422976501305E-2</v>
      </c>
      <c r="AK1329" s="3">
        <f t="shared" si="527"/>
        <v>0.71408522201319835</v>
      </c>
    </row>
    <row r="1330" spans="1:37" s="3" customFormat="1" x14ac:dyDescent="0.25">
      <c r="A1330" s="9">
        <v>43366</v>
      </c>
      <c r="B1330" s="1" t="s">
        <v>73</v>
      </c>
      <c r="C1330" s="1" t="s">
        <v>74</v>
      </c>
      <c r="D1330">
        <v>35</v>
      </c>
      <c r="E1330" s="1">
        <v>23</v>
      </c>
      <c r="F1330">
        <f t="shared" si="503"/>
        <v>1</v>
      </c>
      <c r="G1330">
        <f t="shared" si="504"/>
        <v>0</v>
      </c>
      <c r="H1330" s="4">
        <v>1.36</v>
      </c>
      <c r="I1330" s="4">
        <v>3.25</v>
      </c>
      <c r="J1330" s="4">
        <v>1.29</v>
      </c>
      <c r="K1330" s="4">
        <v>3.7</v>
      </c>
      <c r="L1330" s="18">
        <f t="shared" si="505"/>
        <v>70</v>
      </c>
      <c r="M1330" s="18">
        <f t="shared" si="506"/>
        <v>30</v>
      </c>
      <c r="N1330" s="18">
        <f t="shared" si="507"/>
        <v>75</v>
      </c>
      <c r="O1330" s="18">
        <f t="shared" si="508"/>
        <v>25</v>
      </c>
      <c r="P1330" s="4">
        <f t="shared" si="509"/>
        <v>201809</v>
      </c>
      <c r="Q1330" s="23">
        <f t="shared" si="510"/>
        <v>1.36</v>
      </c>
      <c r="R1330" s="23">
        <f t="shared" si="511"/>
        <v>-3.2222222222222214</v>
      </c>
      <c r="S1330" s="22">
        <f t="shared" si="512"/>
        <v>-1.8622222222222213</v>
      </c>
      <c r="T1330" s="5">
        <f t="shared" si="513"/>
        <v>2.3897058823529411</v>
      </c>
      <c r="U1330" s="5"/>
      <c r="V1330" s="5"/>
      <c r="W1330" s="5">
        <f t="shared" si="514"/>
        <v>0.3600000000000001</v>
      </c>
      <c r="X1330" s="4">
        <f t="shared" si="515"/>
        <v>0.29000000000000004</v>
      </c>
      <c r="Y1330" s="4">
        <f t="shared" si="516"/>
        <v>-7.0000000000000062E-2</v>
      </c>
      <c r="Z1330" s="30">
        <f t="shared" si="517"/>
        <v>2018</v>
      </c>
      <c r="AA1330" s="4">
        <f t="shared" si="518"/>
        <v>-1</v>
      </c>
      <c r="AB1330" s="4">
        <f t="shared" si="519"/>
        <v>-1</v>
      </c>
      <c r="AC1330" s="4">
        <f t="shared" si="520"/>
        <v>0</v>
      </c>
      <c r="AD1330" s="4"/>
      <c r="AE1330" s="4">
        <f t="shared" si="521"/>
        <v>-3.9899680802553572E-2</v>
      </c>
      <c r="AF1330" s="31">
        <f t="shared" si="522"/>
        <v>-0.6399999999999999</v>
      </c>
      <c r="AG1330" s="31">
        <f t="shared" si="523"/>
        <v>-0.71</v>
      </c>
      <c r="AH1330" s="3">
        <f t="shared" si="524"/>
        <v>0</v>
      </c>
      <c r="AI1330" s="40" t="b">
        <f t="shared" si="525"/>
        <v>0</v>
      </c>
      <c r="AJ1330" s="3">
        <f t="shared" si="526"/>
        <v>4.1214750542299394E-2</v>
      </c>
      <c r="AK1330" s="3">
        <f t="shared" si="527"/>
        <v>0.76403022051145553</v>
      </c>
    </row>
    <row r="1331" spans="1:37" s="3" customFormat="1" x14ac:dyDescent="0.25">
      <c r="A1331" s="9">
        <v>43366</v>
      </c>
      <c r="B1331" s="1" t="s">
        <v>41</v>
      </c>
      <c r="C1331" s="1" t="s">
        <v>42</v>
      </c>
      <c r="D1331">
        <v>37</v>
      </c>
      <c r="E1331" s="1">
        <v>43</v>
      </c>
      <c r="F1331">
        <f t="shared" si="503"/>
        <v>0</v>
      </c>
      <c r="G1331">
        <f t="shared" si="504"/>
        <v>1</v>
      </c>
      <c r="H1331" s="4">
        <v>1.62</v>
      </c>
      <c r="I1331" s="4">
        <v>2.4</v>
      </c>
      <c r="J1331" s="4">
        <v>1.76</v>
      </c>
      <c r="K1331" s="4">
        <v>2.1</v>
      </c>
      <c r="L1331" s="18">
        <f t="shared" si="505"/>
        <v>60</v>
      </c>
      <c r="M1331" s="18">
        <f t="shared" si="506"/>
        <v>40</v>
      </c>
      <c r="N1331" s="18">
        <f t="shared" si="507"/>
        <v>55</v>
      </c>
      <c r="O1331" s="18">
        <f t="shared" si="508"/>
        <v>45</v>
      </c>
      <c r="P1331" s="4">
        <f t="shared" si="509"/>
        <v>201809</v>
      </c>
      <c r="Q1331" s="23">
        <f t="shared" si="510"/>
        <v>0.67500000000000004</v>
      </c>
      <c r="R1331" s="23">
        <f t="shared" si="511"/>
        <v>-2.3271889400921655</v>
      </c>
      <c r="S1331" s="22">
        <f t="shared" si="512"/>
        <v>-1.6521889400921654</v>
      </c>
      <c r="T1331" s="5">
        <f t="shared" si="513"/>
        <v>1.4814814814814814</v>
      </c>
      <c r="U1331" s="5"/>
      <c r="V1331" s="5"/>
      <c r="W1331" s="5">
        <f t="shared" si="514"/>
        <v>-1</v>
      </c>
      <c r="X1331" s="4">
        <f t="shared" si="515"/>
        <v>-1</v>
      </c>
      <c r="Y1331" s="4">
        <f t="shared" si="516"/>
        <v>0</v>
      </c>
      <c r="Z1331" s="30">
        <f t="shared" si="517"/>
        <v>2018</v>
      </c>
      <c r="AA1331" s="4">
        <f t="shared" si="518"/>
        <v>1.4</v>
      </c>
      <c r="AB1331" s="4">
        <f t="shared" si="519"/>
        <v>1.1000000000000001</v>
      </c>
      <c r="AC1331" s="4">
        <f t="shared" si="520"/>
        <v>-0.29999999999999982</v>
      </c>
      <c r="AD1331" s="4"/>
      <c r="AE1331" s="4">
        <f t="shared" si="521"/>
        <v>4.9102132435465684E-2</v>
      </c>
      <c r="AF1331" s="31">
        <f t="shared" si="522"/>
        <v>0.39999999999999991</v>
      </c>
      <c r="AG1331" s="31">
        <f t="shared" si="523"/>
        <v>0.10000000000000009</v>
      </c>
      <c r="AH1331" s="3">
        <f t="shared" si="524"/>
        <v>1</v>
      </c>
      <c r="AI1331" s="40">
        <f t="shared" si="525"/>
        <v>1.5151515151515138E-2</v>
      </c>
      <c r="AJ1331" s="3">
        <f t="shared" si="526"/>
        <v>3.2835820895522283E-2</v>
      </c>
      <c r="AK1331" s="3">
        <f t="shared" si="527"/>
        <v>0.73406619925824312</v>
      </c>
    </row>
    <row r="1332" spans="1:37" s="3" customFormat="1" x14ac:dyDescent="0.25">
      <c r="A1332" s="9">
        <v>43366</v>
      </c>
      <c r="B1332" s="1" t="s">
        <v>43</v>
      </c>
      <c r="C1332" s="1" t="s">
        <v>35</v>
      </c>
      <c r="D1332">
        <v>27</v>
      </c>
      <c r="E1332" s="1">
        <v>14</v>
      </c>
      <c r="F1332">
        <f t="shared" si="503"/>
        <v>1</v>
      </c>
      <c r="G1332">
        <f t="shared" si="504"/>
        <v>0</v>
      </c>
      <c r="H1332" s="4">
        <v>1.43</v>
      </c>
      <c r="I1332" s="4">
        <v>2.9</v>
      </c>
      <c r="J1332" s="4">
        <v>1.43</v>
      </c>
      <c r="K1332" s="4">
        <v>2.9</v>
      </c>
      <c r="L1332" s="18">
        <f t="shared" si="505"/>
        <v>60</v>
      </c>
      <c r="M1332" s="18">
        <f t="shared" si="506"/>
        <v>30</v>
      </c>
      <c r="N1332" s="18">
        <f t="shared" si="507"/>
        <v>65</v>
      </c>
      <c r="O1332" s="18">
        <f t="shared" si="508"/>
        <v>30</v>
      </c>
      <c r="P1332" s="4">
        <f t="shared" si="509"/>
        <v>201809</v>
      </c>
      <c r="Q1332" s="23">
        <f t="shared" si="510"/>
        <v>1.43</v>
      </c>
      <c r="R1332" s="23">
        <f t="shared" si="511"/>
        <v>-2.8518971848225214</v>
      </c>
      <c r="S1332" s="22">
        <f t="shared" si="512"/>
        <v>-1.4218971848225215</v>
      </c>
      <c r="T1332" s="5">
        <f t="shared" si="513"/>
        <v>2.0279720279720279</v>
      </c>
      <c r="U1332" s="5"/>
      <c r="V1332" s="5"/>
      <c r="W1332" s="5">
        <f t="shared" si="514"/>
        <v>0.42999999999999994</v>
      </c>
      <c r="X1332" s="4">
        <f t="shared" si="515"/>
        <v>0.42999999999999994</v>
      </c>
      <c r="Y1332" s="4">
        <f t="shared" si="516"/>
        <v>0</v>
      </c>
      <c r="Z1332" s="30">
        <f t="shared" si="517"/>
        <v>2018</v>
      </c>
      <c r="AA1332" s="4">
        <f t="shared" si="518"/>
        <v>-1</v>
      </c>
      <c r="AB1332" s="4">
        <f t="shared" si="519"/>
        <v>-1</v>
      </c>
      <c r="AC1332" s="4">
        <f t="shared" si="520"/>
        <v>0</v>
      </c>
      <c r="AD1332" s="4"/>
      <c r="AE1332" s="4">
        <f t="shared" si="521"/>
        <v>0</v>
      </c>
      <c r="AF1332" s="31">
        <f t="shared" si="522"/>
        <v>-0.57000000000000006</v>
      </c>
      <c r="AG1332" s="31">
        <f t="shared" si="523"/>
        <v>-0.57000000000000006</v>
      </c>
      <c r="AH1332" s="3">
        <f t="shared" si="524"/>
        <v>0</v>
      </c>
      <c r="AI1332" s="40" t="b">
        <f t="shared" si="525"/>
        <v>0</v>
      </c>
      <c r="AJ1332" s="3">
        <f t="shared" si="526"/>
        <v>4.2263279445727608E-2</v>
      </c>
      <c r="AK1332" s="3">
        <f t="shared" si="527"/>
        <v>0.74822081371893034</v>
      </c>
    </row>
    <row r="1333" spans="1:37" s="3" customFormat="1" x14ac:dyDescent="0.25">
      <c r="A1333" s="9">
        <v>43366</v>
      </c>
      <c r="B1333" s="1" t="s">
        <v>40</v>
      </c>
      <c r="C1333" s="1" t="s">
        <v>44</v>
      </c>
      <c r="D1333">
        <v>31</v>
      </c>
      <c r="E1333" s="1">
        <v>21</v>
      </c>
      <c r="F1333">
        <f t="shared" si="503"/>
        <v>1</v>
      </c>
      <c r="G1333">
        <f t="shared" si="504"/>
        <v>0</v>
      </c>
      <c r="H1333" s="4">
        <v>1.58</v>
      </c>
      <c r="I1333" s="4">
        <v>2.5</v>
      </c>
      <c r="J1333" s="4">
        <v>1.68</v>
      </c>
      <c r="K1333" s="4">
        <v>2.25</v>
      </c>
      <c r="L1333" s="18">
        <f t="shared" si="505"/>
        <v>60</v>
      </c>
      <c r="M1333" s="18">
        <f t="shared" si="506"/>
        <v>40</v>
      </c>
      <c r="N1333" s="18">
        <f t="shared" si="507"/>
        <v>55</v>
      </c>
      <c r="O1333" s="18">
        <f t="shared" si="508"/>
        <v>40</v>
      </c>
      <c r="P1333" s="4">
        <f t="shared" si="509"/>
        <v>201809</v>
      </c>
      <c r="Q1333" s="23">
        <f t="shared" si="510"/>
        <v>1.58</v>
      </c>
      <c r="R1333" s="23">
        <f t="shared" si="511"/>
        <v>-2.3908045977011492</v>
      </c>
      <c r="S1333" s="22">
        <f t="shared" si="512"/>
        <v>-0.8108045977011491</v>
      </c>
      <c r="T1333" s="5">
        <f t="shared" si="513"/>
        <v>1.5822784810126582</v>
      </c>
      <c r="U1333" s="5"/>
      <c r="V1333" s="5"/>
      <c r="W1333" s="5">
        <f t="shared" si="514"/>
        <v>0.58000000000000007</v>
      </c>
      <c r="X1333" s="4">
        <f t="shared" si="515"/>
        <v>0.67999999999999994</v>
      </c>
      <c r="Y1333" s="4">
        <f t="shared" si="516"/>
        <v>9.9999999999999867E-2</v>
      </c>
      <c r="Z1333" s="30">
        <f t="shared" si="517"/>
        <v>2018</v>
      </c>
      <c r="AA1333" s="4">
        <f t="shared" si="518"/>
        <v>-1</v>
      </c>
      <c r="AB1333" s="4">
        <f t="shared" si="519"/>
        <v>-1</v>
      </c>
      <c r="AC1333" s="4">
        <f t="shared" si="520"/>
        <v>0</v>
      </c>
      <c r="AD1333" s="4"/>
      <c r="AE1333" s="4">
        <f t="shared" si="521"/>
        <v>3.7673297166967989E-2</v>
      </c>
      <c r="AF1333" s="31">
        <f t="shared" si="522"/>
        <v>-0.41999999999999993</v>
      </c>
      <c r="AG1333" s="31">
        <f t="shared" si="523"/>
        <v>-0.32000000000000006</v>
      </c>
      <c r="AH1333" s="3">
        <f t="shared" si="524"/>
        <v>1</v>
      </c>
      <c r="AI1333" s="40" t="b">
        <f t="shared" si="525"/>
        <v>0</v>
      </c>
      <c r="AJ1333" s="3">
        <f t="shared" si="526"/>
        <v>3.1862745098039214E-2</v>
      </c>
      <c r="AK1333" s="3">
        <f t="shared" si="527"/>
        <v>0.73850344496074349</v>
      </c>
    </row>
    <row r="1334" spans="1:37" s="3" customFormat="1" x14ac:dyDescent="0.25">
      <c r="A1334" s="9">
        <v>43366</v>
      </c>
      <c r="B1334" s="1" t="s">
        <v>47</v>
      </c>
      <c r="C1334" s="1" t="s">
        <v>34</v>
      </c>
      <c r="D1334">
        <v>22</v>
      </c>
      <c r="E1334" s="1">
        <v>27</v>
      </c>
      <c r="F1334">
        <f t="shared" si="503"/>
        <v>0</v>
      </c>
      <c r="G1334">
        <f t="shared" si="504"/>
        <v>1</v>
      </c>
      <c r="H1334" s="4">
        <v>1.37</v>
      </c>
      <c r="I1334" s="4">
        <v>3.2</v>
      </c>
      <c r="J1334" s="4">
        <v>1.4</v>
      </c>
      <c r="K1334" s="4">
        <v>3.1</v>
      </c>
      <c r="L1334" s="18">
        <f t="shared" si="505"/>
        <v>70</v>
      </c>
      <c r="M1334" s="18">
        <f t="shared" si="506"/>
        <v>30</v>
      </c>
      <c r="N1334" s="18">
        <f t="shared" si="507"/>
        <v>70</v>
      </c>
      <c r="O1334" s="18">
        <f t="shared" si="508"/>
        <v>30</v>
      </c>
      <c r="P1334" s="4">
        <f t="shared" si="509"/>
        <v>201809</v>
      </c>
      <c r="Q1334" s="23">
        <f t="shared" si="510"/>
        <v>0.42812500000000003</v>
      </c>
      <c r="R1334" s="23">
        <f t="shared" si="511"/>
        <v>-3.1572481572481563</v>
      </c>
      <c r="S1334" s="22">
        <f t="shared" si="512"/>
        <v>-2.7291231572481562</v>
      </c>
      <c r="T1334" s="5">
        <f t="shared" si="513"/>
        <v>2.335766423357664</v>
      </c>
      <c r="U1334" s="5"/>
      <c r="V1334" s="5"/>
      <c r="W1334" s="5">
        <f t="shared" si="514"/>
        <v>-1</v>
      </c>
      <c r="X1334" s="4">
        <f t="shared" si="515"/>
        <v>-1</v>
      </c>
      <c r="Y1334" s="4">
        <f t="shared" si="516"/>
        <v>0</v>
      </c>
      <c r="Z1334" s="30">
        <f t="shared" si="517"/>
        <v>2018</v>
      </c>
      <c r="AA1334" s="4">
        <f t="shared" si="518"/>
        <v>2.2000000000000002</v>
      </c>
      <c r="AB1334" s="4">
        <f t="shared" si="519"/>
        <v>2.1</v>
      </c>
      <c r="AC1334" s="4">
        <f t="shared" si="520"/>
        <v>-0.10000000000000009</v>
      </c>
      <c r="AD1334" s="4"/>
      <c r="AE1334" s="4">
        <f t="shared" si="521"/>
        <v>1.5641293013555768E-2</v>
      </c>
      <c r="AF1334" s="31">
        <f t="shared" si="522"/>
        <v>1.2000000000000002</v>
      </c>
      <c r="AG1334" s="31">
        <f t="shared" si="523"/>
        <v>1.1000000000000001</v>
      </c>
      <c r="AH1334" s="3">
        <f t="shared" si="524"/>
        <v>0</v>
      </c>
      <c r="AI1334" s="40" t="b">
        <f t="shared" si="525"/>
        <v>0</v>
      </c>
      <c r="AJ1334" s="3">
        <f t="shared" si="526"/>
        <v>4.0700218818380707E-2</v>
      </c>
      <c r="AK1334" s="3">
        <f t="shared" si="527"/>
        <v>0.76222011694815928</v>
      </c>
    </row>
    <row r="1335" spans="1:37" s="3" customFormat="1" x14ac:dyDescent="0.25">
      <c r="A1335" s="9">
        <v>43366</v>
      </c>
      <c r="B1335" s="1" t="s">
        <v>56</v>
      </c>
      <c r="C1335" s="1" t="s">
        <v>50</v>
      </c>
      <c r="D1335">
        <v>6</v>
      </c>
      <c r="E1335" s="1">
        <v>9</v>
      </c>
      <c r="F1335">
        <f t="shared" si="503"/>
        <v>0</v>
      </c>
      <c r="G1335">
        <f t="shared" si="504"/>
        <v>1</v>
      </c>
      <c r="H1335" s="4">
        <v>1.2</v>
      </c>
      <c r="I1335" s="4">
        <v>4.75</v>
      </c>
      <c r="J1335" s="4">
        <v>1.2</v>
      </c>
      <c r="K1335" s="4">
        <v>4.75</v>
      </c>
      <c r="L1335" s="18">
        <f t="shared" si="505"/>
        <v>80</v>
      </c>
      <c r="M1335" s="18">
        <f t="shared" si="506"/>
        <v>20</v>
      </c>
      <c r="N1335" s="18">
        <f t="shared" si="507"/>
        <v>80</v>
      </c>
      <c r="O1335" s="18">
        <f t="shared" si="508"/>
        <v>20</v>
      </c>
      <c r="P1335" s="4">
        <f t="shared" si="509"/>
        <v>201809</v>
      </c>
      <c r="Q1335" s="23">
        <f t="shared" si="510"/>
        <v>0.25263157894736843</v>
      </c>
      <c r="R1335" s="23">
        <f t="shared" si="511"/>
        <v>-5.2666666666666675</v>
      </c>
      <c r="S1335" s="22">
        <f t="shared" si="512"/>
        <v>-5.0140350877192992</v>
      </c>
      <c r="T1335" s="5">
        <f t="shared" si="513"/>
        <v>3.9583333333333335</v>
      </c>
      <c r="U1335" s="5"/>
      <c r="V1335" s="5"/>
      <c r="W1335" s="5">
        <f t="shared" si="514"/>
        <v>-1</v>
      </c>
      <c r="X1335" s="4">
        <f t="shared" si="515"/>
        <v>-1</v>
      </c>
      <c r="Y1335" s="4">
        <f t="shared" si="516"/>
        <v>0</v>
      </c>
      <c r="Z1335" s="30">
        <f t="shared" si="517"/>
        <v>2018</v>
      </c>
      <c r="AA1335" s="4">
        <f t="shared" si="518"/>
        <v>3.75</v>
      </c>
      <c r="AB1335" s="4">
        <f t="shared" si="519"/>
        <v>3.75</v>
      </c>
      <c r="AC1335" s="4">
        <f t="shared" si="520"/>
        <v>0</v>
      </c>
      <c r="AD1335" s="4"/>
      <c r="AE1335" s="4">
        <f t="shared" si="521"/>
        <v>0</v>
      </c>
      <c r="AF1335" s="31">
        <f t="shared" si="522"/>
        <v>2.75</v>
      </c>
      <c r="AG1335" s="31">
        <f t="shared" si="523"/>
        <v>2.75</v>
      </c>
      <c r="AH1335" s="3">
        <f t="shared" si="524"/>
        <v>0</v>
      </c>
      <c r="AI1335" s="40" t="b">
        <f t="shared" si="525"/>
        <v>0</v>
      </c>
      <c r="AJ1335" s="3">
        <f t="shared" si="526"/>
        <v>4.2016806722689037E-2</v>
      </c>
      <c r="AK1335" s="3">
        <f t="shared" si="527"/>
        <v>0.81686672822406892</v>
      </c>
    </row>
    <row r="1336" spans="1:37" s="3" customFormat="1" x14ac:dyDescent="0.25">
      <c r="A1336" s="9">
        <v>43366</v>
      </c>
      <c r="B1336" s="1" t="s">
        <v>49</v>
      </c>
      <c r="C1336" s="1" t="s">
        <v>38</v>
      </c>
      <c r="D1336">
        <v>38</v>
      </c>
      <c r="E1336" s="1">
        <v>27</v>
      </c>
      <c r="F1336">
        <f t="shared" si="503"/>
        <v>1</v>
      </c>
      <c r="G1336">
        <f t="shared" si="504"/>
        <v>0</v>
      </c>
      <c r="H1336" s="4">
        <v>1.4</v>
      </c>
      <c r="I1336" s="4">
        <v>3.1</v>
      </c>
      <c r="J1336" s="4">
        <v>1.38</v>
      </c>
      <c r="K1336" s="4">
        <v>3.15</v>
      </c>
      <c r="L1336" s="18">
        <f t="shared" si="505"/>
        <v>70</v>
      </c>
      <c r="M1336" s="18">
        <f t="shared" si="506"/>
        <v>30</v>
      </c>
      <c r="N1336" s="18">
        <f t="shared" si="507"/>
        <v>70</v>
      </c>
      <c r="O1336" s="18">
        <f t="shared" si="508"/>
        <v>30</v>
      </c>
      <c r="P1336" s="4">
        <f t="shared" si="509"/>
        <v>201809</v>
      </c>
      <c r="Q1336" s="23">
        <f t="shared" si="510"/>
        <v>1.4</v>
      </c>
      <c r="R1336" s="23">
        <f t="shared" si="511"/>
        <v>-2.9761904761904767</v>
      </c>
      <c r="S1336" s="22">
        <f t="shared" si="512"/>
        <v>-1.5761904761904768</v>
      </c>
      <c r="T1336" s="5">
        <f t="shared" si="513"/>
        <v>2.2142857142857144</v>
      </c>
      <c r="U1336" s="5"/>
      <c r="V1336" s="5"/>
      <c r="W1336" s="5">
        <f t="shared" si="514"/>
        <v>0.39999999999999991</v>
      </c>
      <c r="X1336" s="4">
        <f t="shared" si="515"/>
        <v>0.37999999999999989</v>
      </c>
      <c r="Y1336" s="4">
        <f t="shared" si="516"/>
        <v>-2.0000000000000018E-2</v>
      </c>
      <c r="Z1336" s="30">
        <f t="shared" si="517"/>
        <v>2018</v>
      </c>
      <c r="AA1336" s="4">
        <f t="shared" si="518"/>
        <v>-1</v>
      </c>
      <c r="AB1336" s="4">
        <f t="shared" si="519"/>
        <v>-1</v>
      </c>
      <c r="AC1336" s="4">
        <f t="shared" si="520"/>
        <v>0</v>
      </c>
      <c r="AD1336" s="4"/>
      <c r="AE1336" s="4">
        <f t="shared" si="521"/>
        <v>-1.0351966873706098E-2</v>
      </c>
      <c r="AF1336" s="31">
        <f t="shared" si="522"/>
        <v>-0.60000000000000009</v>
      </c>
      <c r="AG1336" s="31">
        <f t="shared" si="523"/>
        <v>-0.62000000000000011</v>
      </c>
      <c r="AH1336" s="3">
        <f t="shared" si="524"/>
        <v>0</v>
      </c>
      <c r="AI1336" s="40" t="b">
        <f t="shared" si="525"/>
        <v>0</v>
      </c>
      <c r="AJ1336" s="3">
        <f t="shared" si="526"/>
        <v>3.5555555555555562E-2</v>
      </c>
      <c r="AK1336" s="3">
        <f t="shared" si="527"/>
        <v>0.76109070058824779</v>
      </c>
    </row>
    <row r="1337" spans="1:37" s="3" customFormat="1" x14ac:dyDescent="0.25">
      <c r="A1337" s="9">
        <v>43366</v>
      </c>
      <c r="B1337" s="1" t="s">
        <v>51</v>
      </c>
      <c r="C1337" s="1" t="s">
        <v>54</v>
      </c>
      <c r="D1337">
        <v>28</v>
      </c>
      <c r="E1337" s="1">
        <v>20</v>
      </c>
      <c r="F1337">
        <f t="shared" si="503"/>
        <v>1</v>
      </c>
      <c r="G1337">
        <f t="shared" si="504"/>
        <v>0</v>
      </c>
      <c r="H1337" s="4">
        <v>1.62</v>
      </c>
      <c r="I1337" s="4">
        <v>2.4</v>
      </c>
      <c r="J1337" s="4">
        <v>1.66</v>
      </c>
      <c r="K1337" s="4">
        <v>2.2999999999999998</v>
      </c>
      <c r="L1337" s="18">
        <f t="shared" si="505"/>
        <v>60</v>
      </c>
      <c r="M1337" s="18">
        <f t="shared" si="506"/>
        <v>40</v>
      </c>
      <c r="N1337" s="18">
        <f t="shared" si="507"/>
        <v>60</v>
      </c>
      <c r="O1337" s="18">
        <f t="shared" si="508"/>
        <v>40</v>
      </c>
      <c r="P1337" s="4">
        <f t="shared" si="509"/>
        <v>201809</v>
      </c>
      <c r="Q1337" s="23">
        <f t="shared" si="510"/>
        <v>1.62</v>
      </c>
      <c r="R1337" s="23">
        <f t="shared" si="511"/>
        <v>-2.3271889400921655</v>
      </c>
      <c r="S1337" s="22">
        <f t="shared" si="512"/>
        <v>-0.70718894009216537</v>
      </c>
      <c r="T1337" s="5">
        <f t="shared" si="513"/>
        <v>1.4814814814814814</v>
      </c>
      <c r="U1337" s="5"/>
      <c r="V1337" s="5"/>
      <c r="W1337" s="5">
        <f t="shared" si="514"/>
        <v>0.62000000000000011</v>
      </c>
      <c r="X1337" s="4">
        <f t="shared" si="515"/>
        <v>0.65999999999999992</v>
      </c>
      <c r="Y1337" s="4">
        <f t="shared" si="516"/>
        <v>3.9999999999999813E-2</v>
      </c>
      <c r="Z1337" s="30">
        <f t="shared" si="517"/>
        <v>2018</v>
      </c>
      <c r="AA1337" s="4">
        <f t="shared" si="518"/>
        <v>-1</v>
      </c>
      <c r="AB1337" s="4">
        <f t="shared" si="519"/>
        <v>-1</v>
      </c>
      <c r="AC1337" s="4">
        <f t="shared" si="520"/>
        <v>0</v>
      </c>
      <c r="AD1337" s="4"/>
      <c r="AE1337" s="4">
        <f t="shared" si="521"/>
        <v>1.4874312063066997E-2</v>
      </c>
      <c r="AF1337" s="31">
        <f t="shared" si="522"/>
        <v>-0.37999999999999989</v>
      </c>
      <c r="AG1337" s="31">
        <f t="shared" si="523"/>
        <v>-0.34000000000000008</v>
      </c>
      <c r="AH1337" s="3">
        <f t="shared" si="524"/>
        <v>0</v>
      </c>
      <c r="AI1337" s="40" t="b">
        <f t="shared" si="525"/>
        <v>0</v>
      </c>
      <c r="AJ1337" s="3">
        <f t="shared" si="526"/>
        <v>3.2835820895522283E-2</v>
      </c>
      <c r="AK1337" s="3">
        <f t="shared" si="527"/>
        <v>0.73406619925824312</v>
      </c>
    </row>
    <row r="1338" spans="1:37" s="3" customFormat="1" x14ac:dyDescent="0.25">
      <c r="A1338" s="9">
        <v>43366</v>
      </c>
      <c r="B1338" s="1" t="s">
        <v>60</v>
      </c>
      <c r="C1338" s="1" t="s">
        <v>46</v>
      </c>
      <c r="D1338">
        <v>6</v>
      </c>
      <c r="E1338" s="1">
        <v>27</v>
      </c>
      <c r="F1338">
        <f t="shared" si="503"/>
        <v>0</v>
      </c>
      <c r="G1338">
        <f t="shared" si="504"/>
        <v>1</v>
      </c>
      <c r="H1338" s="4">
        <v>1.07</v>
      </c>
      <c r="I1338" s="4">
        <v>9.5</v>
      </c>
      <c r="J1338" s="4">
        <v>1.05</v>
      </c>
      <c r="K1338" s="4">
        <v>11</v>
      </c>
      <c r="L1338" s="18">
        <f t="shared" si="505"/>
        <v>90</v>
      </c>
      <c r="M1338" s="18">
        <f t="shared" si="506"/>
        <v>10</v>
      </c>
      <c r="N1338" s="18">
        <f t="shared" si="507"/>
        <v>95</v>
      </c>
      <c r="O1338" s="18">
        <f t="shared" si="508"/>
        <v>5</v>
      </c>
      <c r="P1338" s="4">
        <f t="shared" si="509"/>
        <v>201809</v>
      </c>
      <c r="Q1338" s="23">
        <f t="shared" si="510"/>
        <v>0.11263157894736843</v>
      </c>
      <c r="R1338" s="23">
        <f t="shared" si="511"/>
        <v>-14.403361344537801</v>
      </c>
      <c r="S1338" s="22">
        <f t="shared" si="512"/>
        <v>-14.290729765590433</v>
      </c>
      <c r="T1338" s="5">
        <f t="shared" si="513"/>
        <v>8.8785046728971952</v>
      </c>
      <c r="U1338" s="5"/>
      <c r="V1338" s="5"/>
      <c r="W1338" s="5">
        <f t="shared" si="514"/>
        <v>-1</v>
      </c>
      <c r="X1338" s="4">
        <f t="shared" si="515"/>
        <v>-1</v>
      </c>
      <c r="Y1338" s="4">
        <f t="shared" si="516"/>
        <v>0</v>
      </c>
      <c r="Z1338" s="30">
        <f t="shared" si="517"/>
        <v>2018</v>
      </c>
      <c r="AA1338" s="4">
        <f t="shared" si="518"/>
        <v>8.5</v>
      </c>
      <c r="AB1338" s="4">
        <f t="shared" si="519"/>
        <v>10</v>
      </c>
      <c r="AC1338" s="4">
        <f t="shared" si="520"/>
        <v>1.5</v>
      </c>
      <c r="AD1338" s="4"/>
      <c r="AE1338" s="4">
        <f t="shared" si="521"/>
        <v>-1.7801513128615887E-2</v>
      </c>
      <c r="AF1338" s="31">
        <f t="shared" si="522"/>
        <v>7.5</v>
      </c>
      <c r="AG1338" s="31">
        <f t="shared" si="523"/>
        <v>9</v>
      </c>
      <c r="AH1338" s="3">
        <f t="shared" si="524"/>
        <v>0</v>
      </c>
      <c r="AI1338" s="40" t="b">
        <f t="shared" si="525"/>
        <v>0</v>
      </c>
      <c r="AJ1338" s="3">
        <f t="shared" si="526"/>
        <v>3.8315988647114385E-2</v>
      </c>
      <c r="AK1338" s="3">
        <f t="shared" si="527"/>
        <v>0.8977036303839574</v>
      </c>
    </row>
    <row r="1339" spans="1:37" s="3" customFormat="1" x14ac:dyDescent="0.25">
      <c r="A1339" s="9">
        <v>43366</v>
      </c>
      <c r="B1339" s="1" t="s">
        <v>55</v>
      </c>
      <c r="C1339" s="1" t="s">
        <v>36</v>
      </c>
      <c r="D1339">
        <v>20</v>
      </c>
      <c r="E1339" s="1">
        <v>16</v>
      </c>
      <c r="F1339">
        <f t="shared" si="503"/>
        <v>1</v>
      </c>
      <c r="G1339">
        <f t="shared" si="504"/>
        <v>0</v>
      </c>
      <c r="H1339" s="4">
        <v>1.34</v>
      </c>
      <c r="I1339" s="4">
        <v>3.35</v>
      </c>
      <c r="J1339" s="4">
        <v>1.33</v>
      </c>
      <c r="K1339" s="4">
        <v>3.4</v>
      </c>
      <c r="L1339" s="18">
        <f t="shared" si="505"/>
        <v>70</v>
      </c>
      <c r="M1339" s="18">
        <f t="shared" si="506"/>
        <v>25</v>
      </c>
      <c r="N1339" s="18">
        <f t="shared" si="507"/>
        <v>75</v>
      </c>
      <c r="O1339" s="18">
        <f t="shared" si="508"/>
        <v>25</v>
      </c>
      <c r="P1339" s="4">
        <f t="shared" si="509"/>
        <v>201809</v>
      </c>
      <c r="Q1339" s="23">
        <f t="shared" si="510"/>
        <v>1.34</v>
      </c>
      <c r="R1339" s="23">
        <f t="shared" si="511"/>
        <v>-3.3667083854818518</v>
      </c>
      <c r="S1339" s="22">
        <f t="shared" si="512"/>
        <v>-2.0267083854818519</v>
      </c>
      <c r="T1339" s="5">
        <f t="shared" si="513"/>
        <v>2.5</v>
      </c>
      <c r="U1339" s="5"/>
      <c r="V1339" s="5"/>
      <c r="W1339" s="5">
        <f t="shared" si="514"/>
        <v>0.34000000000000008</v>
      </c>
      <c r="X1339" s="4">
        <f t="shared" si="515"/>
        <v>0.33000000000000007</v>
      </c>
      <c r="Y1339" s="4">
        <f t="shared" si="516"/>
        <v>-1.0000000000000009E-2</v>
      </c>
      <c r="Z1339" s="30">
        <f t="shared" si="517"/>
        <v>2018</v>
      </c>
      <c r="AA1339" s="4">
        <f t="shared" si="518"/>
        <v>-1</v>
      </c>
      <c r="AB1339" s="4">
        <f t="shared" si="519"/>
        <v>-1</v>
      </c>
      <c r="AC1339" s="4">
        <f t="shared" si="520"/>
        <v>0</v>
      </c>
      <c r="AD1339" s="4"/>
      <c r="AE1339" s="4">
        <f t="shared" si="521"/>
        <v>-5.6110425317024148E-3</v>
      </c>
      <c r="AF1339" s="31">
        <f t="shared" si="522"/>
        <v>-0.65999999999999992</v>
      </c>
      <c r="AG1339" s="31">
        <f t="shared" si="523"/>
        <v>-0.66999999999999993</v>
      </c>
      <c r="AH1339" s="3">
        <f t="shared" si="524"/>
        <v>0</v>
      </c>
      <c r="AI1339" s="40" t="b">
        <f t="shared" si="525"/>
        <v>0</v>
      </c>
      <c r="AJ1339" s="3">
        <f t="shared" si="526"/>
        <v>4.2857142857142816E-2</v>
      </c>
      <c r="AK1339" s="3">
        <f t="shared" si="527"/>
        <v>0.76725860561305748</v>
      </c>
    </row>
    <row r="1340" spans="1:37" s="3" customFormat="1" x14ac:dyDescent="0.25">
      <c r="A1340" s="9">
        <v>43366</v>
      </c>
      <c r="B1340" s="1" t="s">
        <v>48</v>
      </c>
      <c r="C1340" s="1" t="s">
        <v>62</v>
      </c>
      <c r="D1340">
        <v>31</v>
      </c>
      <c r="E1340" s="1">
        <v>17</v>
      </c>
      <c r="F1340">
        <f t="shared" si="503"/>
        <v>1</v>
      </c>
      <c r="G1340">
        <f t="shared" si="504"/>
        <v>0</v>
      </c>
      <c r="H1340" s="4">
        <v>2.2999999999999998</v>
      </c>
      <c r="I1340" s="4">
        <v>1.66</v>
      </c>
      <c r="J1340" s="4">
        <v>2.2000000000000002</v>
      </c>
      <c r="K1340" s="4">
        <v>1.71</v>
      </c>
      <c r="L1340" s="18">
        <f t="shared" si="505"/>
        <v>40</v>
      </c>
      <c r="M1340" s="18">
        <f t="shared" si="506"/>
        <v>60</v>
      </c>
      <c r="N1340" s="18">
        <f t="shared" si="507"/>
        <v>45</v>
      </c>
      <c r="O1340" s="18">
        <f t="shared" si="508"/>
        <v>55</v>
      </c>
      <c r="P1340" s="4">
        <f t="shared" si="509"/>
        <v>201809</v>
      </c>
      <c r="Q1340" s="23">
        <f t="shared" si="510"/>
        <v>2.2999999999999998</v>
      </c>
      <c r="R1340" s="23">
        <f t="shared" si="511"/>
        <v>-2.2843822843822847</v>
      </c>
      <c r="S1340" s="22">
        <f t="shared" si="512"/>
        <v>1.5617715617715078E-2</v>
      </c>
      <c r="T1340" s="5">
        <f t="shared" si="513"/>
        <v>0.72173913043478266</v>
      </c>
      <c r="U1340" s="5"/>
      <c r="V1340" s="5"/>
      <c r="W1340" s="5">
        <f t="shared" si="514"/>
        <v>1.2999999999999998</v>
      </c>
      <c r="X1340" s="4">
        <f t="shared" si="515"/>
        <v>1.2000000000000002</v>
      </c>
      <c r="Y1340" s="4">
        <f t="shared" si="516"/>
        <v>-9.9999999999999645E-2</v>
      </c>
      <c r="Z1340" s="30">
        <f t="shared" si="517"/>
        <v>2018</v>
      </c>
      <c r="AA1340" s="4">
        <f t="shared" si="518"/>
        <v>-1</v>
      </c>
      <c r="AB1340" s="4">
        <f t="shared" si="519"/>
        <v>-1</v>
      </c>
      <c r="AC1340" s="4">
        <f t="shared" si="520"/>
        <v>0</v>
      </c>
      <c r="AD1340" s="4"/>
      <c r="AE1340" s="4">
        <f t="shared" si="521"/>
        <v>-1.9762845849802313E-2</v>
      </c>
      <c r="AF1340" s="31">
        <f t="shared" si="522"/>
        <v>0.29999999999999982</v>
      </c>
      <c r="AG1340" s="31">
        <f t="shared" si="523"/>
        <v>0.20000000000000018</v>
      </c>
      <c r="AH1340" s="3">
        <f t="shared" si="524"/>
        <v>0</v>
      </c>
      <c r="AI1340" s="40" t="b">
        <f t="shared" si="525"/>
        <v>0</v>
      </c>
      <c r="AJ1340" s="3">
        <f t="shared" si="526"/>
        <v>3.5858585858585923E-2</v>
      </c>
      <c r="AK1340" s="3">
        <f t="shared" si="527"/>
        <v>0.72834147531433491</v>
      </c>
    </row>
    <row r="1341" spans="1:37" s="3" customFormat="1" x14ac:dyDescent="0.25">
      <c r="A1341" s="9">
        <v>43363</v>
      </c>
      <c r="B1341" s="1" t="s">
        <v>58</v>
      </c>
      <c r="C1341" s="1" t="s">
        <v>53</v>
      </c>
      <c r="D1341">
        <v>21</v>
      </c>
      <c r="E1341" s="1">
        <v>17</v>
      </c>
      <c r="F1341">
        <f t="shared" si="503"/>
        <v>1</v>
      </c>
      <c r="G1341">
        <f t="shared" si="504"/>
        <v>0</v>
      </c>
      <c r="H1341" s="4">
        <v>1.62</v>
      </c>
      <c r="I1341" s="4">
        <v>2.4</v>
      </c>
      <c r="J1341" s="4">
        <v>1.57</v>
      </c>
      <c r="K1341" s="4">
        <v>2.5499999999999998</v>
      </c>
      <c r="L1341" s="18">
        <f t="shared" si="505"/>
        <v>60</v>
      </c>
      <c r="M1341" s="18">
        <f t="shared" si="506"/>
        <v>40</v>
      </c>
      <c r="N1341" s="18">
        <f t="shared" si="507"/>
        <v>60</v>
      </c>
      <c r="O1341" s="18">
        <f t="shared" si="508"/>
        <v>35</v>
      </c>
      <c r="P1341" s="4">
        <f t="shared" si="509"/>
        <v>201809</v>
      </c>
      <c r="Q1341" s="23">
        <f t="shared" si="510"/>
        <v>1.62</v>
      </c>
      <c r="R1341" s="23">
        <f t="shared" si="511"/>
        <v>-2.3271889400921655</v>
      </c>
      <c r="S1341" s="22">
        <f t="shared" si="512"/>
        <v>-0.70718894009216537</v>
      </c>
      <c r="T1341" s="5">
        <f t="shared" si="513"/>
        <v>1.4814814814814814</v>
      </c>
      <c r="U1341" s="5"/>
      <c r="V1341" s="5"/>
      <c r="W1341" s="5">
        <f t="shared" si="514"/>
        <v>0.62000000000000011</v>
      </c>
      <c r="X1341" s="4">
        <f t="shared" si="515"/>
        <v>0.57000000000000006</v>
      </c>
      <c r="Y1341" s="4">
        <f t="shared" si="516"/>
        <v>-5.0000000000000044E-2</v>
      </c>
      <c r="Z1341" s="30">
        <f t="shared" si="517"/>
        <v>2018</v>
      </c>
      <c r="AA1341" s="4">
        <f t="shared" si="518"/>
        <v>-1</v>
      </c>
      <c r="AB1341" s="4">
        <f t="shared" si="519"/>
        <v>-1</v>
      </c>
      <c r="AC1341" s="4">
        <f t="shared" si="520"/>
        <v>0</v>
      </c>
      <c r="AD1341" s="4"/>
      <c r="AE1341" s="4">
        <f t="shared" si="521"/>
        <v>-1.9658724541951722E-2</v>
      </c>
      <c r="AF1341" s="31">
        <f t="shared" si="522"/>
        <v>-0.37999999999999989</v>
      </c>
      <c r="AG1341" s="31">
        <f t="shared" si="523"/>
        <v>-0.42999999999999994</v>
      </c>
      <c r="AH1341" s="3">
        <f t="shared" si="524"/>
        <v>0</v>
      </c>
      <c r="AI1341" s="40" t="b">
        <f t="shared" si="525"/>
        <v>0</v>
      </c>
      <c r="AJ1341" s="3">
        <f t="shared" si="526"/>
        <v>3.2835820895522283E-2</v>
      </c>
      <c r="AK1341" s="3">
        <f t="shared" si="527"/>
        <v>0.73406619925824312</v>
      </c>
    </row>
    <row r="1342" spans="1:37" s="3" customFormat="1" x14ac:dyDescent="0.25">
      <c r="A1342" s="9">
        <v>43360</v>
      </c>
      <c r="B1342" s="1" t="s">
        <v>45</v>
      </c>
      <c r="C1342" s="1" t="s">
        <v>61</v>
      </c>
      <c r="D1342">
        <v>24</v>
      </c>
      <c r="E1342" s="1">
        <v>17</v>
      </c>
      <c r="F1342">
        <f t="shared" si="503"/>
        <v>1</v>
      </c>
      <c r="G1342">
        <f t="shared" si="504"/>
        <v>0</v>
      </c>
      <c r="H1342" s="4">
        <v>1.57</v>
      </c>
      <c r="I1342" s="4">
        <v>2.5499999999999998</v>
      </c>
      <c r="J1342" s="4">
        <v>1.47</v>
      </c>
      <c r="K1342" s="4">
        <v>2.75</v>
      </c>
      <c r="L1342" s="18">
        <f t="shared" si="505"/>
        <v>60</v>
      </c>
      <c r="M1342" s="18">
        <f t="shared" si="506"/>
        <v>35</v>
      </c>
      <c r="N1342" s="18">
        <f t="shared" si="507"/>
        <v>65</v>
      </c>
      <c r="O1342" s="18">
        <f t="shared" si="508"/>
        <v>35</v>
      </c>
      <c r="P1342" s="4">
        <f t="shared" si="509"/>
        <v>201809</v>
      </c>
      <c r="Q1342" s="23">
        <f t="shared" si="510"/>
        <v>1.57</v>
      </c>
      <c r="R1342" s="23">
        <f t="shared" si="511"/>
        <v>-2.3995472552348613</v>
      </c>
      <c r="S1342" s="22">
        <f t="shared" si="512"/>
        <v>-0.82954725523486128</v>
      </c>
      <c r="T1342" s="5">
        <f t="shared" si="513"/>
        <v>1.6242038216560508</v>
      </c>
      <c r="U1342" s="5"/>
      <c r="V1342" s="5"/>
      <c r="W1342" s="5">
        <f t="shared" si="514"/>
        <v>0.57000000000000006</v>
      </c>
      <c r="X1342" s="4">
        <f t="shared" si="515"/>
        <v>0.47</v>
      </c>
      <c r="Y1342" s="4">
        <f t="shared" si="516"/>
        <v>-0.10000000000000009</v>
      </c>
      <c r="Z1342" s="30">
        <f t="shared" si="517"/>
        <v>2018</v>
      </c>
      <c r="AA1342" s="4">
        <f t="shared" si="518"/>
        <v>-1</v>
      </c>
      <c r="AB1342" s="4">
        <f t="shared" si="519"/>
        <v>-1</v>
      </c>
      <c r="AC1342" s="4">
        <f t="shared" si="520"/>
        <v>0</v>
      </c>
      <c r="AD1342" s="4"/>
      <c r="AE1342" s="4">
        <f t="shared" si="521"/>
        <v>-4.3329433684301755E-2</v>
      </c>
      <c r="AF1342" s="31">
        <f t="shared" si="522"/>
        <v>-0.42999999999999994</v>
      </c>
      <c r="AG1342" s="31">
        <f t="shared" si="523"/>
        <v>-0.53</v>
      </c>
      <c r="AH1342" s="3">
        <f t="shared" si="524"/>
        <v>0</v>
      </c>
      <c r="AI1342" s="40" t="b">
        <f t="shared" si="525"/>
        <v>0</v>
      </c>
      <c r="AJ1342" s="3">
        <f t="shared" si="526"/>
        <v>2.8276699029126329E-2</v>
      </c>
      <c r="AK1342" s="3">
        <f t="shared" si="527"/>
        <v>0.74295003424395301</v>
      </c>
    </row>
    <row r="1343" spans="1:37" s="3" customFormat="1" x14ac:dyDescent="0.25">
      <c r="A1343" s="9">
        <v>43359</v>
      </c>
      <c r="B1343" s="1" t="s">
        <v>37</v>
      </c>
      <c r="C1343" s="1" t="s">
        <v>34</v>
      </c>
      <c r="D1343">
        <v>20</v>
      </c>
      <c r="E1343" s="1">
        <v>13</v>
      </c>
      <c r="F1343">
        <f t="shared" si="503"/>
        <v>1</v>
      </c>
      <c r="G1343">
        <f t="shared" si="504"/>
        <v>0</v>
      </c>
      <c r="H1343" s="4">
        <v>1.58</v>
      </c>
      <c r="I1343" s="4">
        <v>2.5</v>
      </c>
      <c r="J1343" s="4">
        <v>1.66</v>
      </c>
      <c r="K1343" s="4">
        <v>2.2999999999999998</v>
      </c>
      <c r="L1343" s="18">
        <f t="shared" si="505"/>
        <v>60</v>
      </c>
      <c r="M1343" s="18">
        <f t="shared" si="506"/>
        <v>40</v>
      </c>
      <c r="N1343" s="18">
        <f t="shared" si="507"/>
        <v>60</v>
      </c>
      <c r="O1343" s="18">
        <f t="shared" si="508"/>
        <v>40</v>
      </c>
      <c r="P1343" s="4">
        <f t="shared" si="509"/>
        <v>201809</v>
      </c>
      <c r="Q1343" s="23">
        <f t="shared" si="510"/>
        <v>1.58</v>
      </c>
      <c r="R1343" s="23">
        <f t="shared" si="511"/>
        <v>-2.3908045977011492</v>
      </c>
      <c r="S1343" s="22">
        <f t="shared" si="512"/>
        <v>-0.8108045977011491</v>
      </c>
      <c r="T1343" s="5">
        <f t="shared" si="513"/>
        <v>1.5822784810126582</v>
      </c>
      <c r="U1343" s="5"/>
      <c r="V1343" s="5"/>
      <c r="W1343" s="5">
        <f t="shared" si="514"/>
        <v>0.58000000000000007</v>
      </c>
      <c r="X1343" s="4">
        <f t="shared" si="515"/>
        <v>0.65999999999999992</v>
      </c>
      <c r="Y1343" s="4">
        <f t="shared" si="516"/>
        <v>7.9999999999999849E-2</v>
      </c>
      <c r="Z1343" s="30">
        <f t="shared" si="517"/>
        <v>2018</v>
      </c>
      <c r="AA1343" s="4">
        <f t="shared" si="518"/>
        <v>-1</v>
      </c>
      <c r="AB1343" s="4">
        <f t="shared" si="519"/>
        <v>-1</v>
      </c>
      <c r="AC1343" s="4">
        <f t="shared" si="520"/>
        <v>0</v>
      </c>
      <c r="AD1343" s="4"/>
      <c r="AE1343" s="4">
        <f t="shared" si="521"/>
        <v>3.0501753850846303E-2</v>
      </c>
      <c r="AF1343" s="31">
        <f t="shared" si="522"/>
        <v>-0.41999999999999993</v>
      </c>
      <c r="AG1343" s="31">
        <f t="shared" si="523"/>
        <v>-0.34000000000000008</v>
      </c>
      <c r="AH1343" s="3">
        <f t="shared" si="524"/>
        <v>0</v>
      </c>
      <c r="AI1343" s="40" t="b">
        <f t="shared" si="525"/>
        <v>0</v>
      </c>
      <c r="AJ1343" s="3">
        <f t="shared" si="526"/>
        <v>3.1862745098039214E-2</v>
      </c>
      <c r="AK1343" s="3">
        <f t="shared" si="527"/>
        <v>0.73850344496074349</v>
      </c>
    </row>
    <row r="1344" spans="1:37" s="3" customFormat="1" x14ac:dyDescent="0.25">
      <c r="A1344" s="9">
        <v>43359</v>
      </c>
      <c r="B1344" s="1" t="s">
        <v>35</v>
      </c>
      <c r="C1344" s="1" t="s">
        <v>54</v>
      </c>
      <c r="D1344">
        <v>20</v>
      </c>
      <c r="E1344" s="1">
        <v>19</v>
      </c>
      <c r="F1344">
        <f t="shared" si="503"/>
        <v>1</v>
      </c>
      <c r="G1344">
        <f t="shared" si="504"/>
        <v>0</v>
      </c>
      <c r="H1344" s="4">
        <v>1.4</v>
      </c>
      <c r="I1344" s="4">
        <v>3.05</v>
      </c>
      <c r="J1344" s="4">
        <v>1.4</v>
      </c>
      <c r="K1344" s="4">
        <v>3.1</v>
      </c>
      <c r="L1344" s="18">
        <f t="shared" si="505"/>
        <v>70</v>
      </c>
      <c r="M1344" s="18">
        <f t="shared" si="506"/>
        <v>30</v>
      </c>
      <c r="N1344" s="18">
        <f t="shared" si="507"/>
        <v>70</v>
      </c>
      <c r="O1344" s="18">
        <f t="shared" si="508"/>
        <v>30</v>
      </c>
      <c r="P1344" s="4">
        <f t="shared" si="509"/>
        <v>201809</v>
      </c>
      <c r="Q1344" s="23">
        <f t="shared" si="510"/>
        <v>1.4</v>
      </c>
      <c r="R1344" s="23">
        <f t="shared" si="511"/>
        <v>-2.9878048780487809</v>
      </c>
      <c r="S1344" s="22">
        <f t="shared" si="512"/>
        <v>-1.587804878048781</v>
      </c>
      <c r="T1344" s="5">
        <f t="shared" si="513"/>
        <v>2.1785714285714284</v>
      </c>
      <c r="U1344" s="5"/>
      <c r="V1344" s="5"/>
      <c r="W1344" s="5">
        <f t="shared" si="514"/>
        <v>0.39999999999999991</v>
      </c>
      <c r="X1344" s="4">
        <f t="shared" si="515"/>
        <v>0.39999999999999991</v>
      </c>
      <c r="Y1344" s="4">
        <f t="shared" si="516"/>
        <v>0</v>
      </c>
      <c r="Z1344" s="30">
        <f t="shared" si="517"/>
        <v>2018</v>
      </c>
      <c r="AA1344" s="4">
        <f t="shared" si="518"/>
        <v>-1</v>
      </c>
      <c r="AB1344" s="4">
        <f t="shared" si="519"/>
        <v>-1</v>
      </c>
      <c r="AC1344" s="4">
        <f t="shared" si="520"/>
        <v>0</v>
      </c>
      <c r="AD1344" s="4"/>
      <c r="AE1344" s="4">
        <f t="shared" si="521"/>
        <v>0</v>
      </c>
      <c r="AF1344" s="31">
        <f t="shared" si="522"/>
        <v>-0.60000000000000009</v>
      </c>
      <c r="AG1344" s="31">
        <f t="shared" si="523"/>
        <v>-0.60000000000000009</v>
      </c>
      <c r="AH1344" s="3">
        <f t="shared" si="524"/>
        <v>0</v>
      </c>
      <c r="AI1344" s="40" t="b">
        <f t="shared" si="525"/>
        <v>0</v>
      </c>
      <c r="AJ1344" s="3">
        <f t="shared" si="526"/>
        <v>4.0449438202247112E-2</v>
      </c>
      <c r="AK1344" s="3">
        <f t="shared" si="527"/>
        <v>0.75593569865462973</v>
      </c>
    </row>
    <row r="1345" spans="1:37" s="3" customFormat="1" x14ac:dyDescent="0.25">
      <c r="A1345" s="9">
        <v>43359</v>
      </c>
      <c r="B1345" s="1" t="s">
        <v>56</v>
      </c>
      <c r="C1345" s="1" t="s">
        <v>52</v>
      </c>
      <c r="D1345">
        <v>31</v>
      </c>
      <c r="E1345" s="1">
        <v>20</v>
      </c>
      <c r="F1345">
        <f t="shared" si="503"/>
        <v>1</v>
      </c>
      <c r="G1345">
        <f t="shared" si="504"/>
        <v>0</v>
      </c>
      <c r="H1345" s="4">
        <v>2.15</v>
      </c>
      <c r="I1345" s="4">
        <v>1.74</v>
      </c>
      <c r="J1345" s="4">
        <v>2.1</v>
      </c>
      <c r="K1345" s="4">
        <v>1.76</v>
      </c>
      <c r="L1345" s="18">
        <f t="shared" si="505"/>
        <v>40</v>
      </c>
      <c r="M1345" s="18">
        <f t="shared" si="506"/>
        <v>55</v>
      </c>
      <c r="N1345" s="18">
        <f t="shared" si="507"/>
        <v>45</v>
      </c>
      <c r="O1345" s="18">
        <f t="shared" si="508"/>
        <v>55</v>
      </c>
      <c r="P1345" s="4">
        <f t="shared" si="509"/>
        <v>201809</v>
      </c>
      <c r="Q1345" s="23">
        <f t="shared" si="510"/>
        <v>2.15</v>
      </c>
      <c r="R1345" s="23">
        <f t="shared" si="511"/>
        <v>-2.2209165687426555</v>
      </c>
      <c r="S1345" s="22">
        <f t="shared" si="512"/>
        <v>-7.0916568742655617E-2</v>
      </c>
      <c r="T1345" s="5">
        <f t="shared" si="513"/>
        <v>0.80930232558139537</v>
      </c>
      <c r="U1345" s="5"/>
      <c r="V1345" s="5"/>
      <c r="W1345" s="5">
        <f t="shared" si="514"/>
        <v>1.1499999999999999</v>
      </c>
      <c r="X1345" s="4">
        <f t="shared" si="515"/>
        <v>1.1000000000000001</v>
      </c>
      <c r="Y1345" s="4">
        <f t="shared" si="516"/>
        <v>-4.9999999999999822E-2</v>
      </c>
      <c r="Z1345" s="30">
        <f t="shared" si="517"/>
        <v>2018</v>
      </c>
      <c r="AA1345" s="4">
        <f t="shared" si="518"/>
        <v>-1</v>
      </c>
      <c r="AB1345" s="4">
        <f t="shared" si="519"/>
        <v>-1</v>
      </c>
      <c r="AC1345" s="4">
        <f t="shared" si="520"/>
        <v>0</v>
      </c>
      <c r="AD1345" s="4"/>
      <c r="AE1345" s="4">
        <f t="shared" si="521"/>
        <v>-1.1074197120708729E-2</v>
      </c>
      <c r="AF1345" s="31">
        <f t="shared" si="522"/>
        <v>0.14999999999999991</v>
      </c>
      <c r="AG1345" s="31">
        <f t="shared" si="523"/>
        <v>0.10000000000000009</v>
      </c>
      <c r="AH1345" s="3">
        <f t="shared" si="524"/>
        <v>0</v>
      </c>
      <c r="AI1345" s="40" t="b">
        <f t="shared" si="525"/>
        <v>0</v>
      </c>
      <c r="AJ1345" s="3">
        <f t="shared" si="526"/>
        <v>3.8303341902313659E-2</v>
      </c>
      <c r="AK1345" s="3">
        <f t="shared" si="527"/>
        <v>0.72204519573698789</v>
      </c>
    </row>
    <row r="1346" spans="1:37" s="3" customFormat="1" x14ac:dyDescent="0.25">
      <c r="A1346" s="9">
        <v>43359</v>
      </c>
      <c r="B1346" s="1" t="s">
        <v>73</v>
      </c>
      <c r="C1346" s="1" t="s">
        <v>63</v>
      </c>
      <c r="D1346">
        <v>34</v>
      </c>
      <c r="E1346" s="1">
        <v>0</v>
      </c>
      <c r="F1346">
        <f t="shared" si="503"/>
        <v>1</v>
      </c>
      <c r="G1346">
        <f t="shared" si="504"/>
        <v>0</v>
      </c>
      <c r="H1346" s="4">
        <v>1.18</v>
      </c>
      <c r="I1346" s="4">
        <v>5.25</v>
      </c>
      <c r="J1346" s="4">
        <v>1.1200000000000001</v>
      </c>
      <c r="K1346" s="4">
        <v>6.5</v>
      </c>
      <c r="L1346" s="18">
        <f t="shared" si="505"/>
        <v>80</v>
      </c>
      <c r="M1346" s="18">
        <f t="shared" si="506"/>
        <v>15</v>
      </c>
      <c r="N1346" s="18">
        <f t="shared" si="507"/>
        <v>85</v>
      </c>
      <c r="O1346" s="18">
        <f t="shared" si="508"/>
        <v>15</v>
      </c>
      <c r="P1346" s="4">
        <f t="shared" si="509"/>
        <v>201809</v>
      </c>
      <c r="Q1346" s="23">
        <f t="shared" si="510"/>
        <v>1.18</v>
      </c>
      <c r="R1346" s="23">
        <f t="shared" si="511"/>
        <v>-5.790849673202616</v>
      </c>
      <c r="S1346" s="22">
        <f t="shared" si="512"/>
        <v>-4.6108496732026163</v>
      </c>
      <c r="T1346" s="5">
        <f t="shared" si="513"/>
        <v>4.4491525423728815</v>
      </c>
      <c r="U1346" s="5"/>
      <c r="V1346" s="5"/>
      <c r="W1346" s="5">
        <f t="shared" si="514"/>
        <v>0.17999999999999994</v>
      </c>
      <c r="X1346" s="4">
        <f t="shared" si="515"/>
        <v>0.12000000000000011</v>
      </c>
      <c r="Y1346" s="4">
        <f t="shared" si="516"/>
        <v>-5.9999999999999831E-2</v>
      </c>
      <c r="Z1346" s="30">
        <f t="shared" si="517"/>
        <v>2018</v>
      </c>
      <c r="AA1346" s="4">
        <f t="shared" si="518"/>
        <v>-1</v>
      </c>
      <c r="AB1346" s="4">
        <f t="shared" si="519"/>
        <v>-1</v>
      </c>
      <c r="AC1346" s="4">
        <f t="shared" si="520"/>
        <v>0</v>
      </c>
      <c r="AD1346" s="4"/>
      <c r="AE1346" s="4">
        <f t="shared" si="521"/>
        <v>-4.5399515738498653E-2</v>
      </c>
      <c r="AF1346" s="31">
        <f t="shared" si="522"/>
        <v>-0.82000000000000006</v>
      </c>
      <c r="AG1346" s="31">
        <f t="shared" si="523"/>
        <v>-0.87999999999999989</v>
      </c>
      <c r="AH1346" s="3">
        <f t="shared" si="524"/>
        <v>0</v>
      </c>
      <c r="AI1346" s="40" t="b">
        <f t="shared" si="525"/>
        <v>0</v>
      </c>
      <c r="AJ1346" s="3">
        <f t="shared" si="526"/>
        <v>3.6547433903577065E-2</v>
      </c>
      <c r="AK1346" s="3">
        <f t="shared" si="527"/>
        <v>0.8324562037780735</v>
      </c>
    </row>
    <row r="1347" spans="1:37" s="3" customFormat="1" x14ac:dyDescent="0.25">
      <c r="A1347" s="9">
        <v>43359</v>
      </c>
      <c r="B1347" s="1" t="s">
        <v>38</v>
      </c>
      <c r="C1347" s="1" t="s">
        <v>33</v>
      </c>
      <c r="D1347">
        <v>30</v>
      </c>
      <c r="E1347" s="1">
        <v>27</v>
      </c>
      <c r="F1347">
        <f t="shared" ref="F1347:F1410" si="528">IF(D1347&gt;E1347,1,0)</f>
        <v>1</v>
      </c>
      <c r="G1347">
        <f t="shared" ref="G1347:G1410" si="529">IF(E1347&gt;D1347,1,0)</f>
        <v>0</v>
      </c>
      <c r="H1347" s="4">
        <v>1.42</v>
      </c>
      <c r="I1347" s="4">
        <v>2.95</v>
      </c>
      <c r="J1347" s="4">
        <v>1.4</v>
      </c>
      <c r="K1347" s="4">
        <v>3.1</v>
      </c>
      <c r="L1347" s="18">
        <f t="shared" ref="L1347:L1410" si="530">INT(100/H1347/10)*10</f>
        <v>70</v>
      </c>
      <c r="M1347" s="18">
        <f t="shared" ref="M1347:M1410" si="531">INT(100/I1347/5)*5</f>
        <v>30</v>
      </c>
      <c r="N1347" s="18">
        <f t="shared" ref="N1347:N1410" si="532">INT(100/J1347/5)*5</f>
        <v>70</v>
      </c>
      <c r="O1347" s="18">
        <f t="shared" ref="O1347:O1410" si="533">INT(100/K1347/5)*5</f>
        <v>30</v>
      </c>
      <c r="P1347" s="4">
        <f t="shared" ref="P1347:P1410" si="534">YEAR(A1347)*100+MONTH(A1347)</f>
        <v>201809</v>
      </c>
      <c r="Q1347" s="23">
        <f t="shared" ref="Q1347:Q1410" si="535">IF(F1347=1,H1347,H1347/I1347)</f>
        <v>1.42</v>
      </c>
      <c r="R1347" s="23">
        <f t="shared" ref="R1347:R1410" si="536">-1/(H1347-1)-1/(I1347-1)</f>
        <v>-2.8937728937728942</v>
      </c>
      <c r="S1347" s="22">
        <f t="shared" ref="S1347:S1410" si="537">Q1347+R1347</f>
        <v>-1.4737728937728942</v>
      </c>
      <c r="T1347" s="5">
        <f t="shared" ref="T1347:T1410" si="538">I1347/H1347</f>
        <v>2.0774647887323945</v>
      </c>
      <c r="U1347" s="5"/>
      <c r="V1347" s="5"/>
      <c r="W1347" s="5">
        <f t="shared" ref="W1347:W1410" si="539">H1347*F1347-1</f>
        <v>0.41999999999999993</v>
      </c>
      <c r="X1347" s="4">
        <f t="shared" ref="X1347:X1410" si="540">J1347*F1347-1</f>
        <v>0.39999999999999991</v>
      </c>
      <c r="Y1347" s="4">
        <f t="shared" ref="Y1347:Y1410" si="541">X1347-W1347</f>
        <v>-2.0000000000000018E-2</v>
      </c>
      <c r="Z1347" s="30">
        <f t="shared" ref="Z1347:Z1410" si="542">YEAR(A1347)</f>
        <v>2018</v>
      </c>
      <c r="AA1347" s="4">
        <f t="shared" ref="AA1347:AA1410" si="543">I1347*G1347-1</f>
        <v>-1</v>
      </c>
      <c r="AB1347" s="4">
        <f t="shared" ref="AB1347:AB1410" si="544">G1347*K1347-1</f>
        <v>-1</v>
      </c>
      <c r="AC1347" s="4">
        <f t="shared" ref="AC1347:AC1410" si="545">AB1347-AA1347</f>
        <v>0</v>
      </c>
      <c r="AD1347" s="4"/>
      <c r="AE1347" s="4">
        <f t="shared" ref="AE1347:AE1410" si="546">(1/H1347-1/J1347)</f>
        <v>-1.0060362173038184E-2</v>
      </c>
      <c r="AF1347" s="31">
        <f t="shared" ref="AF1347:AF1410" si="547">H1347*F1347+I1347*G1347-2</f>
        <v>-0.58000000000000007</v>
      </c>
      <c r="AG1347" s="31">
        <f t="shared" ref="AG1347:AG1410" si="548">F1347*J1347+G1347*K1347-2</f>
        <v>-0.60000000000000009</v>
      </c>
      <c r="AH1347" s="3">
        <f t="shared" ref="AH1347:AH1410" si="549">IF(OR((1/H1347+1/K1347)&lt;1,(1/I1347+1/J1347)&lt;1),1,0)</f>
        <v>0</v>
      </c>
      <c r="AI1347" s="40" t="b">
        <f t="shared" ref="AI1347:AI1410" si="550">IF(MIN(1/H1347+1/K1347,1/I1347+1/J1347)&lt;0.99,1-MIN(1/H1347+1/K1347,1/I1347+1/J1347))</f>
        <v>0</v>
      </c>
      <c r="AJ1347" s="3">
        <f t="shared" ref="AJ1347:AJ1410" si="551">1-H1347*I1347/(H1347+I1347)</f>
        <v>4.1418764302059485E-2</v>
      </c>
      <c r="AK1347" s="3">
        <f t="shared" ref="AK1347:AK1410" si="552">1-(1/H1347+1/I1347)/H1347/I1347</f>
        <v>0.75096481189779574</v>
      </c>
    </row>
    <row r="1348" spans="1:37" s="3" customFormat="1" x14ac:dyDescent="0.25">
      <c r="A1348" s="9">
        <v>43359</v>
      </c>
      <c r="B1348" s="1" t="s">
        <v>41</v>
      </c>
      <c r="C1348" s="1" t="s">
        <v>40</v>
      </c>
      <c r="D1348">
        <v>31</v>
      </c>
      <c r="E1348" s="1">
        <v>24</v>
      </c>
      <c r="F1348">
        <f t="shared" si="528"/>
        <v>1</v>
      </c>
      <c r="G1348">
        <f t="shared" si="529"/>
        <v>0</v>
      </c>
      <c r="H1348" s="4">
        <v>1.43</v>
      </c>
      <c r="I1348" s="4">
        <v>2.9</v>
      </c>
      <c r="J1348" s="4">
        <v>1.41</v>
      </c>
      <c r="K1348" s="4">
        <v>3</v>
      </c>
      <c r="L1348" s="18">
        <f t="shared" si="530"/>
        <v>60</v>
      </c>
      <c r="M1348" s="18">
        <f t="shared" si="531"/>
        <v>30</v>
      </c>
      <c r="N1348" s="18">
        <f t="shared" si="532"/>
        <v>70</v>
      </c>
      <c r="O1348" s="18">
        <f t="shared" si="533"/>
        <v>30</v>
      </c>
      <c r="P1348" s="4">
        <f t="shared" si="534"/>
        <v>201809</v>
      </c>
      <c r="Q1348" s="23">
        <f t="shared" si="535"/>
        <v>1.43</v>
      </c>
      <c r="R1348" s="23">
        <f t="shared" si="536"/>
        <v>-2.8518971848225214</v>
      </c>
      <c r="S1348" s="22">
        <f t="shared" si="537"/>
        <v>-1.4218971848225215</v>
      </c>
      <c r="T1348" s="5">
        <f t="shared" si="538"/>
        <v>2.0279720279720279</v>
      </c>
      <c r="U1348" s="5"/>
      <c r="V1348" s="5"/>
      <c r="W1348" s="5">
        <f t="shared" si="539"/>
        <v>0.42999999999999994</v>
      </c>
      <c r="X1348" s="4">
        <f t="shared" si="540"/>
        <v>0.40999999999999992</v>
      </c>
      <c r="Y1348" s="4">
        <f t="shared" si="541"/>
        <v>-2.0000000000000018E-2</v>
      </c>
      <c r="Z1348" s="30">
        <f t="shared" si="542"/>
        <v>2018</v>
      </c>
      <c r="AA1348" s="4">
        <f t="shared" si="543"/>
        <v>-1</v>
      </c>
      <c r="AB1348" s="4">
        <f t="shared" si="544"/>
        <v>-1</v>
      </c>
      <c r="AC1348" s="4">
        <f t="shared" si="545"/>
        <v>0</v>
      </c>
      <c r="AD1348" s="4"/>
      <c r="AE1348" s="4">
        <f t="shared" si="546"/>
        <v>-9.9191588553290133E-3</v>
      </c>
      <c r="AF1348" s="31">
        <f t="shared" si="547"/>
        <v>-0.57000000000000006</v>
      </c>
      <c r="AG1348" s="31">
        <f t="shared" si="548"/>
        <v>-0.59000000000000008</v>
      </c>
      <c r="AH1348" s="3">
        <f t="shared" si="549"/>
        <v>0</v>
      </c>
      <c r="AI1348" s="40" t="b">
        <f t="shared" si="550"/>
        <v>0</v>
      </c>
      <c r="AJ1348" s="3">
        <f t="shared" si="551"/>
        <v>4.2263279445727608E-2</v>
      </c>
      <c r="AK1348" s="3">
        <f t="shared" si="552"/>
        <v>0.74822081371893034</v>
      </c>
    </row>
    <row r="1349" spans="1:37" s="3" customFormat="1" x14ac:dyDescent="0.25">
      <c r="A1349" s="9">
        <v>43359</v>
      </c>
      <c r="B1349" s="1" t="s">
        <v>46</v>
      </c>
      <c r="C1349" s="1" t="s">
        <v>74</v>
      </c>
      <c r="D1349">
        <v>20</v>
      </c>
      <c r="E1349" s="1">
        <v>31</v>
      </c>
      <c r="F1349">
        <f t="shared" si="528"/>
        <v>0</v>
      </c>
      <c r="G1349">
        <f t="shared" si="529"/>
        <v>1</v>
      </c>
      <c r="H1349" s="4">
        <v>3.75</v>
      </c>
      <c r="I1349" s="4">
        <v>1.28</v>
      </c>
      <c r="J1349" s="4">
        <v>3.8</v>
      </c>
      <c r="K1349" s="4">
        <v>1.27</v>
      </c>
      <c r="L1349" s="18">
        <f t="shared" si="530"/>
        <v>20</v>
      </c>
      <c r="M1349" s="18">
        <f t="shared" si="531"/>
        <v>75</v>
      </c>
      <c r="N1349" s="18">
        <f t="shared" si="532"/>
        <v>25</v>
      </c>
      <c r="O1349" s="18">
        <f t="shared" si="533"/>
        <v>75</v>
      </c>
      <c r="P1349" s="4">
        <f t="shared" si="534"/>
        <v>201809</v>
      </c>
      <c r="Q1349" s="23">
        <f t="shared" si="535"/>
        <v>2.9296875</v>
      </c>
      <c r="R1349" s="23">
        <f t="shared" si="536"/>
        <v>-3.9350649350649349</v>
      </c>
      <c r="S1349" s="22">
        <f t="shared" si="537"/>
        <v>-1.0053774350649349</v>
      </c>
      <c r="T1349" s="5">
        <f t="shared" si="538"/>
        <v>0.34133333333333332</v>
      </c>
      <c r="U1349" s="5"/>
      <c r="V1349" s="5"/>
      <c r="W1349" s="5">
        <f t="shared" si="539"/>
        <v>-1</v>
      </c>
      <c r="X1349" s="4">
        <f t="shared" si="540"/>
        <v>-1</v>
      </c>
      <c r="Y1349" s="4">
        <f t="shared" si="541"/>
        <v>0</v>
      </c>
      <c r="Z1349" s="30">
        <f t="shared" si="542"/>
        <v>2018</v>
      </c>
      <c r="AA1349" s="4">
        <f t="shared" si="543"/>
        <v>0.28000000000000003</v>
      </c>
      <c r="AB1349" s="4">
        <f t="shared" si="544"/>
        <v>0.27</v>
      </c>
      <c r="AC1349" s="4">
        <f t="shared" si="545"/>
        <v>-1.0000000000000009E-2</v>
      </c>
      <c r="AD1349" s="4"/>
      <c r="AE1349" s="4">
        <f t="shared" si="546"/>
        <v>3.5087719298245723E-3</v>
      </c>
      <c r="AF1349" s="31">
        <f t="shared" si="547"/>
        <v>-0.72</v>
      </c>
      <c r="AG1349" s="31">
        <f t="shared" si="548"/>
        <v>-0.73</v>
      </c>
      <c r="AH1349" s="3">
        <f t="shared" si="549"/>
        <v>0</v>
      </c>
      <c r="AI1349" s="40" t="b">
        <f t="shared" si="550"/>
        <v>0</v>
      </c>
      <c r="AJ1349" s="3">
        <f t="shared" si="551"/>
        <v>4.5725646123260466E-2</v>
      </c>
      <c r="AK1349" s="3">
        <f t="shared" si="552"/>
        <v>0.78168402777777779</v>
      </c>
    </row>
    <row r="1350" spans="1:37" s="3" customFormat="1" x14ac:dyDescent="0.25">
      <c r="A1350" s="9">
        <v>43359</v>
      </c>
      <c r="B1350" s="1" t="s">
        <v>62</v>
      </c>
      <c r="C1350" s="1" t="s">
        <v>60</v>
      </c>
      <c r="D1350">
        <v>29</v>
      </c>
      <c r="E1350" s="1">
        <v>29</v>
      </c>
      <c r="F1350">
        <f t="shared" si="528"/>
        <v>0</v>
      </c>
      <c r="G1350">
        <f t="shared" si="529"/>
        <v>0</v>
      </c>
      <c r="H1350" s="4">
        <v>1.8</v>
      </c>
      <c r="I1350" s="4">
        <v>2.0499999999999998</v>
      </c>
      <c r="J1350" s="4">
        <v>2.1</v>
      </c>
      <c r="K1350" s="4">
        <v>1.76</v>
      </c>
      <c r="L1350" s="18">
        <f t="shared" si="530"/>
        <v>50</v>
      </c>
      <c r="M1350" s="18">
        <f t="shared" si="531"/>
        <v>45</v>
      </c>
      <c r="N1350" s="18">
        <f t="shared" si="532"/>
        <v>45</v>
      </c>
      <c r="O1350" s="18">
        <f t="shared" si="533"/>
        <v>55</v>
      </c>
      <c r="P1350" s="4">
        <f t="shared" si="534"/>
        <v>201809</v>
      </c>
      <c r="Q1350" s="23">
        <f t="shared" si="535"/>
        <v>0.87804878048780499</v>
      </c>
      <c r="R1350" s="23">
        <f t="shared" si="536"/>
        <v>-2.2023809523809526</v>
      </c>
      <c r="S1350" s="22">
        <f t="shared" si="537"/>
        <v>-1.3243321718931476</v>
      </c>
      <c r="T1350" s="5">
        <f t="shared" si="538"/>
        <v>1.1388888888888888</v>
      </c>
      <c r="U1350" s="5"/>
      <c r="V1350" s="5"/>
      <c r="W1350" s="5">
        <f t="shared" si="539"/>
        <v>-1</v>
      </c>
      <c r="X1350" s="4">
        <f t="shared" si="540"/>
        <v>-1</v>
      </c>
      <c r="Y1350" s="4">
        <f t="shared" si="541"/>
        <v>0</v>
      </c>
      <c r="Z1350" s="30">
        <f t="shared" si="542"/>
        <v>2018</v>
      </c>
      <c r="AA1350" s="4">
        <f t="shared" si="543"/>
        <v>-1</v>
      </c>
      <c r="AB1350" s="4">
        <f t="shared" si="544"/>
        <v>-1</v>
      </c>
      <c r="AC1350" s="4">
        <f t="shared" si="545"/>
        <v>0</v>
      </c>
      <c r="AD1350" s="4"/>
      <c r="AE1350" s="4">
        <f t="shared" si="546"/>
        <v>7.9365079365079416E-2</v>
      </c>
      <c r="AF1350" s="31">
        <f t="shared" si="547"/>
        <v>-2</v>
      </c>
      <c r="AG1350" s="31">
        <f t="shared" si="548"/>
        <v>-2</v>
      </c>
      <c r="AH1350" s="3">
        <f t="shared" si="549"/>
        <v>1</v>
      </c>
      <c r="AI1350" s="40">
        <f t="shared" si="550"/>
        <v>3.6004645760743248E-2</v>
      </c>
      <c r="AJ1350" s="3">
        <f t="shared" si="551"/>
        <v>4.1558441558441461E-2</v>
      </c>
      <c r="AK1350" s="3">
        <f t="shared" si="552"/>
        <v>0.7172464949581745</v>
      </c>
    </row>
    <row r="1351" spans="1:37" s="3" customFormat="1" x14ac:dyDescent="0.25">
      <c r="A1351" s="9">
        <v>43359</v>
      </c>
      <c r="B1351" s="1" t="s">
        <v>42</v>
      </c>
      <c r="C1351" s="1" t="s">
        <v>58</v>
      </c>
      <c r="D1351">
        <v>21</v>
      </c>
      <c r="E1351" s="1">
        <v>18</v>
      </c>
      <c r="F1351">
        <f t="shared" si="528"/>
        <v>1</v>
      </c>
      <c r="G1351">
        <f t="shared" si="529"/>
        <v>0</v>
      </c>
      <c r="H1351" s="4">
        <v>1.25</v>
      </c>
      <c r="I1351" s="4">
        <v>4.0999999999999996</v>
      </c>
      <c r="J1351" s="4">
        <v>1.2</v>
      </c>
      <c r="K1351" s="4">
        <v>4.75</v>
      </c>
      <c r="L1351" s="18">
        <f t="shared" si="530"/>
        <v>80</v>
      </c>
      <c r="M1351" s="18">
        <f t="shared" si="531"/>
        <v>20</v>
      </c>
      <c r="N1351" s="18">
        <f t="shared" si="532"/>
        <v>80</v>
      </c>
      <c r="O1351" s="18">
        <f t="shared" si="533"/>
        <v>20</v>
      </c>
      <c r="P1351" s="4">
        <f t="shared" si="534"/>
        <v>201809</v>
      </c>
      <c r="Q1351" s="23">
        <f t="shared" si="535"/>
        <v>1.25</v>
      </c>
      <c r="R1351" s="23">
        <f t="shared" si="536"/>
        <v>-4.32258064516129</v>
      </c>
      <c r="S1351" s="22">
        <f t="shared" si="537"/>
        <v>-3.07258064516129</v>
      </c>
      <c r="T1351" s="5">
        <f t="shared" si="538"/>
        <v>3.28</v>
      </c>
      <c r="U1351" s="5"/>
      <c r="V1351" s="5"/>
      <c r="W1351" s="5">
        <f t="shared" si="539"/>
        <v>0.25</v>
      </c>
      <c r="X1351" s="4">
        <f t="shared" si="540"/>
        <v>0.19999999999999996</v>
      </c>
      <c r="Y1351" s="4">
        <f t="shared" si="541"/>
        <v>-5.0000000000000044E-2</v>
      </c>
      <c r="Z1351" s="30">
        <f t="shared" si="542"/>
        <v>2018</v>
      </c>
      <c r="AA1351" s="4">
        <f t="shared" si="543"/>
        <v>-1</v>
      </c>
      <c r="AB1351" s="4">
        <f t="shared" si="544"/>
        <v>-1</v>
      </c>
      <c r="AC1351" s="4">
        <f t="shared" si="545"/>
        <v>0</v>
      </c>
      <c r="AD1351" s="4"/>
      <c r="AE1351" s="4">
        <f t="shared" si="546"/>
        <v>-3.3333333333333326E-2</v>
      </c>
      <c r="AF1351" s="31">
        <f t="shared" si="547"/>
        <v>-0.75</v>
      </c>
      <c r="AG1351" s="31">
        <f t="shared" si="548"/>
        <v>-0.8</v>
      </c>
      <c r="AH1351" s="3">
        <f t="shared" si="549"/>
        <v>0</v>
      </c>
      <c r="AI1351" s="40" t="b">
        <f t="shared" si="550"/>
        <v>0</v>
      </c>
      <c r="AJ1351" s="3">
        <f t="shared" si="551"/>
        <v>4.2056074766355089E-2</v>
      </c>
      <c r="AK1351" s="3">
        <f t="shared" si="552"/>
        <v>0.79631171921475308</v>
      </c>
    </row>
    <row r="1352" spans="1:37" s="3" customFormat="1" x14ac:dyDescent="0.25">
      <c r="A1352" s="9">
        <v>43359</v>
      </c>
      <c r="B1352" s="1" t="s">
        <v>53</v>
      </c>
      <c r="C1352" s="1" t="s">
        <v>51</v>
      </c>
      <c r="D1352">
        <v>12</v>
      </c>
      <c r="E1352" s="1">
        <v>20</v>
      </c>
      <c r="F1352">
        <f t="shared" si="528"/>
        <v>0</v>
      </c>
      <c r="G1352">
        <f t="shared" si="529"/>
        <v>1</v>
      </c>
      <c r="H1352" s="4">
        <v>1.66</v>
      </c>
      <c r="I1352" s="4">
        <v>2.2999999999999998</v>
      </c>
      <c r="J1352" s="4">
        <v>1.58</v>
      </c>
      <c r="K1352" s="4">
        <v>2.5</v>
      </c>
      <c r="L1352" s="18">
        <f t="shared" si="530"/>
        <v>60</v>
      </c>
      <c r="M1352" s="18">
        <f t="shared" si="531"/>
        <v>40</v>
      </c>
      <c r="N1352" s="18">
        <f t="shared" si="532"/>
        <v>60</v>
      </c>
      <c r="O1352" s="18">
        <f t="shared" si="533"/>
        <v>40</v>
      </c>
      <c r="P1352" s="4">
        <f t="shared" si="534"/>
        <v>201809</v>
      </c>
      <c r="Q1352" s="23">
        <f t="shared" si="535"/>
        <v>0.72173913043478266</v>
      </c>
      <c r="R1352" s="23">
        <f t="shared" si="536"/>
        <v>-2.2843822843822847</v>
      </c>
      <c r="S1352" s="22">
        <f t="shared" si="537"/>
        <v>-1.5626431539475021</v>
      </c>
      <c r="T1352" s="5">
        <f t="shared" si="538"/>
        <v>1.3855421686746987</v>
      </c>
      <c r="U1352" s="5"/>
      <c r="V1352" s="5"/>
      <c r="W1352" s="5">
        <f t="shared" si="539"/>
        <v>-1</v>
      </c>
      <c r="X1352" s="4">
        <f t="shared" si="540"/>
        <v>-1</v>
      </c>
      <c r="Y1352" s="4">
        <f t="shared" si="541"/>
        <v>0</v>
      </c>
      <c r="Z1352" s="30">
        <f t="shared" si="542"/>
        <v>2018</v>
      </c>
      <c r="AA1352" s="4">
        <f t="shared" si="543"/>
        <v>1.2999999999999998</v>
      </c>
      <c r="AB1352" s="4">
        <f t="shared" si="544"/>
        <v>1.5</v>
      </c>
      <c r="AC1352" s="4">
        <f t="shared" si="545"/>
        <v>0.20000000000000018</v>
      </c>
      <c r="AD1352" s="4"/>
      <c r="AE1352" s="4">
        <f t="shared" si="546"/>
        <v>-3.0501753850846303E-2</v>
      </c>
      <c r="AF1352" s="31">
        <f t="shared" si="547"/>
        <v>0.29999999999999982</v>
      </c>
      <c r="AG1352" s="31">
        <f t="shared" si="548"/>
        <v>0.5</v>
      </c>
      <c r="AH1352" s="3">
        <f t="shared" si="549"/>
        <v>0</v>
      </c>
      <c r="AI1352" s="40" t="b">
        <f t="shared" si="550"/>
        <v>0</v>
      </c>
      <c r="AJ1352" s="3">
        <f t="shared" si="551"/>
        <v>3.5858585858585923E-2</v>
      </c>
      <c r="AK1352" s="3">
        <f t="shared" si="552"/>
        <v>0.72834147531433491</v>
      </c>
    </row>
    <row r="1353" spans="1:37" s="3" customFormat="1" x14ac:dyDescent="0.25">
      <c r="A1353" s="9">
        <v>43359</v>
      </c>
      <c r="B1353" s="1" t="s">
        <v>57</v>
      </c>
      <c r="C1353" s="1" t="s">
        <v>49</v>
      </c>
      <c r="D1353">
        <v>37</v>
      </c>
      <c r="E1353" s="1">
        <v>42</v>
      </c>
      <c r="F1353">
        <f t="shared" si="528"/>
        <v>0</v>
      </c>
      <c r="G1353">
        <f t="shared" si="529"/>
        <v>1</v>
      </c>
      <c r="H1353" s="4">
        <v>1.42</v>
      </c>
      <c r="I1353" s="4">
        <v>2.95</v>
      </c>
      <c r="J1353" s="4">
        <v>1.5</v>
      </c>
      <c r="K1353" s="4">
        <v>2.7</v>
      </c>
      <c r="L1353" s="18">
        <f t="shared" si="530"/>
        <v>70</v>
      </c>
      <c r="M1353" s="18">
        <f t="shared" si="531"/>
        <v>30</v>
      </c>
      <c r="N1353" s="18">
        <f t="shared" si="532"/>
        <v>65</v>
      </c>
      <c r="O1353" s="18">
        <f t="shared" si="533"/>
        <v>35</v>
      </c>
      <c r="P1353" s="4">
        <f t="shared" si="534"/>
        <v>201809</v>
      </c>
      <c r="Q1353" s="23">
        <f t="shared" si="535"/>
        <v>0.48135593220338979</v>
      </c>
      <c r="R1353" s="23">
        <f t="shared" si="536"/>
        <v>-2.8937728937728942</v>
      </c>
      <c r="S1353" s="22">
        <f t="shared" si="537"/>
        <v>-2.4124169615695044</v>
      </c>
      <c r="T1353" s="5">
        <f t="shared" si="538"/>
        <v>2.0774647887323945</v>
      </c>
      <c r="U1353" s="5"/>
      <c r="V1353" s="5"/>
      <c r="W1353" s="5">
        <f t="shared" si="539"/>
        <v>-1</v>
      </c>
      <c r="X1353" s="4">
        <f t="shared" si="540"/>
        <v>-1</v>
      </c>
      <c r="Y1353" s="4">
        <f t="shared" si="541"/>
        <v>0</v>
      </c>
      <c r="Z1353" s="30">
        <f t="shared" si="542"/>
        <v>2018</v>
      </c>
      <c r="AA1353" s="4">
        <f t="shared" si="543"/>
        <v>1.9500000000000002</v>
      </c>
      <c r="AB1353" s="4">
        <f t="shared" si="544"/>
        <v>1.7000000000000002</v>
      </c>
      <c r="AC1353" s="4">
        <f t="shared" si="545"/>
        <v>-0.25</v>
      </c>
      <c r="AD1353" s="4"/>
      <c r="AE1353" s="4">
        <f t="shared" si="546"/>
        <v>3.7558685446009488E-2</v>
      </c>
      <c r="AF1353" s="31">
        <f t="shared" si="547"/>
        <v>0.95000000000000018</v>
      </c>
      <c r="AG1353" s="31">
        <f t="shared" si="548"/>
        <v>0.70000000000000018</v>
      </c>
      <c r="AH1353" s="3">
        <f t="shared" si="549"/>
        <v>0</v>
      </c>
      <c r="AI1353" s="40" t="b">
        <f t="shared" si="550"/>
        <v>0</v>
      </c>
      <c r="AJ1353" s="3">
        <f t="shared" si="551"/>
        <v>4.1418764302059485E-2</v>
      </c>
      <c r="AK1353" s="3">
        <f t="shared" si="552"/>
        <v>0.75096481189779574</v>
      </c>
    </row>
    <row r="1354" spans="1:37" s="3" customFormat="1" x14ac:dyDescent="0.25">
      <c r="A1354" s="9">
        <v>43359</v>
      </c>
      <c r="B1354" s="1" t="s">
        <v>39</v>
      </c>
      <c r="C1354" s="1" t="s">
        <v>55</v>
      </c>
      <c r="D1354">
        <v>27</v>
      </c>
      <c r="E1354" s="1">
        <v>21</v>
      </c>
      <c r="F1354">
        <f t="shared" si="528"/>
        <v>1</v>
      </c>
      <c r="G1354">
        <f t="shared" si="529"/>
        <v>0</v>
      </c>
      <c r="H1354" s="4">
        <v>2.5</v>
      </c>
      <c r="I1354" s="4">
        <v>1.58</v>
      </c>
      <c r="J1354" s="4">
        <v>2.25</v>
      </c>
      <c r="K1354" s="4">
        <v>1.68</v>
      </c>
      <c r="L1354" s="18">
        <f t="shared" si="530"/>
        <v>40</v>
      </c>
      <c r="M1354" s="18">
        <f t="shared" si="531"/>
        <v>60</v>
      </c>
      <c r="N1354" s="18">
        <f t="shared" si="532"/>
        <v>40</v>
      </c>
      <c r="O1354" s="18">
        <f t="shared" si="533"/>
        <v>55</v>
      </c>
      <c r="P1354" s="4">
        <f t="shared" si="534"/>
        <v>201809</v>
      </c>
      <c r="Q1354" s="23">
        <f t="shared" si="535"/>
        <v>2.5</v>
      </c>
      <c r="R1354" s="23">
        <f t="shared" si="536"/>
        <v>-2.3908045977011492</v>
      </c>
      <c r="S1354" s="22">
        <f t="shared" si="537"/>
        <v>0.10919540229885083</v>
      </c>
      <c r="T1354" s="5">
        <f t="shared" si="538"/>
        <v>0.63200000000000001</v>
      </c>
      <c r="U1354" s="5"/>
      <c r="V1354" s="5"/>
      <c r="W1354" s="5">
        <f t="shared" si="539"/>
        <v>1.5</v>
      </c>
      <c r="X1354" s="4">
        <f t="shared" si="540"/>
        <v>1.25</v>
      </c>
      <c r="Y1354" s="4">
        <f t="shared" si="541"/>
        <v>-0.25</v>
      </c>
      <c r="Z1354" s="30">
        <f t="shared" si="542"/>
        <v>2018</v>
      </c>
      <c r="AA1354" s="4">
        <f t="shared" si="543"/>
        <v>-1</v>
      </c>
      <c r="AB1354" s="4">
        <f t="shared" si="544"/>
        <v>-1</v>
      </c>
      <c r="AC1354" s="4">
        <f t="shared" si="545"/>
        <v>0</v>
      </c>
      <c r="AD1354" s="4"/>
      <c r="AE1354" s="4">
        <f t="shared" si="546"/>
        <v>-4.4444444444444398E-2</v>
      </c>
      <c r="AF1354" s="31">
        <f t="shared" si="547"/>
        <v>0.5</v>
      </c>
      <c r="AG1354" s="31">
        <f t="shared" si="548"/>
        <v>0.25</v>
      </c>
      <c r="AH1354" s="3">
        <f t="shared" si="549"/>
        <v>1</v>
      </c>
      <c r="AI1354" s="40" t="b">
        <f t="shared" si="550"/>
        <v>0</v>
      </c>
      <c r="AJ1354" s="3">
        <f t="shared" si="551"/>
        <v>3.1862745098039214E-2</v>
      </c>
      <c r="AK1354" s="3">
        <f t="shared" si="552"/>
        <v>0.73850344496074349</v>
      </c>
    </row>
    <row r="1355" spans="1:37" s="3" customFormat="1" x14ac:dyDescent="0.25">
      <c r="A1355" s="9">
        <v>43359</v>
      </c>
      <c r="B1355" s="1" t="s">
        <v>50</v>
      </c>
      <c r="C1355" s="1" t="s">
        <v>47</v>
      </c>
      <c r="D1355">
        <v>20</v>
      </c>
      <c r="E1355" s="1">
        <v>17</v>
      </c>
      <c r="F1355">
        <f t="shared" si="528"/>
        <v>1</v>
      </c>
      <c r="G1355">
        <f t="shared" si="529"/>
        <v>0</v>
      </c>
      <c r="H1355" s="4">
        <v>2.1</v>
      </c>
      <c r="I1355" s="4">
        <v>1.76</v>
      </c>
      <c r="J1355" s="4">
        <v>2.65</v>
      </c>
      <c r="K1355" s="4">
        <v>1.54</v>
      </c>
      <c r="L1355" s="18">
        <f t="shared" si="530"/>
        <v>40</v>
      </c>
      <c r="M1355" s="18">
        <f t="shared" si="531"/>
        <v>55</v>
      </c>
      <c r="N1355" s="18">
        <f t="shared" si="532"/>
        <v>35</v>
      </c>
      <c r="O1355" s="18">
        <f t="shared" si="533"/>
        <v>60</v>
      </c>
      <c r="P1355" s="4">
        <f t="shared" si="534"/>
        <v>201809</v>
      </c>
      <c r="Q1355" s="23">
        <f t="shared" si="535"/>
        <v>2.1</v>
      </c>
      <c r="R1355" s="23">
        <f t="shared" si="536"/>
        <v>-2.2248803827751198</v>
      </c>
      <c r="S1355" s="22">
        <f t="shared" si="537"/>
        <v>-0.1248803827751197</v>
      </c>
      <c r="T1355" s="5">
        <f t="shared" si="538"/>
        <v>0.83809523809523812</v>
      </c>
      <c r="U1355" s="5"/>
      <c r="V1355" s="5"/>
      <c r="W1355" s="5">
        <f t="shared" si="539"/>
        <v>1.1000000000000001</v>
      </c>
      <c r="X1355" s="4">
        <f t="shared" si="540"/>
        <v>1.65</v>
      </c>
      <c r="Y1355" s="4">
        <f t="shared" si="541"/>
        <v>0.54999999999999982</v>
      </c>
      <c r="Z1355" s="30">
        <f t="shared" si="542"/>
        <v>2018</v>
      </c>
      <c r="AA1355" s="4">
        <f t="shared" si="543"/>
        <v>-1</v>
      </c>
      <c r="AB1355" s="4">
        <f t="shared" si="544"/>
        <v>-1</v>
      </c>
      <c r="AC1355" s="4">
        <f t="shared" si="545"/>
        <v>0</v>
      </c>
      <c r="AD1355" s="4"/>
      <c r="AE1355" s="4">
        <f t="shared" si="546"/>
        <v>9.8831985624438401E-2</v>
      </c>
      <c r="AF1355" s="31">
        <f t="shared" si="547"/>
        <v>0.10000000000000009</v>
      </c>
      <c r="AG1355" s="31">
        <f t="shared" si="548"/>
        <v>0.64999999999999991</v>
      </c>
      <c r="AH1355" s="3">
        <f t="shared" si="549"/>
        <v>1</v>
      </c>
      <c r="AI1355" s="40">
        <f t="shared" si="550"/>
        <v>5.4459691252144005E-2</v>
      </c>
      <c r="AJ1355" s="3">
        <f t="shared" si="551"/>
        <v>4.2487046632124437E-2</v>
      </c>
      <c r="AK1355" s="3">
        <f t="shared" si="552"/>
        <v>0.71743173853563458</v>
      </c>
    </row>
    <row r="1356" spans="1:37" s="3" customFormat="1" x14ac:dyDescent="0.25">
      <c r="A1356" s="9">
        <v>43359</v>
      </c>
      <c r="B1356" s="1" t="s">
        <v>48</v>
      </c>
      <c r="C1356" s="1" t="s">
        <v>36</v>
      </c>
      <c r="D1356">
        <v>9</v>
      </c>
      <c r="E1356" s="1">
        <v>21</v>
      </c>
      <c r="F1356">
        <f t="shared" si="528"/>
        <v>0</v>
      </c>
      <c r="G1356">
        <f t="shared" si="529"/>
        <v>1</v>
      </c>
      <c r="H1356" s="4">
        <v>1.41</v>
      </c>
      <c r="I1356" s="4">
        <v>3</v>
      </c>
      <c r="J1356" s="4">
        <v>1.4</v>
      </c>
      <c r="K1356" s="4">
        <v>3.1</v>
      </c>
      <c r="L1356" s="18">
        <f t="shared" si="530"/>
        <v>70</v>
      </c>
      <c r="M1356" s="18">
        <f t="shared" si="531"/>
        <v>30</v>
      </c>
      <c r="N1356" s="18">
        <f t="shared" si="532"/>
        <v>70</v>
      </c>
      <c r="O1356" s="18">
        <f t="shared" si="533"/>
        <v>30</v>
      </c>
      <c r="P1356" s="4">
        <f t="shared" si="534"/>
        <v>201809</v>
      </c>
      <c r="Q1356" s="23">
        <f t="shared" si="535"/>
        <v>0.47</v>
      </c>
      <c r="R1356" s="23">
        <f t="shared" si="536"/>
        <v>-2.9390243902439028</v>
      </c>
      <c r="S1356" s="22">
        <f t="shared" si="537"/>
        <v>-2.4690243902439031</v>
      </c>
      <c r="T1356" s="5">
        <f t="shared" si="538"/>
        <v>2.1276595744680851</v>
      </c>
      <c r="U1356" s="5"/>
      <c r="V1356" s="5"/>
      <c r="W1356" s="5">
        <f t="shared" si="539"/>
        <v>-1</v>
      </c>
      <c r="X1356" s="4">
        <f t="shared" si="540"/>
        <v>-1</v>
      </c>
      <c r="Y1356" s="4">
        <f t="shared" si="541"/>
        <v>0</v>
      </c>
      <c r="Z1356" s="30">
        <f t="shared" si="542"/>
        <v>2018</v>
      </c>
      <c r="AA1356" s="4">
        <f t="shared" si="543"/>
        <v>2</v>
      </c>
      <c r="AB1356" s="4">
        <f t="shared" si="544"/>
        <v>2.1</v>
      </c>
      <c r="AC1356" s="4">
        <f t="shared" si="545"/>
        <v>0.10000000000000009</v>
      </c>
      <c r="AD1356" s="4"/>
      <c r="AE1356" s="4">
        <f t="shared" si="546"/>
        <v>-5.0658561296859084E-3</v>
      </c>
      <c r="AF1356" s="31">
        <f t="shared" si="547"/>
        <v>1</v>
      </c>
      <c r="AG1356" s="31">
        <f t="shared" si="548"/>
        <v>1.1000000000000001</v>
      </c>
      <c r="AH1356" s="3">
        <f t="shared" si="549"/>
        <v>0</v>
      </c>
      <c r="AI1356" s="40" t="b">
        <f t="shared" si="550"/>
        <v>0</v>
      </c>
      <c r="AJ1356" s="3">
        <f t="shared" si="551"/>
        <v>4.0816326530612401E-2</v>
      </c>
      <c r="AK1356" s="3">
        <f t="shared" si="552"/>
        <v>0.75353352447060007</v>
      </c>
    </row>
    <row r="1357" spans="1:37" s="3" customFormat="1" x14ac:dyDescent="0.25">
      <c r="A1357" s="9">
        <v>43356</v>
      </c>
      <c r="B1357" s="1" t="s">
        <v>44</v>
      </c>
      <c r="C1357" s="1" t="s">
        <v>43</v>
      </c>
      <c r="D1357">
        <v>34</v>
      </c>
      <c r="E1357" s="1">
        <v>23</v>
      </c>
      <c r="F1357">
        <f t="shared" si="528"/>
        <v>1</v>
      </c>
      <c r="G1357">
        <f t="shared" si="529"/>
        <v>0</v>
      </c>
      <c r="H1357" s="4">
        <v>1.95</v>
      </c>
      <c r="I1357" s="4">
        <v>1.86</v>
      </c>
      <c r="J1357" s="4">
        <v>1.9</v>
      </c>
      <c r="K1357" s="4">
        <v>1.9</v>
      </c>
      <c r="L1357" s="18">
        <f t="shared" si="530"/>
        <v>50</v>
      </c>
      <c r="M1357" s="18">
        <f t="shared" si="531"/>
        <v>50</v>
      </c>
      <c r="N1357" s="18">
        <f t="shared" si="532"/>
        <v>50</v>
      </c>
      <c r="O1357" s="18">
        <f t="shared" si="533"/>
        <v>50</v>
      </c>
      <c r="P1357" s="4">
        <f t="shared" si="534"/>
        <v>201809</v>
      </c>
      <c r="Q1357" s="23">
        <f t="shared" si="535"/>
        <v>1.95</v>
      </c>
      <c r="R1357" s="23">
        <f t="shared" si="536"/>
        <v>-2.215422276621787</v>
      </c>
      <c r="S1357" s="22">
        <f t="shared" si="537"/>
        <v>-0.26542227662178708</v>
      </c>
      <c r="T1357" s="5">
        <f t="shared" si="538"/>
        <v>0.9538461538461539</v>
      </c>
      <c r="U1357" s="5"/>
      <c r="V1357" s="5"/>
      <c r="W1357" s="5">
        <f t="shared" si="539"/>
        <v>0.95</v>
      </c>
      <c r="X1357" s="4">
        <f t="shared" si="540"/>
        <v>0.89999999999999991</v>
      </c>
      <c r="Y1357" s="4">
        <f t="shared" si="541"/>
        <v>-5.0000000000000044E-2</v>
      </c>
      <c r="Z1357" s="30">
        <f t="shared" si="542"/>
        <v>2018</v>
      </c>
      <c r="AA1357" s="4">
        <f t="shared" si="543"/>
        <v>-1</v>
      </c>
      <c r="AB1357" s="4">
        <f t="shared" si="544"/>
        <v>-1</v>
      </c>
      <c r="AC1357" s="4">
        <f t="shared" si="545"/>
        <v>0</v>
      </c>
      <c r="AD1357" s="4"/>
      <c r="AE1357" s="4">
        <f t="shared" si="546"/>
        <v>-1.3495276653171295E-2</v>
      </c>
      <c r="AF1357" s="31">
        <f t="shared" si="547"/>
        <v>-5.0000000000000044E-2</v>
      </c>
      <c r="AG1357" s="31">
        <f t="shared" si="548"/>
        <v>-0.10000000000000009</v>
      </c>
      <c r="AH1357" s="3">
        <f t="shared" si="549"/>
        <v>0</v>
      </c>
      <c r="AI1357" s="40" t="b">
        <f t="shared" si="550"/>
        <v>0</v>
      </c>
      <c r="AJ1357" s="3">
        <f t="shared" si="551"/>
        <v>4.8031496062992063E-2</v>
      </c>
      <c r="AK1357" s="3">
        <f t="shared" si="552"/>
        <v>0.71037912285010663</v>
      </c>
    </row>
    <row r="1358" spans="1:37" s="3" customFormat="1" x14ac:dyDescent="0.25">
      <c r="A1358" s="9">
        <v>43353</v>
      </c>
      <c r="B1358" s="1" t="s">
        <v>54</v>
      </c>
      <c r="C1358" s="1" t="s">
        <v>73</v>
      </c>
      <c r="D1358">
        <v>13</v>
      </c>
      <c r="E1358" s="1">
        <v>33</v>
      </c>
      <c r="F1358">
        <f t="shared" si="528"/>
        <v>0</v>
      </c>
      <c r="G1358">
        <f t="shared" si="529"/>
        <v>1</v>
      </c>
      <c r="H1358" s="4">
        <v>2.4</v>
      </c>
      <c r="I1358" s="4">
        <v>1.62</v>
      </c>
      <c r="J1358" s="4">
        <v>3.2</v>
      </c>
      <c r="K1358" s="4">
        <v>1.37</v>
      </c>
      <c r="L1358" s="18">
        <f t="shared" si="530"/>
        <v>40</v>
      </c>
      <c r="M1358" s="18">
        <f t="shared" si="531"/>
        <v>60</v>
      </c>
      <c r="N1358" s="18">
        <f t="shared" si="532"/>
        <v>30</v>
      </c>
      <c r="O1358" s="18">
        <f t="shared" si="533"/>
        <v>70</v>
      </c>
      <c r="P1358" s="4">
        <f t="shared" si="534"/>
        <v>201809</v>
      </c>
      <c r="Q1358" s="23">
        <f t="shared" si="535"/>
        <v>1.4814814814814814</v>
      </c>
      <c r="R1358" s="23">
        <f t="shared" si="536"/>
        <v>-2.3271889400921655</v>
      </c>
      <c r="S1358" s="22">
        <f t="shared" si="537"/>
        <v>-0.84570745861068408</v>
      </c>
      <c r="T1358" s="5">
        <f t="shared" si="538"/>
        <v>0.67500000000000004</v>
      </c>
      <c r="U1358" s="5"/>
      <c r="V1358" s="5"/>
      <c r="W1358" s="5">
        <f t="shared" si="539"/>
        <v>-1</v>
      </c>
      <c r="X1358" s="4">
        <f t="shared" si="540"/>
        <v>-1</v>
      </c>
      <c r="Y1358" s="4">
        <f t="shared" si="541"/>
        <v>0</v>
      </c>
      <c r="Z1358" s="30">
        <f t="shared" si="542"/>
        <v>2018</v>
      </c>
      <c r="AA1358" s="4">
        <f t="shared" si="543"/>
        <v>0.62000000000000011</v>
      </c>
      <c r="AB1358" s="4">
        <f t="shared" si="544"/>
        <v>0.37000000000000011</v>
      </c>
      <c r="AC1358" s="4">
        <f t="shared" si="545"/>
        <v>-0.25</v>
      </c>
      <c r="AD1358" s="4"/>
      <c r="AE1358" s="4">
        <f t="shared" si="546"/>
        <v>0.10416666666666669</v>
      </c>
      <c r="AF1358" s="31">
        <f t="shared" si="547"/>
        <v>-0.37999999999999989</v>
      </c>
      <c r="AG1358" s="31">
        <f t="shared" si="548"/>
        <v>-0.62999999999999989</v>
      </c>
      <c r="AH1358" s="3">
        <f t="shared" si="549"/>
        <v>1</v>
      </c>
      <c r="AI1358" s="40">
        <f t="shared" si="550"/>
        <v>7.0216049382716084E-2</v>
      </c>
      <c r="AJ1358" s="3">
        <f t="shared" si="551"/>
        <v>3.2835820895522283E-2</v>
      </c>
      <c r="AK1358" s="3">
        <f t="shared" si="552"/>
        <v>0.73406619925824312</v>
      </c>
    </row>
    <row r="1359" spans="1:37" s="3" customFormat="1" x14ac:dyDescent="0.25">
      <c r="A1359" s="9">
        <v>43353</v>
      </c>
      <c r="B1359" s="1" t="s">
        <v>33</v>
      </c>
      <c r="C1359" s="1" t="s">
        <v>53</v>
      </c>
      <c r="D1359">
        <v>17</v>
      </c>
      <c r="E1359" s="1">
        <v>48</v>
      </c>
      <c r="F1359">
        <f t="shared" si="528"/>
        <v>0</v>
      </c>
      <c r="G1359">
        <f t="shared" si="529"/>
        <v>1</v>
      </c>
      <c r="H1359" s="4">
        <v>1.35</v>
      </c>
      <c r="I1359" s="4">
        <v>3.3</v>
      </c>
      <c r="J1359" s="4">
        <v>1.31</v>
      </c>
      <c r="K1359" s="4">
        <v>3.55</v>
      </c>
      <c r="L1359" s="18">
        <f t="shared" si="530"/>
        <v>70</v>
      </c>
      <c r="M1359" s="18">
        <f t="shared" si="531"/>
        <v>30</v>
      </c>
      <c r="N1359" s="18">
        <f t="shared" si="532"/>
        <v>75</v>
      </c>
      <c r="O1359" s="18">
        <f t="shared" si="533"/>
        <v>25</v>
      </c>
      <c r="P1359" s="4">
        <f t="shared" si="534"/>
        <v>201809</v>
      </c>
      <c r="Q1359" s="23">
        <f t="shared" si="535"/>
        <v>0.40909090909090912</v>
      </c>
      <c r="R1359" s="23">
        <f t="shared" si="536"/>
        <v>-3.2919254658385086</v>
      </c>
      <c r="S1359" s="22">
        <f t="shared" si="537"/>
        <v>-2.8828345567475995</v>
      </c>
      <c r="T1359" s="5">
        <f t="shared" si="538"/>
        <v>2.4444444444444442</v>
      </c>
      <c r="U1359" s="5"/>
      <c r="V1359" s="5"/>
      <c r="W1359" s="5">
        <f t="shared" si="539"/>
        <v>-1</v>
      </c>
      <c r="X1359" s="4">
        <f t="shared" si="540"/>
        <v>-1</v>
      </c>
      <c r="Y1359" s="4">
        <f t="shared" si="541"/>
        <v>0</v>
      </c>
      <c r="Z1359" s="30">
        <f t="shared" si="542"/>
        <v>2018</v>
      </c>
      <c r="AA1359" s="4">
        <f t="shared" si="543"/>
        <v>2.2999999999999998</v>
      </c>
      <c r="AB1359" s="4">
        <f t="shared" si="544"/>
        <v>2.5499999999999998</v>
      </c>
      <c r="AC1359" s="4">
        <f t="shared" si="545"/>
        <v>0.25</v>
      </c>
      <c r="AD1359" s="4"/>
      <c r="AE1359" s="4">
        <f t="shared" si="546"/>
        <v>-2.2618037885213438E-2</v>
      </c>
      <c r="AF1359" s="31">
        <f t="shared" si="547"/>
        <v>1.2999999999999998</v>
      </c>
      <c r="AG1359" s="31">
        <f t="shared" si="548"/>
        <v>1.5499999999999998</v>
      </c>
      <c r="AH1359" s="3">
        <f t="shared" si="549"/>
        <v>0</v>
      </c>
      <c r="AI1359" s="40" t="b">
        <f t="shared" si="550"/>
        <v>0</v>
      </c>
      <c r="AJ1359" s="3">
        <f t="shared" si="551"/>
        <v>4.1935483870967794E-2</v>
      </c>
      <c r="AK1359" s="3">
        <f t="shared" si="552"/>
        <v>0.76570795874948516</v>
      </c>
    </row>
    <row r="1360" spans="1:37" s="3" customFormat="1" x14ac:dyDescent="0.25">
      <c r="A1360" s="9">
        <v>43352</v>
      </c>
      <c r="B1360" s="1" t="s">
        <v>62</v>
      </c>
      <c r="C1360" s="1" t="s">
        <v>45</v>
      </c>
      <c r="D1360">
        <v>24</v>
      </c>
      <c r="E1360" s="1">
        <v>23</v>
      </c>
      <c r="F1360">
        <f t="shared" si="528"/>
        <v>1</v>
      </c>
      <c r="G1360">
        <f t="shared" si="529"/>
        <v>0</v>
      </c>
      <c r="H1360" s="4">
        <v>1.27</v>
      </c>
      <c r="I1360" s="4">
        <v>3.9</v>
      </c>
      <c r="J1360" s="4">
        <v>1.33</v>
      </c>
      <c r="K1360" s="4">
        <v>3.4</v>
      </c>
      <c r="L1360" s="18">
        <f t="shared" si="530"/>
        <v>70</v>
      </c>
      <c r="M1360" s="18">
        <f t="shared" si="531"/>
        <v>25</v>
      </c>
      <c r="N1360" s="18">
        <f t="shared" si="532"/>
        <v>75</v>
      </c>
      <c r="O1360" s="18">
        <f t="shared" si="533"/>
        <v>25</v>
      </c>
      <c r="P1360" s="4">
        <f t="shared" si="534"/>
        <v>201809</v>
      </c>
      <c r="Q1360" s="23">
        <f t="shared" si="535"/>
        <v>1.27</v>
      </c>
      <c r="R1360" s="23">
        <f t="shared" si="536"/>
        <v>-4.0485312899106001</v>
      </c>
      <c r="S1360" s="22">
        <f t="shared" si="537"/>
        <v>-2.7785312899106001</v>
      </c>
      <c r="T1360" s="5">
        <f t="shared" si="538"/>
        <v>3.0708661417322833</v>
      </c>
      <c r="U1360" s="5"/>
      <c r="V1360" s="5"/>
      <c r="W1360" s="5">
        <f t="shared" si="539"/>
        <v>0.27</v>
      </c>
      <c r="X1360" s="4">
        <f t="shared" si="540"/>
        <v>0.33000000000000007</v>
      </c>
      <c r="Y1360" s="4">
        <f t="shared" si="541"/>
        <v>6.0000000000000053E-2</v>
      </c>
      <c r="Z1360" s="30">
        <f t="shared" si="542"/>
        <v>2018</v>
      </c>
      <c r="AA1360" s="4">
        <f t="shared" si="543"/>
        <v>-1</v>
      </c>
      <c r="AB1360" s="4">
        <f t="shared" si="544"/>
        <v>-1</v>
      </c>
      <c r="AC1360" s="4">
        <f t="shared" si="545"/>
        <v>0</v>
      </c>
      <c r="AD1360" s="4"/>
      <c r="AE1360" s="4">
        <f t="shared" si="546"/>
        <v>3.5521875555029281E-2</v>
      </c>
      <c r="AF1360" s="31">
        <f t="shared" si="547"/>
        <v>-0.73</v>
      </c>
      <c r="AG1360" s="31">
        <f t="shared" si="548"/>
        <v>-0.66999999999999993</v>
      </c>
      <c r="AH1360" s="3">
        <f t="shared" si="549"/>
        <v>0</v>
      </c>
      <c r="AI1360" s="40" t="b">
        <f t="shared" si="550"/>
        <v>0</v>
      </c>
      <c r="AJ1360" s="3">
        <f t="shared" si="551"/>
        <v>4.1972920696324856E-2</v>
      </c>
      <c r="AK1360" s="3">
        <f t="shared" si="552"/>
        <v>0.78925664623189862</v>
      </c>
    </row>
    <row r="1361" spans="1:37" s="3" customFormat="1" x14ac:dyDescent="0.25">
      <c r="A1361" s="9">
        <v>43352</v>
      </c>
      <c r="B1361" s="1" t="s">
        <v>63</v>
      </c>
      <c r="C1361" s="1" t="s">
        <v>48</v>
      </c>
      <c r="D1361">
        <v>6</v>
      </c>
      <c r="E1361" s="1">
        <v>24</v>
      </c>
      <c r="F1361">
        <f t="shared" si="528"/>
        <v>0</v>
      </c>
      <c r="G1361">
        <f t="shared" si="529"/>
        <v>1</v>
      </c>
      <c r="H1361" s="4">
        <v>1.9</v>
      </c>
      <c r="I1361" s="4">
        <v>1.9</v>
      </c>
      <c r="J1361" s="4">
        <v>1.71</v>
      </c>
      <c r="K1361" s="4">
        <v>2.2000000000000002</v>
      </c>
      <c r="L1361" s="18">
        <f t="shared" si="530"/>
        <v>50</v>
      </c>
      <c r="M1361" s="18">
        <f t="shared" si="531"/>
        <v>50</v>
      </c>
      <c r="N1361" s="18">
        <f t="shared" si="532"/>
        <v>55</v>
      </c>
      <c r="O1361" s="18">
        <f t="shared" si="533"/>
        <v>45</v>
      </c>
      <c r="P1361" s="4">
        <f t="shared" si="534"/>
        <v>201809</v>
      </c>
      <c r="Q1361" s="23">
        <f t="shared" si="535"/>
        <v>1</v>
      </c>
      <c r="R1361" s="23">
        <f t="shared" si="536"/>
        <v>-2.2222222222222223</v>
      </c>
      <c r="S1361" s="22">
        <f t="shared" si="537"/>
        <v>-1.2222222222222223</v>
      </c>
      <c r="T1361" s="5">
        <f t="shared" si="538"/>
        <v>1</v>
      </c>
      <c r="U1361" s="5"/>
      <c r="V1361" s="5"/>
      <c r="W1361" s="5">
        <f t="shared" si="539"/>
        <v>-1</v>
      </c>
      <c r="X1361" s="4">
        <f t="shared" si="540"/>
        <v>-1</v>
      </c>
      <c r="Y1361" s="4">
        <f t="shared" si="541"/>
        <v>0</v>
      </c>
      <c r="Z1361" s="30">
        <f t="shared" si="542"/>
        <v>2018</v>
      </c>
      <c r="AA1361" s="4">
        <f t="shared" si="543"/>
        <v>0.89999999999999991</v>
      </c>
      <c r="AB1361" s="4">
        <f t="shared" si="544"/>
        <v>1.2000000000000002</v>
      </c>
      <c r="AC1361" s="4">
        <f t="shared" si="545"/>
        <v>0.30000000000000027</v>
      </c>
      <c r="AD1361" s="4"/>
      <c r="AE1361" s="4">
        <f t="shared" si="546"/>
        <v>-5.8479532163742687E-2</v>
      </c>
      <c r="AF1361" s="31">
        <f t="shared" si="547"/>
        <v>-0.10000000000000009</v>
      </c>
      <c r="AG1361" s="31">
        <f t="shared" si="548"/>
        <v>0.20000000000000018</v>
      </c>
      <c r="AH1361" s="3">
        <f t="shared" si="549"/>
        <v>1</v>
      </c>
      <c r="AI1361" s="40">
        <f t="shared" si="550"/>
        <v>1.9138755980861344E-2</v>
      </c>
      <c r="AJ1361" s="3">
        <f t="shared" si="551"/>
        <v>4.9999999999999933E-2</v>
      </c>
      <c r="AK1361" s="3">
        <f t="shared" si="552"/>
        <v>0.70841230500072894</v>
      </c>
    </row>
    <row r="1362" spans="1:37" s="3" customFormat="1" x14ac:dyDescent="0.25">
      <c r="A1362" s="9">
        <v>43352</v>
      </c>
      <c r="B1362" s="1" t="s">
        <v>40</v>
      </c>
      <c r="C1362" s="1" t="s">
        <v>37</v>
      </c>
      <c r="D1362">
        <v>16</v>
      </c>
      <c r="E1362" s="1">
        <v>8</v>
      </c>
      <c r="F1362">
        <f t="shared" si="528"/>
        <v>1</v>
      </c>
      <c r="G1362">
        <f t="shared" si="529"/>
        <v>0</v>
      </c>
      <c r="H1362" s="4">
        <v>1.71</v>
      </c>
      <c r="I1362" s="4">
        <v>2.2000000000000002</v>
      </c>
      <c r="J1362" s="4">
        <v>1.64</v>
      </c>
      <c r="K1362" s="4">
        <v>2.35</v>
      </c>
      <c r="L1362" s="18">
        <f t="shared" si="530"/>
        <v>50</v>
      </c>
      <c r="M1362" s="18">
        <f t="shared" si="531"/>
        <v>45</v>
      </c>
      <c r="N1362" s="18">
        <f t="shared" si="532"/>
        <v>60</v>
      </c>
      <c r="O1362" s="18">
        <f t="shared" si="533"/>
        <v>40</v>
      </c>
      <c r="P1362" s="4">
        <f t="shared" si="534"/>
        <v>201809</v>
      </c>
      <c r="Q1362" s="23">
        <f t="shared" si="535"/>
        <v>1.71</v>
      </c>
      <c r="R1362" s="23">
        <f t="shared" si="536"/>
        <v>-2.2417840375586855</v>
      </c>
      <c r="S1362" s="22">
        <f t="shared" si="537"/>
        <v>-0.53178403755868553</v>
      </c>
      <c r="T1362" s="5">
        <f t="shared" si="538"/>
        <v>1.2865497076023393</v>
      </c>
      <c r="U1362" s="5"/>
      <c r="V1362" s="5"/>
      <c r="W1362" s="5">
        <f t="shared" si="539"/>
        <v>0.71</v>
      </c>
      <c r="X1362" s="4">
        <f t="shared" si="540"/>
        <v>0.6399999999999999</v>
      </c>
      <c r="Y1362" s="4">
        <f t="shared" si="541"/>
        <v>-7.0000000000000062E-2</v>
      </c>
      <c r="Z1362" s="30">
        <f t="shared" si="542"/>
        <v>2018</v>
      </c>
      <c r="AA1362" s="4">
        <f t="shared" si="543"/>
        <v>-1</v>
      </c>
      <c r="AB1362" s="4">
        <f t="shared" si="544"/>
        <v>-1</v>
      </c>
      <c r="AC1362" s="4">
        <f t="shared" si="545"/>
        <v>0</v>
      </c>
      <c r="AD1362" s="4"/>
      <c r="AE1362" s="4">
        <f t="shared" si="546"/>
        <v>-2.4960775923548728E-2</v>
      </c>
      <c r="AF1362" s="31">
        <f t="shared" si="547"/>
        <v>-0.29000000000000004</v>
      </c>
      <c r="AG1362" s="31">
        <f t="shared" si="548"/>
        <v>-0.3600000000000001</v>
      </c>
      <c r="AH1362" s="3">
        <f t="shared" si="549"/>
        <v>0</v>
      </c>
      <c r="AI1362" s="40" t="b">
        <f t="shared" si="550"/>
        <v>0</v>
      </c>
      <c r="AJ1362" s="3">
        <f t="shared" si="551"/>
        <v>3.7851662404092101E-2</v>
      </c>
      <c r="AK1362" s="3">
        <f t="shared" si="552"/>
        <v>0.72372653477329041</v>
      </c>
    </row>
    <row r="1363" spans="1:37" s="3" customFormat="1" x14ac:dyDescent="0.25">
      <c r="A1363" s="9">
        <v>43352</v>
      </c>
      <c r="B1363" s="1" t="s">
        <v>35</v>
      </c>
      <c r="C1363" s="1" t="s">
        <v>61</v>
      </c>
      <c r="D1363">
        <v>27</v>
      </c>
      <c r="E1363" s="1">
        <v>24</v>
      </c>
      <c r="F1363">
        <f t="shared" si="528"/>
        <v>1</v>
      </c>
      <c r="G1363">
        <f t="shared" si="529"/>
        <v>0</v>
      </c>
      <c r="H1363" s="4">
        <v>1.68</v>
      </c>
      <c r="I1363" s="4">
        <v>2.25</v>
      </c>
      <c r="J1363" s="4">
        <v>1.57</v>
      </c>
      <c r="K1363" s="4">
        <v>2.5499999999999998</v>
      </c>
      <c r="L1363" s="18">
        <f t="shared" si="530"/>
        <v>50</v>
      </c>
      <c r="M1363" s="18">
        <f t="shared" si="531"/>
        <v>40</v>
      </c>
      <c r="N1363" s="18">
        <f t="shared" si="532"/>
        <v>60</v>
      </c>
      <c r="O1363" s="18">
        <f t="shared" si="533"/>
        <v>35</v>
      </c>
      <c r="P1363" s="4">
        <f t="shared" si="534"/>
        <v>201809</v>
      </c>
      <c r="Q1363" s="23">
        <f t="shared" si="535"/>
        <v>1.68</v>
      </c>
      <c r="R1363" s="23">
        <f t="shared" si="536"/>
        <v>-2.2705882352941176</v>
      </c>
      <c r="S1363" s="22">
        <f t="shared" si="537"/>
        <v>-0.59058823529411764</v>
      </c>
      <c r="T1363" s="5">
        <f t="shared" si="538"/>
        <v>1.3392857142857144</v>
      </c>
      <c r="U1363" s="5"/>
      <c r="V1363" s="5"/>
      <c r="W1363" s="5">
        <f t="shared" si="539"/>
        <v>0.67999999999999994</v>
      </c>
      <c r="X1363" s="4">
        <f t="shared" si="540"/>
        <v>0.57000000000000006</v>
      </c>
      <c r="Y1363" s="4">
        <f t="shared" si="541"/>
        <v>-0.10999999999999988</v>
      </c>
      <c r="Z1363" s="30">
        <f t="shared" si="542"/>
        <v>2018</v>
      </c>
      <c r="AA1363" s="4">
        <f t="shared" si="543"/>
        <v>-1</v>
      </c>
      <c r="AB1363" s="4">
        <f t="shared" si="544"/>
        <v>-1</v>
      </c>
      <c r="AC1363" s="4">
        <f t="shared" si="545"/>
        <v>0</v>
      </c>
      <c r="AD1363" s="4"/>
      <c r="AE1363" s="4">
        <f t="shared" si="546"/>
        <v>-4.1704579921140406E-2</v>
      </c>
      <c r="AF1363" s="31">
        <f t="shared" si="547"/>
        <v>-0.32000000000000006</v>
      </c>
      <c r="AG1363" s="31">
        <f t="shared" si="548"/>
        <v>-0.42999999999999994</v>
      </c>
      <c r="AH1363" s="3">
        <f t="shared" si="549"/>
        <v>1</v>
      </c>
      <c r="AI1363" s="40">
        <f t="shared" si="550"/>
        <v>1.2605042016806678E-2</v>
      </c>
      <c r="AJ1363" s="3">
        <f t="shared" si="551"/>
        <v>3.8167938931297662E-2</v>
      </c>
      <c r="AK1363" s="3">
        <f t="shared" si="552"/>
        <v>0.72495170907869322</v>
      </c>
    </row>
    <row r="1364" spans="1:37" s="3" customFormat="1" x14ac:dyDescent="0.25">
      <c r="A1364" s="9">
        <v>43352</v>
      </c>
      <c r="B1364" s="1" t="s">
        <v>74</v>
      </c>
      <c r="C1364" s="1" t="s">
        <v>49</v>
      </c>
      <c r="D1364">
        <v>28</v>
      </c>
      <c r="E1364" s="1">
        <v>38</v>
      </c>
      <c r="F1364">
        <f t="shared" si="528"/>
        <v>0</v>
      </c>
      <c r="G1364">
        <f t="shared" si="529"/>
        <v>1</v>
      </c>
      <c r="H1364" s="4">
        <v>1.55</v>
      </c>
      <c r="I1364" s="4">
        <v>2.6</v>
      </c>
      <c r="J1364" s="4">
        <v>1.55</v>
      </c>
      <c r="K1364" s="4">
        <v>2.6</v>
      </c>
      <c r="L1364" s="18">
        <f t="shared" si="530"/>
        <v>60</v>
      </c>
      <c r="M1364" s="18">
        <f t="shared" si="531"/>
        <v>35</v>
      </c>
      <c r="N1364" s="18">
        <f t="shared" si="532"/>
        <v>60</v>
      </c>
      <c r="O1364" s="18">
        <f t="shared" si="533"/>
        <v>35</v>
      </c>
      <c r="P1364" s="4">
        <f t="shared" si="534"/>
        <v>201809</v>
      </c>
      <c r="Q1364" s="23">
        <f t="shared" si="535"/>
        <v>0.59615384615384615</v>
      </c>
      <c r="R1364" s="23">
        <f t="shared" si="536"/>
        <v>-2.4431818181818183</v>
      </c>
      <c r="S1364" s="22">
        <f t="shared" si="537"/>
        <v>-1.8470279720279721</v>
      </c>
      <c r="T1364" s="5">
        <f t="shared" si="538"/>
        <v>1.6774193548387097</v>
      </c>
      <c r="U1364" s="5"/>
      <c r="V1364" s="5"/>
      <c r="W1364" s="5">
        <f t="shared" si="539"/>
        <v>-1</v>
      </c>
      <c r="X1364" s="4">
        <f t="shared" si="540"/>
        <v>-1</v>
      </c>
      <c r="Y1364" s="4">
        <f t="shared" si="541"/>
        <v>0</v>
      </c>
      <c r="Z1364" s="30">
        <f t="shared" si="542"/>
        <v>2018</v>
      </c>
      <c r="AA1364" s="4">
        <f t="shared" si="543"/>
        <v>1.6</v>
      </c>
      <c r="AB1364" s="4">
        <f t="shared" si="544"/>
        <v>1.6</v>
      </c>
      <c r="AC1364" s="4">
        <f t="shared" si="545"/>
        <v>0</v>
      </c>
      <c r="AD1364" s="4"/>
      <c r="AE1364" s="4">
        <f t="shared" si="546"/>
        <v>0</v>
      </c>
      <c r="AF1364" s="31">
        <f t="shared" si="547"/>
        <v>0.60000000000000009</v>
      </c>
      <c r="AG1364" s="31">
        <f t="shared" si="548"/>
        <v>0.60000000000000009</v>
      </c>
      <c r="AH1364" s="3">
        <f t="shared" si="549"/>
        <v>0</v>
      </c>
      <c r="AI1364" s="40" t="b">
        <f t="shared" si="550"/>
        <v>0</v>
      </c>
      <c r="AJ1364" s="3">
        <f t="shared" si="551"/>
        <v>2.8915662650602414E-2</v>
      </c>
      <c r="AK1364" s="3">
        <f t="shared" si="552"/>
        <v>0.74447228909727914</v>
      </c>
    </row>
    <row r="1365" spans="1:37" s="3" customFormat="1" x14ac:dyDescent="0.25">
      <c r="A1365" s="9">
        <v>43352</v>
      </c>
      <c r="B1365" s="1" t="s">
        <v>43</v>
      </c>
      <c r="C1365" s="1" t="s">
        <v>46</v>
      </c>
      <c r="D1365">
        <v>47</v>
      </c>
      <c r="E1365" s="1">
        <v>3</v>
      </c>
      <c r="F1365">
        <f t="shared" si="528"/>
        <v>1</v>
      </c>
      <c r="G1365">
        <f t="shared" si="529"/>
        <v>0</v>
      </c>
      <c r="H1365" s="4">
        <v>1.36</v>
      </c>
      <c r="I1365" s="4">
        <v>3.25</v>
      </c>
      <c r="J1365" s="4">
        <v>1.26</v>
      </c>
      <c r="K1365" s="4">
        <v>4</v>
      </c>
      <c r="L1365" s="18">
        <f t="shared" si="530"/>
        <v>70</v>
      </c>
      <c r="M1365" s="18">
        <f t="shared" si="531"/>
        <v>30</v>
      </c>
      <c r="N1365" s="18">
        <f t="shared" si="532"/>
        <v>75</v>
      </c>
      <c r="O1365" s="18">
        <f t="shared" si="533"/>
        <v>25</v>
      </c>
      <c r="P1365" s="4">
        <f t="shared" si="534"/>
        <v>201809</v>
      </c>
      <c r="Q1365" s="23">
        <f t="shared" si="535"/>
        <v>1.36</v>
      </c>
      <c r="R1365" s="23">
        <f t="shared" si="536"/>
        <v>-3.2222222222222214</v>
      </c>
      <c r="S1365" s="22">
        <f t="shared" si="537"/>
        <v>-1.8622222222222213</v>
      </c>
      <c r="T1365" s="5">
        <f t="shared" si="538"/>
        <v>2.3897058823529411</v>
      </c>
      <c r="U1365" s="5"/>
      <c r="V1365" s="5"/>
      <c r="W1365" s="5">
        <f t="shared" si="539"/>
        <v>0.3600000000000001</v>
      </c>
      <c r="X1365" s="4">
        <f t="shared" si="540"/>
        <v>0.26</v>
      </c>
      <c r="Y1365" s="4">
        <f t="shared" si="541"/>
        <v>-0.10000000000000009</v>
      </c>
      <c r="Z1365" s="30">
        <f t="shared" si="542"/>
        <v>2018</v>
      </c>
      <c r="AA1365" s="4">
        <f t="shared" si="543"/>
        <v>-1</v>
      </c>
      <c r="AB1365" s="4">
        <f t="shared" si="544"/>
        <v>-1</v>
      </c>
      <c r="AC1365" s="4">
        <f t="shared" si="545"/>
        <v>0</v>
      </c>
      <c r="AD1365" s="4"/>
      <c r="AE1365" s="4">
        <f t="shared" si="546"/>
        <v>-5.8356676003734842E-2</v>
      </c>
      <c r="AF1365" s="31">
        <f t="shared" si="547"/>
        <v>-0.6399999999999999</v>
      </c>
      <c r="AG1365" s="31">
        <f t="shared" si="548"/>
        <v>-0.74</v>
      </c>
      <c r="AH1365" s="3">
        <f t="shared" si="549"/>
        <v>1</v>
      </c>
      <c r="AI1365" s="40">
        <f t="shared" si="550"/>
        <v>1.4705882352941235E-2</v>
      </c>
      <c r="AJ1365" s="3">
        <f t="shared" si="551"/>
        <v>4.1214750542299394E-2</v>
      </c>
      <c r="AK1365" s="3">
        <f t="shared" si="552"/>
        <v>0.76403022051145553</v>
      </c>
    </row>
    <row r="1366" spans="1:37" s="3" customFormat="1" x14ac:dyDescent="0.25">
      <c r="A1366" s="9">
        <v>43352</v>
      </c>
      <c r="B1366" s="1" t="s">
        <v>58</v>
      </c>
      <c r="C1366" s="1" t="s">
        <v>57</v>
      </c>
      <c r="D1366">
        <v>21</v>
      </c>
      <c r="E1366" s="1">
        <v>21</v>
      </c>
      <c r="F1366">
        <f t="shared" si="528"/>
        <v>0</v>
      </c>
      <c r="G1366">
        <f t="shared" si="529"/>
        <v>0</v>
      </c>
      <c r="H1366" s="4">
        <v>3.05</v>
      </c>
      <c r="I1366" s="4">
        <v>1.4</v>
      </c>
      <c r="J1366" s="4">
        <v>2.5499999999999998</v>
      </c>
      <c r="K1366" s="4">
        <v>1.57</v>
      </c>
      <c r="L1366" s="18">
        <f t="shared" si="530"/>
        <v>30</v>
      </c>
      <c r="M1366" s="18">
        <f t="shared" si="531"/>
        <v>70</v>
      </c>
      <c r="N1366" s="18">
        <f t="shared" si="532"/>
        <v>35</v>
      </c>
      <c r="O1366" s="18">
        <f t="shared" si="533"/>
        <v>60</v>
      </c>
      <c r="P1366" s="4">
        <f t="shared" si="534"/>
        <v>201809</v>
      </c>
      <c r="Q1366" s="23">
        <f t="shared" si="535"/>
        <v>2.1785714285714284</v>
      </c>
      <c r="R1366" s="23">
        <f t="shared" si="536"/>
        <v>-2.9878048780487809</v>
      </c>
      <c r="S1366" s="22">
        <f t="shared" si="537"/>
        <v>-0.80923344947735254</v>
      </c>
      <c r="T1366" s="5">
        <f t="shared" si="538"/>
        <v>0.45901639344262296</v>
      </c>
      <c r="U1366" s="5"/>
      <c r="V1366" s="5"/>
      <c r="W1366" s="5">
        <f t="shared" si="539"/>
        <v>-1</v>
      </c>
      <c r="X1366" s="4">
        <f t="shared" si="540"/>
        <v>-1</v>
      </c>
      <c r="Y1366" s="4">
        <f t="shared" si="541"/>
        <v>0</v>
      </c>
      <c r="Z1366" s="30">
        <f t="shared" si="542"/>
        <v>2018</v>
      </c>
      <c r="AA1366" s="4">
        <f t="shared" si="543"/>
        <v>-1</v>
      </c>
      <c r="AB1366" s="4">
        <f t="shared" si="544"/>
        <v>-1</v>
      </c>
      <c r="AC1366" s="4">
        <f t="shared" si="545"/>
        <v>0</v>
      </c>
      <c r="AD1366" s="4"/>
      <c r="AE1366" s="4">
        <f t="shared" si="546"/>
        <v>-6.4288010286081665E-2</v>
      </c>
      <c r="AF1366" s="31">
        <f t="shared" si="547"/>
        <v>-2</v>
      </c>
      <c r="AG1366" s="31">
        <f t="shared" si="548"/>
        <v>-2</v>
      </c>
      <c r="AH1366" s="3">
        <f t="shared" si="549"/>
        <v>1</v>
      </c>
      <c r="AI1366" s="40">
        <f t="shared" si="550"/>
        <v>3.5188472381747937E-2</v>
      </c>
      <c r="AJ1366" s="3">
        <f t="shared" si="551"/>
        <v>4.0449438202247112E-2</v>
      </c>
      <c r="AK1366" s="3">
        <f t="shared" si="552"/>
        <v>0.75593569865462973</v>
      </c>
    </row>
    <row r="1367" spans="1:37" s="3" customFormat="1" x14ac:dyDescent="0.25">
      <c r="A1367" s="9">
        <v>43352</v>
      </c>
      <c r="B1367" s="1" t="s">
        <v>36</v>
      </c>
      <c r="C1367" s="1" t="s">
        <v>44</v>
      </c>
      <c r="D1367">
        <v>23</v>
      </c>
      <c r="E1367" s="1">
        <v>34</v>
      </c>
      <c r="F1367">
        <f t="shared" si="528"/>
        <v>0</v>
      </c>
      <c r="G1367">
        <f t="shared" si="529"/>
        <v>1</v>
      </c>
      <c r="H1367" s="4">
        <v>1.55</v>
      </c>
      <c r="I1367" s="4">
        <v>2.6</v>
      </c>
      <c r="J1367" s="4">
        <v>1.95</v>
      </c>
      <c r="K1367" s="4">
        <v>1.86</v>
      </c>
      <c r="L1367" s="18">
        <f t="shared" si="530"/>
        <v>60</v>
      </c>
      <c r="M1367" s="18">
        <f t="shared" si="531"/>
        <v>35</v>
      </c>
      <c r="N1367" s="18">
        <f t="shared" si="532"/>
        <v>50</v>
      </c>
      <c r="O1367" s="18">
        <f t="shared" si="533"/>
        <v>50</v>
      </c>
      <c r="P1367" s="4">
        <f t="shared" si="534"/>
        <v>201809</v>
      </c>
      <c r="Q1367" s="23">
        <f t="shared" si="535"/>
        <v>0.59615384615384615</v>
      </c>
      <c r="R1367" s="23">
        <f t="shared" si="536"/>
        <v>-2.4431818181818183</v>
      </c>
      <c r="S1367" s="22">
        <f t="shared" si="537"/>
        <v>-1.8470279720279721</v>
      </c>
      <c r="T1367" s="5">
        <f t="shared" si="538"/>
        <v>1.6774193548387097</v>
      </c>
      <c r="U1367" s="5"/>
      <c r="V1367" s="5"/>
      <c r="W1367" s="5">
        <f t="shared" si="539"/>
        <v>-1</v>
      </c>
      <c r="X1367" s="4">
        <f t="shared" si="540"/>
        <v>-1</v>
      </c>
      <c r="Y1367" s="4">
        <f t="shared" si="541"/>
        <v>0</v>
      </c>
      <c r="Z1367" s="30">
        <f t="shared" si="542"/>
        <v>2018</v>
      </c>
      <c r="AA1367" s="4">
        <f t="shared" si="543"/>
        <v>1.6</v>
      </c>
      <c r="AB1367" s="4">
        <f t="shared" si="544"/>
        <v>0.8600000000000001</v>
      </c>
      <c r="AC1367" s="4">
        <f t="shared" si="545"/>
        <v>-0.74</v>
      </c>
      <c r="AD1367" s="4"/>
      <c r="AE1367" s="4">
        <f t="shared" si="546"/>
        <v>0.13234077750206774</v>
      </c>
      <c r="AF1367" s="31">
        <f t="shared" si="547"/>
        <v>0.60000000000000009</v>
      </c>
      <c r="AG1367" s="31">
        <f t="shared" si="548"/>
        <v>-0.1399999999999999</v>
      </c>
      <c r="AH1367" s="3">
        <f t="shared" si="549"/>
        <v>1</v>
      </c>
      <c r="AI1367" s="40">
        <f t="shared" si="550"/>
        <v>0.10256410256410253</v>
      </c>
      <c r="AJ1367" s="3">
        <f t="shared" si="551"/>
        <v>2.8915662650602414E-2</v>
      </c>
      <c r="AK1367" s="3">
        <f t="shared" si="552"/>
        <v>0.74447228909727914</v>
      </c>
    </row>
    <row r="1368" spans="1:37" s="3" customFormat="1" x14ac:dyDescent="0.25">
      <c r="A1368" s="9">
        <v>43352</v>
      </c>
      <c r="B1368" s="1" t="s">
        <v>51</v>
      </c>
      <c r="C1368" s="1" t="s">
        <v>50</v>
      </c>
      <c r="D1368">
        <v>27</v>
      </c>
      <c r="E1368" s="1">
        <v>20</v>
      </c>
      <c r="F1368">
        <f t="shared" si="528"/>
        <v>1</v>
      </c>
      <c r="G1368">
        <f t="shared" si="529"/>
        <v>0</v>
      </c>
      <c r="H1368" s="4">
        <v>2.0499999999999998</v>
      </c>
      <c r="I1368" s="4">
        <v>1.8</v>
      </c>
      <c r="J1368" s="4">
        <v>1.9</v>
      </c>
      <c r="K1368" s="4">
        <v>1.9</v>
      </c>
      <c r="L1368" s="18">
        <f t="shared" si="530"/>
        <v>40</v>
      </c>
      <c r="M1368" s="18">
        <f t="shared" si="531"/>
        <v>55</v>
      </c>
      <c r="N1368" s="18">
        <f t="shared" si="532"/>
        <v>50</v>
      </c>
      <c r="O1368" s="18">
        <f t="shared" si="533"/>
        <v>50</v>
      </c>
      <c r="P1368" s="4">
        <f t="shared" si="534"/>
        <v>201809</v>
      </c>
      <c r="Q1368" s="23">
        <f t="shared" si="535"/>
        <v>2.0499999999999998</v>
      </c>
      <c r="R1368" s="23">
        <f t="shared" si="536"/>
        <v>-2.2023809523809526</v>
      </c>
      <c r="S1368" s="22">
        <f t="shared" si="537"/>
        <v>-0.15238095238095273</v>
      </c>
      <c r="T1368" s="5">
        <f t="shared" si="538"/>
        <v>0.87804878048780499</v>
      </c>
      <c r="U1368" s="5"/>
      <c r="V1368" s="5"/>
      <c r="W1368" s="5">
        <f t="shared" si="539"/>
        <v>1.0499999999999998</v>
      </c>
      <c r="X1368" s="4">
        <f t="shared" si="540"/>
        <v>0.89999999999999991</v>
      </c>
      <c r="Y1368" s="4">
        <f t="shared" si="541"/>
        <v>-0.14999999999999991</v>
      </c>
      <c r="Z1368" s="30">
        <f t="shared" si="542"/>
        <v>2018</v>
      </c>
      <c r="AA1368" s="4">
        <f t="shared" si="543"/>
        <v>-1</v>
      </c>
      <c r="AB1368" s="4">
        <f t="shared" si="544"/>
        <v>-1</v>
      </c>
      <c r="AC1368" s="4">
        <f t="shared" si="545"/>
        <v>0</v>
      </c>
      <c r="AD1368" s="4"/>
      <c r="AE1368" s="4">
        <f t="shared" si="546"/>
        <v>-3.8510911424903649E-2</v>
      </c>
      <c r="AF1368" s="31">
        <f t="shared" si="547"/>
        <v>4.9999999999999822E-2</v>
      </c>
      <c r="AG1368" s="31">
        <f t="shared" si="548"/>
        <v>-0.10000000000000009</v>
      </c>
      <c r="AH1368" s="3">
        <f t="shared" si="549"/>
        <v>0</v>
      </c>
      <c r="AI1368" s="40" t="b">
        <f t="shared" si="550"/>
        <v>0</v>
      </c>
      <c r="AJ1368" s="3">
        <f t="shared" si="551"/>
        <v>4.1558441558441461E-2</v>
      </c>
      <c r="AK1368" s="3">
        <f t="shared" si="552"/>
        <v>0.7172464949581745</v>
      </c>
    </row>
    <row r="1369" spans="1:37" s="3" customFormat="1" x14ac:dyDescent="0.25">
      <c r="A1369" s="9">
        <v>43352</v>
      </c>
      <c r="B1369" s="1" t="s">
        <v>60</v>
      </c>
      <c r="C1369" s="1" t="s">
        <v>38</v>
      </c>
      <c r="D1369">
        <v>24</v>
      </c>
      <c r="E1369" s="1">
        <v>16</v>
      </c>
      <c r="F1369">
        <f t="shared" si="528"/>
        <v>1</v>
      </c>
      <c r="G1369">
        <f t="shared" si="529"/>
        <v>0</v>
      </c>
      <c r="H1369" s="4">
        <v>1.4</v>
      </c>
      <c r="I1369" s="4">
        <v>3.05</v>
      </c>
      <c r="J1369" s="4">
        <v>1.36</v>
      </c>
      <c r="K1369" s="4">
        <v>3.25</v>
      </c>
      <c r="L1369" s="18">
        <f t="shared" si="530"/>
        <v>70</v>
      </c>
      <c r="M1369" s="18">
        <f t="shared" si="531"/>
        <v>30</v>
      </c>
      <c r="N1369" s="18">
        <f t="shared" si="532"/>
        <v>70</v>
      </c>
      <c r="O1369" s="18">
        <f t="shared" si="533"/>
        <v>30</v>
      </c>
      <c r="P1369" s="4">
        <f t="shared" si="534"/>
        <v>201809</v>
      </c>
      <c r="Q1369" s="23">
        <f t="shared" si="535"/>
        <v>1.4</v>
      </c>
      <c r="R1369" s="23">
        <f t="shared" si="536"/>
        <v>-2.9878048780487809</v>
      </c>
      <c r="S1369" s="22">
        <f t="shared" si="537"/>
        <v>-1.587804878048781</v>
      </c>
      <c r="T1369" s="5">
        <f t="shared" si="538"/>
        <v>2.1785714285714284</v>
      </c>
      <c r="U1369" s="5"/>
      <c r="V1369" s="5"/>
      <c r="W1369" s="5">
        <f t="shared" si="539"/>
        <v>0.39999999999999991</v>
      </c>
      <c r="X1369" s="4">
        <f t="shared" si="540"/>
        <v>0.3600000000000001</v>
      </c>
      <c r="Y1369" s="4">
        <f t="shared" si="541"/>
        <v>-3.9999999999999813E-2</v>
      </c>
      <c r="Z1369" s="30">
        <f t="shared" si="542"/>
        <v>2018</v>
      </c>
      <c r="AA1369" s="4">
        <f t="shared" si="543"/>
        <v>-1</v>
      </c>
      <c r="AB1369" s="4">
        <f t="shared" si="544"/>
        <v>-1</v>
      </c>
      <c r="AC1369" s="4">
        <f t="shared" si="545"/>
        <v>0</v>
      </c>
      <c r="AD1369" s="4"/>
      <c r="AE1369" s="4">
        <f t="shared" si="546"/>
        <v>-2.1008403361344463E-2</v>
      </c>
      <c r="AF1369" s="31">
        <f t="shared" si="547"/>
        <v>-0.60000000000000009</v>
      </c>
      <c r="AG1369" s="31">
        <f t="shared" si="548"/>
        <v>-0.6399999999999999</v>
      </c>
      <c r="AH1369" s="3">
        <f t="shared" si="549"/>
        <v>0</v>
      </c>
      <c r="AI1369" s="40" t="b">
        <f t="shared" si="550"/>
        <v>0</v>
      </c>
      <c r="AJ1369" s="3">
        <f t="shared" si="551"/>
        <v>4.0449438202247112E-2</v>
      </c>
      <c r="AK1369" s="3">
        <f t="shared" si="552"/>
        <v>0.75593569865462973</v>
      </c>
    </row>
    <row r="1370" spans="1:37" s="3" customFormat="1" x14ac:dyDescent="0.25">
      <c r="A1370" s="9">
        <v>43352</v>
      </c>
      <c r="B1370" s="1" t="s">
        <v>52</v>
      </c>
      <c r="C1370" s="1" t="s">
        <v>47</v>
      </c>
      <c r="D1370">
        <v>27</v>
      </c>
      <c r="E1370" s="1">
        <v>20</v>
      </c>
      <c r="F1370">
        <f t="shared" si="528"/>
        <v>1</v>
      </c>
      <c r="G1370">
        <f t="shared" si="529"/>
        <v>0</v>
      </c>
      <c r="H1370" s="4">
        <v>1.35</v>
      </c>
      <c r="I1370" s="4">
        <v>3.3</v>
      </c>
      <c r="J1370" s="4">
        <v>1.4</v>
      </c>
      <c r="K1370" s="4">
        <v>3.1</v>
      </c>
      <c r="L1370" s="18">
        <f t="shared" si="530"/>
        <v>70</v>
      </c>
      <c r="M1370" s="18">
        <f t="shared" si="531"/>
        <v>30</v>
      </c>
      <c r="N1370" s="18">
        <f t="shared" si="532"/>
        <v>70</v>
      </c>
      <c r="O1370" s="18">
        <f t="shared" si="533"/>
        <v>30</v>
      </c>
      <c r="P1370" s="4">
        <f t="shared" si="534"/>
        <v>201809</v>
      </c>
      <c r="Q1370" s="23">
        <f t="shared" si="535"/>
        <v>1.35</v>
      </c>
      <c r="R1370" s="23">
        <f t="shared" si="536"/>
        <v>-3.2919254658385086</v>
      </c>
      <c r="S1370" s="22">
        <f t="shared" si="537"/>
        <v>-1.9419254658385086</v>
      </c>
      <c r="T1370" s="5">
        <f t="shared" si="538"/>
        <v>2.4444444444444442</v>
      </c>
      <c r="U1370" s="5"/>
      <c r="V1370" s="5"/>
      <c r="W1370" s="5">
        <f t="shared" si="539"/>
        <v>0.35000000000000009</v>
      </c>
      <c r="X1370" s="4">
        <f t="shared" si="540"/>
        <v>0.39999999999999991</v>
      </c>
      <c r="Y1370" s="4">
        <f t="shared" si="541"/>
        <v>4.9999999999999822E-2</v>
      </c>
      <c r="Z1370" s="30">
        <f t="shared" si="542"/>
        <v>2018</v>
      </c>
      <c r="AA1370" s="4">
        <f t="shared" si="543"/>
        <v>-1</v>
      </c>
      <c r="AB1370" s="4">
        <f t="shared" si="544"/>
        <v>-1</v>
      </c>
      <c r="AC1370" s="4">
        <f t="shared" si="545"/>
        <v>0</v>
      </c>
      <c r="AD1370" s="4"/>
      <c r="AE1370" s="4">
        <f t="shared" si="546"/>
        <v>2.6455026455026398E-2</v>
      </c>
      <c r="AF1370" s="31">
        <f t="shared" si="547"/>
        <v>-0.64999999999999991</v>
      </c>
      <c r="AG1370" s="31">
        <f t="shared" si="548"/>
        <v>-0.60000000000000009</v>
      </c>
      <c r="AH1370" s="3">
        <f t="shared" si="549"/>
        <v>0</v>
      </c>
      <c r="AI1370" s="40" t="b">
        <f t="shared" si="550"/>
        <v>0</v>
      </c>
      <c r="AJ1370" s="3">
        <f t="shared" si="551"/>
        <v>4.1935483870967794E-2</v>
      </c>
      <c r="AK1370" s="3">
        <f t="shared" si="552"/>
        <v>0.76570795874948516</v>
      </c>
    </row>
    <row r="1371" spans="1:37" s="3" customFormat="1" x14ac:dyDescent="0.25">
      <c r="A1371" s="9">
        <v>43352</v>
      </c>
      <c r="B1371" s="1" t="s">
        <v>42</v>
      </c>
      <c r="C1371" s="1" t="s">
        <v>39</v>
      </c>
      <c r="D1371">
        <v>40</v>
      </c>
      <c r="E1371" s="1">
        <v>48</v>
      </c>
      <c r="F1371">
        <f t="shared" si="528"/>
        <v>0</v>
      </c>
      <c r="G1371">
        <f t="shared" si="529"/>
        <v>1</v>
      </c>
      <c r="H1371" s="4">
        <v>1.23</v>
      </c>
      <c r="I1371" s="4">
        <v>4.25</v>
      </c>
      <c r="J1371" s="4">
        <v>1.19</v>
      </c>
      <c r="K1371" s="4">
        <v>5</v>
      </c>
      <c r="L1371" s="18">
        <f t="shared" si="530"/>
        <v>80</v>
      </c>
      <c r="M1371" s="18">
        <f t="shared" si="531"/>
        <v>20</v>
      </c>
      <c r="N1371" s="18">
        <f t="shared" si="532"/>
        <v>80</v>
      </c>
      <c r="O1371" s="18">
        <f t="shared" si="533"/>
        <v>20</v>
      </c>
      <c r="P1371" s="4">
        <f t="shared" si="534"/>
        <v>201809</v>
      </c>
      <c r="Q1371" s="23">
        <f t="shared" si="535"/>
        <v>0.28941176470588237</v>
      </c>
      <c r="R1371" s="23">
        <f t="shared" si="536"/>
        <v>-4.6555183946488299</v>
      </c>
      <c r="S1371" s="22">
        <f t="shared" si="537"/>
        <v>-4.3661066299429478</v>
      </c>
      <c r="T1371" s="5">
        <f t="shared" si="538"/>
        <v>3.4552845528455287</v>
      </c>
      <c r="U1371" s="5"/>
      <c r="V1371" s="5"/>
      <c r="W1371" s="5">
        <f t="shared" si="539"/>
        <v>-1</v>
      </c>
      <c r="X1371" s="4">
        <f t="shared" si="540"/>
        <v>-1</v>
      </c>
      <c r="Y1371" s="4">
        <f t="shared" si="541"/>
        <v>0</v>
      </c>
      <c r="Z1371" s="30">
        <f t="shared" si="542"/>
        <v>2018</v>
      </c>
      <c r="AA1371" s="4">
        <f t="shared" si="543"/>
        <v>3.25</v>
      </c>
      <c r="AB1371" s="4">
        <f t="shared" si="544"/>
        <v>4</v>
      </c>
      <c r="AC1371" s="4">
        <f t="shared" si="545"/>
        <v>0.75</v>
      </c>
      <c r="AD1371" s="4"/>
      <c r="AE1371" s="4">
        <f t="shared" si="546"/>
        <v>-2.732800437248073E-2</v>
      </c>
      <c r="AF1371" s="31">
        <f t="shared" si="547"/>
        <v>2.25</v>
      </c>
      <c r="AG1371" s="31">
        <f t="shared" si="548"/>
        <v>3</v>
      </c>
      <c r="AH1371" s="3">
        <f t="shared" si="549"/>
        <v>0</v>
      </c>
      <c r="AI1371" s="40" t="b">
        <f t="shared" si="550"/>
        <v>0</v>
      </c>
      <c r="AJ1371" s="3">
        <f t="shared" si="551"/>
        <v>4.6076642335766471E-2</v>
      </c>
      <c r="AK1371" s="3">
        <f t="shared" si="552"/>
        <v>0.79946394113278629</v>
      </c>
    </row>
    <row r="1372" spans="1:37" s="3" customFormat="1" x14ac:dyDescent="0.25">
      <c r="A1372" s="9">
        <v>43352</v>
      </c>
      <c r="B1372" s="1" t="s">
        <v>34</v>
      </c>
      <c r="C1372" s="1" t="s">
        <v>56</v>
      </c>
      <c r="D1372">
        <v>15</v>
      </c>
      <c r="E1372" s="1">
        <v>20</v>
      </c>
      <c r="F1372">
        <f t="shared" si="528"/>
        <v>0</v>
      </c>
      <c r="G1372">
        <f t="shared" si="529"/>
        <v>1</v>
      </c>
      <c r="H1372" s="4">
        <v>2.4500000000000002</v>
      </c>
      <c r="I1372" s="4">
        <v>1.6</v>
      </c>
      <c r="J1372" s="4">
        <v>2.25</v>
      </c>
      <c r="K1372" s="4">
        <v>1.68</v>
      </c>
      <c r="L1372" s="18">
        <f t="shared" si="530"/>
        <v>40</v>
      </c>
      <c r="M1372" s="18">
        <f t="shared" si="531"/>
        <v>60</v>
      </c>
      <c r="N1372" s="18">
        <f t="shared" si="532"/>
        <v>40</v>
      </c>
      <c r="O1372" s="18">
        <f t="shared" si="533"/>
        <v>55</v>
      </c>
      <c r="P1372" s="4">
        <f t="shared" si="534"/>
        <v>201809</v>
      </c>
      <c r="Q1372" s="23">
        <f t="shared" si="535"/>
        <v>1.53125</v>
      </c>
      <c r="R1372" s="23">
        <f t="shared" si="536"/>
        <v>-2.3563218390804597</v>
      </c>
      <c r="S1372" s="22">
        <f t="shared" si="537"/>
        <v>-0.82507183908045967</v>
      </c>
      <c r="T1372" s="5">
        <f t="shared" si="538"/>
        <v>0.65306122448979587</v>
      </c>
      <c r="U1372" s="5"/>
      <c r="V1372" s="5"/>
      <c r="W1372" s="5">
        <f t="shared" si="539"/>
        <v>-1</v>
      </c>
      <c r="X1372" s="4">
        <f t="shared" si="540"/>
        <v>-1</v>
      </c>
      <c r="Y1372" s="4">
        <f t="shared" si="541"/>
        <v>0</v>
      </c>
      <c r="Z1372" s="30">
        <f t="shared" si="542"/>
        <v>2018</v>
      </c>
      <c r="AA1372" s="4">
        <f t="shared" si="543"/>
        <v>0.60000000000000009</v>
      </c>
      <c r="AB1372" s="4">
        <f t="shared" si="544"/>
        <v>0.67999999999999994</v>
      </c>
      <c r="AC1372" s="4">
        <f t="shared" si="545"/>
        <v>7.9999999999999849E-2</v>
      </c>
      <c r="AD1372" s="4"/>
      <c r="AE1372" s="4">
        <f t="shared" si="546"/>
        <v>-3.6281179138322017E-2</v>
      </c>
      <c r="AF1372" s="31">
        <f t="shared" si="547"/>
        <v>-0.39999999999999991</v>
      </c>
      <c r="AG1372" s="31">
        <f t="shared" si="548"/>
        <v>-0.32000000000000006</v>
      </c>
      <c r="AH1372" s="3">
        <f t="shared" si="549"/>
        <v>0</v>
      </c>
      <c r="AI1372" s="40" t="b">
        <f t="shared" si="550"/>
        <v>0</v>
      </c>
      <c r="AJ1372" s="3">
        <f t="shared" si="551"/>
        <v>3.2098765432098886E-2</v>
      </c>
      <c r="AK1372" s="3">
        <f t="shared" si="552"/>
        <v>0.73643794252394845</v>
      </c>
    </row>
    <row r="1373" spans="1:37" s="3" customFormat="1" x14ac:dyDescent="0.25">
      <c r="A1373" s="9">
        <v>43349</v>
      </c>
      <c r="B1373" s="1" t="s">
        <v>55</v>
      </c>
      <c r="C1373" s="1" t="s">
        <v>41</v>
      </c>
      <c r="D1373">
        <v>18</v>
      </c>
      <c r="E1373" s="1">
        <v>12</v>
      </c>
      <c r="F1373">
        <f t="shared" si="528"/>
        <v>1</v>
      </c>
      <c r="G1373">
        <f t="shared" si="529"/>
        <v>0</v>
      </c>
      <c r="H1373" s="4">
        <v>1.54</v>
      </c>
      <c r="I1373" s="4">
        <v>2.65</v>
      </c>
      <c r="J1373" s="4">
        <v>1.9</v>
      </c>
      <c r="K1373" s="4">
        <v>1.9</v>
      </c>
      <c r="L1373" s="18">
        <f t="shared" si="530"/>
        <v>60</v>
      </c>
      <c r="M1373" s="18">
        <f t="shared" si="531"/>
        <v>35</v>
      </c>
      <c r="N1373" s="18">
        <f t="shared" si="532"/>
        <v>50</v>
      </c>
      <c r="O1373" s="18">
        <f t="shared" si="533"/>
        <v>50</v>
      </c>
      <c r="P1373" s="4">
        <f t="shared" si="534"/>
        <v>201809</v>
      </c>
      <c r="Q1373" s="23">
        <f t="shared" si="535"/>
        <v>1.54</v>
      </c>
      <c r="R1373" s="23">
        <f t="shared" si="536"/>
        <v>-2.4579124579124576</v>
      </c>
      <c r="S1373" s="22">
        <f t="shared" si="537"/>
        <v>-0.91791245791245757</v>
      </c>
      <c r="T1373" s="5">
        <f t="shared" si="538"/>
        <v>1.7207792207792207</v>
      </c>
      <c r="U1373" s="5"/>
      <c r="V1373" s="5"/>
      <c r="W1373" s="5">
        <f t="shared" si="539"/>
        <v>0.54</v>
      </c>
      <c r="X1373" s="4">
        <f t="shared" si="540"/>
        <v>0.89999999999999991</v>
      </c>
      <c r="Y1373" s="4">
        <f t="shared" si="541"/>
        <v>0.35999999999999988</v>
      </c>
      <c r="Z1373" s="30">
        <f t="shared" si="542"/>
        <v>2018</v>
      </c>
      <c r="AA1373" s="4">
        <f t="shared" si="543"/>
        <v>-1</v>
      </c>
      <c r="AB1373" s="4">
        <f t="shared" si="544"/>
        <v>-1</v>
      </c>
      <c r="AC1373" s="4">
        <f t="shared" si="545"/>
        <v>0</v>
      </c>
      <c r="AD1373" s="4"/>
      <c r="AE1373" s="4">
        <f t="shared" si="546"/>
        <v>0.12303485987696516</v>
      </c>
      <c r="AF1373" s="31">
        <f t="shared" si="547"/>
        <v>-0.45999999999999996</v>
      </c>
      <c r="AG1373" s="31">
        <f t="shared" si="548"/>
        <v>-0.10000000000000009</v>
      </c>
      <c r="AH1373" s="3">
        <f t="shared" si="549"/>
        <v>1</v>
      </c>
      <c r="AI1373" s="40">
        <f t="shared" si="550"/>
        <v>9.6325719960278056E-2</v>
      </c>
      <c r="AJ1373" s="3">
        <f t="shared" si="551"/>
        <v>2.6014319809069208E-2</v>
      </c>
      <c r="AK1373" s="3">
        <f t="shared" si="552"/>
        <v>0.74841726539654818</v>
      </c>
    </row>
    <row r="1374" spans="1:37" s="3" customFormat="1" x14ac:dyDescent="0.25">
      <c r="A1374" s="9">
        <v>43135</v>
      </c>
      <c r="B1374" s="1" t="s">
        <v>52</v>
      </c>
      <c r="C1374" s="1" t="s">
        <v>55</v>
      </c>
      <c r="D1374">
        <v>33</v>
      </c>
      <c r="E1374" s="1">
        <v>41</v>
      </c>
      <c r="F1374">
        <f t="shared" si="528"/>
        <v>0</v>
      </c>
      <c r="G1374">
        <f t="shared" si="529"/>
        <v>1</v>
      </c>
      <c r="H1374" s="4">
        <v>1.425</v>
      </c>
      <c r="I1374" s="4">
        <v>3.1</v>
      </c>
      <c r="J1374" s="4">
        <v>1.4950000000000001</v>
      </c>
      <c r="K1374" s="4">
        <v>2.81</v>
      </c>
      <c r="L1374" s="18">
        <f t="shared" si="530"/>
        <v>70</v>
      </c>
      <c r="M1374" s="18">
        <f t="shared" si="531"/>
        <v>30</v>
      </c>
      <c r="N1374" s="18">
        <f t="shared" si="532"/>
        <v>65</v>
      </c>
      <c r="O1374" s="18">
        <f t="shared" si="533"/>
        <v>35</v>
      </c>
      <c r="P1374" s="4">
        <f t="shared" si="534"/>
        <v>201802</v>
      </c>
      <c r="Q1374" s="23">
        <f t="shared" si="535"/>
        <v>0.45967741935483869</v>
      </c>
      <c r="R1374" s="23">
        <f t="shared" si="536"/>
        <v>-2.8291316526610641</v>
      </c>
      <c r="S1374" s="22">
        <f t="shared" si="537"/>
        <v>-2.3694542333062256</v>
      </c>
      <c r="T1374" s="5">
        <f t="shared" si="538"/>
        <v>2.1754385964912282</v>
      </c>
      <c r="U1374" s="5"/>
      <c r="V1374" s="5"/>
      <c r="W1374" s="5">
        <f t="shared" si="539"/>
        <v>-1</v>
      </c>
      <c r="X1374" s="4">
        <f t="shared" si="540"/>
        <v>-1</v>
      </c>
      <c r="Y1374" s="4">
        <f t="shared" si="541"/>
        <v>0</v>
      </c>
      <c r="Z1374" s="30">
        <f t="shared" si="542"/>
        <v>2018</v>
      </c>
      <c r="AA1374" s="4">
        <f t="shared" si="543"/>
        <v>2.1</v>
      </c>
      <c r="AB1374" s="4">
        <f t="shared" si="544"/>
        <v>1.81</v>
      </c>
      <c r="AC1374" s="4">
        <f t="shared" si="545"/>
        <v>-0.29000000000000004</v>
      </c>
      <c r="AD1374" s="4"/>
      <c r="AE1374" s="4">
        <f t="shared" si="546"/>
        <v>3.285806489467813E-2</v>
      </c>
      <c r="AF1374" s="31">
        <f t="shared" si="547"/>
        <v>1.1000000000000001</v>
      </c>
      <c r="AG1374" s="31">
        <f t="shared" si="548"/>
        <v>0.81</v>
      </c>
      <c r="AH1374" s="3">
        <f t="shared" si="549"/>
        <v>1</v>
      </c>
      <c r="AI1374" s="40" t="b">
        <f t="shared" si="550"/>
        <v>0</v>
      </c>
      <c r="AJ1374" s="3">
        <f t="shared" si="551"/>
        <v>2.3756906077348039E-2</v>
      </c>
      <c r="AK1374" s="3">
        <f t="shared" si="552"/>
        <v>0.76811883845473627</v>
      </c>
    </row>
    <row r="1375" spans="1:37" s="3" customFormat="1" x14ac:dyDescent="0.25">
      <c r="A1375" s="9">
        <v>43121</v>
      </c>
      <c r="B1375" s="1" t="s">
        <v>55</v>
      </c>
      <c r="C1375" s="1" t="s">
        <v>60</v>
      </c>
      <c r="D1375">
        <v>38</v>
      </c>
      <c r="E1375" s="1">
        <v>7</v>
      </c>
      <c r="F1375">
        <f t="shared" si="528"/>
        <v>1</v>
      </c>
      <c r="G1375">
        <f t="shared" si="529"/>
        <v>0</v>
      </c>
      <c r="H1375" s="4">
        <v>2.5299999999999998</v>
      </c>
      <c r="I1375" s="4">
        <v>1.5880000000000001</v>
      </c>
      <c r="J1375" s="4">
        <v>2.31</v>
      </c>
      <c r="K1375" s="4">
        <v>1.6890000000000001</v>
      </c>
      <c r="L1375" s="18">
        <f t="shared" si="530"/>
        <v>30</v>
      </c>
      <c r="M1375" s="18">
        <f t="shared" si="531"/>
        <v>60</v>
      </c>
      <c r="N1375" s="18">
        <f t="shared" si="532"/>
        <v>40</v>
      </c>
      <c r="O1375" s="18">
        <f t="shared" si="533"/>
        <v>55</v>
      </c>
      <c r="P1375" s="4">
        <f t="shared" si="534"/>
        <v>201801</v>
      </c>
      <c r="Q1375" s="23">
        <f t="shared" si="535"/>
        <v>2.5299999999999998</v>
      </c>
      <c r="R1375" s="23">
        <f t="shared" si="536"/>
        <v>-2.3542750433506736</v>
      </c>
      <c r="S1375" s="22">
        <f t="shared" si="537"/>
        <v>0.17572495664932619</v>
      </c>
      <c r="T1375" s="5">
        <f t="shared" si="538"/>
        <v>0.62766798418972336</v>
      </c>
      <c r="U1375" s="5"/>
      <c r="V1375" s="5"/>
      <c r="W1375" s="5">
        <f t="shared" si="539"/>
        <v>1.5299999999999998</v>
      </c>
      <c r="X1375" s="4">
        <f t="shared" si="540"/>
        <v>1.31</v>
      </c>
      <c r="Y1375" s="4">
        <f t="shared" si="541"/>
        <v>-0.21999999999999975</v>
      </c>
      <c r="Z1375" s="30">
        <f t="shared" si="542"/>
        <v>2018</v>
      </c>
      <c r="AA1375" s="4">
        <f t="shared" si="543"/>
        <v>-1</v>
      </c>
      <c r="AB1375" s="4">
        <f t="shared" si="544"/>
        <v>-1</v>
      </c>
      <c r="AC1375" s="4">
        <f t="shared" si="545"/>
        <v>0</v>
      </c>
      <c r="AD1375" s="4"/>
      <c r="AE1375" s="4">
        <f t="shared" si="546"/>
        <v>-3.7643515904385416E-2</v>
      </c>
      <c r="AF1375" s="31">
        <f t="shared" si="547"/>
        <v>0.5299999999999998</v>
      </c>
      <c r="AG1375" s="31">
        <f t="shared" si="548"/>
        <v>0.31000000000000005</v>
      </c>
      <c r="AH1375" s="3">
        <f t="shared" si="549"/>
        <v>1</v>
      </c>
      <c r="AI1375" s="40">
        <f t="shared" si="550"/>
        <v>1.2676771577072699E-2</v>
      </c>
      <c r="AJ1375" s="3">
        <f t="shared" si="551"/>
        <v>2.4371053909664986E-2</v>
      </c>
      <c r="AK1375" s="3">
        <f t="shared" si="552"/>
        <v>0.74488011894783868</v>
      </c>
    </row>
    <row r="1376" spans="1:37" s="3" customFormat="1" x14ac:dyDescent="0.25">
      <c r="A1376" s="9">
        <v>43121</v>
      </c>
      <c r="B1376" s="1" t="s">
        <v>52</v>
      </c>
      <c r="C1376" s="1" t="s">
        <v>56</v>
      </c>
      <c r="D1376">
        <v>24</v>
      </c>
      <c r="E1376" s="1">
        <v>20</v>
      </c>
      <c r="F1376">
        <f t="shared" si="528"/>
        <v>1</v>
      </c>
      <c r="G1376">
        <f t="shared" si="529"/>
        <v>0</v>
      </c>
      <c r="H1376" s="4">
        <v>1.25</v>
      </c>
      <c r="I1376" s="4">
        <v>4.46</v>
      </c>
      <c r="J1376" s="4">
        <v>1.3069999999999999</v>
      </c>
      <c r="K1376" s="4">
        <v>3.85</v>
      </c>
      <c r="L1376" s="18">
        <f t="shared" si="530"/>
        <v>80</v>
      </c>
      <c r="M1376" s="18">
        <f t="shared" si="531"/>
        <v>20</v>
      </c>
      <c r="N1376" s="18">
        <f t="shared" si="532"/>
        <v>75</v>
      </c>
      <c r="O1376" s="18">
        <f t="shared" si="533"/>
        <v>25</v>
      </c>
      <c r="P1376" s="4">
        <f t="shared" si="534"/>
        <v>201801</v>
      </c>
      <c r="Q1376" s="23">
        <f t="shared" si="535"/>
        <v>1.25</v>
      </c>
      <c r="R1376" s="23">
        <f t="shared" si="536"/>
        <v>-4.2890173410404628</v>
      </c>
      <c r="S1376" s="22">
        <f t="shared" si="537"/>
        <v>-3.0390173410404628</v>
      </c>
      <c r="T1376" s="5">
        <f t="shared" si="538"/>
        <v>3.5680000000000001</v>
      </c>
      <c r="U1376" s="5"/>
      <c r="V1376" s="5"/>
      <c r="W1376" s="5">
        <f t="shared" si="539"/>
        <v>0.25</v>
      </c>
      <c r="X1376" s="4">
        <f t="shared" si="540"/>
        <v>0.30699999999999994</v>
      </c>
      <c r="Y1376" s="4">
        <f t="shared" si="541"/>
        <v>5.699999999999994E-2</v>
      </c>
      <c r="Z1376" s="30">
        <f t="shared" si="542"/>
        <v>2018</v>
      </c>
      <c r="AA1376" s="4">
        <f t="shared" si="543"/>
        <v>-1</v>
      </c>
      <c r="AB1376" s="4">
        <f t="shared" si="544"/>
        <v>-1</v>
      </c>
      <c r="AC1376" s="4">
        <f t="shared" si="545"/>
        <v>0</v>
      </c>
      <c r="AD1376" s="4"/>
      <c r="AE1376" s="4">
        <f t="shared" si="546"/>
        <v>3.4889058913542437E-2</v>
      </c>
      <c r="AF1376" s="31">
        <f t="shared" si="547"/>
        <v>-0.75</v>
      </c>
      <c r="AG1376" s="31">
        <f t="shared" si="548"/>
        <v>-0.69300000000000006</v>
      </c>
      <c r="AH1376" s="3">
        <f t="shared" si="549"/>
        <v>1</v>
      </c>
      <c r="AI1376" s="40">
        <f t="shared" si="550"/>
        <v>1.0673812276771111E-2</v>
      </c>
      <c r="AJ1376" s="3">
        <f t="shared" si="551"/>
        <v>2.3642732049036774E-2</v>
      </c>
      <c r="AK1376" s="3">
        <f t="shared" si="552"/>
        <v>0.81628426069295579</v>
      </c>
    </row>
    <row r="1377" spans="1:37" s="3" customFormat="1" x14ac:dyDescent="0.25">
      <c r="A1377" s="9">
        <v>43114</v>
      </c>
      <c r="B1377" s="1" t="s">
        <v>60</v>
      </c>
      <c r="C1377" s="1" t="s">
        <v>42</v>
      </c>
      <c r="D1377">
        <v>29</v>
      </c>
      <c r="E1377" s="1">
        <v>24</v>
      </c>
      <c r="F1377">
        <f t="shared" si="528"/>
        <v>1</v>
      </c>
      <c r="G1377">
        <f t="shared" si="529"/>
        <v>0</v>
      </c>
      <c r="H1377" s="4">
        <v>1.5289999999999999</v>
      </c>
      <c r="I1377" s="4">
        <v>2.7</v>
      </c>
      <c r="J1377" s="4">
        <v>1.4319999999999999</v>
      </c>
      <c r="K1377" s="4">
        <v>3.06</v>
      </c>
      <c r="L1377" s="18">
        <f t="shared" si="530"/>
        <v>60</v>
      </c>
      <c r="M1377" s="18">
        <f t="shared" si="531"/>
        <v>35</v>
      </c>
      <c r="N1377" s="18">
        <f t="shared" si="532"/>
        <v>65</v>
      </c>
      <c r="O1377" s="18">
        <f t="shared" si="533"/>
        <v>30</v>
      </c>
      <c r="P1377" s="4">
        <f t="shared" si="534"/>
        <v>201801</v>
      </c>
      <c r="Q1377" s="23">
        <f t="shared" si="535"/>
        <v>1.5289999999999999</v>
      </c>
      <c r="R1377" s="23">
        <f t="shared" si="536"/>
        <v>-2.478594462359613</v>
      </c>
      <c r="S1377" s="22">
        <f t="shared" si="537"/>
        <v>-0.94959446235961309</v>
      </c>
      <c r="T1377" s="5">
        <f t="shared" si="538"/>
        <v>1.7658600392413344</v>
      </c>
      <c r="U1377" s="5"/>
      <c r="V1377" s="5"/>
      <c r="W1377" s="5">
        <f t="shared" si="539"/>
        <v>0.52899999999999991</v>
      </c>
      <c r="X1377" s="4">
        <f t="shared" si="540"/>
        <v>0.43199999999999994</v>
      </c>
      <c r="Y1377" s="4">
        <f t="shared" si="541"/>
        <v>-9.6999999999999975E-2</v>
      </c>
      <c r="Z1377" s="30">
        <f t="shared" si="542"/>
        <v>2018</v>
      </c>
      <c r="AA1377" s="4">
        <f t="shared" si="543"/>
        <v>-1</v>
      </c>
      <c r="AB1377" s="4">
        <f t="shared" si="544"/>
        <v>-1</v>
      </c>
      <c r="AC1377" s="4">
        <f t="shared" si="545"/>
        <v>0</v>
      </c>
      <c r="AD1377" s="4"/>
      <c r="AE1377" s="4">
        <f t="shared" si="546"/>
        <v>-4.4301785590318943E-2</v>
      </c>
      <c r="AF1377" s="31">
        <f t="shared" si="547"/>
        <v>-0.47100000000000009</v>
      </c>
      <c r="AG1377" s="31">
        <f t="shared" si="548"/>
        <v>-0.56800000000000006</v>
      </c>
      <c r="AH1377" s="3">
        <f t="shared" si="549"/>
        <v>1</v>
      </c>
      <c r="AI1377" s="40">
        <f t="shared" si="550"/>
        <v>1.9180377623035261E-2</v>
      </c>
      <c r="AJ1377" s="3">
        <f t="shared" si="551"/>
        <v>2.3811775833530335E-2</v>
      </c>
      <c r="AK1377" s="3">
        <f t="shared" si="552"/>
        <v>0.75186090954474727</v>
      </c>
    </row>
    <row r="1378" spans="1:37" s="3" customFormat="1" x14ac:dyDescent="0.25">
      <c r="A1378" s="9">
        <v>43114</v>
      </c>
      <c r="B1378" s="1" t="s">
        <v>57</v>
      </c>
      <c r="C1378" s="1" t="s">
        <v>56</v>
      </c>
      <c r="D1378">
        <v>42</v>
      </c>
      <c r="E1378" s="1">
        <v>45</v>
      </c>
      <c r="F1378">
        <f t="shared" si="528"/>
        <v>0</v>
      </c>
      <c r="G1378">
        <f t="shared" si="529"/>
        <v>1</v>
      </c>
      <c r="H1378" s="4">
        <v>1.3169999999999999</v>
      </c>
      <c r="I1378" s="4">
        <v>3.77</v>
      </c>
      <c r="J1378" s="4">
        <v>1.357</v>
      </c>
      <c r="K1378" s="4">
        <v>3.48</v>
      </c>
      <c r="L1378" s="18">
        <f t="shared" si="530"/>
        <v>70</v>
      </c>
      <c r="M1378" s="18">
        <f t="shared" si="531"/>
        <v>25</v>
      </c>
      <c r="N1378" s="18">
        <f t="shared" si="532"/>
        <v>70</v>
      </c>
      <c r="O1378" s="18">
        <f t="shared" si="533"/>
        <v>25</v>
      </c>
      <c r="P1378" s="4">
        <f t="shared" si="534"/>
        <v>201801</v>
      </c>
      <c r="Q1378" s="23">
        <f t="shared" si="535"/>
        <v>0.34933687002652519</v>
      </c>
      <c r="R1378" s="23">
        <f t="shared" si="536"/>
        <v>-3.5155849628170239</v>
      </c>
      <c r="S1378" s="22">
        <f t="shared" si="537"/>
        <v>-3.1662480927904988</v>
      </c>
      <c r="T1378" s="5">
        <f t="shared" si="538"/>
        <v>2.8625664388762342</v>
      </c>
      <c r="U1378" s="5"/>
      <c r="V1378" s="5"/>
      <c r="W1378" s="5">
        <f t="shared" si="539"/>
        <v>-1</v>
      </c>
      <c r="X1378" s="4">
        <f t="shared" si="540"/>
        <v>-1</v>
      </c>
      <c r="Y1378" s="4">
        <f t="shared" si="541"/>
        <v>0</v>
      </c>
      <c r="Z1378" s="30">
        <f t="shared" si="542"/>
        <v>2018</v>
      </c>
      <c r="AA1378" s="4">
        <f t="shared" si="543"/>
        <v>2.77</v>
      </c>
      <c r="AB1378" s="4">
        <f t="shared" si="544"/>
        <v>2.48</v>
      </c>
      <c r="AC1378" s="4">
        <f t="shared" si="545"/>
        <v>-0.29000000000000004</v>
      </c>
      <c r="AD1378" s="4"/>
      <c r="AE1378" s="4">
        <f t="shared" si="546"/>
        <v>2.238176691739846E-2</v>
      </c>
      <c r="AF1378" s="31">
        <f t="shared" si="547"/>
        <v>1.77</v>
      </c>
      <c r="AG1378" s="31">
        <f t="shared" si="548"/>
        <v>1.48</v>
      </c>
      <c r="AH1378" s="3">
        <f t="shared" si="549"/>
        <v>0</v>
      </c>
      <c r="AI1378" s="40" t="b">
        <f t="shared" si="550"/>
        <v>0</v>
      </c>
      <c r="AJ1378" s="3">
        <f t="shared" si="551"/>
        <v>2.3965008846078217E-2</v>
      </c>
      <c r="AK1378" s="3">
        <f t="shared" si="552"/>
        <v>0.79364856788846494</v>
      </c>
    </row>
    <row r="1379" spans="1:37" s="3" customFormat="1" x14ac:dyDescent="0.25">
      <c r="A1379" s="9">
        <v>43113</v>
      </c>
      <c r="B1379" s="1" t="s">
        <v>52</v>
      </c>
      <c r="C1379" s="1" t="s">
        <v>50</v>
      </c>
      <c r="D1379">
        <v>35</v>
      </c>
      <c r="E1379" s="1">
        <v>14</v>
      </c>
      <c r="F1379">
        <f t="shared" si="528"/>
        <v>1</v>
      </c>
      <c r="G1379">
        <f t="shared" si="529"/>
        <v>0</v>
      </c>
      <c r="H1379" s="4">
        <v>1.117</v>
      </c>
      <c r="I1379" s="4">
        <v>7.44</v>
      </c>
      <c r="J1379" s="4">
        <v>1.117</v>
      </c>
      <c r="K1379" s="4">
        <v>7.44</v>
      </c>
      <c r="L1379" s="18">
        <f t="shared" si="530"/>
        <v>80</v>
      </c>
      <c r="M1379" s="18">
        <f t="shared" si="531"/>
        <v>10</v>
      </c>
      <c r="N1379" s="18">
        <f t="shared" si="532"/>
        <v>85</v>
      </c>
      <c r="O1379" s="18">
        <f t="shared" si="533"/>
        <v>10</v>
      </c>
      <c r="P1379" s="4">
        <f t="shared" si="534"/>
        <v>201801</v>
      </c>
      <c r="Q1379" s="23">
        <f t="shared" si="535"/>
        <v>1.117</v>
      </c>
      <c r="R1379" s="23">
        <f t="shared" si="536"/>
        <v>-8.7022880501141362</v>
      </c>
      <c r="S1379" s="22">
        <f t="shared" si="537"/>
        <v>-7.5852880501141362</v>
      </c>
      <c r="T1379" s="5">
        <f t="shared" si="538"/>
        <v>6.6606982990152197</v>
      </c>
      <c r="U1379" s="5"/>
      <c r="V1379" s="5"/>
      <c r="W1379" s="5">
        <f t="shared" si="539"/>
        <v>0.11699999999999999</v>
      </c>
      <c r="X1379" s="4">
        <f t="shared" si="540"/>
        <v>0.11699999999999999</v>
      </c>
      <c r="Y1379" s="4">
        <f t="shared" si="541"/>
        <v>0</v>
      </c>
      <c r="Z1379" s="30">
        <f t="shared" si="542"/>
        <v>2018</v>
      </c>
      <c r="AA1379" s="4">
        <f t="shared" si="543"/>
        <v>-1</v>
      </c>
      <c r="AB1379" s="4">
        <f t="shared" si="544"/>
        <v>-1</v>
      </c>
      <c r="AC1379" s="4">
        <f t="shared" si="545"/>
        <v>0</v>
      </c>
      <c r="AD1379" s="4"/>
      <c r="AE1379" s="4">
        <f t="shared" si="546"/>
        <v>0</v>
      </c>
      <c r="AF1379" s="31">
        <f t="shared" si="547"/>
        <v>-0.88300000000000001</v>
      </c>
      <c r="AG1379" s="31">
        <f t="shared" si="548"/>
        <v>-0.88300000000000001</v>
      </c>
      <c r="AH1379" s="3">
        <f t="shared" si="549"/>
        <v>0</v>
      </c>
      <c r="AI1379" s="40" t="b">
        <f t="shared" si="550"/>
        <v>0</v>
      </c>
      <c r="AJ1379" s="3">
        <f t="shared" si="551"/>
        <v>2.8809162089517337E-2</v>
      </c>
      <c r="AK1379" s="3">
        <f t="shared" si="552"/>
        <v>0.87610056821415405</v>
      </c>
    </row>
    <row r="1380" spans="1:37" s="3" customFormat="1" x14ac:dyDescent="0.25">
      <c r="A1380" s="9">
        <v>43113</v>
      </c>
      <c r="B1380" s="1" t="s">
        <v>55</v>
      </c>
      <c r="C1380" s="1" t="s">
        <v>41</v>
      </c>
      <c r="D1380">
        <v>15</v>
      </c>
      <c r="E1380" s="1">
        <v>10</v>
      </c>
      <c r="F1380">
        <f t="shared" si="528"/>
        <v>1</v>
      </c>
      <c r="G1380">
        <f t="shared" si="529"/>
        <v>0</v>
      </c>
      <c r="H1380" s="4">
        <v>2.29</v>
      </c>
      <c r="I1380" s="4">
        <v>1.6990000000000001</v>
      </c>
      <c r="J1380" s="4">
        <v>2.21</v>
      </c>
      <c r="K1380" s="4">
        <v>1.746</v>
      </c>
      <c r="L1380" s="18">
        <f t="shared" si="530"/>
        <v>40</v>
      </c>
      <c r="M1380" s="18">
        <f t="shared" si="531"/>
        <v>55</v>
      </c>
      <c r="N1380" s="18">
        <f t="shared" si="532"/>
        <v>45</v>
      </c>
      <c r="O1380" s="18">
        <f t="shared" si="533"/>
        <v>55</v>
      </c>
      <c r="P1380" s="4">
        <f t="shared" si="534"/>
        <v>201801</v>
      </c>
      <c r="Q1380" s="23">
        <f t="shared" si="535"/>
        <v>2.29</v>
      </c>
      <c r="R1380" s="23">
        <f t="shared" si="536"/>
        <v>-2.2058089629703561</v>
      </c>
      <c r="S1380" s="22">
        <f t="shared" si="537"/>
        <v>8.4191037029643923E-2</v>
      </c>
      <c r="T1380" s="5">
        <f t="shared" si="538"/>
        <v>0.74192139737991269</v>
      </c>
      <c r="U1380" s="5"/>
      <c r="V1380" s="5"/>
      <c r="W1380" s="5">
        <f t="shared" si="539"/>
        <v>1.29</v>
      </c>
      <c r="X1380" s="4">
        <f t="shared" si="540"/>
        <v>1.21</v>
      </c>
      <c r="Y1380" s="4">
        <f t="shared" si="541"/>
        <v>-8.0000000000000071E-2</v>
      </c>
      <c r="Z1380" s="30">
        <f t="shared" si="542"/>
        <v>2018</v>
      </c>
      <c r="AA1380" s="4">
        <f t="shared" si="543"/>
        <v>-1</v>
      </c>
      <c r="AB1380" s="4">
        <f t="shared" si="544"/>
        <v>-1</v>
      </c>
      <c r="AC1380" s="4">
        <f t="shared" si="545"/>
        <v>0</v>
      </c>
      <c r="AD1380" s="4"/>
      <c r="AE1380" s="4">
        <f t="shared" si="546"/>
        <v>-1.5807465075381832E-2</v>
      </c>
      <c r="AF1380" s="31">
        <f t="shared" si="547"/>
        <v>0.29000000000000004</v>
      </c>
      <c r="AG1380" s="31">
        <f t="shared" si="548"/>
        <v>0.20999999999999996</v>
      </c>
      <c r="AH1380" s="3">
        <f t="shared" si="549"/>
        <v>0</v>
      </c>
      <c r="AI1380" s="40" t="b">
        <f t="shared" si="550"/>
        <v>0</v>
      </c>
      <c r="AJ1380" s="3">
        <f t="shared" si="551"/>
        <v>2.4640260716971563E-2</v>
      </c>
      <c r="AK1380" s="3">
        <f t="shared" si="552"/>
        <v>0.73648440997973597</v>
      </c>
    </row>
    <row r="1381" spans="1:37" s="3" customFormat="1" x14ac:dyDescent="0.25">
      <c r="A1381" s="9">
        <v>43107</v>
      </c>
      <c r="B1381" s="1" t="s">
        <v>42</v>
      </c>
      <c r="C1381" s="1" t="s">
        <v>40</v>
      </c>
      <c r="D1381">
        <v>31</v>
      </c>
      <c r="E1381" s="1">
        <v>26</v>
      </c>
      <c r="F1381">
        <f t="shared" si="528"/>
        <v>1</v>
      </c>
      <c r="G1381">
        <f t="shared" si="529"/>
        <v>0</v>
      </c>
      <c r="H1381" s="4">
        <v>1.413</v>
      </c>
      <c r="I1381" s="4">
        <v>3.16</v>
      </c>
      <c r="J1381" s="4">
        <v>1.377</v>
      </c>
      <c r="K1381" s="4">
        <v>3.35</v>
      </c>
      <c r="L1381" s="18">
        <f t="shared" si="530"/>
        <v>70</v>
      </c>
      <c r="M1381" s="18">
        <f t="shared" si="531"/>
        <v>30</v>
      </c>
      <c r="N1381" s="18">
        <f t="shared" si="532"/>
        <v>70</v>
      </c>
      <c r="O1381" s="18">
        <f t="shared" si="533"/>
        <v>25</v>
      </c>
      <c r="P1381" s="4">
        <f t="shared" si="534"/>
        <v>201801</v>
      </c>
      <c r="Q1381" s="23">
        <f t="shared" si="535"/>
        <v>1.413</v>
      </c>
      <c r="R1381" s="23">
        <f t="shared" si="536"/>
        <v>-2.8842704690162315</v>
      </c>
      <c r="S1381" s="22">
        <f t="shared" si="537"/>
        <v>-1.4712704690162315</v>
      </c>
      <c r="T1381" s="5">
        <f t="shared" si="538"/>
        <v>2.2363765038924277</v>
      </c>
      <c r="U1381" s="5"/>
      <c r="V1381" s="5"/>
      <c r="W1381" s="5">
        <f t="shared" si="539"/>
        <v>0.41300000000000003</v>
      </c>
      <c r="X1381" s="4">
        <f t="shared" si="540"/>
        <v>0.377</v>
      </c>
      <c r="Y1381" s="4">
        <f t="shared" si="541"/>
        <v>-3.6000000000000032E-2</v>
      </c>
      <c r="Z1381" s="30">
        <f t="shared" si="542"/>
        <v>2018</v>
      </c>
      <c r="AA1381" s="4">
        <f t="shared" si="543"/>
        <v>-1</v>
      </c>
      <c r="AB1381" s="4">
        <f t="shared" si="544"/>
        <v>-1</v>
      </c>
      <c r="AC1381" s="4">
        <f t="shared" si="545"/>
        <v>0</v>
      </c>
      <c r="AD1381" s="4"/>
      <c r="AE1381" s="4">
        <f t="shared" si="546"/>
        <v>-1.8502328980660399E-2</v>
      </c>
      <c r="AF1381" s="31">
        <f t="shared" si="547"/>
        <v>-0.58699999999999997</v>
      </c>
      <c r="AG1381" s="31">
        <f t="shared" si="548"/>
        <v>-0.623</v>
      </c>
      <c r="AH1381" s="3">
        <f t="shared" si="549"/>
        <v>0</v>
      </c>
      <c r="AI1381" s="40" t="b">
        <f t="shared" si="550"/>
        <v>0</v>
      </c>
      <c r="AJ1381" s="3">
        <f t="shared" si="551"/>
        <v>2.359938771047454E-2</v>
      </c>
      <c r="AK1381" s="3">
        <f t="shared" si="552"/>
        <v>0.7706267794277385</v>
      </c>
    </row>
    <row r="1382" spans="1:37" s="3" customFormat="1" x14ac:dyDescent="0.25">
      <c r="A1382" s="9">
        <v>43107</v>
      </c>
      <c r="B1382" s="1" t="s">
        <v>56</v>
      </c>
      <c r="C1382" s="1" t="s">
        <v>46</v>
      </c>
      <c r="D1382">
        <v>10</v>
      </c>
      <c r="E1382" s="1">
        <v>3</v>
      </c>
      <c r="F1382">
        <f t="shared" si="528"/>
        <v>1</v>
      </c>
      <c r="G1382">
        <f t="shared" si="529"/>
        <v>0</v>
      </c>
      <c r="H1382" s="4">
        <v>1.2889999999999999</v>
      </c>
      <c r="I1382" s="4">
        <v>4.01</v>
      </c>
      <c r="J1382" s="4">
        <v>1.25</v>
      </c>
      <c r="K1382" s="4">
        <v>4.46</v>
      </c>
      <c r="L1382" s="18">
        <f t="shared" si="530"/>
        <v>70</v>
      </c>
      <c r="M1382" s="18">
        <f t="shared" si="531"/>
        <v>20</v>
      </c>
      <c r="N1382" s="18">
        <f t="shared" si="532"/>
        <v>80</v>
      </c>
      <c r="O1382" s="18">
        <f t="shared" si="533"/>
        <v>20</v>
      </c>
      <c r="P1382" s="4">
        <f t="shared" si="534"/>
        <v>201801</v>
      </c>
      <c r="Q1382" s="23">
        <f t="shared" si="535"/>
        <v>1.2889999999999999</v>
      </c>
      <c r="R1382" s="23">
        <f t="shared" si="536"/>
        <v>-3.7924335260780109</v>
      </c>
      <c r="S1382" s="22">
        <f t="shared" si="537"/>
        <v>-2.5034335260780107</v>
      </c>
      <c r="T1382" s="5">
        <f t="shared" si="538"/>
        <v>3.1109387121799843</v>
      </c>
      <c r="U1382" s="5"/>
      <c r="V1382" s="5"/>
      <c r="W1382" s="5">
        <f t="shared" si="539"/>
        <v>0.28899999999999992</v>
      </c>
      <c r="X1382" s="4">
        <f t="shared" si="540"/>
        <v>0.25</v>
      </c>
      <c r="Y1382" s="4">
        <f t="shared" si="541"/>
        <v>-3.8999999999999924E-2</v>
      </c>
      <c r="Z1382" s="30">
        <f t="shared" si="542"/>
        <v>2018</v>
      </c>
      <c r="AA1382" s="4">
        <f t="shared" si="543"/>
        <v>-1</v>
      </c>
      <c r="AB1382" s="4">
        <f t="shared" si="544"/>
        <v>-1</v>
      </c>
      <c r="AC1382" s="4">
        <f t="shared" si="545"/>
        <v>0</v>
      </c>
      <c r="AD1382" s="4"/>
      <c r="AE1382" s="4">
        <f t="shared" si="546"/>
        <v>-2.4204809930178484E-2</v>
      </c>
      <c r="AF1382" s="31">
        <f t="shared" si="547"/>
        <v>-0.71100000000000008</v>
      </c>
      <c r="AG1382" s="31">
        <f t="shared" si="548"/>
        <v>-0.75</v>
      </c>
      <c r="AH1382" s="3">
        <f t="shared" si="549"/>
        <v>0</v>
      </c>
      <c r="AI1382" s="40" t="b">
        <f t="shared" si="550"/>
        <v>0</v>
      </c>
      <c r="AJ1382" s="3">
        <f t="shared" si="551"/>
        <v>2.4553689375353849E-2</v>
      </c>
      <c r="AK1382" s="3">
        <f t="shared" si="552"/>
        <v>0.80166500957201392</v>
      </c>
    </row>
    <row r="1383" spans="1:37" s="3" customFormat="1" x14ac:dyDescent="0.25">
      <c r="A1383" s="9">
        <v>43106</v>
      </c>
      <c r="B1383" s="1" t="s">
        <v>73</v>
      </c>
      <c r="C1383" s="1" t="s">
        <v>41</v>
      </c>
      <c r="D1383">
        <v>13</v>
      </c>
      <c r="E1383" s="1">
        <v>26</v>
      </c>
      <c r="F1383">
        <f t="shared" si="528"/>
        <v>0</v>
      </c>
      <c r="G1383">
        <f t="shared" si="529"/>
        <v>1</v>
      </c>
      <c r="H1383" s="4">
        <v>1.4339999999999999</v>
      </c>
      <c r="I1383" s="4">
        <v>3.05</v>
      </c>
      <c r="J1383" s="4">
        <v>1.3839999999999999</v>
      </c>
      <c r="K1383" s="4">
        <v>3.31</v>
      </c>
      <c r="L1383" s="18">
        <f t="shared" si="530"/>
        <v>60</v>
      </c>
      <c r="M1383" s="18">
        <f t="shared" si="531"/>
        <v>30</v>
      </c>
      <c r="N1383" s="18">
        <f t="shared" si="532"/>
        <v>70</v>
      </c>
      <c r="O1383" s="18">
        <f t="shared" si="533"/>
        <v>30</v>
      </c>
      <c r="P1383" s="4">
        <f t="shared" si="534"/>
        <v>201801</v>
      </c>
      <c r="Q1383" s="23">
        <f t="shared" si="535"/>
        <v>0.4701639344262295</v>
      </c>
      <c r="R1383" s="23">
        <f t="shared" si="536"/>
        <v>-2.7919523434865687</v>
      </c>
      <c r="S1383" s="22">
        <f t="shared" si="537"/>
        <v>-2.3217884090603391</v>
      </c>
      <c r="T1383" s="5">
        <f t="shared" si="538"/>
        <v>2.1269177126917711</v>
      </c>
      <c r="U1383" s="5"/>
      <c r="V1383" s="5"/>
      <c r="W1383" s="5">
        <f t="shared" si="539"/>
        <v>-1</v>
      </c>
      <c r="X1383" s="4">
        <f t="shared" si="540"/>
        <v>-1</v>
      </c>
      <c r="Y1383" s="4">
        <f t="shared" si="541"/>
        <v>0</v>
      </c>
      <c r="Z1383" s="30">
        <f t="shared" si="542"/>
        <v>2018</v>
      </c>
      <c r="AA1383" s="4">
        <f t="shared" si="543"/>
        <v>2.0499999999999998</v>
      </c>
      <c r="AB1383" s="4">
        <f t="shared" si="544"/>
        <v>2.31</v>
      </c>
      <c r="AC1383" s="4">
        <f t="shared" si="545"/>
        <v>0.26000000000000023</v>
      </c>
      <c r="AD1383" s="4"/>
      <c r="AE1383" s="4">
        <f t="shared" si="546"/>
        <v>-2.519328286614908E-2</v>
      </c>
      <c r="AF1383" s="31">
        <f t="shared" si="547"/>
        <v>1.0499999999999998</v>
      </c>
      <c r="AG1383" s="31">
        <f t="shared" si="548"/>
        <v>1.31</v>
      </c>
      <c r="AH1383" s="3">
        <f t="shared" si="549"/>
        <v>1</v>
      </c>
      <c r="AI1383" s="40" t="b">
        <f t="shared" si="550"/>
        <v>0</v>
      </c>
      <c r="AJ1383" s="3">
        <f t="shared" si="551"/>
        <v>2.4598572702943966E-2</v>
      </c>
      <c r="AK1383" s="3">
        <f t="shared" si="552"/>
        <v>0.76559459446372102</v>
      </c>
    </row>
    <row r="1384" spans="1:37" s="3" customFormat="1" x14ac:dyDescent="0.25">
      <c r="A1384" s="9">
        <v>43106</v>
      </c>
      <c r="B1384" s="1" t="s">
        <v>49</v>
      </c>
      <c r="C1384" s="1" t="s">
        <v>50</v>
      </c>
      <c r="D1384">
        <v>21</v>
      </c>
      <c r="E1384" s="1">
        <v>22</v>
      </c>
      <c r="F1384">
        <f t="shared" si="528"/>
        <v>0</v>
      </c>
      <c r="G1384">
        <f t="shared" si="529"/>
        <v>1</v>
      </c>
      <c r="H1384" s="4">
        <v>1.3120000000000001</v>
      </c>
      <c r="I1384" s="4">
        <v>3.81</v>
      </c>
      <c r="J1384" s="4">
        <v>1.2350000000000001</v>
      </c>
      <c r="K1384" s="4">
        <v>4.6500000000000004</v>
      </c>
      <c r="L1384" s="18">
        <f t="shared" si="530"/>
        <v>70</v>
      </c>
      <c r="M1384" s="18">
        <f t="shared" si="531"/>
        <v>25</v>
      </c>
      <c r="N1384" s="18">
        <f t="shared" si="532"/>
        <v>80</v>
      </c>
      <c r="O1384" s="18">
        <f t="shared" si="533"/>
        <v>20</v>
      </c>
      <c r="P1384" s="4">
        <f t="shared" si="534"/>
        <v>201801</v>
      </c>
      <c r="Q1384" s="23">
        <f t="shared" si="535"/>
        <v>0.34435695538057742</v>
      </c>
      <c r="R1384" s="23">
        <f t="shared" si="536"/>
        <v>-3.561000091249201</v>
      </c>
      <c r="S1384" s="22">
        <f t="shared" si="537"/>
        <v>-3.2166431358686234</v>
      </c>
      <c r="T1384" s="5">
        <f t="shared" si="538"/>
        <v>2.9039634146341462</v>
      </c>
      <c r="U1384" s="5"/>
      <c r="V1384" s="5"/>
      <c r="W1384" s="5">
        <f t="shared" si="539"/>
        <v>-1</v>
      </c>
      <c r="X1384" s="4">
        <f t="shared" si="540"/>
        <v>-1</v>
      </c>
      <c r="Y1384" s="4">
        <f t="shared" si="541"/>
        <v>0</v>
      </c>
      <c r="Z1384" s="30">
        <f t="shared" si="542"/>
        <v>2018</v>
      </c>
      <c r="AA1384" s="4">
        <f t="shared" si="543"/>
        <v>2.81</v>
      </c>
      <c r="AB1384" s="4">
        <f t="shared" si="544"/>
        <v>3.6500000000000004</v>
      </c>
      <c r="AC1384" s="4">
        <f t="shared" si="545"/>
        <v>0.8400000000000003</v>
      </c>
      <c r="AD1384" s="4"/>
      <c r="AE1384" s="4">
        <f t="shared" si="546"/>
        <v>-4.7521477239063858E-2</v>
      </c>
      <c r="AF1384" s="31">
        <f t="shared" si="547"/>
        <v>1.81</v>
      </c>
      <c r="AG1384" s="31">
        <f t="shared" si="548"/>
        <v>2.6500000000000004</v>
      </c>
      <c r="AH1384" s="3">
        <f t="shared" si="549"/>
        <v>1</v>
      </c>
      <c r="AI1384" s="40">
        <f t="shared" si="550"/>
        <v>2.2751114607920231E-2</v>
      </c>
      <c r="AJ1384" s="3">
        <f t="shared" si="551"/>
        <v>2.4068723155017402E-2</v>
      </c>
      <c r="AK1384" s="3">
        <f t="shared" si="552"/>
        <v>0.79501506114519926</v>
      </c>
    </row>
    <row r="1385" spans="1:37" s="3" customFormat="1" x14ac:dyDescent="0.25">
      <c r="A1385" s="9">
        <v>43100</v>
      </c>
      <c r="B1385" s="1" t="s">
        <v>35</v>
      </c>
      <c r="C1385" s="1" t="s">
        <v>49</v>
      </c>
      <c r="D1385">
        <v>24</v>
      </c>
      <c r="E1385" s="1">
        <v>27</v>
      </c>
      <c r="F1385">
        <f t="shared" si="528"/>
        <v>0</v>
      </c>
      <c r="G1385">
        <f t="shared" si="529"/>
        <v>1</v>
      </c>
      <c r="H1385" s="4">
        <v>1.5580000000000001</v>
      </c>
      <c r="I1385" s="4">
        <v>2.61</v>
      </c>
      <c r="J1385" s="4">
        <v>1.5880000000000001</v>
      </c>
      <c r="K1385" s="4">
        <v>2.5</v>
      </c>
      <c r="L1385" s="18">
        <f t="shared" si="530"/>
        <v>60</v>
      </c>
      <c r="M1385" s="18">
        <f t="shared" si="531"/>
        <v>35</v>
      </c>
      <c r="N1385" s="18">
        <f t="shared" si="532"/>
        <v>60</v>
      </c>
      <c r="O1385" s="18">
        <f t="shared" si="533"/>
        <v>40</v>
      </c>
      <c r="P1385" s="4">
        <f t="shared" si="534"/>
        <v>201712</v>
      </c>
      <c r="Q1385" s="23">
        <f t="shared" si="535"/>
        <v>0.59693486590038314</v>
      </c>
      <c r="R1385" s="23">
        <f t="shared" si="536"/>
        <v>-2.4132327077628619</v>
      </c>
      <c r="S1385" s="22">
        <f t="shared" si="537"/>
        <v>-1.8162978418624789</v>
      </c>
      <c r="T1385" s="5">
        <f t="shared" si="538"/>
        <v>1.6752246469833119</v>
      </c>
      <c r="U1385" s="5"/>
      <c r="V1385" s="5"/>
      <c r="W1385" s="5">
        <f t="shared" si="539"/>
        <v>-1</v>
      </c>
      <c r="X1385" s="4">
        <f t="shared" si="540"/>
        <v>-1</v>
      </c>
      <c r="Y1385" s="4">
        <f t="shared" si="541"/>
        <v>0</v>
      </c>
      <c r="Z1385" s="30">
        <f t="shared" si="542"/>
        <v>2017</v>
      </c>
      <c r="AA1385" s="4">
        <f t="shared" si="543"/>
        <v>1.6099999999999999</v>
      </c>
      <c r="AB1385" s="4">
        <f t="shared" si="544"/>
        <v>1.5</v>
      </c>
      <c r="AC1385" s="4">
        <f t="shared" si="545"/>
        <v>-0.10999999999999988</v>
      </c>
      <c r="AD1385" s="4"/>
      <c r="AE1385" s="4">
        <f t="shared" si="546"/>
        <v>1.2125601834037769E-2</v>
      </c>
      <c r="AF1385" s="31">
        <f t="shared" si="547"/>
        <v>0.60999999999999988</v>
      </c>
      <c r="AG1385" s="31">
        <f t="shared" si="548"/>
        <v>0.5</v>
      </c>
      <c r="AH1385" s="3">
        <f t="shared" si="549"/>
        <v>0</v>
      </c>
      <c r="AI1385" s="40" t="b">
        <f t="shared" si="550"/>
        <v>0</v>
      </c>
      <c r="AJ1385" s="3">
        <f t="shared" si="551"/>
        <v>2.4380998080614336E-2</v>
      </c>
      <c r="AK1385" s="3">
        <f t="shared" si="552"/>
        <v>0.74793543982596256</v>
      </c>
    </row>
    <row r="1386" spans="1:37" s="3" customFormat="1" x14ac:dyDescent="0.25">
      <c r="A1386" s="9">
        <v>43100</v>
      </c>
      <c r="B1386" s="1" t="s">
        <v>74</v>
      </c>
      <c r="C1386" s="1" t="s">
        <v>54</v>
      </c>
      <c r="D1386">
        <v>30</v>
      </c>
      <c r="E1386" s="1">
        <v>10</v>
      </c>
      <c r="F1386">
        <f t="shared" si="528"/>
        <v>1</v>
      </c>
      <c r="G1386">
        <f t="shared" si="529"/>
        <v>0</v>
      </c>
      <c r="H1386" s="4">
        <v>1.2629999999999999</v>
      </c>
      <c r="I1386" s="4">
        <v>4.3</v>
      </c>
      <c r="J1386" s="4">
        <v>1.3120000000000001</v>
      </c>
      <c r="K1386" s="4">
        <v>3.81</v>
      </c>
      <c r="L1386" s="18">
        <f t="shared" si="530"/>
        <v>70</v>
      </c>
      <c r="M1386" s="18">
        <f t="shared" si="531"/>
        <v>20</v>
      </c>
      <c r="N1386" s="18">
        <f t="shared" si="532"/>
        <v>75</v>
      </c>
      <c r="O1386" s="18">
        <f t="shared" si="533"/>
        <v>25</v>
      </c>
      <c r="P1386" s="4">
        <f t="shared" si="534"/>
        <v>201712</v>
      </c>
      <c r="Q1386" s="23">
        <f t="shared" si="535"/>
        <v>1.2629999999999999</v>
      </c>
      <c r="R1386" s="23">
        <f t="shared" si="536"/>
        <v>-4.105311671851597</v>
      </c>
      <c r="S1386" s="22">
        <f t="shared" si="537"/>
        <v>-2.8423116718515971</v>
      </c>
      <c r="T1386" s="5">
        <f t="shared" si="538"/>
        <v>3.4045922406967537</v>
      </c>
      <c r="U1386" s="5"/>
      <c r="V1386" s="5"/>
      <c r="W1386" s="5">
        <f t="shared" si="539"/>
        <v>0.2629999999999999</v>
      </c>
      <c r="X1386" s="4">
        <f t="shared" si="540"/>
        <v>0.31200000000000006</v>
      </c>
      <c r="Y1386" s="4">
        <f t="shared" si="541"/>
        <v>4.9000000000000155E-2</v>
      </c>
      <c r="Z1386" s="30">
        <f t="shared" si="542"/>
        <v>2017</v>
      </c>
      <c r="AA1386" s="4">
        <f t="shared" si="543"/>
        <v>-1</v>
      </c>
      <c r="AB1386" s="4">
        <f t="shared" si="544"/>
        <v>-1</v>
      </c>
      <c r="AC1386" s="4">
        <f t="shared" si="545"/>
        <v>0</v>
      </c>
      <c r="AD1386" s="4"/>
      <c r="AE1386" s="4">
        <f t="shared" si="546"/>
        <v>2.957051542011857E-2</v>
      </c>
      <c r="AF1386" s="31">
        <f t="shared" si="547"/>
        <v>-0.7370000000000001</v>
      </c>
      <c r="AG1386" s="31">
        <f t="shared" si="548"/>
        <v>-0.68799999999999994</v>
      </c>
      <c r="AH1386" s="3">
        <f t="shared" si="549"/>
        <v>1</v>
      </c>
      <c r="AI1386" s="40" t="b">
        <f t="shared" si="550"/>
        <v>0</v>
      </c>
      <c r="AJ1386" s="3">
        <f t="shared" si="551"/>
        <v>2.3746180118641047E-2</v>
      </c>
      <c r="AK1386" s="3">
        <f t="shared" si="552"/>
        <v>0.81138968183796023</v>
      </c>
    </row>
    <row r="1387" spans="1:37" s="3" customFormat="1" x14ac:dyDescent="0.25">
      <c r="A1387" s="9">
        <v>43100</v>
      </c>
      <c r="B1387" s="1" t="s">
        <v>73</v>
      </c>
      <c r="C1387" s="1" t="s">
        <v>38</v>
      </c>
      <c r="D1387">
        <v>13</v>
      </c>
      <c r="E1387" s="1">
        <v>34</v>
      </c>
      <c r="F1387">
        <f t="shared" si="528"/>
        <v>0</v>
      </c>
      <c r="G1387">
        <f t="shared" si="529"/>
        <v>1</v>
      </c>
      <c r="H1387" s="4">
        <v>1.526</v>
      </c>
      <c r="I1387" s="4">
        <v>2.71</v>
      </c>
      <c r="J1387" s="4">
        <v>3.3</v>
      </c>
      <c r="K1387" s="4">
        <v>1.377</v>
      </c>
      <c r="L1387" s="18">
        <f t="shared" si="530"/>
        <v>60</v>
      </c>
      <c r="M1387" s="18">
        <f t="shared" si="531"/>
        <v>35</v>
      </c>
      <c r="N1387" s="18">
        <f t="shared" si="532"/>
        <v>30</v>
      </c>
      <c r="O1387" s="18">
        <f t="shared" si="533"/>
        <v>70</v>
      </c>
      <c r="P1387" s="4">
        <f t="shared" si="534"/>
        <v>201712</v>
      </c>
      <c r="Q1387" s="23">
        <f t="shared" si="535"/>
        <v>0.56309963099631</v>
      </c>
      <c r="R1387" s="23">
        <f t="shared" si="536"/>
        <v>-2.4859360060480729</v>
      </c>
      <c r="S1387" s="22">
        <f t="shared" si="537"/>
        <v>-1.9228363750517627</v>
      </c>
      <c r="T1387" s="5">
        <f t="shared" si="538"/>
        <v>1.7758846657929226</v>
      </c>
      <c r="U1387" s="5"/>
      <c r="V1387" s="5"/>
      <c r="W1387" s="5">
        <f t="shared" si="539"/>
        <v>-1</v>
      </c>
      <c r="X1387" s="4">
        <f t="shared" si="540"/>
        <v>-1</v>
      </c>
      <c r="Y1387" s="4">
        <f t="shared" si="541"/>
        <v>0</v>
      </c>
      <c r="Z1387" s="30">
        <f t="shared" si="542"/>
        <v>2017</v>
      </c>
      <c r="AA1387" s="4">
        <f t="shared" si="543"/>
        <v>1.71</v>
      </c>
      <c r="AB1387" s="4">
        <f t="shared" si="544"/>
        <v>0.377</v>
      </c>
      <c r="AC1387" s="4">
        <f t="shared" si="545"/>
        <v>-1.333</v>
      </c>
      <c r="AD1387" s="4"/>
      <c r="AE1387" s="4">
        <f t="shared" si="546"/>
        <v>0.35227769172723294</v>
      </c>
      <c r="AF1387" s="31">
        <f t="shared" si="547"/>
        <v>0.71</v>
      </c>
      <c r="AG1387" s="31">
        <f t="shared" si="548"/>
        <v>-0.623</v>
      </c>
      <c r="AH1387" s="3">
        <f t="shared" si="549"/>
        <v>1</v>
      </c>
      <c r="AI1387" s="40">
        <f t="shared" si="550"/>
        <v>0.32796600693279654</v>
      </c>
      <c r="AJ1387" s="3">
        <f t="shared" si="551"/>
        <v>2.3734655335221788E-2</v>
      </c>
      <c r="AK1387" s="3">
        <f t="shared" si="552"/>
        <v>0.7523100973544814</v>
      </c>
    </row>
    <row r="1388" spans="1:37" s="3" customFormat="1" x14ac:dyDescent="0.25">
      <c r="A1388" s="9">
        <v>43100</v>
      </c>
      <c r="B1388" s="1" t="s">
        <v>61</v>
      </c>
      <c r="C1388" s="1" t="s">
        <v>63</v>
      </c>
      <c r="D1388">
        <v>24</v>
      </c>
      <c r="E1388" s="1">
        <v>26</v>
      </c>
      <c r="F1388">
        <f t="shared" si="528"/>
        <v>0</v>
      </c>
      <c r="G1388">
        <f t="shared" si="529"/>
        <v>1</v>
      </c>
      <c r="H1388" s="4">
        <v>1.298</v>
      </c>
      <c r="I1388" s="4">
        <v>3.93</v>
      </c>
      <c r="J1388" s="4">
        <v>1.27</v>
      </c>
      <c r="K1388" s="4">
        <v>4.22</v>
      </c>
      <c r="L1388" s="18">
        <f t="shared" si="530"/>
        <v>70</v>
      </c>
      <c r="M1388" s="18">
        <f t="shared" si="531"/>
        <v>25</v>
      </c>
      <c r="N1388" s="18">
        <f t="shared" si="532"/>
        <v>75</v>
      </c>
      <c r="O1388" s="18">
        <f t="shared" si="533"/>
        <v>20</v>
      </c>
      <c r="P1388" s="4">
        <f t="shared" si="534"/>
        <v>201712</v>
      </c>
      <c r="Q1388" s="23">
        <f t="shared" si="535"/>
        <v>0.33027989821882953</v>
      </c>
      <c r="R1388" s="23">
        <f t="shared" si="536"/>
        <v>-3.697001626314222</v>
      </c>
      <c r="S1388" s="22">
        <f t="shared" si="537"/>
        <v>-3.3667217280953925</v>
      </c>
      <c r="T1388" s="5">
        <f t="shared" si="538"/>
        <v>3.0277349768875195</v>
      </c>
      <c r="U1388" s="5"/>
      <c r="V1388" s="5"/>
      <c r="W1388" s="5">
        <f t="shared" si="539"/>
        <v>-1</v>
      </c>
      <c r="X1388" s="4">
        <f t="shared" si="540"/>
        <v>-1</v>
      </c>
      <c r="Y1388" s="4">
        <f t="shared" si="541"/>
        <v>0</v>
      </c>
      <c r="Z1388" s="30">
        <f t="shared" si="542"/>
        <v>2017</v>
      </c>
      <c r="AA1388" s="4">
        <f t="shared" si="543"/>
        <v>2.93</v>
      </c>
      <c r="AB1388" s="4">
        <f t="shared" si="544"/>
        <v>3.2199999999999998</v>
      </c>
      <c r="AC1388" s="4">
        <f t="shared" si="545"/>
        <v>0.28999999999999959</v>
      </c>
      <c r="AD1388" s="4"/>
      <c r="AE1388" s="4">
        <f t="shared" si="546"/>
        <v>-1.6985550149836826E-2</v>
      </c>
      <c r="AF1388" s="31">
        <f t="shared" si="547"/>
        <v>1.9300000000000002</v>
      </c>
      <c r="AG1388" s="31">
        <f t="shared" si="548"/>
        <v>2.2199999999999998</v>
      </c>
      <c r="AH1388" s="3">
        <f t="shared" si="549"/>
        <v>0</v>
      </c>
      <c r="AI1388" s="40" t="b">
        <f t="shared" si="550"/>
        <v>0</v>
      </c>
      <c r="AJ1388" s="3">
        <f t="shared" si="551"/>
        <v>2.4265493496556934E-2</v>
      </c>
      <c r="AK1388" s="3">
        <f t="shared" si="552"/>
        <v>0.79909021299906213</v>
      </c>
    </row>
    <row r="1389" spans="1:37" s="3" customFormat="1" x14ac:dyDescent="0.25">
      <c r="A1389" s="9">
        <v>43100</v>
      </c>
      <c r="B1389" s="1" t="s">
        <v>41</v>
      </c>
      <c r="C1389" s="1" t="s">
        <v>40</v>
      </c>
      <c r="D1389">
        <v>22</v>
      </c>
      <c r="E1389" s="1">
        <v>10</v>
      </c>
      <c r="F1389">
        <f t="shared" si="528"/>
        <v>1</v>
      </c>
      <c r="G1389">
        <f t="shared" si="529"/>
        <v>0</v>
      </c>
      <c r="H1389" s="4">
        <v>1.5049999999999999</v>
      </c>
      <c r="I1389" s="4">
        <v>2.78</v>
      </c>
      <c r="J1389" s="4">
        <v>1.444</v>
      </c>
      <c r="K1389" s="4">
        <v>3.01</v>
      </c>
      <c r="L1389" s="18">
        <f t="shared" si="530"/>
        <v>60</v>
      </c>
      <c r="M1389" s="18">
        <f t="shared" si="531"/>
        <v>35</v>
      </c>
      <c r="N1389" s="18">
        <f t="shared" si="532"/>
        <v>65</v>
      </c>
      <c r="O1389" s="18">
        <f t="shared" si="533"/>
        <v>30</v>
      </c>
      <c r="P1389" s="4">
        <f t="shared" si="534"/>
        <v>201712</v>
      </c>
      <c r="Q1389" s="23">
        <f t="shared" si="535"/>
        <v>1.5049999999999999</v>
      </c>
      <c r="R1389" s="23">
        <f t="shared" si="536"/>
        <v>-2.5419957726109694</v>
      </c>
      <c r="S1389" s="22">
        <f t="shared" si="537"/>
        <v>-1.0369957726109695</v>
      </c>
      <c r="T1389" s="5">
        <f t="shared" si="538"/>
        <v>1.8471760797342194</v>
      </c>
      <c r="U1389" s="5"/>
      <c r="V1389" s="5"/>
      <c r="W1389" s="5">
        <f t="shared" si="539"/>
        <v>0.50499999999999989</v>
      </c>
      <c r="X1389" s="4">
        <f t="shared" si="540"/>
        <v>0.44399999999999995</v>
      </c>
      <c r="Y1389" s="4">
        <f t="shared" si="541"/>
        <v>-6.0999999999999943E-2</v>
      </c>
      <c r="Z1389" s="30">
        <f t="shared" si="542"/>
        <v>2017</v>
      </c>
      <c r="AA1389" s="4">
        <f t="shared" si="543"/>
        <v>-1</v>
      </c>
      <c r="AB1389" s="4">
        <f t="shared" si="544"/>
        <v>-1</v>
      </c>
      <c r="AC1389" s="4">
        <f t="shared" si="545"/>
        <v>0</v>
      </c>
      <c r="AD1389" s="4"/>
      <c r="AE1389" s="4">
        <f t="shared" si="546"/>
        <v>-2.8068948380743808E-2</v>
      </c>
      <c r="AF1389" s="31">
        <f t="shared" si="547"/>
        <v>-0.49500000000000011</v>
      </c>
      <c r="AG1389" s="31">
        <f t="shared" si="548"/>
        <v>-0.55600000000000005</v>
      </c>
      <c r="AH1389" s="3">
        <f t="shared" si="549"/>
        <v>1</v>
      </c>
      <c r="AI1389" s="40" t="b">
        <f t="shared" si="550"/>
        <v>0</v>
      </c>
      <c r="AJ1389" s="3">
        <f t="shared" si="551"/>
        <v>2.3593932322053868E-2</v>
      </c>
      <c r="AK1389" s="3">
        <f t="shared" si="552"/>
        <v>0.75521306497326601</v>
      </c>
    </row>
    <row r="1390" spans="1:37" s="3" customFormat="1" x14ac:dyDescent="0.25">
      <c r="A1390" s="9">
        <v>43100</v>
      </c>
      <c r="B1390" s="1" t="s">
        <v>43</v>
      </c>
      <c r="C1390" s="1" t="s">
        <v>44</v>
      </c>
      <c r="D1390">
        <v>27</v>
      </c>
      <c r="E1390" s="1">
        <v>31</v>
      </c>
      <c r="F1390">
        <f t="shared" si="528"/>
        <v>0</v>
      </c>
      <c r="G1390">
        <f t="shared" si="529"/>
        <v>1</v>
      </c>
      <c r="H1390" s="4">
        <v>1.2270000000000001</v>
      </c>
      <c r="I1390" s="4">
        <v>4.7699999999999996</v>
      </c>
      <c r="J1390" s="4">
        <v>1.2729999999999999</v>
      </c>
      <c r="K1390" s="4">
        <v>4.18</v>
      </c>
      <c r="L1390" s="18">
        <f t="shared" si="530"/>
        <v>80</v>
      </c>
      <c r="M1390" s="18">
        <f t="shared" si="531"/>
        <v>20</v>
      </c>
      <c r="N1390" s="18">
        <f t="shared" si="532"/>
        <v>75</v>
      </c>
      <c r="O1390" s="18">
        <f t="shared" si="533"/>
        <v>20</v>
      </c>
      <c r="P1390" s="4">
        <f t="shared" si="534"/>
        <v>201712</v>
      </c>
      <c r="Q1390" s="23">
        <f t="shared" si="535"/>
        <v>0.25723270440251578</v>
      </c>
      <c r="R1390" s="23">
        <f t="shared" si="536"/>
        <v>-4.670538333002253</v>
      </c>
      <c r="S1390" s="22">
        <f t="shared" si="537"/>
        <v>-4.413305628599737</v>
      </c>
      <c r="T1390" s="5">
        <f t="shared" si="538"/>
        <v>3.8875305623471874</v>
      </c>
      <c r="U1390" s="5"/>
      <c r="V1390" s="5"/>
      <c r="W1390" s="5">
        <f t="shared" si="539"/>
        <v>-1</v>
      </c>
      <c r="X1390" s="4">
        <f t="shared" si="540"/>
        <v>-1</v>
      </c>
      <c r="Y1390" s="4">
        <f t="shared" si="541"/>
        <v>0</v>
      </c>
      <c r="Z1390" s="30">
        <f t="shared" si="542"/>
        <v>2017</v>
      </c>
      <c r="AA1390" s="4">
        <f t="shared" si="543"/>
        <v>3.7699999999999996</v>
      </c>
      <c r="AB1390" s="4">
        <f t="shared" si="544"/>
        <v>3.1799999999999997</v>
      </c>
      <c r="AC1390" s="4">
        <f t="shared" si="545"/>
        <v>-0.58999999999999986</v>
      </c>
      <c r="AD1390" s="4"/>
      <c r="AE1390" s="4">
        <f t="shared" si="546"/>
        <v>2.944997058204013E-2</v>
      </c>
      <c r="AF1390" s="31">
        <f t="shared" si="547"/>
        <v>2.7699999999999996</v>
      </c>
      <c r="AG1390" s="31">
        <f t="shared" si="548"/>
        <v>2.1799999999999997</v>
      </c>
      <c r="AH1390" s="3">
        <f t="shared" si="549"/>
        <v>1</v>
      </c>
      <c r="AI1390" s="40" t="b">
        <f t="shared" si="550"/>
        <v>0</v>
      </c>
      <c r="AJ1390" s="3">
        <f t="shared" si="551"/>
        <v>2.4047023511755916E-2</v>
      </c>
      <c r="AK1390" s="3">
        <f t="shared" si="552"/>
        <v>0.82493143767495569</v>
      </c>
    </row>
    <row r="1391" spans="1:37" s="3" customFormat="1" x14ac:dyDescent="0.25">
      <c r="A1391" s="9">
        <v>43100</v>
      </c>
      <c r="B1391" s="1" t="s">
        <v>33</v>
      </c>
      <c r="C1391" s="1" t="s">
        <v>62</v>
      </c>
      <c r="D1391">
        <v>35</v>
      </c>
      <c r="E1391" s="1">
        <v>11</v>
      </c>
      <c r="F1391">
        <f t="shared" si="528"/>
        <v>1</v>
      </c>
      <c r="G1391">
        <f t="shared" si="529"/>
        <v>0</v>
      </c>
      <c r="H1391" s="4">
        <v>1.3069999999999999</v>
      </c>
      <c r="I1391" s="4">
        <v>3.85</v>
      </c>
      <c r="J1391" s="4">
        <v>1.3169999999999999</v>
      </c>
      <c r="K1391" s="4">
        <v>3.77</v>
      </c>
      <c r="L1391" s="18">
        <f t="shared" si="530"/>
        <v>70</v>
      </c>
      <c r="M1391" s="18">
        <f t="shared" si="531"/>
        <v>25</v>
      </c>
      <c r="N1391" s="18">
        <f t="shared" si="532"/>
        <v>75</v>
      </c>
      <c r="O1391" s="18">
        <f t="shared" si="533"/>
        <v>25</v>
      </c>
      <c r="P1391" s="4">
        <f t="shared" si="534"/>
        <v>201712</v>
      </c>
      <c r="Q1391" s="23">
        <f t="shared" si="535"/>
        <v>1.3069999999999999</v>
      </c>
      <c r="R1391" s="23">
        <f t="shared" si="536"/>
        <v>-3.6082061832104699</v>
      </c>
      <c r="S1391" s="22">
        <f t="shared" si="537"/>
        <v>-2.30120618321047</v>
      </c>
      <c r="T1391" s="5">
        <f t="shared" si="538"/>
        <v>2.9456771231828616</v>
      </c>
      <c r="U1391" s="5"/>
      <c r="V1391" s="5"/>
      <c r="W1391" s="5">
        <f t="shared" si="539"/>
        <v>0.30699999999999994</v>
      </c>
      <c r="X1391" s="4">
        <f t="shared" si="540"/>
        <v>0.31699999999999995</v>
      </c>
      <c r="Y1391" s="4">
        <f t="shared" si="541"/>
        <v>1.0000000000000009E-2</v>
      </c>
      <c r="Z1391" s="30">
        <f t="shared" si="542"/>
        <v>2017</v>
      </c>
      <c r="AA1391" s="4">
        <f t="shared" si="543"/>
        <v>-1</v>
      </c>
      <c r="AB1391" s="4">
        <f t="shared" si="544"/>
        <v>-1</v>
      </c>
      <c r="AC1391" s="4">
        <f t="shared" si="545"/>
        <v>0</v>
      </c>
      <c r="AD1391" s="4"/>
      <c r="AE1391" s="4">
        <f t="shared" si="546"/>
        <v>5.809498413716474E-3</v>
      </c>
      <c r="AF1391" s="31">
        <f t="shared" si="547"/>
        <v>-0.69300000000000006</v>
      </c>
      <c r="AG1391" s="31">
        <f t="shared" si="548"/>
        <v>-0.68300000000000005</v>
      </c>
      <c r="AH1391" s="3">
        <f t="shared" si="549"/>
        <v>0</v>
      </c>
      <c r="AI1391" s="40" t="b">
        <f t="shared" si="550"/>
        <v>0</v>
      </c>
      <c r="AJ1391" s="3">
        <f t="shared" si="551"/>
        <v>2.424859414388203E-2</v>
      </c>
      <c r="AK1391" s="3">
        <f t="shared" si="552"/>
        <v>0.79633120344464525</v>
      </c>
    </row>
    <row r="1392" spans="1:37" s="3" customFormat="1" x14ac:dyDescent="0.25">
      <c r="A1392" s="9">
        <v>43100</v>
      </c>
      <c r="B1392" s="1" t="s">
        <v>36</v>
      </c>
      <c r="C1392" s="1" t="s">
        <v>47</v>
      </c>
      <c r="D1392">
        <v>22</v>
      </c>
      <c r="E1392" s="1">
        <v>13</v>
      </c>
      <c r="F1392">
        <f t="shared" si="528"/>
        <v>1</v>
      </c>
      <c r="G1392">
        <f t="shared" si="529"/>
        <v>0</v>
      </c>
      <c r="H1392" s="4">
        <v>1.4950000000000001</v>
      </c>
      <c r="I1392" s="4">
        <v>2.81</v>
      </c>
      <c r="J1392" s="4">
        <v>1.4339999999999999</v>
      </c>
      <c r="K1392" s="4">
        <v>3.01</v>
      </c>
      <c r="L1392" s="18">
        <f t="shared" si="530"/>
        <v>60</v>
      </c>
      <c r="M1392" s="18">
        <f t="shared" si="531"/>
        <v>35</v>
      </c>
      <c r="N1392" s="18">
        <f t="shared" si="532"/>
        <v>65</v>
      </c>
      <c r="O1392" s="18">
        <f t="shared" si="533"/>
        <v>30</v>
      </c>
      <c r="P1392" s="4">
        <f t="shared" si="534"/>
        <v>201712</v>
      </c>
      <c r="Q1392" s="23">
        <f t="shared" si="535"/>
        <v>1.4950000000000001</v>
      </c>
      <c r="R1392" s="23">
        <f t="shared" si="536"/>
        <v>-2.5726882080473237</v>
      </c>
      <c r="S1392" s="22">
        <f t="shared" si="537"/>
        <v>-1.0776882080473236</v>
      </c>
      <c r="T1392" s="5">
        <f t="shared" si="538"/>
        <v>1.8795986622073577</v>
      </c>
      <c r="U1392" s="5"/>
      <c r="V1392" s="5"/>
      <c r="W1392" s="5">
        <f t="shared" si="539"/>
        <v>0.49500000000000011</v>
      </c>
      <c r="X1392" s="4">
        <f t="shared" si="540"/>
        <v>0.43399999999999994</v>
      </c>
      <c r="Y1392" s="4">
        <f t="shared" si="541"/>
        <v>-6.1000000000000165E-2</v>
      </c>
      <c r="Z1392" s="30">
        <f t="shared" si="542"/>
        <v>2017</v>
      </c>
      <c r="AA1392" s="4">
        <f t="shared" si="543"/>
        <v>-1</v>
      </c>
      <c r="AB1392" s="4">
        <f t="shared" si="544"/>
        <v>-1</v>
      </c>
      <c r="AC1392" s="4">
        <f t="shared" si="545"/>
        <v>0</v>
      </c>
      <c r="AD1392" s="4"/>
      <c r="AE1392" s="4">
        <f t="shared" si="546"/>
        <v>-2.8453748664772904E-2</v>
      </c>
      <c r="AF1392" s="31">
        <f t="shared" si="547"/>
        <v>-0.50499999999999989</v>
      </c>
      <c r="AG1392" s="31">
        <f t="shared" si="548"/>
        <v>-0.56600000000000006</v>
      </c>
      <c r="AH1392" s="3">
        <f t="shared" si="549"/>
        <v>0</v>
      </c>
      <c r="AI1392" s="40" t="b">
        <f t="shared" si="550"/>
        <v>0</v>
      </c>
      <c r="AJ1392" s="3">
        <f t="shared" si="551"/>
        <v>2.4169570267131069E-2</v>
      </c>
      <c r="AK1392" s="3">
        <f t="shared" si="552"/>
        <v>0.75606274600001655</v>
      </c>
    </row>
    <row r="1393" spans="1:37" s="3" customFormat="1" x14ac:dyDescent="0.25">
      <c r="A1393" s="9">
        <v>43100</v>
      </c>
      <c r="B1393" s="1" t="s">
        <v>51</v>
      </c>
      <c r="C1393" s="1" t="s">
        <v>46</v>
      </c>
      <c r="D1393">
        <v>16</v>
      </c>
      <c r="E1393" s="1">
        <v>22</v>
      </c>
      <c r="F1393">
        <f t="shared" si="528"/>
        <v>0</v>
      </c>
      <c r="G1393">
        <f t="shared" si="529"/>
        <v>1</v>
      </c>
      <c r="H1393" s="4">
        <v>2.34</v>
      </c>
      <c r="I1393" s="4">
        <v>1.675</v>
      </c>
      <c r="J1393" s="4">
        <v>2.2000000000000002</v>
      </c>
      <c r="K1393" s="4">
        <v>1.7509999999999999</v>
      </c>
      <c r="L1393" s="18">
        <f t="shared" si="530"/>
        <v>40</v>
      </c>
      <c r="M1393" s="18">
        <f t="shared" si="531"/>
        <v>55</v>
      </c>
      <c r="N1393" s="18">
        <f t="shared" si="532"/>
        <v>45</v>
      </c>
      <c r="O1393" s="18">
        <f t="shared" si="533"/>
        <v>55</v>
      </c>
      <c r="P1393" s="4">
        <f t="shared" si="534"/>
        <v>201712</v>
      </c>
      <c r="Q1393" s="23">
        <f t="shared" si="535"/>
        <v>1.3970149253731341</v>
      </c>
      <c r="R1393" s="23">
        <f t="shared" si="536"/>
        <v>-2.2277501381978992</v>
      </c>
      <c r="S1393" s="22">
        <f t="shared" si="537"/>
        <v>-0.83073521282476515</v>
      </c>
      <c r="T1393" s="5">
        <f t="shared" si="538"/>
        <v>0.71581196581196582</v>
      </c>
      <c r="U1393" s="5"/>
      <c r="V1393" s="5"/>
      <c r="W1393" s="5">
        <f t="shared" si="539"/>
        <v>-1</v>
      </c>
      <c r="X1393" s="4">
        <f t="shared" si="540"/>
        <v>-1</v>
      </c>
      <c r="Y1393" s="4">
        <f t="shared" si="541"/>
        <v>0</v>
      </c>
      <c r="Z1393" s="30">
        <f t="shared" si="542"/>
        <v>2017</v>
      </c>
      <c r="AA1393" s="4">
        <f t="shared" si="543"/>
        <v>0.67500000000000004</v>
      </c>
      <c r="AB1393" s="4">
        <f t="shared" si="544"/>
        <v>0.75099999999999989</v>
      </c>
      <c r="AC1393" s="4">
        <f t="shared" si="545"/>
        <v>7.5999999999999845E-2</v>
      </c>
      <c r="AD1393" s="4"/>
      <c r="AE1393" s="4">
        <f t="shared" si="546"/>
        <v>-2.7195027195027144E-2</v>
      </c>
      <c r="AF1393" s="31">
        <f t="shared" si="547"/>
        <v>-0.32499999999999996</v>
      </c>
      <c r="AG1393" s="31">
        <f t="shared" si="548"/>
        <v>-0.24900000000000011</v>
      </c>
      <c r="AH1393" s="3">
        <f t="shared" si="549"/>
        <v>1</v>
      </c>
      <c r="AI1393" s="40" t="b">
        <f t="shared" si="550"/>
        <v>0</v>
      </c>
      <c r="AJ1393" s="3">
        <f t="shared" si="551"/>
        <v>2.3785803237858061E-2</v>
      </c>
      <c r="AK1393" s="3">
        <f t="shared" si="552"/>
        <v>0.73864897238842664</v>
      </c>
    </row>
    <row r="1394" spans="1:37" s="3" customFormat="1" x14ac:dyDescent="0.25">
      <c r="A1394" s="9">
        <v>43100</v>
      </c>
      <c r="B1394" s="1" t="s">
        <v>60</v>
      </c>
      <c r="C1394" s="1" t="s">
        <v>45</v>
      </c>
      <c r="D1394">
        <v>23</v>
      </c>
      <c r="E1394" s="1">
        <v>10</v>
      </c>
      <c r="F1394">
        <f t="shared" si="528"/>
        <v>1</v>
      </c>
      <c r="G1394">
        <f t="shared" si="529"/>
        <v>0</v>
      </c>
      <c r="H1394" s="4">
        <v>1.1479999999999999</v>
      </c>
      <c r="I1394" s="4">
        <v>6.52</v>
      </c>
      <c r="J1394" s="4">
        <v>1.125</v>
      </c>
      <c r="K1394" s="4">
        <v>7.13</v>
      </c>
      <c r="L1394" s="18">
        <f t="shared" si="530"/>
        <v>80</v>
      </c>
      <c r="M1394" s="18">
        <f t="shared" si="531"/>
        <v>15</v>
      </c>
      <c r="N1394" s="18">
        <f t="shared" si="532"/>
        <v>85</v>
      </c>
      <c r="O1394" s="18">
        <f t="shared" si="533"/>
        <v>10</v>
      </c>
      <c r="P1394" s="4">
        <f t="shared" si="534"/>
        <v>201712</v>
      </c>
      <c r="Q1394" s="23">
        <f t="shared" si="535"/>
        <v>1.1479999999999999</v>
      </c>
      <c r="R1394" s="23">
        <f t="shared" si="536"/>
        <v>-6.937916177046616</v>
      </c>
      <c r="S1394" s="22">
        <f t="shared" si="537"/>
        <v>-5.7899161770466163</v>
      </c>
      <c r="T1394" s="5">
        <f t="shared" si="538"/>
        <v>5.6794425087108014</v>
      </c>
      <c r="U1394" s="5"/>
      <c r="V1394" s="5"/>
      <c r="W1394" s="5">
        <f t="shared" si="539"/>
        <v>0.14799999999999991</v>
      </c>
      <c r="X1394" s="4">
        <f t="shared" si="540"/>
        <v>0.125</v>
      </c>
      <c r="Y1394" s="4">
        <f t="shared" si="541"/>
        <v>-2.2999999999999909E-2</v>
      </c>
      <c r="Z1394" s="30">
        <f t="shared" si="542"/>
        <v>2017</v>
      </c>
      <c r="AA1394" s="4">
        <f t="shared" si="543"/>
        <v>-1</v>
      </c>
      <c r="AB1394" s="4">
        <f t="shared" si="544"/>
        <v>-1</v>
      </c>
      <c r="AC1394" s="4">
        <f t="shared" si="545"/>
        <v>0</v>
      </c>
      <c r="AD1394" s="4"/>
      <c r="AE1394" s="4">
        <f t="shared" si="546"/>
        <v>-1.780874951606648E-2</v>
      </c>
      <c r="AF1394" s="31">
        <f t="shared" si="547"/>
        <v>-0.85200000000000009</v>
      </c>
      <c r="AG1394" s="31">
        <f t="shared" si="548"/>
        <v>-0.875</v>
      </c>
      <c r="AH1394" s="3">
        <f t="shared" si="549"/>
        <v>0</v>
      </c>
      <c r="AI1394" s="40" t="b">
        <f t="shared" si="550"/>
        <v>0</v>
      </c>
      <c r="AJ1394" s="3">
        <f t="shared" si="551"/>
        <v>2.3870631194574887E-2</v>
      </c>
      <c r="AK1394" s="3">
        <f t="shared" si="552"/>
        <v>0.86313161693560736</v>
      </c>
    </row>
    <row r="1395" spans="1:37" s="3" customFormat="1" x14ac:dyDescent="0.25">
      <c r="A1395" s="9">
        <v>43100</v>
      </c>
      <c r="B1395" s="1" t="s">
        <v>52</v>
      </c>
      <c r="C1395" s="1" t="s">
        <v>53</v>
      </c>
      <c r="D1395">
        <v>26</v>
      </c>
      <c r="E1395" s="1">
        <v>6</v>
      </c>
      <c r="F1395">
        <f t="shared" si="528"/>
        <v>1</v>
      </c>
      <c r="G1395">
        <f t="shared" si="529"/>
        <v>0</v>
      </c>
      <c r="H1395" s="4">
        <v>1.0760000000000001</v>
      </c>
      <c r="I1395" s="4">
        <v>9.5</v>
      </c>
      <c r="J1395" s="4">
        <v>1.071</v>
      </c>
      <c r="K1395" s="4">
        <v>9.51</v>
      </c>
      <c r="L1395" s="18">
        <f t="shared" si="530"/>
        <v>90</v>
      </c>
      <c r="M1395" s="18">
        <f t="shared" si="531"/>
        <v>10</v>
      </c>
      <c r="N1395" s="18">
        <f t="shared" si="532"/>
        <v>90</v>
      </c>
      <c r="O1395" s="18">
        <f t="shared" si="533"/>
        <v>10</v>
      </c>
      <c r="P1395" s="4">
        <f t="shared" si="534"/>
        <v>201712</v>
      </c>
      <c r="Q1395" s="23">
        <f t="shared" si="535"/>
        <v>1.0760000000000001</v>
      </c>
      <c r="R1395" s="23">
        <f t="shared" si="536"/>
        <v>-13.275541795665623</v>
      </c>
      <c r="S1395" s="22">
        <f t="shared" si="537"/>
        <v>-12.199541795665622</v>
      </c>
      <c r="T1395" s="5">
        <f t="shared" si="538"/>
        <v>8.8289962825278803</v>
      </c>
      <c r="U1395" s="5"/>
      <c r="V1395" s="5"/>
      <c r="W1395" s="5">
        <f t="shared" si="539"/>
        <v>7.6000000000000068E-2</v>
      </c>
      <c r="X1395" s="4">
        <f t="shared" si="540"/>
        <v>7.0999999999999952E-2</v>
      </c>
      <c r="Y1395" s="4">
        <f t="shared" si="541"/>
        <v>-5.0000000000001155E-3</v>
      </c>
      <c r="Z1395" s="30">
        <f t="shared" si="542"/>
        <v>2017</v>
      </c>
      <c r="AA1395" s="4">
        <f t="shared" si="543"/>
        <v>-1</v>
      </c>
      <c r="AB1395" s="4">
        <f t="shared" si="544"/>
        <v>-1</v>
      </c>
      <c r="AC1395" s="4">
        <f t="shared" si="545"/>
        <v>0</v>
      </c>
      <c r="AD1395" s="4"/>
      <c r="AE1395" s="4">
        <f t="shared" si="546"/>
        <v>-4.3387863199803034E-3</v>
      </c>
      <c r="AF1395" s="31">
        <f t="shared" si="547"/>
        <v>-0.92399999999999993</v>
      </c>
      <c r="AG1395" s="31">
        <f t="shared" si="548"/>
        <v>-0.92900000000000005</v>
      </c>
      <c r="AH1395" s="3">
        <f t="shared" si="549"/>
        <v>0</v>
      </c>
      <c r="AI1395" s="40" t="b">
        <f t="shared" si="550"/>
        <v>0</v>
      </c>
      <c r="AJ1395" s="3">
        <f t="shared" si="551"/>
        <v>3.3472012102874316E-2</v>
      </c>
      <c r="AK1395" s="3">
        <f t="shared" si="552"/>
        <v>0.89878387912008284</v>
      </c>
    </row>
    <row r="1396" spans="1:37" s="3" customFormat="1" x14ac:dyDescent="0.25">
      <c r="A1396" s="9">
        <v>43100</v>
      </c>
      <c r="B1396" s="1" t="s">
        <v>34</v>
      </c>
      <c r="C1396" s="1" t="s">
        <v>48</v>
      </c>
      <c r="D1396">
        <v>18</v>
      </c>
      <c r="E1396" s="1">
        <v>10</v>
      </c>
      <c r="F1396">
        <f t="shared" si="528"/>
        <v>1</v>
      </c>
      <c r="G1396">
        <f t="shared" si="529"/>
        <v>0</v>
      </c>
      <c r="H1396" s="4">
        <v>2.58</v>
      </c>
      <c r="I1396" s="4">
        <v>1.571</v>
      </c>
      <c r="J1396" s="4">
        <v>2.91</v>
      </c>
      <c r="K1396" s="4">
        <v>1.458</v>
      </c>
      <c r="L1396" s="18">
        <f t="shared" si="530"/>
        <v>30</v>
      </c>
      <c r="M1396" s="18">
        <f t="shared" si="531"/>
        <v>60</v>
      </c>
      <c r="N1396" s="18">
        <f t="shared" si="532"/>
        <v>30</v>
      </c>
      <c r="O1396" s="18">
        <f t="shared" si="533"/>
        <v>65</v>
      </c>
      <c r="P1396" s="4">
        <f t="shared" si="534"/>
        <v>201712</v>
      </c>
      <c r="Q1396" s="23">
        <f t="shared" si="535"/>
        <v>2.58</v>
      </c>
      <c r="R1396" s="23">
        <f t="shared" si="536"/>
        <v>-2.3842248775188986</v>
      </c>
      <c r="S1396" s="22">
        <f t="shared" si="537"/>
        <v>0.19577512248110152</v>
      </c>
      <c r="T1396" s="5">
        <f t="shared" si="538"/>
        <v>0.60891472868217056</v>
      </c>
      <c r="U1396" s="5"/>
      <c r="V1396" s="5"/>
      <c r="W1396" s="5">
        <f t="shared" si="539"/>
        <v>1.58</v>
      </c>
      <c r="X1396" s="4">
        <f t="shared" si="540"/>
        <v>1.9100000000000001</v>
      </c>
      <c r="Y1396" s="4">
        <f t="shared" si="541"/>
        <v>0.33000000000000007</v>
      </c>
      <c r="Z1396" s="30">
        <f t="shared" si="542"/>
        <v>2017</v>
      </c>
      <c r="AA1396" s="4">
        <f t="shared" si="543"/>
        <v>-1</v>
      </c>
      <c r="AB1396" s="4">
        <f t="shared" si="544"/>
        <v>-1</v>
      </c>
      <c r="AC1396" s="4">
        <f t="shared" si="545"/>
        <v>0</v>
      </c>
      <c r="AD1396" s="4"/>
      <c r="AE1396" s="4">
        <f t="shared" si="546"/>
        <v>4.3954287540957371E-2</v>
      </c>
      <c r="AF1396" s="31">
        <f t="shared" si="547"/>
        <v>0.58000000000000007</v>
      </c>
      <c r="AG1396" s="31">
        <f t="shared" si="548"/>
        <v>0.91000000000000014</v>
      </c>
      <c r="AH1396" s="3">
        <f t="shared" si="549"/>
        <v>1</v>
      </c>
      <c r="AI1396" s="40">
        <f t="shared" si="550"/>
        <v>1.9820150887761567E-2</v>
      </c>
      <c r="AJ1396" s="3">
        <f t="shared" si="551"/>
        <v>2.3565405926282756E-2</v>
      </c>
      <c r="AK1396" s="3">
        <f t="shared" si="552"/>
        <v>0.74732576972816511</v>
      </c>
    </row>
    <row r="1397" spans="1:37" s="3" customFormat="1" x14ac:dyDescent="0.25">
      <c r="A1397" s="9">
        <v>43100</v>
      </c>
      <c r="B1397" s="1" t="s">
        <v>55</v>
      </c>
      <c r="C1397" s="1" t="s">
        <v>37</v>
      </c>
      <c r="D1397">
        <v>0</v>
      </c>
      <c r="E1397" s="1">
        <v>6</v>
      </c>
      <c r="F1397">
        <f t="shared" si="528"/>
        <v>0</v>
      </c>
      <c r="G1397">
        <f t="shared" si="529"/>
        <v>1</v>
      </c>
      <c r="H1397" s="4">
        <v>2.4</v>
      </c>
      <c r="I1397" s="4">
        <v>1.645</v>
      </c>
      <c r="J1397" s="4">
        <v>2.71</v>
      </c>
      <c r="K1397" s="4">
        <v>1.5149999999999999</v>
      </c>
      <c r="L1397" s="18">
        <f t="shared" si="530"/>
        <v>40</v>
      </c>
      <c r="M1397" s="18">
        <f t="shared" si="531"/>
        <v>60</v>
      </c>
      <c r="N1397" s="18">
        <f t="shared" si="532"/>
        <v>35</v>
      </c>
      <c r="O1397" s="18">
        <f t="shared" si="533"/>
        <v>65</v>
      </c>
      <c r="P1397" s="4">
        <f t="shared" si="534"/>
        <v>201712</v>
      </c>
      <c r="Q1397" s="23">
        <f t="shared" si="535"/>
        <v>1.4589665653495441</v>
      </c>
      <c r="R1397" s="23">
        <f t="shared" si="536"/>
        <v>-2.2646733111849389</v>
      </c>
      <c r="S1397" s="22">
        <f t="shared" si="537"/>
        <v>-0.80570674583539481</v>
      </c>
      <c r="T1397" s="5">
        <f t="shared" si="538"/>
        <v>0.68541666666666667</v>
      </c>
      <c r="U1397" s="5"/>
      <c r="V1397" s="5"/>
      <c r="W1397" s="5">
        <f t="shared" si="539"/>
        <v>-1</v>
      </c>
      <c r="X1397" s="4">
        <f t="shared" si="540"/>
        <v>-1</v>
      </c>
      <c r="Y1397" s="4">
        <f t="shared" si="541"/>
        <v>0</v>
      </c>
      <c r="Z1397" s="30">
        <f t="shared" si="542"/>
        <v>2017</v>
      </c>
      <c r="AA1397" s="4">
        <f t="shared" si="543"/>
        <v>0.64500000000000002</v>
      </c>
      <c r="AB1397" s="4">
        <f t="shared" si="544"/>
        <v>0.5149999999999999</v>
      </c>
      <c r="AC1397" s="4">
        <f t="shared" si="545"/>
        <v>-0.13000000000000012</v>
      </c>
      <c r="AD1397" s="4"/>
      <c r="AE1397" s="4">
        <f t="shared" si="546"/>
        <v>4.7662976629766318E-2</v>
      </c>
      <c r="AF1397" s="31">
        <f t="shared" si="547"/>
        <v>-0.35499999999999998</v>
      </c>
      <c r="AG1397" s="31">
        <f t="shared" si="548"/>
        <v>-0.4850000000000001</v>
      </c>
      <c r="AH1397" s="3">
        <f t="shared" si="549"/>
        <v>1</v>
      </c>
      <c r="AI1397" s="40">
        <f t="shared" si="550"/>
        <v>2.3093574400789629E-2</v>
      </c>
      <c r="AJ1397" s="3">
        <f t="shared" si="551"/>
        <v>2.3980222496909787E-2</v>
      </c>
      <c r="AK1397" s="3">
        <f t="shared" si="552"/>
        <v>0.74048394067148515</v>
      </c>
    </row>
    <row r="1398" spans="1:37" s="3" customFormat="1" x14ac:dyDescent="0.25">
      <c r="A1398" s="9">
        <v>43100</v>
      </c>
      <c r="B1398" s="1" t="s">
        <v>57</v>
      </c>
      <c r="C1398" s="1" t="s">
        <v>58</v>
      </c>
      <c r="D1398">
        <v>28</v>
      </c>
      <c r="E1398" s="1">
        <v>24</v>
      </c>
      <c r="F1398">
        <f t="shared" si="528"/>
        <v>1</v>
      </c>
      <c r="G1398">
        <f t="shared" si="529"/>
        <v>0</v>
      </c>
      <c r="H1398" s="4">
        <v>1.111</v>
      </c>
      <c r="I1398" s="4">
        <v>7.47</v>
      </c>
      <c r="J1398" s="4">
        <v>1.4710000000000001</v>
      </c>
      <c r="K1398" s="4">
        <v>2.86</v>
      </c>
      <c r="L1398" s="18">
        <f t="shared" si="530"/>
        <v>90</v>
      </c>
      <c r="M1398" s="18">
        <f t="shared" si="531"/>
        <v>10</v>
      </c>
      <c r="N1398" s="18">
        <f t="shared" si="532"/>
        <v>65</v>
      </c>
      <c r="O1398" s="18">
        <f t="shared" si="533"/>
        <v>30</v>
      </c>
      <c r="P1398" s="4">
        <f t="shared" si="534"/>
        <v>201712</v>
      </c>
      <c r="Q1398" s="23">
        <f t="shared" si="535"/>
        <v>1.111</v>
      </c>
      <c r="R1398" s="23">
        <f t="shared" si="536"/>
        <v>-9.1635685144185928</v>
      </c>
      <c r="S1398" s="22">
        <f t="shared" si="537"/>
        <v>-8.0525685144185921</v>
      </c>
      <c r="T1398" s="5">
        <f t="shared" si="538"/>
        <v>6.7236723672367233</v>
      </c>
      <c r="U1398" s="5"/>
      <c r="V1398" s="5"/>
      <c r="W1398" s="5">
        <f t="shared" si="539"/>
        <v>0.11099999999999999</v>
      </c>
      <c r="X1398" s="4">
        <f t="shared" si="540"/>
        <v>0.47100000000000009</v>
      </c>
      <c r="Y1398" s="4">
        <f t="shared" si="541"/>
        <v>0.3600000000000001</v>
      </c>
      <c r="Z1398" s="30">
        <f t="shared" si="542"/>
        <v>2017</v>
      </c>
      <c r="AA1398" s="4">
        <f t="shared" si="543"/>
        <v>-1</v>
      </c>
      <c r="AB1398" s="4">
        <f t="shared" si="544"/>
        <v>-1</v>
      </c>
      <c r="AC1398" s="4">
        <f t="shared" si="545"/>
        <v>0</v>
      </c>
      <c r="AD1398" s="4"/>
      <c r="AE1398" s="4">
        <f t="shared" si="546"/>
        <v>0.22028035570382332</v>
      </c>
      <c r="AF1398" s="31">
        <f t="shared" si="547"/>
        <v>-0.88900000000000001</v>
      </c>
      <c r="AG1398" s="31">
        <f t="shared" si="548"/>
        <v>-0.52899999999999991</v>
      </c>
      <c r="AH1398" s="3">
        <f t="shared" si="549"/>
        <v>1</v>
      </c>
      <c r="AI1398" s="40">
        <f t="shared" si="550"/>
        <v>0.18632153813531949</v>
      </c>
      <c r="AJ1398" s="3">
        <f t="shared" si="551"/>
        <v>3.2843491434564664E-2</v>
      </c>
      <c r="AK1398" s="3">
        <f t="shared" si="552"/>
        <v>0.87541418990471287</v>
      </c>
    </row>
    <row r="1399" spans="1:37" s="3" customFormat="1" x14ac:dyDescent="0.25">
      <c r="A1399" s="9">
        <v>43100</v>
      </c>
      <c r="B1399" s="1" t="s">
        <v>39</v>
      </c>
      <c r="C1399" s="1" t="s">
        <v>42</v>
      </c>
      <c r="D1399">
        <v>31</v>
      </c>
      <c r="E1399" s="1">
        <v>24</v>
      </c>
      <c r="F1399">
        <f t="shared" si="528"/>
        <v>1</v>
      </c>
      <c r="G1399">
        <f t="shared" si="529"/>
        <v>0</v>
      </c>
      <c r="H1399" s="4">
        <v>3.73</v>
      </c>
      <c r="I1399" s="4">
        <v>1.3220000000000001</v>
      </c>
      <c r="J1399" s="4">
        <v>3.31</v>
      </c>
      <c r="K1399" s="4">
        <v>1.3839999999999999</v>
      </c>
      <c r="L1399" s="18">
        <f t="shared" si="530"/>
        <v>20</v>
      </c>
      <c r="M1399" s="18">
        <f t="shared" si="531"/>
        <v>75</v>
      </c>
      <c r="N1399" s="18">
        <f t="shared" si="532"/>
        <v>30</v>
      </c>
      <c r="O1399" s="18">
        <f t="shared" si="533"/>
        <v>70</v>
      </c>
      <c r="P1399" s="4">
        <f t="shared" si="534"/>
        <v>201712</v>
      </c>
      <c r="Q1399" s="23">
        <f t="shared" si="535"/>
        <v>3.73</v>
      </c>
      <c r="R1399" s="23">
        <f t="shared" si="536"/>
        <v>-3.4718904284121668</v>
      </c>
      <c r="S1399" s="22">
        <f t="shared" si="537"/>
        <v>0.25810957158783321</v>
      </c>
      <c r="T1399" s="5">
        <f t="shared" si="538"/>
        <v>0.35442359249329758</v>
      </c>
      <c r="U1399" s="5"/>
      <c r="V1399" s="5"/>
      <c r="W1399" s="5">
        <f t="shared" si="539"/>
        <v>2.73</v>
      </c>
      <c r="X1399" s="4">
        <f t="shared" si="540"/>
        <v>2.31</v>
      </c>
      <c r="Y1399" s="4">
        <f t="shared" si="541"/>
        <v>-0.41999999999999993</v>
      </c>
      <c r="Z1399" s="30">
        <f t="shared" si="542"/>
        <v>2017</v>
      </c>
      <c r="AA1399" s="4">
        <f t="shared" si="543"/>
        <v>-1</v>
      </c>
      <c r="AB1399" s="4">
        <f t="shared" si="544"/>
        <v>-1</v>
      </c>
      <c r="AC1399" s="4">
        <f t="shared" si="545"/>
        <v>0</v>
      </c>
      <c r="AD1399" s="4"/>
      <c r="AE1399" s="4">
        <f t="shared" si="546"/>
        <v>-3.4018288880069303E-2</v>
      </c>
      <c r="AF1399" s="31">
        <f t="shared" si="547"/>
        <v>1.73</v>
      </c>
      <c r="AG1399" s="31">
        <f t="shared" si="548"/>
        <v>1.31</v>
      </c>
      <c r="AH1399" s="3">
        <f t="shared" si="549"/>
        <v>1</v>
      </c>
      <c r="AI1399" s="40" t="b">
        <f t="shared" si="550"/>
        <v>0</v>
      </c>
      <c r="AJ1399" s="3">
        <f t="shared" si="551"/>
        <v>2.3939034045922236E-2</v>
      </c>
      <c r="AK1399" s="3">
        <f t="shared" si="552"/>
        <v>0.79223003435616923</v>
      </c>
    </row>
    <row r="1400" spans="1:37" s="3" customFormat="1" x14ac:dyDescent="0.25">
      <c r="A1400" s="9">
        <v>43100</v>
      </c>
      <c r="B1400" s="1" t="s">
        <v>50</v>
      </c>
      <c r="C1400" s="1" t="s">
        <v>56</v>
      </c>
      <c r="D1400">
        <v>15</v>
      </c>
      <c r="E1400" s="1">
        <v>10</v>
      </c>
      <c r="F1400">
        <f t="shared" si="528"/>
        <v>1</v>
      </c>
      <c r="G1400">
        <f t="shared" si="529"/>
        <v>0</v>
      </c>
      <c r="H1400" s="4">
        <v>1.526</v>
      </c>
      <c r="I1400" s="4">
        <v>2.71</v>
      </c>
      <c r="J1400" s="4">
        <v>1.7190000000000001</v>
      </c>
      <c r="K1400" s="4">
        <v>2.2599999999999998</v>
      </c>
      <c r="L1400" s="18">
        <f t="shared" si="530"/>
        <v>60</v>
      </c>
      <c r="M1400" s="18">
        <f t="shared" si="531"/>
        <v>35</v>
      </c>
      <c r="N1400" s="18">
        <f t="shared" si="532"/>
        <v>55</v>
      </c>
      <c r="O1400" s="18">
        <f t="shared" si="533"/>
        <v>40</v>
      </c>
      <c r="P1400" s="4">
        <f t="shared" si="534"/>
        <v>201712</v>
      </c>
      <c r="Q1400" s="23">
        <f t="shared" si="535"/>
        <v>1.526</v>
      </c>
      <c r="R1400" s="23">
        <f t="shared" si="536"/>
        <v>-2.4859360060480729</v>
      </c>
      <c r="S1400" s="22">
        <f t="shared" si="537"/>
        <v>-0.95993600604807283</v>
      </c>
      <c r="T1400" s="5">
        <f t="shared" si="538"/>
        <v>1.7758846657929226</v>
      </c>
      <c r="U1400" s="5"/>
      <c r="V1400" s="5"/>
      <c r="W1400" s="5">
        <f t="shared" si="539"/>
        <v>0.52600000000000002</v>
      </c>
      <c r="X1400" s="4">
        <f t="shared" si="540"/>
        <v>0.71900000000000008</v>
      </c>
      <c r="Y1400" s="4">
        <f t="shared" si="541"/>
        <v>0.19300000000000006</v>
      </c>
      <c r="Z1400" s="30">
        <f t="shared" si="542"/>
        <v>2017</v>
      </c>
      <c r="AA1400" s="4">
        <f t="shared" si="543"/>
        <v>-1</v>
      </c>
      <c r="AB1400" s="4">
        <f t="shared" si="544"/>
        <v>-1</v>
      </c>
      <c r="AC1400" s="4">
        <f t="shared" si="545"/>
        <v>0</v>
      </c>
      <c r="AD1400" s="4"/>
      <c r="AE1400" s="4">
        <f t="shared" si="546"/>
        <v>7.3574428730776242E-2</v>
      </c>
      <c r="AF1400" s="31">
        <f t="shared" si="547"/>
        <v>-0.47399999999999998</v>
      </c>
      <c r="AG1400" s="31">
        <f t="shared" si="548"/>
        <v>-0.28099999999999992</v>
      </c>
      <c r="AH1400" s="3">
        <f t="shared" si="549"/>
        <v>1</v>
      </c>
      <c r="AI1400" s="40">
        <f t="shared" si="550"/>
        <v>4.9262743936339892E-2</v>
      </c>
      <c r="AJ1400" s="3">
        <f t="shared" si="551"/>
        <v>2.3734655335221788E-2</v>
      </c>
      <c r="AK1400" s="3">
        <f t="shared" si="552"/>
        <v>0.7523100973544814</v>
      </c>
    </row>
    <row r="1401" spans="1:37" s="3" customFormat="1" x14ac:dyDescent="0.25">
      <c r="A1401" s="9">
        <v>43094</v>
      </c>
      <c r="B1401" s="1" t="s">
        <v>55</v>
      </c>
      <c r="C1401" s="1" t="s">
        <v>54</v>
      </c>
      <c r="D1401">
        <v>19</v>
      </c>
      <c r="E1401" s="1">
        <v>10</v>
      </c>
      <c r="F1401">
        <f t="shared" si="528"/>
        <v>1</v>
      </c>
      <c r="G1401">
        <f t="shared" si="529"/>
        <v>0</v>
      </c>
      <c r="H1401" s="4">
        <v>1.2629999999999999</v>
      </c>
      <c r="I1401" s="4">
        <v>4.3</v>
      </c>
      <c r="J1401" s="4">
        <v>1.222</v>
      </c>
      <c r="K1401" s="4">
        <v>4.8499999999999996</v>
      </c>
      <c r="L1401" s="18">
        <f t="shared" si="530"/>
        <v>70</v>
      </c>
      <c r="M1401" s="18">
        <f t="shared" si="531"/>
        <v>20</v>
      </c>
      <c r="N1401" s="18">
        <f t="shared" si="532"/>
        <v>80</v>
      </c>
      <c r="O1401" s="18">
        <f t="shared" si="533"/>
        <v>20</v>
      </c>
      <c r="P1401" s="4">
        <f t="shared" si="534"/>
        <v>201712</v>
      </c>
      <c r="Q1401" s="23">
        <f t="shared" si="535"/>
        <v>1.2629999999999999</v>
      </c>
      <c r="R1401" s="23">
        <f t="shared" si="536"/>
        <v>-4.105311671851597</v>
      </c>
      <c r="S1401" s="22">
        <f t="shared" si="537"/>
        <v>-2.8423116718515971</v>
      </c>
      <c r="T1401" s="5">
        <f t="shared" si="538"/>
        <v>3.4045922406967537</v>
      </c>
      <c r="U1401" s="5"/>
      <c r="V1401" s="5"/>
      <c r="W1401" s="5">
        <f t="shared" si="539"/>
        <v>0.2629999999999999</v>
      </c>
      <c r="X1401" s="4">
        <f t="shared" si="540"/>
        <v>0.22199999999999998</v>
      </c>
      <c r="Y1401" s="4">
        <f t="shared" si="541"/>
        <v>-4.0999999999999925E-2</v>
      </c>
      <c r="Z1401" s="30">
        <f t="shared" si="542"/>
        <v>2017</v>
      </c>
      <c r="AA1401" s="4">
        <f t="shared" si="543"/>
        <v>-1</v>
      </c>
      <c r="AB1401" s="4">
        <f t="shared" si="544"/>
        <v>-1</v>
      </c>
      <c r="AC1401" s="4">
        <f t="shared" si="545"/>
        <v>0</v>
      </c>
      <c r="AD1401" s="4"/>
      <c r="AE1401" s="4">
        <f t="shared" si="546"/>
        <v>-2.6564968193310001E-2</v>
      </c>
      <c r="AF1401" s="31">
        <f t="shared" si="547"/>
        <v>-0.7370000000000001</v>
      </c>
      <c r="AG1401" s="31">
        <f t="shared" si="548"/>
        <v>-0.77800000000000002</v>
      </c>
      <c r="AH1401" s="3">
        <f t="shared" si="549"/>
        <v>1</v>
      </c>
      <c r="AI1401" s="40" t="b">
        <f t="shared" si="550"/>
        <v>0</v>
      </c>
      <c r="AJ1401" s="3">
        <f t="shared" si="551"/>
        <v>2.3746180118641047E-2</v>
      </c>
      <c r="AK1401" s="3">
        <f t="shared" si="552"/>
        <v>0.81138968183796023</v>
      </c>
    </row>
    <row r="1402" spans="1:37" s="3" customFormat="1" x14ac:dyDescent="0.25">
      <c r="A1402" s="9">
        <v>43094</v>
      </c>
      <c r="B1402" s="1" t="s">
        <v>47</v>
      </c>
      <c r="C1402" s="1" t="s">
        <v>57</v>
      </c>
      <c r="D1402">
        <v>6</v>
      </c>
      <c r="E1402" s="1">
        <v>34</v>
      </c>
      <c r="F1402">
        <f t="shared" si="528"/>
        <v>0</v>
      </c>
      <c r="G1402">
        <f t="shared" si="529"/>
        <v>1</v>
      </c>
      <c r="H1402" s="4">
        <v>4.46</v>
      </c>
      <c r="I1402" s="4">
        <v>1.25</v>
      </c>
      <c r="J1402" s="4">
        <v>4.46</v>
      </c>
      <c r="K1402" s="4">
        <v>1.25</v>
      </c>
      <c r="L1402" s="18">
        <f t="shared" si="530"/>
        <v>20</v>
      </c>
      <c r="M1402" s="18">
        <f t="shared" si="531"/>
        <v>80</v>
      </c>
      <c r="N1402" s="18">
        <f t="shared" si="532"/>
        <v>20</v>
      </c>
      <c r="O1402" s="18">
        <f t="shared" si="533"/>
        <v>80</v>
      </c>
      <c r="P1402" s="4">
        <f t="shared" si="534"/>
        <v>201712</v>
      </c>
      <c r="Q1402" s="23">
        <f t="shared" si="535"/>
        <v>3.5680000000000001</v>
      </c>
      <c r="R1402" s="23">
        <f t="shared" si="536"/>
        <v>-4.2890173410404628</v>
      </c>
      <c r="S1402" s="22">
        <f t="shared" si="537"/>
        <v>-0.72101734104046278</v>
      </c>
      <c r="T1402" s="5">
        <f t="shared" si="538"/>
        <v>0.2802690582959641</v>
      </c>
      <c r="U1402" s="5"/>
      <c r="V1402" s="5"/>
      <c r="W1402" s="5">
        <f t="shared" si="539"/>
        <v>-1</v>
      </c>
      <c r="X1402" s="4">
        <f t="shared" si="540"/>
        <v>-1</v>
      </c>
      <c r="Y1402" s="4">
        <f t="shared" si="541"/>
        <v>0</v>
      </c>
      <c r="Z1402" s="30">
        <f t="shared" si="542"/>
        <v>2017</v>
      </c>
      <c r="AA1402" s="4">
        <f t="shared" si="543"/>
        <v>0.25</v>
      </c>
      <c r="AB1402" s="4">
        <f t="shared" si="544"/>
        <v>0.25</v>
      </c>
      <c r="AC1402" s="4">
        <f t="shared" si="545"/>
        <v>0</v>
      </c>
      <c r="AD1402" s="4"/>
      <c r="AE1402" s="4">
        <f t="shared" si="546"/>
        <v>0</v>
      </c>
      <c r="AF1402" s="31">
        <f t="shared" si="547"/>
        <v>-0.75</v>
      </c>
      <c r="AG1402" s="31">
        <f t="shared" si="548"/>
        <v>-0.75</v>
      </c>
      <c r="AH1402" s="3">
        <f t="shared" si="549"/>
        <v>0</v>
      </c>
      <c r="AI1402" s="40" t="b">
        <f t="shared" si="550"/>
        <v>0</v>
      </c>
      <c r="AJ1402" s="3">
        <f t="shared" si="551"/>
        <v>2.3642732049036774E-2</v>
      </c>
      <c r="AK1402" s="3">
        <f t="shared" si="552"/>
        <v>0.81628426069295579</v>
      </c>
    </row>
    <row r="1403" spans="1:37" s="3" customFormat="1" x14ac:dyDescent="0.25">
      <c r="A1403" s="9">
        <v>43093</v>
      </c>
      <c r="B1403" s="1" t="s">
        <v>63</v>
      </c>
      <c r="C1403" s="1" t="s">
        <v>34</v>
      </c>
      <c r="D1403">
        <v>23</v>
      </c>
      <c r="E1403" s="1">
        <v>0</v>
      </c>
      <c r="F1403">
        <f t="shared" si="528"/>
        <v>1</v>
      </c>
      <c r="G1403">
        <f t="shared" si="529"/>
        <v>0</v>
      </c>
      <c r="H1403" s="4">
        <v>1.512</v>
      </c>
      <c r="I1403" s="4">
        <v>2.75</v>
      </c>
      <c r="J1403" s="4">
        <v>1.5780000000000001</v>
      </c>
      <c r="K1403" s="4">
        <v>2.56</v>
      </c>
      <c r="L1403" s="18">
        <f t="shared" si="530"/>
        <v>60</v>
      </c>
      <c r="M1403" s="18">
        <f t="shared" si="531"/>
        <v>35</v>
      </c>
      <c r="N1403" s="18">
        <f t="shared" si="532"/>
        <v>60</v>
      </c>
      <c r="O1403" s="18">
        <f t="shared" si="533"/>
        <v>35</v>
      </c>
      <c r="P1403" s="4">
        <f t="shared" si="534"/>
        <v>201712</v>
      </c>
      <c r="Q1403" s="23">
        <f t="shared" si="535"/>
        <v>1.512</v>
      </c>
      <c r="R1403" s="23">
        <f t="shared" si="536"/>
        <v>-2.5245535714285712</v>
      </c>
      <c r="S1403" s="22">
        <f t="shared" si="537"/>
        <v>-1.0125535714285712</v>
      </c>
      <c r="T1403" s="5">
        <f t="shared" si="538"/>
        <v>1.8187830687830688</v>
      </c>
      <c r="U1403" s="5"/>
      <c r="V1403" s="5"/>
      <c r="W1403" s="5">
        <f t="shared" si="539"/>
        <v>0.51200000000000001</v>
      </c>
      <c r="X1403" s="4">
        <f t="shared" si="540"/>
        <v>0.57800000000000007</v>
      </c>
      <c r="Y1403" s="4">
        <f t="shared" si="541"/>
        <v>6.6000000000000059E-2</v>
      </c>
      <c r="Z1403" s="30">
        <f t="shared" si="542"/>
        <v>2017</v>
      </c>
      <c r="AA1403" s="4">
        <f t="shared" si="543"/>
        <v>-1</v>
      </c>
      <c r="AB1403" s="4">
        <f t="shared" si="544"/>
        <v>-1</v>
      </c>
      <c r="AC1403" s="4">
        <f t="shared" si="545"/>
        <v>0</v>
      </c>
      <c r="AD1403" s="4"/>
      <c r="AE1403" s="4">
        <f t="shared" si="546"/>
        <v>2.7662099905445992E-2</v>
      </c>
      <c r="AF1403" s="31">
        <f t="shared" si="547"/>
        <v>-0.48799999999999999</v>
      </c>
      <c r="AG1403" s="31">
        <f t="shared" si="548"/>
        <v>-0.42199999999999993</v>
      </c>
      <c r="AH1403" s="3">
        <f t="shared" si="549"/>
        <v>1</v>
      </c>
      <c r="AI1403" s="40" t="b">
        <f t="shared" si="550"/>
        <v>0</v>
      </c>
      <c r="AJ1403" s="3">
        <f t="shared" si="551"/>
        <v>2.4401689347724131E-2</v>
      </c>
      <c r="AK1403" s="3">
        <f t="shared" si="552"/>
        <v>0.75348436146896947</v>
      </c>
    </row>
    <row r="1404" spans="1:37" s="3" customFormat="1" x14ac:dyDescent="0.25">
      <c r="A1404" s="9">
        <v>43093</v>
      </c>
      <c r="B1404" s="1" t="s">
        <v>37</v>
      </c>
      <c r="C1404" s="1" t="s">
        <v>61</v>
      </c>
      <c r="D1404">
        <v>12</v>
      </c>
      <c r="E1404" s="1">
        <v>21</v>
      </c>
      <c r="F1404">
        <f t="shared" si="528"/>
        <v>0</v>
      </c>
      <c r="G1404">
        <f t="shared" si="529"/>
        <v>1</v>
      </c>
      <c r="H1404" s="4">
        <v>1.4950000000000001</v>
      </c>
      <c r="I1404" s="4">
        <v>2.81</v>
      </c>
      <c r="J1404" s="4">
        <v>1.4950000000000001</v>
      </c>
      <c r="K1404" s="4">
        <v>2.81</v>
      </c>
      <c r="L1404" s="18">
        <f t="shared" si="530"/>
        <v>60</v>
      </c>
      <c r="M1404" s="18">
        <f t="shared" si="531"/>
        <v>35</v>
      </c>
      <c r="N1404" s="18">
        <f t="shared" si="532"/>
        <v>65</v>
      </c>
      <c r="O1404" s="18">
        <f t="shared" si="533"/>
        <v>35</v>
      </c>
      <c r="P1404" s="4">
        <f t="shared" si="534"/>
        <v>201712</v>
      </c>
      <c r="Q1404" s="23">
        <f t="shared" si="535"/>
        <v>0.53202846975088969</v>
      </c>
      <c r="R1404" s="23">
        <f t="shared" si="536"/>
        <v>-2.5726882080473237</v>
      </c>
      <c r="S1404" s="22">
        <f t="shared" si="537"/>
        <v>-2.040659738296434</v>
      </c>
      <c r="T1404" s="5">
        <f t="shared" si="538"/>
        <v>1.8795986622073577</v>
      </c>
      <c r="U1404" s="5"/>
      <c r="V1404" s="5"/>
      <c r="W1404" s="5">
        <f t="shared" si="539"/>
        <v>-1</v>
      </c>
      <c r="X1404" s="4">
        <f t="shared" si="540"/>
        <v>-1</v>
      </c>
      <c r="Y1404" s="4">
        <f t="shared" si="541"/>
        <v>0</v>
      </c>
      <c r="Z1404" s="30">
        <f t="shared" si="542"/>
        <v>2017</v>
      </c>
      <c r="AA1404" s="4">
        <f t="shared" si="543"/>
        <v>1.81</v>
      </c>
      <c r="AB1404" s="4">
        <f t="shared" si="544"/>
        <v>1.81</v>
      </c>
      <c r="AC1404" s="4">
        <f t="shared" si="545"/>
        <v>0</v>
      </c>
      <c r="AD1404" s="4"/>
      <c r="AE1404" s="4">
        <f t="shared" si="546"/>
        <v>0</v>
      </c>
      <c r="AF1404" s="31">
        <f t="shared" si="547"/>
        <v>0.81</v>
      </c>
      <c r="AG1404" s="31">
        <f t="shared" si="548"/>
        <v>0.81</v>
      </c>
      <c r="AH1404" s="3">
        <f t="shared" si="549"/>
        <v>0</v>
      </c>
      <c r="AI1404" s="40" t="b">
        <f t="shared" si="550"/>
        <v>0</v>
      </c>
      <c r="AJ1404" s="3">
        <f t="shared" si="551"/>
        <v>2.4169570267131069E-2</v>
      </c>
      <c r="AK1404" s="3">
        <f t="shared" si="552"/>
        <v>0.75606274600001655</v>
      </c>
    </row>
    <row r="1405" spans="1:37" s="3" customFormat="1" x14ac:dyDescent="0.25">
      <c r="A1405" s="9">
        <v>43093</v>
      </c>
      <c r="B1405" s="1" t="s">
        <v>38</v>
      </c>
      <c r="C1405" s="1" t="s">
        <v>56</v>
      </c>
      <c r="D1405">
        <v>44</v>
      </c>
      <c r="E1405" s="1">
        <v>33</v>
      </c>
      <c r="F1405">
        <f t="shared" si="528"/>
        <v>1</v>
      </c>
      <c r="G1405">
        <f t="shared" si="529"/>
        <v>0</v>
      </c>
      <c r="H1405" s="4">
        <v>2.75</v>
      </c>
      <c r="I1405" s="4">
        <v>1.512</v>
      </c>
      <c r="J1405" s="4">
        <v>2.86</v>
      </c>
      <c r="K1405" s="4">
        <v>1.48</v>
      </c>
      <c r="L1405" s="18">
        <f t="shared" si="530"/>
        <v>30</v>
      </c>
      <c r="M1405" s="18">
        <f t="shared" si="531"/>
        <v>65</v>
      </c>
      <c r="N1405" s="18">
        <f t="shared" si="532"/>
        <v>30</v>
      </c>
      <c r="O1405" s="18">
        <f t="shared" si="533"/>
        <v>65</v>
      </c>
      <c r="P1405" s="4">
        <f t="shared" si="534"/>
        <v>201712</v>
      </c>
      <c r="Q1405" s="23">
        <f t="shared" si="535"/>
        <v>2.75</v>
      </c>
      <c r="R1405" s="23">
        <f t="shared" si="536"/>
        <v>-2.5245535714285712</v>
      </c>
      <c r="S1405" s="22">
        <f t="shared" si="537"/>
        <v>0.22544642857142883</v>
      </c>
      <c r="T1405" s="5">
        <f t="shared" si="538"/>
        <v>0.54981818181818187</v>
      </c>
      <c r="U1405" s="5"/>
      <c r="V1405" s="5"/>
      <c r="W1405" s="5">
        <f t="shared" si="539"/>
        <v>1.75</v>
      </c>
      <c r="X1405" s="4">
        <f t="shared" si="540"/>
        <v>1.8599999999999999</v>
      </c>
      <c r="Y1405" s="4">
        <f t="shared" si="541"/>
        <v>0.10999999999999988</v>
      </c>
      <c r="Z1405" s="30">
        <f t="shared" si="542"/>
        <v>2017</v>
      </c>
      <c r="AA1405" s="4">
        <f t="shared" si="543"/>
        <v>-1</v>
      </c>
      <c r="AB1405" s="4">
        <f t="shared" si="544"/>
        <v>-1</v>
      </c>
      <c r="AC1405" s="4">
        <f t="shared" si="545"/>
        <v>0</v>
      </c>
      <c r="AD1405" s="4"/>
      <c r="AE1405" s="4">
        <f t="shared" si="546"/>
        <v>1.3986013986013957E-2</v>
      </c>
      <c r="AF1405" s="31">
        <f t="shared" si="547"/>
        <v>0.75</v>
      </c>
      <c r="AG1405" s="31">
        <f t="shared" si="548"/>
        <v>0.85999999999999988</v>
      </c>
      <c r="AH1405" s="3">
        <f t="shared" si="549"/>
        <v>0</v>
      </c>
      <c r="AI1405" s="40" t="b">
        <f t="shared" si="550"/>
        <v>0</v>
      </c>
      <c r="AJ1405" s="3">
        <f t="shared" si="551"/>
        <v>2.4401689347724131E-2</v>
      </c>
      <c r="AK1405" s="3">
        <f t="shared" si="552"/>
        <v>0.75348436146896947</v>
      </c>
    </row>
    <row r="1406" spans="1:37" s="3" customFormat="1" x14ac:dyDescent="0.25">
      <c r="A1406" s="9">
        <v>43093</v>
      </c>
      <c r="B1406" s="1" t="s">
        <v>40</v>
      </c>
      <c r="C1406" s="1" t="s">
        <v>39</v>
      </c>
      <c r="D1406">
        <v>22</v>
      </c>
      <c r="E1406" s="1">
        <v>19</v>
      </c>
      <c r="F1406">
        <f t="shared" si="528"/>
        <v>1</v>
      </c>
      <c r="G1406">
        <f t="shared" si="529"/>
        <v>0</v>
      </c>
      <c r="H1406" s="4">
        <v>1.25</v>
      </c>
      <c r="I1406" s="4">
        <v>4.46</v>
      </c>
      <c r="J1406" s="4">
        <v>1.222</v>
      </c>
      <c r="K1406" s="4">
        <v>4.8499999999999996</v>
      </c>
      <c r="L1406" s="18">
        <f t="shared" si="530"/>
        <v>80</v>
      </c>
      <c r="M1406" s="18">
        <f t="shared" si="531"/>
        <v>20</v>
      </c>
      <c r="N1406" s="18">
        <f t="shared" si="532"/>
        <v>80</v>
      </c>
      <c r="O1406" s="18">
        <f t="shared" si="533"/>
        <v>20</v>
      </c>
      <c r="P1406" s="4">
        <f t="shared" si="534"/>
        <v>201712</v>
      </c>
      <c r="Q1406" s="23">
        <f t="shared" si="535"/>
        <v>1.25</v>
      </c>
      <c r="R1406" s="23">
        <f t="shared" si="536"/>
        <v>-4.2890173410404628</v>
      </c>
      <c r="S1406" s="22">
        <f t="shared" si="537"/>
        <v>-3.0390173410404628</v>
      </c>
      <c r="T1406" s="5">
        <f t="shared" si="538"/>
        <v>3.5680000000000001</v>
      </c>
      <c r="U1406" s="5"/>
      <c r="V1406" s="5"/>
      <c r="W1406" s="5">
        <f t="shared" si="539"/>
        <v>0.25</v>
      </c>
      <c r="X1406" s="4">
        <f t="shared" si="540"/>
        <v>0.22199999999999998</v>
      </c>
      <c r="Y1406" s="4">
        <f t="shared" si="541"/>
        <v>-2.8000000000000025E-2</v>
      </c>
      <c r="Z1406" s="30">
        <f t="shared" si="542"/>
        <v>2017</v>
      </c>
      <c r="AA1406" s="4">
        <f t="shared" si="543"/>
        <v>-1</v>
      </c>
      <c r="AB1406" s="4">
        <f t="shared" si="544"/>
        <v>-1</v>
      </c>
      <c r="AC1406" s="4">
        <f t="shared" si="545"/>
        <v>0</v>
      </c>
      <c r="AD1406" s="4"/>
      <c r="AE1406" s="4">
        <f t="shared" si="546"/>
        <v>-1.833060556464805E-2</v>
      </c>
      <c r="AF1406" s="31">
        <f t="shared" si="547"/>
        <v>-0.75</v>
      </c>
      <c r="AG1406" s="31">
        <f t="shared" si="548"/>
        <v>-0.77800000000000002</v>
      </c>
      <c r="AH1406" s="3">
        <f t="shared" si="549"/>
        <v>0</v>
      </c>
      <c r="AI1406" s="40" t="b">
        <f t="shared" si="550"/>
        <v>0</v>
      </c>
      <c r="AJ1406" s="3">
        <f t="shared" si="551"/>
        <v>2.3642732049036774E-2</v>
      </c>
      <c r="AK1406" s="3">
        <f t="shared" si="552"/>
        <v>0.81628426069295579</v>
      </c>
    </row>
    <row r="1407" spans="1:37" s="3" customFormat="1" x14ac:dyDescent="0.25">
      <c r="A1407" s="9">
        <v>43093</v>
      </c>
      <c r="B1407" s="1" t="s">
        <v>45</v>
      </c>
      <c r="C1407" s="1" t="s">
        <v>58</v>
      </c>
      <c r="D1407">
        <v>20</v>
      </c>
      <c r="E1407" s="1">
        <v>3</v>
      </c>
      <c r="F1407">
        <f t="shared" si="528"/>
        <v>1</v>
      </c>
      <c r="G1407">
        <f t="shared" si="529"/>
        <v>0</v>
      </c>
      <c r="H1407" s="4">
        <v>1.3839999999999999</v>
      </c>
      <c r="I1407" s="4">
        <v>3.31</v>
      </c>
      <c r="J1407" s="4">
        <v>1.4339999999999999</v>
      </c>
      <c r="K1407" s="4">
        <v>3.05</v>
      </c>
      <c r="L1407" s="18">
        <f t="shared" si="530"/>
        <v>70</v>
      </c>
      <c r="M1407" s="18">
        <f t="shared" si="531"/>
        <v>30</v>
      </c>
      <c r="N1407" s="18">
        <f t="shared" si="532"/>
        <v>65</v>
      </c>
      <c r="O1407" s="18">
        <f t="shared" si="533"/>
        <v>30</v>
      </c>
      <c r="P1407" s="4">
        <f t="shared" si="534"/>
        <v>201712</v>
      </c>
      <c r="Q1407" s="23">
        <f t="shared" si="535"/>
        <v>1.3839999999999999</v>
      </c>
      <c r="R1407" s="23">
        <f t="shared" si="536"/>
        <v>-3.0370670995671003</v>
      </c>
      <c r="S1407" s="22">
        <f t="shared" si="537"/>
        <v>-1.6530670995671004</v>
      </c>
      <c r="T1407" s="5">
        <f t="shared" si="538"/>
        <v>2.3916184971098269</v>
      </c>
      <c r="U1407" s="5"/>
      <c r="V1407" s="5"/>
      <c r="W1407" s="5">
        <f t="shared" si="539"/>
        <v>0.3839999999999999</v>
      </c>
      <c r="X1407" s="4">
        <f t="shared" si="540"/>
        <v>0.43399999999999994</v>
      </c>
      <c r="Y1407" s="4">
        <f t="shared" si="541"/>
        <v>5.0000000000000044E-2</v>
      </c>
      <c r="Z1407" s="30">
        <f t="shared" si="542"/>
        <v>2017</v>
      </c>
      <c r="AA1407" s="4">
        <f t="shared" si="543"/>
        <v>-1</v>
      </c>
      <c r="AB1407" s="4">
        <f t="shared" si="544"/>
        <v>-1</v>
      </c>
      <c r="AC1407" s="4">
        <f t="shared" si="545"/>
        <v>0</v>
      </c>
      <c r="AD1407" s="4"/>
      <c r="AE1407" s="4">
        <f t="shared" si="546"/>
        <v>2.519328286614908E-2</v>
      </c>
      <c r="AF1407" s="31">
        <f t="shared" si="547"/>
        <v>-0.6160000000000001</v>
      </c>
      <c r="AG1407" s="31">
        <f t="shared" si="548"/>
        <v>-0.56600000000000006</v>
      </c>
      <c r="AH1407" s="3">
        <f t="shared" si="549"/>
        <v>1</v>
      </c>
      <c r="AI1407" s="40" t="b">
        <f t="shared" si="550"/>
        <v>0</v>
      </c>
      <c r="AJ1407" s="3">
        <f t="shared" si="551"/>
        <v>2.4064763527907984E-2</v>
      </c>
      <c r="AK1407" s="3">
        <f t="shared" si="552"/>
        <v>0.77632630227491273</v>
      </c>
    </row>
    <row r="1408" spans="1:37" s="3" customFormat="1" x14ac:dyDescent="0.25">
      <c r="A1408" s="9">
        <v>43093</v>
      </c>
      <c r="B1408" s="1" t="s">
        <v>44</v>
      </c>
      <c r="C1408" s="1" t="s">
        <v>33</v>
      </c>
      <c r="D1408">
        <v>26</v>
      </c>
      <c r="E1408" s="1">
        <v>17</v>
      </c>
      <c r="F1408">
        <f t="shared" si="528"/>
        <v>1</v>
      </c>
      <c r="G1408">
        <f t="shared" si="529"/>
        <v>0</v>
      </c>
      <c r="H1408" s="4">
        <v>2.86</v>
      </c>
      <c r="I1408" s="4">
        <v>1.48</v>
      </c>
      <c r="J1408" s="4">
        <v>2.5299999999999998</v>
      </c>
      <c r="K1408" s="4">
        <v>1.5880000000000001</v>
      </c>
      <c r="L1408" s="18">
        <f t="shared" si="530"/>
        <v>30</v>
      </c>
      <c r="M1408" s="18">
        <f t="shared" si="531"/>
        <v>65</v>
      </c>
      <c r="N1408" s="18">
        <f t="shared" si="532"/>
        <v>35</v>
      </c>
      <c r="O1408" s="18">
        <f t="shared" si="533"/>
        <v>60</v>
      </c>
      <c r="P1408" s="4">
        <f t="shared" si="534"/>
        <v>201712</v>
      </c>
      <c r="Q1408" s="23">
        <f t="shared" si="535"/>
        <v>2.86</v>
      </c>
      <c r="R1408" s="23">
        <f t="shared" si="536"/>
        <v>-2.620967741935484</v>
      </c>
      <c r="S1408" s="22">
        <f t="shared" si="537"/>
        <v>0.23903225806451589</v>
      </c>
      <c r="T1408" s="5">
        <f t="shared" si="538"/>
        <v>0.5174825174825175</v>
      </c>
      <c r="U1408" s="5"/>
      <c r="V1408" s="5"/>
      <c r="W1408" s="5">
        <f t="shared" si="539"/>
        <v>1.8599999999999999</v>
      </c>
      <c r="X1408" s="4">
        <f t="shared" si="540"/>
        <v>1.5299999999999998</v>
      </c>
      <c r="Y1408" s="4">
        <f t="shared" si="541"/>
        <v>-0.33000000000000007</v>
      </c>
      <c r="Z1408" s="30">
        <f t="shared" si="542"/>
        <v>2017</v>
      </c>
      <c r="AA1408" s="4">
        <f t="shared" si="543"/>
        <v>-1</v>
      </c>
      <c r="AB1408" s="4">
        <f t="shared" si="544"/>
        <v>-1</v>
      </c>
      <c r="AC1408" s="4">
        <f t="shared" si="545"/>
        <v>0</v>
      </c>
      <c r="AD1408" s="4"/>
      <c r="AE1408" s="4">
        <f t="shared" si="546"/>
        <v>-4.560656734569779E-2</v>
      </c>
      <c r="AF1408" s="31">
        <f t="shared" si="547"/>
        <v>0.85999999999999988</v>
      </c>
      <c r="AG1408" s="31">
        <f t="shared" si="548"/>
        <v>0.5299999999999998</v>
      </c>
      <c r="AH1408" s="3">
        <f t="shared" si="549"/>
        <v>1</v>
      </c>
      <c r="AI1408" s="40">
        <f t="shared" si="550"/>
        <v>2.0626728435292674E-2</v>
      </c>
      <c r="AJ1408" s="3">
        <f t="shared" si="551"/>
        <v>2.4700460829493065E-2</v>
      </c>
      <c r="AK1408" s="3">
        <f t="shared" si="552"/>
        <v>0.75776648428321081</v>
      </c>
    </row>
    <row r="1409" spans="1:37" s="3" customFormat="1" x14ac:dyDescent="0.25">
      <c r="A1409" s="9">
        <v>43093</v>
      </c>
      <c r="B1409" s="1" t="s">
        <v>49</v>
      </c>
      <c r="C1409" s="1" t="s">
        <v>51</v>
      </c>
      <c r="D1409">
        <v>29</v>
      </c>
      <c r="E1409" s="1">
        <v>13</v>
      </c>
      <c r="F1409">
        <f t="shared" si="528"/>
        <v>1</v>
      </c>
      <c r="G1409">
        <f t="shared" si="529"/>
        <v>0</v>
      </c>
      <c r="H1409" s="4">
        <v>1.25</v>
      </c>
      <c r="I1409" s="4">
        <v>4.46</v>
      </c>
      <c r="J1409" s="4">
        <v>1.2</v>
      </c>
      <c r="K1409" s="4">
        <v>5.23</v>
      </c>
      <c r="L1409" s="18">
        <f t="shared" si="530"/>
        <v>80</v>
      </c>
      <c r="M1409" s="18">
        <f t="shared" si="531"/>
        <v>20</v>
      </c>
      <c r="N1409" s="18">
        <f t="shared" si="532"/>
        <v>80</v>
      </c>
      <c r="O1409" s="18">
        <f t="shared" si="533"/>
        <v>15</v>
      </c>
      <c r="P1409" s="4">
        <f t="shared" si="534"/>
        <v>201712</v>
      </c>
      <c r="Q1409" s="23">
        <f t="shared" si="535"/>
        <v>1.25</v>
      </c>
      <c r="R1409" s="23">
        <f t="shared" si="536"/>
        <v>-4.2890173410404628</v>
      </c>
      <c r="S1409" s="22">
        <f t="shared" si="537"/>
        <v>-3.0390173410404628</v>
      </c>
      <c r="T1409" s="5">
        <f t="shared" si="538"/>
        <v>3.5680000000000001</v>
      </c>
      <c r="U1409" s="5"/>
      <c r="V1409" s="5"/>
      <c r="W1409" s="5">
        <f t="shared" si="539"/>
        <v>0.25</v>
      </c>
      <c r="X1409" s="4">
        <f t="shared" si="540"/>
        <v>0.19999999999999996</v>
      </c>
      <c r="Y1409" s="4">
        <f t="shared" si="541"/>
        <v>-5.0000000000000044E-2</v>
      </c>
      <c r="Z1409" s="30">
        <f t="shared" si="542"/>
        <v>2017</v>
      </c>
      <c r="AA1409" s="4">
        <f t="shared" si="543"/>
        <v>-1</v>
      </c>
      <c r="AB1409" s="4">
        <f t="shared" si="544"/>
        <v>-1</v>
      </c>
      <c r="AC1409" s="4">
        <f t="shared" si="545"/>
        <v>0</v>
      </c>
      <c r="AD1409" s="4"/>
      <c r="AE1409" s="4">
        <f t="shared" si="546"/>
        <v>-3.3333333333333326E-2</v>
      </c>
      <c r="AF1409" s="31">
        <f t="shared" si="547"/>
        <v>-0.75</v>
      </c>
      <c r="AG1409" s="31">
        <f t="shared" si="548"/>
        <v>-0.8</v>
      </c>
      <c r="AH1409" s="3">
        <f t="shared" si="549"/>
        <v>1</v>
      </c>
      <c r="AI1409" s="40" t="b">
        <f t="shared" si="550"/>
        <v>0</v>
      </c>
      <c r="AJ1409" s="3">
        <f t="shared" si="551"/>
        <v>2.3642732049036774E-2</v>
      </c>
      <c r="AK1409" s="3">
        <f t="shared" si="552"/>
        <v>0.81628426069295579</v>
      </c>
    </row>
    <row r="1410" spans="1:37" s="3" customFormat="1" x14ac:dyDescent="0.25">
      <c r="A1410" s="9">
        <v>43093</v>
      </c>
      <c r="B1410" s="1" t="s">
        <v>52</v>
      </c>
      <c r="C1410" s="1" t="s">
        <v>46</v>
      </c>
      <c r="D1410">
        <v>37</v>
      </c>
      <c r="E1410" s="1">
        <v>16</v>
      </c>
      <c r="F1410">
        <f t="shared" si="528"/>
        <v>1</v>
      </c>
      <c r="G1410">
        <f t="shared" si="529"/>
        <v>0</v>
      </c>
      <c r="H1410" s="4">
        <v>1.181</v>
      </c>
      <c r="I1410" s="4">
        <v>5.61</v>
      </c>
      <c r="J1410" s="4">
        <v>1.196</v>
      </c>
      <c r="K1410" s="4">
        <v>5.31</v>
      </c>
      <c r="L1410" s="18">
        <f t="shared" si="530"/>
        <v>80</v>
      </c>
      <c r="M1410" s="18">
        <f t="shared" si="531"/>
        <v>15</v>
      </c>
      <c r="N1410" s="18">
        <f t="shared" si="532"/>
        <v>80</v>
      </c>
      <c r="O1410" s="18">
        <f t="shared" si="533"/>
        <v>15</v>
      </c>
      <c r="P1410" s="4">
        <f t="shared" si="534"/>
        <v>201712</v>
      </c>
      <c r="Q1410" s="23">
        <f t="shared" si="535"/>
        <v>1.181</v>
      </c>
      <c r="R1410" s="23">
        <f t="shared" si="536"/>
        <v>-5.7417816181493491</v>
      </c>
      <c r="S1410" s="22">
        <f t="shared" si="537"/>
        <v>-4.560781618149349</v>
      </c>
      <c r="T1410" s="5">
        <f t="shared" si="538"/>
        <v>4.750211685012701</v>
      </c>
      <c r="U1410" s="5"/>
      <c r="V1410" s="5"/>
      <c r="W1410" s="5">
        <f t="shared" si="539"/>
        <v>0.18100000000000005</v>
      </c>
      <c r="X1410" s="4">
        <f t="shared" si="540"/>
        <v>0.19599999999999995</v>
      </c>
      <c r="Y1410" s="4">
        <f t="shared" si="541"/>
        <v>1.4999999999999902E-2</v>
      </c>
      <c r="Z1410" s="30">
        <f t="shared" si="542"/>
        <v>2017</v>
      </c>
      <c r="AA1410" s="4">
        <f t="shared" si="543"/>
        <v>-1</v>
      </c>
      <c r="AB1410" s="4">
        <f t="shared" si="544"/>
        <v>-1</v>
      </c>
      <c r="AC1410" s="4">
        <f t="shared" si="545"/>
        <v>0</v>
      </c>
      <c r="AD1410" s="4"/>
      <c r="AE1410" s="4">
        <f t="shared" si="546"/>
        <v>1.0619649466610426E-2</v>
      </c>
      <c r="AF1410" s="31">
        <f t="shared" si="547"/>
        <v>-0.81899999999999995</v>
      </c>
      <c r="AG1410" s="31">
        <f t="shared" si="548"/>
        <v>-0.80400000000000005</v>
      </c>
      <c r="AH1410" s="3">
        <f t="shared" si="549"/>
        <v>0</v>
      </c>
      <c r="AI1410" s="40" t="b">
        <f t="shared" si="550"/>
        <v>0</v>
      </c>
      <c r="AJ1410" s="3">
        <f t="shared" si="551"/>
        <v>2.4383743189515528E-2</v>
      </c>
      <c r="AK1410" s="3">
        <f t="shared" si="552"/>
        <v>0.84529362405738007</v>
      </c>
    </row>
    <row r="1411" spans="1:37" s="3" customFormat="1" x14ac:dyDescent="0.25">
      <c r="A1411" s="9">
        <v>43093</v>
      </c>
      <c r="B1411" s="1" t="s">
        <v>42</v>
      </c>
      <c r="C1411" s="1" t="s">
        <v>41</v>
      </c>
      <c r="D1411">
        <v>23</v>
      </c>
      <c r="E1411" s="1">
        <v>13</v>
      </c>
      <c r="F1411">
        <f t="shared" ref="F1411:F1474" si="553">IF(D1411&gt;E1411,1,0)</f>
        <v>1</v>
      </c>
      <c r="G1411">
        <f t="shared" ref="G1411:G1474" si="554">IF(E1411&gt;D1411,1,0)</f>
        <v>0</v>
      </c>
      <c r="H1411" s="4">
        <v>1.423</v>
      </c>
      <c r="I1411" s="4">
        <v>3.11</v>
      </c>
      <c r="J1411" s="4">
        <v>1.4339999999999999</v>
      </c>
      <c r="K1411" s="4">
        <v>3.05</v>
      </c>
      <c r="L1411" s="18">
        <f t="shared" ref="L1411:L1474" si="555">INT(100/H1411/10)*10</f>
        <v>70</v>
      </c>
      <c r="M1411" s="18">
        <f t="shared" ref="M1411:M1474" si="556">INT(100/I1411/5)*5</f>
        <v>30</v>
      </c>
      <c r="N1411" s="18">
        <f t="shared" ref="N1411:N1474" si="557">INT(100/J1411/5)*5</f>
        <v>65</v>
      </c>
      <c r="O1411" s="18">
        <f t="shared" ref="O1411:O1474" si="558">INT(100/K1411/5)*5</f>
        <v>30</v>
      </c>
      <c r="P1411" s="4">
        <f t="shared" ref="P1411:P1474" si="559">YEAR(A1411)*100+MONTH(A1411)</f>
        <v>201712</v>
      </c>
      <c r="Q1411" s="23">
        <f t="shared" ref="Q1411:Q1474" si="560">IF(F1411=1,H1411,H1411/I1411)</f>
        <v>1.423</v>
      </c>
      <c r="R1411" s="23">
        <f t="shared" ref="R1411:R1474" si="561">-1/(H1411-1)-1/(I1411-1)</f>
        <v>-2.8379998431425273</v>
      </c>
      <c r="S1411" s="22">
        <f t="shared" ref="S1411:S1474" si="562">Q1411+R1411</f>
        <v>-1.4149998431425272</v>
      </c>
      <c r="T1411" s="5">
        <f t="shared" ref="T1411:T1474" si="563">I1411/H1411</f>
        <v>2.1855235418130707</v>
      </c>
      <c r="U1411" s="5"/>
      <c r="V1411" s="5"/>
      <c r="W1411" s="5">
        <f t="shared" ref="W1411:W1474" si="564">H1411*F1411-1</f>
        <v>0.42300000000000004</v>
      </c>
      <c r="X1411" s="4">
        <f t="shared" ref="X1411:X1474" si="565">J1411*F1411-1</f>
        <v>0.43399999999999994</v>
      </c>
      <c r="Y1411" s="4">
        <f t="shared" ref="Y1411:Y1474" si="566">X1411-W1411</f>
        <v>1.0999999999999899E-2</v>
      </c>
      <c r="Z1411" s="30">
        <f t="shared" ref="Z1411:Z1474" si="567">YEAR(A1411)</f>
        <v>2017</v>
      </c>
      <c r="AA1411" s="4">
        <f t="shared" ref="AA1411:AA1474" si="568">I1411*G1411-1</f>
        <v>-1</v>
      </c>
      <c r="AB1411" s="4">
        <f t="shared" ref="AB1411:AB1474" si="569">G1411*K1411-1</f>
        <v>-1</v>
      </c>
      <c r="AC1411" s="4">
        <f t="shared" ref="AC1411:AC1474" si="570">AB1411-AA1411</f>
        <v>0</v>
      </c>
      <c r="AD1411" s="4"/>
      <c r="AE1411" s="4">
        <f t="shared" ref="AE1411:AE1474" si="571">(1/H1411-1/J1411)</f>
        <v>5.3906189508678981E-3</v>
      </c>
      <c r="AF1411" s="31">
        <f t="shared" ref="AF1411:AF1474" si="572">H1411*F1411+I1411*G1411-2</f>
        <v>-0.57699999999999996</v>
      </c>
      <c r="AG1411" s="31">
        <f t="shared" ref="AG1411:AG1474" si="573">F1411*J1411+G1411*K1411-2</f>
        <v>-0.56600000000000006</v>
      </c>
      <c r="AH1411" s="3">
        <f t="shared" ref="AH1411:AH1474" si="574">IF(OR((1/H1411+1/K1411)&lt;1,(1/I1411+1/J1411)&lt;1),1,0)</f>
        <v>0</v>
      </c>
      <c r="AI1411" s="40" t="b">
        <f t="shared" ref="AI1411:AI1474" si="575">IF(MIN(1/H1411+1/K1411,1/I1411+1/J1411)&lt;0.99,1-MIN(1/H1411+1/K1411,1/I1411+1/J1411))</f>
        <v>0</v>
      </c>
      <c r="AJ1411" s="3">
        <f t="shared" ref="AJ1411:AJ1474" si="576">1-H1411*I1411/(H1411+I1411)</f>
        <v>2.3708360908890169E-2</v>
      </c>
      <c r="AK1411" s="3">
        <f t="shared" ref="AK1411:AK1474" si="577">1-(1/H1411+1/I1411)/H1411/I1411</f>
        <v>0.76855108946363404</v>
      </c>
    </row>
    <row r="1412" spans="1:37" s="3" customFormat="1" x14ac:dyDescent="0.25">
      <c r="A1412" s="9">
        <v>43093</v>
      </c>
      <c r="B1412" s="1" t="s">
        <v>53</v>
      </c>
      <c r="C1412" s="1" t="s">
        <v>74</v>
      </c>
      <c r="D1412">
        <v>7</v>
      </c>
      <c r="E1412" s="1">
        <v>14</v>
      </c>
      <c r="F1412">
        <f t="shared" si="553"/>
        <v>0</v>
      </c>
      <c r="G1412">
        <f t="shared" si="554"/>
        <v>1</v>
      </c>
      <c r="H1412" s="4">
        <v>3.48</v>
      </c>
      <c r="I1412" s="4">
        <v>1.357</v>
      </c>
      <c r="J1412" s="4">
        <v>3.64</v>
      </c>
      <c r="K1412" s="4">
        <v>1.333</v>
      </c>
      <c r="L1412" s="18">
        <f t="shared" si="555"/>
        <v>20</v>
      </c>
      <c r="M1412" s="18">
        <f t="shared" si="556"/>
        <v>70</v>
      </c>
      <c r="N1412" s="18">
        <f t="shared" si="557"/>
        <v>25</v>
      </c>
      <c r="O1412" s="18">
        <f t="shared" si="558"/>
        <v>75</v>
      </c>
      <c r="P1412" s="4">
        <f t="shared" si="559"/>
        <v>201712</v>
      </c>
      <c r="Q1412" s="23">
        <f t="shared" si="560"/>
        <v>2.5644804716285927</v>
      </c>
      <c r="R1412" s="23">
        <f t="shared" si="561"/>
        <v>-3.204346254630885</v>
      </c>
      <c r="S1412" s="22">
        <f t="shared" si="562"/>
        <v>-0.63986578300229224</v>
      </c>
      <c r="T1412" s="5">
        <f t="shared" si="563"/>
        <v>0.38994252873563218</v>
      </c>
      <c r="U1412" s="5"/>
      <c r="V1412" s="5"/>
      <c r="W1412" s="5">
        <f t="shared" si="564"/>
        <v>-1</v>
      </c>
      <c r="X1412" s="4">
        <f t="shared" si="565"/>
        <v>-1</v>
      </c>
      <c r="Y1412" s="4">
        <f t="shared" si="566"/>
        <v>0</v>
      </c>
      <c r="Z1412" s="30">
        <f t="shared" si="567"/>
        <v>2017</v>
      </c>
      <c r="AA1412" s="4">
        <f t="shared" si="568"/>
        <v>0.35699999999999998</v>
      </c>
      <c r="AB1412" s="4">
        <f t="shared" si="569"/>
        <v>0.33299999999999996</v>
      </c>
      <c r="AC1412" s="4">
        <f t="shared" si="570"/>
        <v>-2.4000000000000021E-2</v>
      </c>
      <c r="AD1412" s="4"/>
      <c r="AE1412" s="4">
        <f t="shared" si="571"/>
        <v>1.2631047113805749E-2</v>
      </c>
      <c r="AF1412" s="31">
        <f t="shared" si="572"/>
        <v>-0.64300000000000002</v>
      </c>
      <c r="AG1412" s="31">
        <f t="shared" si="573"/>
        <v>-0.66700000000000004</v>
      </c>
      <c r="AH1412" s="3">
        <f t="shared" si="574"/>
        <v>0</v>
      </c>
      <c r="AI1412" s="40" t="b">
        <f t="shared" si="575"/>
        <v>0</v>
      </c>
      <c r="AJ1412" s="3">
        <f t="shared" si="576"/>
        <v>2.3700640893115521E-2</v>
      </c>
      <c r="AK1412" s="3">
        <f t="shared" si="577"/>
        <v>0.78310082297952222</v>
      </c>
    </row>
    <row r="1413" spans="1:37" s="3" customFormat="1" x14ac:dyDescent="0.25">
      <c r="A1413" s="9">
        <v>43093</v>
      </c>
      <c r="B1413" s="1" t="s">
        <v>50</v>
      </c>
      <c r="C1413" s="1" t="s">
        <v>73</v>
      </c>
      <c r="D1413">
        <v>23</v>
      </c>
      <c r="E1413" s="1">
        <v>27</v>
      </c>
      <c r="F1413">
        <f t="shared" si="553"/>
        <v>0</v>
      </c>
      <c r="G1413">
        <f t="shared" si="554"/>
        <v>1</v>
      </c>
      <c r="H1413" s="4">
        <v>3.39</v>
      </c>
      <c r="I1413" s="4">
        <v>1.37</v>
      </c>
      <c r="J1413" s="4">
        <v>3.05</v>
      </c>
      <c r="K1413" s="4">
        <v>1.4339999999999999</v>
      </c>
      <c r="L1413" s="18">
        <f t="shared" si="555"/>
        <v>20</v>
      </c>
      <c r="M1413" s="18">
        <f t="shared" si="556"/>
        <v>70</v>
      </c>
      <c r="N1413" s="18">
        <f t="shared" si="557"/>
        <v>30</v>
      </c>
      <c r="O1413" s="18">
        <f t="shared" si="558"/>
        <v>65</v>
      </c>
      <c r="P1413" s="4">
        <f t="shared" si="559"/>
        <v>201712</v>
      </c>
      <c r="Q1413" s="23">
        <f t="shared" si="560"/>
        <v>2.4744525547445253</v>
      </c>
      <c r="R1413" s="23">
        <f t="shared" si="561"/>
        <v>-3.1211127445437059</v>
      </c>
      <c r="S1413" s="22">
        <f t="shared" si="562"/>
        <v>-0.64666018979918061</v>
      </c>
      <c r="T1413" s="5">
        <f t="shared" si="563"/>
        <v>0.40412979351032452</v>
      </c>
      <c r="U1413" s="5"/>
      <c r="V1413" s="5"/>
      <c r="W1413" s="5">
        <f t="shared" si="564"/>
        <v>-1</v>
      </c>
      <c r="X1413" s="4">
        <f t="shared" si="565"/>
        <v>-1</v>
      </c>
      <c r="Y1413" s="4">
        <f t="shared" si="566"/>
        <v>0</v>
      </c>
      <c r="Z1413" s="30">
        <f t="shared" si="567"/>
        <v>2017</v>
      </c>
      <c r="AA1413" s="4">
        <f t="shared" si="568"/>
        <v>0.37000000000000011</v>
      </c>
      <c r="AB1413" s="4">
        <f t="shared" si="569"/>
        <v>0.43399999999999994</v>
      </c>
      <c r="AC1413" s="4">
        <f t="shared" si="570"/>
        <v>6.3999999999999835E-2</v>
      </c>
      <c r="AD1413" s="4"/>
      <c r="AE1413" s="4">
        <f t="shared" si="571"/>
        <v>-3.2883601721553302E-2</v>
      </c>
      <c r="AF1413" s="31">
        <f t="shared" si="572"/>
        <v>-0.62999999999999989</v>
      </c>
      <c r="AG1413" s="31">
        <f t="shared" si="573"/>
        <v>-0.56600000000000006</v>
      </c>
      <c r="AH1413" s="3">
        <f t="shared" si="574"/>
        <v>1</v>
      </c>
      <c r="AI1413" s="40" t="b">
        <f t="shared" si="575"/>
        <v>0</v>
      </c>
      <c r="AJ1413" s="3">
        <f t="shared" si="576"/>
        <v>2.4306722689075522E-2</v>
      </c>
      <c r="AK1413" s="3">
        <f t="shared" si="577"/>
        <v>0.77931824859790866</v>
      </c>
    </row>
    <row r="1414" spans="1:37" s="3" customFormat="1" x14ac:dyDescent="0.25">
      <c r="A1414" s="9">
        <v>43093</v>
      </c>
      <c r="B1414" s="1" t="s">
        <v>48</v>
      </c>
      <c r="C1414" s="1" t="s">
        <v>35</v>
      </c>
      <c r="D1414">
        <v>27</v>
      </c>
      <c r="E1414" s="1">
        <v>11</v>
      </c>
      <c r="F1414">
        <f t="shared" si="553"/>
        <v>1</v>
      </c>
      <c r="G1414">
        <f t="shared" si="554"/>
        <v>0</v>
      </c>
      <c r="H1414" s="4">
        <v>1.5640000000000001</v>
      </c>
      <c r="I1414" s="4">
        <v>2.59</v>
      </c>
      <c r="J1414" s="4">
        <v>1.609</v>
      </c>
      <c r="K1414" s="4">
        <v>2.48</v>
      </c>
      <c r="L1414" s="18">
        <f t="shared" si="555"/>
        <v>60</v>
      </c>
      <c r="M1414" s="18">
        <f t="shared" si="556"/>
        <v>35</v>
      </c>
      <c r="N1414" s="18">
        <f t="shared" si="557"/>
        <v>60</v>
      </c>
      <c r="O1414" s="18">
        <f t="shared" si="558"/>
        <v>40</v>
      </c>
      <c r="P1414" s="4">
        <f t="shared" si="559"/>
        <v>201712</v>
      </c>
      <c r="Q1414" s="23">
        <f t="shared" si="560"/>
        <v>1.5640000000000001</v>
      </c>
      <c r="R1414" s="23">
        <f t="shared" si="561"/>
        <v>-2.4019804630001338</v>
      </c>
      <c r="S1414" s="22">
        <f t="shared" si="562"/>
        <v>-0.83798046300013374</v>
      </c>
      <c r="T1414" s="5">
        <f t="shared" si="563"/>
        <v>1.656010230179028</v>
      </c>
      <c r="U1414" s="5"/>
      <c r="V1414" s="5"/>
      <c r="W1414" s="5">
        <f t="shared" si="564"/>
        <v>0.56400000000000006</v>
      </c>
      <c r="X1414" s="4">
        <f t="shared" si="565"/>
        <v>0.60899999999999999</v>
      </c>
      <c r="Y1414" s="4">
        <f t="shared" si="566"/>
        <v>4.4999999999999929E-2</v>
      </c>
      <c r="Z1414" s="30">
        <f t="shared" si="567"/>
        <v>2017</v>
      </c>
      <c r="AA1414" s="4">
        <f t="shared" si="568"/>
        <v>-1</v>
      </c>
      <c r="AB1414" s="4">
        <f t="shared" si="569"/>
        <v>-1</v>
      </c>
      <c r="AC1414" s="4">
        <f t="shared" si="570"/>
        <v>0</v>
      </c>
      <c r="AD1414" s="4"/>
      <c r="AE1414" s="4">
        <f t="shared" si="571"/>
        <v>1.7882149482053467E-2</v>
      </c>
      <c r="AF1414" s="31">
        <f t="shared" si="572"/>
        <v>-0.43599999999999994</v>
      </c>
      <c r="AG1414" s="31">
        <f t="shared" si="573"/>
        <v>-0.39100000000000001</v>
      </c>
      <c r="AH1414" s="3">
        <f t="shared" si="574"/>
        <v>0</v>
      </c>
      <c r="AI1414" s="40" t="b">
        <f t="shared" si="575"/>
        <v>0</v>
      </c>
      <c r="AJ1414" s="3">
        <f t="shared" si="576"/>
        <v>2.4853153586904098E-2</v>
      </c>
      <c r="AK1414" s="3">
        <f t="shared" si="577"/>
        <v>0.74684094457368544</v>
      </c>
    </row>
    <row r="1415" spans="1:37" s="3" customFormat="1" x14ac:dyDescent="0.25">
      <c r="A1415" s="9">
        <v>43092</v>
      </c>
      <c r="B1415" s="1" t="s">
        <v>62</v>
      </c>
      <c r="C1415" s="1" t="s">
        <v>60</v>
      </c>
      <c r="D1415">
        <v>0</v>
      </c>
      <c r="E1415" s="1">
        <v>16</v>
      </c>
      <c r="F1415">
        <f t="shared" si="553"/>
        <v>0</v>
      </c>
      <c r="G1415">
        <f t="shared" si="554"/>
        <v>1</v>
      </c>
      <c r="H1415" s="4">
        <v>4.3</v>
      </c>
      <c r="I1415" s="4">
        <v>1.2629999999999999</v>
      </c>
      <c r="J1415" s="4">
        <v>4.38</v>
      </c>
      <c r="K1415" s="4">
        <v>1.256</v>
      </c>
      <c r="L1415" s="18">
        <f t="shared" si="555"/>
        <v>20</v>
      </c>
      <c r="M1415" s="18">
        <f t="shared" si="556"/>
        <v>75</v>
      </c>
      <c r="N1415" s="18">
        <f t="shared" si="557"/>
        <v>20</v>
      </c>
      <c r="O1415" s="18">
        <f t="shared" si="558"/>
        <v>75</v>
      </c>
      <c r="P1415" s="4">
        <f t="shared" si="559"/>
        <v>201712</v>
      </c>
      <c r="Q1415" s="23">
        <f t="shared" si="560"/>
        <v>3.4045922406967537</v>
      </c>
      <c r="R1415" s="23">
        <f t="shared" si="561"/>
        <v>-4.105311671851597</v>
      </c>
      <c r="S1415" s="22">
        <f t="shared" si="562"/>
        <v>-0.70071943115484325</v>
      </c>
      <c r="T1415" s="5">
        <f t="shared" si="563"/>
        <v>0.29372093023255813</v>
      </c>
      <c r="U1415" s="5"/>
      <c r="V1415" s="5"/>
      <c r="W1415" s="5">
        <f t="shared" si="564"/>
        <v>-1</v>
      </c>
      <c r="X1415" s="4">
        <f t="shared" si="565"/>
        <v>-1</v>
      </c>
      <c r="Y1415" s="4">
        <f t="shared" si="566"/>
        <v>0</v>
      </c>
      <c r="Z1415" s="30">
        <f t="shared" si="567"/>
        <v>2017</v>
      </c>
      <c r="AA1415" s="4">
        <f t="shared" si="568"/>
        <v>0.2629999999999999</v>
      </c>
      <c r="AB1415" s="4">
        <f t="shared" si="569"/>
        <v>0.25600000000000001</v>
      </c>
      <c r="AC1415" s="4">
        <f t="shared" si="570"/>
        <v>-6.9999999999998952E-3</v>
      </c>
      <c r="AD1415" s="4"/>
      <c r="AE1415" s="4">
        <f t="shared" si="571"/>
        <v>4.2476372517786798E-3</v>
      </c>
      <c r="AF1415" s="31">
        <f t="shared" si="572"/>
        <v>-0.7370000000000001</v>
      </c>
      <c r="AG1415" s="31">
        <f t="shared" si="573"/>
        <v>-0.74399999999999999</v>
      </c>
      <c r="AH1415" s="3">
        <f t="shared" si="574"/>
        <v>0</v>
      </c>
      <c r="AI1415" s="40" t="b">
        <f t="shared" si="575"/>
        <v>0</v>
      </c>
      <c r="AJ1415" s="3">
        <f t="shared" si="576"/>
        <v>2.3746180118641047E-2</v>
      </c>
      <c r="AK1415" s="3">
        <f t="shared" si="577"/>
        <v>0.81138968183796023</v>
      </c>
    </row>
    <row r="1416" spans="1:37" s="3" customFormat="1" x14ac:dyDescent="0.25">
      <c r="A1416" s="9">
        <v>43092</v>
      </c>
      <c r="B1416" s="1" t="s">
        <v>43</v>
      </c>
      <c r="C1416" s="1" t="s">
        <v>36</v>
      </c>
      <c r="D1416">
        <v>23</v>
      </c>
      <c r="E1416" s="1">
        <v>16</v>
      </c>
      <c r="F1416">
        <f t="shared" si="553"/>
        <v>1</v>
      </c>
      <c r="G1416">
        <f t="shared" si="554"/>
        <v>0</v>
      </c>
      <c r="H1416" s="4">
        <v>1.125</v>
      </c>
      <c r="I1416" s="4">
        <v>7.38</v>
      </c>
      <c r="J1416" s="4">
        <v>1.125</v>
      </c>
      <c r="K1416" s="4">
        <v>7.38</v>
      </c>
      <c r="L1416" s="18">
        <f t="shared" si="555"/>
        <v>80</v>
      </c>
      <c r="M1416" s="18">
        <f t="shared" si="556"/>
        <v>10</v>
      </c>
      <c r="N1416" s="18">
        <f t="shared" si="557"/>
        <v>85</v>
      </c>
      <c r="O1416" s="18">
        <f t="shared" si="558"/>
        <v>10</v>
      </c>
      <c r="P1416" s="4">
        <f t="shared" si="559"/>
        <v>201712</v>
      </c>
      <c r="Q1416" s="23">
        <f t="shared" si="560"/>
        <v>1.125</v>
      </c>
      <c r="R1416" s="23">
        <f t="shared" si="561"/>
        <v>-8.1567398119122263</v>
      </c>
      <c r="S1416" s="22">
        <f t="shared" si="562"/>
        <v>-7.0317398119122263</v>
      </c>
      <c r="T1416" s="5">
        <f t="shared" si="563"/>
        <v>6.56</v>
      </c>
      <c r="U1416" s="5"/>
      <c r="V1416" s="5"/>
      <c r="W1416" s="5">
        <f t="shared" si="564"/>
        <v>0.125</v>
      </c>
      <c r="X1416" s="4">
        <f t="shared" si="565"/>
        <v>0.125</v>
      </c>
      <c r="Y1416" s="4">
        <f t="shared" si="566"/>
        <v>0</v>
      </c>
      <c r="Z1416" s="30">
        <f t="shared" si="567"/>
        <v>2017</v>
      </c>
      <c r="AA1416" s="4">
        <f t="shared" si="568"/>
        <v>-1</v>
      </c>
      <c r="AB1416" s="4">
        <f t="shared" si="569"/>
        <v>-1</v>
      </c>
      <c r="AC1416" s="4">
        <f t="shared" si="570"/>
        <v>0</v>
      </c>
      <c r="AD1416" s="4"/>
      <c r="AE1416" s="4">
        <f t="shared" si="571"/>
        <v>0</v>
      </c>
      <c r="AF1416" s="31">
        <f t="shared" si="572"/>
        <v>-0.875</v>
      </c>
      <c r="AG1416" s="31">
        <f t="shared" si="573"/>
        <v>-0.875</v>
      </c>
      <c r="AH1416" s="3">
        <f t="shared" si="574"/>
        <v>0</v>
      </c>
      <c r="AI1416" s="40" t="b">
        <f t="shared" si="575"/>
        <v>0</v>
      </c>
      <c r="AJ1416" s="3">
        <f t="shared" si="576"/>
        <v>2.3809523809523725E-2</v>
      </c>
      <c r="AK1416" s="3">
        <f t="shared" si="577"/>
        <v>0.87661665234538522</v>
      </c>
    </row>
    <row r="1417" spans="1:37" s="3" customFormat="1" x14ac:dyDescent="0.25">
      <c r="A1417" s="9">
        <v>43087</v>
      </c>
      <c r="B1417" s="1" t="s">
        <v>39</v>
      </c>
      <c r="C1417" s="1" t="s">
        <v>41</v>
      </c>
      <c r="D1417">
        <v>21</v>
      </c>
      <c r="E1417" s="1">
        <v>24</v>
      </c>
      <c r="F1417">
        <f t="shared" si="553"/>
        <v>0</v>
      </c>
      <c r="G1417">
        <f t="shared" si="554"/>
        <v>1</v>
      </c>
      <c r="H1417" s="4">
        <v>3.22</v>
      </c>
      <c r="I1417" s="4">
        <v>1.4</v>
      </c>
      <c r="J1417" s="4">
        <v>3.81</v>
      </c>
      <c r="K1417" s="4">
        <v>1.3120000000000001</v>
      </c>
      <c r="L1417" s="18">
        <f t="shared" si="555"/>
        <v>30</v>
      </c>
      <c r="M1417" s="18">
        <f t="shared" si="556"/>
        <v>70</v>
      </c>
      <c r="N1417" s="18">
        <f t="shared" si="557"/>
        <v>25</v>
      </c>
      <c r="O1417" s="18">
        <f t="shared" si="558"/>
        <v>75</v>
      </c>
      <c r="P1417" s="4">
        <f t="shared" si="559"/>
        <v>201712</v>
      </c>
      <c r="Q1417" s="23">
        <f t="shared" si="560"/>
        <v>2.3000000000000003</v>
      </c>
      <c r="R1417" s="23">
        <f t="shared" si="561"/>
        <v>-2.9504504504504507</v>
      </c>
      <c r="S1417" s="22">
        <f t="shared" si="562"/>
        <v>-0.65045045045045047</v>
      </c>
      <c r="T1417" s="5">
        <f t="shared" si="563"/>
        <v>0.43478260869565211</v>
      </c>
      <c r="U1417" s="5"/>
      <c r="V1417" s="5"/>
      <c r="W1417" s="5">
        <f t="shared" si="564"/>
        <v>-1</v>
      </c>
      <c r="X1417" s="4">
        <f t="shared" si="565"/>
        <v>-1</v>
      </c>
      <c r="Y1417" s="4">
        <f t="shared" si="566"/>
        <v>0</v>
      </c>
      <c r="Z1417" s="30">
        <f t="shared" si="567"/>
        <v>2017</v>
      </c>
      <c r="AA1417" s="4">
        <f t="shared" si="568"/>
        <v>0.39999999999999991</v>
      </c>
      <c r="AB1417" s="4">
        <f t="shared" si="569"/>
        <v>0.31200000000000006</v>
      </c>
      <c r="AC1417" s="4">
        <f t="shared" si="570"/>
        <v>-8.7999999999999856E-2</v>
      </c>
      <c r="AD1417" s="4"/>
      <c r="AE1417" s="4">
        <f t="shared" si="571"/>
        <v>4.8091814610130235E-2</v>
      </c>
      <c r="AF1417" s="31">
        <f t="shared" si="572"/>
        <v>-0.60000000000000009</v>
      </c>
      <c r="AG1417" s="31">
        <f t="shared" si="573"/>
        <v>-0.68799999999999994</v>
      </c>
      <c r="AH1417" s="3">
        <f t="shared" si="574"/>
        <v>1</v>
      </c>
      <c r="AI1417" s="40">
        <f t="shared" si="575"/>
        <v>2.3247094113235889E-2</v>
      </c>
      <c r="AJ1417" s="3">
        <f t="shared" si="576"/>
        <v>2.4242424242424288E-2</v>
      </c>
      <c r="AK1417" s="3">
        <f t="shared" si="577"/>
        <v>0.77266088720122128</v>
      </c>
    </row>
    <row r="1418" spans="1:37" s="3" customFormat="1" x14ac:dyDescent="0.25">
      <c r="A1418" s="9">
        <v>43086</v>
      </c>
      <c r="B1418" s="1" t="s">
        <v>54</v>
      </c>
      <c r="C1418" s="1" t="s">
        <v>37</v>
      </c>
      <c r="D1418">
        <v>17</v>
      </c>
      <c r="E1418" s="1">
        <v>20</v>
      </c>
      <c r="F1418">
        <f t="shared" si="553"/>
        <v>0</v>
      </c>
      <c r="G1418">
        <f t="shared" si="554"/>
        <v>1</v>
      </c>
      <c r="H1418" s="4">
        <v>2.27</v>
      </c>
      <c r="I1418" s="4">
        <v>1.714</v>
      </c>
      <c r="J1418" s="4">
        <v>2.34</v>
      </c>
      <c r="K1418" s="4">
        <v>1.675</v>
      </c>
      <c r="L1418" s="18">
        <f t="shared" si="555"/>
        <v>40</v>
      </c>
      <c r="M1418" s="18">
        <f t="shared" si="556"/>
        <v>55</v>
      </c>
      <c r="N1418" s="18">
        <f t="shared" si="557"/>
        <v>40</v>
      </c>
      <c r="O1418" s="18">
        <f t="shared" si="558"/>
        <v>55</v>
      </c>
      <c r="P1418" s="4">
        <f t="shared" si="559"/>
        <v>201712</v>
      </c>
      <c r="Q1418" s="23">
        <f t="shared" si="560"/>
        <v>1.3243873978996499</v>
      </c>
      <c r="R1418" s="23">
        <f t="shared" si="561"/>
        <v>-2.1879617988927853</v>
      </c>
      <c r="S1418" s="22">
        <f t="shared" si="562"/>
        <v>-0.86357440099313543</v>
      </c>
      <c r="T1418" s="5">
        <f t="shared" si="563"/>
        <v>0.75506607929515412</v>
      </c>
      <c r="U1418" s="5"/>
      <c r="V1418" s="5"/>
      <c r="W1418" s="5">
        <f t="shared" si="564"/>
        <v>-1</v>
      </c>
      <c r="X1418" s="4">
        <f t="shared" si="565"/>
        <v>-1</v>
      </c>
      <c r="Y1418" s="4">
        <f t="shared" si="566"/>
        <v>0</v>
      </c>
      <c r="Z1418" s="30">
        <f t="shared" si="567"/>
        <v>2017</v>
      </c>
      <c r="AA1418" s="4">
        <f t="shared" si="568"/>
        <v>0.71399999999999997</v>
      </c>
      <c r="AB1418" s="4">
        <f t="shared" si="569"/>
        <v>0.67500000000000004</v>
      </c>
      <c r="AC1418" s="4">
        <f t="shared" si="570"/>
        <v>-3.8999999999999924E-2</v>
      </c>
      <c r="AD1418" s="4"/>
      <c r="AE1418" s="4">
        <f t="shared" si="571"/>
        <v>1.3178207010806076E-2</v>
      </c>
      <c r="AF1418" s="31">
        <f t="shared" si="572"/>
        <v>-0.28600000000000003</v>
      </c>
      <c r="AG1418" s="31">
        <f t="shared" si="573"/>
        <v>-0.32499999999999996</v>
      </c>
      <c r="AH1418" s="3">
        <f t="shared" si="574"/>
        <v>0</v>
      </c>
      <c r="AI1418" s="40" t="b">
        <f t="shared" si="575"/>
        <v>0</v>
      </c>
      <c r="AJ1418" s="3">
        <f t="shared" si="576"/>
        <v>2.3398594377510018E-2</v>
      </c>
      <c r="AK1418" s="3">
        <f t="shared" si="577"/>
        <v>0.73682418278000972</v>
      </c>
    </row>
    <row r="1419" spans="1:37" s="3" customFormat="1" x14ac:dyDescent="0.25">
      <c r="A1419" s="9">
        <v>43086</v>
      </c>
      <c r="B1419" s="1" t="s">
        <v>57</v>
      </c>
      <c r="C1419" s="1" t="s">
        <v>52</v>
      </c>
      <c r="D1419">
        <v>24</v>
      </c>
      <c r="E1419" s="1">
        <v>27</v>
      </c>
      <c r="F1419">
        <f t="shared" si="553"/>
        <v>0</v>
      </c>
      <c r="G1419">
        <f t="shared" si="554"/>
        <v>1</v>
      </c>
      <c r="H1419" s="4">
        <v>2.11</v>
      </c>
      <c r="I1419" s="4">
        <v>1.8129999999999999</v>
      </c>
      <c r="J1419" s="4">
        <v>2.1800000000000002</v>
      </c>
      <c r="K1419" s="4">
        <v>1.7689999999999999</v>
      </c>
      <c r="L1419" s="18">
        <f t="shared" si="555"/>
        <v>40</v>
      </c>
      <c r="M1419" s="18">
        <f t="shared" si="556"/>
        <v>55</v>
      </c>
      <c r="N1419" s="18">
        <f t="shared" si="557"/>
        <v>45</v>
      </c>
      <c r="O1419" s="18">
        <f t="shared" si="558"/>
        <v>55</v>
      </c>
      <c r="P1419" s="4">
        <f t="shared" si="559"/>
        <v>201712</v>
      </c>
      <c r="Q1419" s="23">
        <f t="shared" si="560"/>
        <v>1.1638168781025924</v>
      </c>
      <c r="R1419" s="23">
        <f t="shared" si="561"/>
        <v>-2.130913201023902</v>
      </c>
      <c r="S1419" s="22">
        <f t="shared" si="562"/>
        <v>-0.96709632292130965</v>
      </c>
      <c r="T1419" s="5">
        <f t="shared" si="563"/>
        <v>0.85924170616113749</v>
      </c>
      <c r="U1419" s="5"/>
      <c r="V1419" s="5"/>
      <c r="W1419" s="5">
        <f t="shared" si="564"/>
        <v>-1</v>
      </c>
      <c r="X1419" s="4">
        <f t="shared" si="565"/>
        <v>-1</v>
      </c>
      <c r="Y1419" s="4">
        <f t="shared" si="566"/>
        <v>0</v>
      </c>
      <c r="Z1419" s="30">
        <f t="shared" si="567"/>
        <v>2017</v>
      </c>
      <c r="AA1419" s="4">
        <f t="shared" si="568"/>
        <v>0.81299999999999994</v>
      </c>
      <c r="AB1419" s="4">
        <f t="shared" si="569"/>
        <v>0.76899999999999991</v>
      </c>
      <c r="AC1419" s="4">
        <f t="shared" si="570"/>
        <v>-4.4000000000000039E-2</v>
      </c>
      <c r="AD1419" s="4"/>
      <c r="AE1419" s="4">
        <f t="shared" si="571"/>
        <v>1.5218052958824335E-2</v>
      </c>
      <c r="AF1419" s="31">
        <f t="shared" si="572"/>
        <v>-0.18700000000000006</v>
      </c>
      <c r="AG1419" s="31">
        <f t="shared" si="573"/>
        <v>-0.23100000000000009</v>
      </c>
      <c r="AH1419" s="3">
        <f t="shared" si="574"/>
        <v>0</v>
      </c>
      <c r="AI1419" s="40" t="b">
        <f t="shared" si="575"/>
        <v>0</v>
      </c>
      <c r="AJ1419" s="3">
        <f t="shared" si="576"/>
        <v>2.4871271985725363E-2</v>
      </c>
      <c r="AK1419" s="3">
        <f t="shared" si="577"/>
        <v>0.73192408972781919</v>
      </c>
    </row>
    <row r="1420" spans="1:37" s="3" customFormat="1" x14ac:dyDescent="0.25">
      <c r="A1420" s="9">
        <v>43086</v>
      </c>
      <c r="B1420" s="1" t="s">
        <v>38</v>
      </c>
      <c r="C1420" s="1" t="s">
        <v>50</v>
      </c>
      <c r="D1420">
        <v>25</v>
      </c>
      <c r="E1420" s="1">
        <v>23</v>
      </c>
      <c r="F1420">
        <f t="shared" si="553"/>
        <v>1</v>
      </c>
      <c r="G1420">
        <f t="shared" si="554"/>
        <v>0</v>
      </c>
      <c r="H1420" s="4">
        <v>1.8</v>
      </c>
      <c r="I1420" s="4">
        <v>2.13</v>
      </c>
      <c r="J1420" s="4">
        <v>1.746</v>
      </c>
      <c r="K1420" s="4">
        <v>2.21</v>
      </c>
      <c r="L1420" s="18">
        <f t="shared" si="555"/>
        <v>50</v>
      </c>
      <c r="M1420" s="18">
        <f t="shared" si="556"/>
        <v>45</v>
      </c>
      <c r="N1420" s="18">
        <f t="shared" si="557"/>
        <v>55</v>
      </c>
      <c r="O1420" s="18">
        <f t="shared" si="558"/>
        <v>45</v>
      </c>
      <c r="P1420" s="4">
        <f t="shared" si="559"/>
        <v>201712</v>
      </c>
      <c r="Q1420" s="23">
        <f t="shared" si="560"/>
        <v>1.8</v>
      </c>
      <c r="R1420" s="23">
        <f t="shared" si="561"/>
        <v>-2.1349557522123894</v>
      </c>
      <c r="S1420" s="22">
        <f t="shared" si="562"/>
        <v>-0.33495575221238938</v>
      </c>
      <c r="T1420" s="5">
        <f t="shared" si="563"/>
        <v>1.1833333333333333</v>
      </c>
      <c r="U1420" s="5"/>
      <c r="V1420" s="5"/>
      <c r="W1420" s="5">
        <f t="shared" si="564"/>
        <v>0.8</v>
      </c>
      <c r="X1420" s="4">
        <f t="shared" si="565"/>
        <v>0.746</v>
      </c>
      <c r="Y1420" s="4">
        <f t="shared" si="566"/>
        <v>-5.4000000000000048E-2</v>
      </c>
      <c r="Z1420" s="30">
        <f t="shared" si="567"/>
        <v>2017</v>
      </c>
      <c r="AA1420" s="4">
        <f t="shared" si="568"/>
        <v>-1</v>
      </c>
      <c r="AB1420" s="4">
        <f t="shared" si="569"/>
        <v>-1</v>
      </c>
      <c r="AC1420" s="4">
        <f t="shared" si="570"/>
        <v>0</v>
      </c>
      <c r="AD1420" s="4"/>
      <c r="AE1420" s="4">
        <f t="shared" si="571"/>
        <v>-1.7182130584192379E-2</v>
      </c>
      <c r="AF1420" s="31">
        <f t="shared" si="572"/>
        <v>-0.19999999999999996</v>
      </c>
      <c r="AG1420" s="31">
        <f t="shared" si="573"/>
        <v>-0.254</v>
      </c>
      <c r="AH1420" s="3">
        <f t="shared" si="574"/>
        <v>0</v>
      </c>
      <c r="AI1420" s="40" t="b">
        <f t="shared" si="575"/>
        <v>0</v>
      </c>
      <c r="AJ1420" s="3">
        <f t="shared" si="576"/>
        <v>2.442748091603042E-2</v>
      </c>
      <c r="AK1420" s="3">
        <f t="shared" si="577"/>
        <v>0.73264498601182237</v>
      </c>
    </row>
    <row r="1421" spans="1:37" s="3" customFormat="1" x14ac:dyDescent="0.25">
      <c r="A1421" s="9">
        <v>43086</v>
      </c>
      <c r="B1421" s="1" t="s">
        <v>61</v>
      </c>
      <c r="C1421" s="1" t="s">
        <v>73</v>
      </c>
      <c r="D1421">
        <v>7</v>
      </c>
      <c r="E1421" s="1">
        <v>42</v>
      </c>
      <c r="F1421">
        <f t="shared" si="553"/>
        <v>0</v>
      </c>
      <c r="G1421">
        <f t="shared" si="554"/>
        <v>1</v>
      </c>
      <c r="H1421" s="4">
        <v>1.8260000000000001</v>
      </c>
      <c r="I1421" s="4">
        <v>2.1</v>
      </c>
      <c r="J1421" s="4">
        <v>1.952</v>
      </c>
      <c r="K1421" s="4">
        <v>1.952</v>
      </c>
      <c r="L1421" s="18">
        <f t="shared" si="555"/>
        <v>50</v>
      </c>
      <c r="M1421" s="18">
        <f t="shared" si="556"/>
        <v>45</v>
      </c>
      <c r="N1421" s="18">
        <f t="shared" si="557"/>
        <v>50</v>
      </c>
      <c r="O1421" s="18">
        <f t="shared" si="558"/>
        <v>50</v>
      </c>
      <c r="P1421" s="4">
        <f t="shared" si="559"/>
        <v>201712</v>
      </c>
      <c r="Q1421" s="23">
        <f t="shared" si="560"/>
        <v>0.86952380952380948</v>
      </c>
      <c r="R1421" s="23">
        <f t="shared" si="561"/>
        <v>-2.1197446621175433</v>
      </c>
      <c r="S1421" s="22">
        <f t="shared" si="562"/>
        <v>-1.2502208525937339</v>
      </c>
      <c r="T1421" s="5">
        <f t="shared" si="563"/>
        <v>1.1500547645125958</v>
      </c>
      <c r="U1421" s="5"/>
      <c r="V1421" s="5"/>
      <c r="W1421" s="5">
        <f t="shared" si="564"/>
        <v>-1</v>
      </c>
      <c r="X1421" s="4">
        <f t="shared" si="565"/>
        <v>-1</v>
      </c>
      <c r="Y1421" s="4">
        <f t="shared" si="566"/>
        <v>0</v>
      </c>
      <c r="Z1421" s="30">
        <f t="shared" si="567"/>
        <v>2017</v>
      </c>
      <c r="AA1421" s="4">
        <f t="shared" si="568"/>
        <v>1.1000000000000001</v>
      </c>
      <c r="AB1421" s="4">
        <f t="shared" si="569"/>
        <v>0.95199999999999996</v>
      </c>
      <c r="AC1421" s="4">
        <f t="shared" si="570"/>
        <v>-0.14800000000000013</v>
      </c>
      <c r="AD1421" s="4"/>
      <c r="AE1421" s="4">
        <f t="shared" si="571"/>
        <v>3.5350043991165925E-2</v>
      </c>
      <c r="AF1421" s="31">
        <f t="shared" si="572"/>
        <v>0.10000000000000009</v>
      </c>
      <c r="AG1421" s="31">
        <f t="shared" si="573"/>
        <v>-4.8000000000000043E-2</v>
      </c>
      <c r="AH1421" s="3">
        <f t="shared" si="574"/>
        <v>1</v>
      </c>
      <c r="AI1421" s="40">
        <f t="shared" si="575"/>
        <v>1.1514441842310763E-2</v>
      </c>
      <c r="AJ1421" s="3">
        <f t="shared" si="576"/>
        <v>2.3280692817116533E-2</v>
      </c>
      <c r="AK1421" s="3">
        <f t="shared" si="577"/>
        <v>0.73300067747643682</v>
      </c>
    </row>
    <row r="1422" spans="1:37" s="3" customFormat="1" x14ac:dyDescent="0.25">
      <c r="A1422" s="9">
        <v>43086</v>
      </c>
      <c r="B1422" s="1" t="s">
        <v>46</v>
      </c>
      <c r="C1422" s="1" t="s">
        <v>51</v>
      </c>
      <c r="D1422">
        <v>24</v>
      </c>
      <c r="E1422" s="1">
        <v>16</v>
      </c>
      <c r="F1422">
        <f t="shared" si="553"/>
        <v>1</v>
      </c>
      <c r="G1422">
        <f t="shared" si="554"/>
        <v>0</v>
      </c>
      <c r="H1422" s="4">
        <v>1.5880000000000001</v>
      </c>
      <c r="I1422" s="4">
        <v>2.5299999999999998</v>
      </c>
      <c r="J1422" s="4">
        <v>1.5549999999999999</v>
      </c>
      <c r="K1422" s="4">
        <v>2.62</v>
      </c>
      <c r="L1422" s="18">
        <f t="shared" si="555"/>
        <v>60</v>
      </c>
      <c r="M1422" s="18">
        <f t="shared" si="556"/>
        <v>35</v>
      </c>
      <c r="N1422" s="18">
        <f t="shared" si="557"/>
        <v>60</v>
      </c>
      <c r="O1422" s="18">
        <f t="shared" si="558"/>
        <v>35</v>
      </c>
      <c r="P1422" s="4">
        <f t="shared" si="559"/>
        <v>201712</v>
      </c>
      <c r="Q1422" s="23">
        <f t="shared" si="560"/>
        <v>1.5880000000000001</v>
      </c>
      <c r="R1422" s="23">
        <f t="shared" si="561"/>
        <v>-2.3542750433506736</v>
      </c>
      <c r="S1422" s="22">
        <f t="shared" si="562"/>
        <v>-0.76627504335067353</v>
      </c>
      <c r="T1422" s="5">
        <f t="shared" si="563"/>
        <v>1.5931989924433247</v>
      </c>
      <c r="U1422" s="5"/>
      <c r="V1422" s="5"/>
      <c r="W1422" s="5">
        <f t="shared" si="564"/>
        <v>0.58800000000000008</v>
      </c>
      <c r="X1422" s="4">
        <f t="shared" si="565"/>
        <v>0.55499999999999994</v>
      </c>
      <c r="Y1422" s="4">
        <f t="shared" si="566"/>
        <v>-3.300000000000014E-2</v>
      </c>
      <c r="Z1422" s="30">
        <f t="shared" si="567"/>
        <v>2017</v>
      </c>
      <c r="AA1422" s="4">
        <f t="shared" si="568"/>
        <v>-1</v>
      </c>
      <c r="AB1422" s="4">
        <f t="shared" si="569"/>
        <v>-1</v>
      </c>
      <c r="AC1422" s="4">
        <f t="shared" si="570"/>
        <v>0</v>
      </c>
      <c r="AD1422" s="4"/>
      <c r="AE1422" s="4">
        <f t="shared" si="571"/>
        <v>-1.3363894805899612E-2</v>
      </c>
      <c r="AF1422" s="31">
        <f t="shared" si="572"/>
        <v>-0.41199999999999992</v>
      </c>
      <c r="AG1422" s="31">
        <f t="shared" si="573"/>
        <v>-0.44500000000000006</v>
      </c>
      <c r="AH1422" s="3">
        <f t="shared" si="574"/>
        <v>0</v>
      </c>
      <c r="AI1422" s="40" t="b">
        <f t="shared" si="575"/>
        <v>0</v>
      </c>
      <c r="AJ1422" s="3">
        <f t="shared" si="576"/>
        <v>2.4371053909664986E-2</v>
      </c>
      <c r="AK1422" s="3">
        <f t="shared" si="577"/>
        <v>0.74488011894783868</v>
      </c>
    </row>
    <row r="1423" spans="1:37" s="3" customFormat="1" x14ac:dyDescent="0.25">
      <c r="A1423" s="9">
        <v>43086</v>
      </c>
      <c r="B1423" s="1" t="s">
        <v>40</v>
      </c>
      <c r="C1423" s="1" t="s">
        <v>62</v>
      </c>
      <c r="D1423">
        <v>31</v>
      </c>
      <c r="E1423" s="1">
        <v>24</v>
      </c>
      <c r="F1423">
        <f t="shared" si="553"/>
        <v>1</v>
      </c>
      <c r="G1423">
        <f t="shared" si="554"/>
        <v>0</v>
      </c>
      <c r="H1423" s="4">
        <v>1.7350000000000001</v>
      </c>
      <c r="I1423" s="4">
        <v>2.23</v>
      </c>
      <c r="J1423" s="4">
        <v>1.6890000000000001</v>
      </c>
      <c r="K1423" s="4">
        <v>2.31</v>
      </c>
      <c r="L1423" s="18">
        <f t="shared" si="555"/>
        <v>50</v>
      </c>
      <c r="M1423" s="18">
        <f t="shared" si="556"/>
        <v>40</v>
      </c>
      <c r="N1423" s="18">
        <f t="shared" si="557"/>
        <v>55</v>
      </c>
      <c r="O1423" s="18">
        <f t="shared" si="558"/>
        <v>40</v>
      </c>
      <c r="P1423" s="4">
        <f t="shared" si="559"/>
        <v>201712</v>
      </c>
      <c r="Q1423" s="23">
        <f t="shared" si="560"/>
        <v>1.7350000000000001</v>
      </c>
      <c r="R1423" s="23">
        <f t="shared" si="561"/>
        <v>-2.1735523477683754</v>
      </c>
      <c r="S1423" s="22">
        <f t="shared" si="562"/>
        <v>-0.43855234776837526</v>
      </c>
      <c r="T1423" s="5">
        <f t="shared" si="563"/>
        <v>1.2853025936599423</v>
      </c>
      <c r="U1423" s="5"/>
      <c r="V1423" s="5"/>
      <c r="W1423" s="5">
        <f t="shared" si="564"/>
        <v>0.7350000000000001</v>
      </c>
      <c r="X1423" s="4">
        <f t="shared" si="565"/>
        <v>0.68900000000000006</v>
      </c>
      <c r="Y1423" s="4">
        <f t="shared" si="566"/>
        <v>-4.6000000000000041E-2</v>
      </c>
      <c r="Z1423" s="30">
        <f t="shared" si="567"/>
        <v>2017</v>
      </c>
      <c r="AA1423" s="4">
        <f t="shared" si="568"/>
        <v>-1</v>
      </c>
      <c r="AB1423" s="4">
        <f t="shared" si="569"/>
        <v>-1</v>
      </c>
      <c r="AC1423" s="4">
        <f t="shared" si="570"/>
        <v>0</v>
      </c>
      <c r="AD1423" s="4"/>
      <c r="AE1423" s="4">
        <f t="shared" si="571"/>
        <v>-1.5697435346188171E-2</v>
      </c>
      <c r="AF1423" s="31">
        <f t="shared" si="572"/>
        <v>-0.2649999999999999</v>
      </c>
      <c r="AG1423" s="31">
        <f t="shared" si="573"/>
        <v>-0.31099999999999994</v>
      </c>
      <c r="AH1423" s="3">
        <f t="shared" si="574"/>
        <v>0</v>
      </c>
      <c r="AI1423" s="40" t="b">
        <f t="shared" si="575"/>
        <v>0</v>
      </c>
      <c r="AJ1423" s="3">
        <f t="shared" si="576"/>
        <v>2.4199243379571134E-2</v>
      </c>
      <c r="AK1423" s="3">
        <f t="shared" si="577"/>
        <v>0.73512894137986473</v>
      </c>
    </row>
    <row r="1424" spans="1:37" s="3" customFormat="1" x14ac:dyDescent="0.25">
      <c r="A1424" s="9">
        <v>43086</v>
      </c>
      <c r="B1424" s="1" t="s">
        <v>58</v>
      </c>
      <c r="C1424" s="1" t="s">
        <v>43</v>
      </c>
      <c r="D1424">
        <v>10</v>
      </c>
      <c r="E1424" s="1">
        <v>27</v>
      </c>
      <c r="F1424">
        <f t="shared" si="553"/>
        <v>0</v>
      </c>
      <c r="G1424">
        <f t="shared" si="554"/>
        <v>1</v>
      </c>
      <c r="H1424" s="4">
        <v>3.64</v>
      </c>
      <c r="I1424" s="4">
        <v>1.333</v>
      </c>
      <c r="J1424" s="4">
        <v>3.35</v>
      </c>
      <c r="K1424" s="4">
        <v>1.377</v>
      </c>
      <c r="L1424" s="18">
        <f t="shared" si="555"/>
        <v>20</v>
      </c>
      <c r="M1424" s="18">
        <f t="shared" si="556"/>
        <v>75</v>
      </c>
      <c r="N1424" s="18">
        <f t="shared" si="557"/>
        <v>25</v>
      </c>
      <c r="O1424" s="18">
        <f t="shared" si="558"/>
        <v>70</v>
      </c>
      <c r="P1424" s="4">
        <f t="shared" si="559"/>
        <v>201712</v>
      </c>
      <c r="Q1424" s="23">
        <f t="shared" si="560"/>
        <v>2.730682670667667</v>
      </c>
      <c r="R1424" s="23">
        <f t="shared" si="561"/>
        <v>-3.3817908817908822</v>
      </c>
      <c r="S1424" s="22">
        <f t="shared" si="562"/>
        <v>-0.65110821112321515</v>
      </c>
      <c r="T1424" s="5">
        <f t="shared" si="563"/>
        <v>0.36620879120879118</v>
      </c>
      <c r="U1424" s="5"/>
      <c r="V1424" s="5"/>
      <c r="W1424" s="5">
        <f t="shared" si="564"/>
        <v>-1</v>
      </c>
      <c r="X1424" s="4">
        <f t="shared" si="565"/>
        <v>-1</v>
      </c>
      <c r="Y1424" s="4">
        <f t="shared" si="566"/>
        <v>0</v>
      </c>
      <c r="Z1424" s="30">
        <f t="shared" si="567"/>
        <v>2017</v>
      </c>
      <c r="AA1424" s="4">
        <f t="shared" si="568"/>
        <v>0.33299999999999996</v>
      </c>
      <c r="AB1424" s="4">
        <f t="shared" si="569"/>
        <v>0.377</v>
      </c>
      <c r="AC1424" s="4">
        <f t="shared" si="570"/>
        <v>4.4000000000000039E-2</v>
      </c>
      <c r="AD1424" s="4"/>
      <c r="AE1424" s="4">
        <f t="shared" si="571"/>
        <v>-2.3782187961292445E-2</v>
      </c>
      <c r="AF1424" s="31">
        <f t="shared" si="572"/>
        <v>-0.66700000000000004</v>
      </c>
      <c r="AG1424" s="31">
        <f t="shared" si="573"/>
        <v>-0.623</v>
      </c>
      <c r="AH1424" s="3">
        <f t="shared" si="574"/>
        <v>0</v>
      </c>
      <c r="AI1424" s="40" t="b">
        <f t="shared" si="575"/>
        <v>0</v>
      </c>
      <c r="AJ1424" s="3">
        <f t="shared" si="576"/>
        <v>2.4307259199678244E-2</v>
      </c>
      <c r="AK1424" s="3">
        <f t="shared" si="577"/>
        <v>0.78877010015993076</v>
      </c>
    </row>
    <row r="1425" spans="1:37" s="3" customFormat="1" x14ac:dyDescent="0.25">
      <c r="A1425" s="9">
        <v>43086</v>
      </c>
      <c r="B1425" s="1" t="s">
        <v>56</v>
      </c>
      <c r="C1425" s="1" t="s">
        <v>47</v>
      </c>
      <c r="D1425">
        <v>45</v>
      </c>
      <c r="E1425" s="1">
        <v>7</v>
      </c>
      <c r="F1425">
        <f t="shared" si="553"/>
        <v>1</v>
      </c>
      <c r="G1425">
        <f t="shared" si="554"/>
        <v>0</v>
      </c>
      <c r="H1425" s="4">
        <v>1.1659999999999999</v>
      </c>
      <c r="I1425" s="4">
        <v>5.98</v>
      </c>
      <c r="J1425" s="4">
        <v>1.2</v>
      </c>
      <c r="K1425" s="4">
        <v>5.23</v>
      </c>
      <c r="L1425" s="18">
        <f t="shared" si="555"/>
        <v>80</v>
      </c>
      <c r="M1425" s="18">
        <f t="shared" si="556"/>
        <v>15</v>
      </c>
      <c r="N1425" s="18">
        <f t="shared" si="557"/>
        <v>80</v>
      </c>
      <c r="O1425" s="18">
        <f t="shared" si="558"/>
        <v>15</v>
      </c>
      <c r="P1425" s="4">
        <f t="shared" si="559"/>
        <v>201712</v>
      </c>
      <c r="Q1425" s="23">
        <f t="shared" si="560"/>
        <v>1.1659999999999999</v>
      </c>
      <c r="R1425" s="23">
        <f t="shared" si="561"/>
        <v>-6.2248995983935771</v>
      </c>
      <c r="S1425" s="22">
        <f t="shared" si="562"/>
        <v>-5.0588995983935767</v>
      </c>
      <c r="T1425" s="5">
        <f t="shared" si="563"/>
        <v>5.128644939965695</v>
      </c>
      <c r="U1425" s="5"/>
      <c r="V1425" s="5"/>
      <c r="W1425" s="5">
        <f t="shared" si="564"/>
        <v>0.16599999999999993</v>
      </c>
      <c r="X1425" s="4">
        <f t="shared" si="565"/>
        <v>0.19999999999999996</v>
      </c>
      <c r="Y1425" s="4">
        <f t="shared" si="566"/>
        <v>3.400000000000003E-2</v>
      </c>
      <c r="Z1425" s="30">
        <f t="shared" si="567"/>
        <v>2017</v>
      </c>
      <c r="AA1425" s="4">
        <f t="shared" si="568"/>
        <v>-1</v>
      </c>
      <c r="AB1425" s="4">
        <f t="shared" si="569"/>
        <v>-1</v>
      </c>
      <c r="AC1425" s="4">
        <f t="shared" si="570"/>
        <v>0</v>
      </c>
      <c r="AD1425" s="4"/>
      <c r="AE1425" s="4">
        <f t="shared" si="571"/>
        <v>2.4299599771297919E-2</v>
      </c>
      <c r="AF1425" s="31">
        <f t="shared" si="572"/>
        <v>-0.83400000000000007</v>
      </c>
      <c r="AG1425" s="31">
        <f t="shared" si="573"/>
        <v>-0.8</v>
      </c>
      <c r="AH1425" s="3">
        <f t="shared" si="574"/>
        <v>0</v>
      </c>
      <c r="AI1425" s="40" t="b">
        <f t="shared" si="575"/>
        <v>0</v>
      </c>
      <c r="AJ1425" s="3">
        <f t="shared" si="576"/>
        <v>2.4254128183599288E-2</v>
      </c>
      <c r="AK1425" s="3">
        <f t="shared" si="577"/>
        <v>0.85301820628908975</v>
      </c>
    </row>
    <row r="1426" spans="1:37" s="3" customFormat="1" x14ac:dyDescent="0.25">
      <c r="A1426" s="9">
        <v>43086</v>
      </c>
      <c r="B1426" s="1" t="s">
        <v>60</v>
      </c>
      <c r="C1426" s="1" t="s">
        <v>44</v>
      </c>
      <c r="D1426">
        <v>34</v>
      </c>
      <c r="E1426" s="1">
        <v>7</v>
      </c>
      <c r="F1426">
        <f t="shared" si="553"/>
        <v>1</v>
      </c>
      <c r="G1426">
        <f t="shared" si="554"/>
        <v>0</v>
      </c>
      <c r="H1426" s="4">
        <v>1.181</v>
      </c>
      <c r="I1426" s="4">
        <v>5.61</v>
      </c>
      <c r="J1426" s="4">
        <v>1.153</v>
      </c>
      <c r="K1426" s="4">
        <v>6.34</v>
      </c>
      <c r="L1426" s="18">
        <f t="shared" si="555"/>
        <v>80</v>
      </c>
      <c r="M1426" s="18">
        <f t="shared" si="556"/>
        <v>15</v>
      </c>
      <c r="N1426" s="18">
        <f t="shared" si="557"/>
        <v>85</v>
      </c>
      <c r="O1426" s="18">
        <f t="shared" si="558"/>
        <v>15</v>
      </c>
      <c r="P1426" s="4">
        <f t="shared" si="559"/>
        <v>201712</v>
      </c>
      <c r="Q1426" s="23">
        <f t="shared" si="560"/>
        <v>1.181</v>
      </c>
      <c r="R1426" s="23">
        <f t="shared" si="561"/>
        <v>-5.7417816181493491</v>
      </c>
      <c r="S1426" s="22">
        <f t="shared" si="562"/>
        <v>-4.560781618149349</v>
      </c>
      <c r="T1426" s="5">
        <f t="shared" si="563"/>
        <v>4.750211685012701</v>
      </c>
      <c r="U1426" s="5"/>
      <c r="V1426" s="5"/>
      <c r="W1426" s="5">
        <f t="shared" si="564"/>
        <v>0.18100000000000005</v>
      </c>
      <c r="X1426" s="4">
        <f t="shared" si="565"/>
        <v>0.15300000000000002</v>
      </c>
      <c r="Y1426" s="4">
        <f t="shared" si="566"/>
        <v>-2.8000000000000025E-2</v>
      </c>
      <c r="Z1426" s="30">
        <f t="shared" si="567"/>
        <v>2017</v>
      </c>
      <c r="AA1426" s="4">
        <f t="shared" si="568"/>
        <v>-1</v>
      </c>
      <c r="AB1426" s="4">
        <f t="shared" si="569"/>
        <v>-1</v>
      </c>
      <c r="AC1426" s="4">
        <f t="shared" si="570"/>
        <v>0</v>
      </c>
      <c r="AD1426" s="4"/>
      <c r="AE1426" s="4">
        <f t="shared" si="571"/>
        <v>-2.0562637833931641E-2</v>
      </c>
      <c r="AF1426" s="31">
        <f t="shared" si="572"/>
        <v>-0.81899999999999995</v>
      </c>
      <c r="AG1426" s="31">
        <f t="shared" si="573"/>
        <v>-0.84699999999999998</v>
      </c>
      <c r="AH1426" s="3">
        <f t="shared" si="574"/>
        <v>0</v>
      </c>
      <c r="AI1426" s="40" t="b">
        <f t="shared" si="575"/>
        <v>0</v>
      </c>
      <c r="AJ1426" s="3">
        <f t="shared" si="576"/>
        <v>2.4383743189515528E-2</v>
      </c>
      <c r="AK1426" s="3">
        <f t="shared" si="577"/>
        <v>0.84529362405738007</v>
      </c>
    </row>
    <row r="1427" spans="1:37" s="3" customFormat="1" x14ac:dyDescent="0.25">
      <c r="A1427" s="9">
        <v>43086</v>
      </c>
      <c r="B1427" s="1" t="s">
        <v>42</v>
      </c>
      <c r="C1427" s="1" t="s">
        <v>53</v>
      </c>
      <c r="D1427">
        <v>31</v>
      </c>
      <c r="E1427" s="1">
        <v>19</v>
      </c>
      <c r="F1427">
        <f t="shared" si="553"/>
        <v>1</v>
      </c>
      <c r="G1427">
        <f t="shared" si="554"/>
        <v>0</v>
      </c>
      <c r="H1427" s="4">
        <v>1.08</v>
      </c>
      <c r="I1427" s="4">
        <v>10.16</v>
      </c>
      <c r="J1427" s="4">
        <v>1.0900000000000001</v>
      </c>
      <c r="K1427" s="4">
        <v>8.89</v>
      </c>
      <c r="L1427" s="18">
        <f t="shared" si="555"/>
        <v>90</v>
      </c>
      <c r="M1427" s="18">
        <f t="shared" si="556"/>
        <v>5</v>
      </c>
      <c r="N1427" s="18">
        <f t="shared" si="557"/>
        <v>90</v>
      </c>
      <c r="O1427" s="18">
        <f t="shared" si="558"/>
        <v>10</v>
      </c>
      <c r="P1427" s="4">
        <f t="shared" si="559"/>
        <v>201712</v>
      </c>
      <c r="Q1427" s="23">
        <f t="shared" si="560"/>
        <v>1.08</v>
      </c>
      <c r="R1427" s="23">
        <f t="shared" si="561"/>
        <v>-12.609170305676844</v>
      </c>
      <c r="S1427" s="22">
        <f t="shared" si="562"/>
        <v>-11.529170305676844</v>
      </c>
      <c r="T1427" s="5">
        <f t="shared" si="563"/>
        <v>9.4074074074074066</v>
      </c>
      <c r="U1427" s="5"/>
      <c r="V1427" s="5"/>
      <c r="W1427" s="5">
        <f t="shared" si="564"/>
        <v>8.0000000000000071E-2</v>
      </c>
      <c r="X1427" s="4">
        <f t="shared" si="565"/>
        <v>9.000000000000008E-2</v>
      </c>
      <c r="Y1427" s="4">
        <f t="shared" si="566"/>
        <v>1.0000000000000009E-2</v>
      </c>
      <c r="Z1427" s="30">
        <f t="shared" si="567"/>
        <v>2017</v>
      </c>
      <c r="AA1427" s="4">
        <f t="shared" si="568"/>
        <v>-1</v>
      </c>
      <c r="AB1427" s="4">
        <f t="shared" si="569"/>
        <v>-1</v>
      </c>
      <c r="AC1427" s="4">
        <f t="shared" si="570"/>
        <v>0</v>
      </c>
      <c r="AD1427" s="4"/>
      <c r="AE1427" s="4">
        <f t="shared" si="571"/>
        <v>8.4947332653754204E-3</v>
      </c>
      <c r="AF1427" s="31">
        <f t="shared" si="572"/>
        <v>-0.91999999999999993</v>
      </c>
      <c r="AG1427" s="31">
        <f t="shared" si="573"/>
        <v>-0.90999999999999992</v>
      </c>
      <c r="AH1427" s="3">
        <f t="shared" si="574"/>
        <v>0</v>
      </c>
      <c r="AI1427" s="40" t="b">
        <f t="shared" si="575"/>
        <v>0</v>
      </c>
      <c r="AJ1427" s="3">
        <f t="shared" si="576"/>
        <v>2.3772241992882526E-2</v>
      </c>
      <c r="AK1427" s="3">
        <f t="shared" si="577"/>
        <v>0.90664633249705462</v>
      </c>
    </row>
    <row r="1428" spans="1:37" s="3" customFormat="1" x14ac:dyDescent="0.25">
      <c r="A1428" s="9">
        <v>43086</v>
      </c>
      <c r="B1428" s="1" t="s">
        <v>34</v>
      </c>
      <c r="C1428" s="1" t="s">
        <v>55</v>
      </c>
      <c r="D1428">
        <v>29</v>
      </c>
      <c r="E1428" s="1">
        <v>34</v>
      </c>
      <c r="F1428">
        <f t="shared" si="553"/>
        <v>0</v>
      </c>
      <c r="G1428">
        <f t="shared" si="554"/>
        <v>1</v>
      </c>
      <c r="H1428" s="4">
        <v>3.89</v>
      </c>
      <c r="I1428" s="4">
        <v>1.3029999999999999</v>
      </c>
      <c r="J1428" s="4">
        <v>3.73</v>
      </c>
      <c r="K1428" s="4">
        <v>1.3220000000000001</v>
      </c>
      <c r="L1428" s="18">
        <f t="shared" si="555"/>
        <v>20</v>
      </c>
      <c r="M1428" s="18">
        <f t="shared" si="556"/>
        <v>75</v>
      </c>
      <c r="N1428" s="18">
        <f t="shared" si="557"/>
        <v>25</v>
      </c>
      <c r="O1428" s="18">
        <f t="shared" si="558"/>
        <v>75</v>
      </c>
      <c r="P1428" s="4">
        <f t="shared" si="559"/>
        <v>201712</v>
      </c>
      <c r="Q1428" s="23">
        <f t="shared" si="560"/>
        <v>2.9854182655410595</v>
      </c>
      <c r="R1428" s="23">
        <f t="shared" si="561"/>
        <v>-3.6463507942489759</v>
      </c>
      <c r="S1428" s="22">
        <f t="shared" si="562"/>
        <v>-0.66093252870791641</v>
      </c>
      <c r="T1428" s="5">
        <f t="shared" si="563"/>
        <v>0.3349614395886889</v>
      </c>
      <c r="U1428" s="5"/>
      <c r="V1428" s="5"/>
      <c r="W1428" s="5">
        <f t="shared" si="564"/>
        <v>-1</v>
      </c>
      <c r="X1428" s="4">
        <f t="shared" si="565"/>
        <v>-1</v>
      </c>
      <c r="Y1428" s="4">
        <f t="shared" si="566"/>
        <v>0</v>
      </c>
      <c r="Z1428" s="30">
        <f t="shared" si="567"/>
        <v>2017</v>
      </c>
      <c r="AA1428" s="4">
        <f t="shared" si="568"/>
        <v>0.30299999999999994</v>
      </c>
      <c r="AB1428" s="4">
        <f t="shared" si="569"/>
        <v>0.32200000000000006</v>
      </c>
      <c r="AC1428" s="4">
        <f t="shared" si="570"/>
        <v>1.9000000000000128E-2</v>
      </c>
      <c r="AD1428" s="4"/>
      <c r="AE1428" s="4">
        <f t="shared" si="571"/>
        <v>-1.1027106004948439E-2</v>
      </c>
      <c r="AF1428" s="31">
        <f t="shared" si="572"/>
        <v>-0.69700000000000006</v>
      </c>
      <c r="AG1428" s="31">
        <f t="shared" si="573"/>
        <v>-0.67799999999999994</v>
      </c>
      <c r="AH1428" s="3">
        <f t="shared" si="574"/>
        <v>0</v>
      </c>
      <c r="AI1428" s="40" t="b">
        <f t="shared" si="575"/>
        <v>0</v>
      </c>
      <c r="AJ1428" s="3">
        <f t="shared" si="576"/>
        <v>2.394184479106487E-2</v>
      </c>
      <c r="AK1428" s="3">
        <f t="shared" si="577"/>
        <v>0.79787022688285669</v>
      </c>
    </row>
    <row r="1429" spans="1:37" s="3" customFormat="1" x14ac:dyDescent="0.25">
      <c r="A1429" s="9">
        <v>43086</v>
      </c>
      <c r="B1429" s="1" t="s">
        <v>48</v>
      </c>
      <c r="C1429" s="1" t="s">
        <v>63</v>
      </c>
      <c r="D1429">
        <v>20</v>
      </c>
      <c r="E1429" s="1">
        <v>15</v>
      </c>
      <c r="F1429">
        <f t="shared" si="553"/>
        <v>1</v>
      </c>
      <c r="G1429">
        <f t="shared" si="554"/>
        <v>0</v>
      </c>
      <c r="H1429" s="4">
        <v>1.48</v>
      </c>
      <c r="I1429" s="4">
        <v>2.86</v>
      </c>
      <c r="J1429" s="4">
        <v>1.502</v>
      </c>
      <c r="K1429" s="4">
        <v>2.79</v>
      </c>
      <c r="L1429" s="18">
        <f t="shared" si="555"/>
        <v>60</v>
      </c>
      <c r="M1429" s="18">
        <f t="shared" si="556"/>
        <v>30</v>
      </c>
      <c r="N1429" s="18">
        <f t="shared" si="557"/>
        <v>65</v>
      </c>
      <c r="O1429" s="18">
        <f t="shared" si="558"/>
        <v>35</v>
      </c>
      <c r="P1429" s="4">
        <f t="shared" si="559"/>
        <v>201712</v>
      </c>
      <c r="Q1429" s="23">
        <f t="shared" si="560"/>
        <v>1.48</v>
      </c>
      <c r="R1429" s="23">
        <f t="shared" si="561"/>
        <v>-2.620967741935484</v>
      </c>
      <c r="S1429" s="22">
        <f t="shared" si="562"/>
        <v>-1.140967741935484</v>
      </c>
      <c r="T1429" s="5">
        <f t="shared" si="563"/>
        <v>1.9324324324324325</v>
      </c>
      <c r="U1429" s="5"/>
      <c r="V1429" s="5"/>
      <c r="W1429" s="5">
        <f t="shared" si="564"/>
        <v>0.48</v>
      </c>
      <c r="X1429" s="4">
        <f t="shared" si="565"/>
        <v>0.502</v>
      </c>
      <c r="Y1429" s="4">
        <f t="shared" si="566"/>
        <v>2.200000000000002E-2</v>
      </c>
      <c r="Z1429" s="30">
        <f t="shared" si="567"/>
        <v>2017</v>
      </c>
      <c r="AA1429" s="4">
        <f t="shared" si="568"/>
        <v>-1</v>
      </c>
      <c r="AB1429" s="4">
        <f t="shared" si="569"/>
        <v>-1</v>
      </c>
      <c r="AC1429" s="4">
        <f t="shared" si="570"/>
        <v>0</v>
      </c>
      <c r="AD1429" s="4"/>
      <c r="AE1429" s="4">
        <f t="shared" si="571"/>
        <v>9.8967142908553685E-3</v>
      </c>
      <c r="AF1429" s="31">
        <f t="shared" si="572"/>
        <v>-0.52</v>
      </c>
      <c r="AG1429" s="31">
        <f t="shared" si="573"/>
        <v>-0.498</v>
      </c>
      <c r="AH1429" s="3">
        <f t="shared" si="574"/>
        <v>0</v>
      </c>
      <c r="AI1429" s="40" t="b">
        <f t="shared" si="575"/>
        <v>0</v>
      </c>
      <c r="AJ1429" s="3">
        <f t="shared" si="576"/>
        <v>2.4700460829493065E-2</v>
      </c>
      <c r="AK1429" s="3">
        <f t="shared" si="577"/>
        <v>0.75776648428321081</v>
      </c>
    </row>
    <row r="1430" spans="1:37" s="3" customFormat="1" x14ac:dyDescent="0.25">
      <c r="A1430" s="9">
        <v>43085</v>
      </c>
      <c r="B1430" s="1" t="s">
        <v>49</v>
      </c>
      <c r="C1430" s="1" t="s">
        <v>74</v>
      </c>
      <c r="D1430">
        <v>30</v>
      </c>
      <c r="E1430" s="1">
        <v>13</v>
      </c>
      <c r="F1430">
        <f t="shared" si="553"/>
        <v>1</v>
      </c>
      <c r="G1430">
        <f t="shared" si="554"/>
        <v>0</v>
      </c>
      <c r="H1430" s="4">
        <v>2.02</v>
      </c>
      <c r="I1430" s="4">
        <v>1.8839999999999999</v>
      </c>
      <c r="J1430" s="4">
        <v>1.9430000000000001</v>
      </c>
      <c r="K1430" s="4">
        <v>1.9610000000000001</v>
      </c>
      <c r="L1430" s="18">
        <f t="shared" si="555"/>
        <v>40</v>
      </c>
      <c r="M1430" s="18">
        <f t="shared" si="556"/>
        <v>50</v>
      </c>
      <c r="N1430" s="18">
        <f t="shared" si="557"/>
        <v>50</v>
      </c>
      <c r="O1430" s="18">
        <f t="shared" si="558"/>
        <v>50</v>
      </c>
      <c r="P1430" s="4">
        <f t="shared" si="559"/>
        <v>201712</v>
      </c>
      <c r="Q1430" s="23">
        <f t="shared" si="560"/>
        <v>2.02</v>
      </c>
      <c r="R1430" s="23">
        <f t="shared" si="561"/>
        <v>-2.1116138763197587</v>
      </c>
      <c r="S1430" s="22">
        <f t="shared" si="562"/>
        <v>-9.1613876319758702E-2</v>
      </c>
      <c r="T1430" s="5">
        <f t="shared" si="563"/>
        <v>0.93267326732673261</v>
      </c>
      <c r="U1430" s="5"/>
      <c r="V1430" s="5"/>
      <c r="W1430" s="5">
        <f t="shared" si="564"/>
        <v>1.02</v>
      </c>
      <c r="X1430" s="4">
        <f t="shared" si="565"/>
        <v>0.94300000000000006</v>
      </c>
      <c r="Y1430" s="4">
        <f t="shared" si="566"/>
        <v>-7.6999999999999957E-2</v>
      </c>
      <c r="Z1430" s="30">
        <f t="shared" si="567"/>
        <v>2017</v>
      </c>
      <c r="AA1430" s="4">
        <f t="shared" si="568"/>
        <v>-1</v>
      </c>
      <c r="AB1430" s="4">
        <f t="shared" si="569"/>
        <v>-1</v>
      </c>
      <c r="AC1430" s="4">
        <f t="shared" si="570"/>
        <v>0</v>
      </c>
      <c r="AD1430" s="4"/>
      <c r="AE1430" s="4">
        <f t="shared" si="571"/>
        <v>-1.9618534164275947E-2</v>
      </c>
      <c r="AF1430" s="31">
        <f t="shared" si="572"/>
        <v>2.0000000000000018E-2</v>
      </c>
      <c r="AG1430" s="31">
        <f t="shared" si="573"/>
        <v>-5.699999999999994E-2</v>
      </c>
      <c r="AH1430" s="3">
        <f t="shared" si="574"/>
        <v>0</v>
      </c>
      <c r="AI1430" s="40" t="b">
        <f t="shared" si="575"/>
        <v>0</v>
      </c>
      <c r="AJ1430" s="3">
        <f t="shared" si="576"/>
        <v>2.5184426229508228E-2</v>
      </c>
      <c r="AK1430" s="3">
        <f t="shared" si="577"/>
        <v>0.73044631509133939</v>
      </c>
    </row>
    <row r="1431" spans="1:37" s="3" customFormat="1" x14ac:dyDescent="0.25">
      <c r="A1431" s="9">
        <v>43085</v>
      </c>
      <c r="B1431" s="1" t="s">
        <v>33</v>
      </c>
      <c r="C1431" s="1" t="s">
        <v>45</v>
      </c>
      <c r="D1431">
        <v>20</v>
      </c>
      <c r="E1431" s="1">
        <v>10</v>
      </c>
      <c r="F1431">
        <f t="shared" si="553"/>
        <v>1</v>
      </c>
      <c r="G1431">
        <f t="shared" si="554"/>
        <v>0</v>
      </c>
      <c r="H1431" s="4">
        <v>1.37</v>
      </c>
      <c r="I1431" s="4">
        <v>3.39</v>
      </c>
      <c r="J1431" s="4">
        <v>1.4339999999999999</v>
      </c>
      <c r="K1431" s="4">
        <v>3.05</v>
      </c>
      <c r="L1431" s="18">
        <f t="shared" si="555"/>
        <v>70</v>
      </c>
      <c r="M1431" s="18">
        <f t="shared" si="556"/>
        <v>25</v>
      </c>
      <c r="N1431" s="18">
        <f t="shared" si="557"/>
        <v>65</v>
      </c>
      <c r="O1431" s="18">
        <f t="shared" si="558"/>
        <v>30</v>
      </c>
      <c r="P1431" s="4">
        <f t="shared" si="559"/>
        <v>201712</v>
      </c>
      <c r="Q1431" s="23">
        <f t="shared" si="560"/>
        <v>1.37</v>
      </c>
      <c r="R1431" s="23">
        <f t="shared" si="561"/>
        <v>-3.1211127445437059</v>
      </c>
      <c r="S1431" s="22">
        <f t="shared" si="562"/>
        <v>-1.7511127445437058</v>
      </c>
      <c r="T1431" s="5">
        <f t="shared" si="563"/>
        <v>2.4744525547445253</v>
      </c>
      <c r="U1431" s="5"/>
      <c r="V1431" s="5"/>
      <c r="W1431" s="5">
        <f t="shared" si="564"/>
        <v>0.37000000000000011</v>
      </c>
      <c r="X1431" s="4">
        <f t="shared" si="565"/>
        <v>0.43399999999999994</v>
      </c>
      <c r="Y1431" s="4">
        <f t="shared" si="566"/>
        <v>6.3999999999999835E-2</v>
      </c>
      <c r="Z1431" s="30">
        <f t="shared" si="567"/>
        <v>2017</v>
      </c>
      <c r="AA1431" s="4">
        <f t="shared" si="568"/>
        <v>-1</v>
      </c>
      <c r="AB1431" s="4">
        <f t="shared" si="569"/>
        <v>-1</v>
      </c>
      <c r="AC1431" s="4">
        <f t="shared" si="570"/>
        <v>0</v>
      </c>
      <c r="AD1431" s="4"/>
      <c r="AE1431" s="4">
        <f t="shared" si="571"/>
        <v>3.2576937564263053E-2</v>
      </c>
      <c r="AF1431" s="31">
        <f t="shared" si="572"/>
        <v>-0.62999999999999989</v>
      </c>
      <c r="AG1431" s="31">
        <f t="shared" si="573"/>
        <v>-0.56600000000000006</v>
      </c>
      <c r="AH1431" s="3">
        <f t="shared" si="574"/>
        <v>1</v>
      </c>
      <c r="AI1431" s="40" t="b">
        <f t="shared" si="575"/>
        <v>0</v>
      </c>
      <c r="AJ1431" s="3">
        <f t="shared" si="576"/>
        <v>2.4306722689075522E-2</v>
      </c>
      <c r="AK1431" s="3">
        <f t="shared" si="577"/>
        <v>0.77931824859790866</v>
      </c>
    </row>
    <row r="1432" spans="1:37" s="3" customFormat="1" x14ac:dyDescent="0.25">
      <c r="A1432" s="9">
        <v>43083</v>
      </c>
      <c r="B1432" s="1" t="s">
        <v>36</v>
      </c>
      <c r="C1432" s="1" t="s">
        <v>35</v>
      </c>
      <c r="D1432">
        <v>13</v>
      </c>
      <c r="E1432" s="1">
        <v>25</v>
      </c>
      <c r="F1432">
        <f t="shared" si="553"/>
        <v>0</v>
      </c>
      <c r="G1432">
        <f t="shared" si="554"/>
        <v>1</v>
      </c>
      <c r="H1432" s="4">
        <v>2.12</v>
      </c>
      <c r="I1432" s="4">
        <v>1.806</v>
      </c>
      <c r="J1432" s="4">
        <v>2.35</v>
      </c>
      <c r="K1432" s="4">
        <v>1.671</v>
      </c>
      <c r="L1432" s="18">
        <f t="shared" si="555"/>
        <v>40</v>
      </c>
      <c r="M1432" s="18">
        <f t="shared" si="556"/>
        <v>55</v>
      </c>
      <c r="N1432" s="18">
        <f t="shared" si="557"/>
        <v>40</v>
      </c>
      <c r="O1432" s="18">
        <f t="shared" si="558"/>
        <v>55</v>
      </c>
      <c r="P1432" s="4">
        <f t="shared" si="559"/>
        <v>201712</v>
      </c>
      <c r="Q1432" s="23">
        <f t="shared" si="560"/>
        <v>1.1738648947951273</v>
      </c>
      <c r="R1432" s="23">
        <f t="shared" si="561"/>
        <v>-2.1335519319390288</v>
      </c>
      <c r="S1432" s="22">
        <f t="shared" si="562"/>
        <v>-0.95968703714390147</v>
      </c>
      <c r="T1432" s="5">
        <f t="shared" si="563"/>
        <v>0.85188679245283017</v>
      </c>
      <c r="U1432" s="5"/>
      <c r="V1432" s="5"/>
      <c r="W1432" s="5">
        <f t="shared" si="564"/>
        <v>-1</v>
      </c>
      <c r="X1432" s="4">
        <f t="shared" si="565"/>
        <v>-1</v>
      </c>
      <c r="Y1432" s="4">
        <f t="shared" si="566"/>
        <v>0</v>
      </c>
      <c r="Z1432" s="30">
        <f t="shared" si="567"/>
        <v>2017</v>
      </c>
      <c r="AA1432" s="4">
        <f t="shared" si="568"/>
        <v>0.80600000000000005</v>
      </c>
      <c r="AB1432" s="4">
        <f t="shared" si="569"/>
        <v>0.67100000000000004</v>
      </c>
      <c r="AC1432" s="4">
        <f t="shared" si="570"/>
        <v>-0.13500000000000001</v>
      </c>
      <c r="AD1432" s="4"/>
      <c r="AE1432" s="4">
        <f t="shared" si="571"/>
        <v>4.6166198313930096E-2</v>
      </c>
      <c r="AF1432" s="31">
        <f t="shared" si="572"/>
        <v>-0.19399999999999995</v>
      </c>
      <c r="AG1432" s="31">
        <f t="shared" si="573"/>
        <v>-0.32899999999999996</v>
      </c>
      <c r="AH1432" s="3">
        <f t="shared" si="574"/>
        <v>1</v>
      </c>
      <c r="AI1432" s="40">
        <f t="shared" si="575"/>
        <v>2.07582290709456E-2</v>
      </c>
      <c r="AJ1432" s="3">
        <f t="shared" si="576"/>
        <v>2.4778400407539536E-2</v>
      </c>
      <c r="AK1432" s="3">
        <f t="shared" si="577"/>
        <v>0.73217995328909291</v>
      </c>
    </row>
    <row r="1433" spans="1:37" s="3" customFormat="1" x14ac:dyDescent="0.25">
      <c r="A1433" s="9">
        <v>43080</v>
      </c>
      <c r="B1433" s="1" t="s">
        <v>51</v>
      </c>
      <c r="C1433" s="1" t="s">
        <v>52</v>
      </c>
      <c r="D1433">
        <v>27</v>
      </c>
      <c r="E1433" s="1">
        <v>20</v>
      </c>
      <c r="F1433">
        <f t="shared" si="553"/>
        <v>1</v>
      </c>
      <c r="G1433">
        <f t="shared" si="554"/>
        <v>0</v>
      </c>
      <c r="H1433" s="4">
        <v>5.31</v>
      </c>
      <c r="I1433" s="4">
        <v>1.196</v>
      </c>
      <c r="J1433" s="4">
        <v>5.16</v>
      </c>
      <c r="K1433" s="4">
        <v>1.204</v>
      </c>
      <c r="L1433" s="18">
        <f t="shared" si="555"/>
        <v>10</v>
      </c>
      <c r="M1433" s="18">
        <f t="shared" si="556"/>
        <v>80</v>
      </c>
      <c r="N1433" s="18">
        <f t="shared" si="557"/>
        <v>15</v>
      </c>
      <c r="O1433" s="18">
        <f t="shared" si="558"/>
        <v>80</v>
      </c>
      <c r="P1433" s="4">
        <f t="shared" si="559"/>
        <v>201712</v>
      </c>
      <c r="Q1433" s="23">
        <f t="shared" si="560"/>
        <v>5.31</v>
      </c>
      <c r="R1433" s="23">
        <f t="shared" si="561"/>
        <v>-5.3340593778114513</v>
      </c>
      <c r="S1433" s="22">
        <f t="shared" si="562"/>
        <v>-2.4059377811451732E-2</v>
      </c>
      <c r="T1433" s="5">
        <f t="shared" si="563"/>
        <v>0.22523540489642185</v>
      </c>
      <c r="U1433" s="5"/>
      <c r="V1433" s="5"/>
      <c r="W1433" s="5">
        <f t="shared" si="564"/>
        <v>4.3099999999999996</v>
      </c>
      <c r="X1433" s="4">
        <f t="shared" si="565"/>
        <v>4.16</v>
      </c>
      <c r="Y1433" s="4">
        <f t="shared" si="566"/>
        <v>-0.14999999999999947</v>
      </c>
      <c r="Z1433" s="30">
        <f t="shared" si="567"/>
        <v>2017</v>
      </c>
      <c r="AA1433" s="4">
        <f t="shared" si="568"/>
        <v>-1</v>
      </c>
      <c r="AB1433" s="4">
        <f t="shared" si="569"/>
        <v>-1</v>
      </c>
      <c r="AC1433" s="4">
        <f t="shared" si="570"/>
        <v>0</v>
      </c>
      <c r="AD1433" s="4"/>
      <c r="AE1433" s="4">
        <f t="shared" si="571"/>
        <v>-5.4745324749266022E-3</v>
      </c>
      <c r="AF1433" s="31">
        <f t="shared" si="572"/>
        <v>3.3099999999999996</v>
      </c>
      <c r="AG1433" s="31">
        <f t="shared" si="573"/>
        <v>3.16</v>
      </c>
      <c r="AH1433" s="3">
        <f t="shared" si="574"/>
        <v>0</v>
      </c>
      <c r="AI1433" s="40" t="b">
        <f t="shared" si="575"/>
        <v>0</v>
      </c>
      <c r="AJ1433" s="3">
        <f t="shared" si="576"/>
        <v>2.3861051337227157E-2</v>
      </c>
      <c r="AK1433" s="3">
        <f t="shared" si="577"/>
        <v>0.83868949252132508</v>
      </c>
    </row>
    <row r="1434" spans="1:37" s="3" customFormat="1" x14ac:dyDescent="0.25">
      <c r="A1434" s="9">
        <v>43079</v>
      </c>
      <c r="B1434" s="1" t="s">
        <v>57</v>
      </c>
      <c r="C1434" s="1" t="s">
        <v>43</v>
      </c>
      <c r="D1434">
        <v>39</v>
      </c>
      <c r="E1434" s="1">
        <v>38</v>
      </c>
      <c r="F1434">
        <f t="shared" si="553"/>
        <v>1</v>
      </c>
      <c r="G1434">
        <f t="shared" si="554"/>
        <v>0</v>
      </c>
      <c r="H1434" s="4">
        <v>1.444</v>
      </c>
      <c r="I1434" s="4">
        <v>3.01</v>
      </c>
      <c r="J1434" s="4">
        <v>1.409</v>
      </c>
      <c r="K1434" s="4">
        <v>3.17</v>
      </c>
      <c r="L1434" s="18">
        <f t="shared" si="555"/>
        <v>60</v>
      </c>
      <c r="M1434" s="18">
        <f t="shared" si="556"/>
        <v>30</v>
      </c>
      <c r="N1434" s="18">
        <f t="shared" si="557"/>
        <v>70</v>
      </c>
      <c r="O1434" s="18">
        <f t="shared" si="558"/>
        <v>30</v>
      </c>
      <c r="P1434" s="4">
        <f t="shared" si="559"/>
        <v>201712</v>
      </c>
      <c r="Q1434" s="23">
        <f t="shared" si="560"/>
        <v>1.444</v>
      </c>
      <c r="R1434" s="23">
        <f t="shared" si="561"/>
        <v>-2.7497646900631976</v>
      </c>
      <c r="S1434" s="22">
        <f t="shared" si="562"/>
        <v>-1.3057646900631976</v>
      </c>
      <c r="T1434" s="5">
        <f t="shared" si="563"/>
        <v>2.0844875346260388</v>
      </c>
      <c r="U1434" s="5"/>
      <c r="V1434" s="5"/>
      <c r="W1434" s="5">
        <f t="shared" si="564"/>
        <v>0.44399999999999995</v>
      </c>
      <c r="X1434" s="4">
        <f t="shared" si="565"/>
        <v>0.40900000000000003</v>
      </c>
      <c r="Y1434" s="4">
        <f t="shared" si="566"/>
        <v>-3.499999999999992E-2</v>
      </c>
      <c r="Z1434" s="30">
        <f t="shared" si="567"/>
        <v>2017</v>
      </c>
      <c r="AA1434" s="4">
        <f t="shared" si="568"/>
        <v>-1</v>
      </c>
      <c r="AB1434" s="4">
        <f t="shared" si="569"/>
        <v>-1</v>
      </c>
      <c r="AC1434" s="4">
        <f t="shared" si="570"/>
        <v>0</v>
      </c>
      <c r="AD1434" s="4"/>
      <c r="AE1434" s="4">
        <f t="shared" si="571"/>
        <v>-1.7202432325631123E-2</v>
      </c>
      <c r="AF1434" s="31">
        <f t="shared" si="572"/>
        <v>-0.55600000000000005</v>
      </c>
      <c r="AG1434" s="31">
        <f t="shared" si="573"/>
        <v>-0.59099999999999997</v>
      </c>
      <c r="AH1434" s="3">
        <f t="shared" si="574"/>
        <v>0</v>
      </c>
      <c r="AI1434" s="40" t="b">
        <f t="shared" si="575"/>
        <v>0</v>
      </c>
      <c r="AJ1434" s="3">
        <f t="shared" si="576"/>
        <v>2.4149079479119928E-2</v>
      </c>
      <c r="AK1434" s="3">
        <f t="shared" si="577"/>
        <v>0.76423309898571445</v>
      </c>
    </row>
    <row r="1435" spans="1:37" s="3" customFormat="1" x14ac:dyDescent="0.25">
      <c r="A1435" s="9">
        <v>43079</v>
      </c>
      <c r="B1435" s="1" t="s">
        <v>73</v>
      </c>
      <c r="C1435" s="1" t="s">
        <v>55</v>
      </c>
      <c r="D1435">
        <v>35</v>
      </c>
      <c r="E1435" s="1">
        <v>43</v>
      </c>
      <c r="F1435">
        <f t="shared" si="553"/>
        <v>0</v>
      </c>
      <c r="G1435">
        <f t="shared" si="554"/>
        <v>1</v>
      </c>
      <c r="H1435" s="4">
        <v>1.7929999999999999</v>
      </c>
      <c r="I1435" s="4">
        <v>2.14</v>
      </c>
      <c r="J1435" s="4">
        <v>1.952</v>
      </c>
      <c r="K1435" s="4">
        <v>1.952</v>
      </c>
      <c r="L1435" s="18">
        <f t="shared" si="555"/>
        <v>50</v>
      </c>
      <c r="M1435" s="18">
        <f t="shared" si="556"/>
        <v>45</v>
      </c>
      <c r="N1435" s="18">
        <f t="shared" si="557"/>
        <v>50</v>
      </c>
      <c r="O1435" s="18">
        <f t="shared" si="558"/>
        <v>50</v>
      </c>
      <c r="P1435" s="4">
        <f t="shared" si="559"/>
        <v>201712</v>
      </c>
      <c r="Q1435" s="23">
        <f t="shared" si="560"/>
        <v>0.83785046728971957</v>
      </c>
      <c r="R1435" s="23">
        <f t="shared" si="561"/>
        <v>-2.1382270303754343</v>
      </c>
      <c r="S1435" s="22">
        <f t="shared" si="562"/>
        <v>-1.3003765630857147</v>
      </c>
      <c r="T1435" s="5">
        <f t="shared" si="563"/>
        <v>1.1935303959843839</v>
      </c>
      <c r="U1435" s="5"/>
      <c r="V1435" s="5"/>
      <c r="W1435" s="5">
        <f t="shared" si="564"/>
        <v>-1</v>
      </c>
      <c r="X1435" s="4">
        <f t="shared" si="565"/>
        <v>-1</v>
      </c>
      <c r="Y1435" s="4">
        <f t="shared" si="566"/>
        <v>0</v>
      </c>
      <c r="Z1435" s="30">
        <f t="shared" si="567"/>
        <v>2017</v>
      </c>
      <c r="AA1435" s="4">
        <f t="shared" si="568"/>
        <v>1.1400000000000001</v>
      </c>
      <c r="AB1435" s="4">
        <f t="shared" si="569"/>
        <v>0.95199999999999996</v>
      </c>
      <c r="AC1435" s="4">
        <f t="shared" si="570"/>
        <v>-0.18800000000000017</v>
      </c>
      <c r="AD1435" s="4"/>
      <c r="AE1435" s="4">
        <f t="shared" si="571"/>
        <v>4.542940213763913E-2</v>
      </c>
      <c r="AF1435" s="31">
        <f t="shared" si="572"/>
        <v>0.14000000000000012</v>
      </c>
      <c r="AG1435" s="31">
        <f t="shared" si="573"/>
        <v>-4.8000000000000043E-2</v>
      </c>
      <c r="AH1435" s="3">
        <f t="shared" si="574"/>
        <v>1</v>
      </c>
      <c r="AI1435" s="40">
        <f t="shared" si="575"/>
        <v>2.0415198406618762E-2</v>
      </c>
      <c r="AJ1435" s="3">
        <f t="shared" si="576"/>
        <v>2.4403763030765302E-2</v>
      </c>
      <c r="AK1435" s="3">
        <f t="shared" si="577"/>
        <v>0.73286190748783686</v>
      </c>
    </row>
    <row r="1436" spans="1:37" s="3" customFormat="1" x14ac:dyDescent="0.25">
      <c r="A1436" s="9">
        <v>43079</v>
      </c>
      <c r="B1436" s="1" t="s">
        <v>34</v>
      </c>
      <c r="C1436" s="1" t="s">
        <v>37</v>
      </c>
      <c r="D1436">
        <v>10</v>
      </c>
      <c r="E1436" s="1">
        <v>30</v>
      </c>
      <c r="F1436">
        <f t="shared" si="553"/>
        <v>0</v>
      </c>
      <c r="G1436">
        <f t="shared" si="554"/>
        <v>1</v>
      </c>
      <c r="H1436" s="4">
        <v>2.75</v>
      </c>
      <c r="I1436" s="4">
        <v>1.512</v>
      </c>
      <c r="J1436" s="4">
        <v>2.81</v>
      </c>
      <c r="K1436" s="4">
        <v>1.4950000000000001</v>
      </c>
      <c r="L1436" s="18">
        <f t="shared" si="555"/>
        <v>30</v>
      </c>
      <c r="M1436" s="18">
        <f t="shared" si="556"/>
        <v>65</v>
      </c>
      <c r="N1436" s="18">
        <f t="shared" si="557"/>
        <v>35</v>
      </c>
      <c r="O1436" s="18">
        <f t="shared" si="558"/>
        <v>65</v>
      </c>
      <c r="P1436" s="4">
        <f t="shared" si="559"/>
        <v>201712</v>
      </c>
      <c r="Q1436" s="23">
        <f t="shared" si="560"/>
        <v>1.8187830687830688</v>
      </c>
      <c r="R1436" s="23">
        <f t="shared" si="561"/>
        <v>-2.5245535714285712</v>
      </c>
      <c r="S1436" s="22">
        <f t="shared" si="562"/>
        <v>-0.70577050264550234</v>
      </c>
      <c r="T1436" s="5">
        <f t="shared" si="563"/>
        <v>0.54981818181818187</v>
      </c>
      <c r="U1436" s="5"/>
      <c r="V1436" s="5"/>
      <c r="W1436" s="5">
        <f t="shared" si="564"/>
        <v>-1</v>
      </c>
      <c r="X1436" s="4">
        <f t="shared" si="565"/>
        <v>-1</v>
      </c>
      <c r="Y1436" s="4">
        <f t="shared" si="566"/>
        <v>0</v>
      </c>
      <c r="Z1436" s="30">
        <f t="shared" si="567"/>
        <v>2017</v>
      </c>
      <c r="AA1436" s="4">
        <f t="shared" si="568"/>
        <v>0.51200000000000001</v>
      </c>
      <c r="AB1436" s="4">
        <f t="shared" si="569"/>
        <v>0.49500000000000011</v>
      </c>
      <c r="AC1436" s="4">
        <f t="shared" si="570"/>
        <v>-1.6999999999999904E-2</v>
      </c>
      <c r="AD1436" s="4"/>
      <c r="AE1436" s="4">
        <f t="shared" si="571"/>
        <v>7.7644775153671852E-3</v>
      </c>
      <c r="AF1436" s="31">
        <f t="shared" si="572"/>
        <v>-0.48799999999999999</v>
      </c>
      <c r="AG1436" s="31">
        <f t="shared" si="573"/>
        <v>-0.50499999999999989</v>
      </c>
      <c r="AH1436" s="3">
        <f t="shared" si="574"/>
        <v>0</v>
      </c>
      <c r="AI1436" s="40" t="b">
        <f t="shared" si="575"/>
        <v>0</v>
      </c>
      <c r="AJ1436" s="3">
        <f t="shared" si="576"/>
        <v>2.4401689347724131E-2</v>
      </c>
      <c r="AK1436" s="3">
        <f t="shared" si="577"/>
        <v>0.75348436146896947</v>
      </c>
    </row>
    <row r="1437" spans="1:37" s="3" customFormat="1" x14ac:dyDescent="0.25">
      <c r="A1437" s="9">
        <v>43079</v>
      </c>
      <c r="B1437" s="1" t="s">
        <v>63</v>
      </c>
      <c r="C1437" s="1" t="s">
        <v>50</v>
      </c>
      <c r="D1437">
        <v>12</v>
      </c>
      <c r="E1437" s="1">
        <v>7</v>
      </c>
      <c r="F1437">
        <f t="shared" si="553"/>
        <v>1</v>
      </c>
      <c r="G1437">
        <f t="shared" si="554"/>
        <v>0</v>
      </c>
      <c r="H1437" s="4">
        <v>2.36</v>
      </c>
      <c r="I1437" s="4">
        <v>1.6659999999999999</v>
      </c>
      <c r="J1437" s="4">
        <v>2.29</v>
      </c>
      <c r="K1437" s="4">
        <v>1.6990000000000001</v>
      </c>
      <c r="L1437" s="18">
        <f t="shared" si="555"/>
        <v>40</v>
      </c>
      <c r="M1437" s="18">
        <f t="shared" si="556"/>
        <v>60</v>
      </c>
      <c r="N1437" s="18">
        <f t="shared" si="557"/>
        <v>40</v>
      </c>
      <c r="O1437" s="18">
        <f t="shared" si="558"/>
        <v>55</v>
      </c>
      <c r="P1437" s="4">
        <f t="shared" si="559"/>
        <v>201712</v>
      </c>
      <c r="Q1437" s="23">
        <f t="shared" si="560"/>
        <v>2.36</v>
      </c>
      <c r="R1437" s="23">
        <f t="shared" si="561"/>
        <v>-2.2367956191485607</v>
      </c>
      <c r="S1437" s="22">
        <f t="shared" si="562"/>
        <v>0.12320438085143914</v>
      </c>
      <c r="T1437" s="5">
        <f t="shared" si="563"/>
        <v>0.70593220338983054</v>
      </c>
      <c r="U1437" s="5"/>
      <c r="V1437" s="5"/>
      <c r="W1437" s="5">
        <f t="shared" si="564"/>
        <v>1.3599999999999999</v>
      </c>
      <c r="X1437" s="4">
        <f t="shared" si="565"/>
        <v>1.29</v>
      </c>
      <c r="Y1437" s="4">
        <f t="shared" si="566"/>
        <v>-6.999999999999984E-2</v>
      </c>
      <c r="Z1437" s="30">
        <f t="shared" si="567"/>
        <v>2017</v>
      </c>
      <c r="AA1437" s="4">
        <f t="shared" si="568"/>
        <v>-1</v>
      </c>
      <c r="AB1437" s="4">
        <f t="shared" si="569"/>
        <v>-1</v>
      </c>
      <c r="AC1437" s="4">
        <f t="shared" si="570"/>
        <v>0</v>
      </c>
      <c r="AD1437" s="4"/>
      <c r="AE1437" s="4">
        <f t="shared" si="571"/>
        <v>-1.2952409148101529E-2</v>
      </c>
      <c r="AF1437" s="31">
        <f t="shared" si="572"/>
        <v>0.35999999999999988</v>
      </c>
      <c r="AG1437" s="31">
        <f t="shared" si="573"/>
        <v>0.29000000000000004</v>
      </c>
      <c r="AH1437" s="3">
        <f t="shared" si="574"/>
        <v>0</v>
      </c>
      <c r="AI1437" s="40" t="b">
        <f t="shared" si="575"/>
        <v>0</v>
      </c>
      <c r="AJ1437" s="3">
        <f t="shared" si="576"/>
        <v>2.3407848981619517E-2</v>
      </c>
      <c r="AK1437" s="3">
        <f t="shared" si="577"/>
        <v>0.7395647471875858</v>
      </c>
    </row>
    <row r="1438" spans="1:37" s="3" customFormat="1" x14ac:dyDescent="0.25">
      <c r="A1438" s="9">
        <v>43079</v>
      </c>
      <c r="B1438" s="1" t="s">
        <v>35</v>
      </c>
      <c r="C1438" s="1" t="s">
        <v>53</v>
      </c>
      <c r="D1438">
        <v>23</v>
      </c>
      <c r="E1438" s="1">
        <v>0</v>
      </c>
      <c r="F1438">
        <f t="shared" si="553"/>
        <v>1</v>
      </c>
      <c r="G1438">
        <f t="shared" si="554"/>
        <v>0</v>
      </c>
      <c r="H1438" s="4">
        <v>1.97</v>
      </c>
      <c r="I1438" s="4">
        <v>1.9339999999999999</v>
      </c>
      <c r="J1438" s="4">
        <v>1.9430000000000001</v>
      </c>
      <c r="K1438" s="4">
        <v>1.9610000000000001</v>
      </c>
      <c r="L1438" s="18">
        <f t="shared" si="555"/>
        <v>50</v>
      </c>
      <c r="M1438" s="18">
        <f t="shared" si="556"/>
        <v>50</v>
      </c>
      <c r="N1438" s="18">
        <f t="shared" si="557"/>
        <v>50</v>
      </c>
      <c r="O1438" s="18">
        <f t="shared" si="558"/>
        <v>50</v>
      </c>
      <c r="P1438" s="4">
        <f t="shared" si="559"/>
        <v>201712</v>
      </c>
      <c r="Q1438" s="23">
        <f t="shared" si="560"/>
        <v>1.97</v>
      </c>
      <c r="R1438" s="23">
        <f t="shared" si="561"/>
        <v>-2.1015916466147155</v>
      </c>
      <c r="S1438" s="22">
        <f t="shared" si="562"/>
        <v>-0.13159164661471556</v>
      </c>
      <c r="T1438" s="5">
        <f t="shared" si="563"/>
        <v>0.98172588832487306</v>
      </c>
      <c r="U1438" s="5"/>
      <c r="V1438" s="5"/>
      <c r="W1438" s="5">
        <f t="shared" si="564"/>
        <v>0.97</v>
      </c>
      <c r="X1438" s="4">
        <f t="shared" si="565"/>
        <v>0.94300000000000006</v>
      </c>
      <c r="Y1438" s="4">
        <f t="shared" si="566"/>
        <v>-2.6999999999999913E-2</v>
      </c>
      <c r="Z1438" s="30">
        <f t="shared" si="567"/>
        <v>2017</v>
      </c>
      <c r="AA1438" s="4">
        <f t="shared" si="568"/>
        <v>-1</v>
      </c>
      <c r="AB1438" s="4">
        <f t="shared" si="569"/>
        <v>-1</v>
      </c>
      <c r="AC1438" s="4">
        <f t="shared" si="570"/>
        <v>0</v>
      </c>
      <c r="AD1438" s="4"/>
      <c r="AE1438" s="4">
        <f t="shared" si="571"/>
        <v>-7.0538259168014816E-3</v>
      </c>
      <c r="AF1438" s="31">
        <f t="shared" si="572"/>
        <v>-3.0000000000000027E-2</v>
      </c>
      <c r="AG1438" s="31">
        <f t="shared" si="573"/>
        <v>-5.699999999999994E-2</v>
      </c>
      <c r="AH1438" s="3">
        <f t="shared" si="574"/>
        <v>0</v>
      </c>
      <c r="AI1438" s="40" t="b">
        <f t="shared" si="575"/>
        <v>0</v>
      </c>
      <c r="AJ1438" s="3">
        <f t="shared" si="576"/>
        <v>2.4082991803278664E-2</v>
      </c>
      <c r="AK1438" s="3">
        <f t="shared" si="577"/>
        <v>0.73105441632398693</v>
      </c>
    </row>
    <row r="1439" spans="1:37" s="3" customFormat="1" x14ac:dyDescent="0.25">
      <c r="A1439" s="9">
        <v>43079</v>
      </c>
      <c r="B1439" s="1" t="s">
        <v>74</v>
      </c>
      <c r="C1439" s="1" t="s">
        <v>48</v>
      </c>
      <c r="D1439">
        <v>30</v>
      </c>
      <c r="E1439" s="1">
        <v>13</v>
      </c>
      <c r="F1439">
        <f t="shared" si="553"/>
        <v>1</v>
      </c>
      <c r="G1439">
        <f t="shared" si="554"/>
        <v>0</v>
      </c>
      <c r="H1439" s="4">
        <v>1.3919999999999999</v>
      </c>
      <c r="I1439" s="4">
        <v>3.27</v>
      </c>
      <c r="J1439" s="4">
        <v>1.377</v>
      </c>
      <c r="K1439" s="4">
        <v>3.35</v>
      </c>
      <c r="L1439" s="18">
        <f t="shared" si="555"/>
        <v>70</v>
      </c>
      <c r="M1439" s="18">
        <f t="shared" si="556"/>
        <v>30</v>
      </c>
      <c r="N1439" s="18">
        <f t="shared" si="557"/>
        <v>70</v>
      </c>
      <c r="O1439" s="18">
        <f t="shared" si="558"/>
        <v>25</v>
      </c>
      <c r="P1439" s="4">
        <f t="shared" si="559"/>
        <v>201712</v>
      </c>
      <c r="Q1439" s="23">
        <f t="shared" si="560"/>
        <v>1.3919999999999999</v>
      </c>
      <c r="R1439" s="23">
        <f t="shared" si="561"/>
        <v>-2.9915490425244995</v>
      </c>
      <c r="S1439" s="22">
        <f t="shared" si="562"/>
        <v>-1.5995490425244996</v>
      </c>
      <c r="T1439" s="5">
        <f t="shared" si="563"/>
        <v>2.3491379310344831</v>
      </c>
      <c r="U1439" s="5"/>
      <c r="V1439" s="5"/>
      <c r="W1439" s="5">
        <f t="shared" si="564"/>
        <v>0.3919999999999999</v>
      </c>
      <c r="X1439" s="4">
        <f t="shared" si="565"/>
        <v>0.377</v>
      </c>
      <c r="Y1439" s="4">
        <f t="shared" si="566"/>
        <v>-1.4999999999999902E-2</v>
      </c>
      <c r="Z1439" s="30">
        <f t="shared" si="567"/>
        <v>2017</v>
      </c>
      <c r="AA1439" s="4">
        <f t="shared" si="568"/>
        <v>-1</v>
      </c>
      <c r="AB1439" s="4">
        <f t="shared" si="569"/>
        <v>-1</v>
      </c>
      <c r="AC1439" s="4">
        <f t="shared" si="570"/>
        <v>0</v>
      </c>
      <c r="AD1439" s="4"/>
      <c r="AE1439" s="4">
        <f t="shared" si="571"/>
        <v>-7.8256078932210649E-3</v>
      </c>
      <c r="AF1439" s="31">
        <f t="shared" si="572"/>
        <v>-0.6080000000000001</v>
      </c>
      <c r="AG1439" s="31">
        <f t="shared" si="573"/>
        <v>-0.623</v>
      </c>
      <c r="AH1439" s="3">
        <f t="shared" si="574"/>
        <v>0</v>
      </c>
      <c r="AI1439" s="40" t="b">
        <f t="shared" si="575"/>
        <v>0</v>
      </c>
      <c r="AJ1439" s="3">
        <f t="shared" si="576"/>
        <v>2.3629343629343769E-2</v>
      </c>
      <c r="AK1439" s="3">
        <f t="shared" si="577"/>
        <v>0.77499182700815095</v>
      </c>
    </row>
    <row r="1440" spans="1:37" s="3" customFormat="1" x14ac:dyDescent="0.25">
      <c r="A1440" s="9">
        <v>43079</v>
      </c>
      <c r="B1440" s="1" t="s">
        <v>46</v>
      </c>
      <c r="C1440" s="1" t="s">
        <v>36</v>
      </c>
      <c r="D1440">
        <v>13</v>
      </c>
      <c r="E1440" s="1">
        <v>7</v>
      </c>
      <c r="F1440">
        <f t="shared" si="553"/>
        <v>1</v>
      </c>
      <c r="G1440">
        <f t="shared" si="554"/>
        <v>0</v>
      </c>
      <c r="H1440" s="4">
        <v>1.68</v>
      </c>
      <c r="I1440" s="4">
        <v>2.33</v>
      </c>
      <c r="J1440" s="4">
        <v>1.5549999999999999</v>
      </c>
      <c r="K1440" s="4">
        <v>2.62</v>
      </c>
      <c r="L1440" s="18">
        <f t="shared" si="555"/>
        <v>50</v>
      </c>
      <c r="M1440" s="18">
        <f t="shared" si="556"/>
        <v>40</v>
      </c>
      <c r="N1440" s="18">
        <f t="shared" si="557"/>
        <v>60</v>
      </c>
      <c r="O1440" s="18">
        <f t="shared" si="558"/>
        <v>35</v>
      </c>
      <c r="P1440" s="4">
        <f t="shared" si="559"/>
        <v>201712</v>
      </c>
      <c r="Q1440" s="23">
        <f t="shared" si="560"/>
        <v>1.68</v>
      </c>
      <c r="R1440" s="23">
        <f t="shared" si="561"/>
        <v>-2.2224679345422382</v>
      </c>
      <c r="S1440" s="22">
        <f t="shared" si="562"/>
        <v>-0.54246793454223829</v>
      </c>
      <c r="T1440" s="5">
        <f t="shared" si="563"/>
        <v>1.3869047619047621</v>
      </c>
      <c r="U1440" s="5"/>
      <c r="V1440" s="5"/>
      <c r="W1440" s="5">
        <f t="shared" si="564"/>
        <v>0.67999999999999994</v>
      </c>
      <c r="X1440" s="4">
        <f t="shared" si="565"/>
        <v>0.55499999999999994</v>
      </c>
      <c r="Y1440" s="4">
        <f t="shared" si="566"/>
        <v>-0.125</v>
      </c>
      <c r="Z1440" s="30">
        <f t="shared" si="567"/>
        <v>2017</v>
      </c>
      <c r="AA1440" s="4">
        <f t="shared" si="568"/>
        <v>-1</v>
      </c>
      <c r="AB1440" s="4">
        <f t="shared" si="569"/>
        <v>-1</v>
      </c>
      <c r="AC1440" s="4">
        <f t="shared" si="570"/>
        <v>0</v>
      </c>
      <c r="AD1440" s="4"/>
      <c r="AE1440" s="4">
        <f t="shared" si="571"/>
        <v>-4.7848721482162015E-2</v>
      </c>
      <c r="AF1440" s="31">
        <f t="shared" si="572"/>
        <v>-0.32000000000000006</v>
      </c>
      <c r="AG1440" s="31">
        <f t="shared" si="573"/>
        <v>-0.44500000000000006</v>
      </c>
      <c r="AH1440" s="3">
        <f t="shared" si="574"/>
        <v>1</v>
      </c>
      <c r="AI1440" s="40">
        <f t="shared" si="575"/>
        <v>2.3082515448927698E-2</v>
      </c>
      <c r="AJ1440" s="3">
        <f t="shared" si="576"/>
        <v>2.3840399002493684E-2</v>
      </c>
      <c r="AK1440" s="3">
        <f t="shared" si="577"/>
        <v>0.73829382674373645</v>
      </c>
    </row>
    <row r="1441" spans="1:37" s="3" customFormat="1" x14ac:dyDescent="0.25">
      <c r="A1441" s="9">
        <v>43079</v>
      </c>
      <c r="B1441" s="1" t="s">
        <v>40</v>
      </c>
      <c r="C1441" s="1" t="s">
        <v>60</v>
      </c>
      <c r="D1441">
        <v>31</v>
      </c>
      <c r="E1441" s="1">
        <v>24</v>
      </c>
      <c r="F1441">
        <f t="shared" si="553"/>
        <v>1</v>
      </c>
      <c r="G1441">
        <f t="shared" si="554"/>
        <v>0</v>
      </c>
      <c r="H1441" s="4">
        <v>2.2599999999999998</v>
      </c>
      <c r="I1441" s="4">
        <v>1.7190000000000001</v>
      </c>
      <c r="J1441" s="4">
        <v>2.1800000000000002</v>
      </c>
      <c r="K1441" s="4">
        <v>1.7689999999999999</v>
      </c>
      <c r="L1441" s="18">
        <f t="shared" si="555"/>
        <v>40</v>
      </c>
      <c r="M1441" s="18">
        <f t="shared" si="556"/>
        <v>55</v>
      </c>
      <c r="N1441" s="18">
        <f t="shared" si="557"/>
        <v>45</v>
      </c>
      <c r="O1441" s="18">
        <f t="shared" si="558"/>
        <v>55</v>
      </c>
      <c r="P1441" s="4">
        <f t="shared" si="559"/>
        <v>201712</v>
      </c>
      <c r="Q1441" s="23">
        <f t="shared" si="560"/>
        <v>2.2599999999999998</v>
      </c>
      <c r="R1441" s="23">
        <f t="shared" si="561"/>
        <v>-2.1844713777954392</v>
      </c>
      <c r="S1441" s="22">
        <f t="shared" si="562"/>
        <v>7.552862220456058E-2</v>
      </c>
      <c r="T1441" s="5">
        <f t="shared" si="563"/>
        <v>0.76061946902654876</v>
      </c>
      <c r="U1441" s="5"/>
      <c r="V1441" s="5"/>
      <c r="W1441" s="5">
        <f t="shared" si="564"/>
        <v>1.2599999999999998</v>
      </c>
      <c r="X1441" s="4">
        <f t="shared" si="565"/>
        <v>1.1800000000000002</v>
      </c>
      <c r="Y1441" s="4">
        <f t="shared" si="566"/>
        <v>-7.9999999999999627E-2</v>
      </c>
      <c r="Z1441" s="30">
        <f t="shared" si="567"/>
        <v>2017</v>
      </c>
      <c r="AA1441" s="4">
        <f t="shared" si="568"/>
        <v>-1</v>
      </c>
      <c r="AB1441" s="4">
        <f t="shared" si="569"/>
        <v>-1</v>
      </c>
      <c r="AC1441" s="4">
        <f t="shared" si="570"/>
        <v>0</v>
      </c>
      <c r="AD1441" s="4"/>
      <c r="AE1441" s="4">
        <f t="shared" si="571"/>
        <v>-1.6237720224080487E-2</v>
      </c>
      <c r="AF1441" s="31">
        <f t="shared" si="572"/>
        <v>0.25999999999999979</v>
      </c>
      <c r="AG1441" s="31">
        <f t="shared" si="573"/>
        <v>0.18000000000000016</v>
      </c>
      <c r="AH1441" s="3">
        <f t="shared" si="574"/>
        <v>0</v>
      </c>
      <c r="AI1441" s="40" t="b">
        <f t="shared" si="575"/>
        <v>0</v>
      </c>
      <c r="AJ1441" s="3">
        <f t="shared" si="576"/>
        <v>2.3639105302839969E-2</v>
      </c>
      <c r="AK1441" s="3">
        <f t="shared" si="577"/>
        <v>0.73636363955866635</v>
      </c>
    </row>
    <row r="1442" spans="1:37" s="3" customFormat="1" x14ac:dyDescent="0.25">
      <c r="A1442" s="9">
        <v>43079</v>
      </c>
      <c r="B1442" s="1" t="s">
        <v>44</v>
      </c>
      <c r="C1442" s="1" t="s">
        <v>45</v>
      </c>
      <c r="D1442">
        <v>7</v>
      </c>
      <c r="E1442" s="1">
        <v>33</v>
      </c>
      <c r="F1442">
        <f t="shared" si="553"/>
        <v>0</v>
      </c>
      <c r="G1442">
        <f t="shared" si="554"/>
        <v>1</v>
      </c>
      <c r="H1442" s="4">
        <v>1.3839999999999999</v>
      </c>
      <c r="I1442" s="4">
        <v>3.31</v>
      </c>
      <c r="J1442" s="4">
        <v>1.3839999999999999</v>
      </c>
      <c r="K1442" s="4">
        <v>3.31</v>
      </c>
      <c r="L1442" s="18">
        <f t="shared" si="555"/>
        <v>70</v>
      </c>
      <c r="M1442" s="18">
        <f t="shared" si="556"/>
        <v>30</v>
      </c>
      <c r="N1442" s="18">
        <f t="shared" si="557"/>
        <v>70</v>
      </c>
      <c r="O1442" s="18">
        <f t="shared" si="558"/>
        <v>30</v>
      </c>
      <c r="P1442" s="4">
        <f t="shared" si="559"/>
        <v>201712</v>
      </c>
      <c r="Q1442" s="23">
        <f t="shared" si="560"/>
        <v>0.41812688821752264</v>
      </c>
      <c r="R1442" s="23">
        <f t="shared" si="561"/>
        <v>-3.0370670995671003</v>
      </c>
      <c r="S1442" s="22">
        <f t="shared" si="562"/>
        <v>-2.6189402113495777</v>
      </c>
      <c r="T1442" s="5">
        <f t="shared" si="563"/>
        <v>2.3916184971098269</v>
      </c>
      <c r="U1442" s="5"/>
      <c r="V1442" s="5"/>
      <c r="W1442" s="5">
        <f t="shared" si="564"/>
        <v>-1</v>
      </c>
      <c r="X1442" s="4">
        <f t="shared" si="565"/>
        <v>-1</v>
      </c>
      <c r="Y1442" s="4">
        <f t="shared" si="566"/>
        <v>0</v>
      </c>
      <c r="Z1442" s="30">
        <f t="shared" si="567"/>
        <v>2017</v>
      </c>
      <c r="AA1442" s="4">
        <f t="shared" si="568"/>
        <v>2.31</v>
      </c>
      <c r="AB1442" s="4">
        <f t="shared" si="569"/>
        <v>2.31</v>
      </c>
      <c r="AC1442" s="4">
        <f t="shared" si="570"/>
        <v>0</v>
      </c>
      <c r="AD1442" s="4"/>
      <c r="AE1442" s="4">
        <f t="shared" si="571"/>
        <v>0</v>
      </c>
      <c r="AF1442" s="31">
        <f t="shared" si="572"/>
        <v>1.31</v>
      </c>
      <c r="AG1442" s="31">
        <f t="shared" si="573"/>
        <v>1.31</v>
      </c>
      <c r="AH1442" s="3">
        <f t="shared" si="574"/>
        <v>0</v>
      </c>
      <c r="AI1442" s="40" t="b">
        <f t="shared" si="575"/>
        <v>0</v>
      </c>
      <c r="AJ1442" s="3">
        <f t="shared" si="576"/>
        <v>2.4064763527907984E-2</v>
      </c>
      <c r="AK1442" s="3">
        <f t="shared" si="577"/>
        <v>0.77632630227491273</v>
      </c>
    </row>
    <row r="1443" spans="1:37" s="3" customFormat="1" x14ac:dyDescent="0.25">
      <c r="A1443" s="9">
        <v>43079</v>
      </c>
      <c r="B1443" s="1" t="s">
        <v>58</v>
      </c>
      <c r="C1443" s="1" t="s">
        <v>62</v>
      </c>
      <c r="D1443">
        <v>21</v>
      </c>
      <c r="E1443" s="1">
        <v>27</v>
      </c>
      <c r="F1443">
        <f t="shared" si="553"/>
        <v>0</v>
      </c>
      <c r="G1443">
        <f t="shared" si="554"/>
        <v>1</v>
      </c>
      <c r="H1443" s="4">
        <v>2.4900000000000002</v>
      </c>
      <c r="I1443" s="4">
        <v>1.6060000000000001</v>
      </c>
      <c r="J1443" s="4">
        <v>2.1800000000000002</v>
      </c>
      <c r="K1443" s="4">
        <v>1.7689999999999999</v>
      </c>
      <c r="L1443" s="18">
        <f t="shared" si="555"/>
        <v>40</v>
      </c>
      <c r="M1443" s="18">
        <f t="shared" si="556"/>
        <v>60</v>
      </c>
      <c r="N1443" s="18">
        <f t="shared" si="557"/>
        <v>45</v>
      </c>
      <c r="O1443" s="18">
        <f t="shared" si="558"/>
        <v>55</v>
      </c>
      <c r="P1443" s="4">
        <f t="shared" si="559"/>
        <v>201712</v>
      </c>
      <c r="Q1443" s="23">
        <f t="shared" si="560"/>
        <v>1.5504358655043586</v>
      </c>
      <c r="R1443" s="23">
        <f t="shared" si="561"/>
        <v>-2.3213059560989651</v>
      </c>
      <c r="S1443" s="22">
        <f t="shared" si="562"/>
        <v>-0.77087009059460643</v>
      </c>
      <c r="T1443" s="5">
        <f t="shared" si="563"/>
        <v>0.64497991967871482</v>
      </c>
      <c r="U1443" s="5"/>
      <c r="V1443" s="5"/>
      <c r="W1443" s="5">
        <f t="shared" si="564"/>
        <v>-1</v>
      </c>
      <c r="X1443" s="4">
        <f t="shared" si="565"/>
        <v>-1</v>
      </c>
      <c r="Y1443" s="4">
        <f t="shared" si="566"/>
        <v>0</v>
      </c>
      <c r="Z1443" s="30">
        <f t="shared" si="567"/>
        <v>2017</v>
      </c>
      <c r="AA1443" s="4">
        <f t="shared" si="568"/>
        <v>0.60600000000000009</v>
      </c>
      <c r="AB1443" s="4">
        <f t="shared" si="569"/>
        <v>0.76899999999999991</v>
      </c>
      <c r="AC1443" s="4">
        <f t="shared" si="570"/>
        <v>0.16299999999999981</v>
      </c>
      <c r="AD1443" s="4"/>
      <c r="AE1443" s="4">
        <f t="shared" si="571"/>
        <v>-5.7109170627464012E-2</v>
      </c>
      <c r="AF1443" s="31">
        <f t="shared" si="572"/>
        <v>-0.39399999999999991</v>
      </c>
      <c r="AG1443" s="31">
        <f t="shared" si="573"/>
        <v>-0.23100000000000009</v>
      </c>
      <c r="AH1443" s="3">
        <f t="shared" si="574"/>
        <v>1</v>
      </c>
      <c r="AI1443" s="40">
        <f t="shared" si="575"/>
        <v>3.3102449367850229E-2</v>
      </c>
      <c r="AJ1443" s="3">
        <f t="shared" si="576"/>
        <v>2.3696289062499876E-2</v>
      </c>
      <c r="AK1443" s="3">
        <f t="shared" si="577"/>
        <v>0.74386426604813749</v>
      </c>
    </row>
    <row r="1444" spans="1:37" s="3" customFormat="1" x14ac:dyDescent="0.25">
      <c r="A1444" s="9">
        <v>43079</v>
      </c>
      <c r="B1444" s="1" t="s">
        <v>47</v>
      </c>
      <c r="C1444" s="1" t="s">
        <v>38</v>
      </c>
      <c r="D1444">
        <v>16</v>
      </c>
      <c r="E1444" s="1">
        <v>26</v>
      </c>
      <c r="F1444">
        <f t="shared" si="553"/>
        <v>0</v>
      </c>
      <c r="G1444">
        <f t="shared" si="554"/>
        <v>1</v>
      </c>
      <c r="H1444" s="4">
        <v>1.671</v>
      </c>
      <c r="I1444" s="4">
        <v>2.35</v>
      </c>
      <c r="J1444" s="4">
        <v>1.8129999999999999</v>
      </c>
      <c r="K1444" s="4">
        <v>2.11</v>
      </c>
      <c r="L1444" s="18">
        <f t="shared" si="555"/>
        <v>50</v>
      </c>
      <c r="M1444" s="18">
        <f t="shared" si="556"/>
        <v>40</v>
      </c>
      <c r="N1444" s="18">
        <f t="shared" si="557"/>
        <v>55</v>
      </c>
      <c r="O1444" s="18">
        <f t="shared" si="558"/>
        <v>45</v>
      </c>
      <c r="P1444" s="4">
        <f t="shared" si="559"/>
        <v>201712</v>
      </c>
      <c r="Q1444" s="23">
        <f t="shared" si="560"/>
        <v>0.71106382978723404</v>
      </c>
      <c r="R1444" s="23">
        <f t="shared" si="561"/>
        <v>-2.2310537064635425</v>
      </c>
      <c r="S1444" s="22">
        <f t="shared" si="562"/>
        <v>-1.5199898766763085</v>
      </c>
      <c r="T1444" s="5">
        <f t="shared" si="563"/>
        <v>1.4063435068821066</v>
      </c>
      <c r="U1444" s="5"/>
      <c r="V1444" s="5"/>
      <c r="W1444" s="5">
        <f t="shared" si="564"/>
        <v>-1</v>
      </c>
      <c r="X1444" s="4">
        <f t="shared" si="565"/>
        <v>-1</v>
      </c>
      <c r="Y1444" s="4">
        <f t="shared" si="566"/>
        <v>0</v>
      </c>
      <c r="Z1444" s="30">
        <f t="shared" si="567"/>
        <v>2017</v>
      </c>
      <c r="AA1444" s="4">
        <f t="shared" si="568"/>
        <v>1.35</v>
      </c>
      <c r="AB1444" s="4">
        <f t="shared" si="569"/>
        <v>1.1099999999999999</v>
      </c>
      <c r="AC1444" s="4">
        <f t="shared" si="570"/>
        <v>-0.24000000000000021</v>
      </c>
      <c r="AD1444" s="4"/>
      <c r="AE1444" s="4">
        <f t="shared" si="571"/>
        <v>4.6872065338338764E-2</v>
      </c>
      <c r="AF1444" s="31">
        <f t="shared" si="572"/>
        <v>0.35000000000000009</v>
      </c>
      <c r="AG1444" s="31">
        <f t="shared" si="573"/>
        <v>0.10999999999999988</v>
      </c>
      <c r="AH1444" s="3">
        <f t="shared" si="574"/>
        <v>1</v>
      </c>
      <c r="AI1444" s="40">
        <f t="shared" si="575"/>
        <v>2.289610496297434E-2</v>
      </c>
      <c r="AJ1444" s="3">
        <f t="shared" si="576"/>
        <v>2.3414573489181634E-2</v>
      </c>
      <c r="AK1444" s="3">
        <f t="shared" si="577"/>
        <v>0.73923731225400402</v>
      </c>
    </row>
    <row r="1445" spans="1:37" s="3" customFormat="1" x14ac:dyDescent="0.25">
      <c r="A1445" s="9">
        <v>43079</v>
      </c>
      <c r="B1445" s="1" t="s">
        <v>56</v>
      </c>
      <c r="C1445" s="1" t="s">
        <v>61</v>
      </c>
      <c r="D1445">
        <v>30</v>
      </c>
      <c r="E1445" s="1">
        <v>24</v>
      </c>
      <c r="F1445">
        <f t="shared" si="553"/>
        <v>1</v>
      </c>
      <c r="G1445">
        <f t="shared" si="554"/>
        <v>0</v>
      </c>
      <c r="H1445" s="4">
        <v>1.675</v>
      </c>
      <c r="I1445" s="4">
        <v>2.34</v>
      </c>
      <c r="J1445" s="4">
        <v>1.6890000000000001</v>
      </c>
      <c r="K1445" s="4">
        <v>2.31</v>
      </c>
      <c r="L1445" s="18">
        <f t="shared" si="555"/>
        <v>50</v>
      </c>
      <c r="M1445" s="18">
        <f t="shared" si="556"/>
        <v>40</v>
      </c>
      <c r="N1445" s="18">
        <f t="shared" si="557"/>
        <v>55</v>
      </c>
      <c r="O1445" s="18">
        <f t="shared" si="558"/>
        <v>40</v>
      </c>
      <c r="P1445" s="4">
        <f t="shared" si="559"/>
        <v>201712</v>
      </c>
      <c r="Q1445" s="23">
        <f t="shared" si="560"/>
        <v>1.675</v>
      </c>
      <c r="R1445" s="23">
        <f t="shared" si="561"/>
        <v>-2.2277501381978992</v>
      </c>
      <c r="S1445" s="22">
        <f t="shared" si="562"/>
        <v>-0.5527501381978992</v>
      </c>
      <c r="T1445" s="5">
        <f t="shared" si="563"/>
        <v>1.3970149253731341</v>
      </c>
      <c r="U1445" s="5"/>
      <c r="V1445" s="5"/>
      <c r="W1445" s="5">
        <f t="shared" si="564"/>
        <v>0.67500000000000004</v>
      </c>
      <c r="X1445" s="4">
        <f t="shared" si="565"/>
        <v>0.68900000000000006</v>
      </c>
      <c r="Y1445" s="4">
        <f t="shared" si="566"/>
        <v>1.4000000000000012E-2</v>
      </c>
      <c r="Z1445" s="30">
        <f t="shared" si="567"/>
        <v>2017</v>
      </c>
      <c r="AA1445" s="4">
        <f t="shared" si="568"/>
        <v>-1</v>
      </c>
      <c r="AB1445" s="4">
        <f t="shared" si="569"/>
        <v>-1</v>
      </c>
      <c r="AC1445" s="4">
        <f t="shared" si="570"/>
        <v>0</v>
      </c>
      <c r="AD1445" s="4"/>
      <c r="AE1445" s="4">
        <f t="shared" si="571"/>
        <v>4.9486139462544543E-3</v>
      </c>
      <c r="AF1445" s="31">
        <f t="shared" si="572"/>
        <v>-0.32499999999999996</v>
      </c>
      <c r="AG1445" s="31">
        <f t="shared" si="573"/>
        <v>-0.31099999999999994</v>
      </c>
      <c r="AH1445" s="3">
        <f t="shared" si="574"/>
        <v>0</v>
      </c>
      <c r="AI1445" s="40" t="b">
        <f t="shared" si="575"/>
        <v>0</v>
      </c>
      <c r="AJ1445" s="3">
        <f t="shared" si="576"/>
        <v>2.3785803237858061E-2</v>
      </c>
      <c r="AK1445" s="3">
        <f t="shared" si="577"/>
        <v>0.73864897238842664</v>
      </c>
    </row>
    <row r="1446" spans="1:37" s="3" customFormat="1" x14ac:dyDescent="0.25">
      <c r="A1446" s="9">
        <v>43079</v>
      </c>
      <c r="B1446" s="1" t="s">
        <v>49</v>
      </c>
      <c r="C1446" s="1" t="s">
        <v>54</v>
      </c>
      <c r="D1446">
        <v>26</v>
      </c>
      <c r="E1446" s="1">
        <v>15</v>
      </c>
      <c r="F1446">
        <f t="shared" si="553"/>
        <v>1</v>
      </c>
      <c r="G1446">
        <f t="shared" si="554"/>
        <v>0</v>
      </c>
      <c r="H1446" s="4">
        <v>1.51</v>
      </c>
      <c r="I1446" s="4">
        <v>2.76</v>
      </c>
      <c r="J1446" s="4">
        <v>1.478</v>
      </c>
      <c r="K1446" s="4">
        <v>2.87</v>
      </c>
      <c r="L1446" s="18">
        <f t="shared" si="555"/>
        <v>60</v>
      </c>
      <c r="M1446" s="18">
        <f t="shared" si="556"/>
        <v>35</v>
      </c>
      <c r="N1446" s="18">
        <f t="shared" si="557"/>
        <v>65</v>
      </c>
      <c r="O1446" s="18">
        <f t="shared" si="558"/>
        <v>30</v>
      </c>
      <c r="P1446" s="4">
        <f t="shared" si="559"/>
        <v>201712</v>
      </c>
      <c r="Q1446" s="23">
        <f t="shared" si="560"/>
        <v>1.51</v>
      </c>
      <c r="R1446" s="23">
        <f t="shared" si="561"/>
        <v>-2.5289661319073082</v>
      </c>
      <c r="S1446" s="22">
        <f t="shared" si="562"/>
        <v>-1.0189661319073082</v>
      </c>
      <c r="T1446" s="5">
        <f t="shared" si="563"/>
        <v>1.8278145695364236</v>
      </c>
      <c r="U1446" s="5"/>
      <c r="V1446" s="5"/>
      <c r="W1446" s="5">
        <f t="shared" si="564"/>
        <v>0.51</v>
      </c>
      <c r="X1446" s="4">
        <f t="shared" si="565"/>
        <v>0.47799999999999998</v>
      </c>
      <c r="Y1446" s="4">
        <f t="shared" si="566"/>
        <v>-3.2000000000000028E-2</v>
      </c>
      <c r="Z1446" s="30">
        <f t="shared" si="567"/>
        <v>2017</v>
      </c>
      <c r="AA1446" s="4">
        <f t="shared" si="568"/>
        <v>-1</v>
      </c>
      <c r="AB1446" s="4">
        <f t="shared" si="569"/>
        <v>-1</v>
      </c>
      <c r="AC1446" s="4">
        <f t="shared" si="570"/>
        <v>0</v>
      </c>
      <c r="AD1446" s="4"/>
      <c r="AE1446" s="4">
        <f t="shared" si="571"/>
        <v>-1.4338330839061109E-2</v>
      </c>
      <c r="AF1446" s="31">
        <f t="shared" si="572"/>
        <v>-0.49</v>
      </c>
      <c r="AG1446" s="31">
        <f t="shared" si="573"/>
        <v>-0.52200000000000002</v>
      </c>
      <c r="AH1446" s="3">
        <f t="shared" si="574"/>
        <v>0</v>
      </c>
      <c r="AI1446" s="40" t="b">
        <f t="shared" si="575"/>
        <v>0</v>
      </c>
      <c r="AJ1446" s="3">
        <f t="shared" si="576"/>
        <v>2.3981264637002453E-2</v>
      </c>
      <c r="AK1446" s="3">
        <f t="shared" si="577"/>
        <v>0.75415814948439164</v>
      </c>
    </row>
    <row r="1447" spans="1:37" s="3" customFormat="1" x14ac:dyDescent="0.25">
      <c r="A1447" s="9">
        <v>43079</v>
      </c>
      <c r="B1447" s="1" t="s">
        <v>39</v>
      </c>
      <c r="C1447" s="1" t="s">
        <v>33</v>
      </c>
      <c r="D1447">
        <v>21</v>
      </c>
      <c r="E1447" s="1">
        <v>24</v>
      </c>
      <c r="F1447">
        <f t="shared" si="553"/>
        <v>0</v>
      </c>
      <c r="G1447">
        <f t="shared" si="554"/>
        <v>1</v>
      </c>
      <c r="H1447" s="4">
        <v>2.37</v>
      </c>
      <c r="I1447" s="4">
        <v>1.657</v>
      </c>
      <c r="J1447" s="4">
        <v>2.11</v>
      </c>
      <c r="K1447" s="4">
        <v>1.8129999999999999</v>
      </c>
      <c r="L1447" s="18">
        <f t="shared" si="555"/>
        <v>40</v>
      </c>
      <c r="M1447" s="18">
        <f t="shared" si="556"/>
        <v>60</v>
      </c>
      <c r="N1447" s="18">
        <f t="shared" si="557"/>
        <v>45</v>
      </c>
      <c r="O1447" s="18">
        <f t="shared" si="558"/>
        <v>55</v>
      </c>
      <c r="P1447" s="4">
        <f t="shared" si="559"/>
        <v>201712</v>
      </c>
      <c r="Q1447" s="23">
        <f t="shared" si="560"/>
        <v>1.4302957151478577</v>
      </c>
      <c r="R1447" s="23">
        <f t="shared" si="561"/>
        <v>-2.2519970225199701</v>
      </c>
      <c r="S1447" s="22">
        <f t="shared" si="562"/>
        <v>-0.82170130737211244</v>
      </c>
      <c r="T1447" s="5">
        <f t="shared" si="563"/>
        <v>0.6991561181434599</v>
      </c>
      <c r="U1447" s="5"/>
      <c r="V1447" s="5"/>
      <c r="W1447" s="5">
        <f t="shared" si="564"/>
        <v>-1</v>
      </c>
      <c r="X1447" s="4">
        <f t="shared" si="565"/>
        <v>-1</v>
      </c>
      <c r="Y1447" s="4">
        <f t="shared" si="566"/>
        <v>0</v>
      </c>
      <c r="Z1447" s="30">
        <f t="shared" si="567"/>
        <v>2017</v>
      </c>
      <c r="AA1447" s="4">
        <f t="shared" si="568"/>
        <v>0.65700000000000003</v>
      </c>
      <c r="AB1447" s="4">
        <f t="shared" si="569"/>
        <v>0.81299999999999994</v>
      </c>
      <c r="AC1447" s="4">
        <f t="shared" si="570"/>
        <v>0.15599999999999992</v>
      </c>
      <c r="AD1447" s="4"/>
      <c r="AE1447" s="4">
        <f t="shared" si="571"/>
        <v>-5.1992721019057386E-2</v>
      </c>
      <c r="AF1447" s="31">
        <f t="shared" si="572"/>
        <v>-0.34299999999999997</v>
      </c>
      <c r="AG1447" s="31">
        <f t="shared" si="573"/>
        <v>-0.18700000000000006</v>
      </c>
      <c r="AH1447" s="3">
        <f t="shared" si="574"/>
        <v>1</v>
      </c>
      <c r="AI1447" s="40">
        <f t="shared" si="575"/>
        <v>2.6487091586549161E-2</v>
      </c>
      <c r="AJ1447" s="3">
        <f t="shared" si="576"/>
        <v>2.4810032282095884E-2</v>
      </c>
      <c r="AK1447" s="3">
        <f t="shared" si="577"/>
        <v>0.73888013006572484</v>
      </c>
    </row>
    <row r="1448" spans="1:37" s="3" customFormat="1" x14ac:dyDescent="0.25">
      <c r="A1448" s="9">
        <v>43076</v>
      </c>
      <c r="B1448" s="1" t="s">
        <v>41</v>
      </c>
      <c r="C1448" s="1" t="s">
        <v>42</v>
      </c>
      <c r="D1448">
        <v>20</v>
      </c>
      <c r="E1448" s="1">
        <v>17</v>
      </c>
      <c r="F1448">
        <f t="shared" si="553"/>
        <v>1</v>
      </c>
      <c r="G1448">
        <f t="shared" si="554"/>
        <v>0</v>
      </c>
      <c r="H1448" s="4">
        <v>2.04</v>
      </c>
      <c r="I1448" s="4">
        <v>1.869</v>
      </c>
      <c r="J1448" s="4">
        <v>1.7689999999999999</v>
      </c>
      <c r="K1448" s="4">
        <v>2.1800000000000002</v>
      </c>
      <c r="L1448" s="18">
        <f t="shared" si="555"/>
        <v>40</v>
      </c>
      <c r="M1448" s="18">
        <f t="shared" si="556"/>
        <v>50</v>
      </c>
      <c r="N1448" s="18">
        <f t="shared" si="557"/>
        <v>55</v>
      </c>
      <c r="O1448" s="18">
        <f t="shared" si="558"/>
        <v>45</v>
      </c>
      <c r="P1448" s="4">
        <f t="shared" si="559"/>
        <v>201712</v>
      </c>
      <c r="Q1448" s="23">
        <f t="shared" si="560"/>
        <v>2.04</v>
      </c>
      <c r="R1448" s="23">
        <f t="shared" si="561"/>
        <v>-2.1122864477294856</v>
      </c>
      <c r="S1448" s="22">
        <f t="shared" si="562"/>
        <v>-7.2286447729485559E-2</v>
      </c>
      <c r="T1448" s="5">
        <f t="shared" si="563"/>
        <v>0.91617647058823526</v>
      </c>
      <c r="U1448" s="5"/>
      <c r="V1448" s="5"/>
      <c r="W1448" s="5">
        <f t="shared" si="564"/>
        <v>1.04</v>
      </c>
      <c r="X1448" s="4">
        <f t="shared" si="565"/>
        <v>0.76899999999999991</v>
      </c>
      <c r="Y1448" s="4">
        <f t="shared" si="566"/>
        <v>-0.27100000000000013</v>
      </c>
      <c r="Z1448" s="30">
        <f t="shared" si="567"/>
        <v>2017</v>
      </c>
      <c r="AA1448" s="4">
        <f t="shared" si="568"/>
        <v>-1</v>
      </c>
      <c r="AB1448" s="4">
        <f t="shared" si="569"/>
        <v>-1</v>
      </c>
      <c r="AC1448" s="4">
        <f t="shared" si="570"/>
        <v>0</v>
      </c>
      <c r="AD1448" s="4"/>
      <c r="AE1448" s="4">
        <f t="shared" si="571"/>
        <v>-7.5095046497966111E-2</v>
      </c>
      <c r="AF1448" s="31">
        <f t="shared" si="572"/>
        <v>4.0000000000000036E-2</v>
      </c>
      <c r="AG1448" s="31">
        <f t="shared" si="573"/>
        <v>-0.23100000000000009</v>
      </c>
      <c r="AH1448" s="3">
        <f t="shared" si="574"/>
        <v>1</v>
      </c>
      <c r="AI1448" s="40">
        <f t="shared" si="575"/>
        <v>5.1088325238352272E-2</v>
      </c>
      <c r="AJ1448" s="3">
        <f t="shared" si="576"/>
        <v>2.4620107444359163E-2</v>
      </c>
      <c r="AK1448" s="3">
        <f t="shared" si="577"/>
        <v>0.73110251961910111</v>
      </c>
    </row>
    <row r="1449" spans="1:37" s="3" customFormat="1" x14ac:dyDescent="0.25">
      <c r="A1449" s="9">
        <v>43073</v>
      </c>
      <c r="B1449" s="1" t="s">
        <v>44</v>
      </c>
      <c r="C1449" s="1" t="s">
        <v>57</v>
      </c>
      <c r="D1449">
        <v>20</v>
      </c>
      <c r="E1449" s="1">
        <v>23</v>
      </c>
      <c r="F1449">
        <f t="shared" si="553"/>
        <v>0</v>
      </c>
      <c r="G1449">
        <f t="shared" si="554"/>
        <v>1</v>
      </c>
      <c r="H1449" s="4">
        <v>3.1</v>
      </c>
      <c r="I1449" s="4">
        <v>1.425</v>
      </c>
      <c r="J1449" s="4">
        <v>2.9</v>
      </c>
      <c r="K1449" s="4">
        <v>1.4710000000000001</v>
      </c>
      <c r="L1449" s="18">
        <f t="shared" si="555"/>
        <v>30</v>
      </c>
      <c r="M1449" s="18">
        <f t="shared" si="556"/>
        <v>70</v>
      </c>
      <c r="N1449" s="18">
        <f t="shared" si="557"/>
        <v>30</v>
      </c>
      <c r="O1449" s="18">
        <f t="shared" si="558"/>
        <v>65</v>
      </c>
      <c r="P1449" s="4">
        <f t="shared" si="559"/>
        <v>201712</v>
      </c>
      <c r="Q1449" s="23">
        <f t="shared" si="560"/>
        <v>2.1754385964912282</v>
      </c>
      <c r="R1449" s="23">
        <f t="shared" si="561"/>
        <v>-2.8291316526610641</v>
      </c>
      <c r="S1449" s="22">
        <f t="shared" si="562"/>
        <v>-0.65369305616983597</v>
      </c>
      <c r="T1449" s="5">
        <f t="shared" si="563"/>
        <v>0.45967741935483869</v>
      </c>
      <c r="U1449" s="5"/>
      <c r="V1449" s="5"/>
      <c r="W1449" s="5">
        <f t="shared" si="564"/>
        <v>-1</v>
      </c>
      <c r="X1449" s="4">
        <f t="shared" si="565"/>
        <v>-1</v>
      </c>
      <c r="Y1449" s="4">
        <f t="shared" si="566"/>
        <v>0</v>
      </c>
      <c r="Z1449" s="30">
        <f t="shared" si="567"/>
        <v>2017</v>
      </c>
      <c r="AA1449" s="4">
        <f t="shared" si="568"/>
        <v>0.42500000000000004</v>
      </c>
      <c r="AB1449" s="4">
        <f t="shared" si="569"/>
        <v>0.47100000000000009</v>
      </c>
      <c r="AC1449" s="4">
        <f t="shared" si="570"/>
        <v>4.6000000000000041E-2</v>
      </c>
      <c r="AD1449" s="4"/>
      <c r="AE1449" s="4">
        <f t="shared" si="571"/>
        <v>-2.2246941045606261E-2</v>
      </c>
      <c r="AF1449" s="31">
        <f t="shared" si="572"/>
        <v>-0.57499999999999996</v>
      </c>
      <c r="AG1449" s="31">
        <f t="shared" si="573"/>
        <v>-0.52899999999999991</v>
      </c>
      <c r="AH1449" s="3">
        <f t="shared" si="574"/>
        <v>0</v>
      </c>
      <c r="AI1449" s="40" t="b">
        <f t="shared" si="575"/>
        <v>0</v>
      </c>
      <c r="AJ1449" s="3">
        <f t="shared" si="576"/>
        <v>2.3756906077348039E-2</v>
      </c>
      <c r="AK1449" s="3">
        <f t="shared" si="577"/>
        <v>0.76811883845473627</v>
      </c>
    </row>
    <row r="1450" spans="1:37" s="3" customFormat="1" x14ac:dyDescent="0.25">
      <c r="A1450" s="9">
        <v>43072</v>
      </c>
      <c r="B1450" s="1" t="s">
        <v>61</v>
      </c>
      <c r="C1450" s="1" t="s">
        <v>55</v>
      </c>
      <c r="D1450">
        <v>24</v>
      </c>
      <c r="E1450" s="1">
        <v>10</v>
      </c>
      <c r="F1450">
        <f t="shared" si="553"/>
        <v>1</v>
      </c>
      <c r="G1450">
        <f t="shared" si="554"/>
        <v>0</v>
      </c>
      <c r="H1450" s="4">
        <v>3.01</v>
      </c>
      <c r="I1450" s="4">
        <v>1.444</v>
      </c>
      <c r="J1450" s="4">
        <v>2.71</v>
      </c>
      <c r="K1450" s="4">
        <v>1.526</v>
      </c>
      <c r="L1450" s="18">
        <f t="shared" si="555"/>
        <v>30</v>
      </c>
      <c r="M1450" s="18">
        <f t="shared" si="556"/>
        <v>65</v>
      </c>
      <c r="N1450" s="18">
        <f t="shared" si="557"/>
        <v>35</v>
      </c>
      <c r="O1450" s="18">
        <f t="shared" si="558"/>
        <v>65</v>
      </c>
      <c r="P1450" s="4">
        <f t="shared" si="559"/>
        <v>201712</v>
      </c>
      <c r="Q1450" s="23">
        <f t="shared" si="560"/>
        <v>3.01</v>
      </c>
      <c r="R1450" s="23">
        <f t="shared" si="561"/>
        <v>-2.7497646900631976</v>
      </c>
      <c r="S1450" s="22">
        <f t="shared" si="562"/>
        <v>0.26023530993680222</v>
      </c>
      <c r="T1450" s="5">
        <f t="shared" si="563"/>
        <v>0.47973421926910303</v>
      </c>
      <c r="U1450" s="5"/>
      <c r="V1450" s="5"/>
      <c r="W1450" s="5">
        <f t="shared" si="564"/>
        <v>2.0099999999999998</v>
      </c>
      <c r="X1450" s="4">
        <f t="shared" si="565"/>
        <v>1.71</v>
      </c>
      <c r="Y1450" s="4">
        <f t="shared" si="566"/>
        <v>-0.29999999999999982</v>
      </c>
      <c r="Z1450" s="30">
        <f t="shared" si="567"/>
        <v>2017</v>
      </c>
      <c r="AA1450" s="4">
        <f t="shared" si="568"/>
        <v>-1</v>
      </c>
      <c r="AB1450" s="4">
        <f t="shared" si="569"/>
        <v>-1</v>
      </c>
      <c r="AC1450" s="4">
        <f t="shared" si="570"/>
        <v>0</v>
      </c>
      <c r="AD1450" s="4"/>
      <c r="AE1450" s="4">
        <f t="shared" si="571"/>
        <v>-3.6777776415637897E-2</v>
      </c>
      <c r="AF1450" s="31">
        <f t="shared" si="572"/>
        <v>1.0099999999999998</v>
      </c>
      <c r="AG1450" s="31">
        <f t="shared" si="573"/>
        <v>0.71</v>
      </c>
      <c r="AH1450" s="3">
        <f t="shared" si="574"/>
        <v>1</v>
      </c>
      <c r="AI1450" s="40">
        <f t="shared" si="575"/>
        <v>1.2466091621201603E-2</v>
      </c>
      <c r="AJ1450" s="3">
        <f t="shared" si="576"/>
        <v>2.4149079479119928E-2</v>
      </c>
      <c r="AK1450" s="3">
        <f t="shared" si="577"/>
        <v>0.76423309898571445</v>
      </c>
    </row>
    <row r="1451" spans="1:37" s="3" customFormat="1" x14ac:dyDescent="0.25">
      <c r="A1451" s="9">
        <v>43072</v>
      </c>
      <c r="B1451" s="1" t="s">
        <v>63</v>
      </c>
      <c r="C1451" s="1" t="s">
        <v>73</v>
      </c>
      <c r="D1451">
        <v>16</v>
      </c>
      <c r="E1451" s="1">
        <v>32</v>
      </c>
      <c r="F1451">
        <f t="shared" si="553"/>
        <v>0</v>
      </c>
      <c r="G1451">
        <f t="shared" si="554"/>
        <v>1</v>
      </c>
      <c r="H1451" s="4">
        <v>3.52</v>
      </c>
      <c r="I1451" s="4">
        <v>1.35</v>
      </c>
      <c r="J1451" s="4">
        <v>3.8</v>
      </c>
      <c r="K1451" s="4">
        <v>1.3129999999999999</v>
      </c>
      <c r="L1451" s="18">
        <f t="shared" si="555"/>
        <v>20</v>
      </c>
      <c r="M1451" s="18">
        <f t="shared" si="556"/>
        <v>70</v>
      </c>
      <c r="N1451" s="18">
        <f t="shared" si="557"/>
        <v>25</v>
      </c>
      <c r="O1451" s="18">
        <f t="shared" si="558"/>
        <v>75</v>
      </c>
      <c r="P1451" s="4">
        <f t="shared" si="559"/>
        <v>201712</v>
      </c>
      <c r="Q1451" s="23">
        <f t="shared" si="560"/>
        <v>2.6074074074074072</v>
      </c>
      <c r="R1451" s="23">
        <f t="shared" si="561"/>
        <v>-3.2539682539682531</v>
      </c>
      <c r="S1451" s="22">
        <f t="shared" si="562"/>
        <v>-0.64656084656084589</v>
      </c>
      <c r="T1451" s="5">
        <f t="shared" si="563"/>
        <v>0.38352272727272729</v>
      </c>
      <c r="U1451" s="5"/>
      <c r="V1451" s="5"/>
      <c r="W1451" s="5">
        <f t="shared" si="564"/>
        <v>-1</v>
      </c>
      <c r="X1451" s="4">
        <f t="shared" si="565"/>
        <v>-1</v>
      </c>
      <c r="Y1451" s="4">
        <f t="shared" si="566"/>
        <v>0</v>
      </c>
      <c r="Z1451" s="30">
        <f t="shared" si="567"/>
        <v>2017</v>
      </c>
      <c r="AA1451" s="4">
        <f t="shared" si="568"/>
        <v>0.35000000000000009</v>
      </c>
      <c r="AB1451" s="4">
        <f t="shared" si="569"/>
        <v>0.31299999999999994</v>
      </c>
      <c r="AC1451" s="4">
        <f t="shared" si="570"/>
        <v>-3.7000000000000144E-2</v>
      </c>
      <c r="AD1451" s="4"/>
      <c r="AE1451" s="4">
        <f t="shared" si="571"/>
        <v>2.0933014354067025E-2</v>
      </c>
      <c r="AF1451" s="31">
        <f t="shared" si="572"/>
        <v>-0.64999999999999991</v>
      </c>
      <c r="AG1451" s="31">
        <f t="shared" si="573"/>
        <v>-0.68700000000000006</v>
      </c>
      <c r="AH1451" s="3">
        <f t="shared" si="574"/>
        <v>0</v>
      </c>
      <c r="AI1451" s="40" t="b">
        <f t="shared" si="575"/>
        <v>0</v>
      </c>
      <c r="AJ1451" s="3">
        <f t="shared" si="576"/>
        <v>2.4229979466118934E-2</v>
      </c>
      <c r="AK1451" s="3">
        <f t="shared" si="577"/>
        <v>0.7843367740253262</v>
      </c>
    </row>
    <row r="1452" spans="1:37" s="3" customFormat="1" x14ac:dyDescent="0.25">
      <c r="A1452" s="9">
        <v>43072</v>
      </c>
      <c r="B1452" s="1" t="s">
        <v>54</v>
      </c>
      <c r="C1452" s="1" t="s">
        <v>34</v>
      </c>
      <c r="D1452">
        <v>24</v>
      </c>
      <c r="E1452" s="1">
        <v>17</v>
      </c>
      <c r="F1452">
        <f t="shared" si="553"/>
        <v>1</v>
      </c>
      <c r="G1452">
        <f t="shared" si="554"/>
        <v>0</v>
      </c>
      <c r="H1452" s="4">
        <v>1.3169999999999999</v>
      </c>
      <c r="I1452" s="4">
        <v>3.77</v>
      </c>
      <c r="J1452" s="4">
        <v>1.25</v>
      </c>
      <c r="K1452" s="4">
        <v>4.46</v>
      </c>
      <c r="L1452" s="18">
        <f t="shared" si="555"/>
        <v>70</v>
      </c>
      <c r="M1452" s="18">
        <f t="shared" si="556"/>
        <v>25</v>
      </c>
      <c r="N1452" s="18">
        <f t="shared" si="557"/>
        <v>80</v>
      </c>
      <c r="O1452" s="18">
        <f t="shared" si="558"/>
        <v>20</v>
      </c>
      <c r="P1452" s="4">
        <f t="shared" si="559"/>
        <v>201712</v>
      </c>
      <c r="Q1452" s="23">
        <f t="shared" si="560"/>
        <v>1.3169999999999999</v>
      </c>
      <c r="R1452" s="23">
        <f t="shared" si="561"/>
        <v>-3.5155849628170239</v>
      </c>
      <c r="S1452" s="22">
        <f t="shared" si="562"/>
        <v>-2.1985849628170238</v>
      </c>
      <c r="T1452" s="5">
        <f t="shared" si="563"/>
        <v>2.8625664388762342</v>
      </c>
      <c r="U1452" s="5"/>
      <c r="V1452" s="5"/>
      <c r="W1452" s="5">
        <f t="shared" si="564"/>
        <v>0.31699999999999995</v>
      </c>
      <c r="X1452" s="4">
        <f t="shared" si="565"/>
        <v>0.25</v>
      </c>
      <c r="Y1452" s="4">
        <f t="shared" si="566"/>
        <v>-6.6999999999999948E-2</v>
      </c>
      <c r="Z1452" s="30">
        <f t="shared" si="567"/>
        <v>2017</v>
      </c>
      <c r="AA1452" s="4">
        <f t="shared" si="568"/>
        <v>-1</v>
      </c>
      <c r="AB1452" s="4">
        <f t="shared" si="569"/>
        <v>-1</v>
      </c>
      <c r="AC1452" s="4">
        <f t="shared" si="570"/>
        <v>0</v>
      </c>
      <c r="AD1452" s="4"/>
      <c r="AE1452" s="4">
        <f t="shared" si="571"/>
        <v>-4.0698557327258911E-2</v>
      </c>
      <c r="AF1452" s="31">
        <f t="shared" si="572"/>
        <v>-0.68300000000000005</v>
      </c>
      <c r="AG1452" s="31">
        <f t="shared" si="573"/>
        <v>-0.75</v>
      </c>
      <c r="AH1452" s="3">
        <f t="shared" si="574"/>
        <v>1</v>
      </c>
      <c r="AI1452" s="40">
        <f t="shared" si="575"/>
        <v>1.6483310690487585E-2</v>
      </c>
      <c r="AJ1452" s="3">
        <f t="shared" si="576"/>
        <v>2.3965008846078217E-2</v>
      </c>
      <c r="AK1452" s="3">
        <f t="shared" si="577"/>
        <v>0.79364856788846494</v>
      </c>
    </row>
    <row r="1453" spans="1:37" s="3" customFormat="1" x14ac:dyDescent="0.25">
      <c r="A1453" s="9">
        <v>43072</v>
      </c>
      <c r="B1453" s="1" t="s">
        <v>74</v>
      </c>
      <c r="C1453" s="1" t="s">
        <v>58</v>
      </c>
      <c r="D1453">
        <v>19</v>
      </c>
      <c r="E1453" s="1">
        <v>10</v>
      </c>
      <c r="F1453">
        <f t="shared" si="553"/>
        <v>1</v>
      </c>
      <c r="G1453">
        <f t="shared" si="554"/>
        <v>0</v>
      </c>
      <c r="H1453" s="4">
        <v>1.117</v>
      </c>
      <c r="I1453" s="4">
        <v>7.71</v>
      </c>
      <c r="J1453" s="4">
        <v>1.1319999999999999</v>
      </c>
      <c r="K1453" s="4">
        <v>7.07</v>
      </c>
      <c r="L1453" s="18">
        <f t="shared" si="555"/>
        <v>80</v>
      </c>
      <c r="M1453" s="18">
        <f t="shared" si="556"/>
        <v>10</v>
      </c>
      <c r="N1453" s="18">
        <f t="shared" si="557"/>
        <v>85</v>
      </c>
      <c r="O1453" s="18">
        <f t="shared" si="558"/>
        <v>10</v>
      </c>
      <c r="P1453" s="4">
        <f t="shared" si="559"/>
        <v>201712</v>
      </c>
      <c r="Q1453" s="23">
        <f t="shared" si="560"/>
        <v>1.117</v>
      </c>
      <c r="R1453" s="23">
        <f t="shared" si="561"/>
        <v>-8.6960398435808273</v>
      </c>
      <c r="S1453" s="22">
        <f t="shared" si="562"/>
        <v>-7.5790398435808273</v>
      </c>
      <c r="T1453" s="5">
        <f t="shared" si="563"/>
        <v>6.9024171888988359</v>
      </c>
      <c r="U1453" s="5"/>
      <c r="V1453" s="5"/>
      <c r="W1453" s="5">
        <f t="shared" si="564"/>
        <v>0.11699999999999999</v>
      </c>
      <c r="X1453" s="4">
        <f t="shared" si="565"/>
        <v>0.1319999999999999</v>
      </c>
      <c r="Y1453" s="4">
        <f t="shared" si="566"/>
        <v>1.4999999999999902E-2</v>
      </c>
      <c r="Z1453" s="30">
        <f t="shared" si="567"/>
        <v>2017</v>
      </c>
      <c r="AA1453" s="4">
        <f t="shared" si="568"/>
        <v>-1</v>
      </c>
      <c r="AB1453" s="4">
        <f t="shared" si="569"/>
        <v>-1</v>
      </c>
      <c r="AC1453" s="4">
        <f t="shared" si="570"/>
        <v>0</v>
      </c>
      <c r="AD1453" s="4"/>
      <c r="AE1453" s="4">
        <f t="shared" si="571"/>
        <v>1.18629215686894E-2</v>
      </c>
      <c r="AF1453" s="31">
        <f t="shared" si="572"/>
        <v>-0.88300000000000001</v>
      </c>
      <c r="AG1453" s="31">
        <f t="shared" si="573"/>
        <v>-0.8680000000000001</v>
      </c>
      <c r="AH1453" s="3">
        <f t="shared" si="574"/>
        <v>0</v>
      </c>
      <c r="AI1453" s="40" t="b">
        <f t="shared" si="575"/>
        <v>0</v>
      </c>
      <c r="AJ1453" s="3">
        <f t="shared" si="576"/>
        <v>2.4349155998640626E-2</v>
      </c>
      <c r="AK1453" s="3">
        <f t="shared" si="577"/>
        <v>0.88098600756391687</v>
      </c>
    </row>
    <row r="1454" spans="1:37" s="3" customFormat="1" x14ac:dyDescent="0.25">
      <c r="A1454" s="9">
        <v>43072</v>
      </c>
      <c r="B1454" s="1" t="s">
        <v>41</v>
      </c>
      <c r="C1454" s="1" t="s">
        <v>60</v>
      </c>
      <c r="D1454">
        <v>9</v>
      </c>
      <c r="E1454" s="1">
        <v>14</v>
      </c>
      <c r="F1454">
        <f t="shared" si="553"/>
        <v>0</v>
      </c>
      <c r="G1454">
        <f t="shared" si="554"/>
        <v>1</v>
      </c>
      <c r="H1454" s="4">
        <v>1.645</v>
      </c>
      <c r="I1454" s="4">
        <v>2.4</v>
      </c>
      <c r="J1454" s="4">
        <v>1.8129999999999999</v>
      </c>
      <c r="K1454" s="4">
        <v>2.11</v>
      </c>
      <c r="L1454" s="18">
        <f t="shared" si="555"/>
        <v>60</v>
      </c>
      <c r="M1454" s="18">
        <f t="shared" si="556"/>
        <v>40</v>
      </c>
      <c r="N1454" s="18">
        <f t="shared" si="557"/>
        <v>55</v>
      </c>
      <c r="O1454" s="18">
        <f t="shared" si="558"/>
        <v>45</v>
      </c>
      <c r="P1454" s="4">
        <f t="shared" si="559"/>
        <v>201712</v>
      </c>
      <c r="Q1454" s="23">
        <f t="shared" si="560"/>
        <v>0.68541666666666667</v>
      </c>
      <c r="R1454" s="23">
        <f t="shared" si="561"/>
        <v>-2.2646733111849389</v>
      </c>
      <c r="S1454" s="22">
        <f t="shared" si="562"/>
        <v>-1.5792566445182721</v>
      </c>
      <c r="T1454" s="5">
        <f t="shared" si="563"/>
        <v>1.4589665653495441</v>
      </c>
      <c r="U1454" s="5"/>
      <c r="V1454" s="5"/>
      <c r="W1454" s="5">
        <f t="shared" si="564"/>
        <v>-1</v>
      </c>
      <c r="X1454" s="4">
        <f t="shared" si="565"/>
        <v>-1</v>
      </c>
      <c r="Y1454" s="4">
        <f t="shared" si="566"/>
        <v>0</v>
      </c>
      <c r="Z1454" s="30">
        <f t="shared" si="567"/>
        <v>2017</v>
      </c>
      <c r="AA1454" s="4">
        <f t="shared" si="568"/>
        <v>1.4</v>
      </c>
      <c r="AB1454" s="4">
        <f t="shared" si="569"/>
        <v>1.1099999999999999</v>
      </c>
      <c r="AC1454" s="4">
        <f t="shared" si="570"/>
        <v>-0.29000000000000004</v>
      </c>
      <c r="AD1454" s="4"/>
      <c r="AE1454" s="4">
        <f t="shared" si="571"/>
        <v>5.6330755418901313E-2</v>
      </c>
      <c r="AF1454" s="31">
        <f t="shared" si="572"/>
        <v>0.39999999999999991</v>
      </c>
      <c r="AG1454" s="31">
        <f t="shared" si="573"/>
        <v>0.10999999999999988</v>
      </c>
      <c r="AH1454" s="3">
        <f t="shared" si="574"/>
        <v>1</v>
      </c>
      <c r="AI1454" s="40">
        <f t="shared" si="575"/>
        <v>3.1761353189924568E-2</v>
      </c>
      <c r="AJ1454" s="3">
        <f t="shared" si="576"/>
        <v>2.3980222496909787E-2</v>
      </c>
      <c r="AK1454" s="3">
        <f t="shared" si="577"/>
        <v>0.74048394067148515</v>
      </c>
    </row>
    <row r="1455" spans="1:37" s="3" customFormat="1" x14ac:dyDescent="0.25">
      <c r="A1455" s="9">
        <v>43072</v>
      </c>
      <c r="B1455" s="1" t="s">
        <v>43</v>
      </c>
      <c r="C1455" s="1" t="s">
        <v>33</v>
      </c>
      <c r="D1455">
        <v>44</v>
      </c>
      <c r="E1455" s="1">
        <v>20</v>
      </c>
      <c r="F1455">
        <f t="shared" si="553"/>
        <v>1</v>
      </c>
      <c r="G1455">
        <f t="shared" si="554"/>
        <v>0</v>
      </c>
      <c r="H1455" s="4">
        <v>1.6990000000000001</v>
      </c>
      <c r="I1455" s="4">
        <v>2.29</v>
      </c>
      <c r="J1455" s="4">
        <v>1.7749999999999999</v>
      </c>
      <c r="K1455" s="4">
        <v>2.17</v>
      </c>
      <c r="L1455" s="18">
        <f t="shared" si="555"/>
        <v>50</v>
      </c>
      <c r="M1455" s="18">
        <f t="shared" si="556"/>
        <v>40</v>
      </c>
      <c r="N1455" s="18">
        <f t="shared" si="557"/>
        <v>55</v>
      </c>
      <c r="O1455" s="18">
        <f t="shared" si="558"/>
        <v>45</v>
      </c>
      <c r="P1455" s="4">
        <f t="shared" si="559"/>
        <v>201712</v>
      </c>
      <c r="Q1455" s="23">
        <f t="shared" si="560"/>
        <v>1.6990000000000001</v>
      </c>
      <c r="R1455" s="23">
        <f t="shared" si="561"/>
        <v>-2.2058089629703561</v>
      </c>
      <c r="S1455" s="22">
        <f t="shared" si="562"/>
        <v>-0.50680896297035605</v>
      </c>
      <c r="T1455" s="5">
        <f t="shared" si="563"/>
        <v>1.3478516774573277</v>
      </c>
      <c r="U1455" s="5"/>
      <c r="V1455" s="5"/>
      <c r="W1455" s="5">
        <f t="shared" si="564"/>
        <v>0.69900000000000007</v>
      </c>
      <c r="X1455" s="4">
        <f t="shared" si="565"/>
        <v>0.77499999999999991</v>
      </c>
      <c r="Y1455" s="4">
        <f t="shared" si="566"/>
        <v>7.5999999999999845E-2</v>
      </c>
      <c r="Z1455" s="30">
        <f t="shared" si="567"/>
        <v>2017</v>
      </c>
      <c r="AA1455" s="4">
        <f t="shared" si="568"/>
        <v>-1</v>
      </c>
      <c r="AB1455" s="4">
        <f t="shared" si="569"/>
        <v>-1</v>
      </c>
      <c r="AC1455" s="4">
        <f t="shared" si="570"/>
        <v>0</v>
      </c>
      <c r="AD1455" s="4"/>
      <c r="AE1455" s="4">
        <f t="shared" si="571"/>
        <v>2.5201236850176945E-2</v>
      </c>
      <c r="AF1455" s="31">
        <f t="shared" si="572"/>
        <v>-0.30099999999999993</v>
      </c>
      <c r="AG1455" s="31">
        <f t="shared" si="573"/>
        <v>-0.22500000000000009</v>
      </c>
      <c r="AH1455" s="3">
        <f t="shared" si="574"/>
        <v>0</v>
      </c>
      <c r="AI1455" s="40" t="b">
        <f t="shared" si="575"/>
        <v>0</v>
      </c>
      <c r="AJ1455" s="3">
        <f t="shared" si="576"/>
        <v>2.4640260716971563E-2</v>
      </c>
      <c r="AK1455" s="3">
        <f t="shared" si="577"/>
        <v>0.73648440997973597</v>
      </c>
    </row>
    <row r="1456" spans="1:37" s="3" customFormat="1" x14ac:dyDescent="0.25">
      <c r="A1456" s="9">
        <v>43072</v>
      </c>
      <c r="B1456" s="1" t="s">
        <v>46</v>
      </c>
      <c r="C1456" s="1" t="s">
        <v>52</v>
      </c>
      <c r="D1456">
        <v>3</v>
      </c>
      <c r="E1456" s="1">
        <v>23</v>
      </c>
      <c r="F1456">
        <f t="shared" si="553"/>
        <v>0</v>
      </c>
      <c r="G1456">
        <f t="shared" si="554"/>
        <v>1</v>
      </c>
      <c r="H1456" s="4">
        <v>4.38</v>
      </c>
      <c r="I1456" s="4">
        <v>1.256</v>
      </c>
      <c r="J1456" s="4">
        <v>3.85</v>
      </c>
      <c r="K1456" s="4">
        <v>1.3069999999999999</v>
      </c>
      <c r="L1456" s="18">
        <f t="shared" si="555"/>
        <v>20</v>
      </c>
      <c r="M1456" s="18">
        <f t="shared" si="556"/>
        <v>75</v>
      </c>
      <c r="N1456" s="18">
        <f t="shared" si="557"/>
        <v>25</v>
      </c>
      <c r="O1456" s="18">
        <f t="shared" si="558"/>
        <v>75</v>
      </c>
      <c r="P1456" s="4">
        <f t="shared" si="559"/>
        <v>201712</v>
      </c>
      <c r="Q1456" s="23">
        <f t="shared" si="560"/>
        <v>3.4872611464968153</v>
      </c>
      <c r="R1456" s="23">
        <f t="shared" si="561"/>
        <v>-4.2021079881656807</v>
      </c>
      <c r="S1456" s="22">
        <f t="shared" si="562"/>
        <v>-0.71484684166886536</v>
      </c>
      <c r="T1456" s="5">
        <f t="shared" si="563"/>
        <v>0.28675799086757991</v>
      </c>
      <c r="U1456" s="5"/>
      <c r="V1456" s="5"/>
      <c r="W1456" s="5">
        <f t="shared" si="564"/>
        <v>-1</v>
      </c>
      <c r="X1456" s="4">
        <f t="shared" si="565"/>
        <v>-1</v>
      </c>
      <c r="Y1456" s="4">
        <f t="shared" si="566"/>
        <v>0</v>
      </c>
      <c r="Z1456" s="30">
        <f t="shared" si="567"/>
        <v>2017</v>
      </c>
      <c r="AA1456" s="4">
        <f t="shared" si="568"/>
        <v>0.25600000000000001</v>
      </c>
      <c r="AB1456" s="4">
        <f t="shared" si="569"/>
        <v>0.30699999999999994</v>
      </c>
      <c r="AC1456" s="4">
        <f t="shared" si="570"/>
        <v>5.0999999999999934E-2</v>
      </c>
      <c r="AD1456" s="4"/>
      <c r="AE1456" s="4">
        <f t="shared" si="571"/>
        <v>-3.1429757457154678E-2</v>
      </c>
      <c r="AF1456" s="31">
        <f t="shared" si="572"/>
        <v>-0.74399999999999999</v>
      </c>
      <c r="AG1456" s="31">
        <f t="shared" si="573"/>
        <v>-0.69300000000000006</v>
      </c>
      <c r="AH1456" s="3">
        <f t="shared" si="574"/>
        <v>1</v>
      </c>
      <c r="AI1456" s="40" t="b">
        <f t="shared" si="575"/>
        <v>0</v>
      </c>
      <c r="AJ1456" s="3">
        <f t="shared" si="576"/>
        <v>2.3903477643719029E-2</v>
      </c>
      <c r="AK1456" s="3">
        <f t="shared" si="577"/>
        <v>0.81377264087046108</v>
      </c>
    </row>
    <row r="1457" spans="1:37" s="3" customFormat="1" x14ac:dyDescent="0.25">
      <c r="A1457" s="9">
        <v>43072</v>
      </c>
      <c r="B1457" s="1" t="s">
        <v>45</v>
      </c>
      <c r="C1457" s="1" t="s">
        <v>38</v>
      </c>
      <c r="D1457">
        <v>14</v>
      </c>
      <c r="E1457" s="1">
        <v>15</v>
      </c>
      <c r="F1457">
        <f t="shared" si="553"/>
        <v>0</v>
      </c>
      <c r="G1457">
        <f t="shared" si="554"/>
        <v>1</v>
      </c>
      <c r="H1457" s="4">
        <v>1.546</v>
      </c>
      <c r="I1457" s="4">
        <v>2.65</v>
      </c>
      <c r="J1457" s="4">
        <v>1.714</v>
      </c>
      <c r="K1457" s="4">
        <v>2.27</v>
      </c>
      <c r="L1457" s="18">
        <f t="shared" si="555"/>
        <v>60</v>
      </c>
      <c r="M1457" s="18">
        <f t="shared" si="556"/>
        <v>35</v>
      </c>
      <c r="N1457" s="18">
        <f t="shared" si="557"/>
        <v>55</v>
      </c>
      <c r="O1457" s="18">
        <f t="shared" si="558"/>
        <v>40</v>
      </c>
      <c r="P1457" s="4">
        <f t="shared" si="559"/>
        <v>201712</v>
      </c>
      <c r="Q1457" s="23">
        <f t="shared" si="560"/>
        <v>0.58339622641509437</v>
      </c>
      <c r="R1457" s="23">
        <f t="shared" si="561"/>
        <v>-2.4375624375624376</v>
      </c>
      <c r="S1457" s="22">
        <f t="shared" si="562"/>
        <v>-1.8541662111473434</v>
      </c>
      <c r="T1457" s="5">
        <f t="shared" si="563"/>
        <v>1.7141009055627425</v>
      </c>
      <c r="U1457" s="5"/>
      <c r="V1457" s="5"/>
      <c r="W1457" s="5">
        <f t="shared" si="564"/>
        <v>-1</v>
      </c>
      <c r="X1457" s="4">
        <f t="shared" si="565"/>
        <v>-1</v>
      </c>
      <c r="Y1457" s="4">
        <f t="shared" si="566"/>
        <v>0</v>
      </c>
      <c r="Z1457" s="30">
        <f t="shared" si="567"/>
        <v>2017</v>
      </c>
      <c r="AA1457" s="4">
        <f t="shared" si="568"/>
        <v>1.65</v>
      </c>
      <c r="AB1457" s="4">
        <f t="shared" si="569"/>
        <v>1.27</v>
      </c>
      <c r="AC1457" s="4">
        <f t="shared" si="570"/>
        <v>-0.37999999999999989</v>
      </c>
      <c r="AD1457" s="4"/>
      <c r="AE1457" s="4">
        <f t="shared" si="571"/>
        <v>6.339995863907455E-2</v>
      </c>
      <c r="AF1457" s="31">
        <f t="shared" si="572"/>
        <v>0.64999999999999991</v>
      </c>
      <c r="AG1457" s="31">
        <f t="shared" si="573"/>
        <v>0.27</v>
      </c>
      <c r="AH1457" s="3">
        <f t="shared" si="574"/>
        <v>1</v>
      </c>
      <c r="AI1457" s="40">
        <f t="shared" si="575"/>
        <v>3.92109376720019E-2</v>
      </c>
      <c r="AJ1457" s="3">
        <f t="shared" si="576"/>
        <v>2.3617731172545287E-2</v>
      </c>
      <c r="AK1457" s="3">
        <f t="shared" si="577"/>
        <v>0.75000878201394405</v>
      </c>
    </row>
    <row r="1458" spans="1:37" s="3" customFormat="1" x14ac:dyDescent="0.25">
      <c r="A1458" s="9">
        <v>43072</v>
      </c>
      <c r="B1458" s="1" t="s">
        <v>62</v>
      </c>
      <c r="C1458" s="1" t="s">
        <v>39</v>
      </c>
      <c r="D1458">
        <v>26</v>
      </c>
      <c r="E1458" s="1">
        <v>20</v>
      </c>
      <c r="F1458">
        <f t="shared" si="553"/>
        <v>1</v>
      </c>
      <c r="G1458">
        <f t="shared" si="554"/>
        <v>0</v>
      </c>
      <c r="H1458" s="4">
        <v>1.74</v>
      </c>
      <c r="I1458" s="4">
        <v>2.2200000000000002</v>
      </c>
      <c r="J1458" s="4">
        <v>1.625</v>
      </c>
      <c r="K1458" s="4">
        <v>2.44</v>
      </c>
      <c r="L1458" s="18">
        <f t="shared" si="555"/>
        <v>50</v>
      </c>
      <c r="M1458" s="18">
        <f t="shared" si="556"/>
        <v>45</v>
      </c>
      <c r="N1458" s="18">
        <f t="shared" si="557"/>
        <v>60</v>
      </c>
      <c r="O1458" s="18">
        <f t="shared" si="558"/>
        <v>40</v>
      </c>
      <c r="P1458" s="4">
        <f t="shared" si="559"/>
        <v>201712</v>
      </c>
      <c r="Q1458" s="23">
        <f t="shared" si="560"/>
        <v>1.74</v>
      </c>
      <c r="R1458" s="23">
        <f t="shared" si="561"/>
        <v>-2.1710234824988923</v>
      </c>
      <c r="S1458" s="22">
        <f t="shared" si="562"/>
        <v>-0.43102348249889233</v>
      </c>
      <c r="T1458" s="5">
        <f t="shared" si="563"/>
        <v>1.2758620689655173</v>
      </c>
      <c r="U1458" s="5"/>
      <c r="V1458" s="5"/>
      <c r="W1458" s="5">
        <f t="shared" si="564"/>
        <v>0.74</v>
      </c>
      <c r="X1458" s="4">
        <f t="shared" si="565"/>
        <v>0.625</v>
      </c>
      <c r="Y1458" s="4">
        <f t="shared" si="566"/>
        <v>-0.11499999999999999</v>
      </c>
      <c r="Z1458" s="30">
        <f t="shared" si="567"/>
        <v>2017</v>
      </c>
      <c r="AA1458" s="4">
        <f t="shared" si="568"/>
        <v>-1</v>
      </c>
      <c r="AB1458" s="4">
        <f t="shared" si="569"/>
        <v>-1</v>
      </c>
      <c r="AC1458" s="4">
        <f t="shared" si="570"/>
        <v>0</v>
      </c>
      <c r="AD1458" s="4"/>
      <c r="AE1458" s="4">
        <f t="shared" si="571"/>
        <v>-4.0671971706454535E-2</v>
      </c>
      <c r="AF1458" s="31">
        <f t="shared" si="572"/>
        <v>-0.26</v>
      </c>
      <c r="AG1458" s="31">
        <f t="shared" si="573"/>
        <v>-0.375</v>
      </c>
      <c r="AH1458" s="3">
        <f t="shared" si="574"/>
        <v>1</v>
      </c>
      <c r="AI1458" s="40">
        <f t="shared" si="575"/>
        <v>1.5451290748068613E-2</v>
      </c>
      <c r="AJ1458" s="3">
        <f t="shared" si="576"/>
        <v>2.4545454545454426E-2</v>
      </c>
      <c r="AK1458" s="3">
        <f t="shared" si="577"/>
        <v>0.73460621980723539</v>
      </c>
    </row>
    <row r="1459" spans="1:37" s="3" customFormat="1" x14ac:dyDescent="0.25">
      <c r="A1459" s="9">
        <v>43072</v>
      </c>
      <c r="B1459" s="1" t="s">
        <v>56</v>
      </c>
      <c r="C1459" s="1" t="s">
        <v>36</v>
      </c>
      <c r="D1459">
        <v>30</v>
      </c>
      <c r="E1459" s="1">
        <v>10</v>
      </c>
      <c r="F1459">
        <f t="shared" si="553"/>
        <v>1</v>
      </c>
      <c r="G1459">
        <f t="shared" si="554"/>
        <v>0</v>
      </c>
      <c r="H1459" s="4">
        <v>1.2430000000000001</v>
      </c>
      <c r="I1459" s="4">
        <v>4.54</v>
      </c>
      <c r="J1459" s="4">
        <v>1.2270000000000001</v>
      </c>
      <c r="K1459" s="4">
        <v>4.7699999999999996</v>
      </c>
      <c r="L1459" s="18">
        <f t="shared" si="555"/>
        <v>80</v>
      </c>
      <c r="M1459" s="18">
        <f t="shared" si="556"/>
        <v>20</v>
      </c>
      <c r="N1459" s="18">
        <f t="shared" si="557"/>
        <v>80</v>
      </c>
      <c r="O1459" s="18">
        <f t="shared" si="558"/>
        <v>20</v>
      </c>
      <c r="P1459" s="4">
        <f t="shared" si="559"/>
        <v>201712</v>
      </c>
      <c r="Q1459" s="23">
        <f t="shared" si="560"/>
        <v>1.2430000000000001</v>
      </c>
      <c r="R1459" s="23">
        <f t="shared" si="561"/>
        <v>-4.3977122131547723</v>
      </c>
      <c r="S1459" s="22">
        <f t="shared" si="562"/>
        <v>-3.154712213154772</v>
      </c>
      <c r="T1459" s="5">
        <f t="shared" si="563"/>
        <v>3.6524537409493161</v>
      </c>
      <c r="U1459" s="5"/>
      <c r="V1459" s="5"/>
      <c r="W1459" s="5">
        <f t="shared" si="564"/>
        <v>0.2430000000000001</v>
      </c>
      <c r="X1459" s="4">
        <f t="shared" si="565"/>
        <v>0.22700000000000009</v>
      </c>
      <c r="Y1459" s="4">
        <f t="shared" si="566"/>
        <v>-1.6000000000000014E-2</v>
      </c>
      <c r="Z1459" s="30">
        <f t="shared" si="567"/>
        <v>2017</v>
      </c>
      <c r="AA1459" s="4">
        <f t="shared" si="568"/>
        <v>-1</v>
      </c>
      <c r="AB1459" s="4">
        <f t="shared" si="569"/>
        <v>-1</v>
      </c>
      <c r="AC1459" s="4">
        <f t="shared" si="570"/>
        <v>0</v>
      </c>
      <c r="AD1459" s="4"/>
      <c r="AE1459" s="4">
        <f t="shared" si="571"/>
        <v>-1.0490695736384614E-2</v>
      </c>
      <c r="AF1459" s="31">
        <f t="shared" si="572"/>
        <v>-0.7569999999999999</v>
      </c>
      <c r="AG1459" s="31">
        <f t="shared" si="573"/>
        <v>-0.77299999999999991</v>
      </c>
      <c r="AH1459" s="3">
        <f t="shared" si="574"/>
        <v>0</v>
      </c>
      <c r="AI1459" s="40" t="b">
        <f t="shared" si="575"/>
        <v>0</v>
      </c>
      <c r="AJ1459" s="3">
        <f t="shared" si="576"/>
        <v>2.4170845581877876E-2</v>
      </c>
      <c r="AK1459" s="3">
        <f t="shared" si="577"/>
        <v>0.81840694736965658</v>
      </c>
    </row>
    <row r="1460" spans="1:37" s="3" customFormat="1" x14ac:dyDescent="0.25">
      <c r="A1460" s="9">
        <v>43072</v>
      </c>
      <c r="B1460" s="1" t="s">
        <v>51</v>
      </c>
      <c r="C1460" s="1" t="s">
        <v>35</v>
      </c>
      <c r="D1460">
        <v>35</v>
      </c>
      <c r="E1460" s="1">
        <v>9</v>
      </c>
      <c r="F1460">
        <f t="shared" si="553"/>
        <v>1</v>
      </c>
      <c r="G1460">
        <f t="shared" si="554"/>
        <v>0</v>
      </c>
      <c r="H1460" s="4">
        <v>1.99</v>
      </c>
      <c r="I1460" s="4">
        <v>1.917</v>
      </c>
      <c r="J1460" s="4">
        <v>2.06</v>
      </c>
      <c r="K1460" s="4">
        <v>1.8540000000000001</v>
      </c>
      <c r="L1460" s="18">
        <f t="shared" si="555"/>
        <v>50</v>
      </c>
      <c r="M1460" s="18">
        <f t="shared" si="556"/>
        <v>50</v>
      </c>
      <c r="N1460" s="18">
        <f t="shared" si="557"/>
        <v>45</v>
      </c>
      <c r="O1460" s="18">
        <f t="shared" si="558"/>
        <v>50</v>
      </c>
      <c r="P1460" s="4">
        <f t="shared" si="559"/>
        <v>201712</v>
      </c>
      <c r="Q1460" s="23">
        <f t="shared" si="560"/>
        <v>1.99</v>
      </c>
      <c r="R1460" s="23">
        <f t="shared" si="561"/>
        <v>-2.1006135509952304</v>
      </c>
      <c r="S1460" s="22">
        <f t="shared" si="562"/>
        <v>-0.1106135509952304</v>
      </c>
      <c r="T1460" s="5">
        <f t="shared" si="563"/>
        <v>0.96331658291457289</v>
      </c>
      <c r="U1460" s="5"/>
      <c r="V1460" s="5"/>
      <c r="W1460" s="5">
        <f t="shared" si="564"/>
        <v>0.99</v>
      </c>
      <c r="X1460" s="4">
        <f t="shared" si="565"/>
        <v>1.06</v>
      </c>
      <c r="Y1460" s="4">
        <f t="shared" si="566"/>
        <v>7.0000000000000062E-2</v>
      </c>
      <c r="Z1460" s="30">
        <f t="shared" si="567"/>
        <v>2017</v>
      </c>
      <c r="AA1460" s="4">
        <f t="shared" si="568"/>
        <v>-1</v>
      </c>
      <c r="AB1460" s="4">
        <f t="shared" si="569"/>
        <v>-1</v>
      </c>
      <c r="AC1460" s="4">
        <f t="shared" si="570"/>
        <v>0</v>
      </c>
      <c r="AD1460" s="4"/>
      <c r="AE1460" s="4">
        <f t="shared" si="571"/>
        <v>1.7075669610186806E-2</v>
      </c>
      <c r="AF1460" s="31">
        <f t="shared" si="572"/>
        <v>-1.0000000000000009E-2</v>
      </c>
      <c r="AG1460" s="31">
        <f t="shared" si="573"/>
        <v>6.0000000000000053E-2</v>
      </c>
      <c r="AH1460" s="3">
        <f t="shared" si="574"/>
        <v>0</v>
      </c>
      <c r="AI1460" s="40" t="b">
        <f t="shared" si="575"/>
        <v>0</v>
      </c>
      <c r="AJ1460" s="3">
        <f t="shared" si="576"/>
        <v>2.3590990529818279E-2</v>
      </c>
      <c r="AK1460" s="3">
        <f t="shared" si="577"/>
        <v>0.73153168770654964</v>
      </c>
    </row>
    <row r="1461" spans="1:37" s="3" customFormat="1" x14ac:dyDescent="0.25">
      <c r="A1461" s="9">
        <v>43072</v>
      </c>
      <c r="B1461" s="1" t="s">
        <v>42</v>
      </c>
      <c r="C1461" s="1" t="s">
        <v>40</v>
      </c>
      <c r="D1461">
        <v>31</v>
      </c>
      <c r="E1461" s="1">
        <v>21</v>
      </c>
      <c r="F1461">
        <f t="shared" si="553"/>
        <v>1</v>
      </c>
      <c r="G1461">
        <f t="shared" si="554"/>
        <v>0</v>
      </c>
      <c r="H1461" s="4">
        <v>1.4870000000000001</v>
      </c>
      <c r="I1461" s="4">
        <v>2.84</v>
      </c>
      <c r="J1461" s="4">
        <v>1.403</v>
      </c>
      <c r="K1461" s="4">
        <v>3.21</v>
      </c>
      <c r="L1461" s="18">
        <f t="shared" si="555"/>
        <v>60</v>
      </c>
      <c r="M1461" s="18">
        <f t="shared" si="556"/>
        <v>35</v>
      </c>
      <c r="N1461" s="18">
        <f t="shared" si="557"/>
        <v>70</v>
      </c>
      <c r="O1461" s="18">
        <f t="shared" si="558"/>
        <v>30</v>
      </c>
      <c r="P1461" s="4">
        <f t="shared" si="559"/>
        <v>201712</v>
      </c>
      <c r="Q1461" s="23">
        <f t="shared" si="560"/>
        <v>1.4870000000000001</v>
      </c>
      <c r="R1461" s="23">
        <f t="shared" si="561"/>
        <v>-2.5968663512186412</v>
      </c>
      <c r="S1461" s="22">
        <f t="shared" si="562"/>
        <v>-1.1098663512186411</v>
      </c>
      <c r="T1461" s="5">
        <f t="shared" si="563"/>
        <v>1.9098856758574307</v>
      </c>
      <c r="U1461" s="5"/>
      <c r="V1461" s="5"/>
      <c r="W1461" s="5">
        <f t="shared" si="564"/>
        <v>0.4870000000000001</v>
      </c>
      <c r="X1461" s="4">
        <f t="shared" si="565"/>
        <v>0.40300000000000002</v>
      </c>
      <c r="Y1461" s="4">
        <f t="shared" si="566"/>
        <v>-8.4000000000000075E-2</v>
      </c>
      <c r="Z1461" s="30">
        <f t="shared" si="567"/>
        <v>2017</v>
      </c>
      <c r="AA1461" s="4">
        <f t="shared" si="568"/>
        <v>-1</v>
      </c>
      <c r="AB1461" s="4">
        <f t="shared" si="569"/>
        <v>-1</v>
      </c>
      <c r="AC1461" s="4">
        <f t="shared" si="570"/>
        <v>0</v>
      </c>
      <c r="AD1461" s="4"/>
      <c r="AE1461" s="4">
        <f t="shared" si="571"/>
        <v>-4.0263418623077363E-2</v>
      </c>
      <c r="AF1461" s="31">
        <f t="shared" si="572"/>
        <v>-0.5129999999999999</v>
      </c>
      <c r="AG1461" s="31">
        <f t="shared" si="573"/>
        <v>-0.59699999999999998</v>
      </c>
      <c r="AH1461" s="3">
        <f t="shared" si="574"/>
        <v>1</v>
      </c>
      <c r="AI1461" s="40">
        <f t="shared" si="575"/>
        <v>1.5978563961393411E-2</v>
      </c>
      <c r="AJ1461" s="3">
        <f t="shared" si="576"/>
        <v>2.4016639704182885E-2</v>
      </c>
      <c r="AK1461" s="3">
        <f t="shared" si="577"/>
        <v>0.75737906164596314</v>
      </c>
    </row>
    <row r="1462" spans="1:37" s="3" customFormat="1" x14ac:dyDescent="0.25">
      <c r="A1462" s="9">
        <v>43072</v>
      </c>
      <c r="B1462" s="1" t="s">
        <v>53</v>
      </c>
      <c r="C1462" s="1" t="s">
        <v>49</v>
      </c>
      <c r="D1462">
        <v>38</v>
      </c>
      <c r="E1462" s="1">
        <v>31</v>
      </c>
      <c r="F1462">
        <f t="shared" si="553"/>
        <v>1</v>
      </c>
      <c r="G1462">
        <f t="shared" si="554"/>
        <v>0</v>
      </c>
      <c r="H1462" s="4">
        <v>2.46</v>
      </c>
      <c r="I1462" s="4">
        <v>1.617</v>
      </c>
      <c r="J1462" s="4">
        <v>2.7</v>
      </c>
      <c r="K1462" s="4">
        <v>1.5289999999999999</v>
      </c>
      <c r="L1462" s="18">
        <f t="shared" si="555"/>
        <v>40</v>
      </c>
      <c r="M1462" s="18">
        <f t="shared" si="556"/>
        <v>60</v>
      </c>
      <c r="N1462" s="18">
        <f t="shared" si="557"/>
        <v>35</v>
      </c>
      <c r="O1462" s="18">
        <f t="shared" si="558"/>
        <v>65</v>
      </c>
      <c r="P1462" s="4">
        <f t="shared" si="559"/>
        <v>201712</v>
      </c>
      <c r="Q1462" s="23">
        <f t="shared" si="560"/>
        <v>2.46</v>
      </c>
      <c r="R1462" s="23">
        <f t="shared" si="561"/>
        <v>-2.3056770497990717</v>
      </c>
      <c r="S1462" s="22">
        <f t="shared" si="562"/>
        <v>0.15432295020092823</v>
      </c>
      <c r="T1462" s="5">
        <f t="shared" si="563"/>
        <v>0.65731707317073174</v>
      </c>
      <c r="U1462" s="5"/>
      <c r="V1462" s="5"/>
      <c r="W1462" s="5">
        <f t="shared" si="564"/>
        <v>1.46</v>
      </c>
      <c r="X1462" s="4">
        <f t="shared" si="565"/>
        <v>1.7000000000000002</v>
      </c>
      <c r="Y1462" s="4">
        <f t="shared" si="566"/>
        <v>0.24000000000000021</v>
      </c>
      <c r="Z1462" s="30">
        <f t="shared" si="567"/>
        <v>2017</v>
      </c>
      <c r="AA1462" s="4">
        <f t="shared" si="568"/>
        <v>-1</v>
      </c>
      <c r="AB1462" s="4">
        <f t="shared" si="569"/>
        <v>-1</v>
      </c>
      <c r="AC1462" s="4">
        <f t="shared" si="570"/>
        <v>0</v>
      </c>
      <c r="AD1462" s="4"/>
      <c r="AE1462" s="4">
        <f t="shared" si="571"/>
        <v>3.6133694670280048E-2</v>
      </c>
      <c r="AF1462" s="31">
        <f t="shared" si="572"/>
        <v>0.45999999999999996</v>
      </c>
      <c r="AG1462" s="31">
        <f t="shared" si="573"/>
        <v>0.70000000000000018</v>
      </c>
      <c r="AH1462" s="3">
        <f t="shared" si="574"/>
        <v>1</v>
      </c>
      <c r="AI1462" s="40">
        <f t="shared" si="575"/>
        <v>1.1200439771868353E-2</v>
      </c>
      <c r="AJ1462" s="3">
        <f t="shared" si="576"/>
        <v>2.4326710816777064E-2</v>
      </c>
      <c r="AK1462" s="3">
        <f t="shared" si="577"/>
        <v>0.74233795020930771</v>
      </c>
    </row>
    <row r="1463" spans="1:37" s="3" customFormat="1" x14ac:dyDescent="0.25">
      <c r="A1463" s="9">
        <v>43072</v>
      </c>
      <c r="B1463" s="1" t="s">
        <v>50</v>
      </c>
      <c r="C1463" s="1" t="s">
        <v>47</v>
      </c>
      <c r="D1463">
        <v>24</v>
      </c>
      <c r="E1463" s="1">
        <v>13</v>
      </c>
      <c r="F1463">
        <f t="shared" si="553"/>
        <v>1</v>
      </c>
      <c r="G1463">
        <f t="shared" si="554"/>
        <v>0</v>
      </c>
      <c r="H1463" s="4">
        <v>1.357</v>
      </c>
      <c r="I1463" s="4">
        <v>3.48</v>
      </c>
      <c r="J1463" s="4">
        <v>1.35</v>
      </c>
      <c r="K1463" s="4">
        <v>3.52</v>
      </c>
      <c r="L1463" s="18">
        <f t="shared" si="555"/>
        <v>70</v>
      </c>
      <c r="M1463" s="18">
        <f t="shared" si="556"/>
        <v>25</v>
      </c>
      <c r="N1463" s="18">
        <f t="shared" si="557"/>
        <v>70</v>
      </c>
      <c r="O1463" s="18">
        <f t="shared" si="558"/>
        <v>25</v>
      </c>
      <c r="P1463" s="4">
        <f t="shared" si="559"/>
        <v>201712</v>
      </c>
      <c r="Q1463" s="23">
        <f t="shared" si="560"/>
        <v>1.357</v>
      </c>
      <c r="R1463" s="23">
        <f t="shared" si="561"/>
        <v>-3.204346254630885</v>
      </c>
      <c r="S1463" s="22">
        <f t="shared" si="562"/>
        <v>-1.847346254630885</v>
      </c>
      <c r="T1463" s="5">
        <f t="shared" si="563"/>
        <v>2.5644804716285927</v>
      </c>
      <c r="U1463" s="5"/>
      <c r="V1463" s="5"/>
      <c r="W1463" s="5">
        <f t="shared" si="564"/>
        <v>0.35699999999999998</v>
      </c>
      <c r="X1463" s="4">
        <f t="shared" si="565"/>
        <v>0.35000000000000009</v>
      </c>
      <c r="Y1463" s="4">
        <f t="shared" si="566"/>
        <v>-6.9999999999998952E-3</v>
      </c>
      <c r="Z1463" s="30">
        <f t="shared" si="567"/>
        <v>2017</v>
      </c>
      <c r="AA1463" s="4">
        <f t="shared" si="568"/>
        <v>-1</v>
      </c>
      <c r="AB1463" s="4">
        <f t="shared" si="569"/>
        <v>-1</v>
      </c>
      <c r="AC1463" s="4">
        <f t="shared" si="570"/>
        <v>0</v>
      </c>
      <c r="AD1463" s="4"/>
      <c r="AE1463" s="4">
        <f t="shared" si="571"/>
        <v>-3.8210649853980261E-3</v>
      </c>
      <c r="AF1463" s="31">
        <f t="shared" si="572"/>
        <v>-0.64300000000000002</v>
      </c>
      <c r="AG1463" s="31">
        <f t="shared" si="573"/>
        <v>-0.64999999999999991</v>
      </c>
      <c r="AH1463" s="3">
        <f t="shared" si="574"/>
        <v>0</v>
      </c>
      <c r="AI1463" s="40" t="b">
        <f t="shared" si="575"/>
        <v>0</v>
      </c>
      <c r="AJ1463" s="3">
        <f t="shared" si="576"/>
        <v>2.3700640893115521E-2</v>
      </c>
      <c r="AK1463" s="3">
        <f t="shared" si="577"/>
        <v>0.78310082297952233</v>
      </c>
    </row>
    <row r="1464" spans="1:37" s="3" customFormat="1" x14ac:dyDescent="0.25">
      <c r="A1464" s="9">
        <v>43069</v>
      </c>
      <c r="B1464" s="1" t="s">
        <v>37</v>
      </c>
      <c r="C1464" s="1" t="s">
        <v>48</v>
      </c>
      <c r="D1464">
        <v>38</v>
      </c>
      <c r="E1464" s="1">
        <v>14</v>
      </c>
      <c r="F1464">
        <f t="shared" si="553"/>
        <v>1</v>
      </c>
      <c r="G1464">
        <f t="shared" si="554"/>
        <v>0</v>
      </c>
      <c r="H1464" s="4">
        <v>1.833</v>
      </c>
      <c r="I1464" s="4">
        <v>2.09</v>
      </c>
      <c r="J1464" s="4">
        <v>2.1</v>
      </c>
      <c r="K1464" s="4">
        <v>1.8260000000000001</v>
      </c>
      <c r="L1464" s="18">
        <f t="shared" si="555"/>
        <v>50</v>
      </c>
      <c r="M1464" s="18">
        <f t="shared" si="556"/>
        <v>45</v>
      </c>
      <c r="N1464" s="18">
        <f t="shared" si="557"/>
        <v>45</v>
      </c>
      <c r="O1464" s="18">
        <f t="shared" si="558"/>
        <v>50</v>
      </c>
      <c r="P1464" s="4">
        <f t="shared" si="559"/>
        <v>201711</v>
      </c>
      <c r="Q1464" s="23">
        <f t="shared" si="560"/>
        <v>1.833</v>
      </c>
      <c r="R1464" s="23">
        <f t="shared" si="561"/>
        <v>-2.1179113847373814</v>
      </c>
      <c r="S1464" s="22">
        <f t="shared" si="562"/>
        <v>-0.28491138473738142</v>
      </c>
      <c r="T1464" s="5">
        <f t="shared" si="563"/>
        <v>1.1402073104200763</v>
      </c>
      <c r="U1464" s="5"/>
      <c r="V1464" s="5"/>
      <c r="W1464" s="5">
        <f t="shared" si="564"/>
        <v>0.83299999999999996</v>
      </c>
      <c r="X1464" s="4">
        <f t="shared" si="565"/>
        <v>1.1000000000000001</v>
      </c>
      <c r="Y1464" s="4">
        <f t="shared" si="566"/>
        <v>0.26700000000000013</v>
      </c>
      <c r="Z1464" s="30">
        <f t="shared" si="567"/>
        <v>2017</v>
      </c>
      <c r="AA1464" s="4">
        <f t="shared" si="568"/>
        <v>-1</v>
      </c>
      <c r="AB1464" s="4">
        <f t="shared" si="569"/>
        <v>-1</v>
      </c>
      <c r="AC1464" s="4">
        <f t="shared" si="570"/>
        <v>0</v>
      </c>
      <c r="AD1464" s="4"/>
      <c r="AE1464" s="4">
        <f t="shared" si="571"/>
        <v>6.9363260852622566E-2</v>
      </c>
      <c r="AF1464" s="31">
        <f t="shared" si="572"/>
        <v>-0.16700000000000004</v>
      </c>
      <c r="AG1464" s="31">
        <f t="shared" si="573"/>
        <v>0.10000000000000009</v>
      </c>
      <c r="AH1464" s="3">
        <f t="shared" si="574"/>
        <v>1</v>
      </c>
      <c r="AI1464" s="40">
        <f t="shared" si="575"/>
        <v>4.5340624287992681E-2</v>
      </c>
      <c r="AJ1464" s="3">
        <f t="shared" si="576"/>
        <v>2.3459087433087E-2</v>
      </c>
      <c r="AK1464" s="3">
        <f t="shared" si="577"/>
        <v>0.73269886306480347</v>
      </c>
    </row>
    <row r="1465" spans="1:37" s="3" customFormat="1" x14ac:dyDescent="0.25">
      <c r="A1465" s="9">
        <v>43066</v>
      </c>
      <c r="B1465" s="1" t="s">
        <v>43</v>
      </c>
      <c r="C1465" s="1" t="s">
        <v>47</v>
      </c>
      <c r="D1465">
        <v>23</v>
      </c>
      <c r="E1465" s="1">
        <v>16</v>
      </c>
      <c r="F1465">
        <f t="shared" si="553"/>
        <v>1</v>
      </c>
      <c r="G1465">
        <f t="shared" si="554"/>
        <v>0</v>
      </c>
      <c r="H1465" s="4">
        <v>1.333</v>
      </c>
      <c r="I1465" s="4">
        <v>3.64</v>
      </c>
      <c r="J1465" s="4">
        <v>1.2769999999999999</v>
      </c>
      <c r="K1465" s="4">
        <v>4.1399999999999997</v>
      </c>
      <c r="L1465" s="18">
        <f t="shared" si="555"/>
        <v>70</v>
      </c>
      <c r="M1465" s="18">
        <f t="shared" si="556"/>
        <v>25</v>
      </c>
      <c r="N1465" s="18">
        <f t="shared" si="557"/>
        <v>75</v>
      </c>
      <c r="O1465" s="18">
        <f t="shared" si="558"/>
        <v>20</v>
      </c>
      <c r="P1465" s="4">
        <f t="shared" si="559"/>
        <v>201711</v>
      </c>
      <c r="Q1465" s="23">
        <f t="shared" si="560"/>
        <v>1.333</v>
      </c>
      <c r="R1465" s="23">
        <f t="shared" si="561"/>
        <v>-3.3817908817908822</v>
      </c>
      <c r="S1465" s="22">
        <f t="shared" si="562"/>
        <v>-2.0487908817908824</v>
      </c>
      <c r="T1465" s="5">
        <f t="shared" si="563"/>
        <v>2.730682670667667</v>
      </c>
      <c r="U1465" s="5"/>
      <c r="V1465" s="5"/>
      <c r="W1465" s="5">
        <f t="shared" si="564"/>
        <v>0.33299999999999996</v>
      </c>
      <c r="X1465" s="4">
        <f t="shared" si="565"/>
        <v>0.27699999999999991</v>
      </c>
      <c r="Y1465" s="4">
        <f t="shared" si="566"/>
        <v>-5.600000000000005E-2</v>
      </c>
      <c r="Z1465" s="30">
        <f t="shared" si="567"/>
        <v>2017</v>
      </c>
      <c r="AA1465" s="4">
        <f t="shared" si="568"/>
        <v>-1</v>
      </c>
      <c r="AB1465" s="4">
        <f t="shared" si="569"/>
        <v>-1</v>
      </c>
      <c r="AC1465" s="4">
        <f t="shared" si="570"/>
        <v>0</v>
      </c>
      <c r="AD1465" s="4"/>
      <c r="AE1465" s="4">
        <f t="shared" si="571"/>
        <v>-3.2897809417115398E-2</v>
      </c>
      <c r="AF1465" s="31">
        <f t="shared" si="572"/>
        <v>-0.66700000000000004</v>
      </c>
      <c r="AG1465" s="31">
        <f t="shared" si="573"/>
        <v>-0.72300000000000009</v>
      </c>
      <c r="AH1465" s="3">
        <f t="shared" si="574"/>
        <v>1</v>
      </c>
      <c r="AI1465" s="40" t="b">
        <f t="shared" si="575"/>
        <v>0</v>
      </c>
      <c r="AJ1465" s="3">
        <f t="shared" si="576"/>
        <v>2.4307259199678244E-2</v>
      </c>
      <c r="AK1465" s="3">
        <f t="shared" si="577"/>
        <v>0.78877010015993076</v>
      </c>
    </row>
    <row r="1466" spans="1:37" s="3" customFormat="1" x14ac:dyDescent="0.25">
      <c r="A1466" s="9">
        <v>43065</v>
      </c>
      <c r="B1466" s="1" t="s">
        <v>57</v>
      </c>
      <c r="C1466" s="1" t="s">
        <v>62</v>
      </c>
      <c r="D1466">
        <v>31</v>
      </c>
      <c r="E1466" s="1">
        <v>28</v>
      </c>
      <c r="F1466">
        <f t="shared" si="553"/>
        <v>1</v>
      </c>
      <c r="G1466">
        <f t="shared" si="554"/>
        <v>0</v>
      </c>
      <c r="H1466" s="4">
        <v>1.117</v>
      </c>
      <c r="I1466" s="4">
        <v>7.71</v>
      </c>
      <c r="J1466" s="4">
        <v>1.113</v>
      </c>
      <c r="K1466" s="4">
        <v>7.91</v>
      </c>
      <c r="L1466" s="18">
        <f t="shared" si="555"/>
        <v>80</v>
      </c>
      <c r="M1466" s="18">
        <f t="shared" si="556"/>
        <v>10</v>
      </c>
      <c r="N1466" s="18">
        <f t="shared" si="557"/>
        <v>85</v>
      </c>
      <c r="O1466" s="18">
        <f t="shared" si="558"/>
        <v>10</v>
      </c>
      <c r="P1466" s="4">
        <f t="shared" si="559"/>
        <v>201711</v>
      </c>
      <c r="Q1466" s="23">
        <f t="shared" si="560"/>
        <v>1.117</v>
      </c>
      <c r="R1466" s="23">
        <f t="shared" si="561"/>
        <v>-8.6960398435808273</v>
      </c>
      <c r="S1466" s="22">
        <f t="shared" si="562"/>
        <v>-7.5790398435808273</v>
      </c>
      <c r="T1466" s="5">
        <f t="shared" si="563"/>
        <v>6.9024171888988359</v>
      </c>
      <c r="U1466" s="5"/>
      <c r="V1466" s="5"/>
      <c r="W1466" s="5">
        <f t="shared" si="564"/>
        <v>0.11699999999999999</v>
      </c>
      <c r="X1466" s="4">
        <f t="shared" si="565"/>
        <v>0.11299999999999999</v>
      </c>
      <c r="Y1466" s="4">
        <f t="shared" si="566"/>
        <v>-4.0000000000000036E-3</v>
      </c>
      <c r="Z1466" s="30">
        <f t="shared" si="567"/>
        <v>2017</v>
      </c>
      <c r="AA1466" s="4">
        <f t="shared" si="568"/>
        <v>-1</v>
      </c>
      <c r="AB1466" s="4">
        <f t="shared" si="569"/>
        <v>-1</v>
      </c>
      <c r="AC1466" s="4">
        <f t="shared" si="570"/>
        <v>0</v>
      </c>
      <c r="AD1466" s="4"/>
      <c r="AE1466" s="4">
        <f t="shared" si="571"/>
        <v>-3.2174488687047864E-3</v>
      </c>
      <c r="AF1466" s="31">
        <f t="shared" si="572"/>
        <v>-0.88300000000000001</v>
      </c>
      <c r="AG1466" s="31">
        <f t="shared" si="573"/>
        <v>-0.88700000000000001</v>
      </c>
      <c r="AH1466" s="3">
        <f t="shared" si="574"/>
        <v>0</v>
      </c>
      <c r="AI1466" s="40" t="b">
        <f t="shared" si="575"/>
        <v>0</v>
      </c>
      <c r="AJ1466" s="3">
        <f t="shared" si="576"/>
        <v>2.4349155998640626E-2</v>
      </c>
      <c r="AK1466" s="3">
        <f t="shared" si="577"/>
        <v>0.88098600756391687</v>
      </c>
    </row>
    <row r="1467" spans="1:37" s="3" customFormat="1" x14ac:dyDescent="0.25">
      <c r="A1467" s="9">
        <v>43065</v>
      </c>
      <c r="B1467" s="1" t="s">
        <v>63</v>
      </c>
      <c r="C1467" s="1" t="s">
        <v>56</v>
      </c>
      <c r="D1467">
        <v>27</v>
      </c>
      <c r="E1467" s="1">
        <v>24</v>
      </c>
      <c r="F1467">
        <f t="shared" si="553"/>
        <v>1</v>
      </c>
      <c r="G1467">
        <f t="shared" si="554"/>
        <v>0</v>
      </c>
      <c r="H1467" s="4">
        <v>2.94</v>
      </c>
      <c r="I1467" s="4">
        <v>1.46</v>
      </c>
      <c r="J1467" s="4">
        <v>3.2</v>
      </c>
      <c r="K1467" s="4">
        <v>1.4039999999999999</v>
      </c>
      <c r="L1467" s="18">
        <f t="shared" si="555"/>
        <v>30</v>
      </c>
      <c r="M1467" s="18">
        <f t="shared" si="556"/>
        <v>65</v>
      </c>
      <c r="N1467" s="18">
        <f t="shared" si="557"/>
        <v>30</v>
      </c>
      <c r="O1467" s="18">
        <f t="shared" si="558"/>
        <v>70</v>
      </c>
      <c r="P1467" s="4">
        <f t="shared" si="559"/>
        <v>201711</v>
      </c>
      <c r="Q1467" s="23">
        <f t="shared" si="560"/>
        <v>2.94</v>
      </c>
      <c r="R1467" s="23">
        <f t="shared" si="561"/>
        <v>-2.6893769610040343</v>
      </c>
      <c r="S1467" s="22">
        <f t="shared" si="562"/>
        <v>0.25062303899596561</v>
      </c>
      <c r="T1467" s="5">
        <f t="shared" si="563"/>
        <v>0.49659863945578231</v>
      </c>
      <c r="U1467" s="5"/>
      <c r="V1467" s="5"/>
      <c r="W1467" s="5">
        <f t="shared" si="564"/>
        <v>1.94</v>
      </c>
      <c r="X1467" s="4">
        <f t="shared" si="565"/>
        <v>2.2000000000000002</v>
      </c>
      <c r="Y1467" s="4">
        <f t="shared" si="566"/>
        <v>0.26000000000000023</v>
      </c>
      <c r="Z1467" s="30">
        <f t="shared" si="567"/>
        <v>2017</v>
      </c>
      <c r="AA1467" s="4">
        <f t="shared" si="568"/>
        <v>-1</v>
      </c>
      <c r="AB1467" s="4">
        <f t="shared" si="569"/>
        <v>-1</v>
      </c>
      <c r="AC1467" s="4">
        <f t="shared" si="570"/>
        <v>0</v>
      </c>
      <c r="AD1467" s="4"/>
      <c r="AE1467" s="4">
        <f t="shared" si="571"/>
        <v>2.7636054421768697E-2</v>
      </c>
      <c r="AF1467" s="31">
        <f t="shared" si="572"/>
        <v>0.94</v>
      </c>
      <c r="AG1467" s="31">
        <f t="shared" si="573"/>
        <v>1.2000000000000002</v>
      </c>
      <c r="AH1467" s="3">
        <f t="shared" si="574"/>
        <v>1</v>
      </c>
      <c r="AI1467" s="40" t="b">
        <f t="shared" si="575"/>
        <v>0</v>
      </c>
      <c r="AJ1467" s="3">
        <f t="shared" si="576"/>
        <v>2.4454545454545618E-2</v>
      </c>
      <c r="AK1467" s="3">
        <f t="shared" si="577"/>
        <v>0.76119011246130741</v>
      </c>
    </row>
    <row r="1468" spans="1:37" s="3" customFormat="1" x14ac:dyDescent="0.25">
      <c r="A1468" s="9">
        <v>43065</v>
      </c>
      <c r="B1468" s="1" t="s">
        <v>54</v>
      </c>
      <c r="C1468" s="1" t="s">
        <v>35</v>
      </c>
      <c r="D1468">
        <v>21</v>
      </c>
      <c r="E1468" s="1">
        <v>14</v>
      </c>
      <c r="F1468">
        <f t="shared" si="553"/>
        <v>1</v>
      </c>
      <c r="G1468">
        <f t="shared" si="554"/>
        <v>0</v>
      </c>
      <c r="H1468" s="4">
        <v>1.444</v>
      </c>
      <c r="I1468" s="4">
        <v>3.01</v>
      </c>
      <c r="J1468" s="4">
        <v>1.4950000000000001</v>
      </c>
      <c r="K1468" s="4">
        <v>2.81</v>
      </c>
      <c r="L1468" s="18">
        <f t="shared" si="555"/>
        <v>60</v>
      </c>
      <c r="M1468" s="18">
        <f t="shared" si="556"/>
        <v>30</v>
      </c>
      <c r="N1468" s="18">
        <f t="shared" si="557"/>
        <v>65</v>
      </c>
      <c r="O1468" s="18">
        <f t="shared" si="558"/>
        <v>35</v>
      </c>
      <c r="P1468" s="4">
        <f t="shared" si="559"/>
        <v>201711</v>
      </c>
      <c r="Q1468" s="23">
        <f t="shared" si="560"/>
        <v>1.444</v>
      </c>
      <c r="R1468" s="23">
        <f t="shared" si="561"/>
        <v>-2.7497646900631976</v>
      </c>
      <c r="S1468" s="22">
        <f t="shared" si="562"/>
        <v>-1.3057646900631976</v>
      </c>
      <c r="T1468" s="5">
        <f t="shared" si="563"/>
        <v>2.0844875346260388</v>
      </c>
      <c r="U1468" s="5"/>
      <c r="V1468" s="5"/>
      <c r="W1468" s="5">
        <f t="shared" si="564"/>
        <v>0.44399999999999995</v>
      </c>
      <c r="X1468" s="4">
        <f t="shared" si="565"/>
        <v>0.49500000000000011</v>
      </c>
      <c r="Y1468" s="4">
        <f t="shared" si="566"/>
        <v>5.1000000000000156E-2</v>
      </c>
      <c r="Z1468" s="30">
        <f t="shared" si="567"/>
        <v>2017</v>
      </c>
      <c r="AA1468" s="4">
        <f t="shared" si="568"/>
        <v>-1</v>
      </c>
      <c r="AB1468" s="4">
        <f t="shared" si="569"/>
        <v>-1</v>
      </c>
      <c r="AC1468" s="4">
        <f t="shared" si="570"/>
        <v>0</v>
      </c>
      <c r="AD1468" s="4"/>
      <c r="AE1468" s="4">
        <f t="shared" si="571"/>
        <v>2.3624454553034635E-2</v>
      </c>
      <c r="AF1468" s="31">
        <f t="shared" si="572"/>
        <v>-0.55600000000000005</v>
      </c>
      <c r="AG1468" s="31">
        <f t="shared" si="573"/>
        <v>-0.50499999999999989</v>
      </c>
      <c r="AH1468" s="3">
        <f t="shared" si="574"/>
        <v>0</v>
      </c>
      <c r="AI1468" s="40" t="b">
        <f t="shared" si="575"/>
        <v>0</v>
      </c>
      <c r="AJ1468" s="3">
        <f t="shared" si="576"/>
        <v>2.4149079479119928E-2</v>
      </c>
      <c r="AK1468" s="3">
        <f t="shared" si="577"/>
        <v>0.76423309898571445</v>
      </c>
    </row>
    <row r="1469" spans="1:37" s="3" customFormat="1" x14ac:dyDescent="0.25">
      <c r="A1469" s="9">
        <v>43065</v>
      </c>
      <c r="B1469" s="1" t="s">
        <v>73</v>
      </c>
      <c r="C1469" s="1" t="s">
        <v>42</v>
      </c>
      <c r="D1469">
        <v>26</v>
      </c>
      <c r="E1469" s="1">
        <v>20</v>
      </c>
      <c r="F1469">
        <f t="shared" si="553"/>
        <v>1</v>
      </c>
      <c r="G1469">
        <f t="shared" si="554"/>
        <v>0</v>
      </c>
      <c r="H1469" s="4">
        <v>1.7090000000000001</v>
      </c>
      <c r="I1469" s="4">
        <v>2.2799999999999998</v>
      </c>
      <c r="J1469" s="4">
        <v>1.6990000000000001</v>
      </c>
      <c r="K1469" s="4">
        <v>2.29</v>
      </c>
      <c r="L1469" s="18">
        <f t="shared" si="555"/>
        <v>50</v>
      </c>
      <c r="M1469" s="18">
        <f t="shared" si="556"/>
        <v>40</v>
      </c>
      <c r="N1469" s="18">
        <f t="shared" si="557"/>
        <v>55</v>
      </c>
      <c r="O1469" s="18">
        <f t="shared" si="558"/>
        <v>40</v>
      </c>
      <c r="P1469" s="4">
        <f t="shared" si="559"/>
        <v>201711</v>
      </c>
      <c r="Q1469" s="23">
        <f t="shared" si="560"/>
        <v>1.7090000000000001</v>
      </c>
      <c r="R1469" s="23">
        <f t="shared" si="561"/>
        <v>-2.1916872355430184</v>
      </c>
      <c r="S1469" s="22">
        <f t="shared" si="562"/>
        <v>-0.48268723554301829</v>
      </c>
      <c r="T1469" s="5">
        <f t="shared" si="563"/>
        <v>1.3341135166764189</v>
      </c>
      <c r="U1469" s="5"/>
      <c r="V1469" s="5"/>
      <c r="W1469" s="5">
        <f t="shared" si="564"/>
        <v>0.70900000000000007</v>
      </c>
      <c r="X1469" s="4">
        <f t="shared" si="565"/>
        <v>0.69900000000000007</v>
      </c>
      <c r="Y1469" s="4">
        <f t="shared" si="566"/>
        <v>-1.0000000000000009E-2</v>
      </c>
      <c r="Z1469" s="30">
        <f t="shared" si="567"/>
        <v>2017</v>
      </c>
      <c r="AA1469" s="4">
        <f t="shared" si="568"/>
        <v>-1</v>
      </c>
      <c r="AB1469" s="4">
        <f t="shared" si="569"/>
        <v>-1</v>
      </c>
      <c r="AC1469" s="4">
        <f t="shared" si="570"/>
        <v>0</v>
      </c>
      <c r="AD1469" s="4"/>
      <c r="AE1469" s="4">
        <f t="shared" si="571"/>
        <v>-3.444011226099053E-3</v>
      </c>
      <c r="AF1469" s="31">
        <f t="shared" si="572"/>
        <v>-0.29099999999999993</v>
      </c>
      <c r="AG1469" s="31">
        <f t="shared" si="573"/>
        <v>-0.30099999999999993</v>
      </c>
      <c r="AH1469" s="3">
        <f t="shared" si="574"/>
        <v>0</v>
      </c>
      <c r="AI1469" s="40" t="b">
        <f t="shared" si="575"/>
        <v>0</v>
      </c>
      <c r="AJ1469" s="3">
        <f t="shared" si="576"/>
        <v>2.3183755327149669E-2</v>
      </c>
      <c r="AK1469" s="3">
        <f t="shared" si="577"/>
        <v>0.73726966664041527</v>
      </c>
    </row>
    <row r="1470" spans="1:37" s="3" customFormat="1" x14ac:dyDescent="0.25">
      <c r="A1470" s="9">
        <v>43065</v>
      </c>
      <c r="B1470" s="1" t="s">
        <v>38</v>
      </c>
      <c r="C1470" s="1" t="s">
        <v>61</v>
      </c>
      <c r="D1470">
        <v>13</v>
      </c>
      <c r="E1470" s="1">
        <v>24</v>
      </c>
      <c r="F1470">
        <f t="shared" si="553"/>
        <v>0</v>
      </c>
      <c r="G1470">
        <f t="shared" si="554"/>
        <v>1</v>
      </c>
      <c r="H1470" s="4">
        <v>3.48</v>
      </c>
      <c r="I1470" s="4">
        <v>1.357</v>
      </c>
      <c r="J1470" s="4">
        <v>3.52</v>
      </c>
      <c r="K1470" s="4">
        <v>1.35</v>
      </c>
      <c r="L1470" s="18">
        <f t="shared" si="555"/>
        <v>20</v>
      </c>
      <c r="M1470" s="18">
        <f t="shared" si="556"/>
        <v>70</v>
      </c>
      <c r="N1470" s="18">
        <f t="shared" si="557"/>
        <v>25</v>
      </c>
      <c r="O1470" s="18">
        <f t="shared" si="558"/>
        <v>70</v>
      </c>
      <c r="P1470" s="4">
        <f t="shared" si="559"/>
        <v>201711</v>
      </c>
      <c r="Q1470" s="23">
        <f t="shared" si="560"/>
        <v>2.5644804716285927</v>
      </c>
      <c r="R1470" s="23">
        <f t="shared" si="561"/>
        <v>-3.204346254630885</v>
      </c>
      <c r="S1470" s="22">
        <f t="shared" si="562"/>
        <v>-0.63986578300229224</v>
      </c>
      <c r="T1470" s="5">
        <f t="shared" si="563"/>
        <v>0.38994252873563218</v>
      </c>
      <c r="U1470" s="5"/>
      <c r="V1470" s="5"/>
      <c r="W1470" s="5">
        <f t="shared" si="564"/>
        <v>-1</v>
      </c>
      <c r="X1470" s="4">
        <f t="shared" si="565"/>
        <v>-1</v>
      </c>
      <c r="Y1470" s="4">
        <f t="shared" si="566"/>
        <v>0</v>
      </c>
      <c r="Z1470" s="30">
        <f t="shared" si="567"/>
        <v>2017</v>
      </c>
      <c r="AA1470" s="4">
        <f t="shared" si="568"/>
        <v>0.35699999999999998</v>
      </c>
      <c r="AB1470" s="4">
        <f t="shared" si="569"/>
        <v>0.35000000000000009</v>
      </c>
      <c r="AC1470" s="4">
        <f t="shared" si="570"/>
        <v>-6.9999999999998952E-3</v>
      </c>
      <c r="AD1470" s="4"/>
      <c r="AE1470" s="4">
        <f t="shared" si="571"/>
        <v>3.2654127481713258E-3</v>
      </c>
      <c r="AF1470" s="31">
        <f t="shared" si="572"/>
        <v>-0.64300000000000002</v>
      </c>
      <c r="AG1470" s="31">
        <f t="shared" si="573"/>
        <v>-0.64999999999999991</v>
      </c>
      <c r="AH1470" s="3">
        <f t="shared" si="574"/>
        <v>0</v>
      </c>
      <c r="AI1470" s="40" t="b">
        <f t="shared" si="575"/>
        <v>0</v>
      </c>
      <c r="AJ1470" s="3">
        <f t="shared" si="576"/>
        <v>2.3700640893115521E-2</v>
      </c>
      <c r="AK1470" s="3">
        <f t="shared" si="577"/>
        <v>0.78310082297952222</v>
      </c>
    </row>
    <row r="1471" spans="1:37" s="3" customFormat="1" x14ac:dyDescent="0.25">
      <c r="A1471" s="9">
        <v>43065</v>
      </c>
      <c r="B1471" s="1" t="s">
        <v>41</v>
      </c>
      <c r="C1471" s="1" t="s">
        <v>39</v>
      </c>
      <c r="D1471">
        <v>34</v>
      </c>
      <c r="E1471" s="1">
        <v>20</v>
      </c>
      <c r="F1471">
        <f t="shared" si="553"/>
        <v>1</v>
      </c>
      <c r="G1471">
        <f t="shared" si="554"/>
        <v>0</v>
      </c>
      <c r="H1471" s="4">
        <v>1.25</v>
      </c>
      <c r="I1471" s="4">
        <v>4.46</v>
      </c>
      <c r="J1471" s="4">
        <v>1.212</v>
      </c>
      <c r="K1471" s="4">
        <v>5</v>
      </c>
      <c r="L1471" s="18">
        <f t="shared" si="555"/>
        <v>80</v>
      </c>
      <c r="M1471" s="18">
        <f t="shared" si="556"/>
        <v>20</v>
      </c>
      <c r="N1471" s="18">
        <f t="shared" si="557"/>
        <v>80</v>
      </c>
      <c r="O1471" s="18">
        <f t="shared" si="558"/>
        <v>20</v>
      </c>
      <c r="P1471" s="4">
        <f t="shared" si="559"/>
        <v>201711</v>
      </c>
      <c r="Q1471" s="23">
        <f t="shared" si="560"/>
        <v>1.25</v>
      </c>
      <c r="R1471" s="23">
        <f t="shared" si="561"/>
        <v>-4.2890173410404628</v>
      </c>
      <c r="S1471" s="22">
        <f t="shared" si="562"/>
        <v>-3.0390173410404628</v>
      </c>
      <c r="T1471" s="5">
        <f t="shared" si="563"/>
        <v>3.5680000000000001</v>
      </c>
      <c r="U1471" s="5"/>
      <c r="V1471" s="5"/>
      <c r="W1471" s="5">
        <f t="shared" si="564"/>
        <v>0.25</v>
      </c>
      <c r="X1471" s="4">
        <f t="shared" si="565"/>
        <v>0.21199999999999997</v>
      </c>
      <c r="Y1471" s="4">
        <f t="shared" si="566"/>
        <v>-3.8000000000000034E-2</v>
      </c>
      <c r="Z1471" s="30">
        <f t="shared" si="567"/>
        <v>2017</v>
      </c>
      <c r="AA1471" s="4">
        <f t="shared" si="568"/>
        <v>-1</v>
      </c>
      <c r="AB1471" s="4">
        <f t="shared" si="569"/>
        <v>-1</v>
      </c>
      <c r="AC1471" s="4">
        <f t="shared" si="570"/>
        <v>0</v>
      </c>
      <c r="AD1471" s="4"/>
      <c r="AE1471" s="4">
        <f t="shared" si="571"/>
        <v>-2.5082508250825031E-2</v>
      </c>
      <c r="AF1471" s="31">
        <f t="shared" si="572"/>
        <v>-0.75</v>
      </c>
      <c r="AG1471" s="31">
        <f t="shared" si="573"/>
        <v>-0.78800000000000003</v>
      </c>
      <c r="AH1471" s="3">
        <f t="shared" si="574"/>
        <v>0</v>
      </c>
      <c r="AI1471" s="40" t="b">
        <f t="shared" si="575"/>
        <v>0</v>
      </c>
      <c r="AJ1471" s="3">
        <f t="shared" si="576"/>
        <v>2.3642732049036774E-2</v>
      </c>
      <c r="AK1471" s="3">
        <f t="shared" si="577"/>
        <v>0.81628426069295579</v>
      </c>
    </row>
    <row r="1472" spans="1:37" s="3" customFormat="1" x14ac:dyDescent="0.25">
      <c r="A1472" s="9">
        <v>43065</v>
      </c>
      <c r="B1472" s="1" t="s">
        <v>44</v>
      </c>
      <c r="C1472" s="1" t="s">
        <v>58</v>
      </c>
      <c r="D1472">
        <v>30</v>
      </c>
      <c r="E1472" s="1">
        <v>16</v>
      </c>
      <c r="F1472">
        <f t="shared" si="553"/>
        <v>1</v>
      </c>
      <c r="G1472">
        <f t="shared" si="554"/>
        <v>0</v>
      </c>
      <c r="H1472" s="4">
        <v>1.27</v>
      </c>
      <c r="I1472" s="4">
        <v>4.22</v>
      </c>
      <c r="J1472" s="4">
        <v>1.3069999999999999</v>
      </c>
      <c r="K1472" s="4">
        <v>3.85</v>
      </c>
      <c r="L1472" s="18">
        <f t="shared" si="555"/>
        <v>70</v>
      </c>
      <c r="M1472" s="18">
        <f t="shared" si="556"/>
        <v>20</v>
      </c>
      <c r="N1472" s="18">
        <f t="shared" si="557"/>
        <v>75</v>
      </c>
      <c r="O1472" s="18">
        <f t="shared" si="558"/>
        <v>25</v>
      </c>
      <c r="P1472" s="4">
        <f t="shared" si="559"/>
        <v>201711</v>
      </c>
      <c r="Q1472" s="23">
        <f t="shared" si="560"/>
        <v>1.27</v>
      </c>
      <c r="R1472" s="23">
        <f t="shared" si="561"/>
        <v>-4.0142627099148838</v>
      </c>
      <c r="S1472" s="22">
        <f t="shared" si="562"/>
        <v>-2.7442627099148837</v>
      </c>
      <c r="T1472" s="5">
        <f t="shared" si="563"/>
        <v>3.3228346456692912</v>
      </c>
      <c r="U1472" s="5"/>
      <c r="V1472" s="5"/>
      <c r="W1472" s="5">
        <f t="shared" si="564"/>
        <v>0.27</v>
      </c>
      <c r="X1472" s="4">
        <f t="shared" si="565"/>
        <v>0.30699999999999994</v>
      </c>
      <c r="Y1472" s="4">
        <f t="shared" si="566"/>
        <v>3.6999999999999922E-2</v>
      </c>
      <c r="Z1472" s="30">
        <f t="shared" si="567"/>
        <v>2017</v>
      </c>
      <c r="AA1472" s="4">
        <f t="shared" si="568"/>
        <v>-1</v>
      </c>
      <c r="AB1472" s="4">
        <f t="shared" si="569"/>
        <v>-1</v>
      </c>
      <c r="AC1472" s="4">
        <f t="shared" si="570"/>
        <v>0</v>
      </c>
      <c r="AD1472" s="4"/>
      <c r="AE1472" s="4">
        <f t="shared" si="571"/>
        <v>2.2290633716691932E-2</v>
      </c>
      <c r="AF1472" s="31">
        <f t="shared" si="572"/>
        <v>-0.73</v>
      </c>
      <c r="AG1472" s="31">
        <f t="shared" si="573"/>
        <v>-0.69300000000000006</v>
      </c>
      <c r="AH1472" s="3">
        <f t="shared" si="574"/>
        <v>0</v>
      </c>
      <c r="AI1472" s="40" t="b">
        <f t="shared" si="575"/>
        <v>0</v>
      </c>
      <c r="AJ1472" s="3">
        <f t="shared" si="576"/>
        <v>2.3788706739526488E-2</v>
      </c>
      <c r="AK1472" s="3">
        <f t="shared" si="577"/>
        <v>0.80886509694225106</v>
      </c>
    </row>
    <row r="1473" spans="1:37" s="3" customFormat="1" x14ac:dyDescent="0.25">
      <c r="A1473" s="9">
        <v>43065</v>
      </c>
      <c r="B1473" s="1" t="s">
        <v>36</v>
      </c>
      <c r="C1473" s="1" t="s">
        <v>50</v>
      </c>
      <c r="D1473">
        <v>16</v>
      </c>
      <c r="E1473" s="1">
        <v>20</v>
      </c>
      <c r="F1473">
        <f t="shared" si="553"/>
        <v>0</v>
      </c>
      <c r="G1473">
        <f t="shared" si="554"/>
        <v>1</v>
      </c>
      <c r="H1473" s="4">
        <v>2.59</v>
      </c>
      <c r="I1473" s="4">
        <v>1.5640000000000001</v>
      </c>
      <c r="J1473" s="4">
        <v>2.5499999999999998</v>
      </c>
      <c r="K1473" s="4">
        <v>1.581</v>
      </c>
      <c r="L1473" s="18">
        <f t="shared" si="555"/>
        <v>30</v>
      </c>
      <c r="M1473" s="18">
        <f t="shared" si="556"/>
        <v>60</v>
      </c>
      <c r="N1473" s="18">
        <f t="shared" si="557"/>
        <v>35</v>
      </c>
      <c r="O1473" s="18">
        <f t="shared" si="558"/>
        <v>60</v>
      </c>
      <c r="P1473" s="4">
        <f t="shared" si="559"/>
        <v>201711</v>
      </c>
      <c r="Q1473" s="23">
        <f t="shared" si="560"/>
        <v>1.656010230179028</v>
      </c>
      <c r="R1473" s="23">
        <f t="shared" si="561"/>
        <v>-2.4019804630001338</v>
      </c>
      <c r="S1473" s="22">
        <f t="shared" si="562"/>
        <v>-0.74597023282110575</v>
      </c>
      <c r="T1473" s="5">
        <f t="shared" si="563"/>
        <v>0.60386100386100394</v>
      </c>
      <c r="U1473" s="5"/>
      <c r="V1473" s="5"/>
      <c r="W1473" s="5">
        <f t="shared" si="564"/>
        <v>-1</v>
      </c>
      <c r="X1473" s="4">
        <f t="shared" si="565"/>
        <v>-1</v>
      </c>
      <c r="Y1473" s="4">
        <f t="shared" si="566"/>
        <v>0</v>
      </c>
      <c r="Z1473" s="30">
        <f t="shared" si="567"/>
        <v>2017</v>
      </c>
      <c r="AA1473" s="4">
        <f t="shared" si="568"/>
        <v>0.56400000000000006</v>
      </c>
      <c r="AB1473" s="4">
        <f t="shared" si="569"/>
        <v>0.58099999999999996</v>
      </c>
      <c r="AC1473" s="4">
        <f t="shared" si="570"/>
        <v>1.6999999999999904E-2</v>
      </c>
      <c r="AD1473" s="4"/>
      <c r="AE1473" s="4">
        <f t="shared" si="571"/>
        <v>-6.0564766447119833E-3</v>
      </c>
      <c r="AF1473" s="31">
        <f t="shared" si="572"/>
        <v>-0.43599999999999994</v>
      </c>
      <c r="AG1473" s="31">
        <f t="shared" si="573"/>
        <v>-0.41900000000000004</v>
      </c>
      <c r="AH1473" s="3">
        <f t="shared" si="574"/>
        <v>0</v>
      </c>
      <c r="AI1473" s="40" t="b">
        <f t="shared" si="575"/>
        <v>0</v>
      </c>
      <c r="AJ1473" s="3">
        <f t="shared" si="576"/>
        <v>2.4853153586904098E-2</v>
      </c>
      <c r="AK1473" s="3">
        <f t="shared" si="577"/>
        <v>0.74684094457368544</v>
      </c>
    </row>
    <row r="1474" spans="1:37" s="3" customFormat="1" x14ac:dyDescent="0.25">
      <c r="A1474" s="9">
        <v>43065</v>
      </c>
      <c r="B1474" s="1" t="s">
        <v>49</v>
      </c>
      <c r="C1474" s="1" t="s">
        <v>46</v>
      </c>
      <c r="D1474">
        <v>10</v>
      </c>
      <c r="E1474" s="1">
        <v>16</v>
      </c>
      <c r="F1474">
        <f t="shared" si="553"/>
        <v>0</v>
      </c>
      <c r="G1474">
        <f t="shared" si="554"/>
        <v>1</v>
      </c>
      <c r="H1474" s="4">
        <v>1.222</v>
      </c>
      <c r="I1474" s="4">
        <v>4.8499999999999996</v>
      </c>
      <c r="J1474" s="4">
        <v>1.2769999999999999</v>
      </c>
      <c r="K1474" s="4">
        <v>4.1399999999999997</v>
      </c>
      <c r="L1474" s="18">
        <f t="shared" si="555"/>
        <v>80</v>
      </c>
      <c r="M1474" s="18">
        <f t="shared" si="556"/>
        <v>20</v>
      </c>
      <c r="N1474" s="18">
        <f t="shared" si="557"/>
        <v>75</v>
      </c>
      <c r="O1474" s="18">
        <f t="shared" si="558"/>
        <v>20</v>
      </c>
      <c r="P1474" s="4">
        <f t="shared" si="559"/>
        <v>201711</v>
      </c>
      <c r="Q1474" s="23">
        <f t="shared" si="560"/>
        <v>0.25195876288659796</v>
      </c>
      <c r="R1474" s="23">
        <f t="shared" si="561"/>
        <v>-4.7642447642447641</v>
      </c>
      <c r="S1474" s="22">
        <f t="shared" si="562"/>
        <v>-4.5122860013581665</v>
      </c>
      <c r="T1474" s="5">
        <f t="shared" si="563"/>
        <v>3.9689034369885432</v>
      </c>
      <c r="U1474" s="5"/>
      <c r="V1474" s="5"/>
      <c r="W1474" s="5">
        <f t="shared" si="564"/>
        <v>-1</v>
      </c>
      <c r="X1474" s="4">
        <f t="shared" si="565"/>
        <v>-1</v>
      </c>
      <c r="Y1474" s="4">
        <f t="shared" si="566"/>
        <v>0</v>
      </c>
      <c r="Z1474" s="30">
        <f t="shared" si="567"/>
        <v>2017</v>
      </c>
      <c r="AA1474" s="4">
        <f t="shared" si="568"/>
        <v>3.8499999999999996</v>
      </c>
      <c r="AB1474" s="4">
        <f t="shared" si="569"/>
        <v>3.1399999999999997</v>
      </c>
      <c r="AC1474" s="4">
        <f t="shared" si="570"/>
        <v>-0.71</v>
      </c>
      <c r="AD1474" s="4"/>
      <c r="AE1474" s="4">
        <f t="shared" si="571"/>
        <v>3.5245249260810962E-2</v>
      </c>
      <c r="AF1474" s="31">
        <f t="shared" si="572"/>
        <v>2.8499999999999996</v>
      </c>
      <c r="AG1474" s="31">
        <f t="shared" si="573"/>
        <v>2.1399999999999997</v>
      </c>
      <c r="AH1474" s="3">
        <f t="shared" si="574"/>
        <v>1</v>
      </c>
      <c r="AI1474" s="40">
        <f t="shared" si="575"/>
        <v>1.0729076685853545E-2</v>
      </c>
      <c r="AJ1474" s="3">
        <f t="shared" si="576"/>
        <v>2.392951251646902E-2</v>
      </c>
      <c r="AK1474" s="3">
        <f t="shared" si="577"/>
        <v>0.8271354763063834</v>
      </c>
    </row>
    <row r="1475" spans="1:37" s="3" customFormat="1" x14ac:dyDescent="0.25">
      <c r="A1475" s="9">
        <v>43065</v>
      </c>
      <c r="B1475" s="1" t="s">
        <v>52</v>
      </c>
      <c r="C1475" s="1" t="s">
        <v>51</v>
      </c>
      <c r="D1475">
        <v>35</v>
      </c>
      <c r="E1475" s="1">
        <v>17</v>
      </c>
      <c r="F1475">
        <f t="shared" ref="F1475:F1538" si="578">IF(D1475&gt;E1475,1,0)</f>
        <v>1</v>
      </c>
      <c r="G1475">
        <f t="shared" ref="G1475:G1538" si="579">IF(E1475&gt;D1475,1,0)</f>
        <v>0</v>
      </c>
      <c r="H1475" s="4">
        <v>1.071</v>
      </c>
      <c r="I1475" s="4">
        <v>10.44</v>
      </c>
      <c r="J1475" s="4">
        <v>1.0760000000000001</v>
      </c>
      <c r="K1475" s="4">
        <v>9.94</v>
      </c>
      <c r="L1475" s="18">
        <f t="shared" ref="L1475:L1538" si="580">INT(100/H1475/10)*10</f>
        <v>90</v>
      </c>
      <c r="M1475" s="18">
        <f t="shared" ref="M1475:M1538" si="581">INT(100/I1475/5)*5</f>
        <v>5</v>
      </c>
      <c r="N1475" s="18">
        <f t="shared" ref="N1475:N1538" si="582">INT(100/J1475/5)*5</f>
        <v>90</v>
      </c>
      <c r="O1475" s="18">
        <f t="shared" ref="O1475:O1538" si="583">INT(100/K1475/5)*5</f>
        <v>10</v>
      </c>
      <c r="P1475" s="4">
        <f t="shared" ref="P1475:P1538" si="584">YEAR(A1475)*100+MONTH(A1475)</f>
        <v>201711</v>
      </c>
      <c r="Q1475" s="23">
        <f t="shared" ref="Q1475:Q1538" si="585">IF(F1475=1,H1475,H1475/I1475)</f>
        <v>1.071</v>
      </c>
      <c r="R1475" s="23">
        <f t="shared" ref="R1475:R1538" si="586">-1/(H1475-1)-1/(I1475-1)</f>
        <v>-14.190439245643361</v>
      </c>
      <c r="S1475" s="22">
        <f t="shared" ref="S1475:S1538" si="587">Q1475+R1475</f>
        <v>-13.119439245643362</v>
      </c>
      <c r="T1475" s="5">
        <f t="shared" ref="T1475:T1538" si="588">I1475/H1475</f>
        <v>9.7478991596638647</v>
      </c>
      <c r="U1475" s="5"/>
      <c r="V1475" s="5"/>
      <c r="W1475" s="5">
        <f t="shared" ref="W1475:W1538" si="589">H1475*F1475-1</f>
        <v>7.0999999999999952E-2</v>
      </c>
      <c r="X1475" s="4">
        <f t="shared" ref="X1475:X1538" si="590">J1475*F1475-1</f>
        <v>7.6000000000000068E-2</v>
      </c>
      <c r="Y1475" s="4">
        <f t="shared" ref="Y1475:Y1538" si="591">X1475-W1475</f>
        <v>5.0000000000001155E-3</v>
      </c>
      <c r="Z1475" s="30">
        <f t="shared" ref="Z1475:Z1538" si="592">YEAR(A1475)</f>
        <v>2017</v>
      </c>
      <c r="AA1475" s="4">
        <f t="shared" ref="AA1475:AA1538" si="593">I1475*G1475-1</f>
        <v>-1</v>
      </c>
      <c r="AB1475" s="4">
        <f t="shared" ref="AB1475:AB1538" si="594">G1475*K1475-1</f>
        <v>-1</v>
      </c>
      <c r="AC1475" s="4">
        <f t="shared" ref="AC1475:AC1538" si="595">AB1475-AA1475</f>
        <v>0</v>
      </c>
      <c r="AD1475" s="4"/>
      <c r="AE1475" s="4">
        <f t="shared" ref="AE1475:AE1538" si="596">(1/H1475-1/J1475)</f>
        <v>4.3387863199803034E-3</v>
      </c>
      <c r="AF1475" s="31">
        <f t="shared" ref="AF1475:AF1538" si="597">H1475*F1475+I1475*G1475-2</f>
        <v>-0.92900000000000005</v>
      </c>
      <c r="AG1475" s="31">
        <f t="shared" ref="AG1475:AG1538" si="598">F1475*J1475+G1475*K1475-2</f>
        <v>-0.92399999999999993</v>
      </c>
      <c r="AH1475" s="3">
        <f t="shared" ref="AH1475:AH1538" si="599">IF(OR((1/H1475+1/K1475)&lt;1,(1/I1475+1/J1475)&lt;1),1,0)</f>
        <v>0</v>
      </c>
      <c r="AI1475" s="40" t="b">
        <f t="shared" ref="AI1475:AI1538" si="600">IF(MIN(1/H1475+1/K1475,1/I1475+1/J1475)&lt;0.99,1-MIN(1/H1475+1/K1475,1/I1475+1/J1475))</f>
        <v>0</v>
      </c>
      <c r="AJ1475" s="3">
        <f t="shared" ref="AJ1475:AJ1538" si="601">1-H1475*I1475/(H1475+I1475)</f>
        <v>2.864738076622364E-2</v>
      </c>
      <c r="AK1475" s="3">
        <f t="shared" ref="AK1475:AK1538" si="602">1-(1/H1475+1/I1475)/H1475/I1475</f>
        <v>0.90792682594481611</v>
      </c>
    </row>
    <row r="1476" spans="1:37" s="3" customFormat="1" x14ac:dyDescent="0.25">
      <c r="A1476" s="9">
        <v>43065</v>
      </c>
      <c r="B1476" s="1" t="s">
        <v>53</v>
      </c>
      <c r="C1476" s="1" t="s">
        <v>40</v>
      </c>
      <c r="D1476">
        <v>27</v>
      </c>
      <c r="E1476" s="1">
        <v>35</v>
      </c>
      <c r="F1476">
        <f t="shared" si="578"/>
        <v>0</v>
      </c>
      <c r="G1476">
        <f t="shared" si="579"/>
        <v>1</v>
      </c>
      <c r="H1476" s="4">
        <v>2.75</v>
      </c>
      <c r="I1476" s="4">
        <v>1.512</v>
      </c>
      <c r="J1476" s="4">
        <v>3.11</v>
      </c>
      <c r="K1476" s="4">
        <v>1.421</v>
      </c>
      <c r="L1476" s="18">
        <f t="shared" si="580"/>
        <v>30</v>
      </c>
      <c r="M1476" s="18">
        <f t="shared" si="581"/>
        <v>65</v>
      </c>
      <c r="N1476" s="18">
        <f t="shared" si="582"/>
        <v>30</v>
      </c>
      <c r="O1476" s="18">
        <f t="shared" si="583"/>
        <v>70</v>
      </c>
      <c r="P1476" s="4">
        <f t="shared" si="584"/>
        <v>201711</v>
      </c>
      <c r="Q1476" s="23">
        <f t="shared" si="585"/>
        <v>1.8187830687830688</v>
      </c>
      <c r="R1476" s="23">
        <f t="shared" si="586"/>
        <v>-2.5245535714285712</v>
      </c>
      <c r="S1476" s="22">
        <f t="shared" si="587"/>
        <v>-0.70577050264550234</v>
      </c>
      <c r="T1476" s="5">
        <f t="shared" si="588"/>
        <v>0.54981818181818187</v>
      </c>
      <c r="U1476" s="5"/>
      <c r="V1476" s="5"/>
      <c r="W1476" s="5">
        <f t="shared" si="589"/>
        <v>-1</v>
      </c>
      <c r="X1476" s="4">
        <f t="shared" si="590"/>
        <v>-1</v>
      </c>
      <c r="Y1476" s="4">
        <f t="shared" si="591"/>
        <v>0</v>
      </c>
      <c r="Z1476" s="30">
        <f t="shared" si="592"/>
        <v>2017</v>
      </c>
      <c r="AA1476" s="4">
        <f t="shared" si="593"/>
        <v>0.51200000000000001</v>
      </c>
      <c r="AB1476" s="4">
        <f t="shared" si="594"/>
        <v>0.42100000000000004</v>
      </c>
      <c r="AC1476" s="4">
        <f t="shared" si="595"/>
        <v>-9.099999999999997E-2</v>
      </c>
      <c r="AD1476" s="4"/>
      <c r="AE1476" s="4">
        <f t="shared" si="596"/>
        <v>4.2092955276235022E-2</v>
      </c>
      <c r="AF1476" s="31">
        <f t="shared" si="597"/>
        <v>-0.48799999999999999</v>
      </c>
      <c r="AG1476" s="31">
        <f t="shared" si="598"/>
        <v>-0.57899999999999996</v>
      </c>
      <c r="AH1476" s="3">
        <f t="shared" si="599"/>
        <v>1</v>
      </c>
      <c r="AI1476" s="40">
        <f t="shared" si="600"/>
        <v>1.7080930264209981E-2</v>
      </c>
      <c r="AJ1476" s="3">
        <f t="shared" si="601"/>
        <v>2.4401689347724131E-2</v>
      </c>
      <c r="AK1476" s="3">
        <f t="shared" si="602"/>
        <v>0.75348436146896947</v>
      </c>
    </row>
    <row r="1477" spans="1:37" s="3" customFormat="1" x14ac:dyDescent="0.25">
      <c r="A1477" s="9">
        <v>43065</v>
      </c>
      <c r="B1477" s="1" t="s">
        <v>55</v>
      </c>
      <c r="C1477" s="1" t="s">
        <v>45</v>
      </c>
      <c r="D1477">
        <v>31</v>
      </c>
      <c r="E1477" s="1">
        <v>3</v>
      </c>
      <c r="F1477">
        <f t="shared" si="578"/>
        <v>1</v>
      </c>
      <c r="G1477">
        <f t="shared" si="579"/>
        <v>0</v>
      </c>
      <c r="H1477" s="4">
        <v>1.117</v>
      </c>
      <c r="I1477" s="4">
        <v>7.71</v>
      </c>
      <c r="J1477" s="4">
        <v>1.129</v>
      </c>
      <c r="K1477" s="4">
        <v>7.18</v>
      </c>
      <c r="L1477" s="18">
        <f t="shared" si="580"/>
        <v>80</v>
      </c>
      <c r="M1477" s="18">
        <f t="shared" si="581"/>
        <v>10</v>
      </c>
      <c r="N1477" s="18">
        <f t="shared" si="582"/>
        <v>85</v>
      </c>
      <c r="O1477" s="18">
        <f t="shared" si="583"/>
        <v>10</v>
      </c>
      <c r="P1477" s="4">
        <f t="shared" si="584"/>
        <v>201711</v>
      </c>
      <c r="Q1477" s="23">
        <f t="shared" si="585"/>
        <v>1.117</v>
      </c>
      <c r="R1477" s="23">
        <f t="shared" si="586"/>
        <v>-8.6960398435808273</v>
      </c>
      <c r="S1477" s="22">
        <f t="shared" si="587"/>
        <v>-7.5790398435808273</v>
      </c>
      <c r="T1477" s="5">
        <f t="shared" si="588"/>
        <v>6.9024171888988359</v>
      </c>
      <c r="U1477" s="5"/>
      <c r="V1477" s="5"/>
      <c r="W1477" s="5">
        <f t="shared" si="589"/>
        <v>0.11699999999999999</v>
      </c>
      <c r="X1477" s="4">
        <f t="shared" si="590"/>
        <v>0.129</v>
      </c>
      <c r="Y1477" s="4">
        <f t="shared" si="591"/>
        <v>1.2000000000000011E-2</v>
      </c>
      <c r="Z1477" s="30">
        <f t="shared" si="592"/>
        <v>2017</v>
      </c>
      <c r="AA1477" s="4">
        <f t="shared" si="593"/>
        <v>-1</v>
      </c>
      <c r="AB1477" s="4">
        <f t="shared" si="594"/>
        <v>-1</v>
      </c>
      <c r="AC1477" s="4">
        <f t="shared" si="595"/>
        <v>0</v>
      </c>
      <c r="AD1477" s="4"/>
      <c r="AE1477" s="4">
        <f t="shared" si="596"/>
        <v>9.5155551573119501E-3</v>
      </c>
      <c r="AF1477" s="31">
        <f t="shared" si="597"/>
        <v>-0.88300000000000001</v>
      </c>
      <c r="AG1477" s="31">
        <f t="shared" si="598"/>
        <v>-0.871</v>
      </c>
      <c r="AH1477" s="3">
        <f t="shared" si="599"/>
        <v>0</v>
      </c>
      <c r="AI1477" s="40" t="b">
        <f t="shared" si="600"/>
        <v>0</v>
      </c>
      <c r="AJ1477" s="3">
        <f t="shared" si="601"/>
        <v>2.4349155998640626E-2</v>
      </c>
      <c r="AK1477" s="3">
        <f t="shared" si="602"/>
        <v>0.88098600756391687</v>
      </c>
    </row>
    <row r="1478" spans="1:37" s="3" customFormat="1" x14ac:dyDescent="0.25">
      <c r="A1478" s="9">
        <v>43062</v>
      </c>
      <c r="B1478" s="1" t="s">
        <v>48</v>
      </c>
      <c r="C1478" s="1" t="s">
        <v>34</v>
      </c>
      <c r="D1478">
        <v>20</v>
      </c>
      <c r="E1478" s="1">
        <v>10</v>
      </c>
      <c r="F1478">
        <f t="shared" si="578"/>
        <v>1</v>
      </c>
      <c r="G1478">
        <f t="shared" si="579"/>
        <v>0</v>
      </c>
      <c r="H1478" s="4">
        <v>1.327</v>
      </c>
      <c r="I1478" s="4">
        <v>3.69</v>
      </c>
      <c r="J1478" s="4">
        <v>1.3220000000000001</v>
      </c>
      <c r="K1478" s="4">
        <v>3.73</v>
      </c>
      <c r="L1478" s="18">
        <f t="shared" si="580"/>
        <v>70</v>
      </c>
      <c r="M1478" s="18">
        <f t="shared" si="581"/>
        <v>25</v>
      </c>
      <c r="N1478" s="18">
        <f t="shared" si="582"/>
        <v>75</v>
      </c>
      <c r="O1478" s="18">
        <f t="shared" si="583"/>
        <v>25</v>
      </c>
      <c r="P1478" s="4">
        <f t="shared" si="584"/>
        <v>201711</v>
      </c>
      <c r="Q1478" s="23">
        <f t="shared" si="585"/>
        <v>1.327</v>
      </c>
      <c r="R1478" s="23">
        <f t="shared" si="586"/>
        <v>-3.4298511874310793</v>
      </c>
      <c r="S1478" s="22">
        <f t="shared" si="587"/>
        <v>-2.1028511874310793</v>
      </c>
      <c r="T1478" s="5">
        <f t="shared" si="588"/>
        <v>2.7807083647324795</v>
      </c>
      <c r="U1478" s="5"/>
      <c r="V1478" s="5"/>
      <c r="W1478" s="5">
        <f t="shared" si="589"/>
        <v>0.32699999999999996</v>
      </c>
      <c r="X1478" s="4">
        <f t="shared" si="590"/>
        <v>0.32200000000000006</v>
      </c>
      <c r="Y1478" s="4">
        <f t="shared" si="591"/>
        <v>-4.9999999999998934E-3</v>
      </c>
      <c r="Z1478" s="30">
        <f t="shared" si="592"/>
        <v>2017</v>
      </c>
      <c r="AA1478" s="4">
        <f t="shared" si="593"/>
        <v>-1</v>
      </c>
      <c r="AB1478" s="4">
        <f t="shared" si="594"/>
        <v>-1</v>
      </c>
      <c r="AC1478" s="4">
        <f t="shared" si="595"/>
        <v>0</v>
      </c>
      <c r="AD1478" s="4"/>
      <c r="AE1478" s="4">
        <f t="shared" si="596"/>
        <v>-2.8501494048317477E-3</v>
      </c>
      <c r="AF1478" s="31">
        <f t="shared" si="597"/>
        <v>-0.67300000000000004</v>
      </c>
      <c r="AG1478" s="31">
        <f t="shared" si="598"/>
        <v>-0.67799999999999994</v>
      </c>
      <c r="AH1478" s="3">
        <f t="shared" si="599"/>
        <v>0</v>
      </c>
      <c r="AI1478" s="40" t="b">
        <f t="shared" si="600"/>
        <v>0</v>
      </c>
      <c r="AJ1478" s="3">
        <f t="shared" si="601"/>
        <v>2.3992425752441537E-2</v>
      </c>
      <c r="AK1478" s="3">
        <f t="shared" si="602"/>
        <v>0.79075768178019801</v>
      </c>
    </row>
    <row r="1479" spans="1:37" s="3" customFormat="1" x14ac:dyDescent="0.25">
      <c r="A1479" s="9">
        <v>43062</v>
      </c>
      <c r="B1479" s="1" t="s">
        <v>37</v>
      </c>
      <c r="C1479" s="1" t="s">
        <v>74</v>
      </c>
      <c r="D1479">
        <v>6</v>
      </c>
      <c r="E1479" s="1">
        <v>28</v>
      </c>
      <c r="F1479">
        <f t="shared" si="578"/>
        <v>0</v>
      </c>
      <c r="G1479">
        <f t="shared" si="579"/>
        <v>1</v>
      </c>
      <c r="H1479" s="4">
        <v>2.21</v>
      </c>
      <c r="I1479" s="4">
        <v>1.746</v>
      </c>
      <c r="J1479" s="4">
        <v>2.02</v>
      </c>
      <c r="K1479" s="4">
        <v>1.8839999999999999</v>
      </c>
      <c r="L1479" s="18">
        <f t="shared" si="580"/>
        <v>40</v>
      </c>
      <c r="M1479" s="18">
        <f t="shared" si="581"/>
        <v>55</v>
      </c>
      <c r="N1479" s="18">
        <f t="shared" si="582"/>
        <v>45</v>
      </c>
      <c r="O1479" s="18">
        <f t="shared" si="583"/>
        <v>50</v>
      </c>
      <c r="P1479" s="4">
        <f t="shared" si="584"/>
        <v>201711</v>
      </c>
      <c r="Q1479" s="23">
        <f t="shared" si="585"/>
        <v>1.265750286368843</v>
      </c>
      <c r="R1479" s="23">
        <f t="shared" si="586"/>
        <v>-2.166928854718277</v>
      </c>
      <c r="S1479" s="22">
        <f t="shared" si="587"/>
        <v>-0.90117856834943399</v>
      </c>
      <c r="T1479" s="5">
        <f t="shared" si="588"/>
        <v>0.79004524886877825</v>
      </c>
      <c r="U1479" s="5"/>
      <c r="V1479" s="5"/>
      <c r="W1479" s="5">
        <f t="shared" si="589"/>
        <v>-1</v>
      </c>
      <c r="X1479" s="4">
        <f t="shared" si="590"/>
        <v>-1</v>
      </c>
      <c r="Y1479" s="4">
        <f t="shared" si="591"/>
        <v>0</v>
      </c>
      <c r="Z1479" s="30">
        <f t="shared" si="592"/>
        <v>2017</v>
      </c>
      <c r="AA1479" s="4">
        <f t="shared" si="593"/>
        <v>0.746</v>
      </c>
      <c r="AB1479" s="4">
        <f t="shared" si="594"/>
        <v>0.8839999999999999</v>
      </c>
      <c r="AC1479" s="4">
        <f t="shared" si="595"/>
        <v>0.1379999999999999</v>
      </c>
      <c r="AD1479" s="4"/>
      <c r="AE1479" s="4">
        <f t="shared" si="596"/>
        <v>-4.2560817167689613E-2</v>
      </c>
      <c r="AF1479" s="31">
        <f t="shared" si="597"/>
        <v>-0.254</v>
      </c>
      <c r="AG1479" s="31">
        <f t="shared" si="598"/>
        <v>-0.1160000000000001</v>
      </c>
      <c r="AH1479" s="3">
        <f t="shared" si="599"/>
        <v>1</v>
      </c>
      <c r="AI1479" s="40">
        <f t="shared" si="600"/>
        <v>1.6725749584498129E-2</v>
      </c>
      <c r="AJ1479" s="3">
        <f t="shared" si="601"/>
        <v>2.4605662285136498E-2</v>
      </c>
      <c r="AK1479" s="3">
        <f t="shared" si="602"/>
        <v>0.73430507639373421</v>
      </c>
    </row>
    <row r="1480" spans="1:37" s="3" customFormat="1" x14ac:dyDescent="0.25">
      <c r="A1480" s="9">
        <v>43062</v>
      </c>
      <c r="B1480" s="1" t="s">
        <v>33</v>
      </c>
      <c r="C1480" s="1" t="s">
        <v>60</v>
      </c>
      <c r="D1480">
        <v>23</v>
      </c>
      <c r="E1480" s="1">
        <v>30</v>
      </c>
      <c r="F1480">
        <f t="shared" si="578"/>
        <v>0</v>
      </c>
      <c r="G1480">
        <f t="shared" si="579"/>
        <v>1</v>
      </c>
      <c r="H1480" s="4">
        <v>2.16</v>
      </c>
      <c r="I1480" s="4">
        <v>1.7809999999999999</v>
      </c>
      <c r="J1480" s="4">
        <v>2.2200000000000002</v>
      </c>
      <c r="K1480" s="4">
        <v>1.74</v>
      </c>
      <c r="L1480" s="18">
        <f t="shared" si="580"/>
        <v>40</v>
      </c>
      <c r="M1480" s="18">
        <f t="shared" si="581"/>
        <v>55</v>
      </c>
      <c r="N1480" s="18">
        <f t="shared" si="582"/>
        <v>45</v>
      </c>
      <c r="O1480" s="18">
        <f t="shared" si="583"/>
        <v>55</v>
      </c>
      <c r="P1480" s="4">
        <f t="shared" si="584"/>
        <v>201711</v>
      </c>
      <c r="Q1480" s="23">
        <f t="shared" si="585"/>
        <v>1.2128017967434028</v>
      </c>
      <c r="R1480" s="23">
        <f t="shared" si="586"/>
        <v>-2.1424786966311977</v>
      </c>
      <c r="S1480" s="22">
        <f t="shared" si="587"/>
        <v>-0.92967689988779489</v>
      </c>
      <c r="T1480" s="5">
        <f t="shared" si="588"/>
        <v>0.82453703703703696</v>
      </c>
      <c r="U1480" s="5"/>
      <c r="V1480" s="5"/>
      <c r="W1480" s="5">
        <f t="shared" si="589"/>
        <v>-1</v>
      </c>
      <c r="X1480" s="4">
        <f t="shared" si="590"/>
        <v>-1</v>
      </c>
      <c r="Y1480" s="4">
        <f t="shared" si="591"/>
        <v>0</v>
      </c>
      <c r="Z1480" s="30">
        <f t="shared" si="592"/>
        <v>2017</v>
      </c>
      <c r="AA1480" s="4">
        <f t="shared" si="593"/>
        <v>0.78099999999999992</v>
      </c>
      <c r="AB1480" s="4">
        <f t="shared" si="594"/>
        <v>0.74</v>
      </c>
      <c r="AC1480" s="4">
        <f t="shared" si="595"/>
        <v>-4.0999999999999925E-2</v>
      </c>
      <c r="AD1480" s="4"/>
      <c r="AE1480" s="4">
        <f t="shared" si="596"/>
        <v>1.2512512512512508E-2</v>
      </c>
      <c r="AF1480" s="31">
        <f t="shared" si="597"/>
        <v>-0.21900000000000008</v>
      </c>
      <c r="AG1480" s="31">
        <f t="shared" si="598"/>
        <v>-0.26</v>
      </c>
      <c r="AH1480" s="3">
        <f t="shared" si="599"/>
        <v>0</v>
      </c>
      <c r="AI1480" s="40" t="b">
        <f t="shared" si="600"/>
        <v>0</v>
      </c>
      <c r="AJ1480" s="3">
        <f t="shared" si="601"/>
        <v>2.3861963968535793E-2</v>
      </c>
      <c r="AK1480" s="3">
        <f t="shared" si="602"/>
        <v>0.73370004464041894</v>
      </c>
    </row>
    <row r="1481" spans="1:37" s="3" customFormat="1" x14ac:dyDescent="0.25">
      <c r="A1481" s="9">
        <v>43059</v>
      </c>
      <c r="B1481" s="1" t="s">
        <v>61</v>
      </c>
      <c r="C1481" s="1" t="s">
        <v>41</v>
      </c>
      <c r="D1481">
        <v>31</v>
      </c>
      <c r="E1481" s="1">
        <v>34</v>
      </c>
      <c r="F1481">
        <f t="shared" si="578"/>
        <v>0</v>
      </c>
      <c r="G1481">
        <f t="shared" si="579"/>
        <v>1</v>
      </c>
      <c r="H1481" s="4">
        <v>1.645</v>
      </c>
      <c r="I1481" s="4">
        <v>2.4</v>
      </c>
      <c r="J1481" s="4">
        <v>1.9430000000000001</v>
      </c>
      <c r="K1481" s="4">
        <v>1.9610000000000001</v>
      </c>
      <c r="L1481" s="18">
        <f t="shared" si="580"/>
        <v>60</v>
      </c>
      <c r="M1481" s="18">
        <f t="shared" si="581"/>
        <v>40</v>
      </c>
      <c r="N1481" s="18">
        <f t="shared" si="582"/>
        <v>50</v>
      </c>
      <c r="O1481" s="18">
        <f t="shared" si="583"/>
        <v>50</v>
      </c>
      <c r="P1481" s="4">
        <f t="shared" si="584"/>
        <v>201711</v>
      </c>
      <c r="Q1481" s="23">
        <f t="shared" si="585"/>
        <v>0.68541666666666667</v>
      </c>
      <c r="R1481" s="23">
        <f t="shared" si="586"/>
        <v>-2.2646733111849389</v>
      </c>
      <c r="S1481" s="22">
        <f t="shared" si="587"/>
        <v>-1.5792566445182721</v>
      </c>
      <c r="T1481" s="5">
        <f t="shared" si="588"/>
        <v>1.4589665653495441</v>
      </c>
      <c r="U1481" s="5"/>
      <c r="V1481" s="5"/>
      <c r="W1481" s="5">
        <f t="shared" si="589"/>
        <v>-1</v>
      </c>
      <c r="X1481" s="4">
        <f t="shared" si="590"/>
        <v>-1</v>
      </c>
      <c r="Y1481" s="4">
        <f t="shared" si="591"/>
        <v>0</v>
      </c>
      <c r="Z1481" s="30">
        <f t="shared" si="592"/>
        <v>2017</v>
      </c>
      <c r="AA1481" s="4">
        <f t="shared" si="593"/>
        <v>1.4</v>
      </c>
      <c r="AB1481" s="4">
        <f t="shared" si="594"/>
        <v>0.96100000000000008</v>
      </c>
      <c r="AC1481" s="4">
        <f t="shared" si="595"/>
        <v>-0.43899999999999983</v>
      </c>
      <c r="AD1481" s="4"/>
      <c r="AE1481" s="4">
        <f t="shared" si="596"/>
        <v>9.3234696447539012E-2</v>
      </c>
      <c r="AF1481" s="31">
        <f t="shared" si="597"/>
        <v>0.39999999999999991</v>
      </c>
      <c r="AG1481" s="31">
        <f t="shared" si="598"/>
        <v>-3.8999999999999924E-2</v>
      </c>
      <c r="AH1481" s="3">
        <f t="shared" si="599"/>
        <v>1</v>
      </c>
      <c r="AI1481" s="40">
        <f t="shared" si="600"/>
        <v>6.8665294218562378E-2</v>
      </c>
      <c r="AJ1481" s="3">
        <f t="shared" si="601"/>
        <v>2.3980222496909787E-2</v>
      </c>
      <c r="AK1481" s="3">
        <f t="shared" si="602"/>
        <v>0.74048394067148515</v>
      </c>
    </row>
    <row r="1482" spans="1:37" s="3" customFormat="1" x14ac:dyDescent="0.25">
      <c r="A1482" s="9">
        <v>43058</v>
      </c>
      <c r="B1482" s="1" t="s">
        <v>37</v>
      </c>
      <c r="C1482" s="1" t="s">
        <v>55</v>
      </c>
      <c r="D1482">
        <v>9</v>
      </c>
      <c r="E1482" s="1">
        <v>37</v>
      </c>
      <c r="F1482">
        <f t="shared" si="578"/>
        <v>0</v>
      </c>
      <c r="G1482">
        <f t="shared" si="579"/>
        <v>1</v>
      </c>
      <c r="H1482" s="4">
        <v>2.4900000000000002</v>
      </c>
      <c r="I1482" s="4">
        <v>1.6060000000000001</v>
      </c>
      <c r="J1482" s="4">
        <v>3.13</v>
      </c>
      <c r="K1482" s="4">
        <v>1.4179999999999999</v>
      </c>
      <c r="L1482" s="18">
        <f t="shared" si="580"/>
        <v>40</v>
      </c>
      <c r="M1482" s="18">
        <f t="shared" si="581"/>
        <v>60</v>
      </c>
      <c r="N1482" s="18">
        <f t="shared" si="582"/>
        <v>30</v>
      </c>
      <c r="O1482" s="18">
        <f t="shared" si="583"/>
        <v>70</v>
      </c>
      <c r="P1482" s="4">
        <f t="shared" si="584"/>
        <v>201711</v>
      </c>
      <c r="Q1482" s="23">
        <f t="shared" si="585"/>
        <v>1.5504358655043586</v>
      </c>
      <c r="R1482" s="23">
        <f t="shared" si="586"/>
        <v>-2.3213059560989651</v>
      </c>
      <c r="S1482" s="22">
        <f t="shared" si="587"/>
        <v>-0.77087009059460643</v>
      </c>
      <c r="T1482" s="5">
        <f t="shared" si="588"/>
        <v>0.64497991967871482</v>
      </c>
      <c r="U1482" s="5"/>
      <c r="V1482" s="5"/>
      <c r="W1482" s="5">
        <f t="shared" si="589"/>
        <v>-1</v>
      </c>
      <c r="X1482" s="4">
        <f t="shared" si="590"/>
        <v>-1</v>
      </c>
      <c r="Y1482" s="4">
        <f t="shared" si="591"/>
        <v>0</v>
      </c>
      <c r="Z1482" s="30">
        <f t="shared" si="592"/>
        <v>2017</v>
      </c>
      <c r="AA1482" s="4">
        <f t="shared" si="593"/>
        <v>0.60600000000000009</v>
      </c>
      <c r="AB1482" s="4">
        <f t="shared" si="594"/>
        <v>0.41799999999999993</v>
      </c>
      <c r="AC1482" s="4">
        <f t="shared" si="595"/>
        <v>-0.18800000000000017</v>
      </c>
      <c r="AD1482" s="4"/>
      <c r="AE1482" s="4">
        <f t="shared" si="596"/>
        <v>8.2117607811437399E-2</v>
      </c>
      <c r="AF1482" s="31">
        <f t="shared" si="597"/>
        <v>-0.39399999999999991</v>
      </c>
      <c r="AG1482" s="31">
        <f t="shared" si="598"/>
        <v>-0.58200000000000007</v>
      </c>
      <c r="AH1482" s="3">
        <f t="shared" si="599"/>
        <v>1</v>
      </c>
      <c r="AI1482" s="40">
        <f t="shared" si="600"/>
        <v>5.7846175881976158E-2</v>
      </c>
      <c r="AJ1482" s="3">
        <f t="shared" si="601"/>
        <v>2.3696289062499876E-2</v>
      </c>
      <c r="AK1482" s="3">
        <f t="shared" si="602"/>
        <v>0.74386426604813749</v>
      </c>
    </row>
    <row r="1483" spans="1:37" s="3" customFormat="1" x14ac:dyDescent="0.25">
      <c r="A1483" s="9">
        <v>43058</v>
      </c>
      <c r="B1483" s="1" t="s">
        <v>35</v>
      </c>
      <c r="C1483" s="1" t="s">
        <v>44</v>
      </c>
      <c r="D1483">
        <v>17</v>
      </c>
      <c r="E1483" s="1">
        <v>20</v>
      </c>
      <c r="F1483">
        <f t="shared" si="578"/>
        <v>0</v>
      </c>
      <c r="G1483">
        <f t="shared" si="579"/>
        <v>1</v>
      </c>
      <c r="H1483" s="4">
        <v>1.714</v>
      </c>
      <c r="I1483" s="4">
        <v>2.27</v>
      </c>
      <c r="J1483" s="4">
        <v>1.6990000000000001</v>
      </c>
      <c r="K1483" s="4">
        <v>2.29</v>
      </c>
      <c r="L1483" s="18">
        <f t="shared" si="580"/>
        <v>50</v>
      </c>
      <c r="M1483" s="18">
        <f t="shared" si="581"/>
        <v>40</v>
      </c>
      <c r="N1483" s="18">
        <f t="shared" si="582"/>
        <v>55</v>
      </c>
      <c r="O1483" s="18">
        <f t="shared" si="583"/>
        <v>40</v>
      </c>
      <c r="P1483" s="4">
        <f t="shared" si="584"/>
        <v>201711</v>
      </c>
      <c r="Q1483" s="23">
        <f t="shared" si="585"/>
        <v>0.75506607929515412</v>
      </c>
      <c r="R1483" s="23">
        <f t="shared" si="586"/>
        <v>-2.1879617988927853</v>
      </c>
      <c r="S1483" s="22">
        <f t="shared" si="587"/>
        <v>-1.4328957195976311</v>
      </c>
      <c r="T1483" s="5">
        <f t="shared" si="588"/>
        <v>1.3243873978996499</v>
      </c>
      <c r="U1483" s="5"/>
      <c r="V1483" s="5"/>
      <c r="W1483" s="5">
        <f t="shared" si="589"/>
        <v>-1</v>
      </c>
      <c r="X1483" s="4">
        <f t="shared" si="590"/>
        <v>-1</v>
      </c>
      <c r="Y1483" s="4">
        <f t="shared" si="591"/>
        <v>0</v>
      </c>
      <c r="Z1483" s="30">
        <f t="shared" si="592"/>
        <v>2017</v>
      </c>
      <c r="AA1483" s="4">
        <f t="shared" si="593"/>
        <v>1.27</v>
      </c>
      <c r="AB1483" s="4">
        <f t="shared" si="594"/>
        <v>1.29</v>
      </c>
      <c r="AC1483" s="4">
        <f t="shared" si="595"/>
        <v>2.0000000000000018E-2</v>
      </c>
      <c r="AD1483" s="4"/>
      <c r="AE1483" s="4">
        <f t="shared" si="596"/>
        <v>-5.1509467783574792E-3</v>
      </c>
      <c r="AF1483" s="31">
        <f t="shared" si="597"/>
        <v>0.27</v>
      </c>
      <c r="AG1483" s="31">
        <f t="shared" si="598"/>
        <v>0.29000000000000004</v>
      </c>
      <c r="AH1483" s="3">
        <f t="shared" si="599"/>
        <v>0</v>
      </c>
      <c r="AI1483" s="40" t="b">
        <f t="shared" si="600"/>
        <v>0</v>
      </c>
      <c r="AJ1483" s="3">
        <f t="shared" si="601"/>
        <v>2.3398594377510018E-2</v>
      </c>
      <c r="AK1483" s="3">
        <f t="shared" si="602"/>
        <v>0.73682418278000972</v>
      </c>
    </row>
    <row r="1484" spans="1:37" s="3" customFormat="1" x14ac:dyDescent="0.25">
      <c r="A1484" s="9">
        <v>43058</v>
      </c>
      <c r="B1484" s="1" t="s">
        <v>54</v>
      </c>
      <c r="C1484" s="1" t="s">
        <v>52</v>
      </c>
      <c r="D1484">
        <v>8</v>
      </c>
      <c r="E1484" s="1">
        <v>33</v>
      </c>
      <c r="F1484">
        <f t="shared" si="578"/>
        <v>0</v>
      </c>
      <c r="G1484">
        <f t="shared" si="579"/>
        <v>1</v>
      </c>
      <c r="H1484" s="4">
        <v>3.52</v>
      </c>
      <c r="I1484" s="4">
        <v>1.35</v>
      </c>
      <c r="J1484" s="4">
        <v>3.6</v>
      </c>
      <c r="K1484" s="4">
        <v>1.3380000000000001</v>
      </c>
      <c r="L1484" s="18">
        <f t="shared" si="580"/>
        <v>20</v>
      </c>
      <c r="M1484" s="18">
        <f t="shared" si="581"/>
        <v>70</v>
      </c>
      <c r="N1484" s="18">
        <f t="shared" si="582"/>
        <v>25</v>
      </c>
      <c r="O1484" s="18">
        <f t="shared" si="583"/>
        <v>70</v>
      </c>
      <c r="P1484" s="4">
        <f t="shared" si="584"/>
        <v>201711</v>
      </c>
      <c r="Q1484" s="23">
        <f t="shared" si="585"/>
        <v>2.6074074074074072</v>
      </c>
      <c r="R1484" s="23">
        <f t="shared" si="586"/>
        <v>-3.2539682539682531</v>
      </c>
      <c r="S1484" s="22">
        <f t="shared" si="587"/>
        <v>-0.64656084656084589</v>
      </c>
      <c r="T1484" s="5">
        <f t="shared" si="588"/>
        <v>0.38352272727272729</v>
      </c>
      <c r="U1484" s="5"/>
      <c r="V1484" s="5"/>
      <c r="W1484" s="5">
        <f t="shared" si="589"/>
        <v>-1</v>
      </c>
      <c r="X1484" s="4">
        <f t="shared" si="590"/>
        <v>-1</v>
      </c>
      <c r="Y1484" s="4">
        <f t="shared" si="591"/>
        <v>0</v>
      </c>
      <c r="Z1484" s="30">
        <f t="shared" si="592"/>
        <v>2017</v>
      </c>
      <c r="AA1484" s="4">
        <f t="shared" si="593"/>
        <v>0.35000000000000009</v>
      </c>
      <c r="AB1484" s="4">
        <f t="shared" si="594"/>
        <v>0.33800000000000008</v>
      </c>
      <c r="AC1484" s="4">
        <f t="shared" si="595"/>
        <v>-1.2000000000000011E-2</v>
      </c>
      <c r="AD1484" s="4"/>
      <c r="AE1484" s="4">
        <f t="shared" si="596"/>
        <v>6.313131313131326E-3</v>
      </c>
      <c r="AF1484" s="31">
        <f t="shared" si="597"/>
        <v>-0.64999999999999991</v>
      </c>
      <c r="AG1484" s="31">
        <f t="shared" si="598"/>
        <v>-0.66199999999999992</v>
      </c>
      <c r="AH1484" s="3">
        <f t="shared" si="599"/>
        <v>0</v>
      </c>
      <c r="AI1484" s="40" t="b">
        <f t="shared" si="600"/>
        <v>0</v>
      </c>
      <c r="AJ1484" s="3">
        <f t="shared" si="601"/>
        <v>2.4229979466118934E-2</v>
      </c>
      <c r="AK1484" s="3">
        <f t="shared" si="602"/>
        <v>0.7843367740253262</v>
      </c>
    </row>
    <row r="1485" spans="1:37" s="3" customFormat="1" x14ac:dyDescent="0.25">
      <c r="A1485" s="9">
        <v>43058</v>
      </c>
      <c r="B1485" s="1" t="s">
        <v>74</v>
      </c>
      <c r="C1485" s="1" t="s">
        <v>46</v>
      </c>
      <c r="D1485">
        <v>54</v>
      </c>
      <c r="E1485" s="1">
        <v>24</v>
      </c>
      <c r="F1485">
        <f t="shared" si="578"/>
        <v>1</v>
      </c>
      <c r="G1485">
        <f t="shared" si="579"/>
        <v>0</v>
      </c>
      <c r="H1485" s="4">
        <v>1.4159999999999999</v>
      </c>
      <c r="I1485" s="4">
        <v>3.14</v>
      </c>
      <c r="J1485" s="4">
        <v>1.333</v>
      </c>
      <c r="K1485" s="4">
        <v>3.64</v>
      </c>
      <c r="L1485" s="18">
        <f t="shared" si="580"/>
        <v>70</v>
      </c>
      <c r="M1485" s="18">
        <f t="shared" si="581"/>
        <v>30</v>
      </c>
      <c r="N1485" s="18">
        <f t="shared" si="582"/>
        <v>75</v>
      </c>
      <c r="O1485" s="18">
        <f t="shared" si="583"/>
        <v>25</v>
      </c>
      <c r="P1485" s="4">
        <f t="shared" si="584"/>
        <v>201711</v>
      </c>
      <c r="Q1485" s="23">
        <f t="shared" si="585"/>
        <v>1.4159999999999999</v>
      </c>
      <c r="R1485" s="23">
        <f t="shared" si="586"/>
        <v>-2.8711358734723222</v>
      </c>
      <c r="S1485" s="22">
        <f t="shared" si="587"/>
        <v>-1.4551358734723223</v>
      </c>
      <c r="T1485" s="5">
        <f t="shared" si="588"/>
        <v>2.2175141242937855</v>
      </c>
      <c r="U1485" s="5"/>
      <c r="V1485" s="5"/>
      <c r="W1485" s="5">
        <f t="shared" si="589"/>
        <v>0.41599999999999993</v>
      </c>
      <c r="X1485" s="4">
        <f t="shared" si="590"/>
        <v>0.33299999999999996</v>
      </c>
      <c r="Y1485" s="4">
        <f t="shared" si="591"/>
        <v>-8.2999999999999963E-2</v>
      </c>
      <c r="Z1485" s="30">
        <f t="shared" si="592"/>
        <v>2017</v>
      </c>
      <c r="AA1485" s="4">
        <f t="shared" si="593"/>
        <v>-1</v>
      </c>
      <c r="AB1485" s="4">
        <f t="shared" si="594"/>
        <v>-1</v>
      </c>
      <c r="AC1485" s="4">
        <f t="shared" si="595"/>
        <v>0</v>
      </c>
      <c r="AD1485" s="4"/>
      <c r="AE1485" s="4">
        <f t="shared" si="596"/>
        <v>-4.3972857621184969E-2</v>
      </c>
      <c r="AF1485" s="31">
        <f t="shared" si="597"/>
        <v>-0.58400000000000007</v>
      </c>
      <c r="AG1485" s="31">
        <f t="shared" si="598"/>
        <v>-0.66700000000000004</v>
      </c>
      <c r="AH1485" s="3">
        <f t="shared" si="599"/>
        <v>1</v>
      </c>
      <c r="AI1485" s="40">
        <f t="shared" si="600"/>
        <v>1.9060036009188597E-2</v>
      </c>
      <c r="AJ1485" s="3">
        <f t="shared" si="601"/>
        <v>2.4091308165057224E-2</v>
      </c>
      <c r="AK1485" s="3">
        <f t="shared" si="602"/>
        <v>0.76953875030471708</v>
      </c>
    </row>
    <row r="1486" spans="1:37" s="3" customFormat="1" x14ac:dyDescent="0.25">
      <c r="A1486" s="9">
        <v>43058</v>
      </c>
      <c r="B1486" s="1" t="s">
        <v>45</v>
      </c>
      <c r="C1486" s="1" t="s">
        <v>33</v>
      </c>
      <c r="D1486">
        <v>24</v>
      </c>
      <c r="E1486" s="1">
        <v>27</v>
      </c>
      <c r="F1486">
        <f t="shared" si="578"/>
        <v>0</v>
      </c>
      <c r="G1486">
        <f t="shared" si="579"/>
        <v>1</v>
      </c>
      <c r="H1486" s="4">
        <v>2.36</v>
      </c>
      <c r="I1486" s="4">
        <v>1.6659999999999999</v>
      </c>
      <c r="J1486" s="4">
        <v>2.44</v>
      </c>
      <c r="K1486" s="4">
        <v>1.625</v>
      </c>
      <c r="L1486" s="18">
        <f t="shared" si="580"/>
        <v>40</v>
      </c>
      <c r="M1486" s="18">
        <f t="shared" si="581"/>
        <v>60</v>
      </c>
      <c r="N1486" s="18">
        <f t="shared" si="582"/>
        <v>40</v>
      </c>
      <c r="O1486" s="18">
        <f t="shared" si="583"/>
        <v>60</v>
      </c>
      <c r="P1486" s="4">
        <f t="shared" si="584"/>
        <v>201711</v>
      </c>
      <c r="Q1486" s="23">
        <f t="shared" si="585"/>
        <v>1.4165666266506602</v>
      </c>
      <c r="R1486" s="23">
        <f t="shared" si="586"/>
        <v>-2.2367956191485607</v>
      </c>
      <c r="S1486" s="22">
        <f t="shared" si="587"/>
        <v>-0.82022899249790049</v>
      </c>
      <c r="T1486" s="5">
        <f t="shared" si="588"/>
        <v>0.70593220338983054</v>
      </c>
      <c r="U1486" s="5"/>
      <c r="V1486" s="5"/>
      <c r="W1486" s="5">
        <f t="shared" si="589"/>
        <v>-1</v>
      </c>
      <c r="X1486" s="4">
        <f t="shared" si="590"/>
        <v>-1</v>
      </c>
      <c r="Y1486" s="4">
        <f t="shared" si="591"/>
        <v>0</v>
      </c>
      <c r="Z1486" s="30">
        <f t="shared" si="592"/>
        <v>2017</v>
      </c>
      <c r="AA1486" s="4">
        <f t="shared" si="593"/>
        <v>0.66599999999999993</v>
      </c>
      <c r="AB1486" s="4">
        <f t="shared" si="594"/>
        <v>0.625</v>
      </c>
      <c r="AC1486" s="4">
        <f t="shared" si="595"/>
        <v>-4.0999999999999925E-2</v>
      </c>
      <c r="AD1486" s="4"/>
      <c r="AE1486" s="4">
        <f t="shared" si="596"/>
        <v>1.3892747985551568E-2</v>
      </c>
      <c r="AF1486" s="31">
        <f t="shared" si="597"/>
        <v>-0.33400000000000007</v>
      </c>
      <c r="AG1486" s="31">
        <f t="shared" si="598"/>
        <v>-0.375</v>
      </c>
      <c r="AH1486" s="3">
        <f t="shared" si="599"/>
        <v>0</v>
      </c>
      <c r="AI1486" s="40" t="b">
        <f t="shared" si="600"/>
        <v>0</v>
      </c>
      <c r="AJ1486" s="3">
        <f t="shared" si="601"/>
        <v>2.3407848981619517E-2</v>
      </c>
      <c r="AK1486" s="3">
        <f t="shared" si="602"/>
        <v>0.7395647471875858</v>
      </c>
    </row>
    <row r="1487" spans="1:37" s="3" customFormat="1" x14ac:dyDescent="0.25">
      <c r="A1487" s="9">
        <v>43058</v>
      </c>
      <c r="B1487" s="1" t="s">
        <v>58</v>
      </c>
      <c r="C1487" s="1" t="s">
        <v>56</v>
      </c>
      <c r="D1487">
        <v>7</v>
      </c>
      <c r="E1487" s="1">
        <v>19</v>
      </c>
      <c r="F1487">
        <f t="shared" si="578"/>
        <v>0</v>
      </c>
      <c r="G1487">
        <f t="shared" si="579"/>
        <v>1</v>
      </c>
      <c r="H1487" s="4">
        <v>4.0999999999999996</v>
      </c>
      <c r="I1487" s="4">
        <v>1.2809999999999999</v>
      </c>
      <c r="J1487" s="4">
        <v>3.64</v>
      </c>
      <c r="K1487" s="4">
        <v>1.333</v>
      </c>
      <c r="L1487" s="18">
        <f t="shared" si="580"/>
        <v>20</v>
      </c>
      <c r="M1487" s="18">
        <f t="shared" si="581"/>
        <v>75</v>
      </c>
      <c r="N1487" s="18">
        <f t="shared" si="582"/>
        <v>25</v>
      </c>
      <c r="O1487" s="18">
        <f t="shared" si="583"/>
        <v>75</v>
      </c>
      <c r="P1487" s="4">
        <f t="shared" si="584"/>
        <v>201711</v>
      </c>
      <c r="Q1487" s="23">
        <f t="shared" si="585"/>
        <v>3.2006245120999219</v>
      </c>
      <c r="R1487" s="23">
        <f t="shared" si="586"/>
        <v>-3.8812995063712559</v>
      </c>
      <c r="S1487" s="22">
        <f t="shared" si="587"/>
        <v>-0.68067499427133393</v>
      </c>
      <c r="T1487" s="5">
        <f t="shared" si="588"/>
        <v>0.3124390243902439</v>
      </c>
      <c r="U1487" s="5"/>
      <c r="V1487" s="5"/>
      <c r="W1487" s="5">
        <f t="shared" si="589"/>
        <v>-1</v>
      </c>
      <c r="X1487" s="4">
        <f t="shared" si="590"/>
        <v>-1</v>
      </c>
      <c r="Y1487" s="4">
        <f t="shared" si="591"/>
        <v>0</v>
      </c>
      <c r="Z1487" s="30">
        <f t="shared" si="592"/>
        <v>2017</v>
      </c>
      <c r="AA1487" s="4">
        <f t="shared" si="593"/>
        <v>0.28099999999999992</v>
      </c>
      <c r="AB1487" s="4">
        <f t="shared" si="594"/>
        <v>0.33299999999999996</v>
      </c>
      <c r="AC1487" s="4">
        <f t="shared" si="595"/>
        <v>5.2000000000000046E-2</v>
      </c>
      <c r="AD1487" s="4"/>
      <c r="AE1487" s="4">
        <f t="shared" si="596"/>
        <v>-3.0822835700884427E-2</v>
      </c>
      <c r="AF1487" s="31">
        <f t="shared" si="597"/>
        <v>-0.71900000000000008</v>
      </c>
      <c r="AG1487" s="31">
        <f t="shared" si="598"/>
        <v>-0.66700000000000004</v>
      </c>
      <c r="AH1487" s="3">
        <f t="shared" si="599"/>
        <v>1</v>
      </c>
      <c r="AI1487" s="40" t="b">
        <f t="shared" si="600"/>
        <v>0</v>
      </c>
      <c r="AJ1487" s="3">
        <f t="shared" si="601"/>
        <v>2.3954655268537461E-2</v>
      </c>
      <c r="AK1487" s="3">
        <f t="shared" si="602"/>
        <v>0.80492706461666563</v>
      </c>
    </row>
    <row r="1488" spans="1:37" s="3" customFormat="1" x14ac:dyDescent="0.25">
      <c r="A1488" s="9">
        <v>43058</v>
      </c>
      <c r="B1488" s="1" t="s">
        <v>62</v>
      </c>
      <c r="C1488" s="1" t="s">
        <v>43</v>
      </c>
      <c r="D1488">
        <v>0</v>
      </c>
      <c r="E1488" s="1">
        <v>23</v>
      </c>
      <c r="F1488">
        <f t="shared" si="578"/>
        <v>0</v>
      </c>
      <c r="G1488">
        <f t="shared" si="579"/>
        <v>1</v>
      </c>
      <c r="H1488" s="4">
        <v>2.06</v>
      </c>
      <c r="I1488" s="4">
        <v>1.8540000000000001</v>
      </c>
      <c r="J1488" s="4">
        <v>2.2000000000000002</v>
      </c>
      <c r="K1488" s="4">
        <v>1.7509999999999999</v>
      </c>
      <c r="L1488" s="18">
        <f t="shared" si="580"/>
        <v>40</v>
      </c>
      <c r="M1488" s="18">
        <f t="shared" si="581"/>
        <v>50</v>
      </c>
      <c r="N1488" s="18">
        <f t="shared" si="582"/>
        <v>45</v>
      </c>
      <c r="O1488" s="18">
        <f t="shared" si="583"/>
        <v>55</v>
      </c>
      <c r="P1488" s="4">
        <f t="shared" si="584"/>
        <v>201711</v>
      </c>
      <c r="Q1488" s="23">
        <f t="shared" si="585"/>
        <v>1.1111111111111112</v>
      </c>
      <c r="R1488" s="23">
        <f t="shared" si="586"/>
        <v>-2.1143564137687241</v>
      </c>
      <c r="S1488" s="22">
        <f t="shared" si="587"/>
        <v>-1.0032453026576129</v>
      </c>
      <c r="T1488" s="5">
        <f t="shared" si="588"/>
        <v>0.9</v>
      </c>
      <c r="U1488" s="5"/>
      <c r="V1488" s="5"/>
      <c r="W1488" s="5">
        <f t="shared" si="589"/>
        <v>-1</v>
      </c>
      <c r="X1488" s="4">
        <f t="shared" si="590"/>
        <v>-1</v>
      </c>
      <c r="Y1488" s="4">
        <f t="shared" si="591"/>
        <v>0</v>
      </c>
      <c r="Z1488" s="30">
        <f t="shared" si="592"/>
        <v>2017</v>
      </c>
      <c r="AA1488" s="4">
        <f t="shared" si="593"/>
        <v>0.85400000000000009</v>
      </c>
      <c r="AB1488" s="4">
        <f t="shared" si="594"/>
        <v>0.75099999999999989</v>
      </c>
      <c r="AC1488" s="4">
        <f t="shared" si="595"/>
        <v>-0.1030000000000002</v>
      </c>
      <c r="AD1488" s="4"/>
      <c r="AE1488" s="4">
        <f t="shared" si="596"/>
        <v>3.0891438658428971E-2</v>
      </c>
      <c r="AF1488" s="31">
        <f t="shared" si="597"/>
        <v>-0.14599999999999991</v>
      </c>
      <c r="AG1488" s="31">
        <f t="shared" si="598"/>
        <v>-0.24900000000000011</v>
      </c>
      <c r="AH1488" s="3">
        <f t="shared" si="599"/>
        <v>1</v>
      </c>
      <c r="AI1488" s="40" t="b">
        <f t="shared" si="600"/>
        <v>0</v>
      </c>
      <c r="AJ1488" s="3">
        <f t="shared" si="601"/>
        <v>2.421052631578946E-2</v>
      </c>
      <c r="AK1488" s="3">
        <f t="shared" si="602"/>
        <v>0.73167142704151189</v>
      </c>
    </row>
    <row r="1489" spans="1:37" s="3" customFormat="1" x14ac:dyDescent="0.25">
      <c r="A1489" s="9">
        <v>43058</v>
      </c>
      <c r="B1489" s="1" t="s">
        <v>47</v>
      </c>
      <c r="C1489" s="1" t="s">
        <v>63</v>
      </c>
      <c r="D1489">
        <v>31</v>
      </c>
      <c r="E1489" s="1">
        <v>21</v>
      </c>
      <c r="F1489">
        <f t="shared" si="578"/>
        <v>1</v>
      </c>
      <c r="G1489">
        <f t="shared" si="579"/>
        <v>0</v>
      </c>
      <c r="H1489" s="4">
        <v>1.8540000000000001</v>
      </c>
      <c r="I1489" s="4">
        <v>2.06</v>
      </c>
      <c r="J1489" s="4">
        <v>1.7509999999999999</v>
      </c>
      <c r="K1489" s="4">
        <v>2.2000000000000002</v>
      </c>
      <c r="L1489" s="18">
        <f t="shared" si="580"/>
        <v>50</v>
      </c>
      <c r="M1489" s="18">
        <f t="shared" si="581"/>
        <v>45</v>
      </c>
      <c r="N1489" s="18">
        <f t="shared" si="582"/>
        <v>55</v>
      </c>
      <c r="O1489" s="18">
        <f t="shared" si="583"/>
        <v>45</v>
      </c>
      <c r="P1489" s="4">
        <f t="shared" si="584"/>
        <v>201711</v>
      </c>
      <c r="Q1489" s="23">
        <f t="shared" si="585"/>
        <v>1.8540000000000001</v>
      </c>
      <c r="R1489" s="23">
        <f t="shared" si="586"/>
        <v>-2.1143564137687241</v>
      </c>
      <c r="S1489" s="22">
        <f t="shared" si="587"/>
        <v>-0.26035641376872398</v>
      </c>
      <c r="T1489" s="5">
        <f t="shared" si="588"/>
        <v>1.1111111111111112</v>
      </c>
      <c r="U1489" s="5"/>
      <c r="V1489" s="5"/>
      <c r="W1489" s="5">
        <f t="shared" si="589"/>
        <v>0.85400000000000009</v>
      </c>
      <c r="X1489" s="4">
        <f t="shared" si="590"/>
        <v>0.75099999999999989</v>
      </c>
      <c r="Y1489" s="4">
        <f t="shared" si="591"/>
        <v>-0.1030000000000002</v>
      </c>
      <c r="Z1489" s="30">
        <f t="shared" si="592"/>
        <v>2017</v>
      </c>
      <c r="AA1489" s="4">
        <f t="shared" si="593"/>
        <v>-1</v>
      </c>
      <c r="AB1489" s="4">
        <f t="shared" si="594"/>
        <v>-1</v>
      </c>
      <c r="AC1489" s="4">
        <f t="shared" si="595"/>
        <v>0</v>
      </c>
      <c r="AD1489" s="4"/>
      <c r="AE1489" s="4">
        <f t="shared" si="596"/>
        <v>-3.1727901516593771E-2</v>
      </c>
      <c r="AF1489" s="31">
        <f t="shared" si="597"/>
        <v>-0.14599999999999991</v>
      </c>
      <c r="AG1489" s="31">
        <f t="shared" si="598"/>
        <v>-0.24900000000000011</v>
      </c>
      <c r="AH1489" s="3">
        <f t="shared" si="599"/>
        <v>1</v>
      </c>
      <c r="AI1489" s="40" t="b">
        <f t="shared" si="600"/>
        <v>0</v>
      </c>
      <c r="AJ1489" s="3">
        <f t="shared" si="601"/>
        <v>2.421052631578946E-2</v>
      </c>
      <c r="AK1489" s="3">
        <f t="shared" si="602"/>
        <v>0.73167142704151189</v>
      </c>
    </row>
    <row r="1490" spans="1:37" s="3" customFormat="1" x14ac:dyDescent="0.25">
      <c r="A1490" s="9">
        <v>43058</v>
      </c>
      <c r="B1490" s="1" t="s">
        <v>51</v>
      </c>
      <c r="C1490" s="1" t="s">
        <v>39</v>
      </c>
      <c r="D1490">
        <v>20</v>
      </c>
      <c r="E1490" s="1">
        <v>30</v>
      </c>
      <c r="F1490">
        <f t="shared" si="578"/>
        <v>0</v>
      </c>
      <c r="G1490">
        <f t="shared" si="579"/>
        <v>1</v>
      </c>
      <c r="H1490" s="4">
        <v>2.0299999999999998</v>
      </c>
      <c r="I1490" s="4">
        <v>1.877</v>
      </c>
      <c r="J1490" s="4">
        <v>2.0299999999999998</v>
      </c>
      <c r="K1490" s="4">
        <v>1.877</v>
      </c>
      <c r="L1490" s="18">
        <f t="shared" si="580"/>
        <v>40</v>
      </c>
      <c r="M1490" s="18">
        <f t="shared" si="581"/>
        <v>50</v>
      </c>
      <c r="N1490" s="18">
        <f t="shared" si="582"/>
        <v>45</v>
      </c>
      <c r="O1490" s="18">
        <f t="shared" si="583"/>
        <v>50</v>
      </c>
      <c r="P1490" s="4">
        <f t="shared" si="584"/>
        <v>201711</v>
      </c>
      <c r="Q1490" s="23">
        <f t="shared" si="585"/>
        <v>1.08151305274374</v>
      </c>
      <c r="R1490" s="23">
        <f t="shared" si="586"/>
        <v>-2.1111246415959086</v>
      </c>
      <c r="S1490" s="22">
        <f t="shared" si="587"/>
        <v>-1.0296115888521686</v>
      </c>
      <c r="T1490" s="5">
        <f t="shared" si="588"/>
        <v>0.92463054187192129</v>
      </c>
      <c r="U1490" s="5"/>
      <c r="V1490" s="5"/>
      <c r="W1490" s="5">
        <f t="shared" si="589"/>
        <v>-1</v>
      </c>
      <c r="X1490" s="4">
        <f t="shared" si="590"/>
        <v>-1</v>
      </c>
      <c r="Y1490" s="4">
        <f t="shared" si="591"/>
        <v>0</v>
      </c>
      <c r="Z1490" s="30">
        <f t="shared" si="592"/>
        <v>2017</v>
      </c>
      <c r="AA1490" s="4">
        <f t="shared" si="593"/>
        <v>0.877</v>
      </c>
      <c r="AB1490" s="4">
        <f t="shared" si="594"/>
        <v>0.877</v>
      </c>
      <c r="AC1490" s="4">
        <f t="shared" si="595"/>
        <v>0</v>
      </c>
      <c r="AD1490" s="4"/>
      <c r="AE1490" s="4">
        <f t="shared" si="596"/>
        <v>0</v>
      </c>
      <c r="AF1490" s="31">
        <f t="shared" si="597"/>
        <v>-0.123</v>
      </c>
      <c r="AG1490" s="31">
        <f t="shared" si="598"/>
        <v>-0.123</v>
      </c>
      <c r="AH1490" s="3">
        <f t="shared" si="599"/>
        <v>0</v>
      </c>
      <c r="AI1490" s="40" t="b">
        <f t="shared" si="600"/>
        <v>0</v>
      </c>
      <c r="AJ1490" s="3">
        <f t="shared" si="601"/>
        <v>2.4747888405426299E-2</v>
      </c>
      <c r="AK1490" s="3">
        <f t="shared" si="602"/>
        <v>0.73089436606178926</v>
      </c>
    </row>
    <row r="1491" spans="1:37" s="3" customFormat="1" x14ac:dyDescent="0.25">
      <c r="A1491" s="9">
        <v>43058</v>
      </c>
      <c r="B1491" s="1" t="s">
        <v>60</v>
      </c>
      <c r="C1491" s="1" t="s">
        <v>73</v>
      </c>
      <c r="D1491">
        <v>24</v>
      </c>
      <c r="E1491" s="1">
        <v>7</v>
      </c>
      <c r="F1491">
        <f t="shared" si="578"/>
        <v>1</v>
      </c>
      <c r="G1491">
        <f t="shared" si="579"/>
        <v>0</v>
      </c>
      <c r="H1491" s="4">
        <v>1.74</v>
      </c>
      <c r="I1491" s="4">
        <v>2.2200000000000002</v>
      </c>
      <c r="J1491" s="4">
        <v>1.84</v>
      </c>
      <c r="K1491" s="4">
        <v>2.08</v>
      </c>
      <c r="L1491" s="18">
        <f t="shared" si="580"/>
        <v>50</v>
      </c>
      <c r="M1491" s="18">
        <f t="shared" si="581"/>
        <v>45</v>
      </c>
      <c r="N1491" s="18">
        <f t="shared" si="582"/>
        <v>50</v>
      </c>
      <c r="O1491" s="18">
        <f t="shared" si="583"/>
        <v>45</v>
      </c>
      <c r="P1491" s="4">
        <f t="shared" si="584"/>
        <v>201711</v>
      </c>
      <c r="Q1491" s="23">
        <f t="shared" si="585"/>
        <v>1.74</v>
      </c>
      <c r="R1491" s="23">
        <f t="shared" si="586"/>
        <v>-2.1710234824988923</v>
      </c>
      <c r="S1491" s="22">
        <f t="shared" si="587"/>
        <v>-0.43102348249889233</v>
      </c>
      <c r="T1491" s="5">
        <f t="shared" si="588"/>
        <v>1.2758620689655173</v>
      </c>
      <c r="U1491" s="5"/>
      <c r="V1491" s="5"/>
      <c r="W1491" s="5">
        <f t="shared" si="589"/>
        <v>0.74</v>
      </c>
      <c r="X1491" s="4">
        <f t="shared" si="590"/>
        <v>0.84000000000000008</v>
      </c>
      <c r="Y1491" s="4">
        <f t="shared" si="591"/>
        <v>0.10000000000000009</v>
      </c>
      <c r="Z1491" s="30">
        <f t="shared" si="592"/>
        <v>2017</v>
      </c>
      <c r="AA1491" s="4">
        <f t="shared" si="593"/>
        <v>-1</v>
      </c>
      <c r="AB1491" s="4">
        <f t="shared" si="594"/>
        <v>-1</v>
      </c>
      <c r="AC1491" s="4">
        <f t="shared" si="595"/>
        <v>0</v>
      </c>
      <c r="AD1491" s="4"/>
      <c r="AE1491" s="4">
        <f t="shared" si="596"/>
        <v>3.1234382808595695E-2</v>
      </c>
      <c r="AF1491" s="31">
        <f t="shared" si="597"/>
        <v>-0.26</v>
      </c>
      <c r="AG1491" s="31">
        <f t="shared" si="598"/>
        <v>-0.15999999999999992</v>
      </c>
      <c r="AH1491" s="3">
        <f t="shared" si="599"/>
        <v>1</v>
      </c>
      <c r="AI1491" s="40" t="b">
        <f t="shared" si="600"/>
        <v>0</v>
      </c>
      <c r="AJ1491" s="3">
        <f t="shared" si="601"/>
        <v>2.4545454545454426E-2</v>
      </c>
      <c r="AK1491" s="3">
        <f t="shared" si="602"/>
        <v>0.73460621980723539</v>
      </c>
    </row>
    <row r="1492" spans="1:37" s="3" customFormat="1" x14ac:dyDescent="0.25">
      <c r="A1492" s="9">
        <v>43058</v>
      </c>
      <c r="B1492" s="1" t="s">
        <v>42</v>
      </c>
      <c r="C1492" s="1" t="s">
        <v>48</v>
      </c>
      <c r="D1492">
        <v>34</v>
      </c>
      <c r="E1492" s="1">
        <v>31</v>
      </c>
      <c r="F1492">
        <f t="shared" si="578"/>
        <v>1</v>
      </c>
      <c r="G1492">
        <f t="shared" si="579"/>
        <v>0</v>
      </c>
      <c r="H1492" s="4">
        <v>1.2769999999999999</v>
      </c>
      <c r="I1492" s="4">
        <v>4.1399999999999997</v>
      </c>
      <c r="J1492" s="4">
        <v>1.2629999999999999</v>
      </c>
      <c r="K1492" s="4">
        <v>4.3</v>
      </c>
      <c r="L1492" s="18">
        <f t="shared" si="580"/>
        <v>70</v>
      </c>
      <c r="M1492" s="18">
        <f t="shared" si="581"/>
        <v>20</v>
      </c>
      <c r="N1492" s="18">
        <f t="shared" si="582"/>
        <v>75</v>
      </c>
      <c r="O1492" s="18">
        <f t="shared" si="583"/>
        <v>20</v>
      </c>
      <c r="P1492" s="4">
        <f t="shared" si="584"/>
        <v>201711</v>
      </c>
      <c r="Q1492" s="23">
        <f t="shared" si="585"/>
        <v>1.2769999999999999</v>
      </c>
      <c r="R1492" s="23">
        <f t="shared" si="586"/>
        <v>-3.9285796408287164</v>
      </c>
      <c r="S1492" s="22">
        <f t="shared" si="587"/>
        <v>-2.6515796408287162</v>
      </c>
      <c r="T1492" s="5">
        <f t="shared" si="588"/>
        <v>3.2419733750978859</v>
      </c>
      <c r="U1492" s="5"/>
      <c r="V1492" s="5"/>
      <c r="W1492" s="5">
        <f t="shared" si="589"/>
        <v>0.27699999999999991</v>
      </c>
      <c r="X1492" s="4">
        <f t="shared" si="590"/>
        <v>0.2629999999999999</v>
      </c>
      <c r="Y1492" s="4">
        <f t="shared" si="591"/>
        <v>-1.4000000000000012E-2</v>
      </c>
      <c r="Z1492" s="30">
        <f t="shared" si="592"/>
        <v>2017</v>
      </c>
      <c r="AA1492" s="4">
        <f t="shared" si="593"/>
        <v>-1</v>
      </c>
      <c r="AB1492" s="4">
        <f t="shared" si="594"/>
        <v>-1</v>
      </c>
      <c r="AC1492" s="4">
        <f t="shared" si="595"/>
        <v>0</v>
      </c>
      <c r="AD1492" s="4"/>
      <c r="AE1492" s="4">
        <f t="shared" si="596"/>
        <v>-8.6802810675009612E-3</v>
      </c>
      <c r="AF1492" s="31">
        <f t="shared" si="597"/>
        <v>-0.72300000000000009</v>
      </c>
      <c r="AG1492" s="31">
        <f t="shared" si="598"/>
        <v>-0.7370000000000001</v>
      </c>
      <c r="AH1492" s="3">
        <f t="shared" si="599"/>
        <v>0</v>
      </c>
      <c r="AI1492" s="40" t="b">
        <f t="shared" si="600"/>
        <v>0</v>
      </c>
      <c r="AJ1492" s="3">
        <f t="shared" si="601"/>
        <v>2.4039136053165988E-2</v>
      </c>
      <c r="AK1492" s="3">
        <f t="shared" si="602"/>
        <v>0.8061899208925577</v>
      </c>
    </row>
    <row r="1493" spans="1:37" s="3" customFormat="1" x14ac:dyDescent="0.25">
      <c r="A1493" s="9">
        <v>43058</v>
      </c>
      <c r="B1493" s="1" t="s">
        <v>34</v>
      </c>
      <c r="C1493" s="1" t="s">
        <v>49</v>
      </c>
      <c r="D1493">
        <v>12</v>
      </c>
      <c r="E1493" s="1">
        <v>9</v>
      </c>
      <c r="F1493">
        <f t="shared" si="578"/>
        <v>1</v>
      </c>
      <c r="G1493">
        <f t="shared" si="579"/>
        <v>0</v>
      </c>
      <c r="H1493" s="4">
        <v>4.54</v>
      </c>
      <c r="I1493" s="4">
        <v>1.2430000000000001</v>
      </c>
      <c r="J1493" s="4">
        <v>4.54</v>
      </c>
      <c r="K1493" s="4">
        <v>1.2430000000000001</v>
      </c>
      <c r="L1493" s="18">
        <f t="shared" si="580"/>
        <v>20</v>
      </c>
      <c r="M1493" s="18">
        <f t="shared" si="581"/>
        <v>80</v>
      </c>
      <c r="N1493" s="18">
        <f t="shared" si="582"/>
        <v>20</v>
      </c>
      <c r="O1493" s="18">
        <f t="shared" si="583"/>
        <v>80</v>
      </c>
      <c r="P1493" s="4">
        <f t="shared" si="584"/>
        <v>201711</v>
      </c>
      <c r="Q1493" s="23">
        <f t="shared" si="585"/>
        <v>4.54</v>
      </c>
      <c r="R1493" s="23">
        <f t="shared" si="586"/>
        <v>-4.3977122131547723</v>
      </c>
      <c r="S1493" s="22">
        <f t="shared" si="587"/>
        <v>0.14228778684522769</v>
      </c>
      <c r="T1493" s="5">
        <f t="shared" si="588"/>
        <v>0.27378854625550664</v>
      </c>
      <c r="U1493" s="5"/>
      <c r="V1493" s="5"/>
      <c r="W1493" s="5">
        <f t="shared" si="589"/>
        <v>3.54</v>
      </c>
      <c r="X1493" s="4">
        <f t="shared" si="590"/>
        <v>3.54</v>
      </c>
      <c r="Y1493" s="4">
        <f t="shared" si="591"/>
        <v>0</v>
      </c>
      <c r="Z1493" s="30">
        <f t="shared" si="592"/>
        <v>2017</v>
      </c>
      <c r="AA1493" s="4">
        <f t="shared" si="593"/>
        <v>-1</v>
      </c>
      <c r="AB1493" s="4">
        <f t="shared" si="594"/>
        <v>-1</v>
      </c>
      <c r="AC1493" s="4">
        <f t="shared" si="595"/>
        <v>0</v>
      </c>
      <c r="AD1493" s="4"/>
      <c r="AE1493" s="4">
        <f t="shared" si="596"/>
        <v>0</v>
      </c>
      <c r="AF1493" s="31">
        <f t="shared" si="597"/>
        <v>2.54</v>
      </c>
      <c r="AG1493" s="31">
        <f t="shared" si="598"/>
        <v>2.54</v>
      </c>
      <c r="AH1493" s="3">
        <f t="shared" si="599"/>
        <v>0</v>
      </c>
      <c r="AI1493" s="40" t="b">
        <f t="shared" si="600"/>
        <v>0</v>
      </c>
      <c r="AJ1493" s="3">
        <f t="shared" si="601"/>
        <v>2.4170845581877876E-2</v>
      </c>
      <c r="AK1493" s="3">
        <f t="shared" si="602"/>
        <v>0.81840694736965647</v>
      </c>
    </row>
    <row r="1494" spans="1:37" s="3" customFormat="1" x14ac:dyDescent="0.25">
      <c r="A1494" s="9">
        <v>43055</v>
      </c>
      <c r="B1494" s="1" t="s">
        <v>57</v>
      </c>
      <c r="C1494" s="1" t="s">
        <v>50</v>
      </c>
      <c r="D1494">
        <v>40</v>
      </c>
      <c r="E1494" s="1">
        <v>17</v>
      </c>
      <c r="F1494">
        <f t="shared" si="578"/>
        <v>1</v>
      </c>
      <c r="G1494">
        <f t="shared" si="579"/>
        <v>0</v>
      </c>
      <c r="H1494" s="4">
        <v>1.3440000000000001</v>
      </c>
      <c r="I1494" s="4">
        <v>3.56</v>
      </c>
      <c r="J1494" s="4">
        <v>1.3220000000000001</v>
      </c>
      <c r="K1494" s="4">
        <v>3.73</v>
      </c>
      <c r="L1494" s="18">
        <f t="shared" si="580"/>
        <v>70</v>
      </c>
      <c r="M1494" s="18">
        <f t="shared" si="581"/>
        <v>25</v>
      </c>
      <c r="N1494" s="18">
        <f t="shared" si="582"/>
        <v>75</v>
      </c>
      <c r="O1494" s="18">
        <f t="shared" si="583"/>
        <v>25</v>
      </c>
      <c r="P1494" s="4">
        <f t="shared" si="584"/>
        <v>201711</v>
      </c>
      <c r="Q1494" s="23">
        <f t="shared" si="585"/>
        <v>1.3440000000000001</v>
      </c>
      <c r="R1494" s="23">
        <f t="shared" si="586"/>
        <v>-3.2976017441860459</v>
      </c>
      <c r="S1494" s="22">
        <f t="shared" si="587"/>
        <v>-1.9536017441860458</v>
      </c>
      <c r="T1494" s="5">
        <f t="shared" si="588"/>
        <v>2.6488095238095237</v>
      </c>
      <c r="U1494" s="5"/>
      <c r="V1494" s="5"/>
      <c r="W1494" s="5">
        <f t="shared" si="589"/>
        <v>0.34400000000000008</v>
      </c>
      <c r="X1494" s="4">
        <f t="shared" si="590"/>
        <v>0.32200000000000006</v>
      </c>
      <c r="Y1494" s="4">
        <f t="shared" si="591"/>
        <v>-2.200000000000002E-2</v>
      </c>
      <c r="Z1494" s="30">
        <f t="shared" si="592"/>
        <v>2017</v>
      </c>
      <c r="AA1494" s="4">
        <f t="shared" si="593"/>
        <v>-1</v>
      </c>
      <c r="AB1494" s="4">
        <f t="shared" si="594"/>
        <v>-1</v>
      </c>
      <c r="AC1494" s="4">
        <f t="shared" si="595"/>
        <v>0</v>
      </c>
      <c r="AD1494" s="4"/>
      <c r="AE1494" s="4">
        <f t="shared" si="596"/>
        <v>-1.2382032994741055E-2</v>
      </c>
      <c r="AF1494" s="31">
        <f t="shared" si="597"/>
        <v>-0.65599999999999992</v>
      </c>
      <c r="AG1494" s="31">
        <f t="shared" si="598"/>
        <v>-0.67799999999999994</v>
      </c>
      <c r="AH1494" s="3">
        <f t="shared" si="599"/>
        <v>0</v>
      </c>
      <c r="AI1494" s="40" t="b">
        <f t="shared" si="600"/>
        <v>0</v>
      </c>
      <c r="AJ1494" s="3">
        <f t="shared" si="601"/>
        <v>2.4339314845024385E-2</v>
      </c>
      <c r="AK1494" s="3">
        <f t="shared" si="602"/>
        <v>0.78578398887855438</v>
      </c>
    </row>
    <row r="1495" spans="1:37" s="3" customFormat="1" x14ac:dyDescent="0.25">
      <c r="A1495" s="9">
        <v>43052</v>
      </c>
      <c r="B1495" s="1" t="s">
        <v>40</v>
      </c>
      <c r="C1495" s="1" t="s">
        <v>51</v>
      </c>
      <c r="D1495">
        <v>45</v>
      </c>
      <c r="E1495" s="1">
        <v>21</v>
      </c>
      <c r="F1495">
        <f t="shared" si="578"/>
        <v>1</v>
      </c>
      <c r="G1495">
        <f t="shared" si="579"/>
        <v>0</v>
      </c>
      <c r="H1495" s="4">
        <v>1.25</v>
      </c>
      <c r="I1495" s="4">
        <v>4.46</v>
      </c>
      <c r="J1495" s="4">
        <v>1.266</v>
      </c>
      <c r="K1495" s="4">
        <v>4.26</v>
      </c>
      <c r="L1495" s="18">
        <f t="shared" si="580"/>
        <v>80</v>
      </c>
      <c r="M1495" s="18">
        <f t="shared" si="581"/>
        <v>20</v>
      </c>
      <c r="N1495" s="18">
        <f t="shared" si="582"/>
        <v>75</v>
      </c>
      <c r="O1495" s="18">
        <f t="shared" si="583"/>
        <v>20</v>
      </c>
      <c r="P1495" s="4">
        <f t="shared" si="584"/>
        <v>201711</v>
      </c>
      <c r="Q1495" s="23">
        <f t="shared" si="585"/>
        <v>1.25</v>
      </c>
      <c r="R1495" s="23">
        <f t="shared" si="586"/>
        <v>-4.2890173410404628</v>
      </c>
      <c r="S1495" s="22">
        <f t="shared" si="587"/>
        <v>-3.0390173410404628</v>
      </c>
      <c r="T1495" s="5">
        <f t="shared" si="588"/>
        <v>3.5680000000000001</v>
      </c>
      <c r="U1495" s="5"/>
      <c r="V1495" s="5"/>
      <c r="W1495" s="5">
        <f t="shared" si="589"/>
        <v>0.25</v>
      </c>
      <c r="X1495" s="4">
        <f t="shared" si="590"/>
        <v>0.26600000000000001</v>
      </c>
      <c r="Y1495" s="4">
        <f t="shared" si="591"/>
        <v>1.6000000000000014E-2</v>
      </c>
      <c r="Z1495" s="30">
        <f t="shared" si="592"/>
        <v>2017</v>
      </c>
      <c r="AA1495" s="4">
        <f t="shared" si="593"/>
        <v>-1</v>
      </c>
      <c r="AB1495" s="4">
        <f t="shared" si="594"/>
        <v>-1</v>
      </c>
      <c r="AC1495" s="4">
        <f t="shared" si="595"/>
        <v>0</v>
      </c>
      <c r="AD1495" s="4"/>
      <c r="AE1495" s="4">
        <f t="shared" si="596"/>
        <v>1.0110584518167487E-2</v>
      </c>
      <c r="AF1495" s="31">
        <f t="shared" si="597"/>
        <v>-0.75</v>
      </c>
      <c r="AG1495" s="31">
        <f t="shared" si="598"/>
        <v>-0.73399999999999999</v>
      </c>
      <c r="AH1495" s="3">
        <f t="shared" si="599"/>
        <v>0</v>
      </c>
      <c r="AI1495" s="40" t="b">
        <f t="shared" si="600"/>
        <v>0</v>
      </c>
      <c r="AJ1495" s="3">
        <f t="shared" si="601"/>
        <v>2.3642732049036774E-2</v>
      </c>
      <c r="AK1495" s="3">
        <f t="shared" si="602"/>
        <v>0.81628426069295579</v>
      </c>
    </row>
    <row r="1496" spans="1:37" s="3" customFormat="1" x14ac:dyDescent="0.25">
      <c r="A1496" s="9">
        <v>43051</v>
      </c>
      <c r="B1496" s="1" t="s">
        <v>35</v>
      </c>
      <c r="C1496" s="1" t="s">
        <v>52</v>
      </c>
      <c r="D1496">
        <v>16</v>
      </c>
      <c r="E1496" s="1">
        <v>41</v>
      </c>
      <c r="F1496">
        <f t="shared" si="578"/>
        <v>0</v>
      </c>
      <c r="G1496">
        <f t="shared" si="579"/>
        <v>1</v>
      </c>
      <c r="H1496" s="4">
        <v>3.73</v>
      </c>
      <c r="I1496" s="4">
        <v>1.3220000000000001</v>
      </c>
      <c r="J1496" s="4">
        <v>3.48</v>
      </c>
      <c r="K1496" s="4">
        <v>1.357</v>
      </c>
      <c r="L1496" s="18">
        <f t="shared" si="580"/>
        <v>20</v>
      </c>
      <c r="M1496" s="18">
        <f t="shared" si="581"/>
        <v>75</v>
      </c>
      <c r="N1496" s="18">
        <f t="shared" si="582"/>
        <v>25</v>
      </c>
      <c r="O1496" s="18">
        <f t="shared" si="583"/>
        <v>70</v>
      </c>
      <c r="P1496" s="4">
        <f t="shared" si="584"/>
        <v>201711</v>
      </c>
      <c r="Q1496" s="23">
        <f t="shared" si="585"/>
        <v>2.8214826021180031</v>
      </c>
      <c r="R1496" s="23">
        <f t="shared" si="586"/>
        <v>-3.4718904284121668</v>
      </c>
      <c r="S1496" s="22">
        <f t="shared" si="587"/>
        <v>-0.65040782629416372</v>
      </c>
      <c r="T1496" s="5">
        <f t="shared" si="588"/>
        <v>0.35442359249329758</v>
      </c>
      <c r="U1496" s="5"/>
      <c r="V1496" s="5"/>
      <c r="W1496" s="5">
        <f t="shared" si="589"/>
        <v>-1</v>
      </c>
      <c r="X1496" s="4">
        <f t="shared" si="590"/>
        <v>-1</v>
      </c>
      <c r="Y1496" s="4">
        <f t="shared" si="591"/>
        <v>0</v>
      </c>
      <c r="Z1496" s="30">
        <f t="shared" si="592"/>
        <v>2017</v>
      </c>
      <c r="AA1496" s="4">
        <f t="shared" si="593"/>
        <v>0.32200000000000006</v>
      </c>
      <c r="AB1496" s="4">
        <f t="shared" si="594"/>
        <v>0.35699999999999998</v>
      </c>
      <c r="AC1496" s="4">
        <f t="shared" si="595"/>
        <v>3.499999999999992E-2</v>
      </c>
      <c r="AD1496" s="4"/>
      <c r="AE1496" s="4">
        <f t="shared" si="596"/>
        <v>-1.9259807093772119E-2</v>
      </c>
      <c r="AF1496" s="31">
        <f t="shared" si="597"/>
        <v>-0.67799999999999994</v>
      </c>
      <c r="AG1496" s="31">
        <f t="shared" si="598"/>
        <v>-0.64300000000000002</v>
      </c>
      <c r="AH1496" s="3">
        <f t="shared" si="599"/>
        <v>0</v>
      </c>
      <c r="AI1496" s="40" t="b">
        <f t="shared" si="600"/>
        <v>0</v>
      </c>
      <c r="AJ1496" s="3">
        <f t="shared" si="601"/>
        <v>2.3939034045922236E-2</v>
      </c>
      <c r="AK1496" s="3">
        <f t="shared" si="602"/>
        <v>0.79223003435616923</v>
      </c>
    </row>
    <row r="1497" spans="1:37" s="3" customFormat="1" x14ac:dyDescent="0.25">
      <c r="A1497" s="9">
        <v>43051</v>
      </c>
      <c r="B1497" s="1" t="s">
        <v>41</v>
      </c>
      <c r="C1497" s="1" t="s">
        <v>37</v>
      </c>
      <c r="D1497">
        <v>27</v>
      </c>
      <c r="E1497" s="1">
        <v>7</v>
      </c>
      <c r="F1497">
        <f t="shared" si="578"/>
        <v>1</v>
      </c>
      <c r="G1497">
        <f t="shared" si="579"/>
        <v>0</v>
      </c>
      <c r="H1497" s="4">
        <v>1.641</v>
      </c>
      <c r="I1497" s="4">
        <v>2.41</v>
      </c>
      <c r="J1497" s="4">
        <v>1.54</v>
      </c>
      <c r="K1497" s="4">
        <v>2.66</v>
      </c>
      <c r="L1497" s="18">
        <f t="shared" si="580"/>
        <v>60</v>
      </c>
      <c r="M1497" s="18">
        <f t="shared" si="581"/>
        <v>40</v>
      </c>
      <c r="N1497" s="18">
        <f t="shared" si="582"/>
        <v>60</v>
      </c>
      <c r="O1497" s="18">
        <f t="shared" si="583"/>
        <v>35</v>
      </c>
      <c r="P1497" s="4">
        <f t="shared" si="584"/>
        <v>201711</v>
      </c>
      <c r="Q1497" s="23">
        <f t="shared" si="585"/>
        <v>1.641</v>
      </c>
      <c r="R1497" s="23">
        <f t="shared" si="586"/>
        <v>-2.2692822606521279</v>
      </c>
      <c r="S1497" s="22">
        <f t="shared" si="587"/>
        <v>-0.62828226065212789</v>
      </c>
      <c r="T1497" s="5">
        <f t="shared" si="588"/>
        <v>1.4686166971358927</v>
      </c>
      <c r="U1497" s="5"/>
      <c r="V1497" s="5"/>
      <c r="W1497" s="5">
        <f t="shared" si="589"/>
        <v>0.64100000000000001</v>
      </c>
      <c r="X1497" s="4">
        <f t="shared" si="590"/>
        <v>0.54</v>
      </c>
      <c r="Y1497" s="4">
        <f t="shared" si="591"/>
        <v>-0.10099999999999998</v>
      </c>
      <c r="Z1497" s="30">
        <f t="shared" si="592"/>
        <v>2017</v>
      </c>
      <c r="AA1497" s="4">
        <f t="shared" si="593"/>
        <v>-1</v>
      </c>
      <c r="AB1497" s="4">
        <f t="shared" si="594"/>
        <v>-1</v>
      </c>
      <c r="AC1497" s="4">
        <f t="shared" si="595"/>
        <v>0</v>
      </c>
      <c r="AD1497" s="4"/>
      <c r="AE1497" s="4">
        <f t="shared" si="596"/>
        <v>-3.9966127717498856E-2</v>
      </c>
      <c r="AF1497" s="31">
        <f t="shared" si="597"/>
        <v>-0.35899999999999999</v>
      </c>
      <c r="AG1497" s="31">
        <f t="shared" si="598"/>
        <v>-0.45999999999999996</v>
      </c>
      <c r="AH1497" s="3">
        <f t="shared" si="599"/>
        <v>1</v>
      </c>
      <c r="AI1497" s="40">
        <f t="shared" si="600"/>
        <v>1.4675628742789382E-2</v>
      </c>
      <c r="AJ1497" s="3">
        <f t="shared" si="601"/>
        <v>2.3744754381634148E-2</v>
      </c>
      <c r="AK1497" s="3">
        <f t="shared" si="602"/>
        <v>0.74099330158231369</v>
      </c>
    </row>
    <row r="1498" spans="1:37" s="3" customFormat="1" x14ac:dyDescent="0.25">
      <c r="A1498" s="9">
        <v>43051</v>
      </c>
      <c r="B1498" s="1" t="s">
        <v>38</v>
      </c>
      <c r="C1498" s="1" t="s">
        <v>34</v>
      </c>
      <c r="D1498">
        <v>31</v>
      </c>
      <c r="E1498" s="1">
        <v>21</v>
      </c>
      <c r="F1498">
        <f t="shared" si="578"/>
        <v>1</v>
      </c>
      <c r="G1498">
        <f t="shared" si="579"/>
        <v>0</v>
      </c>
      <c r="H1498" s="4">
        <v>1.8540000000000001</v>
      </c>
      <c r="I1498" s="4">
        <v>2.06</v>
      </c>
      <c r="J1498" s="4">
        <v>2.44</v>
      </c>
      <c r="K1498" s="4">
        <v>1.625</v>
      </c>
      <c r="L1498" s="18">
        <f t="shared" si="580"/>
        <v>50</v>
      </c>
      <c r="M1498" s="18">
        <f t="shared" si="581"/>
        <v>45</v>
      </c>
      <c r="N1498" s="18">
        <f t="shared" si="582"/>
        <v>40</v>
      </c>
      <c r="O1498" s="18">
        <f t="shared" si="583"/>
        <v>60</v>
      </c>
      <c r="P1498" s="4">
        <f t="shared" si="584"/>
        <v>201711</v>
      </c>
      <c r="Q1498" s="23">
        <f t="shared" si="585"/>
        <v>1.8540000000000001</v>
      </c>
      <c r="R1498" s="23">
        <f t="shared" si="586"/>
        <v>-2.1143564137687241</v>
      </c>
      <c r="S1498" s="22">
        <f t="shared" si="587"/>
        <v>-0.26035641376872398</v>
      </c>
      <c r="T1498" s="5">
        <f t="shared" si="588"/>
        <v>1.1111111111111112</v>
      </c>
      <c r="U1498" s="5"/>
      <c r="V1498" s="5"/>
      <c r="W1498" s="5">
        <f t="shared" si="589"/>
        <v>0.85400000000000009</v>
      </c>
      <c r="X1498" s="4">
        <f t="shared" si="590"/>
        <v>1.44</v>
      </c>
      <c r="Y1498" s="4">
        <f t="shared" si="591"/>
        <v>0.58599999999999985</v>
      </c>
      <c r="Z1498" s="30">
        <f t="shared" si="592"/>
        <v>2017</v>
      </c>
      <c r="AA1498" s="4">
        <f t="shared" si="593"/>
        <v>-1</v>
      </c>
      <c r="AB1498" s="4">
        <f t="shared" si="594"/>
        <v>-1</v>
      </c>
      <c r="AC1498" s="4">
        <f t="shared" si="595"/>
        <v>0</v>
      </c>
      <c r="AD1498" s="4"/>
      <c r="AE1498" s="4">
        <f t="shared" si="596"/>
        <v>0.12953826020832226</v>
      </c>
      <c r="AF1498" s="31">
        <f t="shared" si="597"/>
        <v>-0.14599999999999991</v>
      </c>
      <c r="AG1498" s="31">
        <f t="shared" si="598"/>
        <v>0.43999999999999995</v>
      </c>
      <c r="AH1498" s="3">
        <f t="shared" si="599"/>
        <v>1</v>
      </c>
      <c r="AI1498" s="40">
        <f t="shared" si="600"/>
        <v>0.104727041222346</v>
      </c>
      <c r="AJ1498" s="3">
        <f t="shared" si="601"/>
        <v>2.421052631578946E-2</v>
      </c>
      <c r="AK1498" s="3">
        <f t="shared" si="602"/>
        <v>0.73167142704151189</v>
      </c>
    </row>
    <row r="1499" spans="1:37" s="3" customFormat="1" x14ac:dyDescent="0.25">
      <c r="A1499" s="9">
        <v>43051</v>
      </c>
      <c r="B1499" s="1" t="s">
        <v>73</v>
      </c>
      <c r="C1499" s="1" t="s">
        <v>47</v>
      </c>
      <c r="D1499">
        <v>33</v>
      </c>
      <c r="E1499" s="1">
        <v>7</v>
      </c>
      <c r="F1499">
        <f t="shared" si="578"/>
        <v>1</v>
      </c>
      <c r="G1499">
        <f t="shared" si="579"/>
        <v>0</v>
      </c>
      <c r="H1499" s="4">
        <v>1.1759999999999999</v>
      </c>
      <c r="I1499" s="4">
        <v>5.72</v>
      </c>
      <c r="J1499" s="4">
        <v>1.153</v>
      </c>
      <c r="K1499" s="4">
        <v>6.34</v>
      </c>
      <c r="L1499" s="18">
        <f t="shared" si="580"/>
        <v>80</v>
      </c>
      <c r="M1499" s="18">
        <f t="shared" si="581"/>
        <v>15</v>
      </c>
      <c r="N1499" s="18">
        <f t="shared" si="582"/>
        <v>85</v>
      </c>
      <c r="O1499" s="18">
        <f t="shared" si="583"/>
        <v>15</v>
      </c>
      <c r="P1499" s="4">
        <f t="shared" si="584"/>
        <v>201711</v>
      </c>
      <c r="Q1499" s="23">
        <f t="shared" si="585"/>
        <v>1.1759999999999999</v>
      </c>
      <c r="R1499" s="23">
        <f t="shared" si="586"/>
        <v>-5.8936825885978452</v>
      </c>
      <c r="S1499" s="22">
        <f t="shared" si="587"/>
        <v>-4.7176825885978451</v>
      </c>
      <c r="T1499" s="5">
        <f t="shared" si="588"/>
        <v>4.8639455782312924</v>
      </c>
      <c r="U1499" s="5"/>
      <c r="V1499" s="5"/>
      <c r="W1499" s="5">
        <f t="shared" si="589"/>
        <v>0.17599999999999993</v>
      </c>
      <c r="X1499" s="4">
        <f t="shared" si="590"/>
        <v>0.15300000000000002</v>
      </c>
      <c r="Y1499" s="4">
        <f t="shared" si="591"/>
        <v>-2.2999999999999909E-2</v>
      </c>
      <c r="Z1499" s="30">
        <f t="shared" si="592"/>
        <v>2017</v>
      </c>
      <c r="AA1499" s="4">
        <f t="shared" si="593"/>
        <v>-1</v>
      </c>
      <c r="AB1499" s="4">
        <f t="shared" si="594"/>
        <v>-1</v>
      </c>
      <c r="AC1499" s="4">
        <f t="shared" si="595"/>
        <v>0</v>
      </c>
      <c r="AD1499" s="4"/>
      <c r="AE1499" s="4">
        <f t="shared" si="596"/>
        <v>-1.6962552583912882E-2</v>
      </c>
      <c r="AF1499" s="31">
        <f t="shared" si="597"/>
        <v>-0.82400000000000007</v>
      </c>
      <c r="AG1499" s="31">
        <f t="shared" si="598"/>
        <v>-0.84699999999999998</v>
      </c>
      <c r="AH1499" s="3">
        <f t="shared" si="599"/>
        <v>0</v>
      </c>
      <c r="AI1499" s="40" t="b">
        <f t="shared" si="600"/>
        <v>0</v>
      </c>
      <c r="AJ1499" s="3">
        <f t="shared" si="601"/>
        <v>2.4547563805104478E-2</v>
      </c>
      <c r="AK1499" s="3">
        <f t="shared" si="602"/>
        <v>0.84759804022174301</v>
      </c>
    </row>
    <row r="1500" spans="1:37" s="3" customFormat="1" x14ac:dyDescent="0.25">
      <c r="A1500" s="9">
        <v>43051</v>
      </c>
      <c r="B1500" s="1" t="s">
        <v>46</v>
      </c>
      <c r="C1500" s="1" t="s">
        <v>42</v>
      </c>
      <c r="D1500">
        <v>10</v>
      </c>
      <c r="E1500" s="1">
        <v>47</v>
      </c>
      <c r="F1500">
        <f t="shared" si="578"/>
        <v>0</v>
      </c>
      <c r="G1500">
        <f t="shared" si="579"/>
        <v>1</v>
      </c>
      <c r="H1500" s="4">
        <v>2.15</v>
      </c>
      <c r="I1500" s="4">
        <v>1.7869999999999999</v>
      </c>
      <c r="J1500" s="4">
        <v>2.15</v>
      </c>
      <c r="K1500" s="4">
        <v>1.7869999999999999</v>
      </c>
      <c r="L1500" s="18">
        <f t="shared" si="580"/>
        <v>40</v>
      </c>
      <c r="M1500" s="18">
        <f t="shared" si="581"/>
        <v>55</v>
      </c>
      <c r="N1500" s="18">
        <f t="shared" si="582"/>
        <v>45</v>
      </c>
      <c r="O1500" s="18">
        <f t="shared" si="583"/>
        <v>55</v>
      </c>
      <c r="P1500" s="4">
        <f t="shared" si="584"/>
        <v>201711</v>
      </c>
      <c r="Q1500" s="23">
        <f t="shared" si="585"/>
        <v>1.2031337437045326</v>
      </c>
      <c r="R1500" s="23">
        <f t="shared" si="586"/>
        <v>-2.140213247886857</v>
      </c>
      <c r="S1500" s="22">
        <f t="shared" si="587"/>
        <v>-0.93707950418232433</v>
      </c>
      <c r="T1500" s="5">
        <f t="shared" si="588"/>
        <v>0.8311627906976744</v>
      </c>
      <c r="U1500" s="5"/>
      <c r="V1500" s="5"/>
      <c r="W1500" s="5">
        <f t="shared" si="589"/>
        <v>-1</v>
      </c>
      <c r="X1500" s="4">
        <f t="shared" si="590"/>
        <v>-1</v>
      </c>
      <c r="Y1500" s="4">
        <f t="shared" si="591"/>
        <v>0</v>
      </c>
      <c r="Z1500" s="30">
        <f t="shared" si="592"/>
        <v>2017</v>
      </c>
      <c r="AA1500" s="4">
        <f t="shared" si="593"/>
        <v>0.78699999999999992</v>
      </c>
      <c r="AB1500" s="4">
        <f t="shared" si="594"/>
        <v>0.78699999999999992</v>
      </c>
      <c r="AC1500" s="4">
        <f t="shared" si="595"/>
        <v>0</v>
      </c>
      <c r="AD1500" s="4"/>
      <c r="AE1500" s="4">
        <f t="shared" si="596"/>
        <v>0</v>
      </c>
      <c r="AF1500" s="31">
        <f t="shared" si="597"/>
        <v>-0.21300000000000008</v>
      </c>
      <c r="AG1500" s="31">
        <f t="shared" si="598"/>
        <v>-0.21300000000000008</v>
      </c>
      <c r="AH1500" s="3">
        <f t="shared" si="599"/>
        <v>0</v>
      </c>
      <c r="AI1500" s="40" t="b">
        <f t="shared" si="600"/>
        <v>0</v>
      </c>
      <c r="AJ1500" s="3">
        <f t="shared" si="601"/>
        <v>2.4117348234696578E-2</v>
      </c>
      <c r="AK1500" s="3">
        <f t="shared" si="602"/>
        <v>0.73328994438778805</v>
      </c>
    </row>
    <row r="1501" spans="1:37" s="3" customFormat="1" x14ac:dyDescent="0.25">
      <c r="A1501" s="9">
        <v>43051</v>
      </c>
      <c r="B1501" s="1" t="s">
        <v>45</v>
      </c>
      <c r="C1501" s="1" t="s">
        <v>62</v>
      </c>
      <c r="D1501">
        <v>16</v>
      </c>
      <c r="E1501" s="1">
        <v>23</v>
      </c>
      <c r="F1501">
        <f t="shared" si="578"/>
        <v>0</v>
      </c>
      <c r="G1501">
        <f t="shared" si="579"/>
        <v>1</v>
      </c>
      <c r="H1501" s="4">
        <v>1.4670000000000001</v>
      </c>
      <c r="I1501" s="4">
        <v>2.92</v>
      </c>
      <c r="J1501" s="4">
        <v>1.4690000000000001</v>
      </c>
      <c r="K1501" s="4">
        <v>2.91</v>
      </c>
      <c r="L1501" s="18">
        <f t="shared" si="580"/>
        <v>60</v>
      </c>
      <c r="M1501" s="18">
        <f t="shared" si="581"/>
        <v>30</v>
      </c>
      <c r="N1501" s="18">
        <f t="shared" si="582"/>
        <v>65</v>
      </c>
      <c r="O1501" s="18">
        <f t="shared" si="583"/>
        <v>30</v>
      </c>
      <c r="P1501" s="4">
        <f t="shared" si="584"/>
        <v>201711</v>
      </c>
      <c r="Q1501" s="23">
        <f t="shared" si="585"/>
        <v>0.50239726027397269</v>
      </c>
      <c r="R1501" s="23">
        <f t="shared" si="586"/>
        <v>-2.6621609564596715</v>
      </c>
      <c r="S1501" s="22">
        <f t="shared" si="587"/>
        <v>-2.1597636961856987</v>
      </c>
      <c r="T1501" s="5">
        <f t="shared" si="588"/>
        <v>1.9904567143830947</v>
      </c>
      <c r="U1501" s="5"/>
      <c r="V1501" s="5"/>
      <c r="W1501" s="5">
        <f t="shared" si="589"/>
        <v>-1</v>
      </c>
      <c r="X1501" s="4">
        <f t="shared" si="590"/>
        <v>-1</v>
      </c>
      <c r="Y1501" s="4">
        <f t="shared" si="591"/>
        <v>0</v>
      </c>
      <c r="Z1501" s="30">
        <f t="shared" si="592"/>
        <v>2017</v>
      </c>
      <c r="AA1501" s="4">
        <f t="shared" si="593"/>
        <v>1.92</v>
      </c>
      <c r="AB1501" s="4">
        <f t="shared" si="594"/>
        <v>1.9100000000000001</v>
      </c>
      <c r="AC1501" s="4">
        <f t="shared" si="595"/>
        <v>-9.9999999999997868E-3</v>
      </c>
      <c r="AD1501" s="4"/>
      <c r="AE1501" s="4">
        <f t="shared" si="596"/>
        <v>9.28064340844581E-4</v>
      </c>
      <c r="AF1501" s="31">
        <f t="shared" si="597"/>
        <v>0.91999999999999993</v>
      </c>
      <c r="AG1501" s="31">
        <f t="shared" si="598"/>
        <v>0.91000000000000014</v>
      </c>
      <c r="AH1501" s="3">
        <f t="shared" si="599"/>
        <v>0</v>
      </c>
      <c r="AI1501" s="40" t="b">
        <f t="shared" si="600"/>
        <v>0</v>
      </c>
      <c r="AJ1501" s="3">
        <f t="shared" si="601"/>
        <v>2.356051971734674E-2</v>
      </c>
      <c r="AK1501" s="3">
        <f t="shared" si="602"/>
        <v>0.76092084961037054</v>
      </c>
    </row>
    <row r="1502" spans="1:37" s="3" customFormat="1" x14ac:dyDescent="0.25">
      <c r="A1502" s="9">
        <v>43051</v>
      </c>
      <c r="B1502" s="1" t="s">
        <v>33</v>
      </c>
      <c r="C1502" s="1" t="s">
        <v>58</v>
      </c>
      <c r="D1502">
        <v>38</v>
      </c>
      <c r="E1502" s="1">
        <v>24</v>
      </c>
      <c r="F1502">
        <f t="shared" si="578"/>
        <v>1</v>
      </c>
      <c r="G1502">
        <f t="shared" si="579"/>
        <v>0</v>
      </c>
      <c r="H1502" s="4">
        <v>1.1479999999999999</v>
      </c>
      <c r="I1502" s="4">
        <v>6.52</v>
      </c>
      <c r="J1502" s="4">
        <v>1.222</v>
      </c>
      <c r="K1502" s="4">
        <v>4.8499999999999996</v>
      </c>
      <c r="L1502" s="18">
        <f t="shared" si="580"/>
        <v>80</v>
      </c>
      <c r="M1502" s="18">
        <f t="shared" si="581"/>
        <v>15</v>
      </c>
      <c r="N1502" s="18">
        <f t="shared" si="582"/>
        <v>80</v>
      </c>
      <c r="O1502" s="18">
        <f t="shared" si="583"/>
        <v>20</v>
      </c>
      <c r="P1502" s="4">
        <f t="shared" si="584"/>
        <v>201711</v>
      </c>
      <c r="Q1502" s="23">
        <f t="shared" si="585"/>
        <v>1.1479999999999999</v>
      </c>
      <c r="R1502" s="23">
        <f t="shared" si="586"/>
        <v>-6.937916177046616</v>
      </c>
      <c r="S1502" s="22">
        <f t="shared" si="587"/>
        <v>-5.7899161770466163</v>
      </c>
      <c r="T1502" s="5">
        <f t="shared" si="588"/>
        <v>5.6794425087108014</v>
      </c>
      <c r="U1502" s="5"/>
      <c r="V1502" s="5"/>
      <c r="W1502" s="5">
        <f t="shared" si="589"/>
        <v>0.14799999999999991</v>
      </c>
      <c r="X1502" s="4">
        <f t="shared" si="590"/>
        <v>0.22199999999999998</v>
      </c>
      <c r="Y1502" s="4">
        <f t="shared" si="591"/>
        <v>7.4000000000000066E-2</v>
      </c>
      <c r="Z1502" s="30">
        <f t="shared" si="592"/>
        <v>2017</v>
      </c>
      <c r="AA1502" s="4">
        <f t="shared" si="593"/>
        <v>-1</v>
      </c>
      <c r="AB1502" s="4">
        <f t="shared" si="594"/>
        <v>-1</v>
      </c>
      <c r="AC1502" s="4">
        <f t="shared" si="595"/>
        <v>0</v>
      </c>
      <c r="AD1502" s="4"/>
      <c r="AE1502" s="4">
        <f t="shared" si="596"/>
        <v>5.2749533808174265E-2</v>
      </c>
      <c r="AF1502" s="31">
        <f t="shared" si="597"/>
        <v>-0.85200000000000009</v>
      </c>
      <c r="AG1502" s="31">
        <f t="shared" si="598"/>
        <v>-0.77800000000000002</v>
      </c>
      <c r="AH1502" s="3">
        <f t="shared" si="599"/>
        <v>1</v>
      </c>
      <c r="AI1502" s="40">
        <f t="shared" si="600"/>
        <v>2.8295161306517547E-2</v>
      </c>
      <c r="AJ1502" s="3">
        <f t="shared" si="601"/>
        <v>2.3870631194574887E-2</v>
      </c>
      <c r="AK1502" s="3">
        <f t="shared" si="602"/>
        <v>0.86313161693560736</v>
      </c>
    </row>
    <row r="1503" spans="1:37" s="3" customFormat="1" x14ac:dyDescent="0.25">
      <c r="A1503" s="9">
        <v>43051</v>
      </c>
      <c r="B1503" s="1" t="s">
        <v>36</v>
      </c>
      <c r="C1503" s="1" t="s">
        <v>57</v>
      </c>
      <c r="D1503">
        <v>17</v>
      </c>
      <c r="E1503" s="1">
        <v>20</v>
      </c>
      <c r="F1503">
        <f t="shared" si="578"/>
        <v>0</v>
      </c>
      <c r="G1503">
        <f t="shared" si="579"/>
        <v>1</v>
      </c>
      <c r="H1503" s="4">
        <v>4.8499999999999996</v>
      </c>
      <c r="I1503" s="4">
        <v>1.222</v>
      </c>
      <c r="J1503" s="4">
        <v>5.16</v>
      </c>
      <c r="K1503" s="4">
        <v>1.204</v>
      </c>
      <c r="L1503" s="18">
        <f t="shared" si="580"/>
        <v>20</v>
      </c>
      <c r="M1503" s="18">
        <f t="shared" si="581"/>
        <v>80</v>
      </c>
      <c r="N1503" s="18">
        <f t="shared" si="582"/>
        <v>15</v>
      </c>
      <c r="O1503" s="18">
        <f t="shared" si="583"/>
        <v>80</v>
      </c>
      <c r="P1503" s="4">
        <f t="shared" si="584"/>
        <v>201711</v>
      </c>
      <c r="Q1503" s="23">
        <f t="shared" si="585"/>
        <v>3.9689034369885432</v>
      </c>
      <c r="R1503" s="23">
        <f t="shared" si="586"/>
        <v>-4.7642447642447641</v>
      </c>
      <c r="S1503" s="22">
        <f t="shared" si="587"/>
        <v>-0.79534132725622086</v>
      </c>
      <c r="T1503" s="5">
        <f t="shared" si="588"/>
        <v>0.25195876288659796</v>
      </c>
      <c r="U1503" s="5"/>
      <c r="V1503" s="5"/>
      <c r="W1503" s="5">
        <f t="shared" si="589"/>
        <v>-1</v>
      </c>
      <c r="X1503" s="4">
        <f t="shared" si="590"/>
        <v>-1</v>
      </c>
      <c r="Y1503" s="4">
        <f t="shared" si="591"/>
        <v>0</v>
      </c>
      <c r="Z1503" s="30">
        <f t="shared" si="592"/>
        <v>2017</v>
      </c>
      <c r="AA1503" s="4">
        <f t="shared" si="593"/>
        <v>0.22199999999999998</v>
      </c>
      <c r="AB1503" s="4">
        <f t="shared" si="594"/>
        <v>0.20399999999999996</v>
      </c>
      <c r="AC1503" s="4">
        <f t="shared" si="595"/>
        <v>-1.8000000000000016E-2</v>
      </c>
      <c r="AD1503" s="4"/>
      <c r="AE1503" s="4">
        <f t="shared" si="596"/>
        <v>1.2387117397906211E-2</v>
      </c>
      <c r="AF1503" s="31">
        <f t="shared" si="597"/>
        <v>-0.77800000000000002</v>
      </c>
      <c r="AG1503" s="31">
        <f t="shared" si="598"/>
        <v>-0.79600000000000004</v>
      </c>
      <c r="AH1503" s="3">
        <f t="shared" si="599"/>
        <v>0</v>
      </c>
      <c r="AI1503" s="40" t="b">
        <f t="shared" si="600"/>
        <v>0</v>
      </c>
      <c r="AJ1503" s="3">
        <f t="shared" si="601"/>
        <v>2.392951251646902E-2</v>
      </c>
      <c r="AK1503" s="3">
        <f t="shared" si="602"/>
        <v>0.8271354763063834</v>
      </c>
    </row>
    <row r="1504" spans="1:37" s="3" customFormat="1" x14ac:dyDescent="0.25">
      <c r="A1504" s="9">
        <v>43051</v>
      </c>
      <c r="B1504" s="1" t="s">
        <v>56</v>
      </c>
      <c r="C1504" s="1" t="s">
        <v>74</v>
      </c>
      <c r="D1504">
        <v>20</v>
      </c>
      <c r="E1504" s="1">
        <v>17</v>
      </c>
      <c r="F1504">
        <f t="shared" si="578"/>
        <v>1</v>
      </c>
      <c r="G1504">
        <f t="shared" si="579"/>
        <v>0</v>
      </c>
      <c r="H1504" s="4">
        <v>1.4950000000000001</v>
      </c>
      <c r="I1504" s="4">
        <v>2.81</v>
      </c>
      <c r="J1504" s="4">
        <v>1.4650000000000001</v>
      </c>
      <c r="K1504" s="4">
        <v>2.93</v>
      </c>
      <c r="L1504" s="18">
        <f t="shared" si="580"/>
        <v>60</v>
      </c>
      <c r="M1504" s="18">
        <f t="shared" si="581"/>
        <v>35</v>
      </c>
      <c r="N1504" s="18">
        <f t="shared" si="582"/>
        <v>65</v>
      </c>
      <c r="O1504" s="18">
        <f t="shared" si="583"/>
        <v>30</v>
      </c>
      <c r="P1504" s="4">
        <f t="shared" si="584"/>
        <v>201711</v>
      </c>
      <c r="Q1504" s="23">
        <f t="shared" si="585"/>
        <v>1.4950000000000001</v>
      </c>
      <c r="R1504" s="23">
        <f t="shared" si="586"/>
        <v>-2.5726882080473237</v>
      </c>
      <c r="S1504" s="22">
        <f t="shared" si="587"/>
        <v>-1.0776882080473236</v>
      </c>
      <c r="T1504" s="5">
        <f t="shared" si="588"/>
        <v>1.8795986622073577</v>
      </c>
      <c r="U1504" s="5"/>
      <c r="V1504" s="5"/>
      <c r="W1504" s="5">
        <f t="shared" si="589"/>
        <v>0.49500000000000011</v>
      </c>
      <c r="X1504" s="4">
        <f t="shared" si="590"/>
        <v>0.46500000000000008</v>
      </c>
      <c r="Y1504" s="4">
        <f t="shared" si="591"/>
        <v>-3.0000000000000027E-2</v>
      </c>
      <c r="Z1504" s="30">
        <f t="shared" si="592"/>
        <v>2017</v>
      </c>
      <c r="AA1504" s="4">
        <f t="shared" si="593"/>
        <v>-1</v>
      </c>
      <c r="AB1504" s="4">
        <f t="shared" si="594"/>
        <v>-1</v>
      </c>
      <c r="AC1504" s="4">
        <f t="shared" si="595"/>
        <v>0</v>
      </c>
      <c r="AD1504" s="4"/>
      <c r="AE1504" s="4">
        <f t="shared" si="596"/>
        <v>-1.3697535585055931E-2</v>
      </c>
      <c r="AF1504" s="31">
        <f t="shared" si="597"/>
        <v>-0.50499999999999989</v>
      </c>
      <c r="AG1504" s="31">
        <f t="shared" si="598"/>
        <v>-0.53499999999999992</v>
      </c>
      <c r="AH1504" s="3">
        <f t="shared" si="599"/>
        <v>0</v>
      </c>
      <c r="AI1504" s="40" t="b">
        <f t="shared" si="600"/>
        <v>0</v>
      </c>
      <c r="AJ1504" s="3">
        <f t="shared" si="601"/>
        <v>2.4169570267131069E-2</v>
      </c>
      <c r="AK1504" s="3">
        <f t="shared" si="602"/>
        <v>0.75606274600001655</v>
      </c>
    </row>
    <row r="1505" spans="1:37" s="3" customFormat="1" x14ac:dyDescent="0.25">
      <c r="A1505" s="9">
        <v>43051</v>
      </c>
      <c r="B1505" s="1" t="s">
        <v>39</v>
      </c>
      <c r="C1505" s="1" t="s">
        <v>53</v>
      </c>
      <c r="D1505">
        <v>15</v>
      </c>
      <c r="E1505" s="1">
        <v>10</v>
      </c>
      <c r="F1505">
        <f t="shared" si="578"/>
        <v>1</v>
      </c>
      <c r="G1505">
        <f t="shared" si="579"/>
        <v>0</v>
      </c>
      <c r="H1505" s="4">
        <v>2.21</v>
      </c>
      <c r="I1505" s="4">
        <v>1.746</v>
      </c>
      <c r="J1505" s="4">
        <v>1.847</v>
      </c>
      <c r="K1505" s="4">
        <v>2.0699999999999998</v>
      </c>
      <c r="L1505" s="18">
        <f t="shared" si="580"/>
        <v>40</v>
      </c>
      <c r="M1505" s="18">
        <f t="shared" si="581"/>
        <v>55</v>
      </c>
      <c r="N1505" s="18">
        <f t="shared" si="582"/>
        <v>50</v>
      </c>
      <c r="O1505" s="18">
        <f t="shared" si="583"/>
        <v>45</v>
      </c>
      <c r="P1505" s="4">
        <f t="shared" si="584"/>
        <v>201711</v>
      </c>
      <c r="Q1505" s="23">
        <f t="shared" si="585"/>
        <v>2.21</v>
      </c>
      <c r="R1505" s="23">
        <f t="shared" si="586"/>
        <v>-2.166928854718277</v>
      </c>
      <c r="S1505" s="22">
        <f t="shared" si="587"/>
        <v>4.3071145281722956E-2</v>
      </c>
      <c r="T1505" s="5">
        <f t="shared" si="588"/>
        <v>0.79004524886877825</v>
      </c>
      <c r="U1505" s="5"/>
      <c r="V1505" s="5"/>
      <c r="W1505" s="5">
        <f t="shared" si="589"/>
        <v>1.21</v>
      </c>
      <c r="X1505" s="4">
        <f t="shared" si="590"/>
        <v>0.84699999999999998</v>
      </c>
      <c r="Y1505" s="4">
        <f t="shared" si="591"/>
        <v>-0.36299999999999999</v>
      </c>
      <c r="Z1505" s="30">
        <f t="shared" si="592"/>
        <v>2017</v>
      </c>
      <c r="AA1505" s="4">
        <f t="shared" si="593"/>
        <v>-1</v>
      </c>
      <c r="AB1505" s="4">
        <f t="shared" si="594"/>
        <v>-1</v>
      </c>
      <c r="AC1505" s="4">
        <f t="shared" si="595"/>
        <v>0</v>
      </c>
      <c r="AD1505" s="4"/>
      <c r="AE1505" s="4">
        <f t="shared" si="596"/>
        <v>-8.8929828730459348E-2</v>
      </c>
      <c r="AF1505" s="31">
        <f t="shared" si="597"/>
        <v>0.20999999999999996</v>
      </c>
      <c r="AG1505" s="31">
        <f t="shared" si="598"/>
        <v>-0.15300000000000002</v>
      </c>
      <c r="AH1505" s="3">
        <f t="shared" si="599"/>
        <v>1</v>
      </c>
      <c r="AI1505" s="40">
        <f t="shared" si="600"/>
        <v>6.441952477758095E-2</v>
      </c>
      <c r="AJ1505" s="3">
        <f t="shared" si="601"/>
        <v>2.4605662285136498E-2</v>
      </c>
      <c r="AK1505" s="3">
        <f t="shared" si="602"/>
        <v>0.73430507639373421</v>
      </c>
    </row>
    <row r="1506" spans="1:37" s="3" customFormat="1" x14ac:dyDescent="0.25">
      <c r="A1506" s="9">
        <v>43051</v>
      </c>
      <c r="B1506" s="1" t="s">
        <v>50</v>
      </c>
      <c r="C1506" s="1" t="s">
        <v>44</v>
      </c>
      <c r="D1506">
        <v>24</v>
      </c>
      <c r="E1506" s="1">
        <v>20</v>
      </c>
      <c r="F1506">
        <f t="shared" si="578"/>
        <v>1</v>
      </c>
      <c r="G1506">
        <f t="shared" si="579"/>
        <v>0</v>
      </c>
      <c r="H1506" s="4">
        <v>1.425</v>
      </c>
      <c r="I1506" s="4">
        <v>3.1</v>
      </c>
      <c r="J1506" s="4">
        <v>1.4670000000000001</v>
      </c>
      <c r="K1506" s="4">
        <v>2.92</v>
      </c>
      <c r="L1506" s="18">
        <f t="shared" si="580"/>
        <v>70</v>
      </c>
      <c r="M1506" s="18">
        <f t="shared" si="581"/>
        <v>30</v>
      </c>
      <c r="N1506" s="18">
        <f t="shared" si="582"/>
        <v>65</v>
      </c>
      <c r="O1506" s="18">
        <f t="shared" si="583"/>
        <v>30</v>
      </c>
      <c r="P1506" s="4">
        <f t="shared" si="584"/>
        <v>201711</v>
      </c>
      <c r="Q1506" s="23">
        <f t="shared" si="585"/>
        <v>1.425</v>
      </c>
      <c r="R1506" s="23">
        <f t="shared" si="586"/>
        <v>-2.8291316526610641</v>
      </c>
      <c r="S1506" s="22">
        <f t="shared" si="587"/>
        <v>-1.4041316526610641</v>
      </c>
      <c r="T1506" s="5">
        <f t="shared" si="588"/>
        <v>2.1754385964912282</v>
      </c>
      <c r="U1506" s="5"/>
      <c r="V1506" s="5"/>
      <c r="W1506" s="5">
        <f t="shared" si="589"/>
        <v>0.42500000000000004</v>
      </c>
      <c r="X1506" s="4">
        <f t="shared" si="590"/>
        <v>0.46700000000000008</v>
      </c>
      <c r="Y1506" s="4">
        <f t="shared" si="591"/>
        <v>4.2000000000000037E-2</v>
      </c>
      <c r="Z1506" s="30">
        <f t="shared" si="592"/>
        <v>2017</v>
      </c>
      <c r="AA1506" s="4">
        <f t="shared" si="593"/>
        <v>-1</v>
      </c>
      <c r="AB1506" s="4">
        <f t="shared" si="594"/>
        <v>-1</v>
      </c>
      <c r="AC1506" s="4">
        <f t="shared" si="595"/>
        <v>0</v>
      </c>
      <c r="AD1506" s="4"/>
      <c r="AE1506" s="4">
        <f t="shared" si="596"/>
        <v>2.0091127614537352E-2</v>
      </c>
      <c r="AF1506" s="31">
        <f t="shared" si="597"/>
        <v>-0.57499999999999996</v>
      </c>
      <c r="AG1506" s="31">
        <f t="shared" si="598"/>
        <v>-0.53299999999999992</v>
      </c>
      <c r="AH1506" s="3">
        <f t="shared" si="599"/>
        <v>0</v>
      </c>
      <c r="AI1506" s="40" t="b">
        <f t="shared" si="600"/>
        <v>0</v>
      </c>
      <c r="AJ1506" s="3">
        <f t="shared" si="601"/>
        <v>2.3756906077348039E-2</v>
      </c>
      <c r="AK1506" s="3">
        <f t="shared" si="602"/>
        <v>0.76811883845473627</v>
      </c>
    </row>
    <row r="1507" spans="1:37" s="3" customFormat="1" x14ac:dyDescent="0.25">
      <c r="A1507" s="9">
        <v>43051</v>
      </c>
      <c r="B1507" s="1" t="s">
        <v>48</v>
      </c>
      <c r="C1507" s="1" t="s">
        <v>60</v>
      </c>
      <c r="D1507">
        <v>30</v>
      </c>
      <c r="E1507" s="1">
        <v>38</v>
      </c>
      <c r="F1507">
        <f t="shared" si="578"/>
        <v>0</v>
      </c>
      <c r="G1507">
        <f t="shared" si="579"/>
        <v>1</v>
      </c>
      <c r="H1507" s="4">
        <v>2.02</v>
      </c>
      <c r="I1507" s="4">
        <v>1.8839999999999999</v>
      </c>
      <c r="J1507" s="4">
        <v>1.952</v>
      </c>
      <c r="K1507" s="4">
        <v>1.952</v>
      </c>
      <c r="L1507" s="18">
        <f t="shared" si="580"/>
        <v>40</v>
      </c>
      <c r="M1507" s="18">
        <f t="shared" si="581"/>
        <v>50</v>
      </c>
      <c r="N1507" s="18">
        <f t="shared" si="582"/>
        <v>50</v>
      </c>
      <c r="O1507" s="18">
        <f t="shared" si="583"/>
        <v>50</v>
      </c>
      <c r="P1507" s="4">
        <f t="shared" si="584"/>
        <v>201711</v>
      </c>
      <c r="Q1507" s="23">
        <f t="shared" si="585"/>
        <v>1.0721868365180467</v>
      </c>
      <c r="R1507" s="23">
        <f t="shared" si="586"/>
        <v>-2.1116138763197587</v>
      </c>
      <c r="S1507" s="22">
        <f t="shared" si="587"/>
        <v>-1.039427039801712</v>
      </c>
      <c r="T1507" s="5">
        <f t="shared" si="588"/>
        <v>0.93267326732673261</v>
      </c>
      <c r="U1507" s="5"/>
      <c r="V1507" s="5"/>
      <c r="W1507" s="5">
        <f t="shared" si="589"/>
        <v>-1</v>
      </c>
      <c r="X1507" s="4">
        <f t="shared" si="590"/>
        <v>-1</v>
      </c>
      <c r="Y1507" s="4">
        <f t="shared" si="591"/>
        <v>0</v>
      </c>
      <c r="Z1507" s="30">
        <f t="shared" si="592"/>
        <v>2017</v>
      </c>
      <c r="AA1507" s="4">
        <f t="shared" si="593"/>
        <v>0.8839999999999999</v>
      </c>
      <c r="AB1507" s="4">
        <f t="shared" si="594"/>
        <v>0.95199999999999996</v>
      </c>
      <c r="AC1507" s="4">
        <f t="shared" si="595"/>
        <v>6.800000000000006E-2</v>
      </c>
      <c r="AD1507" s="4"/>
      <c r="AE1507" s="4">
        <f t="shared" si="596"/>
        <v>-1.7245577016718028E-2</v>
      </c>
      <c r="AF1507" s="31">
        <f t="shared" si="597"/>
        <v>-0.1160000000000001</v>
      </c>
      <c r="AG1507" s="31">
        <f t="shared" si="598"/>
        <v>-4.8000000000000043E-2</v>
      </c>
      <c r="AH1507" s="3">
        <f t="shared" si="599"/>
        <v>0</v>
      </c>
      <c r="AI1507" s="40" t="b">
        <f t="shared" si="600"/>
        <v>0</v>
      </c>
      <c r="AJ1507" s="3">
        <f t="shared" si="601"/>
        <v>2.5184426229508228E-2</v>
      </c>
      <c r="AK1507" s="3">
        <f t="shared" si="602"/>
        <v>0.73044631509133939</v>
      </c>
    </row>
    <row r="1508" spans="1:37" s="3" customFormat="1" x14ac:dyDescent="0.25">
      <c r="A1508" s="9">
        <v>43048</v>
      </c>
      <c r="B1508" s="1" t="s">
        <v>63</v>
      </c>
      <c r="C1508" s="1" t="s">
        <v>61</v>
      </c>
      <c r="D1508">
        <v>16</v>
      </c>
      <c r="E1508" s="1">
        <v>22</v>
      </c>
      <c r="F1508">
        <f t="shared" si="578"/>
        <v>0</v>
      </c>
      <c r="G1508">
        <f t="shared" si="579"/>
        <v>1</v>
      </c>
      <c r="H1508" s="4">
        <v>3.1</v>
      </c>
      <c r="I1508" s="4">
        <v>1.425</v>
      </c>
      <c r="J1508" s="4">
        <v>3.22</v>
      </c>
      <c r="K1508" s="4">
        <v>1.4</v>
      </c>
      <c r="L1508" s="18">
        <f t="shared" si="580"/>
        <v>30</v>
      </c>
      <c r="M1508" s="18">
        <f t="shared" si="581"/>
        <v>70</v>
      </c>
      <c r="N1508" s="18">
        <f t="shared" si="582"/>
        <v>30</v>
      </c>
      <c r="O1508" s="18">
        <f t="shared" si="583"/>
        <v>70</v>
      </c>
      <c r="P1508" s="4">
        <f t="shared" si="584"/>
        <v>201711</v>
      </c>
      <c r="Q1508" s="23">
        <f t="shared" si="585"/>
        <v>2.1754385964912282</v>
      </c>
      <c r="R1508" s="23">
        <f t="shared" si="586"/>
        <v>-2.8291316526610641</v>
      </c>
      <c r="S1508" s="22">
        <f t="shared" si="587"/>
        <v>-0.65369305616983597</v>
      </c>
      <c r="T1508" s="5">
        <f t="shared" si="588"/>
        <v>0.45967741935483869</v>
      </c>
      <c r="U1508" s="5"/>
      <c r="V1508" s="5"/>
      <c r="W1508" s="5">
        <f t="shared" si="589"/>
        <v>-1</v>
      </c>
      <c r="X1508" s="4">
        <f t="shared" si="590"/>
        <v>-1</v>
      </c>
      <c r="Y1508" s="4">
        <f t="shared" si="591"/>
        <v>0</v>
      </c>
      <c r="Z1508" s="30">
        <f t="shared" si="592"/>
        <v>2017</v>
      </c>
      <c r="AA1508" s="4">
        <f t="shared" si="593"/>
        <v>0.42500000000000004</v>
      </c>
      <c r="AB1508" s="4">
        <f t="shared" si="594"/>
        <v>0.39999999999999991</v>
      </c>
      <c r="AC1508" s="4">
        <f t="shared" si="595"/>
        <v>-2.5000000000000133E-2</v>
      </c>
      <c r="AD1508" s="4"/>
      <c r="AE1508" s="4">
        <f t="shared" si="596"/>
        <v>1.2021638950110214E-2</v>
      </c>
      <c r="AF1508" s="31">
        <f t="shared" si="597"/>
        <v>-0.57499999999999996</v>
      </c>
      <c r="AG1508" s="31">
        <f t="shared" si="598"/>
        <v>-0.60000000000000009</v>
      </c>
      <c r="AH1508" s="3">
        <f t="shared" si="599"/>
        <v>0</v>
      </c>
      <c r="AI1508" s="40" t="b">
        <f t="shared" si="600"/>
        <v>0</v>
      </c>
      <c r="AJ1508" s="3">
        <f t="shared" si="601"/>
        <v>2.3756906077348039E-2</v>
      </c>
      <c r="AK1508" s="3">
        <f t="shared" si="602"/>
        <v>0.76811883845473627</v>
      </c>
    </row>
    <row r="1509" spans="1:37" s="3" customFormat="1" x14ac:dyDescent="0.25">
      <c r="A1509" s="9">
        <v>43045</v>
      </c>
      <c r="B1509" s="1" t="s">
        <v>62</v>
      </c>
      <c r="C1509" s="1" t="s">
        <v>33</v>
      </c>
      <c r="D1509">
        <v>17</v>
      </c>
      <c r="E1509" s="1">
        <v>30</v>
      </c>
      <c r="F1509">
        <f t="shared" si="578"/>
        <v>0</v>
      </c>
      <c r="G1509">
        <f t="shared" si="579"/>
        <v>1</v>
      </c>
      <c r="H1509" s="4">
        <v>2.29</v>
      </c>
      <c r="I1509" s="4">
        <v>1.6990000000000001</v>
      </c>
      <c r="J1509" s="4">
        <v>2.1800000000000002</v>
      </c>
      <c r="K1509" s="4">
        <v>1.7689999999999999</v>
      </c>
      <c r="L1509" s="18">
        <f t="shared" si="580"/>
        <v>40</v>
      </c>
      <c r="M1509" s="18">
        <f t="shared" si="581"/>
        <v>55</v>
      </c>
      <c r="N1509" s="18">
        <f t="shared" si="582"/>
        <v>45</v>
      </c>
      <c r="O1509" s="18">
        <f t="shared" si="583"/>
        <v>55</v>
      </c>
      <c r="P1509" s="4">
        <f t="shared" si="584"/>
        <v>201711</v>
      </c>
      <c r="Q1509" s="23">
        <f t="shared" si="585"/>
        <v>1.3478516774573277</v>
      </c>
      <c r="R1509" s="23">
        <f t="shared" si="586"/>
        <v>-2.2058089629703561</v>
      </c>
      <c r="S1509" s="22">
        <f t="shared" si="587"/>
        <v>-0.85795728551302841</v>
      </c>
      <c r="T1509" s="5">
        <f t="shared" si="588"/>
        <v>0.74192139737991269</v>
      </c>
      <c r="U1509" s="5"/>
      <c r="V1509" s="5"/>
      <c r="W1509" s="5">
        <f t="shared" si="589"/>
        <v>-1</v>
      </c>
      <c r="X1509" s="4">
        <f t="shared" si="590"/>
        <v>-1</v>
      </c>
      <c r="Y1509" s="4">
        <f t="shared" si="591"/>
        <v>0</v>
      </c>
      <c r="Z1509" s="30">
        <f t="shared" si="592"/>
        <v>2017</v>
      </c>
      <c r="AA1509" s="4">
        <f t="shared" si="593"/>
        <v>0.69900000000000007</v>
      </c>
      <c r="AB1509" s="4">
        <f t="shared" si="594"/>
        <v>0.76899999999999991</v>
      </c>
      <c r="AC1509" s="4">
        <f t="shared" si="595"/>
        <v>6.999999999999984E-2</v>
      </c>
      <c r="AD1509" s="4"/>
      <c r="AE1509" s="4">
        <f t="shared" si="596"/>
        <v>-2.20343736228516E-2</v>
      </c>
      <c r="AF1509" s="31">
        <f t="shared" si="597"/>
        <v>-0.30099999999999993</v>
      </c>
      <c r="AG1509" s="31">
        <f t="shared" si="598"/>
        <v>-0.23100000000000009</v>
      </c>
      <c r="AH1509" s="3">
        <f t="shared" si="599"/>
        <v>0</v>
      </c>
      <c r="AI1509" s="40" t="b">
        <f t="shared" si="600"/>
        <v>0</v>
      </c>
      <c r="AJ1509" s="3">
        <f t="shared" si="601"/>
        <v>2.4640260716971563E-2</v>
      </c>
      <c r="AK1509" s="3">
        <f t="shared" si="602"/>
        <v>0.73648440997973597</v>
      </c>
    </row>
    <row r="1510" spans="1:37" s="3" customFormat="1" x14ac:dyDescent="0.25">
      <c r="A1510" s="9">
        <v>43044</v>
      </c>
      <c r="B1510" s="1" t="s">
        <v>51</v>
      </c>
      <c r="C1510" s="1" t="s">
        <v>54</v>
      </c>
      <c r="D1510">
        <v>24</v>
      </c>
      <c r="E1510" s="1">
        <v>27</v>
      </c>
      <c r="F1510">
        <f t="shared" si="578"/>
        <v>0</v>
      </c>
      <c r="G1510">
        <f t="shared" si="579"/>
        <v>1</v>
      </c>
      <c r="H1510" s="4">
        <v>2.2200000000000002</v>
      </c>
      <c r="I1510" s="4">
        <v>1.74</v>
      </c>
      <c r="J1510" s="4">
        <v>2.44</v>
      </c>
      <c r="K1510" s="4">
        <v>1.625</v>
      </c>
      <c r="L1510" s="18">
        <f t="shared" si="580"/>
        <v>40</v>
      </c>
      <c r="M1510" s="18">
        <f t="shared" si="581"/>
        <v>55</v>
      </c>
      <c r="N1510" s="18">
        <f t="shared" si="582"/>
        <v>40</v>
      </c>
      <c r="O1510" s="18">
        <f t="shared" si="583"/>
        <v>60</v>
      </c>
      <c r="P1510" s="4">
        <f t="shared" si="584"/>
        <v>201711</v>
      </c>
      <c r="Q1510" s="23">
        <f t="shared" si="585"/>
        <v>1.2758620689655173</v>
      </c>
      <c r="R1510" s="23">
        <f t="shared" si="586"/>
        <v>-2.1710234824988923</v>
      </c>
      <c r="S1510" s="22">
        <f t="shared" si="587"/>
        <v>-0.89516141353337497</v>
      </c>
      <c r="T1510" s="5">
        <f t="shared" si="588"/>
        <v>0.78378378378378366</v>
      </c>
      <c r="U1510" s="5"/>
      <c r="V1510" s="5"/>
      <c r="W1510" s="5">
        <f t="shared" si="589"/>
        <v>-1</v>
      </c>
      <c r="X1510" s="4">
        <f t="shared" si="590"/>
        <v>-1</v>
      </c>
      <c r="Y1510" s="4">
        <f t="shared" si="591"/>
        <v>0</v>
      </c>
      <c r="Z1510" s="30">
        <f t="shared" si="592"/>
        <v>2017</v>
      </c>
      <c r="AA1510" s="4">
        <f t="shared" si="593"/>
        <v>0.74</v>
      </c>
      <c r="AB1510" s="4">
        <f t="shared" si="594"/>
        <v>0.625</v>
      </c>
      <c r="AC1510" s="4">
        <f t="shared" si="595"/>
        <v>-0.11499999999999999</v>
      </c>
      <c r="AD1510" s="4"/>
      <c r="AE1510" s="4">
        <f t="shared" si="596"/>
        <v>4.0614384876679899E-2</v>
      </c>
      <c r="AF1510" s="31">
        <f t="shared" si="597"/>
        <v>-0.26</v>
      </c>
      <c r="AG1510" s="31">
        <f t="shared" si="598"/>
        <v>-0.375</v>
      </c>
      <c r="AH1510" s="3">
        <f t="shared" si="599"/>
        <v>1</v>
      </c>
      <c r="AI1510" s="40">
        <f t="shared" si="600"/>
        <v>1.5451290748068613E-2</v>
      </c>
      <c r="AJ1510" s="3">
        <f t="shared" si="601"/>
        <v>2.4545454545454426E-2</v>
      </c>
      <c r="AK1510" s="3">
        <f t="shared" si="602"/>
        <v>0.73460621980723539</v>
      </c>
    </row>
    <row r="1511" spans="1:37" s="3" customFormat="1" x14ac:dyDescent="0.25">
      <c r="A1511" s="9">
        <v>43044</v>
      </c>
      <c r="B1511" s="1" t="s">
        <v>37</v>
      </c>
      <c r="C1511" s="1" t="s">
        <v>49</v>
      </c>
      <c r="D1511">
        <v>28</v>
      </c>
      <c r="E1511" s="1">
        <v>17</v>
      </c>
      <c r="F1511">
        <f t="shared" si="578"/>
        <v>1</v>
      </c>
      <c r="G1511">
        <f t="shared" si="579"/>
        <v>0</v>
      </c>
      <c r="H1511" s="4">
        <v>2.02</v>
      </c>
      <c r="I1511" s="4">
        <v>1.8839999999999999</v>
      </c>
      <c r="J1511" s="4">
        <v>1.746</v>
      </c>
      <c r="K1511" s="4">
        <v>2.21</v>
      </c>
      <c r="L1511" s="18">
        <f t="shared" si="580"/>
        <v>40</v>
      </c>
      <c r="M1511" s="18">
        <f t="shared" si="581"/>
        <v>50</v>
      </c>
      <c r="N1511" s="18">
        <f t="shared" si="582"/>
        <v>55</v>
      </c>
      <c r="O1511" s="18">
        <f t="shared" si="583"/>
        <v>45</v>
      </c>
      <c r="P1511" s="4">
        <f t="shared" si="584"/>
        <v>201711</v>
      </c>
      <c r="Q1511" s="23">
        <f t="shared" si="585"/>
        <v>2.02</v>
      </c>
      <c r="R1511" s="23">
        <f t="shared" si="586"/>
        <v>-2.1116138763197587</v>
      </c>
      <c r="S1511" s="22">
        <f t="shared" si="587"/>
        <v>-9.1613876319758702E-2</v>
      </c>
      <c r="T1511" s="5">
        <f t="shared" si="588"/>
        <v>0.93267326732673261</v>
      </c>
      <c r="U1511" s="5"/>
      <c r="V1511" s="5"/>
      <c r="W1511" s="5">
        <f t="shared" si="589"/>
        <v>1.02</v>
      </c>
      <c r="X1511" s="4">
        <f t="shared" si="590"/>
        <v>0.746</v>
      </c>
      <c r="Y1511" s="4">
        <f t="shared" si="591"/>
        <v>-0.27400000000000002</v>
      </c>
      <c r="Z1511" s="30">
        <f t="shared" si="592"/>
        <v>2017</v>
      </c>
      <c r="AA1511" s="4">
        <f t="shared" si="593"/>
        <v>-1</v>
      </c>
      <c r="AB1511" s="4">
        <f t="shared" si="594"/>
        <v>-1</v>
      </c>
      <c r="AC1511" s="4">
        <f t="shared" si="595"/>
        <v>0</v>
      </c>
      <c r="AD1511" s="4"/>
      <c r="AE1511" s="4">
        <f t="shared" si="596"/>
        <v>-7.7688181189252914E-2</v>
      </c>
      <c r="AF1511" s="31">
        <f t="shared" si="597"/>
        <v>2.0000000000000018E-2</v>
      </c>
      <c r="AG1511" s="31">
        <f t="shared" si="598"/>
        <v>-0.254</v>
      </c>
      <c r="AH1511" s="3">
        <f t="shared" si="599"/>
        <v>1</v>
      </c>
      <c r="AI1511" s="40">
        <f t="shared" si="600"/>
        <v>5.2461807266699578E-2</v>
      </c>
      <c r="AJ1511" s="3">
        <f t="shared" si="601"/>
        <v>2.5184426229508228E-2</v>
      </c>
      <c r="AK1511" s="3">
        <f t="shared" si="602"/>
        <v>0.73044631509133939</v>
      </c>
    </row>
    <row r="1512" spans="1:37" s="3" customFormat="1" x14ac:dyDescent="0.25">
      <c r="A1512" s="9">
        <v>43044</v>
      </c>
      <c r="B1512" s="1" t="s">
        <v>38</v>
      </c>
      <c r="C1512" s="1" t="s">
        <v>63</v>
      </c>
      <c r="D1512">
        <v>10</v>
      </c>
      <c r="E1512" s="1">
        <v>20</v>
      </c>
      <c r="F1512">
        <f t="shared" si="578"/>
        <v>0</v>
      </c>
      <c r="G1512">
        <f t="shared" si="579"/>
        <v>1</v>
      </c>
      <c r="H1512" s="4">
        <v>2.21</v>
      </c>
      <c r="I1512" s="4">
        <v>1.746</v>
      </c>
      <c r="J1512" s="4">
        <v>2.1800000000000002</v>
      </c>
      <c r="K1512" s="4">
        <v>1.7689999999999999</v>
      </c>
      <c r="L1512" s="18">
        <f t="shared" si="580"/>
        <v>40</v>
      </c>
      <c r="M1512" s="18">
        <f t="shared" si="581"/>
        <v>55</v>
      </c>
      <c r="N1512" s="18">
        <f t="shared" si="582"/>
        <v>45</v>
      </c>
      <c r="O1512" s="18">
        <f t="shared" si="583"/>
        <v>55</v>
      </c>
      <c r="P1512" s="4">
        <f t="shared" si="584"/>
        <v>201711</v>
      </c>
      <c r="Q1512" s="23">
        <f t="shared" si="585"/>
        <v>1.265750286368843</v>
      </c>
      <c r="R1512" s="23">
        <f t="shared" si="586"/>
        <v>-2.166928854718277</v>
      </c>
      <c r="S1512" s="22">
        <f t="shared" si="587"/>
        <v>-0.90117856834943399</v>
      </c>
      <c r="T1512" s="5">
        <f t="shared" si="588"/>
        <v>0.79004524886877825</v>
      </c>
      <c r="U1512" s="5"/>
      <c r="V1512" s="5"/>
      <c r="W1512" s="5">
        <f t="shared" si="589"/>
        <v>-1</v>
      </c>
      <c r="X1512" s="4">
        <f t="shared" si="590"/>
        <v>-1</v>
      </c>
      <c r="Y1512" s="4">
        <f t="shared" si="591"/>
        <v>0</v>
      </c>
      <c r="Z1512" s="30">
        <f t="shared" si="592"/>
        <v>2017</v>
      </c>
      <c r="AA1512" s="4">
        <f t="shared" si="593"/>
        <v>0.746</v>
      </c>
      <c r="AB1512" s="4">
        <f t="shared" si="594"/>
        <v>0.76899999999999991</v>
      </c>
      <c r="AC1512" s="4">
        <f t="shared" si="595"/>
        <v>2.2999999999999909E-2</v>
      </c>
      <c r="AD1512" s="4"/>
      <c r="AE1512" s="4">
        <f t="shared" si="596"/>
        <v>-6.2269085474697672E-3</v>
      </c>
      <c r="AF1512" s="31">
        <f t="shared" si="597"/>
        <v>-0.254</v>
      </c>
      <c r="AG1512" s="31">
        <f t="shared" si="598"/>
        <v>-0.23100000000000009</v>
      </c>
      <c r="AH1512" s="3">
        <f t="shared" si="599"/>
        <v>0</v>
      </c>
      <c r="AI1512" s="40" t="b">
        <f t="shared" si="600"/>
        <v>0</v>
      </c>
      <c r="AJ1512" s="3">
        <f t="shared" si="601"/>
        <v>2.4605662285136498E-2</v>
      </c>
      <c r="AK1512" s="3">
        <f t="shared" si="602"/>
        <v>0.73430507639373421</v>
      </c>
    </row>
    <row r="1513" spans="1:37" s="3" customFormat="1" x14ac:dyDescent="0.25">
      <c r="A1513" s="9">
        <v>43044</v>
      </c>
      <c r="B1513" s="1" t="s">
        <v>61</v>
      </c>
      <c r="C1513" s="1" t="s">
        <v>48</v>
      </c>
      <c r="D1513">
        <v>14</v>
      </c>
      <c r="E1513" s="1">
        <v>17</v>
      </c>
      <c r="F1513">
        <f t="shared" si="578"/>
        <v>0</v>
      </c>
      <c r="G1513">
        <f t="shared" si="579"/>
        <v>1</v>
      </c>
      <c r="H1513" s="4">
        <v>1.3169999999999999</v>
      </c>
      <c r="I1513" s="4">
        <v>3.77</v>
      </c>
      <c r="J1513" s="4">
        <v>1.256</v>
      </c>
      <c r="K1513" s="4">
        <v>4.38</v>
      </c>
      <c r="L1513" s="18">
        <f t="shared" si="580"/>
        <v>70</v>
      </c>
      <c r="M1513" s="18">
        <f t="shared" si="581"/>
        <v>25</v>
      </c>
      <c r="N1513" s="18">
        <f t="shared" si="582"/>
        <v>75</v>
      </c>
      <c r="O1513" s="18">
        <f t="shared" si="583"/>
        <v>20</v>
      </c>
      <c r="P1513" s="4">
        <f t="shared" si="584"/>
        <v>201711</v>
      </c>
      <c r="Q1513" s="23">
        <f t="shared" si="585"/>
        <v>0.34933687002652519</v>
      </c>
      <c r="R1513" s="23">
        <f t="shared" si="586"/>
        <v>-3.5155849628170239</v>
      </c>
      <c r="S1513" s="22">
        <f t="shared" si="587"/>
        <v>-3.1662480927904988</v>
      </c>
      <c r="T1513" s="5">
        <f t="shared" si="588"/>
        <v>2.8625664388762342</v>
      </c>
      <c r="U1513" s="5"/>
      <c r="V1513" s="5"/>
      <c r="W1513" s="5">
        <f t="shared" si="589"/>
        <v>-1</v>
      </c>
      <c r="X1513" s="4">
        <f t="shared" si="590"/>
        <v>-1</v>
      </c>
      <c r="Y1513" s="4">
        <f t="shared" si="591"/>
        <v>0</v>
      </c>
      <c r="Z1513" s="30">
        <f t="shared" si="592"/>
        <v>2017</v>
      </c>
      <c r="AA1513" s="4">
        <f t="shared" si="593"/>
        <v>2.77</v>
      </c>
      <c r="AB1513" s="4">
        <f t="shared" si="594"/>
        <v>3.38</v>
      </c>
      <c r="AC1513" s="4">
        <f t="shared" si="595"/>
        <v>0.60999999999999988</v>
      </c>
      <c r="AD1513" s="4"/>
      <c r="AE1513" s="4">
        <f t="shared" si="596"/>
        <v>-3.6876901276303498E-2</v>
      </c>
      <c r="AF1513" s="31">
        <f t="shared" si="597"/>
        <v>1.77</v>
      </c>
      <c r="AG1513" s="31">
        <f t="shared" si="598"/>
        <v>2.38</v>
      </c>
      <c r="AH1513" s="3">
        <f t="shared" si="599"/>
        <v>1</v>
      </c>
      <c r="AI1513" s="40">
        <f t="shared" si="600"/>
        <v>1.2388055044153856E-2</v>
      </c>
      <c r="AJ1513" s="3">
        <f t="shared" si="601"/>
        <v>2.3965008846078217E-2</v>
      </c>
      <c r="AK1513" s="3">
        <f t="shared" si="602"/>
        <v>0.79364856788846494</v>
      </c>
    </row>
    <row r="1514" spans="1:37" s="3" customFormat="1" x14ac:dyDescent="0.25">
      <c r="A1514" s="9">
        <v>43044</v>
      </c>
      <c r="B1514" s="1" t="s">
        <v>40</v>
      </c>
      <c r="C1514" s="1" t="s">
        <v>41</v>
      </c>
      <c r="D1514">
        <v>20</v>
      </c>
      <c r="E1514" s="1">
        <v>17</v>
      </c>
      <c r="F1514">
        <f t="shared" si="578"/>
        <v>1</v>
      </c>
      <c r="G1514">
        <f t="shared" si="579"/>
        <v>0</v>
      </c>
      <c r="H1514" s="4">
        <v>1.7929999999999999</v>
      </c>
      <c r="I1514" s="4">
        <v>2.14</v>
      </c>
      <c r="J1514" s="4">
        <v>2.36</v>
      </c>
      <c r="K1514" s="4">
        <v>1.6659999999999999</v>
      </c>
      <c r="L1514" s="18">
        <f t="shared" si="580"/>
        <v>50</v>
      </c>
      <c r="M1514" s="18">
        <f t="shared" si="581"/>
        <v>45</v>
      </c>
      <c r="N1514" s="18">
        <f t="shared" si="582"/>
        <v>40</v>
      </c>
      <c r="O1514" s="18">
        <f t="shared" si="583"/>
        <v>60</v>
      </c>
      <c r="P1514" s="4">
        <f t="shared" si="584"/>
        <v>201711</v>
      </c>
      <c r="Q1514" s="23">
        <f t="shared" si="585"/>
        <v>1.7929999999999999</v>
      </c>
      <c r="R1514" s="23">
        <f t="shared" si="586"/>
        <v>-2.1382270303754343</v>
      </c>
      <c r="S1514" s="22">
        <f t="shared" si="587"/>
        <v>-0.34522703037543434</v>
      </c>
      <c r="T1514" s="5">
        <f t="shared" si="588"/>
        <v>1.1935303959843839</v>
      </c>
      <c r="U1514" s="5"/>
      <c r="V1514" s="5"/>
      <c r="W1514" s="5">
        <f t="shared" si="589"/>
        <v>0.79299999999999993</v>
      </c>
      <c r="X1514" s="4">
        <f t="shared" si="590"/>
        <v>1.3599999999999999</v>
      </c>
      <c r="Y1514" s="4">
        <f t="shared" si="591"/>
        <v>0.56699999999999995</v>
      </c>
      <c r="Z1514" s="30">
        <f t="shared" si="592"/>
        <v>2017</v>
      </c>
      <c r="AA1514" s="4">
        <f t="shared" si="593"/>
        <v>-1</v>
      </c>
      <c r="AB1514" s="4">
        <f t="shared" si="594"/>
        <v>-1</v>
      </c>
      <c r="AC1514" s="4">
        <f t="shared" si="595"/>
        <v>0</v>
      </c>
      <c r="AD1514" s="4"/>
      <c r="AE1514" s="4">
        <f t="shared" si="596"/>
        <v>0.13399567054553013</v>
      </c>
      <c r="AF1514" s="31">
        <f t="shared" si="597"/>
        <v>-0.20700000000000007</v>
      </c>
      <c r="AG1514" s="31">
        <f t="shared" si="598"/>
        <v>0.35999999999999988</v>
      </c>
      <c r="AH1514" s="3">
        <f t="shared" si="599"/>
        <v>1</v>
      </c>
      <c r="AI1514" s="40">
        <f t="shared" si="600"/>
        <v>0.10898146681450971</v>
      </c>
      <c r="AJ1514" s="3">
        <f t="shared" si="601"/>
        <v>2.4403763030765302E-2</v>
      </c>
      <c r="AK1514" s="3">
        <f t="shared" si="602"/>
        <v>0.73286190748783686</v>
      </c>
    </row>
    <row r="1515" spans="1:37" s="3" customFormat="1" x14ac:dyDescent="0.25">
      <c r="A1515" s="9">
        <v>43044</v>
      </c>
      <c r="B1515" s="1" t="s">
        <v>47</v>
      </c>
      <c r="C1515" s="1" t="s">
        <v>36</v>
      </c>
      <c r="D1515">
        <v>14</v>
      </c>
      <c r="E1515" s="1">
        <v>20</v>
      </c>
      <c r="F1515">
        <f t="shared" si="578"/>
        <v>0</v>
      </c>
      <c r="G1515">
        <f t="shared" si="579"/>
        <v>1</v>
      </c>
      <c r="H1515" s="4">
        <v>1.149</v>
      </c>
      <c r="I1515" s="4">
        <v>6.48</v>
      </c>
      <c r="J1515" s="4">
        <v>1.395</v>
      </c>
      <c r="K1515" s="4">
        <v>3.25</v>
      </c>
      <c r="L1515" s="18">
        <f t="shared" si="580"/>
        <v>80</v>
      </c>
      <c r="M1515" s="18">
        <f t="shared" si="581"/>
        <v>15</v>
      </c>
      <c r="N1515" s="18">
        <f t="shared" si="582"/>
        <v>70</v>
      </c>
      <c r="O1515" s="18">
        <f t="shared" si="583"/>
        <v>30</v>
      </c>
      <c r="P1515" s="4">
        <f t="shared" si="584"/>
        <v>201711</v>
      </c>
      <c r="Q1515" s="23">
        <f t="shared" si="585"/>
        <v>0.17731481481481481</v>
      </c>
      <c r="R1515" s="23">
        <f t="shared" si="586"/>
        <v>-6.8938911477979712</v>
      </c>
      <c r="S1515" s="22">
        <f t="shared" si="587"/>
        <v>-6.7165763329831565</v>
      </c>
      <c r="T1515" s="5">
        <f t="shared" si="588"/>
        <v>5.6396866840731077</v>
      </c>
      <c r="U1515" s="5"/>
      <c r="V1515" s="5"/>
      <c r="W1515" s="5">
        <f t="shared" si="589"/>
        <v>-1</v>
      </c>
      <c r="X1515" s="4">
        <f t="shared" si="590"/>
        <v>-1</v>
      </c>
      <c r="Y1515" s="4">
        <f t="shared" si="591"/>
        <v>0</v>
      </c>
      <c r="Z1515" s="30">
        <f t="shared" si="592"/>
        <v>2017</v>
      </c>
      <c r="AA1515" s="4">
        <f t="shared" si="593"/>
        <v>5.48</v>
      </c>
      <c r="AB1515" s="4">
        <f t="shared" si="594"/>
        <v>2.25</v>
      </c>
      <c r="AC1515" s="4">
        <f t="shared" si="595"/>
        <v>-3.2300000000000004</v>
      </c>
      <c r="AD1515" s="4"/>
      <c r="AE1515" s="4">
        <f t="shared" si="596"/>
        <v>0.15347614101088369</v>
      </c>
      <c r="AF1515" s="31">
        <f t="shared" si="597"/>
        <v>4.4800000000000004</v>
      </c>
      <c r="AG1515" s="31">
        <f t="shared" si="598"/>
        <v>1.25</v>
      </c>
      <c r="AH1515" s="3">
        <f t="shared" si="599"/>
        <v>1</v>
      </c>
      <c r="AI1515" s="40">
        <f t="shared" si="600"/>
        <v>0.12883313420947828</v>
      </c>
      <c r="AJ1515" s="3">
        <f t="shared" si="601"/>
        <v>2.4050334250884653E-2</v>
      </c>
      <c r="AK1515" s="3">
        <f t="shared" si="602"/>
        <v>0.86238126997155262</v>
      </c>
    </row>
    <row r="1516" spans="1:37" s="3" customFormat="1" x14ac:dyDescent="0.25">
      <c r="A1516" s="9">
        <v>43044</v>
      </c>
      <c r="B1516" s="1" t="s">
        <v>56</v>
      </c>
      <c r="C1516" s="1" t="s">
        <v>44</v>
      </c>
      <c r="D1516">
        <v>23</v>
      </c>
      <c r="E1516" s="1">
        <v>7</v>
      </c>
      <c r="F1516">
        <f t="shared" si="578"/>
        <v>1</v>
      </c>
      <c r="G1516">
        <f t="shared" si="579"/>
        <v>0</v>
      </c>
      <c r="H1516" s="4">
        <v>1.4870000000000001</v>
      </c>
      <c r="I1516" s="4">
        <v>2.84</v>
      </c>
      <c r="J1516" s="4">
        <v>1.423</v>
      </c>
      <c r="K1516" s="4">
        <v>3.11</v>
      </c>
      <c r="L1516" s="18">
        <f t="shared" si="580"/>
        <v>60</v>
      </c>
      <c r="M1516" s="18">
        <f t="shared" si="581"/>
        <v>35</v>
      </c>
      <c r="N1516" s="18">
        <f t="shared" si="582"/>
        <v>70</v>
      </c>
      <c r="O1516" s="18">
        <f t="shared" si="583"/>
        <v>30</v>
      </c>
      <c r="P1516" s="4">
        <f t="shared" si="584"/>
        <v>201711</v>
      </c>
      <c r="Q1516" s="23">
        <f t="shared" si="585"/>
        <v>1.4870000000000001</v>
      </c>
      <c r="R1516" s="23">
        <f t="shared" si="586"/>
        <v>-2.5968663512186412</v>
      </c>
      <c r="S1516" s="22">
        <f t="shared" si="587"/>
        <v>-1.1098663512186411</v>
      </c>
      <c r="T1516" s="5">
        <f t="shared" si="588"/>
        <v>1.9098856758574307</v>
      </c>
      <c r="U1516" s="5"/>
      <c r="V1516" s="5"/>
      <c r="W1516" s="5">
        <f t="shared" si="589"/>
        <v>0.4870000000000001</v>
      </c>
      <c r="X1516" s="4">
        <f t="shared" si="590"/>
        <v>0.42300000000000004</v>
      </c>
      <c r="Y1516" s="4">
        <f t="shared" si="591"/>
        <v>-6.4000000000000057E-2</v>
      </c>
      <c r="Z1516" s="30">
        <f t="shared" si="592"/>
        <v>2017</v>
      </c>
      <c r="AA1516" s="4">
        <f t="shared" si="593"/>
        <v>-1</v>
      </c>
      <c r="AB1516" s="4">
        <f t="shared" si="594"/>
        <v>-1</v>
      </c>
      <c r="AC1516" s="4">
        <f t="shared" si="595"/>
        <v>0</v>
      </c>
      <c r="AD1516" s="4"/>
      <c r="AE1516" s="4">
        <f t="shared" si="596"/>
        <v>-3.0245732398047065E-2</v>
      </c>
      <c r="AF1516" s="31">
        <f t="shared" si="597"/>
        <v>-0.5129999999999999</v>
      </c>
      <c r="AG1516" s="31">
        <f t="shared" si="598"/>
        <v>-0.57699999999999996</v>
      </c>
      <c r="AH1516" s="3">
        <f t="shared" si="599"/>
        <v>1</v>
      </c>
      <c r="AI1516" s="40" t="b">
        <f t="shared" si="600"/>
        <v>0</v>
      </c>
      <c r="AJ1516" s="3">
        <f t="shared" si="601"/>
        <v>2.4016639704182885E-2</v>
      </c>
      <c r="AK1516" s="3">
        <f t="shared" si="602"/>
        <v>0.75737906164596314</v>
      </c>
    </row>
    <row r="1517" spans="1:37" s="3" customFormat="1" x14ac:dyDescent="0.25">
      <c r="A1517" s="9">
        <v>43044</v>
      </c>
      <c r="B1517" s="1" t="s">
        <v>42</v>
      </c>
      <c r="C1517" s="1" t="s">
        <v>39</v>
      </c>
      <c r="D1517">
        <v>30</v>
      </c>
      <c r="E1517" s="1">
        <v>10</v>
      </c>
      <c r="F1517">
        <f t="shared" si="578"/>
        <v>1</v>
      </c>
      <c r="G1517">
        <f t="shared" si="579"/>
        <v>0</v>
      </c>
      <c r="H1517" s="4">
        <v>1.333</v>
      </c>
      <c r="I1517" s="4">
        <v>3.64</v>
      </c>
      <c r="J1517" s="4">
        <v>1.333</v>
      </c>
      <c r="K1517" s="4">
        <v>3.64</v>
      </c>
      <c r="L1517" s="18">
        <f t="shared" si="580"/>
        <v>70</v>
      </c>
      <c r="M1517" s="18">
        <f t="shared" si="581"/>
        <v>25</v>
      </c>
      <c r="N1517" s="18">
        <f t="shared" si="582"/>
        <v>75</v>
      </c>
      <c r="O1517" s="18">
        <f t="shared" si="583"/>
        <v>25</v>
      </c>
      <c r="P1517" s="4">
        <f t="shared" si="584"/>
        <v>201711</v>
      </c>
      <c r="Q1517" s="23">
        <f t="shared" si="585"/>
        <v>1.333</v>
      </c>
      <c r="R1517" s="23">
        <f t="shared" si="586"/>
        <v>-3.3817908817908822</v>
      </c>
      <c r="S1517" s="22">
        <f t="shared" si="587"/>
        <v>-2.0487908817908824</v>
      </c>
      <c r="T1517" s="5">
        <f t="shared" si="588"/>
        <v>2.730682670667667</v>
      </c>
      <c r="U1517" s="5"/>
      <c r="V1517" s="5"/>
      <c r="W1517" s="5">
        <f t="shared" si="589"/>
        <v>0.33299999999999996</v>
      </c>
      <c r="X1517" s="4">
        <f t="shared" si="590"/>
        <v>0.33299999999999996</v>
      </c>
      <c r="Y1517" s="4">
        <f t="shared" si="591"/>
        <v>0</v>
      </c>
      <c r="Z1517" s="30">
        <f t="shared" si="592"/>
        <v>2017</v>
      </c>
      <c r="AA1517" s="4">
        <f t="shared" si="593"/>
        <v>-1</v>
      </c>
      <c r="AB1517" s="4">
        <f t="shared" si="594"/>
        <v>-1</v>
      </c>
      <c r="AC1517" s="4">
        <f t="shared" si="595"/>
        <v>0</v>
      </c>
      <c r="AD1517" s="4"/>
      <c r="AE1517" s="4">
        <f t="shared" si="596"/>
        <v>0</v>
      </c>
      <c r="AF1517" s="31">
        <f t="shared" si="597"/>
        <v>-0.66700000000000004</v>
      </c>
      <c r="AG1517" s="31">
        <f t="shared" si="598"/>
        <v>-0.66700000000000004</v>
      </c>
      <c r="AH1517" s="3">
        <f t="shared" si="599"/>
        <v>0</v>
      </c>
      <c r="AI1517" s="40" t="b">
        <f t="shared" si="600"/>
        <v>0</v>
      </c>
      <c r="AJ1517" s="3">
        <f t="shared" si="601"/>
        <v>2.4307259199678244E-2</v>
      </c>
      <c r="AK1517" s="3">
        <f t="shared" si="602"/>
        <v>0.78877010015993076</v>
      </c>
    </row>
    <row r="1518" spans="1:37" s="3" customFormat="1" x14ac:dyDescent="0.25">
      <c r="A1518" s="9">
        <v>43044</v>
      </c>
      <c r="B1518" s="1" t="s">
        <v>34</v>
      </c>
      <c r="C1518" s="1" t="s">
        <v>73</v>
      </c>
      <c r="D1518">
        <v>17</v>
      </c>
      <c r="E1518" s="1">
        <v>51</v>
      </c>
      <c r="F1518">
        <f t="shared" si="578"/>
        <v>0</v>
      </c>
      <c r="G1518">
        <f t="shared" si="579"/>
        <v>1</v>
      </c>
      <c r="H1518" s="4">
        <v>2.62</v>
      </c>
      <c r="I1518" s="4">
        <v>1.5549999999999999</v>
      </c>
      <c r="J1518" s="4">
        <v>3.16</v>
      </c>
      <c r="K1518" s="4">
        <v>1.413</v>
      </c>
      <c r="L1518" s="18">
        <f t="shared" si="580"/>
        <v>30</v>
      </c>
      <c r="M1518" s="18">
        <f t="shared" si="581"/>
        <v>60</v>
      </c>
      <c r="N1518" s="18">
        <f t="shared" si="582"/>
        <v>30</v>
      </c>
      <c r="O1518" s="18">
        <f t="shared" si="583"/>
        <v>70</v>
      </c>
      <c r="P1518" s="4">
        <f t="shared" si="584"/>
        <v>201711</v>
      </c>
      <c r="Q1518" s="23">
        <f t="shared" si="585"/>
        <v>1.684887459807074</v>
      </c>
      <c r="R1518" s="23">
        <f t="shared" si="586"/>
        <v>-2.4190857524190861</v>
      </c>
      <c r="S1518" s="22">
        <f t="shared" si="587"/>
        <v>-0.73419829261201208</v>
      </c>
      <c r="T1518" s="5">
        <f t="shared" si="588"/>
        <v>0.5935114503816793</v>
      </c>
      <c r="U1518" s="5"/>
      <c r="V1518" s="5"/>
      <c r="W1518" s="5">
        <f t="shared" si="589"/>
        <v>-1</v>
      </c>
      <c r="X1518" s="4">
        <f t="shared" si="590"/>
        <v>-1</v>
      </c>
      <c r="Y1518" s="4">
        <f t="shared" si="591"/>
        <v>0</v>
      </c>
      <c r="Z1518" s="30">
        <f t="shared" si="592"/>
        <v>2017</v>
      </c>
      <c r="AA1518" s="4">
        <f t="shared" si="593"/>
        <v>0.55499999999999994</v>
      </c>
      <c r="AB1518" s="4">
        <f t="shared" si="594"/>
        <v>0.41300000000000003</v>
      </c>
      <c r="AC1518" s="4">
        <f t="shared" si="595"/>
        <v>-0.1419999999999999</v>
      </c>
      <c r="AD1518" s="4"/>
      <c r="AE1518" s="4">
        <f t="shared" si="596"/>
        <v>6.5223693110445458E-2</v>
      </c>
      <c r="AF1518" s="31">
        <f t="shared" si="597"/>
        <v>-0.44500000000000006</v>
      </c>
      <c r="AG1518" s="31">
        <f t="shared" si="598"/>
        <v>-0.58699999999999997</v>
      </c>
      <c r="AH1518" s="3">
        <f t="shared" si="599"/>
        <v>1</v>
      </c>
      <c r="AI1518" s="40">
        <f t="shared" si="600"/>
        <v>4.0457487077211196E-2</v>
      </c>
      <c r="AJ1518" s="3">
        <f t="shared" si="601"/>
        <v>2.4167664670658784E-2</v>
      </c>
      <c r="AK1518" s="3">
        <f t="shared" si="602"/>
        <v>0.74846807735862297</v>
      </c>
    </row>
    <row r="1519" spans="1:37" s="3" customFormat="1" x14ac:dyDescent="0.25">
      <c r="A1519" s="9">
        <v>43044</v>
      </c>
      <c r="B1519" s="1" t="s">
        <v>55</v>
      </c>
      <c r="C1519" s="1" t="s">
        <v>35</v>
      </c>
      <c r="D1519">
        <v>51</v>
      </c>
      <c r="E1519" s="1">
        <v>23</v>
      </c>
      <c r="F1519">
        <f t="shared" si="578"/>
        <v>1</v>
      </c>
      <c r="G1519">
        <f t="shared" si="579"/>
        <v>0</v>
      </c>
      <c r="H1519" s="4">
        <v>1.2729999999999999</v>
      </c>
      <c r="I1519" s="4">
        <v>4.18</v>
      </c>
      <c r="J1519" s="4">
        <v>1.3440000000000001</v>
      </c>
      <c r="K1519" s="4">
        <v>3.56</v>
      </c>
      <c r="L1519" s="18">
        <f t="shared" si="580"/>
        <v>70</v>
      </c>
      <c r="M1519" s="18">
        <f t="shared" si="581"/>
        <v>20</v>
      </c>
      <c r="N1519" s="18">
        <f t="shared" si="582"/>
        <v>70</v>
      </c>
      <c r="O1519" s="18">
        <f t="shared" si="583"/>
        <v>25</v>
      </c>
      <c r="P1519" s="4">
        <f t="shared" si="584"/>
        <v>201711</v>
      </c>
      <c r="Q1519" s="23">
        <f t="shared" si="585"/>
        <v>1.2729999999999999</v>
      </c>
      <c r="R1519" s="23">
        <f t="shared" si="586"/>
        <v>-3.9774690718086956</v>
      </c>
      <c r="S1519" s="22">
        <f t="shared" si="587"/>
        <v>-2.7044690718086954</v>
      </c>
      <c r="T1519" s="5">
        <f t="shared" si="588"/>
        <v>3.283582089552239</v>
      </c>
      <c r="U1519" s="5"/>
      <c r="V1519" s="5"/>
      <c r="W1519" s="5">
        <f t="shared" si="589"/>
        <v>0.27299999999999991</v>
      </c>
      <c r="X1519" s="4">
        <f t="shared" si="590"/>
        <v>0.34400000000000008</v>
      </c>
      <c r="Y1519" s="4">
        <f t="shared" si="591"/>
        <v>7.1000000000000174E-2</v>
      </c>
      <c r="Z1519" s="30">
        <f t="shared" si="592"/>
        <v>2017</v>
      </c>
      <c r="AA1519" s="4">
        <f t="shared" si="593"/>
        <v>-1</v>
      </c>
      <c r="AB1519" s="4">
        <f t="shared" si="594"/>
        <v>-1</v>
      </c>
      <c r="AC1519" s="4">
        <f t="shared" si="595"/>
        <v>0</v>
      </c>
      <c r="AD1519" s="4"/>
      <c r="AE1519" s="4">
        <f t="shared" si="596"/>
        <v>4.149833539071579E-2</v>
      </c>
      <c r="AF1519" s="31">
        <f t="shared" si="597"/>
        <v>-0.72700000000000009</v>
      </c>
      <c r="AG1519" s="31">
        <f t="shared" si="598"/>
        <v>-0.65599999999999992</v>
      </c>
      <c r="AH1519" s="3">
        <f t="shared" si="599"/>
        <v>1</v>
      </c>
      <c r="AI1519" s="40">
        <f t="shared" si="600"/>
        <v>1.6717931191615465E-2</v>
      </c>
      <c r="AJ1519" s="3">
        <f t="shared" si="601"/>
        <v>2.4181184668989664E-2</v>
      </c>
      <c r="AK1519" s="3">
        <f t="shared" si="602"/>
        <v>0.80741337303677407</v>
      </c>
    </row>
    <row r="1520" spans="1:37" s="3" customFormat="1" x14ac:dyDescent="0.25">
      <c r="A1520" s="9">
        <v>43044</v>
      </c>
      <c r="B1520" s="1" t="s">
        <v>50</v>
      </c>
      <c r="C1520" s="1" t="s">
        <v>43</v>
      </c>
      <c r="D1520">
        <v>23</v>
      </c>
      <c r="E1520" s="1">
        <v>20</v>
      </c>
      <c r="F1520">
        <f t="shared" si="578"/>
        <v>1</v>
      </c>
      <c r="G1520">
        <f t="shared" si="579"/>
        <v>0</v>
      </c>
      <c r="H1520" s="4">
        <v>1.5880000000000001</v>
      </c>
      <c r="I1520" s="4">
        <v>2.5299999999999998</v>
      </c>
      <c r="J1520" s="4">
        <v>1.5980000000000001</v>
      </c>
      <c r="K1520" s="4">
        <v>2.5099999999999998</v>
      </c>
      <c r="L1520" s="18">
        <f t="shared" si="580"/>
        <v>60</v>
      </c>
      <c r="M1520" s="18">
        <f t="shared" si="581"/>
        <v>35</v>
      </c>
      <c r="N1520" s="18">
        <f t="shared" si="582"/>
        <v>60</v>
      </c>
      <c r="O1520" s="18">
        <f t="shared" si="583"/>
        <v>35</v>
      </c>
      <c r="P1520" s="4">
        <f t="shared" si="584"/>
        <v>201711</v>
      </c>
      <c r="Q1520" s="23">
        <f t="shared" si="585"/>
        <v>1.5880000000000001</v>
      </c>
      <c r="R1520" s="23">
        <f t="shared" si="586"/>
        <v>-2.3542750433506736</v>
      </c>
      <c r="S1520" s="22">
        <f t="shared" si="587"/>
        <v>-0.76627504335067353</v>
      </c>
      <c r="T1520" s="5">
        <f t="shared" si="588"/>
        <v>1.5931989924433247</v>
      </c>
      <c r="U1520" s="5"/>
      <c r="V1520" s="5"/>
      <c r="W1520" s="5">
        <f t="shared" si="589"/>
        <v>0.58800000000000008</v>
      </c>
      <c r="X1520" s="4">
        <f t="shared" si="590"/>
        <v>0.59800000000000009</v>
      </c>
      <c r="Y1520" s="4">
        <f t="shared" si="591"/>
        <v>1.0000000000000009E-2</v>
      </c>
      <c r="Z1520" s="30">
        <f t="shared" si="592"/>
        <v>2017</v>
      </c>
      <c r="AA1520" s="4">
        <f t="shared" si="593"/>
        <v>-1</v>
      </c>
      <c r="AB1520" s="4">
        <f t="shared" si="594"/>
        <v>-1</v>
      </c>
      <c r="AC1520" s="4">
        <f t="shared" si="595"/>
        <v>0</v>
      </c>
      <c r="AD1520" s="4"/>
      <c r="AE1520" s="4">
        <f t="shared" si="596"/>
        <v>3.9406941296267206E-3</v>
      </c>
      <c r="AF1520" s="31">
        <f t="shared" si="597"/>
        <v>-0.41199999999999992</v>
      </c>
      <c r="AG1520" s="31">
        <f t="shared" si="598"/>
        <v>-0.40199999999999991</v>
      </c>
      <c r="AH1520" s="3">
        <f t="shared" si="599"/>
        <v>0</v>
      </c>
      <c r="AI1520" s="40" t="b">
        <f t="shared" si="600"/>
        <v>0</v>
      </c>
      <c r="AJ1520" s="3">
        <f t="shared" si="601"/>
        <v>2.4371053909664986E-2</v>
      </c>
      <c r="AK1520" s="3">
        <f t="shared" si="602"/>
        <v>0.74488011894783868</v>
      </c>
    </row>
    <row r="1521" spans="1:37" s="3" customFormat="1" x14ac:dyDescent="0.25">
      <c r="A1521" s="9">
        <v>43041</v>
      </c>
      <c r="B1521" s="1" t="s">
        <v>53</v>
      </c>
      <c r="C1521" s="1" t="s">
        <v>46</v>
      </c>
      <c r="D1521">
        <v>34</v>
      </c>
      <c r="E1521" s="1">
        <v>21</v>
      </c>
      <c r="F1521">
        <f t="shared" si="578"/>
        <v>1</v>
      </c>
      <c r="G1521">
        <f t="shared" si="579"/>
        <v>0</v>
      </c>
      <c r="H1521" s="4">
        <v>2.44</v>
      </c>
      <c r="I1521" s="4">
        <v>1.625</v>
      </c>
      <c r="J1521" s="4">
        <v>2.58</v>
      </c>
      <c r="K1521" s="4">
        <v>1.571</v>
      </c>
      <c r="L1521" s="18">
        <f t="shared" si="580"/>
        <v>40</v>
      </c>
      <c r="M1521" s="18">
        <f t="shared" si="581"/>
        <v>60</v>
      </c>
      <c r="N1521" s="18">
        <f t="shared" si="582"/>
        <v>35</v>
      </c>
      <c r="O1521" s="18">
        <f t="shared" si="583"/>
        <v>60</v>
      </c>
      <c r="P1521" s="4">
        <f t="shared" si="584"/>
        <v>201711</v>
      </c>
      <c r="Q1521" s="23">
        <f t="shared" si="585"/>
        <v>2.44</v>
      </c>
      <c r="R1521" s="23">
        <f t="shared" si="586"/>
        <v>-2.2944444444444443</v>
      </c>
      <c r="S1521" s="22">
        <f t="shared" si="587"/>
        <v>0.14555555555555566</v>
      </c>
      <c r="T1521" s="5">
        <f t="shared" si="588"/>
        <v>0.66598360655737709</v>
      </c>
      <c r="U1521" s="5"/>
      <c r="V1521" s="5"/>
      <c r="W1521" s="5">
        <f t="shared" si="589"/>
        <v>1.44</v>
      </c>
      <c r="X1521" s="4">
        <f t="shared" si="590"/>
        <v>1.58</v>
      </c>
      <c r="Y1521" s="4">
        <f t="shared" si="591"/>
        <v>0.14000000000000012</v>
      </c>
      <c r="Z1521" s="30">
        <f t="shared" si="592"/>
        <v>2017</v>
      </c>
      <c r="AA1521" s="4">
        <f t="shared" si="593"/>
        <v>-1</v>
      </c>
      <c r="AB1521" s="4">
        <f t="shared" si="594"/>
        <v>-1</v>
      </c>
      <c r="AC1521" s="4">
        <f t="shared" si="595"/>
        <v>0</v>
      </c>
      <c r="AD1521" s="4"/>
      <c r="AE1521" s="4">
        <f t="shared" si="596"/>
        <v>2.2239166348964334E-2</v>
      </c>
      <c r="AF1521" s="31">
        <f t="shared" si="597"/>
        <v>0.43999999999999995</v>
      </c>
      <c r="AG1521" s="31">
        <f t="shared" si="598"/>
        <v>0.58000000000000007</v>
      </c>
      <c r="AH1521" s="3">
        <f t="shared" si="599"/>
        <v>0</v>
      </c>
      <c r="AI1521" s="40" t="b">
        <f t="shared" si="600"/>
        <v>0</v>
      </c>
      <c r="AJ1521" s="3">
        <f t="shared" si="601"/>
        <v>2.4600246002459913E-2</v>
      </c>
      <c r="AK1521" s="3">
        <f t="shared" si="602"/>
        <v>0.74143236293609438</v>
      </c>
    </row>
    <row r="1522" spans="1:37" s="3" customFormat="1" x14ac:dyDescent="0.25">
      <c r="A1522" s="9">
        <v>43038</v>
      </c>
      <c r="B1522" s="1" t="s">
        <v>49</v>
      </c>
      <c r="C1522" s="1" t="s">
        <v>35</v>
      </c>
      <c r="D1522">
        <v>29</v>
      </c>
      <c r="E1522" s="1">
        <v>19</v>
      </c>
      <c r="F1522">
        <f t="shared" si="578"/>
        <v>1</v>
      </c>
      <c r="G1522">
        <f t="shared" si="579"/>
        <v>0</v>
      </c>
      <c r="H1522" s="4">
        <v>1.34</v>
      </c>
      <c r="I1522" s="4">
        <v>3.59</v>
      </c>
      <c r="J1522" s="4">
        <v>1.3340000000000001</v>
      </c>
      <c r="K1522" s="4">
        <v>3.64</v>
      </c>
      <c r="L1522" s="18">
        <f t="shared" si="580"/>
        <v>70</v>
      </c>
      <c r="M1522" s="18">
        <f t="shared" si="581"/>
        <v>25</v>
      </c>
      <c r="N1522" s="18">
        <f t="shared" si="582"/>
        <v>70</v>
      </c>
      <c r="O1522" s="18">
        <f t="shared" si="583"/>
        <v>25</v>
      </c>
      <c r="P1522" s="4">
        <f t="shared" si="584"/>
        <v>201710</v>
      </c>
      <c r="Q1522" s="23">
        <f t="shared" si="585"/>
        <v>1.34</v>
      </c>
      <c r="R1522" s="23">
        <f t="shared" si="586"/>
        <v>-3.3272768566886208</v>
      </c>
      <c r="S1522" s="22">
        <f t="shared" si="587"/>
        <v>-1.9872768566886208</v>
      </c>
      <c r="T1522" s="5">
        <f t="shared" si="588"/>
        <v>2.6791044776119399</v>
      </c>
      <c r="U1522" s="5"/>
      <c r="V1522" s="5"/>
      <c r="W1522" s="5">
        <f t="shared" si="589"/>
        <v>0.34000000000000008</v>
      </c>
      <c r="X1522" s="4">
        <f t="shared" si="590"/>
        <v>0.33400000000000007</v>
      </c>
      <c r="Y1522" s="4">
        <f t="shared" si="591"/>
        <v>-6.0000000000000053E-3</v>
      </c>
      <c r="Z1522" s="30">
        <f t="shared" si="592"/>
        <v>2017</v>
      </c>
      <c r="AA1522" s="4">
        <f t="shared" si="593"/>
        <v>-1</v>
      </c>
      <c r="AB1522" s="4">
        <f t="shared" si="594"/>
        <v>-1</v>
      </c>
      <c r="AC1522" s="4">
        <f t="shared" si="595"/>
        <v>0</v>
      </c>
      <c r="AD1522" s="4"/>
      <c r="AE1522" s="4">
        <f t="shared" si="596"/>
        <v>-3.356530689878956E-3</v>
      </c>
      <c r="AF1522" s="31">
        <f t="shared" si="597"/>
        <v>-0.65999999999999992</v>
      </c>
      <c r="AG1522" s="31">
        <f t="shared" si="598"/>
        <v>-0.66599999999999993</v>
      </c>
      <c r="AH1522" s="3">
        <f t="shared" si="599"/>
        <v>0</v>
      </c>
      <c r="AI1522" s="40" t="b">
        <f t="shared" si="600"/>
        <v>0</v>
      </c>
      <c r="AJ1522" s="3">
        <f t="shared" si="601"/>
        <v>2.4219066937119615E-2</v>
      </c>
      <c r="AK1522" s="3">
        <f t="shared" si="602"/>
        <v>0.78696624355592981</v>
      </c>
    </row>
    <row r="1523" spans="1:37" s="3" customFormat="1" x14ac:dyDescent="0.25">
      <c r="A1523" s="9">
        <v>43037</v>
      </c>
      <c r="B1523" s="1" t="s">
        <v>33</v>
      </c>
      <c r="C1523" s="1" t="s">
        <v>57</v>
      </c>
      <c r="D1523">
        <v>15</v>
      </c>
      <c r="E1523" s="1">
        <v>20</v>
      </c>
      <c r="F1523">
        <f t="shared" si="578"/>
        <v>0</v>
      </c>
      <c r="G1523">
        <f t="shared" si="579"/>
        <v>1</v>
      </c>
      <c r="H1523" s="4">
        <v>2.38</v>
      </c>
      <c r="I1523" s="4">
        <v>1.653</v>
      </c>
      <c r="J1523" s="4">
        <v>2.5299999999999998</v>
      </c>
      <c r="K1523" s="4">
        <v>1.5880000000000001</v>
      </c>
      <c r="L1523" s="18">
        <f t="shared" si="580"/>
        <v>40</v>
      </c>
      <c r="M1523" s="18">
        <f t="shared" si="581"/>
        <v>60</v>
      </c>
      <c r="N1523" s="18">
        <f t="shared" si="582"/>
        <v>35</v>
      </c>
      <c r="O1523" s="18">
        <f t="shared" si="583"/>
        <v>60</v>
      </c>
      <c r="P1523" s="4">
        <f t="shared" si="584"/>
        <v>201710</v>
      </c>
      <c r="Q1523" s="23">
        <f t="shared" si="585"/>
        <v>1.439806412583182</v>
      </c>
      <c r="R1523" s="23">
        <f t="shared" si="586"/>
        <v>-2.2560312493064343</v>
      </c>
      <c r="S1523" s="22">
        <f t="shared" si="587"/>
        <v>-0.8162248367232523</v>
      </c>
      <c r="T1523" s="5">
        <f t="shared" si="588"/>
        <v>0.69453781512605051</v>
      </c>
      <c r="U1523" s="5"/>
      <c r="V1523" s="5"/>
      <c r="W1523" s="5">
        <f t="shared" si="589"/>
        <v>-1</v>
      </c>
      <c r="X1523" s="4">
        <f t="shared" si="590"/>
        <v>-1</v>
      </c>
      <c r="Y1523" s="4">
        <f t="shared" si="591"/>
        <v>0</v>
      </c>
      <c r="Z1523" s="30">
        <f t="shared" si="592"/>
        <v>2017</v>
      </c>
      <c r="AA1523" s="4">
        <f t="shared" si="593"/>
        <v>0.65300000000000002</v>
      </c>
      <c r="AB1523" s="4">
        <f t="shared" si="594"/>
        <v>0.58800000000000008</v>
      </c>
      <c r="AC1523" s="4">
        <f t="shared" si="595"/>
        <v>-6.4999999999999947E-2</v>
      </c>
      <c r="AD1523" s="4"/>
      <c r="AE1523" s="4">
        <f t="shared" si="596"/>
        <v>2.4911150230843282E-2</v>
      </c>
      <c r="AF1523" s="31">
        <f t="shared" si="597"/>
        <v>-0.34699999999999998</v>
      </c>
      <c r="AG1523" s="31">
        <f t="shared" si="598"/>
        <v>-0.41199999999999992</v>
      </c>
      <c r="AH1523" s="3">
        <f t="shared" si="599"/>
        <v>0</v>
      </c>
      <c r="AI1523" s="40" t="b">
        <f t="shared" si="600"/>
        <v>0</v>
      </c>
      <c r="AJ1523" s="3">
        <f t="shared" si="601"/>
        <v>2.4512769650384292E-2</v>
      </c>
      <c r="AK1523" s="3">
        <f t="shared" si="602"/>
        <v>0.73942748738406627</v>
      </c>
    </row>
    <row r="1524" spans="1:37" s="3" customFormat="1" x14ac:dyDescent="0.25">
      <c r="A1524" s="9">
        <v>43037</v>
      </c>
      <c r="B1524" s="1" t="s">
        <v>48</v>
      </c>
      <c r="C1524" s="1" t="s">
        <v>37</v>
      </c>
      <c r="D1524">
        <v>19</v>
      </c>
      <c r="E1524" s="1">
        <v>33</v>
      </c>
      <c r="F1524">
        <f t="shared" si="578"/>
        <v>0</v>
      </c>
      <c r="G1524">
        <f t="shared" si="579"/>
        <v>1</v>
      </c>
      <c r="H1524" s="4">
        <v>2.21</v>
      </c>
      <c r="I1524" s="4">
        <v>1.746</v>
      </c>
      <c r="J1524" s="4">
        <v>2.44</v>
      </c>
      <c r="K1524" s="4">
        <v>1.625</v>
      </c>
      <c r="L1524" s="18">
        <f t="shared" si="580"/>
        <v>40</v>
      </c>
      <c r="M1524" s="18">
        <f t="shared" si="581"/>
        <v>55</v>
      </c>
      <c r="N1524" s="18">
        <f t="shared" si="582"/>
        <v>40</v>
      </c>
      <c r="O1524" s="18">
        <f t="shared" si="583"/>
        <v>60</v>
      </c>
      <c r="P1524" s="4">
        <f t="shared" si="584"/>
        <v>201710</v>
      </c>
      <c r="Q1524" s="23">
        <f t="shared" si="585"/>
        <v>1.265750286368843</v>
      </c>
      <c r="R1524" s="23">
        <f t="shared" si="586"/>
        <v>-2.166928854718277</v>
      </c>
      <c r="S1524" s="22">
        <f t="shared" si="587"/>
        <v>-0.90117856834943399</v>
      </c>
      <c r="T1524" s="5">
        <f t="shared" si="588"/>
        <v>0.79004524886877825</v>
      </c>
      <c r="U1524" s="5"/>
      <c r="V1524" s="5"/>
      <c r="W1524" s="5">
        <f t="shared" si="589"/>
        <v>-1</v>
      </c>
      <c r="X1524" s="4">
        <f t="shared" si="590"/>
        <v>-1</v>
      </c>
      <c r="Y1524" s="4">
        <f t="shared" si="591"/>
        <v>0</v>
      </c>
      <c r="Z1524" s="30">
        <f t="shared" si="592"/>
        <v>2017</v>
      </c>
      <c r="AA1524" s="4">
        <f t="shared" si="593"/>
        <v>0.746</v>
      </c>
      <c r="AB1524" s="4">
        <f t="shared" si="594"/>
        <v>0.625</v>
      </c>
      <c r="AC1524" s="4">
        <f t="shared" si="595"/>
        <v>-0.121</v>
      </c>
      <c r="AD1524" s="4"/>
      <c r="AE1524" s="4">
        <f t="shared" si="596"/>
        <v>4.2652622209034929E-2</v>
      </c>
      <c r="AF1524" s="31">
        <f t="shared" si="597"/>
        <v>-0.254</v>
      </c>
      <c r="AG1524" s="31">
        <f t="shared" si="598"/>
        <v>-0.375</v>
      </c>
      <c r="AH1524" s="3">
        <f t="shared" si="599"/>
        <v>1</v>
      </c>
      <c r="AI1524" s="40">
        <f t="shared" si="600"/>
        <v>1.7426248286481538E-2</v>
      </c>
      <c r="AJ1524" s="3">
        <f t="shared" si="601"/>
        <v>2.4605662285136498E-2</v>
      </c>
      <c r="AK1524" s="3">
        <f t="shared" si="602"/>
        <v>0.73430507639373421</v>
      </c>
    </row>
    <row r="1525" spans="1:37" s="3" customFormat="1" x14ac:dyDescent="0.25">
      <c r="A1525" s="9">
        <v>43037</v>
      </c>
      <c r="B1525" s="1" t="s">
        <v>61</v>
      </c>
      <c r="C1525" s="1" t="s">
        <v>47</v>
      </c>
      <c r="D1525">
        <v>41</v>
      </c>
      <c r="E1525" s="1">
        <v>38</v>
      </c>
      <c r="F1525">
        <f t="shared" si="578"/>
        <v>1</v>
      </c>
      <c r="G1525">
        <f t="shared" si="579"/>
        <v>0</v>
      </c>
      <c r="H1525" s="4">
        <v>1.4</v>
      </c>
      <c r="I1525" s="4">
        <v>3.22</v>
      </c>
      <c r="J1525" s="4">
        <v>1.4</v>
      </c>
      <c r="K1525" s="4">
        <v>3.22</v>
      </c>
      <c r="L1525" s="18">
        <f t="shared" si="580"/>
        <v>70</v>
      </c>
      <c r="M1525" s="18">
        <f t="shared" si="581"/>
        <v>30</v>
      </c>
      <c r="N1525" s="18">
        <f t="shared" si="582"/>
        <v>70</v>
      </c>
      <c r="O1525" s="18">
        <f t="shared" si="583"/>
        <v>30</v>
      </c>
      <c r="P1525" s="4">
        <f t="shared" si="584"/>
        <v>201710</v>
      </c>
      <c r="Q1525" s="23">
        <f t="shared" si="585"/>
        <v>1.4</v>
      </c>
      <c r="R1525" s="23">
        <f t="shared" si="586"/>
        <v>-2.9504504504504507</v>
      </c>
      <c r="S1525" s="22">
        <f t="shared" si="587"/>
        <v>-1.5504504504504508</v>
      </c>
      <c r="T1525" s="5">
        <f t="shared" si="588"/>
        <v>2.3000000000000003</v>
      </c>
      <c r="U1525" s="5"/>
      <c r="V1525" s="5"/>
      <c r="W1525" s="5">
        <f t="shared" si="589"/>
        <v>0.39999999999999991</v>
      </c>
      <c r="X1525" s="4">
        <f t="shared" si="590"/>
        <v>0.39999999999999991</v>
      </c>
      <c r="Y1525" s="4">
        <f t="shared" si="591"/>
        <v>0</v>
      </c>
      <c r="Z1525" s="30">
        <f t="shared" si="592"/>
        <v>2017</v>
      </c>
      <c r="AA1525" s="4">
        <f t="shared" si="593"/>
        <v>-1</v>
      </c>
      <c r="AB1525" s="4">
        <f t="shared" si="594"/>
        <v>-1</v>
      </c>
      <c r="AC1525" s="4">
        <f t="shared" si="595"/>
        <v>0</v>
      </c>
      <c r="AD1525" s="4"/>
      <c r="AE1525" s="4">
        <f t="shared" si="596"/>
        <v>0</v>
      </c>
      <c r="AF1525" s="31">
        <f t="shared" si="597"/>
        <v>-0.60000000000000009</v>
      </c>
      <c r="AG1525" s="31">
        <f t="shared" si="598"/>
        <v>-0.60000000000000009</v>
      </c>
      <c r="AH1525" s="3">
        <f t="shared" si="599"/>
        <v>0</v>
      </c>
      <c r="AI1525" s="40" t="b">
        <f t="shared" si="600"/>
        <v>0</v>
      </c>
      <c r="AJ1525" s="3">
        <f t="shared" si="601"/>
        <v>2.4242424242424288E-2</v>
      </c>
      <c r="AK1525" s="3">
        <f t="shared" si="602"/>
        <v>0.77266088720122128</v>
      </c>
    </row>
    <row r="1526" spans="1:37" s="3" customFormat="1" x14ac:dyDescent="0.25">
      <c r="A1526" s="9">
        <v>43037</v>
      </c>
      <c r="B1526" s="1" t="s">
        <v>46</v>
      </c>
      <c r="C1526" s="1" t="s">
        <v>54</v>
      </c>
      <c r="D1526">
        <v>34</v>
      </c>
      <c r="E1526" s="1">
        <v>14</v>
      </c>
      <c r="F1526">
        <f t="shared" si="578"/>
        <v>1</v>
      </c>
      <c r="G1526">
        <f t="shared" si="579"/>
        <v>0</v>
      </c>
      <c r="H1526" s="4">
        <v>1.7350000000000001</v>
      </c>
      <c r="I1526" s="4">
        <v>2.23</v>
      </c>
      <c r="J1526" s="4">
        <v>1.7869999999999999</v>
      </c>
      <c r="K1526" s="4">
        <v>2.15</v>
      </c>
      <c r="L1526" s="18">
        <f t="shared" si="580"/>
        <v>50</v>
      </c>
      <c r="M1526" s="18">
        <f t="shared" si="581"/>
        <v>40</v>
      </c>
      <c r="N1526" s="18">
        <f t="shared" si="582"/>
        <v>55</v>
      </c>
      <c r="O1526" s="18">
        <f t="shared" si="583"/>
        <v>45</v>
      </c>
      <c r="P1526" s="4">
        <f t="shared" si="584"/>
        <v>201710</v>
      </c>
      <c r="Q1526" s="23">
        <f t="shared" si="585"/>
        <v>1.7350000000000001</v>
      </c>
      <c r="R1526" s="23">
        <f t="shared" si="586"/>
        <v>-2.1735523477683754</v>
      </c>
      <c r="S1526" s="22">
        <f t="shared" si="587"/>
        <v>-0.43855234776837526</v>
      </c>
      <c r="T1526" s="5">
        <f t="shared" si="588"/>
        <v>1.2853025936599423</v>
      </c>
      <c r="U1526" s="5"/>
      <c r="V1526" s="5"/>
      <c r="W1526" s="5">
        <f t="shared" si="589"/>
        <v>0.7350000000000001</v>
      </c>
      <c r="X1526" s="4">
        <f t="shared" si="590"/>
        <v>0.78699999999999992</v>
      </c>
      <c r="Y1526" s="4">
        <f t="shared" si="591"/>
        <v>5.1999999999999824E-2</v>
      </c>
      <c r="Z1526" s="30">
        <f t="shared" si="592"/>
        <v>2017</v>
      </c>
      <c r="AA1526" s="4">
        <f t="shared" si="593"/>
        <v>-1</v>
      </c>
      <c r="AB1526" s="4">
        <f t="shared" si="594"/>
        <v>-1</v>
      </c>
      <c r="AC1526" s="4">
        <f t="shared" si="595"/>
        <v>0</v>
      </c>
      <c r="AD1526" s="4"/>
      <c r="AE1526" s="4">
        <f t="shared" si="596"/>
        <v>1.6771785985560173E-2</v>
      </c>
      <c r="AF1526" s="31">
        <f t="shared" si="597"/>
        <v>-0.2649999999999999</v>
      </c>
      <c r="AG1526" s="31">
        <f t="shared" si="598"/>
        <v>-0.21300000000000008</v>
      </c>
      <c r="AH1526" s="3">
        <f t="shared" si="599"/>
        <v>0</v>
      </c>
      <c r="AI1526" s="40" t="b">
        <f t="shared" si="600"/>
        <v>0</v>
      </c>
      <c r="AJ1526" s="3">
        <f t="shared" si="601"/>
        <v>2.4199243379571134E-2</v>
      </c>
      <c r="AK1526" s="3">
        <f t="shared" si="602"/>
        <v>0.73512894137986473</v>
      </c>
    </row>
    <row r="1527" spans="1:37" s="3" customFormat="1" x14ac:dyDescent="0.25">
      <c r="A1527" s="9">
        <v>43037</v>
      </c>
      <c r="B1527" s="1" t="s">
        <v>44</v>
      </c>
      <c r="C1527" s="1" t="s">
        <v>36</v>
      </c>
      <c r="D1527">
        <v>24</v>
      </c>
      <c r="E1527" s="1">
        <v>23</v>
      </c>
      <c r="F1527">
        <f t="shared" si="578"/>
        <v>1</v>
      </c>
      <c r="G1527">
        <f t="shared" si="579"/>
        <v>0</v>
      </c>
      <c r="H1527" s="4">
        <v>1.2</v>
      </c>
      <c r="I1527" s="4">
        <v>5.23</v>
      </c>
      <c r="J1527" s="4">
        <v>1.21</v>
      </c>
      <c r="K1527" s="4">
        <v>5.04</v>
      </c>
      <c r="L1527" s="18">
        <f t="shared" si="580"/>
        <v>80</v>
      </c>
      <c r="M1527" s="18">
        <f t="shared" si="581"/>
        <v>15</v>
      </c>
      <c r="N1527" s="18">
        <f t="shared" si="582"/>
        <v>80</v>
      </c>
      <c r="O1527" s="18">
        <f t="shared" si="583"/>
        <v>15</v>
      </c>
      <c r="P1527" s="4">
        <f t="shared" si="584"/>
        <v>201710</v>
      </c>
      <c r="Q1527" s="23">
        <f t="shared" si="585"/>
        <v>1.2</v>
      </c>
      <c r="R1527" s="23">
        <f t="shared" si="586"/>
        <v>-5.2364066193853436</v>
      </c>
      <c r="S1527" s="22">
        <f t="shared" si="587"/>
        <v>-4.0364066193853434</v>
      </c>
      <c r="T1527" s="5">
        <f t="shared" si="588"/>
        <v>4.3583333333333343</v>
      </c>
      <c r="U1527" s="5"/>
      <c r="V1527" s="5"/>
      <c r="W1527" s="5">
        <f t="shared" si="589"/>
        <v>0.19999999999999996</v>
      </c>
      <c r="X1527" s="4">
        <f t="shared" si="590"/>
        <v>0.20999999999999996</v>
      </c>
      <c r="Y1527" s="4">
        <f t="shared" si="591"/>
        <v>1.0000000000000009E-2</v>
      </c>
      <c r="Z1527" s="30">
        <f t="shared" si="592"/>
        <v>2017</v>
      </c>
      <c r="AA1527" s="4">
        <f t="shared" si="593"/>
        <v>-1</v>
      </c>
      <c r="AB1527" s="4">
        <f t="shared" si="594"/>
        <v>-1</v>
      </c>
      <c r="AC1527" s="4">
        <f t="shared" si="595"/>
        <v>0</v>
      </c>
      <c r="AD1527" s="4"/>
      <c r="AE1527" s="4">
        <f t="shared" si="596"/>
        <v>6.8870523415978102E-3</v>
      </c>
      <c r="AF1527" s="31">
        <f t="shared" si="597"/>
        <v>-0.8</v>
      </c>
      <c r="AG1527" s="31">
        <f t="shared" si="598"/>
        <v>-0.79</v>
      </c>
      <c r="AH1527" s="3">
        <f t="shared" si="599"/>
        <v>0</v>
      </c>
      <c r="AI1527" s="40" t="b">
        <f t="shared" si="600"/>
        <v>0</v>
      </c>
      <c r="AJ1527" s="3">
        <f t="shared" si="601"/>
        <v>2.3950233281493039E-2</v>
      </c>
      <c r="AK1527" s="3">
        <f t="shared" si="602"/>
        <v>0.83675303979549598</v>
      </c>
    </row>
    <row r="1528" spans="1:37" s="3" customFormat="1" x14ac:dyDescent="0.25">
      <c r="A1528" s="9">
        <v>43037</v>
      </c>
      <c r="B1528" s="1" t="s">
        <v>52</v>
      </c>
      <c r="C1528" s="1" t="s">
        <v>74</v>
      </c>
      <c r="D1528">
        <v>21</v>
      </c>
      <c r="E1528" s="1">
        <v>13</v>
      </c>
      <c r="F1528">
        <f t="shared" si="578"/>
        <v>1</v>
      </c>
      <c r="G1528">
        <f t="shared" si="579"/>
        <v>0</v>
      </c>
      <c r="H1528" s="4">
        <v>1.3069999999999999</v>
      </c>
      <c r="I1528" s="4">
        <v>3.85</v>
      </c>
      <c r="J1528" s="4">
        <v>1.37</v>
      </c>
      <c r="K1528" s="4">
        <v>3.39</v>
      </c>
      <c r="L1528" s="18">
        <f t="shared" si="580"/>
        <v>70</v>
      </c>
      <c r="M1528" s="18">
        <f t="shared" si="581"/>
        <v>25</v>
      </c>
      <c r="N1528" s="18">
        <f t="shared" si="582"/>
        <v>70</v>
      </c>
      <c r="O1528" s="18">
        <f t="shared" si="583"/>
        <v>25</v>
      </c>
      <c r="P1528" s="4">
        <f t="shared" si="584"/>
        <v>201710</v>
      </c>
      <c r="Q1528" s="23">
        <f t="shared" si="585"/>
        <v>1.3069999999999999</v>
      </c>
      <c r="R1528" s="23">
        <f t="shared" si="586"/>
        <v>-3.6082061832104699</v>
      </c>
      <c r="S1528" s="22">
        <f t="shared" si="587"/>
        <v>-2.30120618321047</v>
      </c>
      <c r="T1528" s="5">
        <f t="shared" si="588"/>
        <v>2.9456771231828616</v>
      </c>
      <c r="U1528" s="5"/>
      <c r="V1528" s="5"/>
      <c r="W1528" s="5">
        <f t="shared" si="589"/>
        <v>0.30699999999999994</v>
      </c>
      <c r="X1528" s="4">
        <f t="shared" si="590"/>
        <v>0.37000000000000011</v>
      </c>
      <c r="Y1528" s="4">
        <f t="shared" si="591"/>
        <v>6.3000000000000167E-2</v>
      </c>
      <c r="Z1528" s="30">
        <f t="shared" si="592"/>
        <v>2017</v>
      </c>
      <c r="AA1528" s="4">
        <f t="shared" si="593"/>
        <v>-1</v>
      </c>
      <c r="AB1528" s="4">
        <f t="shared" si="594"/>
        <v>-1</v>
      </c>
      <c r="AC1528" s="4">
        <f t="shared" si="595"/>
        <v>0</v>
      </c>
      <c r="AD1528" s="4"/>
      <c r="AE1528" s="4">
        <f t="shared" si="596"/>
        <v>3.5183933787187538E-2</v>
      </c>
      <c r="AF1528" s="31">
        <f t="shared" si="597"/>
        <v>-0.69300000000000006</v>
      </c>
      <c r="AG1528" s="31">
        <f t="shared" si="598"/>
        <v>-0.62999999999999989</v>
      </c>
      <c r="AH1528" s="3">
        <f t="shared" si="599"/>
        <v>1</v>
      </c>
      <c r="AI1528" s="40">
        <f t="shared" si="600"/>
        <v>1.0332732960470215E-2</v>
      </c>
      <c r="AJ1528" s="3">
        <f t="shared" si="601"/>
        <v>2.424859414388203E-2</v>
      </c>
      <c r="AK1528" s="3">
        <f t="shared" si="602"/>
        <v>0.79633120344464525</v>
      </c>
    </row>
    <row r="1529" spans="1:37" s="3" customFormat="1" x14ac:dyDescent="0.25">
      <c r="A1529" s="9">
        <v>43037</v>
      </c>
      <c r="B1529" s="1" t="s">
        <v>42</v>
      </c>
      <c r="C1529" s="1" t="s">
        <v>45</v>
      </c>
      <c r="D1529">
        <v>20</v>
      </c>
      <c r="E1529" s="1">
        <v>12</v>
      </c>
      <c r="F1529">
        <f t="shared" si="578"/>
        <v>1</v>
      </c>
      <c r="G1529">
        <f t="shared" si="579"/>
        <v>0</v>
      </c>
      <c r="H1529" s="4">
        <v>1.2809999999999999</v>
      </c>
      <c r="I1529" s="4">
        <v>4.0999999999999996</v>
      </c>
      <c r="J1529" s="4">
        <v>1.2849999999999999</v>
      </c>
      <c r="K1529" s="4">
        <v>4.05</v>
      </c>
      <c r="L1529" s="18">
        <f t="shared" si="580"/>
        <v>70</v>
      </c>
      <c r="M1529" s="18">
        <f t="shared" si="581"/>
        <v>20</v>
      </c>
      <c r="N1529" s="18">
        <f t="shared" si="582"/>
        <v>75</v>
      </c>
      <c r="O1529" s="18">
        <f t="shared" si="583"/>
        <v>20</v>
      </c>
      <c r="P1529" s="4">
        <f t="shared" si="584"/>
        <v>201710</v>
      </c>
      <c r="Q1529" s="23">
        <f t="shared" si="585"/>
        <v>1.2809999999999999</v>
      </c>
      <c r="R1529" s="23">
        <f t="shared" si="586"/>
        <v>-3.8812995063712559</v>
      </c>
      <c r="S1529" s="22">
        <f t="shared" si="587"/>
        <v>-2.6002995063712557</v>
      </c>
      <c r="T1529" s="5">
        <f t="shared" si="588"/>
        <v>3.2006245120999219</v>
      </c>
      <c r="U1529" s="5"/>
      <c r="V1529" s="5"/>
      <c r="W1529" s="5">
        <f t="shared" si="589"/>
        <v>0.28099999999999992</v>
      </c>
      <c r="X1529" s="4">
        <f t="shared" si="590"/>
        <v>0.28499999999999992</v>
      </c>
      <c r="Y1529" s="4">
        <f t="shared" si="591"/>
        <v>4.0000000000000036E-3</v>
      </c>
      <c r="Z1529" s="30">
        <f t="shared" si="592"/>
        <v>2017</v>
      </c>
      <c r="AA1529" s="4">
        <f t="shared" si="593"/>
        <v>-1</v>
      </c>
      <c r="AB1529" s="4">
        <f t="shared" si="594"/>
        <v>-1</v>
      </c>
      <c r="AC1529" s="4">
        <f t="shared" si="595"/>
        <v>0</v>
      </c>
      <c r="AD1529" s="4"/>
      <c r="AE1529" s="4">
        <f t="shared" si="596"/>
        <v>2.4300081709025534E-3</v>
      </c>
      <c r="AF1529" s="31">
        <f t="shared" si="597"/>
        <v>-0.71900000000000008</v>
      </c>
      <c r="AG1529" s="31">
        <f t="shared" si="598"/>
        <v>-0.71500000000000008</v>
      </c>
      <c r="AH1529" s="3">
        <f t="shared" si="599"/>
        <v>0</v>
      </c>
      <c r="AI1529" s="40" t="b">
        <f t="shared" si="600"/>
        <v>0</v>
      </c>
      <c r="AJ1529" s="3">
        <f t="shared" si="601"/>
        <v>2.3954655268537461E-2</v>
      </c>
      <c r="AK1529" s="3">
        <f t="shared" si="602"/>
        <v>0.80492706461666563</v>
      </c>
    </row>
    <row r="1530" spans="1:37" s="3" customFormat="1" x14ac:dyDescent="0.25">
      <c r="A1530" s="9">
        <v>43037</v>
      </c>
      <c r="B1530" s="1" t="s">
        <v>53</v>
      </c>
      <c r="C1530" s="1" t="s">
        <v>41</v>
      </c>
      <c r="D1530">
        <v>20</v>
      </c>
      <c r="E1530" s="1">
        <v>25</v>
      </c>
      <c r="F1530">
        <f t="shared" si="578"/>
        <v>0</v>
      </c>
      <c r="G1530">
        <f t="shared" si="579"/>
        <v>1</v>
      </c>
      <c r="H1530" s="4">
        <v>2.75</v>
      </c>
      <c r="I1530" s="4">
        <v>1.512</v>
      </c>
      <c r="J1530" s="4">
        <v>3.5</v>
      </c>
      <c r="K1530" s="4">
        <v>1.353</v>
      </c>
      <c r="L1530" s="18">
        <f t="shared" si="580"/>
        <v>30</v>
      </c>
      <c r="M1530" s="18">
        <f t="shared" si="581"/>
        <v>65</v>
      </c>
      <c r="N1530" s="18">
        <f t="shared" si="582"/>
        <v>25</v>
      </c>
      <c r="O1530" s="18">
        <f t="shared" si="583"/>
        <v>70</v>
      </c>
      <c r="P1530" s="4">
        <f t="shared" si="584"/>
        <v>201710</v>
      </c>
      <c r="Q1530" s="23">
        <f t="shared" si="585"/>
        <v>1.8187830687830688</v>
      </c>
      <c r="R1530" s="23">
        <f t="shared" si="586"/>
        <v>-2.5245535714285712</v>
      </c>
      <c r="S1530" s="22">
        <f t="shared" si="587"/>
        <v>-0.70577050264550234</v>
      </c>
      <c r="T1530" s="5">
        <f t="shared" si="588"/>
        <v>0.54981818181818187</v>
      </c>
      <c r="U1530" s="5"/>
      <c r="V1530" s="5"/>
      <c r="W1530" s="5">
        <f t="shared" si="589"/>
        <v>-1</v>
      </c>
      <c r="X1530" s="4">
        <f t="shared" si="590"/>
        <v>-1</v>
      </c>
      <c r="Y1530" s="4">
        <f t="shared" si="591"/>
        <v>0</v>
      </c>
      <c r="Z1530" s="30">
        <f t="shared" si="592"/>
        <v>2017</v>
      </c>
      <c r="AA1530" s="4">
        <f t="shared" si="593"/>
        <v>0.51200000000000001</v>
      </c>
      <c r="AB1530" s="4">
        <f t="shared" si="594"/>
        <v>0.35299999999999998</v>
      </c>
      <c r="AC1530" s="4">
        <f t="shared" si="595"/>
        <v>-0.15900000000000003</v>
      </c>
      <c r="AD1530" s="4"/>
      <c r="AE1530" s="4">
        <f t="shared" si="596"/>
        <v>7.7922077922077948E-2</v>
      </c>
      <c r="AF1530" s="31">
        <f t="shared" si="597"/>
        <v>-0.48799999999999999</v>
      </c>
      <c r="AG1530" s="31">
        <f t="shared" si="598"/>
        <v>-0.64700000000000002</v>
      </c>
      <c r="AH1530" s="3">
        <f t="shared" si="599"/>
        <v>1</v>
      </c>
      <c r="AI1530" s="40">
        <f t="shared" si="600"/>
        <v>5.2910052910052907E-2</v>
      </c>
      <c r="AJ1530" s="3">
        <f t="shared" si="601"/>
        <v>2.4401689347724131E-2</v>
      </c>
      <c r="AK1530" s="3">
        <f t="shared" si="602"/>
        <v>0.75348436146896947</v>
      </c>
    </row>
    <row r="1531" spans="1:37" s="3" customFormat="1" x14ac:dyDescent="0.25">
      <c r="A1531" s="9">
        <v>43037</v>
      </c>
      <c r="B1531" s="1" t="s">
        <v>55</v>
      </c>
      <c r="C1531" s="1" t="s">
        <v>38</v>
      </c>
      <c r="D1531">
        <v>33</v>
      </c>
      <c r="E1531" s="1">
        <v>10</v>
      </c>
      <c r="F1531">
        <f t="shared" si="578"/>
        <v>1</v>
      </c>
      <c r="G1531">
        <f t="shared" si="579"/>
        <v>0</v>
      </c>
      <c r="H1531" s="4">
        <v>1.1419999999999999</v>
      </c>
      <c r="I1531" s="4">
        <v>6.69</v>
      </c>
      <c r="J1531" s="4">
        <v>1.1359999999999999</v>
      </c>
      <c r="K1531" s="4">
        <v>6.9</v>
      </c>
      <c r="L1531" s="18">
        <f t="shared" si="580"/>
        <v>80</v>
      </c>
      <c r="M1531" s="18">
        <f t="shared" si="581"/>
        <v>10</v>
      </c>
      <c r="N1531" s="18">
        <f t="shared" si="582"/>
        <v>85</v>
      </c>
      <c r="O1531" s="18">
        <f t="shared" si="583"/>
        <v>10</v>
      </c>
      <c r="P1531" s="4">
        <f t="shared" si="584"/>
        <v>201710</v>
      </c>
      <c r="Q1531" s="23">
        <f t="shared" si="585"/>
        <v>1.1419999999999999</v>
      </c>
      <c r="R1531" s="23">
        <f t="shared" si="586"/>
        <v>-7.218000445555588</v>
      </c>
      <c r="S1531" s="22">
        <f t="shared" si="587"/>
        <v>-6.0760004455555876</v>
      </c>
      <c r="T1531" s="5">
        <f t="shared" si="588"/>
        <v>5.85814360770578</v>
      </c>
      <c r="U1531" s="5"/>
      <c r="V1531" s="5"/>
      <c r="W1531" s="5">
        <f t="shared" si="589"/>
        <v>0.1419999999999999</v>
      </c>
      <c r="X1531" s="4">
        <f t="shared" si="590"/>
        <v>0.1359999999999999</v>
      </c>
      <c r="Y1531" s="4">
        <f t="shared" si="591"/>
        <v>-6.0000000000000053E-3</v>
      </c>
      <c r="Z1531" s="30">
        <f t="shared" si="592"/>
        <v>2017</v>
      </c>
      <c r="AA1531" s="4">
        <f t="shared" si="593"/>
        <v>-1</v>
      </c>
      <c r="AB1531" s="4">
        <f t="shared" si="594"/>
        <v>-1</v>
      </c>
      <c r="AC1531" s="4">
        <f t="shared" si="595"/>
        <v>0</v>
      </c>
      <c r="AD1531" s="4"/>
      <c r="AE1531" s="4">
        <f t="shared" si="596"/>
        <v>-4.6249475839273968E-3</v>
      </c>
      <c r="AF1531" s="31">
        <f t="shared" si="597"/>
        <v>-0.8580000000000001</v>
      </c>
      <c r="AG1531" s="31">
        <f t="shared" si="598"/>
        <v>-0.8640000000000001</v>
      </c>
      <c r="AH1531" s="3">
        <f t="shared" si="599"/>
        <v>0</v>
      </c>
      <c r="AI1531" s="40" t="b">
        <f t="shared" si="600"/>
        <v>0</v>
      </c>
      <c r="AJ1531" s="3">
        <f t="shared" si="601"/>
        <v>2.4517364657814289E-2</v>
      </c>
      <c r="AK1531" s="3">
        <f t="shared" si="602"/>
        <v>0.86581986161637881</v>
      </c>
    </row>
    <row r="1532" spans="1:37" s="3" customFormat="1" x14ac:dyDescent="0.25">
      <c r="A1532" s="9">
        <v>43037</v>
      </c>
      <c r="B1532" s="1" t="s">
        <v>39</v>
      </c>
      <c r="C1532" s="1" t="s">
        <v>40</v>
      </c>
      <c r="D1532">
        <v>3</v>
      </c>
      <c r="E1532" s="1">
        <v>17</v>
      </c>
      <c r="F1532">
        <f t="shared" si="578"/>
        <v>0</v>
      </c>
      <c r="G1532">
        <f t="shared" si="579"/>
        <v>1</v>
      </c>
      <c r="H1532" s="4">
        <v>1.7509999999999999</v>
      </c>
      <c r="I1532" s="4">
        <v>2.2000000000000002</v>
      </c>
      <c r="J1532" s="4">
        <v>1.806</v>
      </c>
      <c r="K1532" s="4">
        <v>2.12</v>
      </c>
      <c r="L1532" s="18">
        <f t="shared" si="580"/>
        <v>50</v>
      </c>
      <c r="M1532" s="18">
        <f t="shared" si="581"/>
        <v>45</v>
      </c>
      <c r="N1532" s="18">
        <f t="shared" si="582"/>
        <v>55</v>
      </c>
      <c r="O1532" s="18">
        <f t="shared" si="583"/>
        <v>45</v>
      </c>
      <c r="P1532" s="4">
        <f t="shared" si="584"/>
        <v>201710</v>
      </c>
      <c r="Q1532" s="23">
        <f t="shared" si="585"/>
        <v>0.79590909090909079</v>
      </c>
      <c r="R1532" s="23">
        <f t="shared" si="586"/>
        <v>-2.1648912561029738</v>
      </c>
      <c r="S1532" s="22">
        <f t="shared" si="587"/>
        <v>-1.3689821651938829</v>
      </c>
      <c r="T1532" s="5">
        <f t="shared" si="588"/>
        <v>1.2564249000571104</v>
      </c>
      <c r="U1532" s="5"/>
      <c r="V1532" s="5"/>
      <c r="W1532" s="5">
        <f t="shared" si="589"/>
        <v>-1</v>
      </c>
      <c r="X1532" s="4">
        <f t="shared" si="590"/>
        <v>-1</v>
      </c>
      <c r="Y1532" s="4">
        <f t="shared" si="591"/>
        <v>0</v>
      </c>
      <c r="Z1532" s="30">
        <f t="shared" si="592"/>
        <v>2017</v>
      </c>
      <c r="AA1532" s="4">
        <f t="shared" si="593"/>
        <v>1.2000000000000002</v>
      </c>
      <c r="AB1532" s="4">
        <f t="shared" si="594"/>
        <v>1.1200000000000001</v>
      </c>
      <c r="AC1532" s="4">
        <f t="shared" si="595"/>
        <v>-8.0000000000000071E-2</v>
      </c>
      <c r="AD1532" s="4"/>
      <c r="AE1532" s="4">
        <f t="shared" si="596"/>
        <v>1.7392371263249107E-2</v>
      </c>
      <c r="AF1532" s="31">
        <f t="shared" si="597"/>
        <v>0.20000000000000018</v>
      </c>
      <c r="AG1532" s="31">
        <f t="shared" si="598"/>
        <v>0.12000000000000011</v>
      </c>
      <c r="AH1532" s="3">
        <f t="shared" si="599"/>
        <v>0</v>
      </c>
      <c r="AI1532" s="40" t="b">
        <f t="shared" si="600"/>
        <v>0</v>
      </c>
      <c r="AJ1532" s="3">
        <f t="shared" si="601"/>
        <v>2.5006327512022253E-2</v>
      </c>
      <c r="AK1532" s="3">
        <f t="shared" si="602"/>
        <v>0.73375014748867118</v>
      </c>
    </row>
    <row r="1533" spans="1:37" s="3" customFormat="1" x14ac:dyDescent="0.25">
      <c r="A1533" s="9">
        <v>43037</v>
      </c>
      <c r="B1533" s="1" t="s">
        <v>58</v>
      </c>
      <c r="C1533" s="1" t="s">
        <v>60</v>
      </c>
      <c r="D1533">
        <v>16</v>
      </c>
      <c r="E1533" s="1">
        <v>33</v>
      </c>
      <c r="F1533">
        <f t="shared" si="578"/>
        <v>0</v>
      </c>
      <c r="G1533">
        <f t="shared" si="579"/>
        <v>1</v>
      </c>
      <c r="H1533" s="4">
        <v>4.18</v>
      </c>
      <c r="I1533" s="4">
        <v>1.2729999999999999</v>
      </c>
      <c r="J1533" s="4">
        <v>5.39</v>
      </c>
      <c r="K1533" s="4">
        <v>1.1919999999999999</v>
      </c>
      <c r="L1533" s="18">
        <f t="shared" si="580"/>
        <v>20</v>
      </c>
      <c r="M1533" s="18">
        <f t="shared" si="581"/>
        <v>75</v>
      </c>
      <c r="N1533" s="18">
        <f t="shared" si="582"/>
        <v>15</v>
      </c>
      <c r="O1533" s="18">
        <f t="shared" si="583"/>
        <v>80</v>
      </c>
      <c r="P1533" s="4">
        <f t="shared" si="584"/>
        <v>201710</v>
      </c>
      <c r="Q1533" s="23">
        <f t="shared" si="585"/>
        <v>3.283582089552239</v>
      </c>
      <c r="R1533" s="23">
        <f t="shared" si="586"/>
        <v>-3.9774690718086956</v>
      </c>
      <c r="S1533" s="22">
        <f t="shared" si="587"/>
        <v>-0.69388698225645662</v>
      </c>
      <c r="T1533" s="5">
        <f t="shared" si="588"/>
        <v>0.30454545454545456</v>
      </c>
      <c r="U1533" s="5"/>
      <c r="V1533" s="5"/>
      <c r="W1533" s="5">
        <f t="shared" si="589"/>
        <v>-1</v>
      </c>
      <c r="X1533" s="4">
        <f t="shared" si="590"/>
        <v>-1</v>
      </c>
      <c r="Y1533" s="4">
        <f t="shared" si="591"/>
        <v>0</v>
      </c>
      <c r="Z1533" s="30">
        <f t="shared" si="592"/>
        <v>2017</v>
      </c>
      <c r="AA1533" s="4">
        <f t="shared" si="593"/>
        <v>0.27299999999999991</v>
      </c>
      <c r="AB1533" s="4">
        <f t="shared" si="594"/>
        <v>0.19199999999999995</v>
      </c>
      <c r="AC1533" s="4">
        <f t="shared" si="595"/>
        <v>-8.0999999999999961E-2</v>
      </c>
      <c r="AD1533" s="4"/>
      <c r="AE1533" s="4">
        <f t="shared" si="596"/>
        <v>5.3705692803437177E-2</v>
      </c>
      <c r="AF1533" s="31">
        <f t="shared" si="597"/>
        <v>-0.72700000000000009</v>
      </c>
      <c r="AG1533" s="31">
        <f t="shared" si="598"/>
        <v>-0.80800000000000005</v>
      </c>
      <c r="AH1533" s="3">
        <f t="shared" si="599"/>
        <v>1</v>
      </c>
      <c r="AI1533" s="40">
        <f t="shared" si="600"/>
        <v>2.8925288604336852E-2</v>
      </c>
      <c r="AJ1533" s="3">
        <f t="shared" si="601"/>
        <v>2.4181184668989664E-2</v>
      </c>
      <c r="AK1533" s="3">
        <f t="shared" si="602"/>
        <v>0.80741337303677407</v>
      </c>
    </row>
    <row r="1534" spans="1:37" s="3" customFormat="1" x14ac:dyDescent="0.25">
      <c r="A1534" s="9">
        <v>43034</v>
      </c>
      <c r="B1534" s="1" t="s">
        <v>43</v>
      </c>
      <c r="C1534" s="1" t="s">
        <v>51</v>
      </c>
      <c r="D1534">
        <v>40</v>
      </c>
      <c r="E1534" s="1">
        <v>0</v>
      </c>
      <c r="F1534">
        <f t="shared" si="578"/>
        <v>1</v>
      </c>
      <c r="G1534">
        <f t="shared" si="579"/>
        <v>0</v>
      </c>
      <c r="H1534" s="4">
        <v>1.5980000000000001</v>
      </c>
      <c r="I1534" s="4">
        <v>2.5099999999999998</v>
      </c>
      <c r="J1534" s="4">
        <v>1.653</v>
      </c>
      <c r="K1534" s="4">
        <v>2.38</v>
      </c>
      <c r="L1534" s="18">
        <f t="shared" si="580"/>
        <v>60</v>
      </c>
      <c r="M1534" s="18">
        <f t="shared" si="581"/>
        <v>35</v>
      </c>
      <c r="N1534" s="18">
        <f t="shared" si="582"/>
        <v>60</v>
      </c>
      <c r="O1534" s="18">
        <f t="shared" si="583"/>
        <v>40</v>
      </c>
      <c r="P1534" s="4">
        <f t="shared" si="584"/>
        <v>201710</v>
      </c>
      <c r="Q1534" s="23">
        <f t="shared" si="585"/>
        <v>1.5980000000000001</v>
      </c>
      <c r="R1534" s="23">
        <f t="shared" si="586"/>
        <v>-2.334492458304724</v>
      </c>
      <c r="S1534" s="22">
        <f t="shared" si="587"/>
        <v>-0.73649245830472387</v>
      </c>
      <c r="T1534" s="5">
        <f t="shared" si="588"/>
        <v>1.5707133917396743</v>
      </c>
      <c r="U1534" s="5"/>
      <c r="V1534" s="5"/>
      <c r="W1534" s="5">
        <f t="shared" si="589"/>
        <v>0.59800000000000009</v>
      </c>
      <c r="X1534" s="4">
        <f t="shared" si="590"/>
        <v>0.65300000000000002</v>
      </c>
      <c r="Y1534" s="4">
        <f t="shared" si="591"/>
        <v>5.4999999999999938E-2</v>
      </c>
      <c r="Z1534" s="30">
        <f t="shared" si="592"/>
        <v>2017</v>
      </c>
      <c r="AA1534" s="4">
        <f t="shared" si="593"/>
        <v>-1</v>
      </c>
      <c r="AB1534" s="4">
        <f t="shared" si="594"/>
        <v>-1</v>
      </c>
      <c r="AC1534" s="4">
        <f t="shared" si="595"/>
        <v>0</v>
      </c>
      <c r="AD1534" s="4"/>
      <c r="AE1534" s="4">
        <f t="shared" si="596"/>
        <v>2.0821550228772079E-2</v>
      </c>
      <c r="AF1534" s="31">
        <f t="shared" si="597"/>
        <v>-0.40199999999999991</v>
      </c>
      <c r="AG1534" s="31">
        <f t="shared" si="598"/>
        <v>-0.34699999999999998</v>
      </c>
      <c r="AH1534" s="3">
        <f t="shared" si="599"/>
        <v>0</v>
      </c>
      <c r="AI1534" s="40" t="b">
        <f t="shared" si="600"/>
        <v>0</v>
      </c>
      <c r="AJ1534" s="3">
        <f t="shared" si="601"/>
        <v>2.3617332035053451E-2</v>
      </c>
      <c r="AK1534" s="3">
        <f t="shared" si="602"/>
        <v>0.74465377481644812</v>
      </c>
    </row>
    <row r="1535" spans="1:37" s="3" customFormat="1" x14ac:dyDescent="0.25">
      <c r="A1535" s="9">
        <v>43031</v>
      </c>
      <c r="B1535" s="1" t="s">
        <v>55</v>
      </c>
      <c r="C1535" s="1" t="s">
        <v>48</v>
      </c>
      <c r="D1535">
        <v>34</v>
      </c>
      <c r="E1535" s="1">
        <v>24</v>
      </c>
      <c r="F1535">
        <f t="shared" si="578"/>
        <v>1</v>
      </c>
      <c r="G1535">
        <f t="shared" si="579"/>
        <v>0</v>
      </c>
      <c r="H1535" s="4">
        <v>1.458</v>
      </c>
      <c r="I1535" s="4">
        <v>2.95</v>
      </c>
      <c r="J1535" s="4">
        <v>1.4339999999999999</v>
      </c>
      <c r="K1535" s="4">
        <v>3.05</v>
      </c>
      <c r="L1535" s="18">
        <f t="shared" si="580"/>
        <v>60</v>
      </c>
      <c r="M1535" s="18">
        <f t="shared" si="581"/>
        <v>30</v>
      </c>
      <c r="N1535" s="18">
        <f t="shared" si="582"/>
        <v>65</v>
      </c>
      <c r="O1535" s="18">
        <f t="shared" si="583"/>
        <v>30</v>
      </c>
      <c r="P1535" s="4">
        <f t="shared" si="584"/>
        <v>201710</v>
      </c>
      <c r="Q1535" s="23">
        <f t="shared" si="585"/>
        <v>1.458</v>
      </c>
      <c r="R1535" s="23">
        <f t="shared" si="586"/>
        <v>-2.6962266263576309</v>
      </c>
      <c r="S1535" s="22">
        <f t="shared" si="587"/>
        <v>-1.2382266263576309</v>
      </c>
      <c r="T1535" s="5">
        <f t="shared" si="588"/>
        <v>2.0233196159122087</v>
      </c>
      <c r="U1535" s="5"/>
      <c r="V1535" s="5"/>
      <c r="W1535" s="5">
        <f t="shared" si="589"/>
        <v>0.45799999999999996</v>
      </c>
      <c r="X1535" s="4">
        <f t="shared" si="590"/>
        <v>0.43399999999999994</v>
      </c>
      <c r="Y1535" s="4">
        <f t="shared" si="591"/>
        <v>-2.4000000000000021E-2</v>
      </c>
      <c r="Z1535" s="30">
        <f t="shared" si="592"/>
        <v>2017</v>
      </c>
      <c r="AA1535" s="4">
        <f t="shared" si="593"/>
        <v>-1</v>
      </c>
      <c r="AB1535" s="4">
        <f t="shared" si="594"/>
        <v>-1</v>
      </c>
      <c r="AC1535" s="4">
        <f t="shared" si="595"/>
        <v>0</v>
      </c>
      <c r="AD1535" s="4"/>
      <c r="AE1535" s="4">
        <f t="shared" si="596"/>
        <v>-1.1479013493580381E-2</v>
      </c>
      <c r="AF1535" s="31">
        <f t="shared" si="597"/>
        <v>-0.54200000000000004</v>
      </c>
      <c r="AG1535" s="31">
        <f t="shared" si="598"/>
        <v>-0.56600000000000006</v>
      </c>
      <c r="AH1535" s="3">
        <f t="shared" si="599"/>
        <v>0</v>
      </c>
      <c r="AI1535" s="40" t="b">
        <f t="shared" si="600"/>
        <v>0</v>
      </c>
      <c r="AJ1535" s="3">
        <f t="shared" si="601"/>
        <v>2.4251361161524598E-2</v>
      </c>
      <c r="AK1535" s="3">
        <f t="shared" si="602"/>
        <v>0.76172279019579081</v>
      </c>
    </row>
    <row r="1536" spans="1:37" s="3" customFormat="1" x14ac:dyDescent="0.25">
      <c r="A1536" s="9">
        <v>43030</v>
      </c>
      <c r="B1536" s="1" t="s">
        <v>52</v>
      </c>
      <c r="C1536" s="1" t="s">
        <v>41</v>
      </c>
      <c r="D1536">
        <v>23</v>
      </c>
      <c r="E1536" s="1">
        <v>7</v>
      </c>
      <c r="F1536">
        <f t="shared" si="578"/>
        <v>1</v>
      </c>
      <c r="G1536">
        <f t="shared" si="579"/>
        <v>0</v>
      </c>
      <c r="H1536" s="4">
        <v>1.526</v>
      </c>
      <c r="I1536" s="4">
        <v>2.71</v>
      </c>
      <c r="J1536" s="4">
        <v>1.694</v>
      </c>
      <c r="K1536" s="4">
        <v>2.2999999999999998</v>
      </c>
      <c r="L1536" s="18">
        <f t="shared" si="580"/>
        <v>60</v>
      </c>
      <c r="M1536" s="18">
        <f t="shared" si="581"/>
        <v>35</v>
      </c>
      <c r="N1536" s="18">
        <f t="shared" si="582"/>
        <v>55</v>
      </c>
      <c r="O1536" s="18">
        <f t="shared" si="583"/>
        <v>40</v>
      </c>
      <c r="P1536" s="4">
        <f t="shared" si="584"/>
        <v>201710</v>
      </c>
      <c r="Q1536" s="23">
        <f t="shared" si="585"/>
        <v>1.526</v>
      </c>
      <c r="R1536" s="23">
        <f t="shared" si="586"/>
        <v>-2.4859360060480729</v>
      </c>
      <c r="S1536" s="22">
        <f t="shared" si="587"/>
        <v>-0.95993600604807283</v>
      </c>
      <c r="T1536" s="5">
        <f t="shared" si="588"/>
        <v>1.7758846657929226</v>
      </c>
      <c r="U1536" s="5"/>
      <c r="V1536" s="5"/>
      <c r="W1536" s="5">
        <f t="shared" si="589"/>
        <v>0.52600000000000002</v>
      </c>
      <c r="X1536" s="4">
        <f t="shared" si="590"/>
        <v>0.69399999999999995</v>
      </c>
      <c r="Y1536" s="4">
        <f t="shared" si="591"/>
        <v>0.16799999999999993</v>
      </c>
      <c r="Z1536" s="30">
        <f t="shared" si="592"/>
        <v>2017</v>
      </c>
      <c r="AA1536" s="4">
        <f t="shared" si="593"/>
        <v>-1</v>
      </c>
      <c r="AB1536" s="4">
        <f t="shared" si="594"/>
        <v>-1</v>
      </c>
      <c r="AC1536" s="4">
        <f t="shared" si="595"/>
        <v>0</v>
      </c>
      <c r="AD1536" s="4"/>
      <c r="AE1536" s="4">
        <f t="shared" si="596"/>
        <v>6.4989222620582043E-2</v>
      </c>
      <c r="AF1536" s="31">
        <f t="shared" si="597"/>
        <v>-0.47399999999999998</v>
      </c>
      <c r="AG1536" s="31">
        <f t="shared" si="598"/>
        <v>-0.30600000000000005</v>
      </c>
      <c r="AH1536" s="3">
        <f t="shared" si="599"/>
        <v>1</v>
      </c>
      <c r="AI1536" s="40">
        <f t="shared" si="600"/>
        <v>4.0677537826145693E-2</v>
      </c>
      <c r="AJ1536" s="3">
        <f t="shared" si="601"/>
        <v>2.3734655335221788E-2</v>
      </c>
      <c r="AK1536" s="3">
        <f t="shared" si="602"/>
        <v>0.7523100973544814</v>
      </c>
    </row>
    <row r="1537" spans="1:37" s="3" customFormat="1" x14ac:dyDescent="0.25">
      <c r="A1537" s="9">
        <v>43030</v>
      </c>
      <c r="B1537" s="1" t="s">
        <v>74</v>
      </c>
      <c r="C1537" s="1" t="s">
        <v>35</v>
      </c>
      <c r="D1537">
        <v>21</v>
      </c>
      <c r="E1537" s="1">
        <v>0</v>
      </c>
      <c r="F1537">
        <f t="shared" si="578"/>
        <v>1</v>
      </c>
      <c r="G1537">
        <f t="shared" si="579"/>
        <v>0</v>
      </c>
      <c r="H1537" s="4">
        <v>2.02</v>
      </c>
      <c r="I1537" s="4">
        <v>1.8839999999999999</v>
      </c>
      <c r="J1537" s="4">
        <v>1.99</v>
      </c>
      <c r="K1537" s="4">
        <v>1.917</v>
      </c>
      <c r="L1537" s="18">
        <f t="shared" si="580"/>
        <v>40</v>
      </c>
      <c r="M1537" s="18">
        <f t="shared" si="581"/>
        <v>50</v>
      </c>
      <c r="N1537" s="18">
        <f t="shared" si="582"/>
        <v>50</v>
      </c>
      <c r="O1537" s="18">
        <f t="shared" si="583"/>
        <v>50</v>
      </c>
      <c r="P1537" s="4">
        <f t="shared" si="584"/>
        <v>201710</v>
      </c>
      <c r="Q1537" s="23">
        <f t="shared" si="585"/>
        <v>2.02</v>
      </c>
      <c r="R1537" s="23">
        <f t="shared" si="586"/>
        <v>-2.1116138763197587</v>
      </c>
      <c r="S1537" s="22">
        <f t="shared" si="587"/>
        <v>-9.1613876319758702E-2</v>
      </c>
      <c r="T1537" s="5">
        <f t="shared" si="588"/>
        <v>0.93267326732673261</v>
      </c>
      <c r="U1537" s="5"/>
      <c r="V1537" s="5"/>
      <c r="W1537" s="5">
        <f t="shared" si="589"/>
        <v>1.02</v>
      </c>
      <c r="X1537" s="4">
        <f t="shared" si="590"/>
        <v>0.99</v>
      </c>
      <c r="Y1537" s="4">
        <f t="shared" si="591"/>
        <v>-3.0000000000000027E-2</v>
      </c>
      <c r="Z1537" s="30">
        <f t="shared" si="592"/>
        <v>2017</v>
      </c>
      <c r="AA1537" s="4">
        <f t="shared" si="593"/>
        <v>-1</v>
      </c>
      <c r="AB1537" s="4">
        <f t="shared" si="594"/>
        <v>-1</v>
      </c>
      <c r="AC1537" s="4">
        <f t="shared" si="595"/>
        <v>0</v>
      </c>
      <c r="AD1537" s="4"/>
      <c r="AE1537" s="4">
        <f t="shared" si="596"/>
        <v>-7.463057863575262E-3</v>
      </c>
      <c r="AF1537" s="31">
        <f t="shared" si="597"/>
        <v>2.0000000000000018E-2</v>
      </c>
      <c r="AG1537" s="31">
        <f t="shared" si="598"/>
        <v>-1.0000000000000009E-2</v>
      </c>
      <c r="AH1537" s="3">
        <f t="shared" si="599"/>
        <v>0</v>
      </c>
      <c r="AI1537" s="40" t="b">
        <f t="shared" si="600"/>
        <v>0</v>
      </c>
      <c r="AJ1537" s="3">
        <f t="shared" si="601"/>
        <v>2.5184426229508228E-2</v>
      </c>
      <c r="AK1537" s="3">
        <f t="shared" si="602"/>
        <v>0.73044631509133939</v>
      </c>
    </row>
    <row r="1538" spans="1:37" s="3" customFormat="1" x14ac:dyDescent="0.25">
      <c r="A1538" s="9">
        <v>43030</v>
      </c>
      <c r="B1538" s="1" t="s">
        <v>34</v>
      </c>
      <c r="C1538" s="1" t="s">
        <v>61</v>
      </c>
      <c r="D1538">
        <v>7</v>
      </c>
      <c r="E1538" s="1">
        <v>24</v>
      </c>
      <c r="F1538">
        <f t="shared" si="578"/>
        <v>0</v>
      </c>
      <c r="G1538">
        <f t="shared" si="579"/>
        <v>1</v>
      </c>
      <c r="H1538" s="4">
        <v>3.22</v>
      </c>
      <c r="I1538" s="4">
        <v>1.4</v>
      </c>
      <c r="J1538" s="4">
        <v>2.75</v>
      </c>
      <c r="K1538" s="4">
        <v>1.512</v>
      </c>
      <c r="L1538" s="18">
        <f t="shared" si="580"/>
        <v>30</v>
      </c>
      <c r="M1538" s="18">
        <f t="shared" si="581"/>
        <v>70</v>
      </c>
      <c r="N1538" s="18">
        <f t="shared" si="582"/>
        <v>35</v>
      </c>
      <c r="O1538" s="18">
        <f t="shared" si="583"/>
        <v>65</v>
      </c>
      <c r="P1538" s="4">
        <f t="shared" si="584"/>
        <v>201710</v>
      </c>
      <c r="Q1538" s="23">
        <f t="shared" si="585"/>
        <v>2.3000000000000003</v>
      </c>
      <c r="R1538" s="23">
        <f t="shared" si="586"/>
        <v>-2.9504504504504507</v>
      </c>
      <c r="S1538" s="22">
        <f t="shared" si="587"/>
        <v>-0.65045045045045047</v>
      </c>
      <c r="T1538" s="5">
        <f t="shared" si="588"/>
        <v>0.43478260869565211</v>
      </c>
      <c r="U1538" s="5"/>
      <c r="V1538" s="5"/>
      <c r="W1538" s="5">
        <f t="shared" si="589"/>
        <v>-1</v>
      </c>
      <c r="X1538" s="4">
        <f t="shared" si="590"/>
        <v>-1</v>
      </c>
      <c r="Y1538" s="4">
        <f t="shared" si="591"/>
        <v>0</v>
      </c>
      <c r="Z1538" s="30">
        <f t="shared" si="592"/>
        <v>2017</v>
      </c>
      <c r="AA1538" s="4">
        <f t="shared" si="593"/>
        <v>0.39999999999999991</v>
      </c>
      <c r="AB1538" s="4">
        <f t="shared" si="594"/>
        <v>0.51200000000000001</v>
      </c>
      <c r="AC1538" s="4">
        <f t="shared" si="595"/>
        <v>0.1120000000000001</v>
      </c>
      <c r="AD1538" s="4"/>
      <c r="AE1538" s="4">
        <f t="shared" si="596"/>
        <v>-5.3077357425183547E-2</v>
      </c>
      <c r="AF1538" s="31">
        <f t="shared" si="597"/>
        <v>-0.60000000000000009</v>
      </c>
      <c r="AG1538" s="31">
        <f t="shared" si="598"/>
        <v>-0.48799999999999999</v>
      </c>
      <c r="AH1538" s="3">
        <f t="shared" si="599"/>
        <v>1</v>
      </c>
      <c r="AI1538" s="40">
        <f t="shared" si="600"/>
        <v>2.8065332413158561E-2</v>
      </c>
      <c r="AJ1538" s="3">
        <f t="shared" si="601"/>
        <v>2.4242424242424288E-2</v>
      </c>
      <c r="AK1538" s="3">
        <f t="shared" si="602"/>
        <v>0.77266088720122128</v>
      </c>
    </row>
    <row r="1539" spans="1:37" s="3" customFormat="1" x14ac:dyDescent="0.25">
      <c r="A1539" s="9">
        <v>43030</v>
      </c>
      <c r="B1539" s="1" t="s">
        <v>38</v>
      </c>
      <c r="C1539" s="1" t="s">
        <v>37</v>
      </c>
      <c r="D1539">
        <v>10</v>
      </c>
      <c r="E1539" s="1">
        <v>40</v>
      </c>
      <c r="F1539">
        <f t="shared" ref="F1539:F1602" si="603">IF(D1539&gt;E1539,1,0)</f>
        <v>0</v>
      </c>
      <c r="G1539">
        <f t="shared" ref="G1539:G1602" si="604">IF(E1539&gt;D1539,1,0)</f>
        <v>1</v>
      </c>
      <c r="H1539" s="4">
        <v>3.14</v>
      </c>
      <c r="I1539" s="4">
        <v>1.4159999999999999</v>
      </c>
      <c r="J1539" s="4">
        <v>3.39</v>
      </c>
      <c r="K1539" s="4">
        <v>1.37</v>
      </c>
      <c r="L1539" s="18">
        <f t="shared" ref="L1539:L1602" si="605">INT(100/H1539/10)*10</f>
        <v>30</v>
      </c>
      <c r="M1539" s="18">
        <f t="shared" ref="M1539:M1602" si="606">INT(100/I1539/5)*5</f>
        <v>70</v>
      </c>
      <c r="N1539" s="18">
        <f t="shared" ref="N1539:N1602" si="607">INT(100/J1539/5)*5</f>
        <v>25</v>
      </c>
      <c r="O1539" s="18">
        <f t="shared" ref="O1539:O1602" si="608">INT(100/K1539/5)*5</f>
        <v>70</v>
      </c>
      <c r="P1539" s="4">
        <f t="shared" ref="P1539:P1602" si="609">YEAR(A1539)*100+MONTH(A1539)</f>
        <v>201710</v>
      </c>
      <c r="Q1539" s="23">
        <f t="shared" ref="Q1539:Q1602" si="610">IF(F1539=1,H1539,H1539/I1539)</f>
        <v>2.2175141242937855</v>
      </c>
      <c r="R1539" s="23">
        <f t="shared" ref="R1539:R1602" si="611">-1/(H1539-1)-1/(I1539-1)</f>
        <v>-2.8711358734723222</v>
      </c>
      <c r="S1539" s="22">
        <f t="shared" ref="S1539:S1602" si="612">Q1539+R1539</f>
        <v>-0.65362174917853677</v>
      </c>
      <c r="T1539" s="5">
        <f t="shared" ref="T1539:T1602" si="613">I1539/H1539</f>
        <v>0.45095541401273881</v>
      </c>
      <c r="U1539" s="5"/>
      <c r="V1539" s="5"/>
      <c r="W1539" s="5">
        <f t="shared" ref="W1539:W1602" si="614">H1539*F1539-1</f>
        <v>-1</v>
      </c>
      <c r="X1539" s="4">
        <f t="shared" ref="X1539:X1602" si="615">J1539*F1539-1</f>
        <v>-1</v>
      </c>
      <c r="Y1539" s="4">
        <f t="shared" ref="Y1539:Y1602" si="616">X1539-W1539</f>
        <v>0</v>
      </c>
      <c r="Z1539" s="30">
        <f t="shared" ref="Z1539:Z1602" si="617">YEAR(A1539)</f>
        <v>2017</v>
      </c>
      <c r="AA1539" s="4">
        <f t="shared" ref="AA1539:AA1602" si="618">I1539*G1539-1</f>
        <v>0.41599999999999993</v>
      </c>
      <c r="AB1539" s="4">
        <f t="shared" ref="AB1539:AB1602" si="619">G1539*K1539-1</f>
        <v>0.37000000000000011</v>
      </c>
      <c r="AC1539" s="4">
        <f t="shared" ref="AC1539:AC1602" si="620">AB1539-AA1539</f>
        <v>-4.5999999999999819E-2</v>
      </c>
      <c r="AD1539" s="4"/>
      <c r="AE1539" s="4">
        <f t="shared" ref="AE1539:AE1602" si="621">(1/H1539-1/J1539)</f>
        <v>2.3486086842154696E-2</v>
      </c>
      <c r="AF1539" s="31">
        <f t="shared" ref="AF1539:AF1602" si="622">H1539*F1539+I1539*G1539-2</f>
        <v>-0.58400000000000007</v>
      </c>
      <c r="AG1539" s="31">
        <f t="shared" ref="AG1539:AG1602" si="623">F1539*J1539+G1539*K1539-2</f>
        <v>-0.62999999999999989</v>
      </c>
      <c r="AH1539" s="3">
        <f t="shared" ref="AH1539:AH1602" si="624">IF(OR((1/H1539+1/K1539)&lt;1,(1/I1539+1/J1539)&lt;1),1,0)</f>
        <v>0</v>
      </c>
      <c r="AI1539" s="40" t="b">
        <f t="shared" ref="AI1539:AI1602" si="625">IF(MIN(1/H1539+1/K1539,1/I1539+1/J1539)&lt;0.99,1-MIN(1/H1539+1/K1539,1/I1539+1/J1539))</f>
        <v>0</v>
      </c>
      <c r="AJ1539" s="3">
        <f t="shared" ref="AJ1539:AJ1602" si="626">1-H1539*I1539/(H1539+I1539)</f>
        <v>2.4091308165057224E-2</v>
      </c>
      <c r="AK1539" s="3">
        <f t="shared" ref="AK1539:AK1602" si="627">1-(1/H1539+1/I1539)/H1539/I1539</f>
        <v>0.76953875030471708</v>
      </c>
    </row>
    <row r="1540" spans="1:37" s="3" customFormat="1" x14ac:dyDescent="0.25">
      <c r="A1540" s="9">
        <v>43030</v>
      </c>
      <c r="B1540" s="1" t="s">
        <v>46</v>
      </c>
      <c r="C1540" s="1" t="s">
        <v>39</v>
      </c>
      <c r="D1540">
        <v>30</v>
      </c>
      <c r="E1540" s="1">
        <v>27</v>
      </c>
      <c r="F1540">
        <f t="shared" si="603"/>
        <v>1</v>
      </c>
      <c r="G1540">
        <f t="shared" si="604"/>
        <v>0</v>
      </c>
      <c r="H1540" s="4">
        <v>1.6659999999999999</v>
      </c>
      <c r="I1540" s="4">
        <v>2.36</v>
      </c>
      <c r="J1540" s="4">
        <v>1.6020000000000001</v>
      </c>
      <c r="K1540" s="4">
        <v>2.5</v>
      </c>
      <c r="L1540" s="18">
        <f t="shared" si="605"/>
        <v>60</v>
      </c>
      <c r="M1540" s="18">
        <f t="shared" si="606"/>
        <v>40</v>
      </c>
      <c r="N1540" s="18">
        <f t="shared" si="607"/>
        <v>60</v>
      </c>
      <c r="O1540" s="18">
        <f t="shared" si="608"/>
        <v>40</v>
      </c>
      <c r="P1540" s="4">
        <f t="shared" si="609"/>
        <v>201710</v>
      </c>
      <c r="Q1540" s="23">
        <f t="shared" si="610"/>
        <v>1.6659999999999999</v>
      </c>
      <c r="R1540" s="23">
        <f t="shared" si="611"/>
        <v>-2.2367956191485607</v>
      </c>
      <c r="S1540" s="22">
        <f t="shared" si="612"/>
        <v>-0.57079561914856081</v>
      </c>
      <c r="T1540" s="5">
        <f t="shared" si="613"/>
        <v>1.4165666266506602</v>
      </c>
      <c r="U1540" s="5"/>
      <c r="V1540" s="5"/>
      <c r="W1540" s="5">
        <f t="shared" si="614"/>
        <v>0.66599999999999993</v>
      </c>
      <c r="X1540" s="4">
        <f t="shared" si="615"/>
        <v>0.60200000000000009</v>
      </c>
      <c r="Y1540" s="4">
        <f t="shared" si="616"/>
        <v>-6.3999999999999835E-2</v>
      </c>
      <c r="Z1540" s="30">
        <f t="shared" si="617"/>
        <v>2017</v>
      </c>
      <c r="AA1540" s="4">
        <f t="shared" si="618"/>
        <v>-1</v>
      </c>
      <c r="AB1540" s="4">
        <f t="shared" si="619"/>
        <v>-1</v>
      </c>
      <c r="AC1540" s="4">
        <f t="shared" si="620"/>
        <v>0</v>
      </c>
      <c r="AD1540" s="4"/>
      <c r="AE1540" s="4">
        <f t="shared" si="621"/>
        <v>-2.3979629304905381E-2</v>
      </c>
      <c r="AF1540" s="31">
        <f t="shared" si="622"/>
        <v>-0.33400000000000007</v>
      </c>
      <c r="AG1540" s="31">
        <f t="shared" si="623"/>
        <v>-0.39799999999999991</v>
      </c>
      <c r="AH1540" s="3">
        <f t="shared" si="624"/>
        <v>0</v>
      </c>
      <c r="AI1540" s="40" t="b">
        <f t="shared" si="625"/>
        <v>0</v>
      </c>
      <c r="AJ1540" s="3">
        <f t="shared" si="626"/>
        <v>2.3407848981619517E-2</v>
      </c>
      <c r="AK1540" s="3">
        <f t="shared" si="627"/>
        <v>0.7395647471875858</v>
      </c>
    </row>
    <row r="1541" spans="1:37" s="3" customFormat="1" x14ac:dyDescent="0.25">
      <c r="A1541" s="9">
        <v>43030</v>
      </c>
      <c r="B1541" s="1" t="s">
        <v>45</v>
      </c>
      <c r="C1541" s="1" t="s">
        <v>40</v>
      </c>
      <c r="D1541">
        <v>17</v>
      </c>
      <c r="E1541" s="1">
        <v>3</v>
      </c>
      <c r="F1541">
        <f t="shared" si="603"/>
        <v>1</v>
      </c>
      <c r="G1541">
        <f t="shared" si="604"/>
        <v>0</v>
      </c>
      <c r="H1541" s="4">
        <v>2.48</v>
      </c>
      <c r="I1541" s="4">
        <v>1.609</v>
      </c>
      <c r="J1541" s="4">
        <v>2.36</v>
      </c>
      <c r="K1541" s="4">
        <v>1.6659999999999999</v>
      </c>
      <c r="L1541" s="18">
        <f t="shared" si="605"/>
        <v>40</v>
      </c>
      <c r="M1541" s="18">
        <f t="shared" si="606"/>
        <v>60</v>
      </c>
      <c r="N1541" s="18">
        <f t="shared" si="607"/>
        <v>40</v>
      </c>
      <c r="O1541" s="18">
        <f t="shared" si="608"/>
        <v>60</v>
      </c>
      <c r="P1541" s="4">
        <f t="shared" si="609"/>
        <v>201710</v>
      </c>
      <c r="Q1541" s="23">
        <f t="shared" si="610"/>
        <v>2.48</v>
      </c>
      <c r="R1541" s="23">
        <f t="shared" si="611"/>
        <v>-2.3177118004704211</v>
      </c>
      <c r="S1541" s="22">
        <f t="shared" si="612"/>
        <v>0.16228819952957885</v>
      </c>
      <c r="T1541" s="5">
        <f t="shared" si="613"/>
        <v>0.64879032258064517</v>
      </c>
      <c r="U1541" s="5"/>
      <c r="V1541" s="5"/>
      <c r="W1541" s="5">
        <f t="shared" si="614"/>
        <v>1.48</v>
      </c>
      <c r="X1541" s="4">
        <f t="shared" si="615"/>
        <v>1.3599999999999999</v>
      </c>
      <c r="Y1541" s="4">
        <f t="shared" si="616"/>
        <v>-0.12000000000000011</v>
      </c>
      <c r="Z1541" s="30">
        <f t="shared" si="617"/>
        <v>2017</v>
      </c>
      <c r="AA1541" s="4">
        <f t="shared" si="618"/>
        <v>-1</v>
      </c>
      <c r="AB1541" s="4">
        <f t="shared" si="619"/>
        <v>-1</v>
      </c>
      <c r="AC1541" s="4">
        <f t="shared" si="620"/>
        <v>0</v>
      </c>
      <c r="AD1541" s="4"/>
      <c r="AE1541" s="4">
        <f t="shared" si="621"/>
        <v>-2.0503007107709137E-2</v>
      </c>
      <c r="AF1541" s="31">
        <f t="shared" si="622"/>
        <v>0.48</v>
      </c>
      <c r="AG1541" s="31">
        <f t="shared" si="623"/>
        <v>0.35999999999999988</v>
      </c>
      <c r="AH1541" s="3">
        <f t="shared" si="624"/>
        <v>0</v>
      </c>
      <c r="AI1541" s="40" t="b">
        <f t="shared" si="625"/>
        <v>0</v>
      </c>
      <c r="AJ1541" s="3">
        <f t="shared" si="626"/>
        <v>2.4133039863047268E-2</v>
      </c>
      <c r="AK1541" s="3">
        <f t="shared" si="627"/>
        <v>0.74319607293954582</v>
      </c>
    </row>
    <row r="1542" spans="1:37" s="3" customFormat="1" x14ac:dyDescent="0.25">
      <c r="A1542" s="9">
        <v>43030</v>
      </c>
      <c r="B1542" s="1" t="s">
        <v>58</v>
      </c>
      <c r="C1542" s="1" t="s">
        <v>50</v>
      </c>
      <c r="D1542">
        <v>9</v>
      </c>
      <c r="E1542" s="1">
        <v>12</v>
      </c>
      <c r="F1542">
        <f t="shared" si="603"/>
        <v>0</v>
      </c>
      <c r="G1542">
        <f t="shared" si="604"/>
        <v>1</v>
      </c>
      <c r="H1542" s="4">
        <v>3.05</v>
      </c>
      <c r="I1542" s="4">
        <v>1.4339999999999999</v>
      </c>
      <c r="J1542" s="4">
        <v>3.05</v>
      </c>
      <c r="K1542" s="4">
        <v>1.4339999999999999</v>
      </c>
      <c r="L1542" s="18">
        <f t="shared" si="605"/>
        <v>30</v>
      </c>
      <c r="M1542" s="18">
        <f t="shared" si="606"/>
        <v>65</v>
      </c>
      <c r="N1542" s="18">
        <f t="shared" si="607"/>
        <v>30</v>
      </c>
      <c r="O1542" s="18">
        <f t="shared" si="608"/>
        <v>65</v>
      </c>
      <c r="P1542" s="4">
        <f t="shared" si="609"/>
        <v>201710</v>
      </c>
      <c r="Q1542" s="23">
        <f t="shared" si="610"/>
        <v>2.1269177126917711</v>
      </c>
      <c r="R1542" s="23">
        <f t="shared" si="611"/>
        <v>-2.7919523434865687</v>
      </c>
      <c r="S1542" s="22">
        <f t="shared" si="612"/>
        <v>-0.66503463079479763</v>
      </c>
      <c r="T1542" s="5">
        <f t="shared" si="613"/>
        <v>0.4701639344262295</v>
      </c>
      <c r="U1542" s="5"/>
      <c r="V1542" s="5"/>
      <c r="W1542" s="5">
        <f t="shared" si="614"/>
        <v>-1</v>
      </c>
      <c r="X1542" s="4">
        <f t="shared" si="615"/>
        <v>-1</v>
      </c>
      <c r="Y1542" s="4">
        <f t="shared" si="616"/>
        <v>0</v>
      </c>
      <c r="Z1542" s="30">
        <f t="shared" si="617"/>
        <v>2017</v>
      </c>
      <c r="AA1542" s="4">
        <f t="shared" si="618"/>
        <v>0.43399999999999994</v>
      </c>
      <c r="AB1542" s="4">
        <f t="shared" si="619"/>
        <v>0.43399999999999994</v>
      </c>
      <c r="AC1542" s="4">
        <f t="shared" si="620"/>
        <v>0</v>
      </c>
      <c r="AD1542" s="4"/>
      <c r="AE1542" s="4">
        <f t="shared" si="621"/>
        <v>0</v>
      </c>
      <c r="AF1542" s="31">
        <f t="shared" si="622"/>
        <v>-0.56600000000000006</v>
      </c>
      <c r="AG1542" s="31">
        <f t="shared" si="623"/>
        <v>-0.56600000000000006</v>
      </c>
      <c r="AH1542" s="3">
        <f t="shared" si="624"/>
        <v>0</v>
      </c>
      <c r="AI1542" s="40" t="b">
        <f t="shared" si="625"/>
        <v>0</v>
      </c>
      <c r="AJ1542" s="3">
        <f t="shared" si="626"/>
        <v>2.4598572702943966E-2</v>
      </c>
      <c r="AK1542" s="3">
        <f t="shared" si="627"/>
        <v>0.76559459446372102</v>
      </c>
    </row>
    <row r="1543" spans="1:37" s="3" customFormat="1" x14ac:dyDescent="0.25">
      <c r="A1543" s="9">
        <v>43030</v>
      </c>
      <c r="B1543" s="1" t="s">
        <v>62</v>
      </c>
      <c r="C1543" s="1" t="s">
        <v>42</v>
      </c>
      <c r="D1543">
        <v>17</v>
      </c>
      <c r="E1543" s="1">
        <v>26</v>
      </c>
      <c r="F1543">
        <f t="shared" si="603"/>
        <v>0</v>
      </c>
      <c r="G1543">
        <f t="shared" si="604"/>
        <v>1</v>
      </c>
      <c r="H1543" s="4">
        <v>2.82</v>
      </c>
      <c r="I1543" s="4">
        <v>1.492</v>
      </c>
      <c r="J1543" s="4">
        <v>2.66</v>
      </c>
      <c r="K1543" s="4">
        <v>1.54</v>
      </c>
      <c r="L1543" s="18">
        <f t="shared" si="605"/>
        <v>30</v>
      </c>
      <c r="M1543" s="18">
        <f t="shared" si="606"/>
        <v>65</v>
      </c>
      <c r="N1543" s="18">
        <f t="shared" si="607"/>
        <v>35</v>
      </c>
      <c r="O1543" s="18">
        <f t="shared" si="608"/>
        <v>60</v>
      </c>
      <c r="P1543" s="4">
        <f t="shared" si="609"/>
        <v>201710</v>
      </c>
      <c r="Q1543" s="23">
        <f t="shared" si="610"/>
        <v>1.8900804289544235</v>
      </c>
      <c r="R1543" s="23">
        <f t="shared" si="611"/>
        <v>-2.5819708746538019</v>
      </c>
      <c r="S1543" s="22">
        <f t="shared" si="612"/>
        <v>-0.69189044569937841</v>
      </c>
      <c r="T1543" s="5">
        <f t="shared" si="613"/>
        <v>0.52907801418439715</v>
      </c>
      <c r="U1543" s="5"/>
      <c r="V1543" s="5"/>
      <c r="W1543" s="5">
        <f t="shared" si="614"/>
        <v>-1</v>
      </c>
      <c r="X1543" s="4">
        <f t="shared" si="615"/>
        <v>-1</v>
      </c>
      <c r="Y1543" s="4">
        <f t="shared" si="616"/>
        <v>0</v>
      </c>
      <c r="Z1543" s="30">
        <f t="shared" si="617"/>
        <v>2017</v>
      </c>
      <c r="AA1543" s="4">
        <f t="shared" si="618"/>
        <v>0.49199999999999999</v>
      </c>
      <c r="AB1543" s="4">
        <f t="shared" si="619"/>
        <v>0.54</v>
      </c>
      <c r="AC1543" s="4">
        <f t="shared" si="620"/>
        <v>4.8000000000000043E-2</v>
      </c>
      <c r="AD1543" s="4"/>
      <c r="AE1543" s="4">
        <f t="shared" si="621"/>
        <v>-2.1329920546045933E-2</v>
      </c>
      <c r="AF1543" s="31">
        <f t="shared" si="622"/>
        <v>-0.50800000000000001</v>
      </c>
      <c r="AG1543" s="31">
        <f t="shared" si="623"/>
        <v>-0.45999999999999996</v>
      </c>
      <c r="AH1543" s="3">
        <f t="shared" si="624"/>
        <v>0</v>
      </c>
      <c r="AI1543" s="40" t="b">
        <f t="shared" si="625"/>
        <v>0</v>
      </c>
      <c r="AJ1543" s="3">
        <f t="shared" si="626"/>
        <v>2.4248608534322647E-2</v>
      </c>
      <c r="AK1543" s="3">
        <f t="shared" si="627"/>
        <v>0.75641929155465437</v>
      </c>
    </row>
    <row r="1544" spans="1:37" s="3" customFormat="1" x14ac:dyDescent="0.25">
      <c r="A1544" s="9">
        <v>43030</v>
      </c>
      <c r="B1544" s="1" t="s">
        <v>36</v>
      </c>
      <c r="C1544" s="1" t="s">
        <v>56</v>
      </c>
      <c r="D1544">
        <v>0</v>
      </c>
      <c r="E1544" s="1">
        <v>27</v>
      </c>
      <c r="F1544">
        <f t="shared" si="603"/>
        <v>0</v>
      </c>
      <c r="G1544">
        <f t="shared" si="604"/>
        <v>1</v>
      </c>
      <c r="H1544" s="4">
        <v>2.44</v>
      </c>
      <c r="I1544" s="4">
        <v>1.625</v>
      </c>
      <c r="J1544" s="4">
        <v>2.41</v>
      </c>
      <c r="K1544" s="4">
        <v>1.641</v>
      </c>
      <c r="L1544" s="18">
        <f t="shared" si="605"/>
        <v>40</v>
      </c>
      <c r="M1544" s="18">
        <f t="shared" si="606"/>
        <v>60</v>
      </c>
      <c r="N1544" s="18">
        <f t="shared" si="607"/>
        <v>40</v>
      </c>
      <c r="O1544" s="18">
        <f t="shared" si="608"/>
        <v>60</v>
      </c>
      <c r="P1544" s="4">
        <f t="shared" si="609"/>
        <v>201710</v>
      </c>
      <c r="Q1544" s="23">
        <f t="shared" si="610"/>
        <v>1.5015384615384615</v>
      </c>
      <c r="R1544" s="23">
        <f t="shared" si="611"/>
        <v>-2.2944444444444443</v>
      </c>
      <c r="S1544" s="22">
        <f t="shared" si="612"/>
        <v>-0.7929059829059828</v>
      </c>
      <c r="T1544" s="5">
        <f t="shared" si="613"/>
        <v>0.66598360655737709</v>
      </c>
      <c r="U1544" s="5"/>
      <c r="V1544" s="5"/>
      <c r="W1544" s="5">
        <f t="shared" si="614"/>
        <v>-1</v>
      </c>
      <c r="X1544" s="4">
        <f t="shared" si="615"/>
        <v>-1</v>
      </c>
      <c r="Y1544" s="4">
        <f t="shared" si="616"/>
        <v>0</v>
      </c>
      <c r="Z1544" s="30">
        <f t="shared" si="617"/>
        <v>2017</v>
      </c>
      <c r="AA1544" s="4">
        <f t="shared" si="618"/>
        <v>0.625</v>
      </c>
      <c r="AB1544" s="4">
        <f t="shared" si="619"/>
        <v>0.64100000000000001</v>
      </c>
      <c r="AC1544" s="4">
        <f t="shared" si="620"/>
        <v>1.6000000000000014E-2</v>
      </c>
      <c r="AD1544" s="4"/>
      <c r="AE1544" s="4">
        <f t="shared" si="621"/>
        <v>-5.1016937623290515E-3</v>
      </c>
      <c r="AF1544" s="31">
        <f t="shared" si="622"/>
        <v>-0.375</v>
      </c>
      <c r="AG1544" s="31">
        <f t="shared" si="623"/>
        <v>-0.35899999999999999</v>
      </c>
      <c r="AH1544" s="3">
        <f t="shared" si="624"/>
        <v>0</v>
      </c>
      <c r="AI1544" s="40" t="b">
        <f t="shared" si="625"/>
        <v>0</v>
      </c>
      <c r="AJ1544" s="3">
        <f t="shared" si="626"/>
        <v>2.4600246002459913E-2</v>
      </c>
      <c r="AK1544" s="3">
        <f t="shared" si="627"/>
        <v>0.74143236293609438</v>
      </c>
    </row>
    <row r="1545" spans="1:37" s="3" customFormat="1" x14ac:dyDescent="0.25">
      <c r="A1545" s="9">
        <v>43030</v>
      </c>
      <c r="B1545" s="1" t="s">
        <v>73</v>
      </c>
      <c r="C1545" s="1" t="s">
        <v>63</v>
      </c>
      <c r="D1545">
        <v>33</v>
      </c>
      <c r="E1545" s="1">
        <v>0</v>
      </c>
      <c r="F1545">
        <f t="shared" si="603"/>
        <v>1</v>
      </c>
      <c r="G1545">
        <f t="shared" si="604"/>
        <v>0</v>
      </c>
      <c r="H1545" s="4">
        <v>1.546</v>
      </c>
      <c r="I1545" s="4">
        <v>2.65</v>
      </c>
      <c r="J1545" s="4">
        <v>1.609</v>
      </c>
      <c r="K1545" s="4">
        <v>2.48</v>
      </c>
      <c r="L1545" s="18">
        <f t="shared" si="605"/>
        <v>60</v>
      </c>
      <c r="M1545" s="18">
        <f t="shared" si="606"/>
        <v>35</v>
      </c>
      <c r="N1545" s="18">
        <f t="shared" si="607"/>
        <v>60</v>
      </c>
      <c r="O1545" s="18">
        <f t="shared" si="608"/>
        <v>40</v>
      </c>
      <c r="P1545" s="4">
        <f t="shared" si="609"/>
        <v>201710</v>
      </c>
      <c r="Q1545" s="23">
        <f t="shared" si="610"/>
        <v>1.546</v>
      </c>
      <c r="R1545" s="23">
        <f t="shared" si="611"/>
        <v>-2.4375624375624376</v>
      </c>
      <c r="S1545" s="22">
        <f t="shared" si="612"/>
        <v>-0.89156243756243758</v>
      </c>
      <c r="T1545" s="5">
        <f t="shared" si="613"/>
        <v>1.7141009055627425</v>
      </c>
      <c r="U1545" s="5"/>
      <c r="V1545" s="5"/>
      <c r="W1545" s="5">
        <f t="shared" si="614"/>
        <v>0.54600000000000004</v>
      </c>
      <c r="X1545" s="4">
        <f t="shared" si="615"/>
        <v>0.60899999999999999</v>
      </c>
      <c r="Y1545" s="4">
        <f t="shared" si="616"/>
        <v>6.2999999999999945E-2</v>
      </c>
      <c r="Z1545" s="30">
        <f t="shared" si="617"/>
        <v>2017</v>
      </c>
      <c r="AA1545" s="4">
        <f t="shared" si="618"/>
        <v>-1</v>
      </c>
      <c r="AB1545" s="4">
        <f t="shared" si="619"/>
        <v>-1</v>
      </c>
      <c r="AC1545" s="4">
        <f t="shared" si="620"/>
        <v>0</v>
      </c>
      <c r="AD1545" s="4"/>
      <c r="AE1545" s="4">
        <f t="shared" si="621"/>
        <v>2.5326490624776321E-2</v>
      </c>
      <c r="AF1545" s="31">
        <f t="shared" si="622"/>
        <v>-0.45399999999999996</v>
      </c>
      <c r="AG1545" s="31">
        <f t="shared" si="623"/>
        <v>-0.39100000000000001</v>
      </c>
      <c r="AH1545" s="3">
        <f t="shared" si="624"/>
        <v>1</v>
      </c>
      <c r="AI1545" s="40" t="b">
        <f t="shared" si="625"/>
        <v>0</v>
      </c>
      <c r="AJ1545" s="3">
        <f t="shared" si="626"/>
        <v>2.3617731172545287E-2</v>
      </c>
      <c r="AK1545" s="3">
        <f t="shared" si="627"/>
        <v>0.75000878201394405</v>
      </c>
    </row>
    <row r="1546" spans="1:37" s="3" customFormat="1" x14ac:dyDescent="0.25">
      <c r="A1546" s="9">
        <v>43030</v>
      </c>
      <c r="B1546" s="1" t="s">
        <v>51</v>
      </c>
      <c r="C1546" s="1" t="s">
        <v>53</v>
      </c>
      <c r="D1546">
        <v>31</v>
      </c>
      <c r="E1546" s="1">
        <v>28</v>
      </c>
      <c r="F1546">
        <f t="shared" si="603"/>
        <v>1</v>
      </c>
      <c r="G1546">
        <f t="shared" si="604"/>
        <v>0</v>
      </c>
      <c r="H1546" s="4">
        <v>1.621</v>
      </c>
      <c r="I1546" s="4">
        <v>2.4500000000000002</v>
      </c>
      <c r="J1546" s="4">
        <v>1.641</v>
      </c>
      <c r="K1546" s="4">
        <v>2.41</v>
      </c>
      <c r="L1546" s="18">
        <f t="shared" si="605"/>
        <v>60</v>
      </c>
      <c r="M1546" s="18">
        <f t="shared" si="606"/>
        <v>40</v>
      </c>
      <c r="N1546" s="18">
        <f t="shared" si="607"/>
        <v>60</v>
      </c>
      <c r="O1546" s="18">
        <f t="shared" si="608"/>
        <v>40</v>
      </c>
      <c r="P1546" s="4">
        <f t="shared" si="609"/>
        <v>201710</v>
      </c>
      <c r="Q1546" s="23">
        <f t="shared" si="610"/>
        <v>1.621</v>
      </c>
      <c r="R1546" s="23">
        <f t="shared" si="611"/>
        <v>-2.2999611305458383</v>
      </c>
      <c r="S1546" s="22">
        <f t="shared" si="612"/>
        <v>-0.67896113054583829</v>
      </c>
      <c r="T1546" s="5">
        <f t="shared" si="613"/>
        <v>1.5114127082048119</v>
      </c>
      <c r="U1546" s="5"/>
      <c r="V1546" s="5"/>
      <c r="W1546" s="5">
        <f t="shared" si="614"/>
        <v>0.621</v>
      </c>
      <c r="X1546" s="4">
        <f t="shared" si="615"/>
        <v>0.64100000000000001</v>
      </c>
      <c r="Y1546" s="4">
        <f t="shared" si="616"/>
        <v>2.0000000000000018E-2</v>
      </c>
      <c r="Z1546" s="30">
        <f t="shared" si="617"/>
        <v>2017</v>
      </c>
      <c r="AA1546" s="4">
        <f t="shared" si="618"/>
        <v>-1</v>
      </c>
      <c r="AB1546" s="4">
        <f t="shared" si="619"/>
        <v>-1</v>
      </c>
      <c r="AC1546" s="4">
        <f t="shared" si="620"/>
        <v>0</v>
      </c>
      <c r="AD1546" s="4"/>
      <c r="AE1546" s="4">
        <f t="shared" si="621"/>
        <v>7.518624572895205E-3</v>
      </c>
      <c r="AF1546" s="31">
        <f t="shared" si="622"/>
        <v>-0.379</v>
      </c>
      <c r="AG1546" s="31">
        <f t="shared" si="623"/>
        <v>-0.35899999999999999</v>
      </c>
      <c r="AH1546" s="3">
        <f t="shared" si="624"/>
        <v>0</v>
      </c>
      <c r="AI1546" s="40" t="b">
        <f t="shared" si="625"/>
        <v>0</v>
      </c>
      <c r="AJ1546" s="3">
        <f t="shared" si="626"/>
        <v>2.4453451240481261E-2</v>
      </c>
      <c r="AK1546" s="3">
        <f t="shared" si="627"/>
        <v>0.74189114517061316</v>
      </c>
    </row>
    <row r="1547" spans="1:37" s="3" customFormat="1" x14ac:dyDescent="0.25">
      <c r="A1547" s="9">
        <v>43030</v>
      </c>
      <c r="B1547" s="1" t="s">
        <v>60</v>
      </c>
      <c r="C1547" s="1" t="s">
        <v>43</v>
      </c>
      <c r="D1547">
        <v>24</v>
      </c>
      <c r="E1547" s="1">
        <v>16</v>
      </c>
      <c r="F1547">
        <f t="shared" si="603"/>
        <v>1</v>
      </c>
      <c r="G1547">
        <f t="shared" si="604"/>
        <v>0</v>
      </c>
      <c r="H1547" s="4">
        <v>1.425</v>
      </c>
      <c r="I1547" s="4">
        <v>3.1</v>
      </c>
      <c r="J1547" s="4">
        <v>1.4339999999999999</v>
      </c>
      <c r="K1547" s="4">
        <v>3.05</v>
      </c>
      <c r="L1547" s="18">
        <f t="shared" si="605"/>
        <v>70</v>
      </c>
      <c r="M1547" s="18">
        <f t="shared" si="606"/>
        <v>30</v>
      </c>
      <c r="N1547" s="18">
        <f t="shared" si="607"/>
        <v>65</v>
      </c>
      <c r="O1547" s="18">
        <f t="shared" si="608"/>
        <v>30</v>
      </c>
      <c r="P1547" s="4">
        <f t="shared" si="609"/>
        <v>201710</v>
      </c>
      <c r="Q1547" s="23">
        <f t="shared" si="610"/>
        <v>1.425</v>
      </c>
      <c r="R1547" s="23">
        <f t="shared" si="611"/>
        <v>-2.8291316526610641</v>
      </c>
      <c r="S1547" s="22">
        <f t="shared" si="612"/>
        <v>-1.4041316526610641</v>
      </c>
      <c r="T1547" s="5">
        <f t="shared" si="613"/>
        <v>2.1754385964912282</v>
      </c>
      <c r="U1547" s="5"/>
      <c r="V1547" s="5"/>
      <c r="W1547" s="5">
        <f t="shared" si="614"/>
        <v>0.42500000000000004</v>
      </c>
      <c r="X1547" s="4">
        <f t="shared" si="615"/>
        <v>0.43399999999999994</v>
      </c>
      <c r="Y1547" s="4">
        <f t="shared" si="616"/>
        <v>8.999999999999897E-3</v>
      </c>
      <c r="Z1547" s="30">
        <f t="shared" si="617"/>
        <v>2017</v>
      </c>
      <c r="AA1547" s="4">
        <f t="shared" si="618"/>
        <v>-1</v>
      </c>
      <c r="AB1547" s="4">
        <f t="shared" si="619"/>
        <v>-1</v>
      </c>
      <c r="AC1547" s="4">
        <f t="shared" si="620"/>
        <v>0</v>
      </c>
      <c r="AD1547" s="4"/>
      <c r="AE1547" s="4">
        <f t="shared" si="621"/>
        <v>4.4043162299052252E-3</v>
      </c>
      <c r="AF1547" s="31">
        <f t="shared" si="622"/>
        <v>-0.57499999999999996</v>
      </c>
      <c r="AG1547" s="31">
        <f t="shared" si="623"/>
        <v>-0.56600000000000006</v>
      </c>
      <c r="AH1547" s="3">
        <f t="shared" si="624"/>
        <v>0</v>
      </c>
      <c r="AI1547" s="40" t="b">
        <f t="shared" si="625"/>
        <v>0</v>
      </c>
      <c r="AJ1547" s="3">
        <f t="shared" si="626"/>
        <v>2.3756906077348039E-2</v>
      </c>
      <c r="AK1547" s="3">
        <f t="shared" si="627"/>
        <v>0.76811883845473627</v>
      </c>
    </row>
    <row r="1548" spans="1:37" s="3" customFormat="1" x14ac:dyDescent="0.25">
      <c r="A1548" s="9">
        <v>43030</v>
      </c>
      <c r="B1548" s="1" t="s">
        <v>57</v>
      </c>
      <c r="C1548" s="1" t="s">
        <v>44</v>
      </c>
      <c r="D1548">
        <v>29</v>
      </c>
      <c r="E1548" s="1">
        <v>14</v>
      </c>
      <c r="F1548">
        <f t="shared" si="603"/>
        <v>1</v>
      </c>
      <c r="G1548">
        <f t="shared" si="604"/>
        <v>0</v>
      </c>
      <c r="H1548" s="4">
        <v>1.427</v>
      </c>
      <c r="I1548" s="4">
        <v>3.09</v>
      </c>
      <c r="J1548" s="4">
        <v>1.48</v>
      </c>
      <c r="K1548" s="4">
        <v>2.86</v>
      </c>
      <c r="L1548" s="18">
        <f t="shared" si="605"/>
        <v>70</v>
      </c>
      <c r="M1548" s="18">
        <f t="shared" si="606"/>
        <v>30</v>
      </c>
      <c r="N1548" s="18">
        <f t="shared" si="607"/>
        <v>65</v>
      </c>
      <c r="O1548" s="18">
        <f t="shared" si="608"/>
        <v>30</v>
      </c>
      <c r="P1548" s="4">
        <f t="shared" si="609"/>
        <v>201710</v>
      </c>
      <c r="Q1548" s="23">
        <f t="shared" si="610"/>
        <v>1.427</v>
      </c>
      <c r="R1548" s="23">
        <f t="shared" si="611"/>
        <v>-2.8203892742287913</v>
      </c>
      <c r="S1548" s="22">
        <f t="shared" si="612"/>
        <v>-1.3933892742287912</v>
      </c>
      <c r="T1548" s="5">
        <f t="shared" si="613"/>
        <v>2.1653819201121234</v>
      </c>
      <c r="U1548" s="5"/>
      <c r="V1548" s="5"/>
      <c r="W1548" s="5">
        <f t="shared" si="614"/>
        <v>0.42700000000000005</v>
      </c>
      <c r="X1548" s="4">
        <f t="shared" si="615"/>
        <v>0.48</v>
      </c>
      <c r="Y1548" s="4">
        <f t="shared" si="616"/>
        <v>5.2999999999999936E-2</v>
      </c>
      <c r="Z1548" s="30">
        <f t="shared" si="617"/>
        <v>2017</v>
      </c>
      <c r="AA1548" s="4">
        <f t="shared" si="618"/>
        <v>-1</v>
      </c>
      <c r="AB1548" s="4">
        <f t="shared" si="619"/>
        <v>-1</v>
      </c>
      <c r="AC1548" s="4">
        <f t="shared" si="620"/>
        <v>0</v>
      </c>
      <c r="AD1548" s="4"/>
      <c r="AE1548" s="4">
        <f t="shared" si="621"/>
        <v>2.5095172257050269E-2</v>
      </c>
      <c r="AF1548" s="31">
        <f t="shared" si="622"/>
        <v>-0.57299999999999995</v>
      </c>
      <c r="AG1548" s="31">
        <f t="shared" si="623"/>
        <v>-0.52</v>
      </c>
      <c r="AH1548" s="3">
        <f t="shared" si="624"/>
        <v>1</v>
      </c>
      <c r="AI1548" s="40" t="b">
        <f t="shared" si="625"/>
        <v>0</v>
      </c>
      <c r="AJ1548" s="3">
        <f t="shared" si="626"/>
        <v>2.3814478636262959E-2</v>
      </c>
      <c r="AK1548" s="3">
        <f t="shared" si="627"/>
        <v>0.76768075615170628</v>
      </c>
    </row>
    <row r="1549" spans="1:37" s="3" customFormat="1" x14ac:dyDescent="0.25">
      <c r="A1549" s="9">
        <v>43027</v>
      </c>
      <c r="B1549" s="1" t="s">
        <v>54</v>
      </c>
      <c r="C1549" s="1" t="s">
        <v>49</v>
      </c>
      <c r="D1549">
        <v>31</v>
      </c>
      <c r="E1549" s="1">
        <v>30</v>
      </c>
      <c r="F1549">
        <f t="shared" si="603"/>
        <v>1</v>
      </c>
      <c r="G1549">
        <f t="shared" si="604"/>
        <v>0</v>
      </c>
      <c r="H1549" s="4">
        <v>2.29</v>
      </c>
      <c r="I1549" s="4">
        <v>1.704</v>
      </c>
      <c r="J1549" s="4">
        <v>2.38</v>
      </c>
      <c r="K1549" s="4">
        <v>1.653</v>
      </c>
      <c r="L1549" s="18">
        <f t="shared" si="605"/>
        <v>40</v>
      </c>
      <c r="M1549" s="18">
        <f t="shared" si="606"/>
        <v>55</v>
      </c>
      <c r="N1549" s="18">
        <f t="shared" si="607"/>
        <v>40</v>
      </c>
      <c r="O1549" s="18">
        <f t="shared" si="608"/>
        <v>60</v>
      </c>
      <c r="P1549" s="4">
        <f t="shared" si="609"/>
        <v>201710</v>
      </c>
      <c r="Q1549" s="23">
        <f t="shared" si="610"/>
        <v>2.29</v>
      </c>
      <c r="R1549" s="23">
        <f t="shared" si="611"/>
        <v>-2.1956483439041579</v>
      </c>
      <c r="S1549" s="22">
        <f t="shared" si="612"/>
        <v>9.4351656095842173E-2</v>
      </c>
      <c r="T1549" s="5">
        <f t="shared" si="613"/>
        <v>0.74410480349344976</v>
      </c>
      <c r="U1549" s="5"/>
      <c r="V1549" s="5"/>
      <c r="W1549" s="5">
        <f t="shared" si="614"/>
        <v>1.29</v>
      </c>
      <c r="X1549" s="4">
        <f t="shared" si="615"/>
        <v>1.38</v>
      </c>
      <c r="Y1549" s="4">
        <f t="shared" si="616"/>
        <v>8.9999999999999858E-2</v>
      </c>
      <c r="Z1549" s="30">
        <f t="shared" si="617"/>
        <v>2017</v>
      </c>
      <c r="AA1549" s="4">
        <f t="shared" si="618"/>
        <v>-1</v>
      </c>
      <c r="AB1549" s="4">
        <f t="shared" si="619"/>
        <v>-1</v>
      </c>
      <c r="AC1549" s="4">
        <f t="shared" si="620"/>
        <v>0</v>
      </c>
      <c r="AD1549" s="4"/>
      <c r="AE1549" s="4">
        <f t="shared" si="621"/>
        <v>1.6513155480532837E-2</v>
      </c>
      <c r="AF1549" s="31">
        <f t="shared" si="622"/>
        <v>0.29000000000000004</v>
      </c>
      <c r="AG1549" s="31">
        <f t="shared" si="623"/>
        <v>0.37999999999999989</v>
      </c>
      <c r="AH1549" s="3">
        <f t="shared" si="624"/>
        <v>0</v>
      </c>
      <c r="AI1549" s="40" t="b">
        <f t="shared" si="625"/>
        <v>0</v>
      </c>
      <c r="AJ1549" s="3">
        <f t="shared" si="626"/>
        <v>2.2994491737606371E-2</v>
      </c>
      <c r="AK1549" s="3">
        <f t="shared" si="627"/>
        <v>0.73770022684838144</v>
      </c>
    </row>
    <row r="1550" spans="1:37" s="3" customFormat="1" x14ac:dyDescent="0.25">
      <c r="A1550" s="9">
        <v>43024</v>
      </c>
      <c r="B1550" s="1" t="s">
        <v>50</v>
      </c>
      <c r="C1550" s="1" t="s">
        <v>36</v>
      </c>
      <c r="D1550">
        <v>36</v>
      </c>
      <c r="E1550" s="1">
        <v>22</v>
      </c>
      <c r="F1550">
        <f t="shared" si="603"/>
        <v>1</v>
      </c>
      <c r="G1550">
        <f t="shared" si="604"/>
        <v>0</v>
      </c>
      <c r="H1550" s="4">
        <v>1.2629999999999999</v>
      </c>
      <c r="I1550" s="4">
        <v>4.3</v>
      </c>
      <c r="J1550" s="4">
        <v>1.361</v>
      </c>
      <c r="K1550" s="4">
        <v>3.45</v>
      </c>
      <c r="L1550" s="18">
        <f t="shared" si="605"/>
        <v>70</v>
      </c>
      <c r="M1550" s="18">
        <f t="shared" si="606"/>
        <v>20</v>
      </c>
      <c r="N1550" s="18">
        <f t="shared" si="607"/>
        <v>70</v>
      </c>
      <c r="O1550" s="18">
        <f t="shared" si="608"/>
        <v>25</v>
      </c>
      <c r="P1550" s="4">
        <f t="shared" si="609"/>
        <v>201710</v>
      </c>
      <c r="Q1550" s="23">
        <f t="shared" si="610"/>
        <v>1.2629999999999999</v>
      </c>
      <c r="R1550" s="23">
        <f t="shared" si="611"/>
        <v>-4.105311671851597</v>
      </c>
      <c r="S1550" s="22">
        <f t="shared" si="612"/>
        <v>-2.8423116718515971</v>
      </c>
      <c r="T1550" s="5">
        <f t="shared" si="613"/>
        <v>3.4045922406967537</v>
      </c>
      <c r="U1550" s="5"/>
      <c r="V1550" s="5"/>
      <c r="W1550" s="5">
        <f t="shared" si="614"/>
        <v>0.2629999999999999</v>
      </c>
      <c r="X1550" s="4">
        <f t="shared" si="615"/>
        <v>0.36099999999999999</v>
      </c>
      <c r="Y1550" s="4">
        <f t="shared" si="616"/>
        <v>9.8000000000000087E-2</v>
      </c>
      <c r="Z1550" s="30">
        <f t="shared" si="617"/>
        <v>2017</v>
      </c>
      <c r="AA1550" s="4">
        <f t="shared" si="618"/>
        <v>-1</v>
      </c>
      <c r="AB1550" s="4">
        <f t="shared" si="619"/>
        <v>-1</v>
      </c>
      <c r="AC1550" s="4">
        <f t="shared" si="620"/>
        <v>0</v>
      </c>
      <c r="AD1550" s="4"/>
      <c r="AE1550" s="4">
        <f t="shared" si="621"/>
        <v>5.7011779913586413E-2</v>
      </c>
      <c r="AF1550" s="31">
        <f t="shared" si="622"/>
        <v>-0.7370000000000001</v>
      </c>
      <c r="AG1550" s="31">
        <f t="shared" si="623"/>
        <v>-0.63900000000000001</v>
      </c>
      <c r="AH1550" s="3">
        <f t="shared" si="624"/>
        <v>1</v>
      </c>
      <c r="AI1550" s="40">
        <f t="shared" si="625"/>
        <v>3.268800300736463E-2</v>
      </c>
      <c r="AJ1550" s="3">
        <f t="shared" si="626"/>
        <v>2.3746180118641047E-2</v>
      </c>
      <c r="AK1550" s="3">
        <f t="shared" si="627"/>
        <v>0.81138968183796023</v>
      </c>
    </row>
    <row r="1551" spans="1:37" s="3" customFormat="1" x14ac:dyDescent="0.25">
      <c r="A1551" s="9">
        <v>43023</v>
      </c>
      <c r="B1551" s="1" t="s">
        <v>35</v>
      </c>
      <c r="C1551" s="1" t="s">
        <v>34</v>
      </c>
      <c r="D1551">
        <v>10</v>
      </c>
      <c r="E1551" s="1">
        <v>23</v>
      </c>
      <c r="F1551">
        <f t="shared" si="603"/>
        <v>0</v>
      </c>
      <c r="G1551">
        <f t="shared" si="604"/>
        <v>1</v>
      </c>
      <c r="H1551" s="4">
        <v>1.1659999999999999</v>
      </c>
      <c r="I1551" s="4">
        <v>5.98</v>
      </c>
      <c r="J1551" s="4">
        <v>1.139</v>
      </c>
      <c r="K1551" s="4">
        <v>6.81</v>
      </c>
      <c r="L1551" s="18">
        <f t="shared" si="605"/>
        <v>80</v>
      </c>
      <c r="M1551" s="18">
        <f t="shared" si="606"/>
        <v>15</v>
      </c>
      <c r="N1551" s="18">
        <f t="shared" si="607"/>
        <v>85</v>
      </c>
      <c r="O1551" s="18">
        <f t="shared" si="608"/>
        <v>10</v>
      </c>
      <c r="P1551" s="4">
        <f t="shared" si="609"/>
        <v>201710</v>
      </c>
      <c r="Q1551" s="23">
        <f t="shared" si="610"/>
        <v>0.19498327759197323</v>
      </c>
      <c r="R1551" s="23">
        <f t="shared" si="611"/>
        <v>-6.2248995983935771</v>
      </c>
      <c r="S1551" s="22">
        <f t="shared" si="612"/>
        <v>-6.029916320801604</v>
      </c>
      <c r="T1551" s="5">
        <f t="shared" si="613"/>
        <v>5.128644939965695</v>
      </c>
      <c r="U1551" s="5"/>
      <c r="V1551" s="5"/>
      <c r="W1551" s="5">
        <f t="shared" si="614"/>
        <v>-1</v>
      </c>
      <c r="X1551" s="4">
        <f t="shared" si="615"/>
        <v>-1</v>
      </c>
      <c r="Y1551" s="4">
        <f t="shared" si="616"/>
        <v>0</v>
      </c>
      <c r="Z1551" s="30">
        <f t="shared" si="617"/>
        <v>2017</v>
      </c>
      <c r="AA1551" s="4">
        <f t="shared" si="618"/>
        <v>4.9800000000000004</v>
      </c>
      <c r="AB1551" s="4">
        <f t="shared" si="619"/>
        <v>5.81</v>
      </c>
      <c r="AC1551" s="4">
        <f t="shared" si="620"/>
        <v>0.82999999999999918</v>
      </c>
      <c r="AD1551" s="4"/>
      <c r="AE1551" s="4">
        <f t="shared" si="621"/>
        <v>-2.0330192444095618E-2</v>
      </c>
      <c r="AF1551" s="31">
        <f t="shared" si="622"/>
        <v>3.9800000000000004</v>
      </c>
      <c r="AG1551" s="31">
        <f t="shared" si="623"/>
        <v>4.8099999999999996</v>
      </c>
      <c r="AH1551" s="3">
        <f t="shared" si="624"/>
        <v>0</v>
      </c>
      <c r="AI1551" s="40" t="b">
        <f t="shared" si="625"/>
        <v>0</v>
      </c>
      <c r="AJ1551" s="3">
        <f t="shared" si="626"/>
        <v>2.4254128183599288E-2</v>
      </c>
      <c r="AK1551" s="3">
        <f t="shared" si="627"/>
        <v>0.85301820628908975</v>
      </c>
    </row>
    <row r="1552" spans="1:37" s="3" customFormat="1" x14ac:dyDescent="0.25">
      <c r="A1552" s="9">
        <v>43023</v>
      </c>
      <c r="B1552" s="1" t="s">
        <v>49</v>
      </c>
      <c r="C1552" s="1" t="s">
        <v>57</v>
      </c>
      <c r="D1552">
        <v>13</v>
      </c>
      <c r="E1552" s="1">
        <v>19</v>
      </c>
      <c r="F1552">
        <f t="shared" si="603"/>
        <v>0</v>
      </c>
      <c r="G1552">
        <f t="shared" si="604"/>
        <v>1</v>
      </c>
      <c r="H1552" s="4">
        <v>1.526</v>
      </c>
      <c r="I1552" s="4">
        <v>2.71</v>
      </c>
      <c r="J1552" s="4">
        <v>1.54</v>
      </c>
      <c r="K1552" s="4">
        <v>2.66</v>
      </c>
      <c r="L1552" s="18">
        <f t="shared" si="605"/>
        <v>60</v>
      </c>
      <c r="M1552" s="18">
        <f t="shared" si="606"/>
        <v>35</v>
      </c>
      <c r="N1552" s="18">
        <f t="shared" si="607"/>
        <v>60</v>
      </c>
      <c r="O1552" s="18">
        <f t="shared" si="608"/>
        <v>35</v>
      </c>
      <c r="P1552" s="4">
        <f t="shared" si="609"/>
        <v>201710</v>
      </c>
      <c r="Q1552" s="23">
        <f t="shared" si="610"/>
        <v>0.56309963099631</v>
      </c>
      <c r="R1552" s="23">
        <f t="shared" si="611"/>
        <v>-2.4859360060480729</v>
      </c>
      <c r="S1552" s="22">
        <f t="shared" si="612"/>
        <v>-1.9228363750517627</v>
      </c>
      <c r="T1552" s="5">
        <f t="shared" si="613"/>
        <v>1.7758846657929226</v>
      </c>
      <c r="U1552" s="5"/>
      <c r="V1552" s="5"/>
      <c r="W1552" s="5">
        <f t="shared" si="614"/>
        <v>-1</v>
      </c>
      <c r="X1552" s="4">
        <f t="shared" si="615"/>
        <v>-1</v>
      </c>
      <c r="Y1552" s="4">
        <f t="shared" si="616"/>
        <v>0</v>
      </c>
      <c r="Z1552" s="30">
        <f t="shared" si="617"/>
        <v>2017</v>
      </c>
      <c r="AA1552" s="4">
        <f t="shared" si="618"/>
        <v>1.71</v>
      </c>
      <c r="AB1552" s="4">
        <f t="shared" si="619"/>
        <v>1.6600000000000001</v>
      </c>
      <c r="AC1552" s="4">
        <f t="shared" si="620"/>
        <v>-4.9999999999999822E-2</v>
      </c>
      <c r="AD1552" s="4"/>
      <c r="AE1552" s="4">
        <f t="shared" si="621"/>
        <v>5.9573454068866383E-3</v>
      </c>
      <c r="AF1552" s="31">
        <f t="shared" si="622"/>
        <v>0.71</v>
      </c>
      <c r="AG1552" s="31">
        <f t="shared" si="623"/>
        <v>0.66000000000000014</v>
      </c>
      <c r="AH1552" s="3">
        <f t="shared" si="624"/>
        <v>0</v>
      </c>
      <c r="AI1552" s="40" t="b">
        <f t="shared" si="625"/>
        <v>0</v>
      </c>
      <c r="AJ1552" s="3">
        <f t="shared" si="626"/>
        <v>2.3734655335221788E-2</v>
      </c>
      <c r="AK1552" s="3">
        <f t="shared" si="627"/>
        <v>0.7523100973544814</v>
      </c>
    </row>
    <row r="1553" spans="1:37" s="3" customFormat="1" x14ac:dyDescent="0.25">
      <c r="A1553" s="9">
        <v>43023</v>
      </c>
      <c r="B1553" s="1" t="s">
        <v>54</v>
      </c>
      <c r="C1553" s="1" t="s">
        <v>74</v>
      </c>
      <c r="D1553">
        <v>16</v>
      </c>
      <c r="E1553" s="1">
        <v>17</v>
      </c>
      <c r="F1553">
        <f t="shared" si="603"/>
        <v>0</v>
      </c>
      <c r="G1553">
        <f t="shared" si="604"/>
        <v>1</v>
      </c>
      <c r="H1553" s="4">
        <v>1.54</v>
      </c>
      <c r="I1553" s="4">
        <v>2.66</v>
      </c>
      <c r="J1553" s="4">
        <v>1.649</v>
      </c>
      <c r="K1553" s="4">
        <v>2.39</v>
      </c>
      <c r="L1553" s="18">
        <f t="shared" si="605"/>
        <v>60</v>
      </c>
      <c r="M1553" s="18">
        <f t="shared" si="606"/>
        <v>35</v>
      </c>
      <c r="N1553" s="18">
        <f t="shared" si="607"/>
        <v>60</v>
      </c>
      <c r="O1553" s="18">
        <f t="shared" si="608"/>
        <v>40</v>
      </c>
      <c r="P1553" s="4">
        <f t="shared" si="609"/>
        <v>201710</v>
      </c>
      <c r="Q1553" s="23">
        <f t="shared" si="610"/>
        <v>0.57894736842105265</v>
      </c>
      <c r="R1553" s="23">
        <f t="shared" si="611"/>
        <v>-2.4542614904060684</v>
      </c>
      <c r="S1553" s="22">
        <f t="shared" si="612"/>
        <v>-1.8753141219850158</v>
      </c>
      <c r="T1553" s="5">
        <f t="shared" si="613"/>
        <v>1.7272727272727273</v>
      </c>
      <c r="U1553" s="5"/>
      <c r="V1553" s="5"/>
      <c r="W1553" s="5">
        <f t="shared" si="614"/>
        <v>-1</v>
      </c>
      <c r="X1553" s="4">
        <f t="shared" si="615"/>
        <v>-1</v>
      </c>
      <c r="Y1553" s="4">
        <f t="shared" si="616"/>
        <v>0</v>
      </c>
      <c r="Z1553" s="30">
        <f t="shared" si="617"/>
        <v>2017</v>
      </c>
      <c r="AA1553" s="4">
        <f t="shared" si="618"/>
        <v>1.6600000000000001</v>
      </c>
      <c r="AB1553" s="4">
        <f t="shared" si="619"/>
        <v>1.3900000000000001</v>
      </c>
      <c r="AC1553" s="4">
        <f t="shared" si="620"/>
        <v>-0.27</v>
      </c>
      <c r="AD1553" s="4"/>
      <c r="AE1553" s="4">
        <f t="shared" si="621"/>
        <v>4.2922511085033865E-2</v>
      </c>
      <c r="AF1553" s="31">
        <f t="shared" si="622"/>
        <v>0.66000000000000014</v>
      </c>
      <c r="AG1553" s="31">
        <f t="shared" si="623"/>
        <v>0.39000000000000012</v>
      </c>
      <c r="AH1553" s="3">
        <f t="shared" si="624"/>
        <v>1</v>
      </c>
      <c r="AI1553" s="40">
        <f t="shared" si="625"/>
        <v>1.7632012110324391E-2</v>
      </c>
      <c r="AJ1553" s="3">
        <f t="shared" si="626"/>
        <v>2.4666666666666726E-2</v>
      </c>
      <c r="AK1553" s="3">
        <f t="shared" si="627"/>
        <v>0.74970937921718839</v>
      </c>
    </row>
    <row r="1554" spans="1:37" s="3" customFormat="1" x14ac:dyDescent="0.25">
      <c r="A1554" s="9">
        <v>43023</v>
      </c>
      <c r="B1554" s="1" t="s">
        <v>63</v>
      </c>
      <c r="C1554" s="1" t="s">
        <v>39</v>
      </c>
      <c r="D1554">
        <v>38</v>
      </c>
      <c r="E1554" s="1">
        <v>33</v>
      </c>
      <c r="F1554">
        <f t="shared" si="603"/>
        <v>1</v>
      </c>
      <c r="G1554">
        <f t="shared" si="604"/>
        <v>0</v>
      </c>
      <c r="H1554" s="4">
        <v>2.14</v>
      </c>
      <c r="I1554" s="4">
        <v>1.7929999999999999</v>
      </c>
      <c r="J1554" s="4">
        <v>2.21</v>
      </c>
      <c r="K1554" s="4">
        <v>1.746</v>
      </c>
      <c r="L1554" s="18">
        <f t="shared" si="605"/>
        <v>40</v>
      </c>
      <c r="M1554" s="18">
        <f t="shared" si="606"/>
        <v>55</v>
      </c>
      <c r="N1554" s="18">
        <f t="shared" si="607"/>
        <v>45</v>
      </c>
      <c r="O1554" s="18">
        <f t="shared" si="608"/>
        <v>55</v>
      </c>
      <c r="P1554" s="4">
        <f t="shared" si="609"/>
        <v>201710</v>
      </c>
      <c r="Q1554" s="23">
        <f t="shared" si="610"/>
        <v>2.14</v>
      </c>
      <c r="R1554" s="23">
        <f t="shared" si="611"/>
        <v>-2.1382270303754343</v>
      </c>
      <c r="S1554" s="22">
        <f t="shared" si="612"/>
        <v>1.7729696245658566E-3</v>
      </c>
      <c r="T1554" s="5">
        <f t="shared" si="613"/>
        <v>0.83785046728971957</v>
      </c>
      <c r="U1554" s="5"/>
      <c r="V1554" s="5"/>
      <c r="W1554" s="5">
        <f t="shared" si="614"/>
        <v>1.1400000000000001</v>
      </c>
      <c r="X1554" s="4">
        <f t="shared" si="615"/>
        <v>1.21</v>
      </c>
      <c r="Y1554" s="4">
        <f t="shared" si="616"/>
        <v>6.999999999999984E-2</v>
      </c>
      <c r="Z1554" s="30">
        <f t="shared" si="617"/>
        <v>2017</v>
      </c>
      <c r="AA1554" s="4">
        <f t="shared" si="618"/>
        <v>-1</v>
      </c>
      <c r="AB1554" s="4">
        <f t="shared" si="619"/>
        <v>-1</v>
      </c>
      <c r="AC1554" s="4">
        <f t="shared" si="620"/>
        <v>0</v>
      </c>
      <c r="AD1554" s="4"/>
      <c r="AE1554" s="4">
        <f t="shared" si="621"/>
        <v>1.4801031843362789E-2</v>
      </c>
      <c r="AF1554" s="31">
        <f t="shared" si="622"/>
        <v>0.14000000000000012</v>
      </c>
      <c r="AG1554" s="31">
        <f t="shared" si="623"/>
        <v>0.20999999999999996</v>
      </c>
      <c r="AH1554" s="3">
        <f t="shared" si="624"/>
        <v>0</v>
      </c>
      <c r="AI1554" s="40" t="b">
        <f t="shared" si="625"/>
        <v>0</v>
      </c>
      <c r="AJ1554" s="3">
        <f t="shared" si="626"/>
        <v>2.4403763030765302E-2</v>
      </c>
      <c r="AK1554" s="3">
        <f t="shared" si="627"/>
        <v>0.73286190748783686</v>
      </c>
    </row>
    <row r="1555" spans="1:37" s="3" customFormat="1" x14ac:dyDescent="0.25">
      <c r="A1555" s="9">
        <v>43023</v>
      </c>
      <c r="B1555" s="1" t="s">
        <v>56</v>
      </c>
      <c r="C1555" s="1" t="s">
        <v>73</v>
      </c>
      <c r="D1555">
        <v>17</v>
      </c>
      <c r="E1555" s="1">
        <v>27</v>
      </c>
      <c r="F1555">
        <f t="shared" si="603"/>
        <v>0</v>
      </c>
      <c r="G1555">
        <f t="shared" si="604"/>
        <v>1</v>
      </c>
      <c r="H1555" s="4">
        <v>1.6990000000000001</v>
      </c>
      <c r="I1555" s="4">
        <v>2.29</v>
      </c>
      <c r="J1555" s="4">
        <v>1.869</v>
      </c>
      <c r="K1555" s="4">
        <v>2.04</v>
      </c>
      <c r="L1555" s="18">
        <f t="shared" si="605"/>
        <v>50</v>
      </c>
      <c r="M1555" s="18">
        <f t="shared" si="606"/>
        <v>40</v>
      </c>
      <c r="N1555" s="18">
        <f t="shared" si="607"/>
        <v>50</v>
      </c>
      <c r="O1555" s="18">
        <f t="shared" si="608"/>
        <v>45</v>
      </c>
      <c r="P1555" s="4">
        <f t="shared" si="609"/>
        <v>201710</v>
      </c>
      <c r="Q1555" s="23">
        <f t="shared" si="610"/>
        <v>0.74192139737991269</v>
      </c>
      <c r="R1555" s="23">
        <f t="shared" si="611"/>
        <v>-2.2058089629703561</v>
      </c>
      <c r="S1555" s="22">
        <f t="shared" si="612"/>
        <v>-1.4638875655904435</v>
      </c>
      <c r="T1555" s="5">
        <f t="shared" si="613"/>
        <v>1.3478516774573277</v>
      </c>
      <c r="U1555" s="5"/>
      <c r="V1555" s="5"/>
      <c r="W1555" s="5">
        <f t="shared" si="614"/>
        <v>-1</v>
      </c>
      <c r="X1555" s="4">
        <f t="shared" si="615"/>
        <v>-1</v>
      </c>
      <c r="Y1555" s="4">
        <f t="shared" si="616"/>
        <v>0</v>
      </c>
      <c r="Z1555" s="30">
        <f t="shared" si="617"/>
        <v>2017</v>
      </c>
      <c r="AA1555" s="4">
        <f t="shared" si="618"/>
        <v>1.29</v>
      </c>
      <c r="AB1555" s="4">
        <f t="shared" si="619"/>
        <v>1.04</v>
      </c>
      <c r="AC1555" s="4">
        <f t="shared" si="620"/>
        <v>-0.25</v>
      </c>
      <c r="AD1555" s="4"/>
      <c r="AE1555" s="4">
        <f t="shared" si="621"/>
        <v>5.3536039674614178E-2</v>
      </c>
      <c r="AF1555" s="31">
        <f t="shared" si="622"/>
        <v>0.29000000000000004</v>
      </c>
      <c r="AG1555" s="31">
        <f t="shared" si="623"/>
        <v>4.0000000000000036E-2</v>
      </c>
      <c r="AH1555" s="3">
        <f t="shared" si="624"/>
        <v>1</v>
      </c>
      <c r="AI1555" s="40">
        <f t="shared" si="625"/>
        <v>2.8273298426872762E-2</v>
      </c>
      <c r="AJ1555" s="3">
        <f t="shared" si="626"/>
        <v>2.4640260716971563E-2</v>
      </c>
      <c r="AK1555" s="3">
        <f t="shared" si="627"/>
        <v>0.73648440997973597</v>
      </c>
    </row>
    <row r="1556" spans="1:37" s="3" customFormat="1" x14ac:dyDescent="0.25">
      <c r="A1556" s="9">
        <v>43023</v>
      </c>
      <c r="B1556" s="1" t="s">
        <v>41</v>
      </c>
      <c r="C1556" s="1" t="s">
        <v>51</v>
      </c>
      <c r="D1556">
        <v>17</v>
      </c>
      <c r="E1556" s="1">
        <v>20</v>
      </c>
      <c r="F1556">
        <f t="shared" si="603"/>
        <v>0</v>
      </c>
      <c r="G1556">
        <f t="shared" si="604"/>
        <v>1</v>
      </c>
      <c r="H1556" s="4">
        <v>1.181</v>
      </c>
      <c r="I1556" s="4">
        <v>5.61</v>
      </c>
      <c r="J1556" s="4">
        <v>1.125</v>
      </c>
      <c r="K1556" s="4">
        <v>7.38</v>
      </c>
      <c r="L1556" s="18">
        <f t="shared" si="605"/>
        <v>80</v>
      </c>
      <c r="M1556" s="18">
        <f t="shared" si="606"/>
        <v>15</v>
      </c>
      <c r="N1556" s="18">
        <f t="shared" si="607"/>
        <v>85</v>
      </c>
      <c r="O1556" s="18">
        <f t="shared" si="608"/>
        <v>10</v>
      </c>
      <c r="P1556" s="4">
        <f t="shared" si="609"/>
        <v>201710</v>
      </c>
      <c r="Q1556" s="23">
        <f t="shared" si="610"/>
        <v>0.2105169340463458</v>
      </c>
      <c r="R1556" s="23">
        <f t="shared" si="611"/>
        <v>-5.7417816181493491</v>
      </c>
      <c r="S1556" s="22">
        <f t="shared" si="612"/>
        <v>-5.5312646841030029</v>
      </c>
      <c r="T1556" s="5">
        <f t="shared" si="613"/>
        <v>4.750211685012701</v>
      </c>
      <c r="U1556" s="5"/>
      <c r="V1556" s="5"/>
      <c r="W1556" s="5">
        <f t="shared" si="614"/>
        <v>-1</v>
      </c>
      <c r="X1556" s="4">
        <f t="shared" si="615"/>
        <v>-1</v>
      </c>
      <c r="Y1556" s="4">
        <f t="shared" si="616"/>
        <v>0</v>
      </c>
      <c r="Z1556" s="30">
        <f t="shared" si="617"/>
        <v>2017</v>
      </c>
      <c r="AA1556" s="4">
        <f t="shared" si="618"/>
        <v>4.6100000000000003</v>
      </c>
      <c r="AB1556" s="4">
        <f t="shared" si="619"/>
        <v>6.38</v>
      </c>
      <c r="AC1556" s="4">
        <f t="shared" si="620"/>
        <v>1.7699999999999996</v>
      </c>
      <c r="AD1556" s="4"/>
      <c r="AE1556" s="4">
        <f t="shared" si="621"/>
        <v>-4.2148838084485774E-2</v>
      </c>
      <c r="AF1556" s="31">
        <f t="shared" si="622"/>
        <v>3.6100000000000003</v>
      </c>
      <c r="AG1556" s="31">
        <f t="shared" si="623"/>
        <v>5.38</v>
      </c>
      <c r="AH1556" s="3">
        <f t="shared" si="624"/>
        <v>1</v>
      </c>
      <c r="AI1556" s="40">
        <f t="shared" si="625"/>
        <v>1.7758594182046838E-2</v>
      </c>
      <c r="AJ1556" s="3">
        <f t="shared" si="626"/>
        <v>2.4383743189515528E-2</v>
      </c>
      <c r="AK1556" s="3">
        <f t="shared" si="627"/>
        <v>0.84529362405738007</v>
      </c>
    </row>
    <row r="1557" spans="1:37" s="3" customFormat="1" x14ac:dyDescent="0.25">
      <c r="A1557" s="9">
        <v>43023</v>
      </c>
      <c r="B1557" s="1" t="s">
        <v>43</v>
      </c>
      <c r="C1557" s="1" t="s">
        <v>45</v>
      </c>
      <c r="D1557">
        <v>24</v>
      </c>
      <c r="E1557" s="1">
        <v>27</v>
      </c>
      <c r="F1557">
        <f t="shared" si="603"/>
        <v>0</v>
      </c>
      <c r="G1557">
        <f t="shared" si="604"/>
        <v>1</v>
      </c>
      <c r="H1557" s="4">
        <v>1.37</v>
      </c>
      <c r="I1557" s="4">
        <v>3.39</v>
      </c>
      <c r="J1557" s="4">
        <v>1.454</v>
      </c>
      <c r="K1557" s="4">
        <v>2.97</v>
      </c>
      <c r="L1557" s="18">
        <f t="shared" si="605"/>
        <v>70</v>
      </c>
      <c r="M1557" s="18">
        <f t="shared" si="606"/>
        <v>25</v>
      </c>
      <c r="N1557" s="18">
        <f t="shared" si="607"/>
        <v>65</v>
      </c>
      <c r="O1557" s="18">
        <f t="shared" si="608"/>
        <v>30</v>
      </c>
      <c r="P1557" s="4">
        <f t="shared" si="609"/>
        <v>201710</v>
      </c>
      <c r="Q1557" s="23">
        <f t="shared" si="610"/>
        <v>0.40412979351032452</v>
      </c>
      <c r="R1557" s="23">
        <f t="shared" si="611"/>
        <v>-3.1211127445437059</v>
      </c>
      <c r="S1557" s="22">
        <f t="shared" si="612"/>
        <v>-2.7169829510333816</v>
      </c>
      <c r="T1557" s="5">
        <f t="shared" si="613"/>
        <v>2.4744525547445253</v>
      </c>
      <c r="U1557" s="5"/>
      <c r="V1557" s="5"/>
      <c r="W1557" s="5">
        <f t="shared" si="614"/>
        <v>-1</v>
      </c>
      <c r="X1557" s="4">
        <f t="shared" si="615"/>
        <v>-1</v>
      </c>
      <c r="Y1557" s="4">
        <f t="shared" si="616"/>
        <v>0</v>
      </c>
      <c r="Z1557" s="30">
        <f t="shared" si="617"/>
        <v>2017</v>
      </c>
      <c r="AA1557" s="4">
        <f t="shared" si="618"/>
        <v>2.39</v>
      </c>
      <c r="AB1557" s="4">
        <f t="shared" si="619"/>
        <v>1.9700000000000002</v>
      </c>
      <c r="AC1557" s="4">
        <f t="shared" si="620"/>
        <v>-0.41999999999999993</v>
      </c>
      <c r="AD1557" s="4"/>
      <c r="AE1557" s="4">
        <f t="shared" si="621"/>
        <v>4.2169098083314038E-2</v>
      </c>
      <c r="AF1557" s="31">
        <f t="shared" si="622"/>
        <v>1.3900000000000001</v>
      </c>
      <c r="AG1557" s="31">
        <f t="shared" si="623"/>
        <v>0.9700000000000002</v>
      </c>
      <c r="AH1557" s="3">
        <f t="shared" si="624"/>
        <v>1</v>
      </c>
      <c r="AI1557" s="40">
        <f t="shared" si="625"/>
        <v>1.7256840046580901E-2</v>
      </c>
      <c r="AJ1557" s="3">
        <f t="shared" si="626"/>
        <v>2.4306722689075522E-2</v>
      </c>
      <c r="AK1557" s="3">
        <f t="shared" si="627"/>
        <v>0.77931824859790866</v>
      </c>
    </row>
    <row r="1558" spans="1:37" s="3" customFormat="1" x14ac:dyDescent="0.25">
      <c r="A1558" s="9">
        <v>43023</v>
      </c>
      <c r="B1558" s="1" t="s">
        <v>47</v>
      </c>
      <c r="C1558" s="1" t="s">
        <v>58</v>
      </c>
      <c r="D1558">
        <v>33</v>
      </c>
      <c r="E1558" s="1">
        <v>17</v>
      </c>
      <c r="F1558">
        <f t="shared" si="603"/>
        <v>1</v>
      </c>
      <c r="G1558">
        <f t="shared" si="604"/>
        <v>0</v>
      </c>
      <c r="H1558" s="4">
        <v>1.222</v>
      </c>
      <c r="I1558" s="4">
        <v>4.8499999999999996</v>
      </c>
      <c r="J1558" s="4">
        <v>1.3029999999999999</v>
      </c>
      <c r="K1558" s="4">
        <v>3.89</v>
      </c>
      <c r="L1558" s="18">
        <f t="shared" si="605"/>
        <v>80</v>
      </c>
      <c r="M1558" s="18">
        <f t="shared" si="606"/>
        <v>20</v>
      </c>
      <c r="N1558" s="18">
        <f t="shared" si="607"/>
        <v>75</v>
      </c>
      <c r="O1558" s="18">
        <f t="shared" si="608"/>
        <v>25</v>
      </c>
      <c r="P1558" s="4">
        <f t="shared" si="609"/>
        <v>201710</v>
      </c>
      <c r="Q1558" s="23">
        <f t="shared" si="610"/>
        <v>1.222</v>
      </c>
      <c r="R1558" s="23">
        <f t="shared" si="611"/>
        <v>-4.7642447642447641</v>
      </c>
      <c r="S1558" s="22">
        <f t="shared" si="612"/>
        <v>-3.5422447642447641</v>
      </c>
      <c r="T1558" s="5">
        <f t="shared" si="613"/>
        <v>3.9689034369885432</v>
      </c>
      <c r="U1558" s="5"/>
      <c r="V1558" s="5"/>
      <c r="W1558" s="5">
        <f t="shared" si="614"/>
        <v>0.22199999999999998</v>
      </c>
      <c r="X1558" s="4">
        <f t="shared" si="615"/>
        <v>0.30299999999999994</v>
      </c>
      <c r="Y1558" s="4">
        <f t="shared" si="616"/>
        <v>8.0999999999999961E-2</v>
      </c>
      <c r="Z1558" s="30">
        <f t="shared" si="617"/>
        <v>2017</v>
      </c>
      <c r="AA1558" s="4">
        <f t="shared" si="618"/>
        <v>-1</v>
      </c>
      <c r="AB1558" s="4">
        <f t="shared" si="619"/>
        <v>-1</v>
      </c>
      <c r="AC1558" s="4">
        <f t="shared" si="620"/>
        <v>0</v>
      </c>
      <c r="AD1558" s="4"/>
      <c r="AE1558" s="4">
        <f t="shared" si="621"/>
        <v>5.0870897199337239E-2</v>
      </c>
      <c r="AF1558" s="31">
        <f t="shared" si="622"/>
        <v>-0.77800000000000002</v>
      </c>
      <c r="AG1558" s="31">
        <f t="shared" si="623"/>
        <v>-0.69700000000000006</v>
      </c>
      <c r="AH1558" s="3">
        <f t="shared" si="624"/>
        <v>1</v>
      </c>
      <c r="AI1558" s="40">
        <f t="shared" si="625"/>
        <v>2.6354724624379822E-2</v>
      </c>
      <c r="AJ1558" s="3">
        <f t="shared" si="626"/>
        <v>2.392951251646902E-2</v>
      </c>
      <c r="AK1558" s="3">
        <f t="shared" si="627"/>
        <v>0.8271354763063834</v>
      </c>
    </row>
    <row r="1559" spans="1:37" s="3" customFormat="1" x14ac:dyDescent="0.25">
      <c r="A1559" s="9">
        <v>43023</v>
      </c>
      <c r="B1559" s="1" t="s">
        <v>60</v>
      </c>
      <c r="C1559" s="1" t="s">
        <v>62</v>
      </c>
      <c r="D1559">
        <v>23</v>
      </c>
      <c r="E1559" s="1">
        <v>10</v>
      </c>
      <c r="F1559">
        <f t="shared" si="603"/>
        <v>1</v>
      </c>
      <c r="G1559">
        <f t="shared" si="604"/>
        <v>0</v>
      </c>
      <c r="H1559" s="4">
        <v>2.5099999999999998</v>
      </c>
      <c r="I1559" s="4">
        <v>1.5980000000000001</v>
      </c>
      <c r="J1559" s="4">
        <v>2.36</v>
      </c>
      <c r="K1559" s="4">
        <v>1.6659999999999999</v>
      </c>
      <c r="L1559" s="18">
        <f t="shared" si="605"/>
        <v>30</v>
      </c>
      <c r="M1559" s="18">
        <f t="shared" si="606"/>
        <v>60</v>
      </c>
      <c r="N1559" s="18">
        <f t="shared" si="607"/>
        <v>40</v>
      </c>
      <c r="O1559" s="18">
        <f t="shared" si="608"/>
        <v>60</v>
      </c>
      <c r="P1559" s="4">
        <f t="shared" si="609"/>
        <v>201710</v>
      </c>
      <c r="Q1559" s="23">
        <f t="shared" si="610"/>
        <v>2.5099999999999998</v>
      </c>
      <c r="R1559" s="23">
        <f t="shared" si="611"/>
        <v>-2.334492458304724</v>
      </c>
      <c r="S1559" s="22">
        <f t="shared" si="612"/>
        <v>0.17550754169527583</v>
      </c>
      <c r="T1559" s="5">
        <f t="shared" si="613"/>
        <v>0.63665338645418335</v>
      </c>
      <c r="U1559" s="5"/>
      <c r="V1559" s="5"/>
      <c r="W1559" s="5">
        <f t="shared" si="614"/>
        <v>1.5099999999999998</v>
      </c>
      <c r="X1559" s="4">
        <f t="shared" si="615"/>
        <v>1.3599999999999999</v>
      </c>
      <c r="Y1559" s="4">
        <f t="shared" si="616"/>
        <v>-0.14999999999999991</v>
      </c>
      <c r="Z1559" s="30">
        <f t="shared" si="617"/>
        <v>2017</v>
      </c>
      <c r="AA1559" s="4">
        <f t="shared" si="618"/>
        <v>-1</v>
      </c>
      <c r="AB1559" s="4">
        <f t="shared" si="619"/>
        <v>-1</v>
      </c>
      <c r="AC1559" s="4">
        <f t="shared" si="620"/>
        <v>0</v>
      </c>
      <c r="AD1559" s="4"/>
      <c r="AE1559" s="4">
        <f t="shared" si="621"/>
        <v>-2.5322439057330004E-2</v>
      </c>
      <c r="AF1559" s="31">
        <f t="shared" si="622"/>
        <v>0.50999999999999979</v>
      </c>
      <c r="AG1559" s="31">
        <f t="shared" si="623"/>
        <v>0.35999999999999988</v>
      </c>
      <c r="AH1559" s="3">
        <f t="shared" si="624"/>
        <v>1</v>
      </c>
      <c r="AI1559" s="40" t="b">
        <f t="shared" si="625"/>
        <v>0</v>
      </c>
      <c r="AJ1559" s="3">
        <f t="shared" si="626"/>
        <v>2.3617332035053451E-2</v>
      </c>
      <c r="AK1559" s="3">
        <f t="shared" si="627"/>
        <v>0.74465377481644812</v>
      </c>
    </row>
    <row r="1560" spans="1:37" s="3" customFormat="1" x14ac:dyDescent="0.25">
      <c r="A1560" s="9">
        <v>43023</v>
      </c>
      <c r="B1560" s="1" t="s">
        <v>42</v>
      </c>
      <c r="C1560" s="1" t="s">
        <v>33</v>
      </c>
      <c r="D1560">
        <v>52</v>
      </c>
      <c r="E1560" s="1">
        <v>38</v>
      </c>
      <c r="F1560">
        <f t="shared" si="603"/>
        <v>1</v>
      </c>
      <c r="G1560">
        <f t="shared" si="604"/>
        <v>0</v>
      </c>
      <c r="H1560" s="4">
        <v>1.5</v>
      </c>
      <c r="I1560" s="4">
        <v>2.8</v>
      </c>
      <c r="J1560" s="4">
        <v>1.4339999999999999</v>
      </c>
      <c r="K1560" s="4">
        <v>3.05</v>
      </c>
      <c r="L1560" s="18">
        <f t="shared" si="605"/>
        <v>60</v>
      </c>
      <c r="M1560" s="18">
        <f t="shared" si="606"/>
        <v>35</v>
      </c>
      <c r="N1560" s="18">
        <f t="shared" si="607"/>
        <v>65</v>
      </c>
      <c r="O1560" s="18">
        <f t="shared" si="608"/>
        <v>30</v>
      </c>
      <c r="P1560" s="4">
        <f t="shared" si="609"/>
        <v>201710</v>
      </c>
      <c r="Q1560" s="23">
        <f t="shared" si="610"/>
        <v>1.5</v>
      </c>
      <c r="R1560" s="23">
        <f t="shared" si="611"/>
        <v>-2.5555555555555554</v>
      </c>
      <c r="S1560" s="22">
        <f t="shared" si="612"/>
        <v>-1.0555555555555554</v>
      </c>
      <c r="T1560" s="5">
        <f t="shared" si="613"/>
        <v>1.8666666666666665</v>
      </c>
      <c r="U1560" s="5"/>
      <c r="V1560" s="5"/>
      <c r="W1560" s="5">
        <f t="shared" si="614"/>
        <v>0.5</v>
      </c>
      <c r="X1560" s="4">
        <f t="shared" si="615"/>
        <v>0.43399999999999994</v>
      </c>
      <c r="Y1560" s="4">
        <f t="shared" si="616"/>
        <v>-6.6000000000000059E-2</v>
      </c>
      <c r="Z1560" s="30">
        <f t="shared" si="617"/>
        <v>2017</v>
      </c>
      <c r="AA1560" s="4">
        <f t="shared" si="618"/>
        <v>-1</v>
      </c>
      <c r="AB1560" s="4">
        <f t="shared" si="619"/>
        <v>-1</v>
      </c>
      <c r="AC1560" s="4">
        <f t="shared" si="620"/>
        <v>0</v>
      </c>
      <c r="AD1560" s="4"/>
      <c r="AE1560" s="4">
        <f t="shared" si="621"/>
        <v>-3.0683403068340387E-2</v>
      </c>
      <c r="AF1560" s="31">
        <f t="shared" si="622"/>
        <v>-0.5</v>
      </c>
      <c r="AG1560" s="31">
        <f t="shared" si="623"/>
        <v>-0.56600000000000006</v>
      </c>
      <c r="AH1560" s="3">
        <f t="shared" si="624"/>
        <v>1</v>
      </c>
      <c r="AI1560" s="40" t="b">
        <f t="shared" si="625"/>
        <v>0</v>
      </c>
      <c r="AJ1560" s="3">
        <f t="shared" si="626"/>
        <v>2.3255813953488524E-2</v>
      </c>
      <c r="AK1560" s="3">
        <f t="shared" si="627"/>
        <v>0.75623582766439912</v>
      </c>
    </row>
    <row r="1561" spans="1:37" s="3" customFormat="1" x14ac:dyDescent="0.25">
      <c r="A1561" s="9">
        <v>43023</v>
      </c>
      <c r="B1561" s="1" t="s">
        <v>53</v>
      </c>
      <c r="C1561" s="1" t="s">
        <v>52</v>
      </c>
      <c r="D1561">
        <v>17</v>
      </c>
      <c r="E1561" s="1">
        <v>24</v>
      </c>
      <c r="F1561">
        <f t="shared" si="603"/>
        <v>0</v>
      </c>
      <c r="G1561">
        <f t="shared" si="604"/>
        <v>1</v>
      </c>
      <c r="H1561" s="4">
        <v>4.8499999999999996</v>
      </c>
      <c r="I1561" s="4">
        <v>1.222</v>
      </c>
      <c r="J1561" s="4">
        <v>4.6100000000000003</v>
      </c>
      <c r="K1561" s="4">
        <v>1.238</v>
      </c>
      <c r="L1561" s="18">
        <f t="shared" si="605"/>
        <v>20</v>
      </c>
      <c r="M1561" s="18">
        <f t="shared" si="606"/>
        <v>80</v>
      </c>
      <c r="N1561" s="18">
        <f t="shared" si="607"/>
        <v>20</v>
      </c>
      <c r="O1561" s="18">
        <f t="shared" si="608"/>
        <v>80</v>
      </c>
      <c r="P1561" s="4">
        <f t="shared" si="609"/>
        <v>201710</v>
      </c>
      <c r="Q1561" s="23">
        <f t="shared" si="610"/>
        <v>3.9689034369885432</v>
      </c>
      <c r="R1561" s="23">
        <f t="shared" si="611"/>
        <v>-4.7642447642447641</v>
      </c>
      <c r="S1561" s="22">
        <f t="shared" si="612"/>
        <v>-0.79534132725622086</v>
      </c>
      <c r="T1561" s="5">
        <f t="shared" si="613"/>
        <v>0.25195876288659796</v>
      </c>
      <c r="U1561" s="5"/>
      <c r="V1561" s="5"/>
      <c r="W1561" s="5">
        <f t="shared" si="614"/>
        <v>-1</v>
      </c>
      <c r="X1561" s="4">
        <f t="shared" si="615"/>
        <v>-1</v>
      </c>
      <c r="Y1561" s="4">
        <f t="shared" si="616"/>
        <v>0</v>
      </c>
      <c r="Z1561" s="30">
        <f t="shared" si="617"/>
        <v>2017</v>
      </c>
      <c r="AA1561" s="4">
        <f t="shared" si="618"/>
        <v>0.22199999999999998</v>
      </c>
      <c r="AB1561" s="4">
        <f t="shared" si="619"/>
        <v>0.23799999999999999</v>
      </c>
      <c r="AC1561" s="4">
        <f t="shared" si="620"/>
        <v>1.6000000000000014E-2</v>
      </c>
      <c r="AD1561" s="4"/>
      <c r="AE1561" s="4">
        <f t="shared" si="621"/>
        <v>-1.0734172686003046E-2</v>
      </c>
      <c r="AF1561" s="31">
        <f t="shared" si="622"/>
        <v>-0.77800000000000002</v>
      </c>
      <c r="AG1561" s="31">
        <f t="shared" si="623"/>
        <v>-0.76200000000000001</v>
      </c>
      <c r="AH1561" s="3">
        <f t="shared" si="624"/>
        <v>0</v>
      </c>
      <c r="AI1561" s="40" t="b">
        <f t="shared" si="625"/>
        <v>0</v>
      </c>
      <c r="AJ1561" s="3">
        <f t="shared" si="626"/>
        <v>2.392951251646902E-2</v>
      </c>
      <c r="AK1561" s="3">
        <f t="shared" si="627"/>
        <v>0.8271354763063834</v>
      </c>
    </row>
    <row r="1562" spans="1:37" s="3" customFormat="1" x14ac:dyDescent="0.25">
      <c r="A1562" s="9">
        <v>43023</v>
      </c>
      <c r="B1562" s="1" t="s">
        <v>48</v>
      </c>
      <c r="C1562" s="1" t="s">
        <v>38</v>
      </c>
      <c r="D1562">
        <v>26</v>
      </c>
      <c r="E1562" s="1">
        <v>24</v>
      </c>
      <c r="F1562">
        <f t="shared" si="603"/>
        <v>1</v>
      </c>
      <c r="G1562">
        <f t="shared" si="604"/>
        <v>0</v>
      </c>
      <c r="H1562" s="4">
        <v>1.2270000000000001</v>
      </c>
      <c r="I1562" s="4">
        <v>4.7699999999999996</v>
      </c>
      <c r="J1562" s="4">
        <v>1.181</v>
      </c>
      <c r="K1562" s="4">
        <v>5.61</v>
      </c>
      <c r="L1562" s="18">
        <f t="shared" si="605"/>
        <v>80</v>
      </c>
      <c r="M1562" s="18">
        <f t="shared" si="606"/>
        <v>20</v>
      </c>
      <c r="N1562" s="18">
        <f t="shared" si="607"/>
        <v>80</v>
      </c>
      <c r="O1562" s="18">
        <f t="shared" si="608"/>
        <v>15</v>
      </c>
      <c r="P1562" s="4">
        <f t="shared" si="609"/>
        <v>201710</v>
      </c>
      <c r="Q1562" s="23">
        <f t="shared" si="610"/>
        <v>1.2270000000000001</v>
      </c>
      <c r="R1562" s="23">
        <f t="shared" si="611"/>
        <v>-4.670538333002253</v>
      </c>
      <c r="S1562" s="22">
        <f t="shared" si="612"/>
        <v>-3.4435383330022526</v>
      </c>
      <c r="T1562" s="5">
        <f t="shared" si="613"/>
        <v>3.8875305623471874</v>
      </c>
      <c r="U1562" s="5"/>
      <c r="V1562" s="5"/>
      <c r="W1562" s="5">
        <f t="shared" si="614"/>
        <v>0.22700000000000009</v>
      </c>
      <c r="X1562" s="4">
        <f t="shared" si="615"/>
        <v>0.18100000000000005</v>
      </c>
      <c r="Y1562" s="4">
        <f t="shared" si="616"/>
        <v>-4.6000000000000041E-2</v>
      </c>
      <c r="Z1562" s="30">
        <f t="shared" si="617"/>
        <v>2017</v>
      </c>
      <c r="AA1562" s="4">
        <f t="shared" si="618"/>
        <v>-1</v>
      </c>
      <c r="AB1562" s="4">
        <f t="shared" si="619"/>
        <v>-1</v>
      </c>
      <c r="AC1562" s="4">
        <f t="shared" si="620"/>
        <v>0</v>
      </c>
      <c r="AD1562" s="4"/>
      <c r="AE1562" s="4">
        <f t="shared" si="621"/>
        <v>-3.1744125784028188E-2</v>
      </c>
      <c r="AF1562" s="31">
        <f t="shared" si="622"/>
        <v>-0.77299999999999991</v>
      </c>
      <c r="AG1562" s="31">
        <f t="shared" si="623"/>
        <v>-0.81899999999999995</v>
      </c>
      <c r="AH1562" s="3">
        <f t="shared" si="624"/>
        <v>1</v>
      </c>
      <c r="AI1562" s="40" t="b">
        <f t="shared" si="625"/>
        <v>0</v>
      </c>
      <c r="AJ1562" s="3">
        <f t="shared" si="626"/>
        <v>2.4047023511755916E-2</v>
      </c>
      <c r="AK1562" s="3">
        <f t="shared" si="627"/>
        <v>0.82493143767495569</v>
      </c>
    </row>
    <row r="1563" spans="1:37" s="3" customFormat="1" x14ac:dyDescent="0.25">
      <c r="A1563" s="9">
        <v>43020</v>
      </c>
      <c r="B1563" s="1" t="s">
        <v>40</v>
      </c>
      <c r="C1563" s="1" t="s">
        <v>55</v>
      </c>
      <c r="D1563">
        <v>23</v>
      </c>
      <c r="E1563" s="1">
        <v>28</v>
      </c>
      <c r="F1563">
        <f t="shared" si="603"/>
        <v>0</v>
      </c>
      <c r="G1563">
        <f t="shared" si="604"/>
        <v>1</v>
      </c>
      <c r="H1563" s="4">
        <v>1.5840000000000001</v>
      </c>
      <c r="I1563" s="4">
        <v>2.54</v>
      </c>
      <c r="J1563" s="4">
        <v>1.6990000000000001</v>
      </c>
      <c r="K1563" s="4">
        <v>2.29</v>
      </c>
      <c r="L1563" s="18">
        <f t="shared" si="605"/>
        <v>60</v>
      </c>
      <c r="M1563" s="18">
        <f t="shared" si="606"/>
        <v>35</v>
      </c>
      <c r="N1563" s="18">
        <f t="shared" si="607"/>
        <v>55</v>
      </c>
      <c r="O1563" s="18">
        <f t="shared" si="608"/>
        <v>40</v>
      </c>
      <c r="P1563" s="4">
        <f t="shared" si="609"/>
        <v>201710</v>
      </c>
      <c r="Q1563" s="23">
        <f t="shared" si="610"/>
        <v>0.62362204724409454</v>
      </c>
      <c r="R1563" s="23">
        <f t="shared" si="611"/>
        <v>-2.3616794164739368</v>
      </c>
      <c r="S1563" s="22">
        <f t="shared" si="612"/>
        <v>-1.7380573692298422</v>
      </c>
      <c r="T1563" s="5">
        <f t="shared" si="613"/>
        <v>1.6035353535353536</v>
      </c>
      <c r="U1563" s="5"/>
      <c r="V1563" s="5"/>
      <c r="W1563" s="5">
        <f t="shared" si="614"/>
        <v>-1</v>
      </c>
      <c r="X1563" s="4">
        <f t="shared" si="615"/>
        <v>-1</v>
      </c>
      <c r="Y1563" s="4">
        <f t="shared" si="616"/>
        <v>0</v>
      </c>
      <c r="Z1563" s="30">
        <f t="shared" si="617"/>
        <v>2017</v>
      </c>
      <c r="AA1563" s="4">
        <f t="shared" si="618"/>
        <v>1.54</v>
      </c>
      <c r="AB1563" s="4">
        <f t="shared" si="619"/>
        <v>1.29</v>
      </c>
      <c r="AC1563" s="4">
        <f t="shared" si="620"/>
        <v>-0.25</v>
      </c>
      <c r="AD1563" s="4"/>
      <c r="AE1563" s="4">
        <f t="shared" si="621"/>
        <v>4.2731612772813454E-2</v>
      </c>
      <c r="AF1563" s="31">
        <f t="shared" si="622"/>
        <v>0.54</v>
      </c>
      <c r="AG1563" s="31">
        <f t="shared" si="623"/>
        <v>0.29000000000000004</v>
      </c>
      <c r="AH1563" s="3">
        <f t="shared" si="624"/>
        <v>1</v>
      </c>
      <c r="AI1563" s="40">
        <f t="shared" si="625"/>
        <v>1.7717694058107414E-2</v>
      </c>
      <c r="AJ1563" s="3">
        <f t="shared" si="626"/>
        <v>2.4403491755577211E-2</v>
      </c>
      <c r="AK1563" s="3">
        <f t="shared" si="627"/>
        <v>0.74523435170735253</v>
      </c>
    </row>
    <row r="1564" spans="1:37" s="3" customFormat="1" x14ac:dyDescent="0.25">
      <c r="A1564" s="9">
        <v>43017</v>
      </c>
      <c r="B1564" s="1" t="s">
        <v>45</v>
      </c>
      <c r="C1564" s="1" t="s">
        <v>60</v>
      </c>
      <c r="D1564">
        <v>17</v>
      </c>
      <c r="E1564" s="1">
        <v>20</v>
      </c>
      <c r="F1564">
        <f t="shared" si="603"/>
        <v>0</v>
      </c>
      <c r="G1564">
        <f t="shared" si="604"/>
        <v>1</v>
      </c>
      <c r="H1564" s="4">
        <v>2.25</v>
      </c>
      <c r="I1564" s="4">
        <v>1.724</v>
      </c>
      <c r="J1564" s="4">
        <v>2.59</v>
      </c>
      <c r="K1564" s="4">
        <v>1.5640000000000001</v>
      </c>
      <c r="L1564" s="18">
        <f t="shared" si="605"/>
        <v>40</v>
      </c>
      <c r="M1564" s="18">
        <f t="shared" si="606"/>
        <v>55</v>
      </c>
      <c r="N1564" s="18">
        <f t="shared" si="607"/>
        <v>35</v>
      </c>
      <c r="O1564" s="18">
        <f t="shared" si="608"/>
        <v>60</v>
      </c>
      <c r="P1564" s="4">
        <f t="shared" si="609"/>
        <v>201710</v>
      </c>
      <c r="Q1564" s="23">
        <f t="shared" si="610"/>
        <v>1.3051044083526682</v>
      </c>
      <c r="R1564" s="23">
        <f t="shared" si="611"/>
        <v>-2.1812154696132597</v>
      </c>
      <c r="S1564" s="22">
        <f t="shared" si="612"/>
        <v>-0.87611106126059157</v>
      </c>
      <c r="T1564" s="5">
        <f t="shared" si="613"/>
        <v>0.76622222222222225</v>
      </c>
      <c r="U1564" s="5"/>
      <c r="V1564" s="5"/>
      <c r="W1564" s="5">
        <f t="shared" si="614"/>
        <v>-1</v>
      </c>
      <c r="X1564" s="4">
        <f t="shared" si="615"/>
        <v>-1</v>
      </c>
      <c r="Y1564" s="4">
        <f t="shared" si="616"/>
        <v>0</v>
      </c>
      <c r="Z1564" s="30">
        <f t="shared" si="617"/>
        <v>2017</v>
      </c>
      <c r="AA1564" s="4">
        <f t="shared" si="618"/>
        <v>0.72399999999999998</v>
      </c>
      <c r="AB1564" s="4">
        <f t="shared" si="619"/>
        <v>0.56400000000000006</v>
      </c>
      <c r="AC1564" s="4">
        <f t="shared" si="620"/>
        <v>-0.15999999999999992</v>
      </c>
      <c r="AD1564" s="4"/>
      <c r="AE1564" s="4">
        <f t="shared" si="621"/>
        <v>5.8344058344058314E-2</v>
      </c>
      <c r="AF1564" s="31">
        <f t="shared" si="622"/>
        <v>-0.27600000000000002</v>
      </c>
      <c r="AG1564" s="31">
        <f t="shared" si="623"/>
        <v>-0.43599999999999994</v>
      </c>
      <c r="AH1564" s="3">
        <f t="shared" si="624"/>
        <v>1</v>
      </c>
      <c r="AI1564" s="40">
        <f t="shared" si="625"/>
        <v>3.3853210187316907E-2</v>
      </c>
      <c r="AJ1564" s="3">
        <f t="shared" si="626"/>
        <v>2.3905385002516377E-2</v>
      </c>
      <c r="AK1564" s="3">
        <f t="shared" si="627"/>
        <v>0.73588789684023159</v>
      </c>
    </row>
    <row r="1565" spans="1:37" s="3" customFormat="1" x14ac:dyDescent="0.25">
      <c r="A1565" s="9">
        <v>43016</v>
      </c>
      <c r="B1565" s="1" t="s">
        <v>47</v>
      </c>
      <c r="C1565" s="1" t="s">
        <v>49</v>
      </c>
      <c r="D1565">
        <v>34</v>
      </c>
      <c r="E1565" s="1">
        <v>42</v>
      </c>
      <c r="F1565">
        <f t="shared" si="603"/>
        <v>0</v>
      </c>
      <c r="G1565">
        <f t="shared" si="604"/>
        <v>1</v>
      </c>
      <c r="H1565" s="4">
        <v>2.02</v>
      </c>
      <c r="I1565" s="4">
        <v>1.8839999999999999</v>
      </c>
      <c r="J1565" s="4">
        <v>2.16</v>
      </c>
      <c r="K1565" s="4">
        <v>1.7809999999999999</v>
      </c>
      <c r="L1565" s="18">
        <f t="shared" si="605"/>
        <v>40</v>
      </c>
      <c r="M1565" s="18">
        <f t="shared" si="606"/>
        <v>50</v>
      </c>
      <c r="N1565" s="18">
        <f t="shared" si="607"/>
        <v>45</v>
      </c>
      <c r="O1565" s="18">
        <f t="shared" si="608"/>
        <v>55</v>
      </c>
      <c r="P1565" s="4">
        <f t="shared" si="609"/>
        <v>201710</v>
      </c>
      <c r="Q1565" s="23">
        <f t="shared" si="610"/>
        <v>1.0721868365180467</v>
      </c>
      <c r="R1565" s="23">
        <f t="shared" si="611"/>
        <v>-2.1116138763197587</v>
      </c>
      <c r="S1565" s="22">
        <f t="shared" si="612"/>
        <v>-1.039427039801712</v>
      </c>
      <c r="T1565" s="5">
        <f t="shared" si="613"/>
        <v>0.93267326732673261</v>
      </c>
      <c r="U1565" s="5"/>
      <c r="V1565" s="5"/>
      <c r="W1565" s="5">
        <f t="shared" si="614"/>
        <v>-1</v>
      </c>
      <c r="X1565" s="4">
        <f t="shared" si="615"/>
        <v>-1</v>
      </c>
      <c r="Y1565" s="4">
        <f t="shared" si="616"/>
        <v>0</v>
      </c>
      <c r="Z1565" s="30">
        <f t="shared" si="617"/>
        <v>2017</v>
      </c>
      <c r="AA1565" s="4">
        <f t="shared" si="618"/>
        <v>0.8839999999999999</v>
      </c>
      <c r="AB1565" s="4">
        <f t="shared" si="619"/>
        <v>0.78099999999999992</v>
      </c>
      <c r="AC1565" s="4">
        <f t="shared" si="620"/>
        <v>-0.10299999999999998</v>
      </c>
      <c r="AD1565" s="4"/>
      <c r="AE1565" s="4">
        <f t="shared" si="621"/>
        <v>3.2086541987532136E-2</v>
      </c>
      <c r="AF1565" s="31">
        <f t="shared" si="622"/>
        <v>-0.1160000000000001</v>
      </c>
      <c r="AG1565" s="31">
        <f t="shared" si="623"/>
        <v>-0.21900000000000008</v>
      </c>
      <c r="AH1565" s="3">
        <f t="shared" si="624"/>
        <v>1</v>
      </c>
      <c r="AI1565" s="40" t="b">
        <f t="shared" si="625"/>
        <v>0</v>
      </c>
      <c r="AJ1565" s="3">
        <f t="shared" si="626"/>
        <v>2.5184426229508228E-2</v>
      </c>
      <c r="AK1565" s="3">
        <f t="shared" si="627"/>
        <v>0.73044631509133939</v>
      </c>
    </row>
    <row r="1566" spans="1:37" s="3" customFormat="1" x14ac:dyDescent="0.25">
      <c r="A1566" s="9">
        <v>43016</v>
      </c>
      <c r="B1566" s="1" t="s">
        <v>37</v>
      </c>
      <c r="C1566" s="1" t="s">
        <v>62</v>
      </c>
      <c r="D1566">
        <v>31</v>
      </c>
      <c r="E1566" s="1">
        <v>35</v>
      </c>
      <c r="F1566">
        <f t="shared" si="603"/>
        <v>0</v>
      </c>
      <c r="G1566">
        <f t="shared" si="604"/>
        <v>1</v>
      </c>
      <c r="H1566" s="4">
        <v>1.7689999999999999</v>
      </c>
      <c r="I1566" s="4">
        <v>2.1800000000000002</v>
      </c>
      <c r="J1566" s="4">
        <v>1.7689999999999999</v>
      </c>
      <c r="K1566" s="4">
        <v>2.1800000000000002</v>
      </c>
      <c r="L1566" s="18">
        <f t="shared" si="605"/>
        <v>50</v>
      </c>
      <c r="M1566" s="18">
        <f t="shared" si="606"/>
        <v>45</v>
      </c>
      <c r="N1566" s="18">
        <f t="shared" si="607"/>
        <v>55</v>
      </c>
      <c r="O1566" s="18">
        <f t="shared" si="608"/>
        <v>45</v>
      </c>
      <c r="P1566" s="4">
        <f t="shared" si="609"/>
        <v>201710</v>
      </c>
      <c r="Q1566" s="23">
        <f t="shared" si="610"/>
        <v>0.8114678899082568</v>
      </c>
      <c r="R1566" s="23">
        <f t="shared" si="611"/>
        <v>-2.1478477441537547</v>
      </c>
      <c r="S1566" s="22">
        <f t="shared" si="612"/>
        <v>-1.3363798542454979</v>
      </c>
      <c r="T1566" s="5">
        <f t="shared" si="613"/>
        <v>1.2323346523459584</v>
      </c>
      <c r="U1566" s="5"/>
      <c r="V1566" s="5"/>
      <c r="W1566" s="5">
        <f t="shared" si="614"/>
        <v>-1</v>
      </c>
      <c r="X1566" s="4">
        <f t="shared" si="615"/>
        <v>-1</v>
      </c>
      <c r="Y1566" s="4">
        <f t="shared" si="616"/>
        <v>0</v>
      </c>
      <c r="Z1566" s="30">
        <f t="shared" si="617"/>
        <v>2017</v>
      </c>
      <c r="AA1566" s="4">
        <f t="shared" si="618"/>
        <v>1.1800000000000002</v>
      </c>
      <c r="AB1566" s="4">
        <f t="shared" si="619"/>
        <v>1.1800000000000002</v>
      </c>
      <c r="AC1566" s="4">
        <f t="shared" si="620"/>
        <v>0</v>
      </c>
      <c r="AD1566" s="4"/>
      <c r="AE1566" s="4">
        <f t="shared" si="621"/>
        <v>0</v>
      </c>
      <c r="AF1566" s="31">
        <f t="shared" si="622"/>
        <v>0.18000000000000016</v>
      </c>
      <c r="AG1566" s="31">
        <f t="shared" si="623"/>
        <v>0.18000000000000016</v>
      </c>
      <c r="AH1566" s="3">
        <f t="shared" si="624"/>
        <v>0</v>
      </c>
      <c r="AI1566" s="40" t="b">
        <f t="shared" si="625"/>
        <v>0</v>
      </c>
      <c r="AJ1566" s="3">
        <f t="shared" si="626"/>
        <v>2.3443909850595079E-2</v>
      </c>
      <c r="AK1566" s="3">
        <f t="shared" si="627"/>
        <v>0.73446701312107765</v>
      </c>
    </row>
    <row r="1567" spans="1:37" s="3" customFormat="1" x14ac:dyDescent="0.25">
      <c r="A1567" s="9">
        <v>43016</v>
      </c>
      <c r="B1567" s="1" t="s">
        <v>73</v>
      </c>
      <c r="C1567" s="1" t="s">
        <v>61</v>
      </c>
      <c r="D1567">
        <v>10</v>
      </c>
      <c r="E1567" s="1">
        <v>16</v>
      </c>
      <c r="F1567">
        <f t="shared" si="603"/>
        <v>0</v>
      </c>
      <c r="G1567">
        <f t="shared" si="604"/>
        <v>1</v>
      </c>
      <c r="H1567" s="4">
        <v>1.8129999999999999</v>
      </c>
      <c r="I1567" s="4">
        <v>2.11</v>
      </c>
      <c r="J1567" s="4">
        <v>1.7509999999999999</v>
      </c>
      <c r="K1567" s="4">
        <v>2.2000000000000002</v>
      </c>
      <c r="L1567" s="18">
        <f t="shared" si="605"/>
        <v>50</v>
      </c>
      <c r="M1567" s="18">
        <f t="shared" si="606"/>
        <v>45</v>
      </c>
      <c r="N1567" s="18">
        <f t="shared" si="607"/>
        <v>55</v>
      </c>
      <c r="O1567" s="18">
        <f t="shared" si="608"/>
        <v>45</v>
      </c>
      <c r="P1567" s="4">
        <f t="shared" si="609"/>
        <v>201710</v>
      </c>
      <c r="Q1567" s="23">
        <f t="shared" si="610"/>
        <v>0.85924170616113749</v>
      </c>
      <c r="R1567" s="23">
        <f t="shared" si="611"/>
        <v>-2.130913201023902</v>
      </c>
      <c r="S1567" s="22">
        <f t="shared" si="612"/>
        <v>-1.2716714948627645</v>
      </c>
      <c r="T1567" s="5">
        <f t="shared" si="613"/>
        <v>1.1638168781025924</v>
      </c>
      <c r="U1567" s="5"/>
      <c r="V1567" s="5"/>
      <c r="W1567" s="5">
        <f t="shared" si="614"/>
        <v>-1</v>
      </c>
      <c r="X1567" s="4">
        <f t="shared" si="615"/>
        <v>-1</v>
      </c>
      <c r="Y1567" s="4">
        <f t="shared" si="616"/>
        <v>0</v>
      </c>
      <c r="Z1567" s="30">
        <f t="shared" si="617"/>
        <v>2017</v>
      </c>
      <c r="AA1567" s="4">
        <f t="shared" si="618"/>
        <v>1.1099999999999999</v>
      </c>
      <c r="AB1567" s="4">
        <f t="shared" si="619"/>
        <v>1.2000000000000002</v>
      </c>
      <c r="AC1567" s="4">
        <f t="shared" si="620"/>
        <v>9.0000000000000302E-2</v>
      </c>
      <c r="AD1567" s="4"/>
      <c r="AE1567" s="4">
        <f t="shared" si="621"/>
        <v>-1.9530247155277847E-2</v>
      </c>
      <c r="AF1567" s="31">
        <f t="shared" si="622"/>
        <v>0.10999999999999988</v>
      </c>
      <c r="AG1567" s="31">
        <f t="shared" si="623"/>
        <v>0.20000000000000018</v>
      </c>
      <c r="AH1567" s="3">
        <f t="shared" si="624"/>
        <v>0</v>
      </c>
      <c r="AI1567" s="40" t="b">
        <f t="shared" si="625"/>
        <v>0</v>
      </c>
      <c r="AJ1567" s="3">
        <f t="shared" si="626"/>
        <v>2.4871271985725363E-2</v>
      </c>
      <c r="AK1567" s="3">
        <f t="shared" si="627"/>
        <v>0.7319240897278193</v>
      </c>
    </row>
    <row r="1568" spans="1:37" s="3" customFormat="1" x14ac:dyDescent="0.25">
      <c r="A1568" s="9">
        <v>43016</v>
      </c>
      <c r="B1568" s="1" t="s">
        <v>54</v>
      </c>
      <c r="C1568" s="1" t="s">
        <v>43</v>
      </c>
      <c r="D1568">
        <v>17</v>
      </c>
      <c r="E1568" s="1">
        <v>30</v>
      </c>
      <c r="F1568">
        <f t="shared" si="603"/>
        <v>0</v>
      </c>
      <c r="G1568">
        <f t="shared" si="604"/>
        <v>1</v>
      </c>
      <c r="H1568" s="4">
        <v>1.7190000000000001</v>
      </c>
      <c r="I1568" s="4">
        <v>2.2599999999999998</v>
      </c>
      <c r="J1568" s="4">
        <v>1.645</v>
      </c>
      <c r="K1568" s="4">
        <v>2.4</v>
      </c>
      <c r="L1568" s="18">
        <f t="shared" si="605"/>
        <v>50</v>
      </c>
      <c r="M1568" s="18">
        <f t="shared" si="606"/>
        <v>40</v>
      </c>
      <c r="N1568" s="18">
        <f t="shared" si="607"/>
        <v>60</v>
      </c>
      <c r="O1568" s="18">
        <f t="shared" si="608"/>
        <v>40</v>
      </c>
      <c r="P1568" s="4">
        <f t="shared" si="609"/>
        <v>201710</v>
      </c>
      <c r="Q1568" s="23">
        <f t="shared" si="610"/>
        <v>0.76061946902654876</v>
      </c>
      <c r="R1568" s="23">
        <f t="shared" si="611"/>
        <v>-2.1844713777954392</v>
      </c>
      <c r="S1568" s="22">
        <f t="shared" si="612"/>
        <v>-1.4238519087688903</v>
      </c>
      <c r="T1568" s="5">
        <f t="shared" si="613"/>
        <v>1.3147178592204769</v>
      </c>
      <c r="U1568" s="5"/>
      <c r="V1568" s="5"/>
      <c r="W1568" s="5">
        <f t="shared" si="614"/>
        <v>-1</v>
      </c>
      <c r="X1568" s="4">
        <f t="shared" si="615"/>
        <v>-1</v>
      </c>
      <c r="Y1568" s="4">
        <f t="shared" si="616"/>
        <v>0</v>
      </c>
      <c r="Z1568" s="30">
        <f t="shared" si="617"/>
        <v>2017</v>
      </c>
      <c r="AA1568" s="4">
        <f t="shared" si="618"/>
        <v>1.2599999999999998</v>
      </c>
      <c r="AB1568" s="4">
        <f t="shared" si="619"/>
        <v>1.4</v>
      </c>
      <c r="AC1568" s="4">
        <f t="shared" si="620"/>
        <v>0.14000000000000012</v>
      </c>
      <c r="AD1568" s="4"/>
      <c r="AE1568" s="4">
        <f t="shared" si="621"/>
        <v>-2.6169169535550263E-2</v>
      </c>
      <c r="AF1568" s="31">
        <f t="shared" si="622"/>
        <v>0.25999999999999979</v>
      </c>
      <c r="AG1568" s="31">
        <f t="shared" si="623"/>
        <v>0.39999999999999991</v>
      </c>
      <c r="AH1568" s="3">
        <f t="shared" si="624"/>
        <v>1</v>
      </c>
      <c r="AI1568" s="40" t="b">
        <f t="shared" si="625"/>
        <v>0</v>
      </c>
      <c r="AJ1568" s="3">
        <f t="shared" si="626"/>
        <v>2.3639105302839969E-2</v>
      </c>
      <c r="AK1568" s="3">
        <f t="shared" si="627"/>
        <v>0.73636363955866635</v>
      </c>
    </row>
    <row r="1569" spans="1:37" s="3" customFormat="1" x14ac:dyDescent="0.25">
      <c r="A1569" s="9">
        <v>43016</v>
      </c>
      <c r="B1569" s="1" t="s">
        <v>44</v>
      </c>
      <c r="C1569" s="1" t="s">
        <v>46</v>
      </c>
      <c r="D1569">
        <v>20</v>
      </c>
      <c r="E1569" s="1">
        <v>16</v>
      </c>
      <c r="F1569">
        <f t="shared" si="603"/>
        <v>1</v>
      </c>
      <c r="G1569">
        <f t="shared" si="604"/>
        <v>0</v>
      </c>
      <c r="H1569" s="4">
        <v>1.671</v>
      </c>
      <c r="I1569" s="4">
        <v>2.35</v>
      </c>
      <c r="J1569" s="4">
        <v>1.645</v>
      </c>
      <c r="K1569" s="4">
        <v>2.4</v>
      </c>
      <c r="L1569" s="18">
        <f t="shared" si="605"/>
        <v>50</v>
      </c>
      <c r="M1569" s="18">
        <f t="shared" si="606"/>
        <v>40</v>
      </c>
      <c r="N1569" s="18">
        <f t="shared" si="607"/>
        <v>60</v>
      </c>
      <c r="O1569" s="18">
        <f t="shared" si="608"/>
        <v>40</v>
      </c>
      <c r="P1569" s="4">
        <f t="shared" si="609"/>
        <v>201710</v>
      </c>
      <c r="Q1569" s="23">
        <f t="shared" si="610"/>
        <v>1.671</v>
      </c>
      <c r="R1569" s="23">
        <f t="shared" si="611"/>
        <v>-2.2310537064635425</v>
      </c>
      <c r="S1569" s="22">
        <f t="shared" si="612"/>
        <v>-0.56005370646354247</v>
      </c>
      <c r="T1569" s="5">
        <f t="shared" si="613"/>
        <v>1.4063435068821066</v>
      </c>
      <c r="U1569" s="5"/>
      <c r="V1569" s="5"/>
      <c r="W1569" s="5">
        <f t="shared" si="614"/>
        <v>0.67100000000000004</v>
      </c>
      <c r="X1569" s="4">
        <f t="shared" si="615"/>
        <v>0.64500000000000002</v>
      </c>
      <c r="Y1569" s="4">
        <f t="shared" si="616"/>
        <v>-2.6000000000000023E-2</v>
      </c>
      <c r="Z1569" s="30">
        <f t="shared" si="617"/>
        <v>2017</v>
      </c>
      <c r="AA1569" s="4">
        <f t="shared" si="618"/>
        <v>-1</v>
      </c>
      <c r="AB1569" s="4">
        <f t="shared" si="619"/>
        <v>-1</v>
      </c>
      <c r="AC1569" s="4">
        <f t="shared" si="620"/>
        <v>0</v>
      </c>
      <c r="AD1569" s="4"/>
      <c r="AE1569" s="4">
        <f t="shared" si="621"/>
        <v>-9.4586900805625485E-3</v>
      </c>
      <c r="AF1569" s="31">
        <f t="shared" si="622"/>
        <v>-0.32899999999999996</v>
      </c>
      <c r="AG1569" s="31">
        <f t="shared" si="623"/>
        <v>-0.35499999999999998</v>
      </c>
      <c r="AH1569" s="3">
        <f t="shared" si="624"/>
        <v>0</v>
      </c>
      <c r="AI1569" s="40" t="b">
        <f t="shared" si="625"/>
        <v>0</v>
      </c>
      <c r="AJ1569" s="3">
        <f t="shared" si="626"/>
        <v>2.3414573489181634E-2</v>
      </c>
      <c r="AK1569" s="3">
        <f t="shared" si="627"/>
        <v>0.73923731225400402</v>
      </c>
    </row>
    <row r="1570" spans="1:37" s="3" customFormat="1" x14ac:dyDescent="0.25">
      <c r="A1570" s="9">
        <v>43016</v>
      </c>
      <c r="B1570" s="1" t="s">
        <v>58</v>
      </c>
      <c r="C1570" s="1" t="s">
        <v>53</v>
      </c>
      <c r="D1570">
        <v>14</v>
      </c>
      <c r="E1570" s="1">
        <v>17</v>
      </c>
      <c r="F1570">
        <f t="shared" si="603"/>
        <v>0</v>
      </c>
      <c r="G1570">
        <f t="shared" si="604"/>
        <v>1</v>
      </c>
      <c r="H1570" s="4">
        <v>1.806</v>
      </c>
      <c r="I1570" s="4">
        <v>2.12</v>
      </c>
      <c r="J1570" s="4">
        <v>2.0699999999999998</v>
      </c>
      <c r="K1570" s="4">
        <v>1.847</v>
      </c>
      <c r="L1570" s="18">
        <f t="shared" si="605"/>
        <v>50</v>
      </c>
      <c r="M1570" s="18">
        <f t="shared" si="606"/>
        <v>45</v>
      </c>
      <c r="N1570" s="18">
        <f t="shared" si="607"/>
        <v>45</v>
      </c>
      <c r="O1570" s="18">
        <f t="shared" si="608"/>
        <v>50</v>
      </c>
      <c r="P1570" s="4">
        <f t="shared" si="609"/>
        <v>201710</v>
      </c>
      <c r="Q1570" s="23">
        <f t="shared" si="610"/>
        <v>0.85188679245283017</v>
      </c>
      <c r="R1570" s="23">
        <f t="shared" si="611"/>
        <v>-2.1335519319390288</v>
      </c>
      <c r="S1570" s="22">
        <f t="shared" si="612"/>
        <v>-1.2816651394861986</v>
      </c>
      <c r="T1570" s="5">
        <f t="shared" si="613"/>
        <v>1.1738648947951273</v>
      </c>
      <c r="U1570" s="5"/>
      <c r="V1570" s="5"/>
      <c r="W1570" s="5">
        <f t="shared" si="614"/>
        <v>-1</v>
      </c>
      <c r="X1570" s="4">
        <f t="shared" si="615"/>
        <v>-1</v>
      </c>
      <c r="Y1570" s="4">
        <f t="shared" si="616"/>
        <v>0</v>
      </c>
      <c r="Z1570" s="30">
        <f t="shared" si="617"/>
        <v>2017</v>
      </c>
      <c r="AA1570" s="4">
        <f t="shared" si="618"/>
        <v>1.1200000000000001</v>
      </c>
      <c r="AB1570" s="4">
        <f t="shared" si="619"/>
        <v>0.84699999999999998</v>
      </c>
      <c r="AC1570" s="4">
        <f t="shared" si="620"/>
        <v>-0.27300000000000013</v>
      </c>
      <c r="AD1570" s="4"/>
      <c r="AE1570" s="4">
        <f t="shared" si="621"/>
        <v>7.0618068595823869E-2</v>
      </c>
      <c r="AF1570" s="31">
        <f t="shared" si="622"/>
        <v>0.12000000000000011</v>
      </c>
      <c r="AG1570" s="31">
        <f t="shared" si="623"/>
        <v>-0.15300000000000002</v>
      </c>
      <c r="AH1570" s="3">
        <f t="shared" si="624"/>
        <v>1</v>
      </c>
      <c r="AI1570" s="40">
        <f t="shared" si="625"/>
        <v>4.5210099352839261E-2</v>
      </c>
      <c r="AJ1570" s="3">
        <f t="shared" si="626"/>
        <v>2.4778400407539536E-2</v>
      </c>
      <c r="AK1570" s="3">
        <f t="shared" si="627"/>
        <v>0.73217995328909291</v>
      </c>
    </row>
    <row r="1571" spans="1:37" s="3" customFormat="1" x14ac:dyDescent="0.25">
      <c r="A1571" s="9">
        <v>43016</v>
      </c>
      <c r="B1571" s="1" t="s">
        <v>33</v>
      </c>
      <c r="C1571" s="1" t="s">
        <v>40</v>
      </c>
      <c r="D1571">
        <v>24</v>
      </c>
      <c r="E1571" s="1">
        <v>27</v>
      </c>
      <c r="F1571">
        <f t="shared" si="603"/>
        <v>0</v>
      </c>
      <c r="G1571">
        <f t="shared" si="604"/>
        <v>1</v>
      </c>
      <c r="H1571" s="4">
        <v>1.649</v>
      </c>
      <c r="I1571" s="4">
        <v>2.39</v>
      </c>
      <c r="J1571" s="4">
        <v>1.7689999999999999</v>
      </c>
      <c r="K1571" s="4">
        <v>2.1800000000000002</v>
      </c>
      <c r="L1571" s="18">
        <f t="shared" si="605"/>
        <v>60</v>
      </c>
      <c r="M1571" s="18">
        <f t="shared" si="606"/>
        <v>40</v>
      </c>
      <c r="N1571" s="18">
        <f t="shared" si="607"/>
        <v>55</v>
      </c>
      <c r="O1571" s="18">
        <f t="shared" si="608"/>
        <v>45</v>
      </c>
      <c r="P1571" s="4">
        <f t="shared" si="609"/>
        <v>201710</v>
      </c>
      <c r="Q1571" s="23">
        <f t="shared" si="610"/>
        <v>0.68995815899581592</v>
      </c>
      <c r="R1571" s="23">
        <f t="shared" si="611"/>
        <v>-2.2602565097382801</v>
      </c>
      <c r="S1571" s="22">
        <f t="shared" si="612"/>
        <v>-1.5702983507424642</v>
      </c>
      <c r="T1571" s="5">
        <f t="shared" si="613"/>
        <v>1.4493632504548211</v>
      </c>
      <c r="U1571" s="5"/>
      <c r="V1571" s="5"/>
      <c r="W1571" s="5">
        <f t="shared" si="614"/>
        <v>-1</v>
      </c>
      <c r="X1571" s="4">
        <f t="shared" si="615"/>
        <v>-1</v>
      </c>
      <c r="Y1571" s="4">
        <f t="shared" si="616"/>
        <v>0</v>
      </c>
      <c r="Z1571" s="30">
        <f t="shared" si="617"/>
        <v>2017</v>
      </c>
      <c r="AA1571" s="4">
        <f t="shared" si="618"/>
        <v>1.3900000000000001</v>
      </c>
      <c r="AB1571" s="4">
        <f t="shared" si="619"/>
        <v>1.1800000000000002</v>
      </c>
      <c r="AC1571" s="4">
        <f t="shared" si="620"/>
        <v>-0.20999999999999996</v>
      </c>
      <c r="AD1571" s="4"/>
      <c r="AE1571" s="4">
        <f t="shared" si="621"/>
        <v>4.113701333627684E-2</v>
      </c>
      <c r="AF1571" s="31">
        <f t="shared" si="622"/>
        <v>0.39000000000000012</v>
      </c>
      <c r="AG1571" s="31">
        <f t="shared" si="623"/>
        <v>0.18000000000000016</v>
      </c>
      <c r="AH1571" s="3">
        <f t="shared" si="624"/>
        <v>1</v>
      </c>
      <c r="AI1571" s="40">
        <f t="shared" si="625"/>
        <v>1.6298833229657195E-2</v>
      </c>
      <c r="AJ1571" s="3">
        <f t="shared" si="626"/>
        <v>2.4236197078484678E-2</v>
      </c>
      <c r="AK1571" s="3">
        <f t="shared" si="627"/>
        <v>0.73996204619850259</v>
      </c>
    </row>
    <row r="1572" spans="1:37" s="3" customFormat="1" x14ac:dyDescent="0.25">
      <c r="A1572" s="9">
        <v>43016</v>
      </c>
      <c r="B1572" s="1" t="s">
        <v>36</v>
      </c>
      <c r="C1572" s="1" t="s">
        <v>38</v>
      </c>
      <c r="D1572">
        <v>26</v>
      </c>
      <c r="E1572" s="1">
        <v>23</v>
      </c>
      <c r="F1572">
        <f t="shared" si="603"/>
        <v>1</v>
      </c>
      <c r="G1572">
        <f t="shared" si="604"/>
        <v>0</v>
      </c>
      <c r="H1572" s="4">
        <v>1.8540000000000001</v>
      </c>
      <c r="I1572" s="4">
        <v>2.06</v>
      </c>
      <c r="J1572" s="4">
        <v>1.9430000000000001</v>
      </c>
      <c r="K1572" s="4">
        <v>1.9610000000000001</v>
      </c>
      <c r="L1572" s="18">
        <f t="shared" si="605"/>
        <v>50</v>
      </c>
      <c r="M1572" s="18">
        <f t="shared" si="606"/>
        <v>45</v>
      </c>
      <c r="N1572" s="18">
        <f t="shared" si="607"/>
        <v>50</v>
      </c>
      <c r="O1572" s="18">
        <f t="shared" si="608"/>
        <v>50</v>
      </c>
      <c r="P1572" s="4">
        <f t="shared" si="609"/>
        <v>201710</v>
      </c>
      <c r="Q1572" s="23">
        <f t="shared" si="610"/>
        <v>1.8540000000000001</v>
      </c>
      <c r="R1572" s="23">
        <f t="shared" si="611"/>
        <v>-2.1143564137687241</v>
      </c>
      <c r="S1572" s="22">
        <f t="shared" si="612"/>
        <v>-0.26035641376872398</v>
      </c>
      <c r="T1572" s="5">
        <f t="shared" si="613"/>
        <v>1.1111111111111112</v>
      </c>
      <c r="U1572" s="5"/>
      <c r="V1572" s="5"/>
      <c r="W1572" s="5">
        <f t="shared" si="614"/>
        <v>0.85400000000000009</v>
      </c>
      <c r="X1572" s="4">
        <f t="shared" si="615"/>
        <v>0.94300000000000006</v>
      </c>
      <c r="Y1572" s="4">
        <f t="shared" si="616"/>
        <v>8.8999999999999968E-2</v>
      </c>
      <c r="Z1572" s="30">
        <f t="shared" si="617"/>
        <v>2017</v>
      </c>
      <c r="AA1572" s="4">
        <f t="shared" si="618"/>
        <v>-1</v>
      </c>
      <c r="AB1572" s="4">
        <f t="shared" si="619"/>
        <v>-1</v>
      </c>
      <c r="AC1572" s="4">
        <f t="shared" si="620"/>
        <v>0</v>
      </c>
      <c r="AD1572" s="4"/>
      <c r="AE1572" s="4">
        <f t="shared" si="621"/>
        <v>2.4706286667321775E-2</v>
      </c>
      <c r="AF1572" s="31">
        <f t="shared" si="622"/>
        <v>-0.14599999999999991</v>
      </c>
      <c r="AG1572" s="31">
        <f t="shared" si="623"/>
        <v>-5.699999999999994E-2</v>
      </c>
      <c r="AH1572" s="3">
        <f t="shared" si="624"/>
        <v>0</v>
      </c>
      <c r="AI1572" s="40" t="b">
        <f t="shared" si="625"/>
        <v>0</v>
      </c>
      <c r="AJ1572" s="3">
        <f t="shared" si="626"/>
        <v>2.421052631578946E-2</v>
      </c>
      <c r="AK1572" s="3">
        <f t="shared" si="627"/>
        <v>0.73167142704151189</v>
      </c>
    </row>
    <row r="1573" spans="1:37" s="3" customFormat="1" x14ac:dyDescent="0.25">
      <c r="A1573" s="9">
        <v>43016</v>
      </c>
      <c r="B1573" s="1" t="s">
        <v>51</v>
      </c>
      <c r="C1573" s="1" t="s">
        <v>50</v>
      </c>
      <c r="D1573">
        <v>16</v>
      </c>
      <c r="E1573" s="1">
        <v>10</v>
      </c>
      <c r="F1573">
        <f t="shared" si="603"/>
        <v>1</v>
      </c>
      <c r="G1573">
        <f t="shared" si="604"/>
        <v>0</v>
      </c>
      <c r="H1573" s="4">
        <v>2.2599999999999998</v>
      </c>
      <c r="I1573" s="4">
        <v>1.7190000000000001</v>
      </c>
      <c r="J1573" s="4">
        <v>1.869</v>
      </c>
      <c r="K1573" s="4">
        <v>2.04</v>
      </c>
      <c r="L1573" s="18">
        <f t="shared" si="605"/>
        <v>40</v>
      </c>
      <c r="M1573" s="18">
        <f t="shared" si="606"/>
        <v>55</v>
      </c>
      <c r="N1573" s="18">
        <f t="shared" si="607"/>
        <v>50</v>
      </c>
      <c r="O1573" s="18">
        <f t="shared" si="608"/>
        <v>45</v>
      </c>
      <c r="P1573" s="4">
        <f t="shared" si="609"/>
        <v>201710</v>
      </c>
      <c r="Q1573" s="23">
        <f t="shared" si="610"/>
        <v>2.2599999999999998</v>
      </c>
      <c r="R1573" s="23">
        <f t="shared" si="611"/>
        <v>-2.1844713777954392</v>
      </c>
      <c r="S1573" s="22">
        <f t="shared" si="612"/>
        <v>7.552862220456058E-2</v>
      </c>
      <c r="T1573" s="5">
        <f t="shared" si="613"/>
        <v>0.76061946902654876</v>
      </c>
      <c r="U1573" s="5"/>
      <c r="V1573" s="5"/>
      <c r="W1573" s="5">
        <f t="shared" si="614"/>
        <v>1.2599999999999998</v>
      </c>
      <c r="X1573" s="4">
        <f t="shared" si="615"/>
        <v>0.86899999999999999</v>
      </c>
      <c r="Y1573" s="4">
        <f t="shared" si="616"/>
        <v>-0.39099999999999979</v>
      </c>
      <c r="Z1573" s="30">
        <f t="shared" si="617"/>
        <v>2017</v>
      </c>
      <c r="AA1573" s="4">
        <f t="shared" si="618"/>
        <v>-1</v>
      </c>
      <c r="AB1573" s="4">
        <f t="shared" si="619"/>
        <v>-1</v>
      </c>
      <c r="AC1573" s="4">
        <f t="shared" si="620"/>
        <v>0</v>
      </c>
      <c r="AD1573" s="4"/>
      <c r="AE1573" s="4">
        <f t="shared" si="621"/>
        <v>-9.2567602759508927E-2</v>
      </c>
      <c r="AF1573" s="31">
        <f t="shared" si="622"/>
        <v>0.25999999999999979</v>
      </c>
      <c r="AG1573" s="31">
        <f t="shared" si="623"/>
        <v>-0.13100000000000001</v>
      </c>
      <c r="AH1573" s="3">
        <f t="shared" si="624"/>
        <v>1</v>
      </c>
      <c r="AI1573" s="40">
        <f t="shared" si="625"/>
        <v>6.7326045462432704E-2</v>
      </c>
      <c r="AJ1573" s="3">
        <f t="shared" si="626"/>
        <v>2.3639105302839969E-2</v>
      </c>
      <c r="AK1573" s="3">
        <f t="shared" si="627"/>
        <v>0.73636363955866635</v>
      </c>
    </row>
    <row r="1574" spans="1:37" s="3" customFormat="1" x14ac:dyDescent="0.25">
      <c r="A1574" s="9">
        <v>43016</v>
      </c>
      <c r="B1574" s="1" t="s">
        <v>34</v>
      </c>
      <c r="C1574" s="1" t="s">
        <v>74</v>
      </c>
      <c r="D1574">
        <v>22</v>
      </c>
      <c r="E1574" s="1">
        <v>27</v>
      </c>
      <c r="F1574">
        <f t="shared" si="603"/>
        <v>0</v>
      </c>
      <c r="G1574">
        <f t="shared" si="604"/>
        <v>1</v>
      </c>
      <c r="H1574" s="4">
        <v>1.512</v>
      </c>
      <c r="I1574" s="4">
        <v>2.75</v>
      </c>
      <c r="J1574" s="4">
        <v>1.625</v>
      </c>
      <c r="K1574" s="4">
        <v>2.44</v>
      </c>
      <c r="L1574" s="18">
        <f t="shared" si="605"/>
        <v>60</v>
      </c>
      <c r="M1574" s="18">
        <f t="shared" si="606"/>
        <v>35</v>
      </c>
      <c r="N1574" s="18">
        <f t="shared" si="607"/>
        <v>60</v>
      </c>
      <c r="O1574" s="18">
        <f t="shared" si="608"/>
        <v>40</v>
      </c>
      <c r="P1574" s="4">
        <f t="shared" si="609"/>
        <v>201710</v>
      </c>
      <c r="Q1574" s="23">
        <f t="shared" si="610"/>
        <v>0.54981818181818187</v>
      </c>
      <c r="R1574" s="23">
        <f t="shared" si="611"/>
        <v>-2.5245535714285712</v>
      </c>
      <c r="S1574" s="22">
        <f t="shared" si="612"/>
        <v>-1.9747353896103892</v>
      </c>
      <c r="T1574" s="5">
        <f t="shared" si="613"/>
        <v>1.8187830687830688</v>
      </c>
      <c r="U1574" s="5"/>
      <c r="V1574" s="5"/>
      <c r="W1574" s="5">
        <f t="shared" si="614"/>
        <v>-1</v>
      </c>
      <c r="X1574" s="4">
        <f t="shared" si="615"/>
        <v>-1</v>
      </c>
      <c r="Y1574" s="4">
        <f t="shared" si="616"/>
        <v>0</v>
      </c>
      <c r="Z1574" s="30">
        <f t="shared" si="617"/>
        <v>2017</v>
      </c>
      <c r="AA1574" s="4">
        <f t="shared" si="618"/>
        <v>1.75</v>
      </c>
      <c r="AB1574" s="4">
        <f t="shared" si="619"/>
        <v>1.44</v>
      </c>
      <c r="AC1574" s="4">
        <f t="shared" si="620"/>
        <v>-0.31000000000000005</v>
      </c>
      <c r="AD1574" s="4"/>
      <c r="AE1574" s="4">
        <f t="shared" si="621"/>
        <v>4.5991045991045976E-2</v>
      </c>
      <c r="AF1574" s="31">
        <f t="shared" si="622"/>
        <v>0.75</v>
      </c>
      <c r="AG1574" s="31">
        <f t="shared" si="623"/>
        <v>0.43999999999999995</v>
      </c>
      <c r="AH1574" s="3">
        <f t="shared" si="624"/>
        <v>1</v>
      </c>
      <c r="AI1574" s="40">
        <f t="shared" si="625"/>
        <v>2.0979020979020935E-2</v>
      </c>
      <c r="AJ1574" s="3">
        <f t="shared" si="626"/>
        <v>2.4401689347724131E-2</v>
      </c>
      <c r="AK1574" s="3">
        <f t="shared" si="627"/>
        <v>0.75348436146896947</v>
      </c>
    </row>
    <row r="1575" spans="1:37" s="3" customFormat="1" x14ac:dyDescent="0.25">
      <c r="A1575" s="9">
        <v>43016</v>
      </c>
      <c r="B1575" s="1" t="s">
        <v>55</v>
      </c>
      <c r="C1575" s="1" t="s">
        <v>63</v>
      </c>
      <c r="D1575">
        <v>34</v>
      </c>
      <c r="E1575" s="1">
        <v>7</v>
      </c>
      <c r="F1575">
        <f t="shared" si="603"/>
        <v>1</v>
      </c>
      <c r="G1575">
        <f t="shared" si="604"/>
        <v>0</v>
      </c>
      <c r="H1575" s="4">
        <v>1.37</v>
      </c>
      <c r="I1575" s="4">
        <v>3.39</v>
      </c>
      <c r="J1575" s="4">
        <v>1.393</v>
      </c>
      <c r="K1575" s="4">
        <v>3.26</v>
      </c>
      <c r="L1575" s="18">
        <f t="shared" si="605"/>
        <v>70</v>
      </c>
      <c r="M1575" s="18">
        <f t="shared" si="606"/>
        <v>25</v>
      </c>
      <c r="N1575" s="18">
        <f t="shared" si="607"/>
        <v>70</v>
      </c>
      <c r="O1575" s="18">
        <f t="shared" si="608"/>
        <v>30</v>
      </c>
      <c r="P1575" s="4">
        <f t="shared" si="609"/>
        <v>201710</v>
      </c>
      <c r="Q1575" s="23">
        <f t="shared" si="610"/>
        <v>1.37</v>
      </c>
      <c r="R1575" s="23">
        <f t="shared" si="611"/>
        <v>-3.1211127445437059</v>
      </c>
      <c r="S1575" s="22">
        <f t="shared" si="612"/>
        <v>-1.7511127445437058</v>
      </c>
      <c r="T1575" s="5">
        <f t="shared" si="613"/>
        <v>2.4744525547445253</v>
      </c>
      <c r="U1575" s="5"/>
      <c r="V1575" s="5"/>
      <c r="W1575" s="5">
        <f t="shared" si="614"/>
        <v>0.37000000000000011</v>
      </c>
      <c r="X1575" s="4">
        <f t="shared" si="615"/>
        <v>0.39300000000000002</v>
      </c>
      <c r="Y1575" s="4">
        <f t="shared" si="616"/>
        <v>2.2999999999999909E-2</v>
      </c>
      <c r="Z1575" s="30">
        <f t="shared" si="617"/>
        <v>2017</v>
      </c>
      <c r="AA1575" s="4">
        <f t="shared" si="618"/>
        <v>-1</v>
      </c>
      <c r="AB1575" s="4">
        <f t="shared" si="619"/>
        <v>-1</v>
      </c>
      <c r="AC1575" s="4">
        <f t="shared" si="620"/>
        <v>0</v>
      </c>
      <c r="AD1575" s="4"/>
      <c r="AE1575" s="4">
        <f t="shared" si="621"/>
        <v>1.2051917564883885E-2</v>
      </c>
      <c r="AF1575" s="31">
        <f t="shared" si="622"/>
        <v>-0.62999999999999989</v>
      </c>
      <c r="AG1575" s="31">
        <f t="shared" si="623"/>
        <v>-0.60699999999999998</v>
      </c>
      <c r="AH1575" s="3">
        <f t="shared" si="624"/>
        <v>0</v>
      </c>
      <c r="AI1575" s="40" t="b">
        <f t="shared" si="625"/>
        <v>0</v>
      </c>
      <c r="AJ1575" s="3">
        <f t="shared" si="626"/>
        <v>2.4306722689075522E-2</v>
      </c>
      <c r="AK1575" s="3">
        <f t="shared" si="627"/>
        <v>0.77931824859790866</v>
      </c>
    </row>
    <row r="1576" spans="1:37" s="3" customFormat="1" x14ac:dyDescent="0.25">
      <c r="A1576" s="9">
        <v>43016</v>
      </c>
      <c r="B1576" s="1" t="s">
        <v>57</v>
      </c>
      <c r="C1576" s="1" t="s">
        <v>56</v>
      </c>
      <c r="D1576">
        <v>9</v>
      </c>
      <c r="E1576" s="1">
        <v>30</v>
      </c>
      <c r="F1576">
        <f t="shared" si="603"/>
        <v>0</v>
      </c>
      <c r="G1576">
        <f t="shared" si="604"/>
        <v>1</v>
      </c>
      <c r="H1576" s="4">
        <v>1.256</v>
      </c>
      <c r="I1576" s="4">
        <v>4.38</v>
      </c>
      <c r="J1576" s="4">
        <v>1.3029999999999999</v>
      </c>
      <c r="K1576" s="4">
        <v>3.89</v>
      </c>
      <c r="L1576" s="18">
        <f t="shared" si="605"/>
        <v>70</v>
      </c>
      <c r="M1576" s="18">
        <f t="shared" si="606"/>
        <v>20</v>
      </c>
      <c r="N1576" s="18">
        <f t="shared" si="607"/>
        <v>75</v>
      </c>
      <c r="O1576" s="18">
        <f t="shared" si="608"/>
        <v>25</v>
      </c>
      <c r="P1576" s="4">
        <f t="shared" si="609"/>
        <v>201710</v>
      </c>
      <c r="Q1576" s="23">
        <f t="shared" si="610"/>
        <v>0.28675799086757991</v>
      </c>
      <c r="R1576" s="23">
        <f t="shared" si="611"/>
        <v>-4.2021079881656807</v>
      </c>
      <c r="S1576" s="22">
        <f t="shared" si="612"/>
        <v>-3.915349997298101</v>
      </c>
      <c r="T1576" s="5">
        <f t="shared" si="613"/>
        <v>3.4872611464968153</v>
      </c>
      <c r="U1576" s="5"/>
      <c r="V1576" s="5"/>
      <c r="W1576" s="5">
        <f t="shared" si="614"/>
        <v>-1</v>
      </c>
      <c r="X1576" s="4">
        <f t="shared" si="615"/>
        <v>-1</v>
      </c>
      <c r="Y1576" s="4">
        <f t="shared" si="616"/>
        <v>0</v>
      </c>
      <c r="Z1576" s="30">
        <f t="shared" si="617"/>
        <v>2017</v>
      </c>
      <c r="AA1576" s="4">
        <f t="shared" si="618"/>
        <v>3.38</v>
      </c>
      <c r="AB1576" s="4">
        <f t="shared" si="619"/>
        <v>2.89</v>
      </c>
      <c r="AC1576" s="4">
        <f t="shared" si="620"/>
        <v>-0.48999999999999977</v>
      </c>
      <c r="AD1576" s="4"/>
      <c r="AE1576" s="4">
        <f t="shared" si="621"/>
        <v>2.8718635583733776E-2</v>
      </c>
      <c r="AF1576" s="31">
        <f t="shared" si="622"/>
        <v>2.38</v>
      </c>
      <c r="AG1576" s="31">
        <f t="shared" si="623"/>
        <v>1.8900000000000001</v>
      </c>
      <c r="AH1576" s="3">
        <f t="shared" si="624"/>
        <v>1</v>
      </c>
      <c r="AI1576" s="40" t="b">
        <f t="shared" si="625"/>
        <v>0</v>
      </c>
      <c r="AJ1576" s="3">
        <f t="shared" si="626"/>
        <v>2.3903477643719029E-2</v>
      </c>
      <c r="AK1576" s="3">
        <f t="shared" si="627"/>
        <v>0.81377264087046108</v>
      </c>
    </row>
    <row r="1577" spans="1:37" s="3" customFormat="1" x14ac:dyDescent="0.25">
      <c r="A1577" s="9">
        <v>43013</v>
      </c>
      <c r="B1577" s="1" t="s">
        <v>39</v>
      </c>
      <c r="C1577" s="1" t="s">
        <v>52</v>
      </c>
      <c r="D1577">
        <v>14</v>
      </c>
      <c r="E1577" s="1">
        <v>19</v>
      </c>
      <c r="F1577">
        <f t="shared" si="603"/>
        <v>0</v>
      </c>
      <c r="G1577">
        <f t="shared" si="604"/>
        <v>1</v>
      </c>
      <c r="H1577" s="4">
        <v>3.11</v>
      </c>
      <c r="I1577" s="4">
        <v>1.421</v>
      </c>
      <c r="J1577" s="4">
        <v>2.66</v>
      </c>
      <c r="K1577" s="4">
        <v>1.54</v>
      </c>
      <c r="L1577" s="18">
        <f t="shared" si="605"/>
        <v>30</v>
      </c>
      <c r="M1577" s="18">
        <f t="shared" si="606"/>
        <v>70</v>
      </c>
      <c r="N1577" s="18">
        <f t="shared" si="607"/>
        <v>35</v>
      </c>
      <c r="O1577" s="18">
        <f t="shared" si="608"/>
        <v>60</v>
      </c>
      <c r="P1577" s="4">
        <f t="shared" si="609"/>
        <v>201710</v>
      </c>
      <c r="Q1577" s="23">
        <f t="shared" si="610"/>
        <v>2.188599577762139</v>
      </c>
      <c r="R1577" s="23">
        <f t="shared" si="611"/>
        <v>-2.8492305614031137</v>
      </c>
      <c r="S1577" s="22">
        <f t="shared" si="612"/>
        <v>-0.66063098364097472</v>
      </c>
      <c r="T1577" s="5">
        <f t="shared" si="613"/>
        <v>0.45691318327974279</v>
      </c>
      <c r="U1577" s="5"/>
      <c r="V1577" s="5"/>
      <c r="W1577" s="5">
        <f t="shared" si="614"/>
        <v>-1</v>
      </c>
      <c r="X1577" s="4">
        <f t="shared" si="615"/>
        <v>-1</v>
      </c>
      <c r="Y1577" s="4">
        <f t="shared" si="616"/>
        <v>0</v>
      </c>
      <c r="Z1577" s="30">
        <f t="shared" si="617"/>
        <v>2017</v>
      </c>
      <c r="AA1577" s="4">
        <f t="shared" si="618"/>
        <v>0.42100000000000004</v>
      </c>
      <c r="AB1577" s="4">
        <f t="shared" si="619"/>
        <v>0.54</v>
      </c>
      <c r="AC1577" s="4">
        <f t="shared" si="620"/>
        <v>0.11899999999999999</v>
      </c>
      <c r="AD1577" s="4"/>
      <c r="AE1577" s="4">
        <f t="shared" si="621"/>
        <v>-5.4396441263931505E-2</v>
      </c>
      <c r="AF1577" s="31">
        <f t="shared" si="622"/>
        <v>-0.57899999999999996</v>
      </c>
      <c r="AG1577" s="31">
        <f t="shared" si="623"/>
        <v>-0.45999999999999996</v>
      </c>
      <c r="AH1577" s="3">
        <f t="shared" si="624"/>
        <v>1</v>
      </c>
      <c r="AI1577" s="40">
        <f t="shared" si="625"/>
        <v>2.9105942289222031E-2</v>
      </c>
      <c r="AJ1577" s="3">
        <f t="shared" si="626"/>
        <v>2.4650187596556905E-2</v>
      </c>
      <c r="AK1577" s="3">
        <f t="shared" si="627"/>
        <v>0.76800152600082239</v>
      </c>
    </row>
    <row r="1578" spans="1:37" s="3" customFormat="1" x14ac:dyDescent="0.25">
      <c r="A1578" s="9">
        <v>43010</v>
      </c>
      <c r="B1578" s="1" t="s">
        <v>49</v>
      </c>
      <c r="C1578" s="1" t="s">
        <v>48</v>
      </c>
      <c r="D1578">
        <v>29</v>
      </c>
      <c r="E1578" s="1">
        <v>20</v>
      </c>
      <c r="F1578">
        <f t="shared" si="603"/>
        <v>1</v>
      </c>
      <c r="G1578">
        <f t="shared" si="604"/>
        <v>0</v>
      </c>
      <c r="H1578" s="4">
        <v>1.37</v>
      </c>
      <c r="I1578" s="4">
        <v>3.39</v>
      </c>
      <c r="J1578" s="4">
        <v>1.371</v>
      </c>
      <c r="K1578" s="4">
        <v>3.39</v>
      </c>
      <c r="L1578" s="18">
        <f t="shared" si="605"/>
        <v>70</v>
      </c>
      <c r="M1578" s="18">
        <f t="shared" si="606"/>
        <v>25</v>
      </c>
      <c r="N1578" s="18">
        <f t="shared" si="607"/>
        <v>70</v>
      </c>
      <c r="O1578" s="18">
        <f t="shared" si="608"/>
        <v>25</v>
      </c>
      <c r="P1578" s="4">
        <f t="shared" si="609"/>
        <v>201710</v>
      </c>
      <c r="Q1578" s="23">
        <f t="shared" si="610"/>
        <v>1.37</v>
      </c>
      <c r="R1578" s="23">
        <f t="shared" si="611"/>
        <v>-3.1211127445437059</v>
      </c>
      <c r="S1578" s="22">
        <f t="shared" si="612"/>
        <v>-1.7511127445437058</v>
      </c>
      <c r="T1578" s="5">
        <f t="shared" si="613"/>
        <v>2.4744525547445253</v>
      </c>
      <c r="U1578" s="5"/>
      <c r="V1578" s="5"/>
      <c r="W1578" s="5">
        <f t="shared" si="614"/>
        <v>0.37000000000000011</v>
      </c>
      <c r="X1578" s="4">
        <f t="shared" si="615"/>
        <v>0.371</v>
      </c>
      <c r="Y1578" s="4">
        <f t="shared" si="616"/>
        <v>9.9999999999988987E-4</v>
      </c>
      <c r="Z1578" s="30">
        <f t="shared" si="617"/>
        <v>2017</v>
      </c>
      <c r="AA1578" s="4">
        <f t="shared" si="618"/>
        <v>-1</v>
      </c>
      <c r="AB1578" s="4">
        <f t="shared" si="619"/>
        <v>-1</v>
      </c>
      <c r="AC1578" s="4">
        <f t="shared" si="620"/>
        <v>0</v>
      </c>
      <c r="AD1578" s="4"/>
      <c r="AE1578" s="4">
        <f t="shared" si="621"/>
        <v>5.3240481932836925E-4</v>
      </c>
      <c r="AF1578" s="31">
        <f t="shared" si="622"/>
        <v>-0.62999999999999989</v>
      </c>
      <c r="AG1578" s="31">
        <f t="shared" si="623"/>
        <v>-0.629</v>
      </c>
      <c r="AH1578" s="3">
        <f t="shared" si="624"/>
        <v>0</v>
      </c>
      <c r="AI1578" s="40" t="b">
        <f t="shared" si="625"/>
        <v>0</v>
      </c>
      <c r="AJ1578" s="3">
        <f t="shared" si="626"/>
        <v>2.4306722689075522E-2</v>
      </c>
      <c r="AK1578" s="3">
        <f t="shared" si="627"/>
        <v>0.77931824859790866</v>
      </c>
    </row>
    <row r="1579" spans="1:37" s="3" customFormat="1" x14ac:dyDescent="0.25">
      <c r="A1579" s="9">
        <v>43009</v>
      </c>
      <c r="B1579" s="1" t="s">
        <v>61</v>
      </c>
      <c r="C1579" s="1" t="s">
        <v>36</v>
      </c>
      <c r="D1579">
        <v>46</v>
      </c>
      <c r="E1579" s="1">
        <v>18</v>
      </c>
      <c r="F1579">
        <f t="shared" si="603"/>
        <v>1</v>
      </c>
      <c r="G1579">
        <f t="shared" si="604"/>
        <v>0</v>
      </c>
      <c r="H1579" s="4">
        <v>1.111</v>
      </c>
      <c r="I1579" s="4">
        <v>8.0399999999999991</v>
      </c>
      <c r="J1579" s="4">
        <v>1.125</v>
      </c>
      <c r="K1579" s="4">
        <v>7.38</v>
      </c>
      <c r="L1579" s="18">
        <f t="shared" si="605"/>
        <v>90</v>
      </c>
      <c r="M1579" s="18">
        <f t="shared" si="606"/>
        <v>10</v>
      </c>
      <c r="N1579" s="18">
        <f t="shared" si="607"/>
        <v>85</v>
      </c>
      <c r="O1579" s="18">
        <f t="shared" si="608"/>
        <v>10</v>
      </c>
      <c r="P1579" s="4">
        <f t="shared" si="609"/>
        <v>201710</v>
      </c>
      <c r="Q1579" s="23">
        <f t="shared" si="610"/>
        <v>1.111</v>
      </c>
      <c r="R1579" s="23">
        <f t="shared" si="611"/>
        <v>-9.1510544635544644</v>
      </c>
      <c r="S1579" s="22">
        <f t="shared" si="612"/>
        <v>-8.0400544635544637</v>
      </c>
      <c r="T1579" s="5">
        <f t="shared" si="613"/>
        <v>7.2367236723672361</v>
      </c>
      <c r="U1579" s="5"/>
      <c r="V1579" s="5"/>
      <c r="W1579" s="5">
        <f t="shared" si="614"/>
        <v>0.11099999999999999</v>
      </c>
      <c r="X1579" s="4">
        <f t="shared" si="615"/>
        <v>0.125</v>
      </c>
      <c r="Y1579" s="4">
        <f t="shared" si="616"/>
        <v>1.4000000000000012E-2</v>
      </c>
      <c r="Z1579" s="30">
        <f t="shared" si="617"/>
        <v>2017</v>
      </c>
      <c r="AA1579" s="4">
        <f t="shared" si="618"/>
        <v>-1</v>
      </c>
      <c r="AB1579" s="4">
        <f t="shared" si="619"/>
        <v>-1</v>
      </c>
      <c r="AC1579" s="4">
        <f t="shared" si="620"/>
        <v>0</v>
      </c>
      <c r="AD1579" s="4"/>
      <c r="AE1579" s="4">
        <f t="shared" si="621"/>
        <v>1.1201120112011242E-2</v>
      </c>
      <c r="AF1579" s="31">
        <f t="shared" si="622"/>
        <v>-0.88900000000000001</v>
      </c>
      <c r="AG1579" s="31">
        <f t="shared" si="623"/>
        <v>-0.875</v>
      </c>
      <c r="AH1579" s="3">
        <f t="shared" si="624"/>
        <v>0</v>
      </c>
      <c r="AI1579" s="40" t="b">
        <f t="shared" si="625"/>
        <v>0</v>
      </c>
      <c r="AJ1579" s="3">
        <f t="shared" si="626"/>
        <v>2.3883728554256356E-2</v>
      </c>
      <c r="AK1579" s="3">
        <f t="shared" si="627"/>
        <v>0.88530926393531484</v>
      </c>
    </row>
    <row r="1580" spans="1:37" s="3" customFormat="1" x14ac:dyDescent="0.25">
      <c r="A1580" s="9">
        <v>43009</v>
      </c>
      <c r="B1580" s="1" t="s">
        <v>35</v>
      </c>
      <c r="C1580" s="1" t="s">
        <v>54</v>
      </c>
      <c r="D1580">
        <v>16</v>
      </c>
      <c r="E1580" s="1">
        <v>10</v>
      </c>
      <c r="F1580">
        <f t="shared" si="603"/>
        <v>1</v>
      </c>
      <c r="G1580">
        <f t="shared" si="604"/>
        <v>0</v>
      </c>
      <c r="H1580" s="4">
        <v>1.675</v>
      </c>
      <c r="I1580" s="4">
        <v>2.34</v>
      </c>
      <c r="J1580" s="4">
        <v>1.54</v>
      </c>
      <c r="K1580" s="4">
        <v>2.66</v>
      </c>
      <c r="L1580" s="18">
        <f t="shared" si="605"/>
        <v>50</v>
      </c>
      <c r="M1580" s="18">
        <f t="shared" si="606"/>
        <v>40</v>
      </c>
      <c r="N1580" s="18">
        <f t="shared" si="607"/>
        <v>60</v>
      </c>
      <c r="O1580" s="18">
        <f t="shared" si="608"/>
        <v>35</v>
      </c>
      <c r="P1580" s="4">
        <f t="shared" si="609"/>
        <v>201710</v>
      </c>
      <c r="Q1580" s="23">
        <f t="shared" si="610"/>
        <v>1.675</v>
      </c>
      <c r="R1580" s="23">
        <f t="shared" si="611"/>
        <v>-2.2277501381978992</v>
      </c>
      <c r="S1580" s="22">
        <f t="shared" si="612"/>
        <v>-0.5527501381978992</v>
      </c>
      <c r="T1580" s="5">
        <f t="shared" si="613"/>
        <v>1.3970149253731341</v>
      </c>
      <c r="U1580" s="5"/>
      <c r="V1580" s="5"/>
      <c r="W1580" s="5">
        <f t="shared" si="614"/>
        <v>0.67500000000000004</v>
      </c>
      <c r="X1580" s="4">
        <f t="shared" si="615"/>
        <v>0.54</v>
      </c>
      <c r="Y1580" s="4">
        <f t="shared" si="616"/>
        <v>-0.13500000000000001</v>
      </c>
      <c r="Z1580" s="30">
        <f t="shared" si="617"/>
        <v>2017</v>
      </c>
      <c r="AA1580" s="4">
        <f t="shared" si="618"/>
        <v>-1</v>
      </c>
      <c r="AB1580" s="4">
        <f t="shared" si="619"/>
        <v>-1</v>
      </c>
      <c r="AC1580" s="4">
        <f t="shared" si="620"/>
        <v>0</v>
      </c>
      <c r="AD1580" s="4"/>
      <c r="AE1580" s="4">
        <f t="shared" si="621"/>
        <v>-5.233572397751507E-2</v>
      </c>
      <c r="AF1580" s="31">
        <f t="shared" si="622"/>
        <v>-0.32499999999999996</v>
      </c>
      <c r="AG1580" s="31">
        <f t="shared" si="623"/>
        <v>-0.45999999999999996</v>
      </c>
      <c r="AH1580" s="3">
        <f t="shared" si="624"/>
        <v>1</v>
      </c>
      <c r="AI1580" s="40">
        <f t="shared" si="625"/>
        <v>2.7045225002805595E-2</v>
      </c>
      <c r="AJ1580" s="3">
        <f t="shared" si="626"/>
        <v>2.3785803237858061E-2</v>
      </c>
      <c r="AK1580" s="3">
        <f t="shared" si="627"/>
        <v>0.73864897238842664</v>
      </c>
    </row>
    <row r="1581" spans="1:37" s="3" customFormat="1" x14ac:dyDescent="0.25">
      <c r="A1581" s="9">
        <v>43009</v>
      </c>
      <c r="B1581" s="1" t="s">
        <v>63</v>
      </c>
      <c r="C1581" s="1" t="s">
        <v>38</v>
      </c>
      <c r="D1581">
        <v>18</v>
      </c>
      <c r="E1581" s="1">
        <v>15</v>
      </c>
      <c r="F1581">
        <f t="shared" si="603"/>
        <v>1</v>
      </c>
      <c r="G1581">
        <f t="shared" si="604"/>
        <v>0</v>
      </c>
      <c r="H1581" s="4">
        <v>1.333</v>
      </c>
      <c r="I1581" s="4">
        <v>3.64</v>
      </c>
      <c r="J1581" s="4">
        <v>1.393</v>
      </c>
      <c r="K1581" s="4">
        <v>3.26</v>
      </c>
      <c r="L1581" s="18">
        <f t="shared" si="605"/>
        <v>70</v>
      </c>
      <c r="M1581" s="18">
        <f t="shared" si="606"/>
        <v>25</v>
      </c>
      <c r="N1581" s="18">
        <f t="shared" si="607"/>
        <v>70</v>
      </c>
      <c r="O1581" s="18">
        <f t="shared" si="608"/>
        <v>30</v>
      </c>
      <c r="P1581" s="4">
        <f t="shared" si="609"/>
        <v>201710</v>
      </c>
      <c r="Q1581" s="23">
        <f t="shared" si="610"/>
        <v>1.333</v>
      </c>
      <c r="R1581" s="23">
        <f t="shared" si="611"/>
        <v>-3.3817908817908822</v>
      </c>
      <c r="S1581" s="22">
        <f t="shared" si="612"/>
        <v>-2.0487908817908824</v>
      </c>
      <c r="T1581" s="5">
        <f t="shared" si="613"/>
        <v>2.730682670667667</v>
      </c>
      <c r="U1581" s="5"/>
      <c r="V1581" s="5"/>
      <c r="W1581" s="5">
        <f t="shared" si="614"/>
        <v>0.33299999999999996</v>
      </c>
      <c r="X1581" s="4">
        <f t="shared" si="615"/>
        <v>0.39300000000000002</v>
      </c>
      <c r="Y1581" s="4">
        <f t="shared" si="616"/>
        <v>6.0000000000000053E-2</v>
      </c>
      <c r="Z1581" s="30">
        <f t="shared" si="617"/>
        <v>2017</v>
      </c>
      <c r="AA1581" s="4">
        <f t="shared" si="618"/>
        <v>-1</v>
      </c>
      <c r="AB1581" s="4">
        <f t="shared" si="619"/>
        <v>-1</v>
      </c>
      <c r="AC1581" s="4">
        <f t="shared" si="620"/>
        <v>0</v>
      </c>
      <c r="AD1581" s="4"/>
      <c r="AE1581" s="4">
        <f t="shared" si="621"/>
        <v>3.231245715233555E-2</v>
      </c>
      <c r="AF1581" s="31">
        <f t="shared" si="622"/>
        <v>-0.66700000000000004</v>
      </c>
      <c r="AG1581" s="31">
        <f t="shared" si="623"/>
        <v>-0.60699999999999998</v>
      </c>
      <c r="AH1581" s="3">
        <f t="shared" si="624"/>
        <v>1</v>
      </c>
      <c r="AI1581" s="40" t="b">
        <f t="shared" si="625"/>
        <v>0</v>
      </c>
      <c r="AJ1581" s="3">
        <f t="shared" si="626"/>
        <v>2.4307259199678244E-2</v>
      </c>
      <c r="AK1581" s="3">
        <f t="shared" si="627"/>
        <v>0.78877010015993076</v>
      </c>
    </row>
    <row r="1582" spans="1:37" s="3" customFormat="1" x14ac:dyDescent="0.25">
      <c r="A1582" s="9">
        <v>43009</v>
      </c>
      <c r="B1582" s="1" t="s">
        <v>74</v>
      </c>
      <c r="C1582" s="1" t="s">
        <v>55</v>
      </c>
      <c r="D1582">
        <v>24</v>
      </c>
      <c r="E1582" s="1">
        <v>26</v>
      </c>
      <c r="F1582">
        <f t="shared" si="603"/>
        <v>0</v>
      </c>
      <c r="G1582">
        <f t="shared" si="604"/>
        <v>1</v>
      </c>
      <c r="H1582" s="4">
        <v>1.9</v>
      </c>
      <c r="I1582" s="4">
        <v>2.0099999999999998</v>
      </c>
      <c r="J1582" s="4">
        <v>1.833</v>
      </c>
      <c r="K1582" s="4">
        <v>2.09</v>
      </c>
      <c r="L1582" s="18">
        <f t="shared" si="605"/>
        <v>50</v>
      </c>
      <c r="M1582" s="18">
        <f t="shared" si="606"/>
        <v>45</v>
      </c>
      <c r="N1582" s="18">
        <f t="shared" si="607"/>
        <v>50</v>
      </c>
      <c r="O1582" s="18">
        <f t="shared" si="608"/>
        <v>45</v>
      </c>
      <c r="P1582" s="4">
        <f t="shared" si="609"/>
        <v>201710</v>
      </c>
      <c r="Q1582" s="23">
        <f t="shared" si="610"/>
        <v>0.94527363184079605</v>
      </c>
      <c r="R1582" s="23">
        <f t="shared" si="611"/>
        <v>-2.1012101210121017</v>
      </c>
      <c r="S1582" s="22">
        <f t="shared" si="612"/>
        <v>-1.1559364891713058</v>
      </c>
      <c r="T1582" s="5">
        <f t="shared" si="613"/>
        <v>1.0578947368421052</v>
      </c>
      <c r="U1582" s="5"/>
      <c r="V1582" s="5"/>
      <c r="W1582" s="5">
        <f t="shared" si="614"/>
        <v>-1</v>
      </c>
      <c r="X1582" s="4">
        <f t="shared" si="615"/>
        <v>-1</v>
      </c>
      <c r="Y1582" s="4">
        <f t="shared" si="616"/>
        <v>0</v>
      </c>
      <c r="Z1582" s="30">
        <f t="shared" si="617"/>
        <v>2017</v>
      </c>
      <c r="AA1582" s="4">
        <f t="shared" si="618"/>
        <v>1.0099999999999998</v>
      </c>
      <c r="AB1582" s="4">
        <f t="shared" si="619"/>
        <v>1.0899999999999999</v>
      </c>
      <c r="AC1582" s="4">
        <f t="shared" si="620"/>
        <v>8.0000000000000071E-2</v>
      </c>
      <c r="AD1582" s="4"/>
      <c r="AE1582" s="4">
        <f t="shared" si="621"/>
        <v>-1.9237947569414549E-2</v>
      </c>
      <c r="AF1582" s="31">
        <f t="shared" si="622"/>
        <v>9.9999999999997868E-3</v>
      </c>
      <c r="AG1582" s="31">
        <f t="shared" si="623"/>
        <v>8.9999999999999858E-2</v>
      </c>
      <c r="AH1582" s="3">
        <f t="shared" si="624"/>
        <v>0</v>
      </c>
      <c r="AI1582" s="40" t="b">
        <f t="shared" si="625"/>
        <v>0</v>
      </c>
      <c r="AJ1582" s="3">
        <f t="shared" si="626"/>
        <v>2.3273657289002658E-2</v>
      </c>
      <c r="AK1582" s="3">
        <f t="shared" si="627"/>
        <v>0.73191195933892916</v>
      </c>
    </row>
    <row r="1583" spans="1:37" s="3" customFormat="1" x14ac:dyDescent="0.25">
      <c r="A1583" s="9">
        <v>43009</v>
      </c>
      <c r="B1583" s="1" t="s">
        <v>39</v>
      </c>
      <c r="C1583" s="1" t="s">
        <v>34</v>
      </c>
      <c r="D1583">
        <v>25</v>
      </c>
      <c r="E1583" s="1">
        <v>23</v>
      </c>
      <c r="F1583">
        <f t="shared" si="603"/>
        <v>1</v>
      </c>
      <c r="G1583">
        <f t="shared" si="604"/>
        <v>0</v>
      </c>
      <c r="H1583" s="4">
        <v>1.5980000000000001</v>
      </c>
      <c r="I1583" s="4">
        <v>2.5099999999999998</v>
      </c>
      <c r="J1583" s="4">
        <v>1.7190000000000001</v>
      </c>
      <c r="K1583" s="4">
        <v>2.2599999999999998</v>
      </c>
      <c r="L1583" s="18">
        <f t="shared" si="605"/>
        <v>60</v>
      </c>
      <c r="M1583" s="18">
        <f t="shared" si="606"/>
        <v>35</v>
      </c>
      <c r="N1583" s="18">
        <f t="shared" si="607"/>
        <v>55</v>
      </c>
      <c r="O1583" s="18">
        <f t="shared" si="608"/>
        <v>40</v>
      </c>
      <c r="P1583" s="4">
        <f t="shared" si="609"/>
        <v>201710</v>
      </c>
      <c r="Q1583" s="23">
        <f t="shared" si="610"/>
        <v>1.5980000000000001</v>
      </c>
      <c r="R1583" s="23">
        <f t="shared" si="611"/>
        <v>-2.334492458304724</v>
      </c>
      <c r="S1583" s="22">
        <f t="shared" si="612"/>
        <v>-0.73649245830472387</v>
      </c>
      <c r="T1583" s="5">
        <f t="shared" si="613"/>
        <v>1.5707133917396743</v>
      </c>
      <c r="U1583" s="5"/>
      <c r="V1583" s="5"/>
      <c r="W1583" s="5">
        <f t="shared" si="614"/>
        <v>0.59800000000000009</v>
      </c>
      <c r="X1583" s="4">
        <f t="shared" si="615"/>
        <v>0.71900000000000008</v>
      </c>
      <c r="Y1583" s="4">
        <f t="shared" si="616"/>
        <v>0.121</v>
      </c>
      <c r="Z1583" s="30">
        <f t="shared" si="617"/>
        <v>2017</v>
      </c>
      <c r="AA1583" s="4">
        <f t="shared" si="618"/>
        <v>-1</v>
      </c>
      <c r="AB1583" s="4">
        <f t="shared" si="619"/>
        <v>-1</v>
      </c>
      <c r="AC1583" s="4">
        <f t="shared" si="620"/>
        <v>0</v>
      </c>
      <c r="AD1583" s="4"/>
      <c r="AE1583" s="4">
        <f t="shared" si="621"/>
        <v>4.4048661757971175E-2</v>
      </c>
      <c r="AF1583" s="31">
        <f t="shared" si="622"/>
        <v>-0.40199999999999991</v>
      </c>
      <c r="AG1583" s="31">
        <f t="shared" si="623"/>
        <v>-0.28099999999999992</v>
      </c>
      <c r="AH1583" s="3">
        <f t="shared" si="624"/>
        <v>1</v>
      </c>
      <c r="AI1583" s="40">
        <f t="shared" si="625"/>
        <v>1.9860059471248137E-2</v>
      </c>
      <c r="AJ1583" s="3">
        <f t="shared" si="626"/>
        <v>2.3617332035053451E-2</v>
      </c>
      <c r="AK1583" s="3">
        <f t="shared" si="627"/>
        <v>0.74465377481644812</v>
      </c>
    </row>
    <row r="1584" spans="1:37" s="3" customFormat="1" x14ac:dyDescent="0.25">
      <c r="A1584" s="9">
        <v>43009</v>
      </c>
      <c r="B1584" s="1" t="s">
        <v>41</v>
      </c>
      <c r="C1584" s="1" t="s">
        <v>46</v>
      </c>
      <c r="D1584">
        <v>17</v>
      </c>
      <c r="E1584" s="1">
        <v>23</v>
      </c>
      <c r="F1584">
        <f t="shared" si="603"/>
        <v>0</v>
      </c>
      <c r="G1584">
        <f t="shared" si="604"/>
        <v>1</v>
      </c>
      <c r="H1584" s="4">
        <v>1.2629999999999999</v>
      </c>
      <c r="I1584" s="4">
        <v>4.3</v>
      </c>
      <c r="J1584" s="4">
        <v>1.27</v>
      </c>
      <c r="K1584" s="4">
        <v>4.22</v>
      </c>
      <c r="L1584" s="18">
        <f t="shared" si="605"/>
        <v>70</v>
      </c>
      <c r="M1584" s="18">
        <f t="shared" si="606"/>
        <v>20</v>
      </c>
      <c r="N1584" s="18">
        <f t="shared" si="607"/>
        <v>75</v>
      </c>
      <c r="O1584" s="18">
        <f t="shared" si="608"/>
        <v>20</v>
      </c>
      <c r="P1584" s="4">
        <f t="shared" si="609"/>
        <v>201710</v>
      </c>
      <c r="Q1584" s="23">
        <f t="shared" si="610"/>
        <v>0.29372093023255813</v>
      </c>
      <c r="R1584" s="23">
        <f t="shared" si="611"/>
        <v>-4.105311671851597</v>
      </c>
      <c r="S1584" s="22">
        <f t="shared" si="612"/>
        <v>-3.8115907416190389</v>
      </c>
      <c r="T1584" s="5">
        <f t="shared" si="613"/>
        <v>3.4045922406967537</v>
      </c>
      <c r="U1584" s="5"/>
      <c r="V1584" s="5"/>
      <c r="W1584" s="5">
        <f t="shared" si="614"/>
        <v>-1</v>
      </c>
      <c r="X1584" s="4">
        <f t="shared" si="615"/>
        <v>-1</v>
      </c>
      <c r="Y1584" s="4">
        <f t="shared" si="616"/>
        <v>0</v>
      </c>
      <c r="Z1584" s="30">
        <f t="shared" si="617"/>
        <v>2017</v>
      </c>
      <c r="AA1584" s="4">
        <f t="shared" si="618"/>
        <v>3.3</v>
      </c>
      <c r="AB1584" s="4">
        <f t="shared" si="619"/>
        <v>3.2199999999999998</v>
      </c>
      <c r="AC1584" s="4">
        <f t="shared" si="620"/>
        <v>-8.0000000000000071E-2</v>
      </c>
      <c r="AD1584" s="4"/>
      <c r="AE1584" s="4">
        <f t="shared" si="621"/>
        <v>4.3640625681885536E-3</v>
      </c>
      <c r="AF1584" s="31">
        <f t="shared" si="622"/>
        <v>2.2999999999999998</v>
      </c>
      <c r="AG1584" s="31">
        <f t="shared" si="623"/>
        <v>2.2199999999999998</v>
      </c>
      <c r="AH1584" s="3">
        <f t="shared" si="624"/>
        <v>0</v>
      </c>
      <c r="AI1584" s="40" t="b">
        <f t="shared" si="625"/>
        <v>0</v>
      </c>
      <c r="AJ1584" s="3">
        <f t="shared" si="626"/>
        <v>2.3746180118641047E-2</v>
      </c>
      <c r="AK1584" s="3">
        <f t="shared" si="627"/>
        <v>0.81138968183796023</v>
      </c>
    </row>
    <row r="1585" spans="1:37" s="3" customFormat="1" x14ac:dyDescent="0.25">
      <c r="A1585" s="9">
        <v>43009</v>
      </c>
      <c r="B1585" s="1" t="s">
        <v>43</v>
      </c>
      <c r="C1585" s="1" t="s">
        <v>57</v>
      </c>
      <c r="D1585">
        <v>9</v>
      </c>
      <c r="E1585" s="1">
        <v>26</v>
      </c>
      <c r="F1585">
        <f t="shared" si="603"/>
        <v>0</v>
      </c>
      <c r="G1585">
        <f t="shared" si="604"/>
        <v>1</v>
      </c>
      <c r="H1585" s="4">
        <v>2.37</v>
      </c>
      <c r="I1585" s="4">
        <v>1.657</v>
      </c>
      <c r="J1585" s="4">
        <v>2.66</v>
      </c>
      <c r="K1585" s="4">
        <v>1.54</v>
      </c>
      <c r="L1585" s="18">
        <f t="shared" si="605"/>
        <v>40</v>
      </c>
      <c r="M1585" s="18">
        <f t="shared" si="606"/>
        <v>60</v>
      </c>
      <c r="N1585" s="18">
        <f t="shared" si="607"/>
        <v>35</v>
      </c>
      <c r="O1585" s="18">
        <f t="shared" si="608"/>
        <v>60</v>
      </c>
      <c r="P1585" s="4">
        <f t="shared" si="609"/>
        <v>201710</v>
      </c>
      <c r="Q1585" s="23">
        <f t="shared" si="610"/>
        <v>1.4302957151478577</v>
      </c>
      <c r="R1585" s="23">
        <f t="shared" si="611"/>
        <v>-2.2519970225199701</v>
      </c>
      <c r="S1585" s="22">
        <f t="shared" si="612"/>
        <v>-0.82170130737211244</v>
      </c>
      <c r="T1585" s="5">
        <f t="shared" si="613"/>
        <v>0.6991561181434599</v>
      </c>
      <c r="U1585" s="5"/>
      <c r="V1585" s="5"/>
      <c r="W1585" s="5">
        <f t="shared" si="614"/>
        <v>-1</v>
      </c>
      <c r="X1585" s="4">
        <f t="shared" si="615"/>
        <v>-1</v>
      </c>
      <c r="Y1585" s="4">
        <f t="shared" si="616"/>
        <v>0</v>
      </c>
      <c r="Z1585" s="30">
        <f t="shared" si="617"/>
        <v>2017</v>
      </c>
      <c r="AA1585" s="4">
        <f t="shared" si="618"/>
        <v>0.65700000000000003</v>
      </c>
      <c r="AB1585" s="4">
        <f t="shared" si="619"/>
        <v>0.54</v>
      </c>
      <c r="AC1585" s="4">
        <f t="shared" si="620"/>
        <v>-0.11699999999999999</v>
      </c>
      <c r="AD1585" s="4"/>
      <c r="AE1585" s="4">
        <f t="shared" si="621"/>
        <v>4.6001078645982019E-2</v>
      </c>
      <c r="AF1585" s="31">
        <f t="shared" si="622"/>
        <v>-0.34299999999999997</v>
      </c>
      <c r="AG1585" s="31">
        <f t="shared" si="623"/>
        <v>-0.45999999999999996</v>
      </c>
      <c r="AH1585" s="3">
        <f t="shared" si="624"/>
        <v>1</v>
      </c>
      <c r="AI1585" s="40">
        <f t="shared" si="625"/>
        <v>2.0559848625788968E-2</v>
      </c>
      <c r="AJ1585" s="3">
        <f t="shared" si="626"/>
        <v>2.4810032282095884E-2</v>
      </c>
      <c r="AK1585" s="3">
        <f t="shared" si="627"/>
        <v>0.73888013006572484</v>
      </c>
    </row>
    <row r="1586" spans="1:37" s="3" customFormat="1" x14ac:dyDescent="0.25">
      <c r="A1586" s="9">
        <v>43009</v>
      </c>
      <c r="B1586" s="1" t="s">
        <v>58</v>
      </c>
      <c r="C1586" s="1" t="s">
        <v>44</v>
      </c>
      <c r="D1586">
        <v>7</v>
      </c>
      <c r="E1586" s="1">
        <v>31</v>
      </c>
      <c r="F1586">
        <f t="shared" si="603"/>
        <v>0</v>
      </c>
      <c r="G1586">
        <f t="shared" si="604"/>
        <v>1</v>
      </c>
      <c r="H1586" s="4">
        <v>2.62</v>
      </c>
      <c r="I1586" s="4">
        <v>1.5549999999999999</v>
      </c>
      <c r="J1586" s="4">
        <v>2.5</v>
      </c>
      <c r="K1586" s="4">
        <v>1.6020000000000001</v>
      </c>
      <c r="L1586" s="18">
        <f t="shared" si="605"/>
        <v>30</v>
      </c>
      <c r="M1586" s="18">
        <f t="shared" si="606"/>
        <v>60</v>
      </c>
      <c r="N1586" s="18">
        <f t="shared" si="607"/>
        <v>40</v>
      </c>
      <c r="O1586" s="18">
        <f t="shared" si="608"/>
        <v>60</v>
      </c>
      <c r="P1586" s="4">
        <f t="shared" si="609"/>
        <v>201710</v>
      </c>
      <c r="Q1586" s="23">
        <f t="shared" si="610"/>
        <v>1.684887459807074</v>
      </c>
      <c r="R1586" s="23">
        <f t="shared" si="611"/>
        <v>-2.4190857524190861</v>
      </c>
      <c r="S1586" s="22">
        <f t="shared" si="612"/>
        <v>-0.73419829261201208</v>
      </c>
      <c r="T1586" s="5">
        <f t="shared" si="613"/>
        <v>0.5935114503816793</v>
      </c>
      <c r="U1586" s="5"/>
      <c r="V1586" s="5"/>
      <c r="W1586" s="5">
        <f t="shared" si="614"/>
        <v>-1</v>
      </c>
      <c r="X1586" s="4">
        <f t="shared" si="615"/>
        <v>-1</v>
      </c>
      <c r="Y1586" s="4">
        <f t="shared" si="616"/>
        <v>0</v>
      </c>
      <c r="Z1586" s="30">
        <f t="shared" si="617"/>
        <v>2017</v>
      </c>
      <c r="AA1586" s="4">
        <f t="shared" si="618"/>
        <v>0.55499999999999994</v>
      </c>
      <c r="AB1586" s="4">
        <f t="shared" si="619"/>
        <v>0.60200000000000009</v>
      </c>
      <c r="AC1586" s="4">
        <f t="shared" si="620"/>
        <v>4.7000000000000153E-2</v>
      </c>
      <c r="AD1586" s="4"/>
      <c r="AE1586" s="4">
        <f t="shared" si="621"/>
        <v>-1.8320610687022953E-2</v>
      </c>
      <c r="AF1586" s="31">
        <f t="shared" si="622"/>
        <v>-0.44500000000000006</v>
      </c>
      <c r="AG1586" s="31">
        <f t="shared" si="623"/>
        <v>-0.39799999999999991</v>
      </c>
      <c r="AH1586" s="3">
        <f t="shared" si="624"/>
        <v>0</v>
      </c>
      <c r="AI1586" s="40" t="b">
        <f t="shared" si="625"/>
        <v>0</v>
      </c>
      <c r="AJ1586" s="3">
        <f t="shared" si="626"/>
        <v>2.4167664670658784E-2</v>
      </c>
      <c r="AK1586" s="3">
        <f t="shared" si="627"/>
        <v>0.74846807735862297</v>
      </c>
    </row>
    <row r="1587" spans="1:37" s="3" customFormat="1" x14ac:dyDescent="0.25">
      <c r="A1587" s="9">
        <v>43009</v>
      </c>
      <c r="B1587" s="1" t="s">
        <v>37</v>
      </c>
      <c r="C1587" s="1" t="s">
        <v>73</v>
      </c>
      <c r="D1587">
        <v>30</v>
      </c>
      <c r="E1587" s="1">
        <v>35</v>
      </c>
      <c r="F1587">
        <f t="shared" si="603"/>
        <v>0</v>
      </c>
      <c r="G1587">
        <f t="shared" si="604"/>
        <v>1</v>
      </c>
      <c r="H1587" s="4">
        <v>1.35</v>
      </c>
      <c r="I1587" s="4">
        <v>3.52</v>
      </c>
      <c r="J1587" s="4">
        <v>1.421</v>
      </c>
      <c r="K1587" s="4">
        <v>3.11</v>
      </c>
      <c r="L1587" s="18">
        <f t="shared" si="605"/>
        <v>70</v>
      </c>
      <c r="M1587" s="18">
        <f t="shared" si="606"/>
        <v>25</v>
      </c>
      <c r="N1587" s="18">
        <f t="shared" si="607"/>
        <v>70</v>
      </c>
      <c r="O1587" s="18">
        <f t="shared" si="608"/>
        <v>30</v>
      </c>
      <c r="P1587" s="4">
        <f t="shared" si="609"/>
        <v>201710</v>
      </c>
      <c r="Q1587" s="23">
        <f t="shared" si="610"/>
        <v>0.38352272727272729</v>
      </c>
      <c r="R1587" s="23">
        <f t="shared" si="611"/>
        <v>-3.2539682539682531</v>
      </c>
      <c r="S1587" s="22">
        <f t="shared" si="612"/>
        <v>-2.8704455266955256</v>
      </c>
      <c r="T1587" s="5">
        <f t="shared" si="613"/>
        <v>2.6074074074074072</v>
      </c>
      <c r="U1587" s="5"/>
      <c r="V1587" s="5"/>
      <c r="W1587" s="5">
        <f t="shared" si="614"/>
        <v>-1</v>
      </c>
      <c r="X1587" s="4">
        <f t="shared" si="615"/>
        <v>-1</v>
      </c>
      <c r="Y1587" s="4">
        <f t="shared" si="616"/>
        <v>0</v>
      </c>
      <c r="Z1587" s="30">
        <f t="shared" si="617"/>
        <v>2017</v>
      </c>
      <c r="AA1587" s="4">
        <f t="shared" si="618"/>
        <v>2.52</v>
      </c>
      <c r="AB1587" s="4">
        <f t="shared" si="619"/>
        <v>2.11</v>
      </c>
      <c r="AC1587" s="4">
        <f t="shared" si="620"/>
        <v>-0.41000000000000014</v>
      </c>
      <c r="AD1587" s="4"/>
      <c r="AE1587" s="4">
        <f t="shared" si="621"/>
        <v>3.7010972971564082E-2</v>
      </c>
      <c r="AF1587" s="31">
        <f t="shared" si="622"/>
        <v>1.52</v>
      </c>
      <c r="AG1587" s="31">
        <f t="shared" si="623"/>
        <v>1.1099999999999999</v>
      </c>
      <c r="AH1587" s="3">
        <f t="shared" si="624"/>
        <v>1</v>
      </c>
      <c r="AI1587" s="40">
        <f t="shared" si="625"/>
        <v>1.2179323139914322E-2</v>
      </c>
      <c r="AJ1587" s="3">
        <f t="shared" si="626"/>
        <v>2.4229979466118934E-2</v>
      </c>
      <c r="AK1587" s="3">
        <f t="shared" si="627"/>
        <v>0.7843367740253262</v>
      </c>
    </row>
    <row r="1588" spans="1:37" s="3" customFormat="1" x14ac:dyDescent="0.25">
      <c r="A1588" s="9">
        <v>43009</v>
      </c>
      <c r="B1588" s="1" t="s">
        <v>47</v>
      </c>
      <c r="C1588" s="1" t="s">
        <v>50</v>
      </c>
      <c r="D1588">
        <v>57</v>
      </c>
      <c r="E1588" s="1">
        <v>14</v>
      </c>
      <c r="F1588">
        <f t="shared" si="603"/>
        <v>1</v>
      </c>
      <c r="G1588">
        <f t="shared" si="604"/>
        <v>0</v>
      </c>
      <c r="H1588" s="4">
        <v>2.02</v>
      </c>
      <c r="I1588" s="4">
        <v>1.8839999999999999</v>
      </c>
      <c r="J1588" s="4">
        <v>2.27</v>
      </c>
      <c r="K1588" s="4">
        <v>1.714</v>
      </c>
      <c r="L1588" s="18">
        <f t="shared" si="605"/>
        <v>40</v>
      </c>
      <c r="M1588" s="18">
        <f t="shared" si="606"/>
        <v>50</v>
      </c>
      <c r="N1588" s="18">
        <f t="shared" si="607"/>
        <v>40</v>
      </c>
      <c r="O1588" s="18">
        <f t="shared" si="608"/>
        <v>55</v>
      </c>
      <c r="P1588" s="4">
        <f t="shared" si="609"/>
        <v>201710</v>
      </c>
      <c r="Q1588" s="23">
        <f t="shared" si="610"/>
        <v>2.02</v>
      </c>
      <c r="R1588" s="23">
        <f t="shared" si="611"/>
        <v>-2.1116138763197587</v>
      </c>
      <c r="S1588" s="22">
        <f t="shared" si="612"/>
        <v>-9.1613876319758702E-2</v>
      </c>
      <c r="T1588" s="5">
        <f t="shared" si="613"/>
        <v>0.93267326732673261</v>
      </c>
      <c r="U1588" s="5"/>
      <c r="V1588" s="5"/>
      <c r="W1588" s="5">
        <f t="shared" si="614"/>
        <v>1.02</v>
      </c>
      <c r="X1588" s="4">
        <f t="shared" si="615"/>
        <v>1.27</v>
      </c>
      <c r="Y1588" s="4">
        <f t="shared" si="616"/>
        <v>0.25</v>
      </c>
      <c r="Z1588" s="30">
        <f t="shared" si="617"/>
        <v>2017</v>
      </c>
      <c r="AA1588" s="4">
        <f t="shared" si="618"/>
        <v>-1</v>
      </c>
      <c r="AB1588" s="4">
        <f t="shared" si="619"/>
        <v>-1</v>
      </c>
      <c r="AC1588" s="4">
        <f t="shared" si="620"/>
        <v>0</v>
      </c>
      <c r="AD1588" s="4"/>
      <c r="AE1588" s="4">
        <f t="shared" si="621"/>
        <v>5.4520870589261583E-2</v>
      </c>
      <c r="AF1588" s="31">
        <f t="shared" si="622"/>
        <v>2.0000000000000018E-2</v>
      </c>
      <c r="AG1588" s="31">
        <f t="shared" si="623"/>
        <v>0.27</v>
      </c>
      <c r="AH1588" s="3">
        <f t="shared" si="624"/>
        <v>1</v>
      </c>
      <c r="AI1588" s="40">
        <f t="shared" si="625"/>
        <v>2.8685803006070154E-2</v>
      </c>
      <c r="AJ1588" s="3">
        <f t="shared" si="626"/>
        <v>2.5184426229508228E-2</v>
      </c>
      <c r="AK1588" s="3">
        <f t="shared" si="627"/>
        <v>0.73044631509133939</v>
      </c>
    </row>
    <row r="1589" spans="1:37" s="3" customFormat="1" x14ac:dyDescent="0.25">
      <c r="A1589" s="9">
        <v>43009</v>
      </c>
      <c r="B1589" s="1" t="s">
        <v>60</v>
      </c>
      <c r="C1589" s="1" t="s">
        <v>33</v>
      </c>
      <c r="D1589">
        <v>7</v>
      </c>
      <c r="E1589" s="1">
        <v>14</v>
      </c>
      <c r="F1589">
        <f t="shared" si="603"/>
        <v>0</v>
      </c>
      <c r="G1589">
        <f t="shared" si="604"/>
        <v>1</v>
      </c>
      <c r="H1589" s="4">
        <v>1.833</v>
      </c>
      <c r="I1589" s="4">
        <v>2.09</v>
      </c>
      <c r="J1589" s="4">
        <v>1.6890000000000001</v>
      </c>
      <c r="K1589" s="4">
        <v>2.31</v>
      </c>
      <c r="L1589" s="18">
        <f t="shared" si="605"/>
        <v>50</v>
      </c>
      <c r="M1589" s="18">
        <f t="shared" si="606"/>
        <v>45</v>
      </c>
      <c r="N1589" s="18">
        <f t="shared" si="607"/>
        <v>55</v>
      </c>
      <c r="O1589" s="18">
        <f t="shared" si="608"/>
        <v>40</v>
      </c>
      <c r="P1589" s="4">
        <f t="shared" si="609"/>
        <v>201710</v>
      </c>
      <c r="Q1589" s="23">
        <f t="shared" si="610"/>
        <v>0.8770334928229665</v>
      </c>
      <c r="R1589" s="23">
        <f t="shared" si="611"/>
        <v>-2.1179113847373814</v>
      </c>
      <c r="S1589" s="22">
        <f t="shared" si="612"/>
        <v>-1.240877891914415</v>
      </c>
      <c r="T1589" s="5">
        <f t="shared" si="613"/>
        <v>1.1402073104200763</v>
      </c>
      <c r="U1589" s="5"/>
      <c r="V1589" s="5"/>
      <c r="W1589" s="5">
        <f t="shared" si="614"/>
        <v>-1</v>
      </c>
      <c r="X1589" s="4">
        <f t="shared" si="615"/>
        <v>-1</v>
      </c>
      <c r="Y1589" s="4">
        <f t="shared" si="616"/>
        <v>0</v>
      </c>
      <c r="Z1589" s="30">
        <f t="shared" si="617"/>
        <v>2017</v>
      </c>
      <c r="AA1589" s="4">
        <f t="shared" si="618"/>
        <v>1.0899999999999999</v>
      </c>
      <c r="AB1589" s="4">
        <f t="shared" si="619"/>
        <v>1.31</v>
      </c>
      <c r="AC1589" s="4">
        <f t="shared" si="620"/>
        <v>0.2200000000000002</v>
      </c>
      <c r="AD1589" s="4"/>
      <c r="AE1589" s="4">
        <f t="shared" si="621"/>
        <v>-4.6512574383781091E-2</v>
      </c>
      <c r="AF1589" s="31">
        <f t="shared" si="622"/>
        <v>8.9999999999999858E-2</v>
      </c>
      <c r="AG1589" s="31">
        <f t="shared" si="623"/>
        <v>0.31000000000000005</v>
      </c>
      <c r="AH1589" s="3">
        <f t="shared" si="624"/>
        <v>1</v>
      </c>
      <c r="AI1589" s="40">
        <f t="shared" si="625"/>
        <v>2.1545830056468374E-2</v>
      </c>
      <c r="AJ1589" s="3">
        <f t="shared" si="626"/>
        <v>2.3459087433087E-2</v>
      </c>
      <c r="AK1589" s="3">
        <f t="shared" si="627"/>
        <v>0.73269886306480347</v>
      </c>
    </row>
    <row r="1590" spans="1:37" s="3" customFormat="1" x14ac:dyDescent="0.25">
      <c r="A1590" s="9">
        <v>43009</v>
      </c>
      <c r="B1590" s="1" t="s">
        <v>52</v>
      </c>
      <c r="C1590" s="1" t="s">
        <v>40</v>
      </c>
      <c r="D1590">
        <v>30</v>
      </c>
      <c r="E1590" s="1">
        <v>33</v>
      </c>
      <c r="F1590">
        <f t="shared" si="603"/>
        <v>0</v>
      </c>
      <c r="G1590">
        <f t="shared" si="604"/>
        <v>1</v>
      </c>
      <c r="H1590" s="4">
        <v>1.24</v>
      </c>
      <c r="I1590" s="4">
        <v>4.58</v>
      </c>
      <c r="J1590" s="4">
        <v>1.222</v>
      </c>
      <c r="K1590" s="4">
        <v>4.8499999999999996</v>
      </c>
      <c r="L1590" s="18">
        <f t="shared" si="605"/>
        <v>80</v>
      </c>
      <c r="M1590" s="18">
        <f t="shared" si="606"/>
        <v>20</v>
      </c>
      <c r="N1590" s="18">
        <f t="shared" si="607"/>
        <v>80</v>
      </c>
      <c r="O1590" s="18">
        <f t="shared" si="608"/>
        <v>20</v>
      </c>
      <c r="P1590" s="4">
        <f t="shared" si="609"/>
        <v>201710</v>
      </c>
      <c r="Q1590" s="23">
        <f t="shared" si="610"/>
        <v>0.27074235807860264</v>
      </c>
      <c r="R1590" s="23">
        <f t="shared" si="611"/>
        <v>-4.4459962756052143</v>
      </c>
      <c r="S1590" s="22">
        <f t="shared" si="612"/>
        <v>-4.1752539175266117</v>
      </c>
      <c r="T1590" s="5">
        <f t="shared" si="613"/>
        <v>3.6935483870967745</v>
      </c>
      <c r="U1590" s="5"/>
      <c r="V1590" s="5"/>
      <c r="W1590" s="5">
        <f t="shared" si="614"/>
        <v>-1</v>
      </c>
      <c r="X1590" s="4">
        <f t="shared" si="615"/>
        <v>-1</v>
      </c>
      <c r="Y1590" s="4">
        <f t="shared" si="616"/>
        <v>0</v>
      </c>
      <c r="Z1590" s="30">
        <f t="shared" si="617"/>
        <v>2017</v>
      </c>
      <c r="AA1590" s="4">
        <f t="shared" si="618"/>
        <v>3.58</v>
      </c>
      <c r="AB1590" s="4">
        <f t="shared" si="619"/>
        <v>3.8499999999999996</v>
      </c>
      <c r="AC1590" s="4">
        <f t="shared" si="620"/>
        <v>0.26999999999999957</v>
      </c>
      <c r="AD1590" s="4"/>
      <c r="AE1590" s="4">
        <f t="shared" si="621"/>
        <v>-1.1878992661422227E-2</v>
      </c>
      <c r="AF1590" s="31">
        <f t="shared" si="622"/>
        <v>2.58</v>
      </c>
      <c r="AG1590" s="31">
        <f t="shared" si="623"/>
        <v>2.8499999999999996</v>
      </c>
      <c r="AH1590" s="3">
        <f t="shared" si="624"/>
        <v>0</v>
      </c>
      <c r="AI1590" s="40" t="b">
        <f t="shared" si="625"/>
        <v>0</v>
      </c>
      <c r="AJ1590" s="3">
        <f t="shared" si="626"/>
        <v>2.4192439862543047E-2</v>
      </c>
      <c r="AK1590" s="3">
        <f t="shared" si="627"/>
        <v>0.81955341874613719</v>
      </c>
    </row>
    <row r="1591" spans="1:37" s="3" customFormat="1" x14ac:dyDescent="0.25">
      <c r="A1591" s="9">
        <v>43009</v>
      </c>
      <c r="B1591" s="1" t="s">
        <v>53</v>
      </c>
      <c r="C1591" s="1" t="s">
        <v>56</v>
      </c>
      <c r="D1591">
        <v>23</v>
      </c>
      <c r="E1591" s="1">
        <v>20</v>
      </c>
      <c r="F1591">
        <f t="shared" si="603"/>
        <v>1</v>
      </c>
      <c r="G1591">
        <f t="shared" si="604"/>
        <v>0</v>
      </c>
      <c r="H1591" s="4">
        <v>2.62</v>
      </c>
      <c r="I1591" s="4">
        <v>1.5549999999999999</v>
      </c>
      <c r="J1591" s="4">
        <v>2.76</v>
      </c>
      <c r="K1591" s="4">
        <v>1.51</v>
      </c>
      <c r="L1591" s="18">
        <f t="shared" si="605"/>
        <v>30</v>
      </c>
      <c r="M1591" s="18">
        <f t="shared" si="606"/>
        <v>60</v>
      </c>
      <c r="N1591" s="18">
        <f t="shared" si="607"/>
        <v>35</v>
      </c>
      <c r="O1591" s="18">
        <f t="shared" si="608"/>
        <v>65</v>
      </c>
      <c r="P1591" s="4">
        <f t="shared" si="609"/>
        <v>201710</v>
      </c>
      <c r="Q1591" s="23">
        <f t="shared" si="610"/>
        <v>2.62</v>
      </c>
      <c r="R1591" s="23">
        <f t="shared" si="611"/>
        <v>-2.4190857524190861</v>
      </c>
      <c r="S1591" s="22">
        <f t="shared" si="612"/>
        <v>0.20091424758091403</v>
      </c>
      <c r="T1591" s="5">
        <f t="shared" si="613"/>
        <v>0.5935114503816793</v>
      </c>
      <c r="U1591" s="5"/>
      <c r="V1591" s="5"/>
      <c r="W1591" s="5">
        <f t="shared" si="614"/>
        <v>1.62</v>
      </c>
      <c r="X1591" s="4">
        <f t="shared" si="615"/>
        <v>1.7599999999999998</v>
      </c>
      <c r="Y1591" s="4">
        <f t="shared" si="616"/>
        <v>0.13999999999999968</v>
      </c>
      <c r="Z1591" s="30">
        <f t="shared" si="617"/>
        <v>2017</v>
      </c>
      <c r="AA1591" s="4">
        <f t="shared" si="618"/>
        <v>-1</v>
      </c>
      <c r="AB1591" s="4">
        <f t="shared" si="619"/>
        <v>-1</v>
      </c>
      <c r="AC1591" s="4">
        <f t="shared" si="620"/>
        <v>0</v>
      </c>
      <c r="AD1591" s="4"/>
      <c r="AE1591" s="4">
        <f t="shared" si="621"/>
        <v>1.9360548733266869E-2</v>
      </c>
      <c r="AF1591" s="31">
        <f t="shared" si="622"/>
        <v>0.62000000000000011</v>
      </c>
      <c r="AG1591" s="31">
        <f t="shared" si="623"/>
        <v>0.75999999999999979</v>
      </c>
      <c r="AH1591" s="3">
        <f t="shared" si="624"/>
        <v>0</v>
      </c>
      <c r="AI1591" s="40" t="b">
        <f t="shared" si="625"/>
        <v>0</v>
      </c>
      <c r="AJ1591" s="3">
        <f t="shared" si="626"/>
        <v>2.4167664670658784E-2</v>
      </c>
      <c r="AK1591" s="3">
        <f t="shared" si="627"/>
        <v>0.74846807735862297</v>
      </c>
    </row>
    <row r="1592" spans="1:37" s="3" customFormat="1" x14ac:dyDescent="0.25">
      <c r="A1592" s="9">
        <v>43009</v>
      </c>
      <c r="B1592" s="1" t="s">
        <v>51</v>
      </c>
      <c r="C1592" s="1" t="s">
        <v>42</v>
      </c>
      <c r="D1592">
        <v>0</v>
      </c>
      <c r="E1592" s="1">
        <v>20</v>
      </c>
      <c r="F1592">
        <f t="shared" si="603"/>
        <v>0</v>
      </c>
      <c r="G1592">
        <f t="shared" si="604"/>
        <v>1</v>
      </c>
      <c r="H1592" s="4">
        <v>2.25</v>
      </c>
      <c r="I1592" s="4">
        <v>1.724</v>
      </c>
      <c r="J1592" s="4">
        <v>2.71</v>
      </c>
      <c r="K1592" s="4">
        <v>1.526</v>
      </c>
      <c r="L1592" s="18">
        <f t="shared" si="605"/>
        <v>40</v>
      </c>
      <c r="M1592" s="18">
        <f t="shared" si="606"/>
        <v>55</v>
      </c>
      <c r="N1592" s="18">
        <f t="shared" si="607"/>
        <v>35</v>
      </c>
      <c r="O1592" s="18">
        <f t="shared" si="608"/>
        <v>65</v>
      </c>
      <c r="P1592" s="4">
        <f t="shared" si="609"/>
        <v>201710</v>
      </c>
      <c r="Q1592" s="23">
        <f t="shared" si="610"/>
        <v>1.3051044083526682</v>
      </c>
      <c r="R1592" s="23">
        <f t="shared" si="611"/>
        <v>-2.1812154696132597</v>
      </c>
      <c r="S1592" s="22">
        <f t="shared" si="612"/>
        <v>-0.87611106126059157</v>
      </c>
      <c r="T1592" s="5">
        <f t="shared" si="613"/>
        <v>0.76622222222222225</v>
      </c>
      <c r="U1592" s="5"/>
      <c r="V1592" s="5"/>
      <c r="W1592" s="5">
        <f t="shared" si="614"/>
        <v>-1</v>
      </c>
      <c r="X1592" s="4">
        <f t="shared" si="615"/>
        <v>-1</v>
      </c>
      <c r="Y1592" s="4">
        <f t="shared" si="616"/>
        <v>0</v>
      </c>
      <c r="Z1592" s="30">
        <f t="shared" si="617"/>
        <v>2017</v>
      </c>
      <c r="AA1592" s="4">
        <f t="shared" si="618"/>
        <v>0.72399999999999998</v>
      </c>
      <c r="AB1592" s="4">
        <f t="shared" si="619"/>
        <v>0.52600000000000002</v>
      </c>
      <c r="AC1592" s="4">
        <f t="shared" si="620"/>
        <v>-0.19799999999999995</v>
      </c>
      <c r="AD1592" s="4"/>
      <c r="AE1592" s="4">
        <f t="shared" si="621"/>
        <v>7.5440754407544053E-2</v>
      </c>
      <c r="AF1592" s="31">
        <f t="shared" si="622"/>
        <v>-0.27600000000000002</v>
      </c>
      <c r="AG1592" s="31">
        <f t="shared" si="623"/>
        <v>-0.47399999999999998</v>
      </c>
      <c r="AH1592" s="3">
        <f t="shared" si="624"/>
        <v>1</v>
      </c>
      <c r="AI1592" s="40">
        <f t="shared" si="625"/>
        <v>5.0949906250802646E-2</v>
      </c>
      <c r="AJ1592" s="3">
        <f t="shared" si="626"/>
        <v>2.3905385002516377E-2</v>
      </c>
      <c r="AK1592" s="3">
        <f t="shared" si="627"/>
        <v>0.73588789684023159</v>
      </c>
    </row>
    <row r="1593" spans="1:37" s="3" customFormat="1" x14ac:dyDescent="0.25">
      <c r="A1593" s="9">
        <v>43006</v>
      </c>
      <c r="B1593" s="1" t="s">
        <v>62</v>
      </c>
      <c r="C1593" s="1" t="s">
        <v>45</v>
      </c>
      <c r="D1593">
        <v>35</v>
      </c>
      <c r="E1593" s="1">
        <v>14</v>
      </c>
      <c r="F1593">
        <f t="shared" si="603"/>
        <v>1</v>
      </c>
      <c r="G1593">
        <f t="shared" si="604"/>
        <v>0</v>
      </c>
      <c r="H1593" s="4">
        <v>1.3169999999999999</v>
      </c>
      <c r="I1593" s="4">
        <v>3.77</v>
      </c>
      <c r="J1593" s="4">
        <v>1.2769999999999999</v>
      </c>
      <c r="K1593" s="4">
        <v>4.1399999999999997</v>
      </c>
      <c r="L1593" s="18">
        <f t="shared" si="605"/>
        <v>70</v>
      </c>
      <c r="M1593" s="18">
        <f t="shared" si="606"/>
        <v>25</v>
      </c>
      <c r="N1593" s="18">
        <f t="shared" si="607"/>
        <v>75</v>
      </c>
      <c r="O1593" s="18">
        <f t="shared" si="608"/>
        <v>20</v>
      </c>
      <c r="P1593" s="4">
        <f t="shared" si="609"/>
        <v>201709</v>
      </c>
      <c r="Q1593" s="23">
        <f t="shared" si="610"/>
        <v>1.3169999999999999</v>
      </c>
      <c r="R1593" s="23">
        <f t="shared" si="611"/>
        <v>-3.5155849628170239</v>
      </c>
      <c r="S1593" s="22">
        <f t="shared" si="612"/>
        <v>-2.1985849628170238</v>
      </c>
      <c r="T1593" s="5">
        <f t="shared" si="613"/>
        <v>2.8625664388762342</v>
      </c>
      <c r="U1593" s="5"/>
      <c r="V1593" s="5"/>
      <c r="W1593" s="5">
        <f t="shared" si="614"/>
        <v>0.31699999999999995</v>
      </c>
      <c r="X1593" s="4">
        <f t="shared" si="615"/>
        <v>0.27699999999999991</v>
      </c>
      <c r="Y1593" s="4">
        <f t="shared" si="616"/>
        <v>-4.0000000000000036E-2</v>
      </c>
      <c r="Z1593" s="30">
        <f t="shared" si="617"/>
        <v>2017</v>
      </c>
      <c r="AA1593" s="4">
        <f t="shared" si="618"/>
        <v>-1</v>
      </c>
      <c r="AB1593" s="4">
        <f t="shared" si="619"/>
        <v>-1</v>
      </c>
      <c r="AC1593" s="4">
        <f t="shared" si="620"/>
        <v>0</v>
      </c>
      <c r="AD1593" s="4"/>
      <c r="AE1593" s="4">
        <f t="shared" si="621"/>
        <v>-2.3783913631095999E-2</v>
      </c>
      <c r="AF1593" s="31">
        <f t="shared" si="622"/>
        <v>-0.68300000000000005</v>
      </c>
      <c r="AG1593" s="31">
        <f t="shared" si="623"/>
        <v>-0.72300000000000009</v>
      </c>
      <c r="AH1593" s="3">
        <f t="shared" si="624"/>
        <v>0</v>
      </c>
      <c r="AI1593" s="40" t="b">
        <f t="shared" si="625"/>
        <v>0</v>
      </c>
      <c r="AJ1593" s="3">
        <f t="shared" si="626"/>
        <v>2.3965008846078217E-2</v>
      </c>
      <c r="AK1593" s="3">
        <f t="shared" si="627"/>
        <v>0.79364856788846494</v>
      </c>
    </row>
    <row r="1594" spans="1:37" s="3" customFormat="1" x14ac:dyDescent="0.25">
      <c r="A1594" s="9">
        <v>43003</v>
      </c>
      <c r="B1594" s="1" t="s">
        <v>63</v>
      </c>
      <c r="C1594" s="1" t="s">
        <v>37</v>
      </c>
      <c r="D1594">
        <v>17</v>
      </c>
      <c r="E1594" s="1">
        <v>28</v>
      </c>
      <c r="F1594">
        <f t="shared" si="603"/>
        <v>0</v>
      </c>
      <c r="G1594">
        <f t="shared" si="604"/>
        <v>1</v>
      </c>
      <c r="H1594" s="4">
        <v>2.69</v>
      </c>
      <c r="I1594" s="4">
        <v>1.5309999999999999</v>
      </c>
      <c r="J1594" s="4">
        <v>2.35</v>
      </c>
      <c r="K1594" s="4">
        <v>1.671</v>
      </c>
      <c r="L1594" s="18">
        <f t="shared" si="605"/>
        <v>30</v>
      </c>
      <c r="M1594" s="18">
        <f t="shared" si="606"/>
        <v>65</v>
      </c>
      <c r="N1594" s="18">
        <f t="shared" si="607"/>
        <v>40</v>
      </c>
      <c r="O1594" s="18">
        <f t="shared" si="608"/>
        <v>55</v>
      </c>
      <c r="P1594" s="4">
        <f t="shared" si="609"/>
        <v>201709</v>
      </c>
      <c r="Q1594" s="23">
        <f t="shared" si="610"/>
        <v>1.7570215545395167</v>
      </c>
      <c r="R1594" s="23">
        <f t="shared" si="611"/>
        <v>-2.474955147706126</v>
      </c>
      <c r="S1594" s="22">
        <f t="shared" si="612"/>
        <v>-0.71793359316660932</v>
      </c>
      <c r="T1594" s="5">
        <f t="shared" si="613"/>
        <v>0.56914498141263936</v>
      </c>
      <c r="U1594" s="5"/>
      <c r="V1594" s="5"/>
      <c r="W1594" s="5">
        <f t="shared" si="614"/>
        <v>-1</v>
      </c>
      <c r="X1594" s="4">
        <f t="shared" si="615"/>
        <v>-1</v>
      </c>
      <c r="Y1594" s="4">
        <f t="shared" si="616"/>
        <v>0</v>
      </c>
      <c r="Z1594" s="30">
        <f t="shared" si="617"/>
        <v>2017</v>
      </c>
      <c r="AA1594" s="4">
        <f t="shared" si="618"/>
        <v>0.53099999999999992</v>
      </c>
      <c r="AB1594" s="4">
        <f t="shared" si="619"/>
        <v>0.67100000000000004</v>
      </c>
      <c r="AC1594" s="4">
        <f t="shared" si="620"/>
        <v>0.14000000000000012</v>
      </c>
      <c r="AD1594" s="4"/>
      <c r="AE1594" s="4">
        <f t="shared" si="621"/>
        <v>-5.3784702997706213E-2</v>
      </c>
      <c r="AF1594" s="31">
        <f t="shared" si="622"/>
        <v>-0.46900000000000008</v>
      </c>
      <c r="AG1594" s="31">
        <f t="shared" si="623"/>
        <v>-0.32899999999999996</v>
      </c>
      <c r="AH1594" s="3">
        <f t="shared" si="624"/>
        <v>1</v>
      </c>
      <c r="AI1594" s="40">
        <f t="shared" si="625"/>
        <v>2.9808742622341677E-2</v>
      </c>
      <c r="AJ1594" s="3">
        <f t="shared" si="626"/>
        <v>2.4309405354181579E-2</v>
      </c>
      <c r="AK1594" s="3">
        <f t="shared" si="627"/>
        <v>0.75113695496614086</v>
      </c>
    </row>
    <row r="1595" spans="1:37" s="3" customFormat="1" x14ac:dyDescent="0.25">
      <c r="A1595" s="9">
        <v>43002</v>
      </c>
      <c r="B1595" s="1" t="s">
        <v>48</v>
      </c>
      <c r="C1595" s="1" t="s">
        <v>54</v>
      </c>
      <c r="D1595">
        <v>27</v>
      </c>
      <c r="E1595" s="1">
        <v>10</v>
      </c>
      <c r="F1595">
        <f t="shared" si="603"/>
        <v>1</v>
      </c>
      <c r="G1595">
        <f t="shared" si="604"/>
        <v>0</v>
      </c>
      <c r="H1595" s="4">
        <v>2.38</v>
      </c>
      <c r="I1595" s="4">
        <v>1.653</v>
      </c>
      <c r="J1595" s="4">
        <v>2.66</v>
      </c>
      <c r="K1595" s="4">
        <v>1.54</v>
      </c>
      <c r="L1595" s="18">
        <f t="shared" si="605"/>
        <v>40</v>
      </c>
      <c r="M1595" s="18">
        <f t="shared" si="606"/>
        <v>60</v>
      </c>
      <c r="N1595" s="18">
        <f t="shared" si="607"/>
        <v>35</v>
      </c>
      <c r="O1595" s="18">
        <f t="shared" si="608"/>
        <v>60</v>
      </c>
      <c r="P1595" s="4">
        <f t="shared" si="609"/>
        <v>201709</v>
      </c>
      <c r="Q1595" s="23">
        <f t="shared" si="610"/>
        <v>2.38</v>
      </c>
      <c r="R1595" s="23">
        <f t="shared" si="611"/>
        <v>-2.2560312493064343</v>
      </c>
      <c r="S1595" s="22">
        <f t="shared" si="612"/>
        <v>0.12396875069356561</v>
      </c>
      <c r="T1595" s="5">
        <f t="shared" si="613"/>
        <v>0.69453781512605051</v>
      </c>
      <c r="U1595" s="5"/>
      <c r="V1595" s="5"/>
      <c r="W1595" s="5">
        <f t="shared" si="614"/>
        <v>1.38</v>
      </c>
      <c r="X1595" s="4">
        <f t="shared" si="615"/>
        <v>1.6600000000000001</v>
      </c>
      <c r="Y1595" s="4">
        <f t="shared" si="616"/>
        <v>0.28000000000000025</v>
      </c>
      <c r="Z1595" s="30">
        <f t="shared" si="617"/>
        <v>2017</v>
      </c>
      <c r="AA1595" s="4">
        <f t="shared" si="618"/>
        <v>-1</v>
      </c>
      <c r="AB1595" s="4">
        <f t="shared" si="619"/>
        <v>-1</v>
      </c>
      <c r="AC1595" s="4">
        <f t="shared" si="620"/>
        <v>0</v>
      </c>
      <c r="AD1595" s="4"/>
      <c r="AE1595" s="4">
        <f t="shared" si="621"/>
        <v>4.4228217602830633E-2</v>
      </c>
      <c r="AF1595" s="31">
        <f t="shared" si="622"/>
        <v>0.37999999999999989</v>
      </c>
      <c r="AG1595" s="31">
        <f t="shared" si="623"/>
        <v>0.66000000000000014</v>
      </c>
      <c r="AH1595" s="3">
        <f t="shared" si="624"/>
        <v>1</v>
      </c>
      <c r="AI1595" s="40">
        <f t="shared" si="625"/>
        <v>1.9099472819981034E-2</v>
      </c>
      <c r="AJ1595" s="3">
        <f t="shared" si="626"/>
        <v>2.4512769650384292E-2</v>
      </c>
      <c r="AK1595" s="3">
        <f t="shared" si="627"/>
        <v>0.73942748738406627</v>
      </c>
    </row>
    <row r="1596" spans="1:37" s="3" customFormat="1" x14ac:dyDescent="0.25">
      <c r="A1596" s="9">
        <v>43002</v>
      </c>
      <c r="B1596" s="1" t="s">
        <v>62</v>
      </c>
      <c r="C1596" s="1" t="s">
        <v>44</v>
      </c>
      <c r="D1596">
        <v>27</v>
      </c>
      <c r="E1596" s="1">
        <v>24</v>
      </c>
      <c r="F1596">
        <f t="shared" si="603"/>
        <v>1</v>
      </c>
      <c r="G1596">
        <f t="shared" si="604"/>
        <v>0</v>
      </c>
      <c r="H1596" s="4">
        <v>1.2629999999999999</v>
      </c>
      <c r="I1596" s="4">
        <v>4.3</v>
      </c>
      <c r="J1596" s="4">
        <v>1.3120000000000001</v>
      </c>
      <c r="K1596" s="4">
        <v>3.81</v>
      </c>
      <c r="L1596" s="18">
        <f t="shared" si="605"/>
        <v>70</v>
      </c>
      <c r="M1596" s="18">
        <f t="shared" si="606"/>
        <v>20</v>
      </c>
      <c r="N1596" s="18">
        <f t="shared" si="607"/>
        <v>75</v>
      </c>
      <c r="O1596" s="18">
        <f t="shared" si="608"/>
        <v>25</v>
      </c>
      <c r="P1596" s="4">
        <f t="shared" si="609"/>
        <v>201709</v>
      </c>
      <c r="Q1596" s="23">
        <f t="shared" si="610"/>
        <v>1.2629999999999999</v>
      </c>
      <c r="R1596" s="23">
        <f t="shared" si="611"/>
        <v>-4.105311671851597</v>
      </c>
      <c r="S1596" s="22">
        <f t="shared" si="612"/>
        <v>-2.8423116718515971</v>
      </c>
      <c r="T1596" s="5">
        <f t="shared" si="613"/>
        <v>3.4045922406967537</v>
      </c>
      <c r="U1596" s="5"/>
      <c r="V1596" s="5"/>
      <c r="W1596" s="5">
        <f t="shared" si="614"/>
        <v>0.2629999999999999</v>
      </c>
      <c r="X1596" s="4">
        <f t="shared" si="615"/>
        <v>0.31200000000000006</v>
      </c>
      <c r="Y1596" s="4">
        <f t="shared" si="616"/>
        <v>4.9000000000000155E-2</v>
      </c>
      <c r="Z1596" s="30">
        <f t="shared" si="617"/>
        <v>2017</v>
      </c>
      <c r="AA1596" s="4">
        <f t="shared" si="618"/>
        <v>-1</v>
      </c>
      <c r="AB1596" s="4">
        <f t="shared" si="619"/>
        <v>-1</v>
      </c>
      <c r="AC1596" s="4">
        <f t="shared" si="620"/>
        <v>0</v>
      </c>
      <c r="AD1596" s="4"/>
      <c r="AE1596" s="4">
        <f t="shared" si="621"/>
        <v>2.957051542011857E-2</v>
      </c>
      <c r="AF1596" s="31">
        <f t="shared" si="622"/>
        <v>-0.7370000000000001</v>
      </c>
      <c r="AG1596" s="31">
        <f t="shared" si="623"/>
        <v>-0.68799999999999994</v>
      </c>
      <c r="AH1596" s="3">
        <f t="shared" si="624"/>
        <v>1</v>
      </c>
      <c r="AI1596" s="40" t="b">
        <f t="shared" si="625"/>
        <v>0</v>
      </c>
      <c r="AJ1596" s="3">
        <f t="shared" si="626"/>
        <v>2.3746180118641047E-2</v>
      </c>
      <c r="AK1596" s="3">
        <f t="shared" si="627"/>
        <v>0.81138968183796023</v>
      </c>
    </row>
    <row r="1597" spans="1:37" s="3" customFormat="1" x14ac:dyDescent="0.25">
      <c r="A1597" s="9">
        <v>43002</v>
      </c>
      <c r="B1597" s="1" t="s">
        <v>74</v>
      </c>
      <c r="C1597" s="1" t="s">
        <v>49</v>
      </c>
      <c r="D1597">
        <v>10</v>
      </c>
      <c r="E1597" s="1">
        <v>24</v>
      </c>
      <c r="F1597">
        <f t="shared" si="603"/>
        <v>0</v>
      </c>
      <c r="G1597">
        <f t="shared" si="604"/>
        <v>1</v>
      </c>
      <c r="H1597" s="4">
        <v>2.2200000000000002</v>
      </c>
      <c r="I1597" s="4">
        <v>1.74</v>
      </c>
      <c r="J1597" s="4">
        <v>2.31</v>
      </c>
      <c r="K1597" s="4">
        <v>1.6890000000000001</v>
      </c>
      <c r="L1597" s="18">
        <f t="shared" si="605"/>
        <v>40</v>
      </c>
      <c r="M1597" s="18">
        <f t="shared" si="606"/>
        <v>55</v>
      </c>
      <c r="N1597" s="18">
        <f t="shared" si="607"/>
        <v>40</v>
      </c>
      <c r="O1597" s="18">
        <f t="shared" si="608"/>
        <v>55</v>
      </c>
      <c r="P1597" s="4">
        <f t="shared" si="609"/>
        <v>201709</v>
      </c>
      <c r="Q1597" s="23">
        <f t="shared" si="610"/>
        <v>1.2758620689655173</v>
      </c>
      <c r="R1597" s="23">
        <f t="shared" si="611"/>
        <v>-2.1710234824988923</v>
      </c>
      <c r="S1597" s="22">
        <f t="shared" si="612"/>
        <v>-0.89516141353337497</v>
      </c>
      <c r="T1597" s="5">
        <f t="shared" si="613"/>
        <v>0.78378378378378366</v>
      </c>
      <c r="U1597" s="5"/>
      <c r="V1597" s="5"/>
      <c r="W1597" s="5">
        <f t="shared" si="614"/>
        <v>-1</v>
      </c>
      <c r="X1597" s="4">
        <f t="shared" si="615"/>
        <v>-1</v>
      </c>
      <c r="Y1597" s="4">
        <f t="shared" si="616"/>
        <v>0</v>
      </c>
      <c r="Z1597" s="30">
        <f t="shared" si="617"/>
        <v>2017</v>
      </c>
      <c r="AA1597" s="4">
        <f t="shared" si="618"/>
        <v>0.74</v>
      </c>
      <c r="AB1597" s="4">
        <f t="shared" si="619"/>
        <v>0.68900000000000006</v>
      </c>
      <c r="AC1597" s="4">
        <f t="shared" si="620"/>
        <v>-5.0999999999999934E-2</v>
      </c>
      <c r="AD1597" s="4"/>
      <c r="AE1597" s="4">
        <f t="shared" si="621"/>
        <v>1.7550017550017505E-2</v>
      </c>
      <c r="AF1597" s="31">
        <f t="shared" si="622"/>
        <v>-0.26</v>
      </c>
      <c r="AG1597" s="31">
        <f t="shared" si="623"/>
        <v>-0.31099999999999994</v>
      </c>
      <c r="AH1597" s="3">
        <f t="shared" si="624"/>
        <v>0</v>
      </c>
      <c r="AI1597" s="40" t="b">
        <f t="shared" si="625"/>
        <v>0</v>
      </c>
      <c r="AJ1597" s="3">
        <f t="shared" si="626"/>
        <v>2.4545454545454426E-2</v>
      </c>
      <c r="AK1597" s="3">
        <f t="shared" si="627"/>
        <v>0.73460621980723539</v>
      </c>
    </row>
    <row r="1598" spans="1:37" s="3" customFormat="1" x14ac:dyDescent="0.25">
      <c r="A1598" s="9">
        <v>43002</v>
      </c>
      <c r="B1598" s="1" t="s">
        <v>50</v>
      </c>
      <c r="C1598" s="1" t="s">
        <v>61</v>
      </c>
      <c r="D1598">
        <v>33</v>
      </c>
      <c r="E1598" s="1">
        <v>27</v>
      </c>
      <c r="F1598">
        <f t="shared" si="603"/>
        <v>1</v>
      </c>
      <c r="G1598">
        <f t="shared" si="604"/>
        <v>0</v>
      </c>
      <c r="H1598" s="4">
        <v>1.7569999999999999</v>
      </c>
      <c r="I1598" s="4">
        <v>2.2000000000000002</v>
      </c>
      <c r="J1598" s="4">
        <v>1.7869999999999999</v>
      </c>
      <c r="K1598" s="4">
        <v>2.15</v>
      </c>
      <c r="L1598" s="18">
        <f t="shared" si="605"/>
        <v>50</v>
      </c>
      <c r="M1598" s="18">
        <f t="shared" si="606"/>
        <v>45</v>
      </c>
      <c r="N1598" s="18">
        <f t="shared" si="607"/>
        <v>55</v>
      </c>
      <c r="O1598" s="18">
        <f t="shared" si="608"/>
        <v>45</v>
      </c>
      <c r="P1598" s="4">
        <f t="shared" si="609"/>
        <v>201709</v>
      </c>
      <c r="Q1598" s="23">
        <f t="shared" si="610"/>
        <v>1.7569999999999999</v>
      </c>
      <c r="R1598" s="23">
        <f t="shared" si="611"/>
        <v>-2.1543372963452225</v>
      </c>
      <c r="S1598" s="22">
        <f t="shared" si="612"/>
        <v>-0.39733729634522263</v>
      </c>
      <c r="T1598" s="5">
        <f t="shared" si="613"/>
        <v>1.2521343198634036</v>
      </c>
      <c r="U1598" s="5"/>
      <c r="V1598" s="5"/>
      <c r="W1598" s="5">
        <f t="shared" si="614"/>
        <v>0.7569999999999999</v>
      </c>
      <c r="X1598" s="4">
        <f t="shared" si="615"/>
        <v>0.78699999999999992</v>
      </c>
      <c r="Y1598" s="4">
        <f t="shared" si="616"/>
        <v>3.0000000000000027E-2</v>
      </c>
      <c r="Z1598" s="30">
        <f t="shared" si="617"/>
        <v>2017</v>
      </c>
      <c r="AA1598" s="4">
        <f t="shared" si="618"/>
        <v>-1</v>
      </c>
      <c r="AB1598" s="4">
        <f t="shared" si="619"/>
        <v>-1</v>
      </c>
      <c r="AC1598" s="4">
        <f t="shared" si="620"/>
        <v>0</v>
      </c>
      <c r="AD1598" s="4"/>
      <c r="AE1598" s="4">
        <f t="shared" si="621"/>
        <v>9.5548734791428558E-3</v>
      </c>
      <c r="AF1598" s="31">
        <f t="shared" si="622"/>
        <v>-0.2430000000000001</v>
      </c>
      <c r="AG1598" s="31">
        <f t="shared" si="623"/>
        <v>-0.21300000000000008</v>
      </c>
      <c r="AH1598" s="3">
        <f t="shared" si="624"/>
        <v>0</v>
      </c>
      <c r="AI1598" s="40" t="b">
        <f t="shared" si="625"/>
        <v>0</v>
      </c>
      <c r="AJ1598" s="3">
        <f t="shared" si="626"/>
        <v>2.3148850138994148E-2</v>
      </c>
      <c r="AK1598" s="3">
        <f t="shared" si="627"/>
        <v>0.73516391107783696</v>
      </c>
    </row>
    <row r="1599" spans="1:37" s="3" customFormat="1" x14ac:dyDescent="0.25">
      <c r="A1599" s="9">
        <v>43002</v>
      </c>
      <c r="B1599" s="1" t="s">
        <v>46</v>
      </c>
      <c r="C1599" s="1" t="s">
        <v>35</v>
      </c>
      <c r="D1599">
        <v>26</v>
      </c>
      <c r="E1599" s="1">
        <v>16</v>
      </c>
      <c r="F1599">
        <f t="shared" si="603"/>
        <v>1</v>
      </c>
      <c r="G1599">
        <f t="shared" si="604"/>
        <v>0</v>
      </c>
      <c r="H1599" s="4">
        <v>2.31</v>
      </c>
      <c r="I1599" s="4">
        <v>1.6890000000000001</v>
      </c>
      <c r="J1599" s="4">
        <v>2.59</v>
      </c>
      <c r="K1599" s="4">
        <v>1.5640000000000001</v>
      </c>
      <c r="L1599" s="18">
        <f t="shared" si="605"/>
        <v>40</v>
      </c>
      <c r="M1599" s="18">
        <f t="shared" si="606"/>
        <v>55</v>
      </c>
      <c r="N1599" s="18">
        <f t="shared" si="607"/>
        <v>35</v>
      </c>
      <c r="O1599" s="18">
        <f t="shared" si="608"/>
        <v>60</v>
      </c>
      <c r="P1599" s="4">
        <f t="shared" si="609"/>
        <v>201709</v>
      </c>
      <c r="Q1599" s="23">
        <f t="shared" si="610"/>
        <v>2.31</v>
      </c>
      <c r="R1599" s="23">
        <f t="shared" si="611"/>
        <v>-2.2147375884953302</v>
      </c>
      <c r="S1599" s="22">
        <f t="shared" si="612"/>
        <v>9.5262411504669853E-2</v>
      </c>
      <c r="T1599" s="5">
        <f t="shared" si="613"/>
        <v>0.73116883116883113</v>
      </c>
      <c r="U1599" s="5"/>
      <c r="V1599" s="5"/>
      <c r="W1599" s="5">
        <f t="shared" si="614"/>
        <v>1.31</v>
      </c>
      <c r="X1599" s="4">
        <f t="shared" si="615"/>
        <v>1.5899999999999999</v>
      </c>
      <c r="Y1599" s="4">
        <f t="shared" si="616"/>
        <v>0.2799999999999998</v>
      </c>
      <c r="Z1599" s="30">
        <f t="shared" si="617"/>
        <v>2017</v>
      </c>
      <c r="AA1599" s="4">
        <f t="shared" si="618"/>
        <v>-1</v>
      </c>
      <c r="AB1599" s="4">
        <f t="shared" si="619"/>
        <v>-1</v>
      </c>
      <c r="AC1599" s="4">
        <f t="shared" si="620"/>
        <v>0</v>
      </c>
      <c r="AD1599" s="4"/>
      <c r="AE1599" s="4">
        <f t="shared" si="621"/>
        <v>4.6800046800046791E-2</v>
      </c>
      <c r="AF1599" s="31">
        <f t="shared" si="622"/>
        <v>0.31000000000000005</v>
      </c>
      <c r="AG1599" s="31">
        <f t="shared" si="623"/>
        <v>0.58999999999999986</v>
      </c>
      <c r="AH1599" s="3">
        <f t="shared" si="624"/>
        <v>1</v>
      </c>
      <c r="AI1599" s="40">
        <f t="shared" si="625"/>
        <v>2.1833302472734073E-2</v>
      </c>
      <c r="AJ1599" s="3">
        <f t="shared" si="626"/>
        <v>2.4358589647411888E-2</v>
      </c>
      <c r="AK1599" s="3">
        <f t="shared" si="627"/>
        <v>0.73729511703502615</v>
      </c>
    </row>
    <row r="1600" spans="1:37" s="3" customFormat="1" x14ac:dyDescent="0.25">
      <c r="A1600" s="9">
        <v>43002</v>
      </c>
      <c r="B1600" s="1" t="s">
        <v>40</v>
      </c>
      <c r="C1600" s="1" t="s">
        <v>42</v>
      </c>
      <c r="D1600">
        <v>13</v>
      </c>
      <c r="E1600" s="1">
        <v>34</v>
      </c>
      <c r="F1600">
        <f t="shared" si="603"/>
        <v>0</v>
      </c>
      <c r="G1600">
        <f t="shared" si="604"/>
        <v>1</v>
      </c>
      <c r="H1600" s="4">
        <v>1.4039999999999999</v>
      </c>
      <c r="I1600" s="4">
        <v>3.2</v>
      </c>
      <c r="J1600" s="4">
        <v>1.4319999999999999</v>
      </c>
      <c r="K1600" s="4">
        <v>3.06</v>
      </c>
      <c r="L1600" s="18">
        <f t="shared" si="605"/>
        <v>70</v>
      </c>
      <c r="M1600" s="18">
        <f t="shared" si="606"/>
        <v>30</v>
      </c>
      <c r="N1600" s="18">
        <f t="shared" si="607"/>
        <v>65</v>
      </c>
      <c r="O1600" s="18">
        <f t="shared" si="608"/>
        <v>30</v>
      </c>
      <c r="P1600" s="4">
        <f t="shared" si="609"/>
        <v>201709</v>
      </c>
      <c r="Q1600" s="23">
        <f t="shared" si="610"/>
        <v>0.43874999999999997</v>
      </c>
      <c r="R1600" s="23">
        <f t="shared" si="611"/>
        <v>-2.9297929792979303</v>
      </c>
      <c r="S1600" s="22">
        <f t="shared" si="612"/>
        <v>-2.4910429792979301</v>
      </c>
      <c r="T1600" s="5">
        <f t="shared" si="613"/>
        <v>2.2792022792022792</v>
      </c>
      <c r="U1600" s="5"/>
      <c r="V1600" s="5"/>
      <c r="W1600" s="5">
        <f t="shared" si="614"/>
        <v>-1</v>
      </c>
      <c r="X1600" s="4">
        <f t="shared" si="615"/>
        <v>-1</v>
      </c>
      <c r="Y1600" s="4">
        <f t="shared" si="616"/>
        <v>0</v>
      </c>
      <c r="Z1600" s="30">
        <f t="shared" si="617"/>
        <v>2017</v>
      </c>
      <c r="AA1600" s="4">
        <f t="shared" si="618"/>
        <v>2.2000000000000002</v>
      </c>
      <c r="AB1600" s="4">
        <f t="shared" si="619"/>
        <v>2.06</v>
      </c>
      <c r="AC1600" s="4">
        <f t="shared" si="620"/>
        <v>-0.14000000000000012</v>
      </c>
      <c r="AD1600" s="4"/>
      <c r="AE1600" s="4">
        <f t="shared" si="621"/>
        <v>1.3926689904343648E-2</v>
      </c>
      <c r="AF1600" s="31">
        <f t="shared" si="622"/>
        <v>1.2000000000000002</v>
      </c>
      <c r="AG1600" s="31">
        <f t="shared" si="623"/>
        <v>1.06</v>
      </c>
      <c r="AH1600" s="3">
        <f t="shared" si="624"/>
        <v>0</v>
      </c>
      <c r="AI1600" s="40" t="b">
        <f t="shared" si="625"/>
        <v>0</v>
      </c>
      <c r="AJ1600" s="3">
        <f t="shared" si="626"/>
        <v>2.4152910512597825E-2</v>
      </c>
      <c r="AK1600" s="3">
        <f t="shared" si="627"/>
        <v>0.77191267978750178</v>
      </c>
    </row>
    <row r="1601" spans="1:37" s="3" customFormat="1" x14ac:dyDescent="0.25">
      <c r="A1601" s="9">
        <v>43002</v>
      </c>
      <c r="B1601" s="1" t="s">
        <v>45</v>
      </c>
      <c r="C1601" s="1" t="s">
        <v>57</v>
      </c>
      <c r="D1601">
        <v>23</v>
      </c>
      <c r="E1601" s="1">
        <v>17</v>
      </c>
      <c r="F1601">
        <f t="shared" si="603"/>
        <v>1</v>
      </c>
      <c r="G1601">
        <f t="shared" si="604"/>
        <v>0</v>
      </c>
      <c r="H1601" s="4">
        <v>3.85</v>
      </c>
      <c r="I1601" s="4">
        <v>1.3069999999999999</v>
      </c>
      <c r="J1601" s="4">
        <v>3.56</v>
      </c>
      <c r="K1601" s="4">
        <v>1.3440000000000001</v>
      </c>
      <c r="L1601" s="18">
        <f t="shared" si="605"/>
        <v>20</v>
      </c>
      <c r="M1601" s="18">
        <f t="shared" si="606"/>
        <v>75</v>
      </c>
      <c r="N1601" s="18">
        <f t="shared" si="607"/>
        <v>25</v>
      </c>
      <c r="O1601" s="18">
        <f t="shared" si="608"/>
        <v>70</v>
      </c>
      <c r="P1601" s="4">
        <f t="shared" si="609"/>
        <v>201709</v>
      </c>
      <c r="Q1601" s="23">
        <f t="shared" si="610"/>
        <v>3.85</v>
      </c>
      <c r="R1601" s="23">
        <f t="shared" si="611"/>
        <v>-3.6082061832104699</v>
      </c>
      <c r="S1601" s="22">
        <f t="shared" si="612"/>
        <v>0.24179381678953016</v>
      </c>
      <c r="T1601" s="5">
        <f t="shared" si="613"/>
        <v>0.33948051948051944</v>
      </c>
      <c r="U1601" s="5"/>
      <c r="V1601" s="5"/>
      <c r="W1601" s="5">
        <f t="shared" si="614"/>
        <v>2.85</v>
      </c>
      <c r="X1601" s="4">
        <f t="shared" si="615"/>
        <v>2.56</v>
      </c>
      <c r="Y1601" s="4">
        <f t="shared" si="616"/>
        <v>-0.29000000000000004</v>
      </c>
      <c r="Z1601" s="30">
        <f t="shared" si="617"/>
        <v>2017</v>
      </c>
      <c r="AA1601" s="4">
        <f t="shared" si="618"/>
        <v>-1</v>
      </c>
      <c r="AB1601" s="4">
        <f t="shared" si="619"/>
        <v>-1</v>
      </c>
      <c r="AC1601" s="4">
        <f t="shared" si="620"/>
        <v>0</v>
      </c>
      <c r="AD1601" s="4"/>
      <c r="AE1601" s="4">
        <f t="shared" si="621"/>
        <v>-2.1158616664234686E-2</v>
      </c>
      <c r="AF1601" s="31">
        <f t="shared" si="622"/>
        <v>1.85</v>
      </c>
      <c r="AG1601" s="31">
        <f t="shared" si="623"/>
        <v>1.56</v>
      </c>
      <c r="AH1601" s="3">
        <f t="shared" si="624"/>
        <v>0</v>
      </c>
      <c r="AI1601" s="40" t="b">
        <f t="shared" si="625"/>
        <v>0</v>
      </c>
      <c r="AJ1601" s="3">
        <f t="shared" si="626"/>
        <v>2.424859414388203E-2</v>
      </c>
      <c r="AK1601" s="3">
        <f t="shared" si="627"/>
        <v>0.79633120344464525</v>
      </c>
    </row>
    <row r="1602" spans="1:37" s="3" customFormat="1" x14ac:dyDescent="0.25">
      <c r="A1602" s="9">
        <v>43002</v>
      </c>
      <c r="B1602" s="1" t="s">
        <v>33</v>
      </c>
      <c r="C1602" s="1" t="s">
        <v>41</v>
      </c>
      <c r="D1602">
        <v>26</v>
      </c>
      <c r="E1602" s="1">
        <v>30</v>
      </c>
      <c r="F1602">
        <f t="shared" si="603"/>
        <v>0</v>
      </c>
      <c r="G1602">
        <f t="shared" si="604"/>
        <v>1</v>
      </c>
      <c r="H1602" s="4">
        <v>2.34</v>
      </c>
      <c r="I1602" s="4">
        <v>1.675</v>
      </c>
      <c r="J1602" s="4">
        <v>2.46</v>
      </c>
      <c r="K1602" s="4">
        <v>1.617</v>
      </c>
      <c r="L1602" s="18">
        <f t="shared" si="605"/>
        <v>40</v>
      </c>
      <c r="M1602" s="18">
        <f t="shared" si="606"/>
        <v>55</v>
      </c>
      <c r="N1602" s="18">
        <f t="shared" si="607"/>
        <v>40</v>
      </c>
      <c r="O1602" s="18">
        <f t="shared" si="608"/>
        <v>60</v>
      </c>
      <c r="P1602" s="4">
        <f t="shared" si="609"/>
        <v>201709</v>
      </c>
      <c r="Q1602" s="23">
        <f t="shared" si="610"/>
        <v>1.3970149253731341</v>
      </c>
      <c r="R1602" s="23">
        <f t="shared" si="611"/>
        <v>-2.2277501381978992</v>
      </c>
      <c r="S1602" s="22">
        <f t="shared" si="612"/>
        <v>-0.83073521282476515</v>
      </c>
      <c r="T1602" s="5">
        <f t="shared" si="613"/>
        <v>0.71581196581196582</v>
      </c>
      <c r="U1602" s="5"/>
      <c r="V1602" s="5"/>
      <c r="W1602" s="5">
        <f t="shared" si="614"/>
        <v>-1</v>
      </c>
      <c r="X1602" s="4">
        <f t="shared" si="615"/>
        <v>-1</v>
      </c>
      <c r="Y1602" s="4">
        <f t="shared" si="616"/>
        <v>0</v>
      </c>
      <c r="Z1602" s="30">
        <f t="shared" si="617"/>
        <v>2017</v>
      </c>
      <c r="AA1602" s="4">
        <f t="shared" si="618"/>
        <v>0.67500000000000004</v>
      </c>
      <c r="AB1602" s="4">
        <f t="shared" si="619"/>
        <v>0.61699999999999999</v>
      </c>
      <c r="AC1602" s="4">
        <f t="shared" si="620"/>
        <v>-5.8000000000000052E-2</v>
      </c>
      <c r="AD1602" s="4"/>
      <c r="AE1602" s="4">
        <f t="shared" si="621"/>
        <v>2.0846362309776989E-2</v>
      </c>
      <c r="AF1602" s="31">
        <f t="shared" si="622"/>
        <v>-0.32499999999999996</v>
      </c>
      <c r="AG1602" s="31">
        <f t="shared" si="623"/>
        <v>-0.38300000000000001</v>
      </c>
      <c r="AH1602" s="3">
        <f t="shared" si="624"/>
        <v>0</v>
      </c>
      <c r="AI1602" s="40" t="b">
        <f t="shared" si="625"/>
        <v>0</v>
      </c>
      <c r="AJ1602" s="3">
        <f t="shared" si="626"/>
        <v>2.3785803237858061E-2</v>
      </c>
      <c r="AK1602" s="3">
        <f t="shared" si="627"/>
        <v>0.73864897238842664</v>
      </c>
    </row>
    <row r="1603" spans="1:37" s="3" customFormat="1" x14ac:dyDescent="0.25">
      <c r="A1603" s="9">
        <v>43002</v>
      </c>
      <c r="B1603" s="1" t="s">
        <v>36</v>
      </c>
      <c r="C1603" s="1" t="s">
        <v>58</v>
      </c>
      <c r="D1603">
        <v>31</v>
      </c>
      <c r="E1603" s="1">
        <v>28</v>
      </c>
      <c r="F1603">
        <f t="shared" ref="F1603:F1666" si="628">IF(D1603&gt;E1603,1,0)</f>
        <v>1</v>
      </c>
      <c r="G1603">
        <f t="shared" ref="G1603:G1666" si="629">IF(E1603&gt;D1603,1,0)</f>
        <v>0</v>
      </c>
      <c r="H1603" s="4">
        <v>2.0099999999999998</v>
      </c>
      <c r="I1603" s="4">
        <v>1.9</v>
      </c>
      <c r="J1603" s="4">
        <v>1.925</v>
      </c>
      <c r="K1603" s="4">
        <v>1.98</v>
      </c>
      <c r="L1603" s="18">
        <f t="shared" ref="L1603:L1666" si="630">INT(100/H1603/10)*10</f>
        <v>40</v>
      </c>
      <c r="M1603" s="18">
        <f t="shared" ref="M1603:M1666" si="631">INT(100/I1603/5)*5</f>
        <v>50</v>
      </c>
      <c r="N1603" s="18">
        <f t="shared" ref="N1603:N1666" si="632">INT(100/J1603/5)*5</f>
        <v>50</v>
      </c>
      <c r="O1603" s="18">
        <f t="shared" ref="O1603:O1666" si="633">INT(100/K1603/5)*5</f>
        <v>50</v>
      </c>
      <c r="P1603" s="4">
        <f t="shared" ref="P1603:P1666" si="634">YEAR(A1603)*100+MONTH(A1603)</f>
        <v>201709</v>
      </c>
      <c r="Q1603" s="23">
        <f t="shared" ref="Q1603:Q1666" si="635">IF(F1603=1,H1603,H1603/I1603)</f>
        <v>2.0099999999999998</v>
      </c>
      <c r="R1603" s="23">
        <f t="shared" ref="R1603:R1666" si="636">-1/(H1603-1)-1/(I1603-1)</f>
        <v>-2.1012101210121017</v>
      </c>
      <c r="S1603" s="22">
        <f t="shared" ref="S1603:S1666" si="637">Q1603+R1603</f>
        <v>-9.1210121012101908E-2</v>
      </c>
      <c r="T1603" s="5">
        <f t="shared" ref="T1603:T1666" si="638">I1603/H1603</f>
        <v>0.94527363184079605</v>
      </c>
      <c r="U1603" s="5"/>
      <c r="V1603" s="5"/>
      <c r="W1603" s="5">
        <f t="shared" ref="W1603:W1666" si="639">H1603*F1603-1</f>
        <v>1.0099999999999998</v>
      </c>
      <c r="X1603" s="4">
        <f t="shared" ref="X1603:X1666" si="640">J1603*F1603-1</f>
        <v>0.92500000000000004</v>
      </c>
      <c r="Y1603" s="4">
        <f t="shared" ref="Y1603:Y1666" si="641">X1603-W1603</f>
        <v>-8.4999999999999742E-2</v>
      </c>
      <c r="Z1603" s="30">
        <f t="shared" ref="Z1603:Z1666" si="642">YEAR(A1603)</f>
        <v>2017</v>
      </c>
      <c r="AA1603" s="4">
        <f t="shared" ref="AA1603:AA1666" si="643">I1603*G1603-1</f>
        <v>-1</v>
      </c>
      <c r="AB1603" s="4">
        <f t="shared" ref="AB1603:AB1666" si="644">G1603*K1603-1</f>
        <v>-1</v>
      </c>
      <c r="AC1603" s="4">
        <f t="shared" ref="AC1603:AC1666" si="645">AB1603-AA1603</f>
        <v>0</v>
      </c>
      <c r="AD1603" s="4"/>
      <c r="AE1603" s="4">
        <f t="shared" ref="AE1603:AE1666" si="646">(1/H1603-1/J1603)</f>
        <v>-2.1968081669574091E-2</v>
      </c>
      <c r="AF1603" s="31">
        <f t="shared" ref="AF1603:AF1666" si="647">H1603*F1603+I1603*G1603-2</f>
        <v>9.9999999999997868E-3</v>
      </c>
      <c r="AG1603" s="31">
        <f t="shared" ref="AG1603:AG1666" si="648">F1603*J1603+G1603*K1603-2</f>
        <v>-7.4999999999999956E-2</v>
      </c>
      <c r="AH1603" s="3">
        <f t="shared" ref="AH1603:AH1666" si="649">IF(OR((1/H1603+1/K1603)&lt;1,(1/I1603+1/J1603)&lt;1),1,0)</f>
        <v>0</v>
      </c>
      <c r="AI1603" s="40" t="b">
        <f t="shared" ref="AI1603:AI1666" si="650">IF(MIN(1/H1603+1/K1603,1/I1603+1/J1603)&lt;0.99,1-MIN(1/H1603+1/K1603,1/I1603+1/J1603))</f>
        <v>0</v>
      </c>
      <c r="AJ1603" s="3">
        <f t="shared" ref="AJ1603:AJ1666" si="651">1-H1603*I1603/(H1603+I1603)</f>
        <v>2.3273657289002658E-2</v>
      </c>
      <c r="AK1603" s="3">
        <f t="shared" ref="AK1603:AK1666" si="652">1-(1/H1603+1/I1603)/H1603/I1603</f>
        <v>0.73191195933892916</v>
      </c>
    </row>
    <row r="1604" spans="1:37" s="3" customFormat="1" x14ac:dyDescent="0.25">
      <c r="A1604" s="9">
        <v>43002</v>
      </c>
      <c r="B1604" s="1" t="s">
        <v>60</v>
      </c>
      <c r="C1604" s="1" t="s">
        <v>39</v>
      </c>
      <c r="D1604">
        <v>34</v>
      </c>
      <c r="E1604" s="1">
        <v>17</v>
      </c>
      <c r="F1604">
        <f t="shared" si="628"/>
        <v>1</v>
      </c>
      <c r="G1604">
        <f t="shared" si="629"/>
        <v>0</v>
      </c>
      <c r="H1604" s="4">
        <v>2.31</v>
      </c>
      <c r="I1604" s="4">
        <v>1.6890000000000001</v>
      </c>
      <c r="J1604" s="4">
        <v>1.9610000000000001</v>
      </c>
      <c r="K1604" s="4">
        <v>1.9430000000000001</v>
      </c>
      <c r="L1604" s="18">
        <f t="shared" si="630"/>
        <v>40</v>
      </c>
      <c r="M1604" s="18">
        <f t="shared" si="631"/>
        <v>55</v>
      </c>
      <c r="N1604" s="18">
        <f t="shared" si="632"/>
        <v>50</v>
      </c>
      <c r="O1604" s="18">
        <f t="shared" si="633"/>
        <v>50</v>
      </c>
      <c r="P1604" s="4">
        <f t="shared" si="634"/>
        <v>201709</v>
      </c>
      <c r="Q1604" s="23">
        <f t="shared" si="635"/>
        <v>2.31</v>
      </c>
      <c r="R1604" s="23">
        <f t="shared" si="636"/>
        <v>-2.2147375884953302</v>
      </c>
      <c r="S1604" s="22">
        <f t="shared" si="637"/>
        <v>9.5262411504669853E-2</v>
      </c>
      <c r="T1604" s="5">
        <f t="shared" si="638"/>
        <v>0.73116883116883113</v>
      </c>
      <c r="U1604" s="5"/>
      <c r="V1604" s="5"/>
      <c r="W1604" s="5">
        <f t="shared" si="639"/>
        <v>1.31</v>
      </c>
      <c r="X1604" s="4">
        <f t="shared" si="640"/>
        <v>0.96100000000000008</v>
      </c>
      <c r="Y1604" s="4">
        <f t="shared" si="641"/>
        <v>-0.34899999999999998</v>
      </c>
      <c r="Z1604" s="30">
        <f t="shared" si="642"/>
        <v>2017</v>
      </c>
      <c r="AA1604" s="4">
        <f t="shared" si="643"/>
        <v>-1</v>
      </c>
      <c r="AB1604" s="4">
        <f t="shared" si="644"/>
        <v>-1</v>
      </c>
      <c r="AC1604" s="4">
        <f t="shared" si="645"/>
        <v>0</v>
      </c>
      <c r="AD1604" s="4"/>
      <c r="AE1604" s="4">
        <f t="shared" si="646"/>
        <v>-7.7043473269888363E-2</v>
      </c>
      <c r="AF1604" s="31">
        <f t="shared" si="647"/>
        <v>0.31000000000000005</v>
      </c>
      <c r="AG1604" s="31">
        <f t="shared" si="648"/>
        <v>-3.8999999999999924E-2</v>
      </c>
      <c r="AH1604" s="3">
        <f t="shared" si="649"/>
        <v>1</v>
      </c>
      <c r="AI1604" s="40">
        <f t="shared" si="650"/>
        <v>5.2431527984796111E-2</v>
      </c>
      <c r="AJ1604" s="3">
        <f t="shared" si="651"/>
        <v>2.4358589647411888E-2</v>
      </c>
      <c r="AK1604" s="3">
        <f t="shared" si="652"/>
        <v>0.73729511703502615</v>
      </c>
    </row>
    <row r="1605" spans="1:37" s="3" customFormat="1" x14ac:dyDescent="0.25">
      <c r="A1605" s="9">
        <v>43002</v>
      </c>
      <c r="B1605" s="1" t="s">
        <v>52</v>
      </c>
      <c r="C1605" s="1" t="s">
        <v>47</v>
      </c>
      <c r="D1605">
        <v>36</v>
      </c>
      <c r="E1605" s="1">
        <v>33</v>
      </c>
      <c r="F1605">
        <f t="shared" si="628"/>
        <v>1</v>
      </c>
      <c r="G1605">
        <f t="shared" si="629"/>
        <v>0</v>
      </c>
      <c r="H1605" s="4">
        <v>1.133</v>
      </c>
      <c r="I1605" s="4">
        <v>7.04</v>
      </c>
      <c r="J1605" s="4">
        <v>1.1000000000000001</v>
      </c>
      <c r="K1605" s="4">
        <v>8.67</v>
      </c>
      <c r="L1605" s="18">
        <f t="shared" si="630"/>
        <v>80</v>
      </c>
      <c r="M1605" s="18">
        <f t="shared" si="631"/>
        <v>10</v>
      </c>
      <c r="N1605" s="18">
        <f t="shared" si="632"/>
        <v>90</v>
      </c>
      <c r="O1605" s="18">
        <f t="shared" si="633"/>
        <v>10</v>
      </c>
      <c r="P1605" s="4">
        <f t="shared" si="634"/>
        <v>201709</v>
      </c>
      <c r="Q1605" s="23">
        <f t="shared" si="635"/>
        <v>1.133</v>
      </c>
      <c r="R1605" s="23">
        <f t="shared" si="636"/>
        <v>-7.6843599063884875</v>
      </c>
      <c r="S1605" s="22">
        <f t="shared" si="637"/>
        <v>-6.5513599063884875</v>
      </c>
      <c r="T1605" s="5">
        <f t="shared" si="638"/>
        <v>6.2135922330097086</v>
      </c>
      <c r="U1605" s="5"/>
      <c r="V1605" s="5"/>
      <c r="W1605" s="5">
        <f t="shared" si="639"/>
        <v>0.13300000000000001</v>
      </c>
      <c r="X1605" s="4">
        <f t="shared" si="640"/>
        <v>0.10000000000000009</v>
      </c>
      <c r="Y1605" s="4">
        <f t="shared" si="641"/>
        <v>-3.2999999999999918E-2</v>
      </c>
      <c r="Z1605" s="30">
        <f t="shared" si="642"/>
        <v>2017</v>
      </c>
      <c r="AA1605" s="4">
        <f t="shared" si="643"/>
        <v>-1</v>
      </c>
      <c r="AB1605" s="4">
        <f t="shared" si="644"/>
        <v>-1</v>
      </c>
      <c r="AC1605" s="4">
        <f t="shared" si="645"/>
        <v>0</v>
      </c>
      <c r="AD1605" s="4"/>
      <c r="AE1605" s="4">
        <f t="shared" si="646"/>
        <v>-2.6478375992939118E-2</v>
      </c>
      <c r="AF1605" s="31">
        <f t="shared" si="647"/>
        <v>-0.86699999999999999</v>
      </c>
      <c r="AG1605" s="31">
        <f t="shared" si="648"/>
        <v>-0.89999999999999991</v>
      </c>
      <c r="AH1605" s="3">
        <f t="shared" si="649"/>
        <v>1</v>
      </c>
      <c r="AI1605" s="40" t="b">
        <f t="shared" si="650"/>
        <v>0</v>
      </c>
      <c r="AJ1605" s="3">
        <f t="shared" si="651"/>
        <v>2.4064602960969017E-2</v>
      </c>
      <c r="AK1605" s="3">
        <f t="shared" si="652"/>
        <v>0.87153750255212625</v>
      </c>
    </row>
    <row r="1606" spans="1:37" s="3" customFormat="1" x14ac:dyDescent="0.25">
      <c r="A1606" s="9">
        <v>43002</v>
      </c>
      <c r="B1606" s="1" t="s">
        <v>53</v>
      </c>
      <c r="C1606" s="1" t="s">
        <v>51</v>
      </c>
      <c r="D1606">
        <v>20</v>
      </c>
      <c r="E1606" s="1">
        <v>6</v>
      </c>
      <c r="F1606">
        <f t="shared" si="628"/>
        <v>1</v>
      </c>
      <c r="G1606">
        <f t="shared" si="629"/>
        <v>0</v>
      </c>
      <c r="H1606" s="4">
        <v>3.18</v>
      </c>
      <c r="I1606" s="4">
        <v>1.4079999999999999</v>
      </c>
      <c r="J1606" s="4">
        <v>3</v>
      </c>
      <c r="K1606" s="4">
        <v>1.446</v>
      </c>
      <c r="L1606" s="18">
        <f t="shared" si="630"/>
        <v>30</v>
      </c>
      <c r="M1606" s="18">
        <f t="shared" si="631"/>
        <v>70</v>
      </c>
      <c r="N1606" s="18">
        <f t="shared" si="632"/>
        <v>30</v>
      </c>
      <c r="O1606" s="18">
        <f t="shared" si="633"/>
        <v>65</v>
      </c>
      <c r="P1606" s="4">
        <f t="shared" si="634"/>
        <v>201709</v>
      </c>
      <c r="Q1606" s="23">
        <f t="shared" si="635"/>
        <v>3.18</v>
      </c>
      <c r="R1606" s="23">
        <f t="shared" si="636"/>
        <v>-2.9096959884871385</v>
      </c>
      <c r="S1606" s="22">
        <f t="shared" si="637"/>
        <v>0.27030401151286165</v>
      </c>
      <c r="T1606" s="5">
        <f t="shared" si="638"/>
        <v>0.44276729559748423</v>
      </c>
      <c r="U1606" s="5"/>
      <c r="V1606" s="5"/>
      <c r="W1606" s="5">
        <f t="shared" si="639"/>
        <v>2.1800000000000002</v>
      </c>
      <c r="X1606" s="4">
        <f t="shared" si="640"/>
        <v>2</v>
      </c>
      <c r="Y1606" s="4">
        <f t="shared" si="641"/>
        <v>-0.18000000000000016</v>
      </c>
      <c r="Z1606" s="30">
        <f t="shared" si="642"/>
        <v>2017</v>
      </c>
      <c r="AA1606" s="4">
        <f t="shared" si="643"/>
        <v>-1</v>
      </c>
      <c r="AB1606" s="4">
        <f t="shared" si="644"/>
        <v>-1</v>
      </c>
      <c r="AC1606" s="4">
        <f t="shared" si="645"/>
        <v>0</v>
      </c>
      <c r="AD1606" s="4"/>
      <c r="AE1606" s="4">
        <f t="shared" si="646"/>
        <v>-1.8867924528301883E-2</v>
      </c>
      <c r="AF1606" s="31">
        <f t="shared" si="647"/>
        <v>1.1800000000000002</v>
      </c>
      <c r="AG1606" s="31">
        <f t="shared" si="648"/>
        <v>1</v>
      </c>
      <c r="AH1606" s="3">
        <f t="shared" si="649"/>
        <v>0</v>
      </c>
      <c r="AI1606" s="40" t="b">
        <f t="shared" si="650"/>
        <v>0</v>
      </c>
      <c r="AJ1606" s="3">
        <f t="shared" si="651"/>
        <v>2.4097646033130027E-2</v>
      </c>
      <c r="AK1606" s="3">
        <f t="shared" si="652"/>
        <v>0.77114317968921875</v>
      </c>
    </row>
    <row r="1607" spans="1:37" s="3" customFormat="1" x14ac:dyDescent="0.25">
      <c r="A1607" s="9">
        <v>43002</v>
      </c>
      <c r="B1607" s="1" t="s">
        <v>55</v>
      </c>
      <c r="C1607" s="1" t="s">
        <v>34</v>
      </c>
      <c r="D1607">
        <v>27</v>
      </c>
      <c r="E1607" s="1">
        <v>24</v>
      </c>
      <c r="F1607">
        <f t="shared" si="628"/>
        <v>1</v>
      </c>
      <c r="G1607">
        <f t="shared" si="629"/>
        <v>0</v>
      </c>
      <c r="H1607" s="4">
        <v>1.3839999999999999</v>
      </c>
      <c r="I1607" s="4">
        <v>3.31</v>
      </c>
      <c r="J1607" s="4">
        <v>1.4339999999999999</v>
      </c>
      <c r="K1607" s="4">
        <v>3.05</v>
      </c>
      <c r="L1607" s="18">
        <f t="shared" si="630"/>
        <v>70</v>
      </c>
      <c r="M1607" s="18">
        <f t="shared" si="631"/>
        <v>30</v>
      </c>
      <c r="N1607" s="18">
        <f t="shared" si="632"/>
        <v>65</v>
      </c>
      <c r="O1607" s="18">
        <f t="shared" si="633"/>
        <v>30</v>
      </c>
      <c r="P1607" s="4">
        <f t="shared" si="634"/>
        <v>201709</v>
      </c>
      <c r="Q1607" s="23">
        <f t="shared" si="635"/>
        <v>1.3839999999999999</v>
      </c>
      <c r="R1607" s="23">
        <f t="shared" si="636"/>
        <v>-3.0370670995671003</v>
      </c>
      <c r="S1607" s="22">
        <f t="shared" si="637"/>
        <v>-1.6530670995671004</v>
      </c>
      <c r="T1607" s="5">
        <f t="shared" si="638"/>
        <v>2.3916184971098269</v>
      </c>
      <c r="U1607" s="5"/>
      <c r="V1607" s="5"/>
      <c r="W1607" s="5">
        <f t="shared" si="639"/>
        <v>0.3839999999999999</v>
      </c>
      <c r="X1607" s="4">
        <f t="shared" si="640"/>
        <v>0.43399999999999994</v>
      </c>
      <c r="Y1607" s="4">
        <f t="shared" si="641"/>
        <v>5.0000000000000044E-2</v>
      </c>
      <c r="Z1607" s="30">
        <f t="shared" si="642"/>
        <v>2017</v>
      </c>
      <c r="AA1607" s="4">
        <f t="shared" si="643"/>
        <v>-1</v>
      </c>
      <c r="AB1607" s="4">
        <f t="shared" si="644"/>
        <v>-1</v>
      </c>
      <c r="AC1607" s="4">
        <f t="shared" si="645"/>
        <v>0</v>
      </c>
      <c r="AD1607" s="4"/>
      <c r="AE1607" s="4">
        <f t="shared" si="646"/>
        <v>2.519328286614908E-2</v>
      </c>
      <c r="AF1607" s="31">
        <f t="shared" si="647"/>
        <v>-0.6160000000000001</v>
      </c>
      <c r="AG1607" s="31">
        <f t="shared" si="648"/>
        <v>-0.56600000000000006</v>
      </c>
      <c r="AH1607" s="3">
        <f t="shared" si="649"/>
        <v>1</v>
      </c>
      <c r="AI1607" s="40" t="b">
        <f t="shared" si="650"/>
        <v>0</v>
      </c>
      <c r="AJ1607" s="3">
        <f t="shared" si="651"/>
        <v>2.4064763527907984E-2</v>
      </c>
      <c r="AK1607" s="3">
        <f t="shared" si="652"/>
        <v>0.77632630227491273</v>
      </c>
    </row>
    <row r="1608" spans="1:37" s="3" customFormat="1" x14ac:dyDescent="0.25">
      <c r="A1608" s="9">
        <v>43002</v>
      </c>
      <c r="B1608" s="1" t="s">
        <v>56</v>
      </c>
      <c r="C1608" s="1" t="s">
        <v>43</v>
      </c>
      <c r="D1608">
        <v>44</v>
      </c>
      <c r="E1608" s="1">
        <v>7</v>
      </c>
      <c r="F1608">
        <f t="shared" si="628"/>
        <v>1</v>
      </c>
      <c r="G1608">
        <f t="shared" si="629"/>
        <v>0</v>
      </c>
      <c r="H1608" s="4">
        <v>2.71</v>
      </c>
      <c r="I1608" s="4">
        <v>1.526</v>
      </c>
      <c r="J1608" s="4">
        <v>2.39</v>
      </c>
      <c r="K1608" s="4">
        <v>1.649</v>
      </c>
      <c r="L1608" s="18">
        <f t="shared" si="630"/>
        <v>30</v>
      </c>
      <c r="M1608" s="18">
        <f t="shared" si="631"/>
        <v>65</v>
      </c>
      <c r="N1608" s="18">
        <f t="shared" si="632"/>
        <v>40</v>
      </c>
      <c r="O1608" s="18">
        <f t="shared" si="633"/>
        <v>60</v>
      </c>
      <c r="P1608" s="4">
        <f t="shared" si="634"/>
        <v>201709</v>
      </c>
      <c r="Q1608" s="23">
        <f t="shared" si="635"/>
        <v>2.71</v>
      </c>
      <c r="R1608" s="23">
        <f t="shared" si="636"/>
        <v>-2.4859360060480729</v>
      </c>
      <c r="S1608" s="22">
        <f t="shared" si="637"/>
        <v>0.22406399395192711</v>
      </c>
      <c r="T1608" s="5">
        <f t="shared" si="638"/>
        <v>0.56309963099631</v>
      </c>
      <c r="U1608" s="5"/>
      <c r="V1608" s="5"/>
      <c r="W1608" s="5">
        <f t="shared" si="639"/>
        <v>1.71</v>
      </c>
      <c r="X1608" s="4">
        <f t="shared" si="640"/>
        <v>1.3900000000000001</v>
      </c>
      <c r="Y1608" s="4">
        <f t="shared" si="641"/>
        <v>-0.31999999999999984</v>
      </c>
      <c r="Z1608" s="30">
        <f t="shared" si="642"/>
        <v>2017</v>
      </c>
      <c r="AA1608" s="4">
        <f t="shared" si="643"/>
        <v>-1</v>
      </c>
      <c r="AB1608" s="4">
        <f t="shared" si="644"/>
        <v>-1</v>
      </c>
      <c r="AC1608" s="4">
        <f t="shared" si="645"/>
        <v>0</v>
      </c>
      <c r="AD1608" s="4"/>
      <c r="AE1608" s="4">
        <f t="shared" si="646"/>
        <v>-4.9406351804103799E-2</v>
      </c>
      <c r="AF1608" s="31">
        <f t="shared" si="647"/>
        <v>0.71</v>
      </c>
      <c r="AG1608" s="31">
        <f t="shared" si="648"/>
        <v>0.39000000000000012</v>
      </c>
      <c r="AH1608" s="3">
        <f t="shared" si="649"/>
        <v>1</v>
      </c>
      <c r="AI1608" s="40">
        <f t="shared" si="650"/>
        <v>2.4568171697484154E-2</v>
      </c>
      <c r="AJ1608" s="3">
        <f t="shared" si="651"/>
        <v>2.3734655335221788E-2</v>
      </c>
      <c r="AK1608" s="3">
        <f t="shared" si="652"/>
        <v>0.7523100973544814</v>
      </c>
    </row>
    <row r="1609" spans="1:37" s="3" customFormat="1" x14ac:dyDescent="0.25">
      <c r="A1609" s="9">
        <v>42999</v>
      </c>
      <c r="B1609" s="1" t="s">
        <v>38</v>
      </c>
      <c r="C1609" s="1" t="s">
        <v>73</v>
      </c>
      <c r="D1609">
        <v>39</v>
      </c>
      <c r="E1609" s="1">
        <v>41</v>
      </c>
      <c r="F1609">
        <f t="shared" si="628"/>
        <v>0</v>
      </c>
      <c r="G1609">
        <f t="shared" si="629"/>
        <v>1</v>
      </c>
      <c r="H1609" s="4">
        <v>2.15</v>
      </c>
      <c r="I1609" s="4">
        <v>1.7869999999999999</v>
      </c>
      <c r="J1609" s="4">
        <v>2.31</v>
      </c>
      <c r="K1609" s="4">
        <v>1.6890000000000001</v>
      </c>
      <c r="L1609" s="18">
        <f t="shared" si="630"/>
        <v>40</v>
      </c>
      <c r="M1609" s="18">
        <f t="shared" si="631"/>
        <v>55</v>
      </c>
      <c r="N1609" s="18">
        <f t="shared" si="632"/>
        <v>40</v>
      </c>
      <c r="O1609" s="18">
        <f t="shared" si="633"/>
        <v>55</v>
      </c>
      <c r="P1609" s="4">
        <f t="shared" si="634"/>
        <v>201709</v>
      </c>
      <c r="Q1609" s="23">
        <f t="shared" si="635"/>
        <v>1.2031337437045326</v>
      </c>
      <c r="R1609" s="23">
        <f t="shared" si="636"/>
        <v>-2.140213247886857</v>
      </c>
      <c r="S1609" s="22">
        <f t="shared" si="637"/>
        <v>-0.93707950418232433</v>
      </c>
      <c r="T1609" s="5">
        <f t="shared" si="638"/>
        <v>0.8311627906976744</v>
      </c>
      <c r="U1609" s="5"/>
      <c r="V1609" s="5"/>
      <c r="W1609" s="5">
        <f t="shared" si="639"/>
        <v>-1</v>
      </c>
      <c r="X1609" s="4">
        <f t="shared" si="640"/>
        <v>-1</v>
      </c>
      <c r="Y1609" s="4">
        <f t="shared" si="641"/>
        <v>0</v>
      </c>
      <c r="Z1609" s="30">
        <f t="shared" si="642"/>
        <v>2017</v>
      </c>
      <c r="AA1609" s="4">
        <f t="shared" si="643"/>
        <v>0.78699999999999992</v>
      </c>
      <c r="AB1609" s="4">
        <f t="shared" si="644"/>
        <v>0.68900000000000006</v>
      </c>
      <c r="AC1609" s="4">
        <f t="shared" si="645"/>
        <v>-9.7999999999999865E-2</v>
      </c>
      <c r="AD1609" s="4"/>
      <c r="AE1609" s="4">
        <f t="shared" si="646"/>
        <v>3.2215846169334539E-2</v>
      </c>
      <c r="AF1609" s="31">
        <f t="shared" si="647"/>
        <v>-0.21300000000000008</v>
      </c>
      <c r="AG1609" s="31">
        <f t="shared" si="648"/>
        <v>-0.31099999999999994</v>
      </c>
      <c r="AH1609" s="3">
        <f t="shared" si="649"/>
        <v>1</v>
      </c>
      <c r="AI1609" s="40" t="b">
        <f t="shared" si="650"/>
        <v>0</v>
      </c>
      <c r="AJ1609" s="3">
        <f t="shared" si="651"/>
        <v>2.4117348234696578E-2</v>
      </c>
      <c r="AK1609" s="3">
        <f t="shared" si="652"/>
        <v>0.73328994438778805</v>
      </c>
    </row>
    <row r="1610" spans="1:37" s="3" customFormat="1" x14ac:dyDescent="0.25">
      <c r="A1610" s="9">
        <v>42996</v>
      </c>
      <c r="B1610" s="1" t="s">
        <v>34</v>
      </c>
      <c r="C1610" s="1" t="s">
        <v>33</v>
      </c>
      <c r="D1610">
        <v>10</v>
      </c>
      <c r="E1610" s="1">
        <v>24</v>
      </c>
      <c r="F1610">
        <f t="shared" si="628"/>
        <v>0</v>
      </c>
      <c r="G1610">
        <f t="shared" si="629"/>
        <v>1</v>
      </c>
      <c r="H1610" s="4">
        <v>1.4950000000000001</v>
      </c>
      <c r="I1610" s="4">
        <v>2.81</v>
      </c>
      <c r="J1610" s="4">
        <v>1.5980000000000001</v>
      </c>
      <c r="K1610" s="4">
        <v>2.5099999999999998</v>
      </c>
      <c r="L1610" s="18">
        <f t="shared" si="630"/>
        <v>60</v>
      </c>
      <c r="M1610" s="18">
        <f t="shared" si="631"/>
        <v>35</v>
      </c>
      <c r="N1610" s="18">
        <f t="shared" si="632"/>
        <v>60</v>
      </c>
      <c r="O1610" s="18">
        <f t="shared" si="633"/>
        <v>35</v>
      </c>
      <c r="P1610" s="4">
        <f t="shared" si="634"/>
        <v>201709</v>
      </c>
      <c r="Q1610" s="23">
        <f t="shared" si="635"/>
        <v>0.53202846975088969</v>
      </c>
      <c r="R1610" s="23">
        <f t="shared" si="636"/>
        <v>-2.5726882080473237</v>
      </c>
      <c r="S1610" s="22">
        <f t="shared" si="637"/>
        <v>-2.040659738296434</v>
      </c>
      <c r="T1610" s="5">
        <f t="shared" si="638"/>
        <v>1.8795986622073577</v>
      </c>
      <c r="U1610" s="5"/>
      <c r="V1610" s="5"/>
      <c r="W1610" s="5">
        <f t="shared" si="639"/>
        <v>-1</v>
      </c>
      <c r="X1610" s="4">
        <f t="shared" si="640"/>
        <v>-1</v>
      </c>
      <c r="Y1610" s="4">
        <f t="shared" si="641"/>
        <v>0</v>
      </c>
      <c r="Z1610" s="30">
        <f t="shared" si="642"/>
        <v>2017</v>
      </c>
      <c r="AA1610" s="4">
        <f t="shared" si="643"/>
        <v>1.81</v>
      </c>
      <c r="AB1610" s="4">
        <f t="shared" si="644"/>
        <v>1.5099999999999998</v>
      </c>
      <c r="AC1610" s="4">
        <f t="shared" si="645"/>
        <v>-0.30000000000000027</v>
      </c>
      <c r="AD1610" s="4"/>
      <c r="AE1610" s="4">
        <f t="shared" si="646"/>
        <v>4.3114093285503197E-2</v>
      </c>
      <c r="AF1610" s="31">
        <f t="shared" si="647"/>
        <v>0.81</v>
      </c>
      <c r="AG1610" s="31">
        <f t="shared" si="648"/>
        <v>0.50999999999999979</v>
      </c>
      <c r="AH1610" s="3">
        <f t="shared" si="649"/>
        <v>1</v>
      </c>
      <c r="AI1610" s="40">
        <f t="shared" si="650"/>
        <v>1.8345886094272679E-2</v>
      </c>
      <c r="AJ1610" s="3">
        <f t="shared" si="651"/>
        <v>2.4169570267131069E-2</v>
      </c>
      <c r="AK1610" s="3">
        <f t="shared" si="652"/>
        <v>0.75606274600001655</v>
      </c>
    </row>
    <row r="1611" spans="1:37" s="3" customFormat="1" x14ac:dyDescent="0.25">
      <c r="A1611" s="9">
        <v>42995</v>
      </c>
      <c r="B1611" s="1" t="s">
        <v>41</v>
      </c>
      <c r="C1611" s="1" t="s">
        <v>62</v>
      </c>
      <c r="D1611">
        <v>34</v>
      </c>
      <c r="E1611" s="1">
        <v>23</v>
      </c>
      <c r="F1611">
        <f t="shared" si="628"/>
        <v>1</v>
      </c>
      <c r="G1611">
        <f t="shared" si="629"/>
        <v>0</v>
      </c>
      <c r="H1611" s="4">
        <v>1.6990000000000001</v>
      </c>
      <c r="I1611" s="4">
        <v>2.29</v>
      </c>
      <c r="J1611" s="4">
        <v>1.5580000000000001</v>
      </c>
      <c r="K1611" s="4">
        <v>2.61</v>
      </c>
      <c r="L1611" s="18">
        <f t="shared" si="630"/>
        <v>50</v>
      </c>
      <c r="M1611" s="18">
        <f t="shared" si="631"/>
        <v>40</v>
      </c>
      <c r="N1611" s="18">
        <f t="shared" si="632"/>
        <v>60</v>
      </c>
      <c r="O1611" s="18">
        <f t="shared" si="633"/>
        <v>35</v>
      </c>
      <c r="P1611" s="4">
        <f t="shared" si="634"/>
        <v>201709</v>
      </c>
      <c r="Q1611" s="23">
        <f t="shared" si="635"/>
        <v>1.6990000000000001</v>
      </c>
      <c r="R1611" s="23">
        <f t="shared" si="636"/>
        <v>-2.2058089629703561</v>
      </c>
      <c r="S1611" s="22">
        <f t="shared" si="637"/>
        <v>-0.50680896297035605</v>
      </c>
      <c r="T1611" s="5">
        <f t="shared" si="638"/>
        <v>1.3478516774573277</v>
      </c>
      <c r="U1611" s="5"/>
      <c r="V1611" s="5"/>
      <c r="W1611" s="5">
        <f t="shared" si="639"/>
        <v>0.69900000000000007</v>
      </c>
      <c r="X1611" s="4">
        <f t="shared" si="640"/>
        <v>0.55800000000000005</v>
      </c>
      <c r="Y1611" s="4">
        <f t="shared" si="641"/>
        <v>-0.14100000000000001</v>
      </c>
      <c r="Z1611" s="30">
        <f t="shared" si="642"/>
        <v>2017</v>
      </c>
      <c r="AA1611" s="4">
        <f t="shared" si="643"/>
        <v>-1</v>
      </c>
      <c r="AB1611" s="4">
        <f t="shared" si="644"/>
        <v>-1</v>
      </c>
      <c r="AC1611" s="4">
        <f t="shared" si="645"/>
        <v>0</v>
      </c>
      <c r="AD1611" s="4"/>
      <c r="AE1611" s="4">
        <f t="shared" si="646"/>
        <v>-5.3267005208077589E-2</v>
      </c>
      <c r="AF1611" s="31">
        <f t="shared" si="647"/>
        <v>-0.30099999999999993</v>
      </c>
      <c r="AG1611" s="31">
        <f t="shared" si="648"/>
        <v>-0.44199999999999995</v>
      </c>
      <c r="AH1611" s="3">
        <f t="shared" si="649"/>
        <v>1</v>
      </c>
      <c r="AI1611" s="40">
        <f t="shared" si="650"/>
        <v>2.8276719007574891E-2</v>
      </c>
      <c r="AJ1611" s="3">
        <f t="shared" si="651"/>
        <v>2.4640260716971563E-2</v>
      </c>
      <c r="AK1611" s="3">
        <f t="shared" si="652"/>
        <v>0.73648440997973597</v>
      </c>
    </row>
    <row r="1612" spans="1:37" s="3" customFormat="1" x14ac:dyDescent="0.25">
      <c r="A1612" s="9">
        <v>42995</v>
      </c>
      <c r="B1612" s="1" t="s">
        <v>35</v>
      </c>
      <c r="C1612" s="1" t="s">
        <v>37</v>
      </c>
      <c r="D1612">
        <v>42</v>
      </c>
      <c r="E1612" s="1">
        <v>17</v>
      </c>
      <c r="F1612">
        <f t="shared" si="628"/>
        <v>1</v>
      </c>
      <c r="G1612">
        <f t="shared" si="629"/>
        <v>0</v>
      </c>
      <c r="H1612" s="4">
        <v>2.11</v>
      </c>
      <c r="I1612" s="4">
        <v>1.8129999999999999</v>
      </c>
      <c r="J1612" s="4">
        <v>2.1800000000000002</v>
      </c>
      <c r="K1612" s="4">
        <v>1.7689999999999999</v>
      </c>
      <c r="L1612" s="18">
        <f t="shared" si="630"/>
        <v>40</v>
      </c>
      <c r="M1612" s="18">
        <f t="shared" si="631"/>
        <v>55</v>
      </c>
      <c r="N1612" s="18">
        <f t="shared" si="632"/>
        <v>45</v>
      </c>
      <c r="O1612" s="18">
        <f t="shared" si="633"/>
        <v>55</v>
      </c>
      <c r="P1612" s="4">
        <f t="shared" si="634"/>
        <v>201709</v>
      </c>
      <c r="Q1612" s="23">
        <f t="shared" si="635"/>
        <v>2.11</v>
      </c>
      <c r="R1612" s="23">
        <f t="shared" si="636"/>
        <v>-2.130913201023902</v>
      </c>
      <c r="S1612" s="22">
        <f t="shared" si="637"/>
        <v>-2.091320102390215E-2</v>
      </c>
      <c r="T1612" s="5">
        <f t="shared" si="638"/>
        <v>0.85924170616113749</v>
      </c>
      <c r="U1612" s="5"/>
      <c r="V1612" s="5"/>
      <c r="W1612" s="5">
        <f t="shared" si="639"/>
        <v>1.1099999999999999</v>
      </c>
      <c r="X1612" s="4">
        <f t="shared" si="640"/>
        <v>1.1800000000000002</v>
      </c>
      <c r="Y1612" s="4">
        <f t="shared" si="641"/>
        <v>7.0000000000000284E-2</v>
      </c>
      <c r="Z1612" s="30">
        <f t="shared" si="642"/>
        <v>2017</v>
      </c>
      <c r="AA1612" s="4">
        <f t="shared" si="643"/>
        <v>-1</v>
      </c>
      <c r="AB1612" s="4">
        <f t="shared" si="644"/>
        <v>-1</v>
      </c>
      <c r="AC1612" s="4">
        <f t="shared" si="645"/>
        <v>0</v>
      </c>
      <c r="AD1612" s="4"/>
      <c r="AE1612" s="4">
        <f t="shared" si="646"/>
        <v>1.5218052958824335E-2</v>
      </c>
      <c r="AF1612" s="31">
        <f t="shared" si="647"/>
        <v>0.10999999999999988</v>
      </c>
      <c r="AG1612" s="31">
        <f t="shared" si="648"/>
        <v>0.18000000000000016</v>
      </c>
      <c r="AH1612" s="3">
        <f t="shared" si="649"/>
        <v>0</v>
      </c>
      <c r="AI1612" s="40" t="b">
        <f t="shared" si="650"/>
        <v>0</v>
      </c>
      <c r="AJ1612" s="3">
        <f t="shared" si="651"/>
        <v>2.4871271985725363E-2</v>
      </c>
      <c r="AK1612" s="3">
        <f t="shared" si="652"/>
        <v>0.73192408972781919</v>
      </c>
    </row>
    <row r="1613" spans="1:37" s="3" customFormat="1" x14ac:dyDescent="0.25">
      <c r="A1613" s="9">
        <v>42995</v>
      </c>
      <c r="B1613" s="1" t="s">
        <v>73</v>
      </c>
      <c r="C1613" s="1" t="s">
        <v>48</v>
      </c>
      <c r="D1613">
        <v>20</v>
      </c>
      <c r="E1613" s="1">
        <v>27</v>
      </c>
      <c r="F1613">
        <f t="shared" si="628"/>
        <v>0</v>
      </c>
      <c r="G1613">
        <f t="shared" si="629"/>
        <v>1</v>
      </c>
      <c r="H1613" s="4">
        <v>1.7509999999999999</v>
      </c>
      <c r="I1613" s="4">
        <v>2.2000000000000002</v>
      </c>
      <c r="J1613" s="4">
        <v>1.617</v>
      </c>
      <c r="K1613" s="4">
        <v>2.46</v>
      </c>
      <c r="L1613" s="18">
        <f t="shared" si="630"/>
        <v>50</v>
      </c>
      <c r="M1613" s="18">
        <f t="shared" si="631"/>
        <v>45</v>
      </c>
      <c r="N1613" s="18">
        <f t="shared" si="632"/>
        <v>60</v>
      </c>
      <c r="O1613" s="18">
        <f t="shared" si="633"/>
        <v>40</v>
      </c>
      <c r="P1613" s="4">
        <f t="shared" si="634"/>
        <v>201709</v>
      </c>
      <c r="Q1613" s="23">
        <f t="shared" si="635"/>
        <v>0.79590909090909079</v>
      </c>
      <c r="R1613" s="23">
        <f t="shared" si="636"/>
        <v>-2.1648912561029738</v>
      </c>
      <c r="S1613" s="22">
        <f t="shared" si="637"/>
        <v>-1.3689821651938829</v>
      </c>
      <c r="T1613" s="5">
        <f t="shared" si="638"/>
        <v>1.2564249000571104</v>
      </c>
      <c r="U1613" s="5"/>
      <c r="V1613" s="5"/>
      <c r="W1613" s="5">
        <f t="shared" si="639"/>
        <v>-1</v>
      </c>
      <c r="X1613" s="4">
        <f t="shared" si="640"/>
        <v>-1</v>
      </c>
      <c r="Y1613" s="4">
        <f t="shared" si="641"/>
        <v>0</v>
      </c>
      <c r="Z1613" s="30">
        <f t="shared" si="642"/>
        <v>2017</v>
      </c>
      <c r="AA1613" s="4">
        <f t="shared" si="643"/>
        <v>1.2000000000000002</v>
      </c>
      <c r="AB1613" s="4">
        <f t="shared" si="644"/>
        <v>1.46</v>
      </c>
      <c r="AC1613" s="4">
        <f t="shared" si="645"/>
        <v>0.25999999999999979</v>
      </c>
      <c r="AD1613" s="4"/>
      <c r="AE1613" s="4">
        <f t="shared" si="646"/>
        <v>-4.7326962559074759E-2</v>
      </c>
      <c r="AF1613" s="31">
        <f t="shared" si="647"/>
        <v>0.20000000000000018</v>
      </c>
      <c r="AG1613" s="31">
        <f t="shared" si="648"/>
        <v>0.45999999999999996</v>
      </c>
      <c r="AH1613" s="3">
        <f t="shared" si="649"/>
        <v>1</v>
      </c>
      <c r="AI1613" s="40">
        <f t="shared" si="650"/>
        <v>2.2393707660663065E-2</v>
      </c>
      <c r="AJ1613" s="3">
        <f t="shared" si="651"/>
        <v>2.5006327512022253E-2</v>
      </c>
      <c r="AK1613" s="3">
        <f t="shared" si="652"/>
        <v>0.73375014748867118</v>
      </c>
    </row>
    <row r="1614" spans="1:37" s="3" customFormat="1" x14ac:dyDescent="0.25">
      <c r="A1614" s="9">
        <v>42995</v>
      </c>
      <c r="B1614" s="1" t="s">
        <v>61</v>
      </c>
      <c r="C1614" s="1" t="s">
        <v>38</v>
      </c>
      <c r="D1614">
        <v>12</v>
      </c>
      <c r="E1614" s="1">
        <v>9</v>
      </c>
      <c r="F1614">
        <f t="shared" si="628"/>
        <v>1</v>
      </c>
      <c r="G1614">
        <f t="shared" si="629"/>
        <v>0</v>
      </c>
      <c r="H1614" s="4">
        <v>1.1579999999999999</v>
      </c>
      <c r="I1614" s="4">
        <v>6.2</v>
      </c>
      <c r="J1614" s="4">
        <v>1.125</v>
      </c>
      <c r="K1614" s="4">
        <v>7.38</v>
      </c>
      <c r="L1614" s="18">
        <f t="shared" si="630"/>
        <v>80</v>
      </c>
      <c r="M1614" s="18">
        <f t="shared" si="631"/>
        <v>15</v>
      </c>
      <c r="N1614" s="18">
        <f t="shared" si="632"/>
        <v>85</v>
      </c>
      <c r="O1614" s="18">
        <f t="shared" si="633"/>
        <v>10</v>
      </c>
      <c r="P1614" s="4">
        <f t="shared" si="634"/>
        <v>201709</v>
      </c>
      <c r="Q1614" s="23">
        <f t="shared" si="635"/>
        <v>1.1579999999999999</v>
      </c>
      <c r="R1614" s="23">
        <f t="shared" si="636"/>
        <v>-6.521421616358329</v>
      </c>
      <c r="S1614" s="22">
        <f t="shared" si="637"/>
        <v>-5.3634216163583286</v>
      </c>
      <c r="T1614" s="5">
        <f t="shared" si="638"/>
        <v>5.3540587219343703</v>
      </c>
      <c r="U1614" s="5"/>
      <c r="V1614" s="5"/>
      <c r="W1614" s="5">
        <f t="shared" si="639"/>
        <v>0.15799999999999992</v>
      </c>
      <c r="X1614" s="4">
        <f t="shared" si="640"/>
        <v>0.125</v>
      </c>
      <c r="Y1614" s="4">
        <f t="shared" si="641"/>
        <v>-3.2999999999999918E-2</v>
      </c>
      <c r="Z1614" s="30">
        <f t="shared" si="642"/>
        <v>2017</v>
      </c>
      <c r="AA1614" s="4">
        <f t="shared" si="643"/>
        <v>-1</v>
      </c>
      <c r="AB1614" s="4">
        <f t="shared" si="644"/>
        <v>-1</v>
      </c>
      <c r="AC1614" s="4">
        <f t="shared" si="645"/>
        <v>0</v>
      </c>
      <c r="AD1614" s="4"/>
      <c r="AE1614" s="4">
        <f t="shared" si="646"/>
        <v>-2.5331030512377506E-2</v>
      </c>
      <c r="AF1614" s="31">
        <f t="shared" si="647"/>
        <v>-0.84200000000000008</v>
      </c>
      <c r="AG1614" s="31">
        <f t="shared" si="648"/>
        <v>-0.875</v>
      </c>
      <c r="AH1614" s="3">
        <f t="shared" si="649"/>
        <v>1</v>
      </c>
      <c r="AI1614" s="40" t="b">
        <f t="shared" si="650"/>
        <v>0</v>
      </c>
      <c r="AJ1614" s="3">
        <f t="shared" si="651"/>
        <v>2.4245718945365646E-2</v>
      </c>
      <c r="AK1614" s="3">
        <f t="shared" si="652"/>
        <v>0.85725553220831852</v>
      </c>
    </row>
    <row r="1615" spans="1:37" s="3" customFormat="1" x14ac:dyDescent="0.25">
      <c r="A1615" s="9">
        <v>42995</v>
      </c>
      <c r="B1615" s="1" t="s">
        <v>74</v>
      </c>
      <c r="C1615" s="1" t="s">
        <v>51</v>
      </c>
      <c r="D1615">
        <v>17</v>
      </c>
      <c r="E1615" s="1">
        <v>19</v>
      </c>
      <c r="F1615">
        <f t="shared" si="628"/>
        <v>0</v>
      </c>
      <c r="G1615">
        <f t="shared" si="629"/>
        <v>1</v>
      </c>
      <c r="H1615" s="4">
        <v>1.444</v>
      </c>
      <c r="I1615" s="4">
        <v>3.01</v>
      </c>
      <c r="J1615" s="4">
        <v>1.54</v>
      </c>
      <c r="K1615" s="4">
        <v>2.66</v>
      </c>
      <c r="L1615" s="18">
        <f t="shared" si="630"/>
        <v>60</v>
      </c>
      <c r="M1615" s="18">
        <f t="shared" si="631"/>
        <v>30</v>
      </c>
      <c r="N1615" s="18">
        <f t="shared" si="632"/>
        <v>60</v>
      </c>
      <c r="O1615" s="18">
        <f t="shared" si="633"/>
        <v>35</v>
      </c>
      <c r="P1615" s="4">
        <f t="shared" si="634"/>
        <v>201709</v>
      </c>
      <c r="Q1615" s="23">
        <f t="shared" si="635"/>
        <v>0.47973421926910303</v>
      </c>
      <c r="R1615" s="23">
        <f t="shared" si="636"/>
        <v>-2.7497646900631976</v>
      </c>
      <c r="S1615" s="22">
        <f t="shared" si="637"/>
        <v>-2.2700304707940946</v>
      </c>
      <c r="T1615" s="5">
        <f t="shared" si="638"/>
        <v>2.0844875346260388</v>
      </c>
      <c r="U1615" s="5"/>
      <c r="V1615" s="5"/>
      <c r="W1615" s="5">
        <f t="shared" si="639"/>
        <v>-1</v>
      </c>
      <c r="X1615" s="4">
        <f t="shared" si="640"/>
        <v>-1</v>
      </c>
      <c r="Y1615" s="4">
        <f t="shared" si="641"/>
        <v>0</v>
      </c>
      <c r="Z1615" s="30">
        <f t="shared" si="642"/>
        <v>2017</v>
      </c>
      <c r="AA1615" s="4">
        <f t="shared" si="643"/>
        <v>2.0099999999999998</v>
      </c>
      <c r="AB1615" s="4">
        <f t="shared" si="644"/>
        <v>1.6600000000000001</v>
      </c>
      <c r="AC1615" s="4">
        <f t="shared" si="645"/>
        <v>-0.34999999999999964</v>
      </c>
      <c r="AD1615" s="4"/>
      <c r="AE1615" s="4">
        <f t="shared" si="646"/>
        <v>4.3170126272619402E-2</v>
      </c>
      <c r="AF1615" s="31">
        <f t="shared" si="647"/>
        <v>1.0099999999999998</v>
      </c>
      <c r="AG1615" s="31">
        <f t="shared" si="648"/>
        <v>0.66000000000000014</v>
      </c>
      <c r="AH1615" s="3">
        <f t="shared" si="649"/>
        <v>1</v>
      </c>
      <c r="AI1615" s="40">
        <f t="shared" si="650"/>
        <v>1.8423437028088241E-2</v>
      </c>
      <c r="AJ1615" s="3">
        <f t="shared" si="651"/>
        <v>2.4149079479119928E-2</v>
      </c>
      <c r="AK1615" s="3">
        <f t="shared" si="652"/>
        <v>0.76423309898571445</v>
      </c>
    </row>
    <row r="1616" spans="1:37" s="3" customFormat="1" x14ac:dyDescent="0.25">
      <c r="A1616" s="9">
        <v>42995</v>
      </c>
      <c r="B1616" s="1" t="s">
        <v>54</v>
      </c>
      <c r="C1616" s="1" t="s">
        <v>53</v>
      </c>
      <c r="D1616">
        <v>45</v>
      </c>
      <c r="E1616" s="1">
        <v>20</v>
      </c>
      <c r="F1616">
        <f t="shared" si="628"/>
        <v>1</v>
      </c>
      <c r="G1616">
        <f t="shared" si="629"/>
        <v>0</v>
      </c>
      <c r="H1616" s="4">
        <v>1.125</v>
      </c>
      <c r="I1616" s="4">
        <v>7.38</v>
      </c>
      <c r="J1616" s="4">
        <v>1.125</v>
      </c>
      <c r="K1616" s="4">
        <v>7.38</v>
      </c>
      <c r="L1616" s="18">
        <f t="shared" si="630"/>
        <v>80</v>
      </c>
      <c r="M1616" s="18">
        <f t="shared" si="631"/>
        <v>10</v>
      </c>
      <c r="N1616" s="18">
        <f t="shared" si="632"/>
        <v>85</v>
      </c>
      <c r="O1616" s="18">
        <f t="shared" si="633"/>
        <v>10</v>
      </c>
      <c r="P1616" s="4">
        <f t="shared" si="634"/>
        <v>201709</v>
      </c>
      <c r="Q1616" s="23">
        <f t="shared" si="635"/>
        <v>1.125</v>
      </c>
      <c r="R1616" s="23">
        <f t="shared" si="636"/>
        <v>-8.1567398119122263</v>
      </c>
      <c r="S1616" s="22">
        <f t="shared" si="637"/>
        <v>-7.0317398119122263</v>
      </c>
      <c r="T1616" s="5">
        <f t="shared" si="638"/>
        <v>6.56</v>
      </c>
      <c r="U1616" s="5"/>
      <c r="V1616" s="5"/>
      <c r="W1616" s="5">
        <f t="shared" si="639"/>
        <v>0.125</v>
      </c>
      <c r="X1616" s="4">
        <f t="shared" si="640"/>
        <v>0.125</v>
      </c>
      <c r="Y1616" s="4">
        <f t="shared" si="641"/>
        <v>0</v>
      </c>
      <c r="Z1616" s="30">
        <f t="shared" si="642"/>
        <v>2017</v>
      </c>
      <c r="AA1616" s="4">
        <f t="shared" si="643"/>
        <v>-1</v>
      </c>
      <c r="AB1616" s="4">
        <f t="shared" si="644"/>
        <v>-1</v>
      </c>
      <c r="AC1616" s="4">
        <f t="shared" si="645"/>
        <v>0</v>
      </c>
      <c r="AD1616" s="4"/>
      <c r="AE1616" s="4">
        <f t="shared" si="646"/>
        <v>0</v>
      </c>
      <c r="AF1616" s="31">
        <f t="shared" si="647"/>
        <v>-0.875</v>
      </c>
      <c r="AG1616" s="31">
        <f t="shared" si="648"/>
        <v>-0.875</v>
      </c>
      <c r="AH1616" s="3">
        <f t="shared" si="649"/>
        <v>0</v>
      </c>
      <c r="AI1616" s="40" t="b">
        <f t="shared" si="650"/>
        <v>0</v>
      </c>
      <c r="AJ1616" s="3">
        <f t="shared" si="651"/>
        <v>2.3809523809523725E-2</v>
      </c>
      <c r="AK1616" s="3">
        <f t="shared" si="652"/>
        <v>0.87661665234538522</v>
      </c>
    </row>
    <row r="1617" spans="1:37" s="3" customFormat="1" x14ac:dyDescent="0.25">
      <c r="A1617" s="9">
        <v>42995</v>
      </c>
      <c r="B1617" s="1" t="s">
        <v>43</v>
      </c>
      <c r="C1617" s="1" t="s">
        <v>58</v>
      </c>
      <c r="D1617">
        <v>24</v>
      </c>
      <c r="E1617" s="1">
        <v>10</v>
      </c>
      <c r="F1617">
        <f t="shared" si="628"/>
        <v>1</v>
      </c>
      <c r="G1617">
        <f t="shared" si="629"/>
        <v>0</v>
      </c>
      <c r="H1617" s="4">
        <v>1.3069999999999999</v>
      </c>
      <c r="I1617" s="4">
        <v>3.85</v>
      </c>
      <c r="J1617" s="4">
        <v>1.3120000000000001</v>
      </c>
      <c r="K1617" s="4">
        <v>3.81</v>
      </c>
      <c r="L1617" s="18">
        <f t="shared" si="630"/>
        <v>70</v>
      </c>
      <c r="M1617" s="18">
        <f t="shared" si="631"/>
        <v>25</v>
      </c>
      <c r="N1617" s="18">
        <f t="shared" si="632"/>
        <v>75</v>
      </c>
      <c r="O1617" s="18">
        <f t="shared" si="633"/>
        <v>25</v>
      </c>
      <c r="P1617" s="4">
        <f t="shared" si="634"/>
        <v>201709</v>
      </c>
      <c r="Q1617" s="23">
        <f t="shared" si="635"/>
        <v>1.3069999999999999</v>
      </c>
      <c r="R1617" s="23">
        <f t="shared" si="636"/>
        <v>-3.6082061832104699</v>
      </c>
      <c r="S1617" s="22">
        <f t="shared" si="637"/>
        <v>-2.30120618321047</v>
      </c>
      <c r="T1617" s="5">
        <f t="shared" si="638"/>
        <v>2.9456771231828616</v>
      </c>
      <c r="U1617" s="5"/>
      <c r="V1617" s="5"/>
      <c r="W1617" s="5">
        <f t="shared" si="639"/>
        <v>0.30699999999999994</v>
      </c>
      <c r="X1617" s="4">
        <f t="shared" si="640"/>
        <v>0.31200000000000006</v>
      </c>
      <c r="Y1617" s="4">
        <f t="shared" si="641"/>
        <v>5.0000000000001155E-3</v>
      </c>
      <c r="Z1617" s="30">
        <f t="shared" si="642"/>
        <v>2017</v>
      </c>
      <c r="AA1617" s="4">
        <f t="shared" si="643"/>
        <v>-1</v>
      </c>
      <c r="AB1617" s="4">
        <f t="shared" si="644"/>
        <v>-1</v>
      </c>
      <c r="AC1617" s="4">
        <f t="shared" si="645"/>
        <v>0</v>
      </c>
      <c r="AD1617" s="4"/>
      <c r="AE1617" s="4">
        <f t="shared" si="646"/>
        <v>2.9158191352380847E-3</v>
      </c>
      <c r="AF1617" s="31">
        <f t="shared" si="647"/>
        <v>-0.69300000000000006</v>
      </c>
      <c r="AG1617" s="31">
        <f t="shared" si="648"/>
        <v>-0.68799999999999994</v>
      </c>
      <c r="AH1617" s="3">
        <f t="shared" si="649"/>
        <v>0</v>
      </c>
      <c r="AI1617" s="40" t="b">
        <f t="shared" si="650"/>
        <v>0</v>
      </c>
      <c r="AJ1617" s="3">
        <f t="shared" si="651"/>
        <v>2.424859414388203E-2</v>
      </c>
      <c r="AK1617" s="3">
        <f t="shared" si="652"/>
        <v>0.79633120344464525</v>
      </c>
    </row>
    <row r="1618" spans="1:37" s="3" customFormat="1" x14ac:dyDescent="0.25">
      <c r="A1618" s="9">
        <v>42995</v>
      </c>
      <c r="B1618" s="1" t="s">
        <v>40</v>
      </c>
      <c r="C1618" s="1" t="s">
        <v>46</v>
      </c>
      <c r="D1618">
        <v>9</v>
      </c>
      <c r="E1618" s="1">
        <v>3</v>
      </c>
      <c r="F1618">
        <f t="shared" si="628"/>
        <v>1</v>
      </c>
      <c r="G1618">
        <f t="shared" si="629"/>
        <v>0</v>
      </c>
      <c r="H1618" s="4">
        <v>1.333</v>
      </c>
      <c r="I1618" s="4">
        <v>3.64</v>
      </c>
      <c r="J1618" s="4">
        <v>1.377</v>
      </c>
      <c r="K1618" s="4">
        <v>3.35</v>
      </c>
      <c r="L1618" s="18">
        <f t="shared" si="630"/>
        <v>70</v>
      </c>
      <c r="M1618" s="18">
        <f t="shared" si="631"/>
        <v>25</v>
      </c>
      <c r="N1618" s="18">
        <f t="shared" si="632"/>
        <v>70</v>
      </c>
      <c r="O1618" s="18">
        <f t="shared" si="633"/>
        <v>25</v>
      </c>
      <c r="P1618" s="4">
        <f t="shared" si="634"/>
        <v>201709</v>
      </c>
      <c r="Q1618" s="23">
        <f t="shared" si="635"/>
        <v>1.333</v>
      </c>
      <c r="R1618" s="23">
        <f t="shared" si="636"/>
        <v>-3.3817908817908822</v>
      </c>
      <c r="S1618" s="22">
        <f t="shared" si="637"/>
        <v>-2.0487908817908824</v>
      </c>
      <c r="T1618" s="5">
        <f t="shared" si="638"/>
        <v>2.730682670667667</v>
      </c>
      <c r="U1618" s="5"/>
      <c r="V1618" s="5"/>
      <c r="W1618" s="5">
        <f t="shared" si="639"/>
        <v>0.33299999999999996</v>
      </c>
      <c r="X1618" s="4">
        <f t="shared" si="640"/>
        <v>0.377</v>
      </c>
      <c r="Y1618" s="4">
        <f t="shared" si="641"/>
        <v>4.4000000000000039E-2</v>
      </c>
      <c r="Z1618" s="30">
        <f t="shared" si="642"/>
        <v>2017</v>
      </c>
      <c r="AA1618" s="4">
        <f t="shared" si="643"/>
        <v>-1</v>
      </c>
      <c r="AB1618" s="4">
        <f t="shared" si="644"/>
        <v>-1</v>
      </c>
      <c r="AC1618" s="4">
        <f t="shared" si="645"/>
        <v>0</v>
      </c>
      <c r="AD1618" s="4"/>
      <c r="AE1618" s="4">
        <f t="shared" si="646"/>
        <v>2.3971134395799454E-2</v>
      </c>
      <c r="AF1618" s="31">
        <f t="shared" si="647"/>
        <v>-0.66700000000000004</v>
      </c>
      <c r="AG1618" s="31">
        <f t="shared" si="648"/>
        <v>-0.623</v>
      </c>
      <c r="AH1618" s="3">
        <f t="shared" si="649"/>
        <v>0</v>
      </c>
      <c r="AI1618" s="40" t="b">
        <f t="shared" si="650"/>
        <v>0</v>
      </c>
      <c r="AJ1618" s="3">
        <f t="shared" si="651"/>
        <v>2.4307259199678244E-2</v>
      </c>
      <c r="AK1618" s="3">
        <f t="shared" si="652"/>
        <v>0.78877010015993076</v>
      </c>
    </row>
    <row r="1619" spans="1:37" s="3" customFormat="1" x14ac:dyDescent="0.25">
      <c r="A1619" s="9">
        <v>42995</v>
      </c>
      <c r="B1619" s="1" t="s">
        <v>36</v>
      </c>
      <c r="C1619" s="1" t="s">
        <v>63</v>
      </c>
      <c r="D1619">
        <v>13</v>
      </c>
      <c r="E1619" s="1">
        <v>16</v>
      </c>
      <c r="F1619">
        <f t="shared" si="628"/>
        <v>0</v>
      </c>
      <c r="G1619">
        <f t="shared" si="629"/>
        <v>1</v>
      </c>
      <c r="H1619" s="4">
        <v>3.85</v>
      </c>
      <c r="I1619" s="4">
        <v>1.3069999999999999</v>
      </c>
      <c r="J1619" s="4">
        <v>3.56</v>
      </c>
      <c r="K1619" s="4">
        <v>1.3440000000000001</v>
      </c>
      <c r="L1619" s="18">
        <f t="shared" si="630"/>
        <v>20</v>
      </c>
      <c r="M1619" s="18">
        <f t="shared" si="631"/>
        <v>75</v>
      </c>
      <c r="N1619" s="18">
        <f t="shared" si="632"/>
        <v>25</v>
      </c>
      <c r="O1619" s="18">
        <f t="shared" si="633"/>
        <v>70</v>
      </c>
      <c r="P1619" s="4">
        <f t="shared" si="634"/>
        <v>201709</v>
      </c>
      <c r="Q1619" s="23">
        <f t="shared" si="635"/>
        <v>2.9456771231828616</v>
      </c>
      <c r="R1619" s="23">
        <f t="shared" si="636"/>
        <v>-3.6082061832104699</v>
      </c>
      <c r="S1619" s="22">
        <f t="shared" si="637"/>
        <v>-0.66252906002760836</v>
      </c>
      <c r="T1619" s="5">
        <f t="shared" si="638"/>
        <v>0.33948051948051944</v>
      </c>
      <c r="U1619" s="5"/>
      <c r="V1619" s="5"/>
      <c r="W1619" s="5">
        <f t="shared" si="639"/>
        <v>-1</v>
      </c>
      <c r="X1619" s="4">
        <f t="shared" si="640"/>
        <v>-1</v>
      </c>
      <c r="Y1619" s="4">
        <f t="shared" si="641"/>
        <v>0</v>
      </c>
      <c r="Z1619" s="30">
        <f t="shared" si="642"/>
        <v>2017</v>
      </c>
      <c r="AA1619" s="4">
        <f t="shared" si="643"/>
        <v>0.30699999999999994</v>
      </c>
      <c r="AB1619" s="4">
        <f t="shared" si="644"/>
        <v>0.34400000000000008</v>
      </c>
      <c r="AC1619" s="4">
        <f t="shared" si="645"/>
        <v>3.7000000000000144E-2</v>
      </c>
      <c r="AD1619" s="4"/>
      <c r="AE1619" s="4">
        <f t="shared" si="646"/>
        <v>-2.1158616664234686E-2</v>
      </c>
      <c r="AF1619" s="31">
        <f t="shared" si="647"/>
        <v>-0.69300000000000006</v>
      </c>
      <c r="AG1619" s="31">
        <f t="shared" si="648"/>
        <v>-0.65599999999999992</v>
      </c>
      <c r="AH1619" s="3">
        <f t="shared" si="649"/>
        <v>0</v>
      </c>
      <c r="AI1619" s="40" t="b">
        <f t="shared" si="650"/>
        <v>0</v>
      </c>
      <c r="AJ1619" s="3">
        <f t="shared" si="651"/>
        <v>2.424859414388203E-2</v>
      </c>
      <c r="AK1619" s="3">
        <f t="shared" si="652"/>
        <v>0.79633120344464525</v>
      </c>
    </row>
    <row r="1620" spans="1:37" s="3" customFormat="1" x14ac:dyDescent="0.25">
      <c r="A1620" s="9">
        <v>42995</v>
      </c>
      <c r="B1620" s="1" t="s">
        <v>56</v>
      </c>
      <c r="C1620" s="1" t="s">
        <v>50</v>
      </c>
      <c r="D1620">
        <v>16</v>
      </c>
      <c r="E1620" s="1">
        <v>37</v>
      </c>
      <c r="F1620">
        <f t="shared" si="628"/>
        <v>0</v>
      </c>
      <c r="G1620">
        <f t="shared" si="629"/>
        <v>1</v>
      </c>
      <c r="H1620" s="4">
        <v>2.06</v>
      </c>
      <c r="I1620" s="4">
        <v>1.8540000000000001</v>
      </c>
      <c r="J1620" s="4">
        <v>2.0499999999999998</v>
      </c>
      <c r="K1620" s="4">
        <v>1.8620000000000001</v>
      </c>
      <c r="L1620" s="18">
        <f t="shared" si="630"/>
        <v>40</v>
      </c>
      <c r="M1620" s="18">
        <f t="shared" si="631"/>
        <v>50</v>
      </c>
      <c r="N1620" s="18">
        <f t="shared" si="632"/>
        <v>45</v>
      </c>
      <c r="O1620" s="18">
        <f t="shared" si="633"/>
        <v>50</v>
      </c>
      <c r="P1620" s="4">
        <f t="shared" si="634"/>
        <v>201709</v>
      </c>
      <c r="Q1620" s="23">
        <f t="shared" si="635"/>
        <v>1.1111111111111112</v>
      </c>
      <c r="R1620" s="23">
        <f t="shared" si="636"/>
        <v>-2.1143564137687241</v>
      </c>
      <c r="S1620" s="22">
        <f t="shared" si="637"/>
        <v>-1.0032453026576129</v>
      </c>
      <c r="T1620" s="5">
        <f t="shared" si="638"/>
        <v>0.9</v>
      </c>
      <c r="U1620" s="5"/>
      <c r="V1620" s="5"/>
      <c r="W1620" s="5">
        <f t="shared" si="639"/>
        <v>-1</v>
      </c>
      <c r="X1620" s="4">
        <f t="shared" si="640"/>
        <v>-1</v>
      </c>
      <c r="Y1620" s="4">
        <f t="shared" si="641"/>
        <v>0</v>
      </c>
      <c r="Z1620" s="30">
        <f t="shared" si="642"/>
        <v>2017</v>
      </c>
      <c r="AA1620" s="4">
        <f t="shared" si="643"/>
        <v>0.85400000000000009</v>
      </c>
      <c r="AB1620" s="4">
        <f t="shared" si="644"/>
        <v>0.8620000000000001</v>
      </c>
      <c r="AC1620" s="4">
        <f t="shared" si="645"/>
        <v>8.0000000000000071E-3</v>
      </c>
      <c r="AD1620" s="4"/>
      <c r="AE1620" s="4">
        <f t="shared" si="646"/>
        <v>-2.3679848448970309E-3</v>
      </c>
      <c r="AF1620" s="31">
        <f t="shared" si="647"/>
        <v>-0.14599999999999991</v>
      </c>
      <c r="AG1620" s="31">
        <f t="shared" si="648"/>
        <v>-0.1379999999999999</v>
      </c>
      <c r="AH1620" s="3">
        <f t="shared" si="649"/>
        <v>0</v>
      </c>
      <c r="AI1620" s="40" t="b">
        <f t="shared" si="650"/>
        <v>0</v>
      </c>
      <c r="AJ1620" s="3">
        <f t="shared" si="651"/>
        <v>2.421052631578946E-2</v>
      </c>
      <c r="AK1620" s="3">
        <f t="shared" si="652"/>
        <v>0.73167142704151189</v>
      </c>
    </row>
    <row r="1621" spans="1:37" s="3" customFormat="1" x14ac:dyDescent="0.25">
      <c r="A1621" s="9">
        <v>42995</v>
      </c>
      <c r="B1621" s="1" t="s">
        <v>49</v>
      </c>
      <c r="C1621" s="1" t="s">
        <v>55</v>
      </c>
      <c r="D1621">
        <v>27</v>
      </c>
      <c r="E1621" s="1">
        <v>20</v>
      </c>
      <c r="F1621">
        <f t="shared" si="628"/>
        <v>1</v>
      </c>
      <c r="G1621">
        <f t="shared" si="629"/>
        <v>0</v>
      </c>
      <c r="H1621" s="4">
        <v>1.48</v>
      </c>
      <c r="I1621" s="4">
        <v>2.86</v>
      </c>
      <c r="J1621" s="4">
        <v>1.51</v>
      </c>
      <c r="K1621" s="4">
        <v>2.76</v>
      </c>
      <c r="L1621" s="18">
        <f t="shared" si="630"/>
        <v>60</v>
      </c>
      <c r="M1621" s="18">
        <f t="shared" si="631"/>
        <v>30</v>
      </c>
      <c r="N1621" s="18">
        <f t="shared" si="632"/>
        <v>65</v>
      </c>
      <c r="O1621" s="18">
        <f t="shared" si="633"/>
        <v>35</v>
      </c>
      <c r="P1621" s="4">
        <f t="shared" si="634"/>
        <v>201709</v>
      </c>
      <c r="Q1621" s="23">
        <f t="shared" si="635"/>
        <v>1.48</v>
      </c>
      <c r="R1621" s="23">
        <f t="shared" si="636"/>
        <v>-2.620967741935484</v>
      </c>
      <c r="S1621" s="22">
        <f t="shared" si="637"/>
        <v>-1.140967741935484</v>
      </c>
      <c r="T1621" s="5">
        <f t="shared" si="638"/>
        <v>1.9324324324324325</v>
      </c>
      <c r="U1621" s="5"/>
      <c r="V1621" s="5"/>
      <c r="W1621" s="5">
        <f t="shared" si="639"/>
        <v>0.48</v>
      </c>
      <c r="X1621" s="4">
        <f t="shared" si="640"/>
        <v>0.51</v>
      </c>
      <c r="Y1621" s="4">
        <f t="shared" si="641"/>
        <v>3.0000000000000027E-2</v>
      </c>
      <c r="Z1621" s="30">
        <f t="shared" si="642"/>
        <v>2017</v>
      </c>
      <c r="AA1621" s="4">
        <f t="shared" si="643"/>
        <v>-1</v>
      </c>
      <c r="AB1621" s="4">
        <f t="shared" si="644"/>
        <v>-1</v>
      </c>
      <c r="AC1621" s="4">
        <f t="shared" si="645"/>
        <v>0</v>
      </c>
      <c r="AD1621" s="4"/>
      <c r="AE1621" s="4">
        <f t="shared" si="646"/>
        <v>1.3424020046536533E-2</v>
      </c>
      <c r="AF1621" s="31">
        <f t="shared" si="647"/>
        <v>-0.52</v>
      </c>
      <c r="AG1621" s="31">
        <f t="shared" si="648"/>
        <v>-0.49</v>
      </c>
      <c r="AH1621" s="3">
        <f t="shared" si="649"/>
        <v>0</v>
      </c>
      <c r="AI1621" s="40" t="b">
        <f t="shared" si="650"/>
        <v>0</v>
      </c>
      <c r="AJ1621" s="3">
        <f t="shared" si="651"/>
        <v>2.4700460829493065E-2</v>
      </c>
      <c r="AK1621" s="3">
        <f t="shared" si="652"/>
        <v>0.75776648428321081</v>
      </c>
    </row>
    <row r="1622" spans="1:37" s="3" customFormat="1" x14ac:dyDescent="0.25">
      <c r="A1622" s="9">
        <v>42995</v>
      </c>
      <c r="B1622" s="1" t="s">
        <v>42</v>
      </c>
      <c r="C1622" s="1" t="s">
        <v>52</v>
      </c>
      <c r="D1622">
        <v>20</v>
      </c>
      <c r="E1622" s="1">
        <v>36</v>
      </c>
      <c r="F1622">
        <f t="shared" si="628"/>
        <v>0</v>
      </c>
      <c r="G1622">
        <f t="shared" si="629"/>
        <v>1</v>
      </c>
      <c r="H1622" s="4">
        <v>2.81</v>
      </c>
      <c r="I1622" s="4">
        <v>1.4950000000000001</v>
      </c>
      <c r="J1622" s="4">
        <v>3.11</v>
      </c>
      <c r="K1622" s="4">
        <v>1.423</v>
      </c>
      <c r="L1622" s="18">
        <f t="shared" si="630"/>
        <v>30</v>
      </c>
      <c r="M1622" s="18">
        <f t="shared" si="631"/>
        <v>65</v>
      </c>
      <c r="N1622" s="18">
        <f t="shared" si="632"/>
        <v>30</v>
      </c>
      <c r="O1622" s="18">
        <f t="shared" si="633"/>
        <v>70</v>
      </c>
      <c r="P1622" s="4">
        <f t="shared" si="634"/>
        <v>201709</v>
      </c>
      <c r="Q1622" s="23">
        <f t="shared" si="635"/>
        <v>1.8795986622073577</v>
      </c>
      <c r="R1622" s="23">
        <f t="shared" si="636"/>
        <v>-2.5726882080473237</v>
      </c>
      <c r="S1622" s="22">
        <f t="shared" si="637"/>
        <v>-0.69308954583996596</v>
      </c>
      <c r="T1622" s="5">
        <f t="shared" si="638"/>
        <v>0.53202846975088969</v>
      </c>
      <c r="U1622" s="5"/>
      <c r="V1622" s="5"/>
      <c r="W1622" s="5">
        <f t="shared" si="639"/>
        <v>-1</v>
      </c>
      <c r="X1622" s="4">
        <f t="shared" si="640"/>
        <v>-1</v>
      </c>
      <c r="Y1622" s="4">
        <f t="shared" si="641"/>
        <v>0</v>
      </c>
      <c r="Z1622" s="30">
        <f t="shared" si="642"/>
        <v>2017</v>
      </c>
      <c r="AA1622" s="4">
        <f t="shared" si="643"/>
        <v>0.49500000000000011</v>
      </c>
      <c r="AB1622" s="4">
        <f t="shared" si="644"/>
        <v>0.42300000000000004</v>
      </c>
      <c r="AC1622" s="4">
        <f t="shared" si="645"/>
        <v>-7.2000000000000064E-2</v>
      </c>
      <c r="AD1622" s="4"/>
      <c r="AE1622" s="4">
        <f t="shared" si="646"/>
        <v>3.4328477760867837E-2</v>
      </c>
      <c r="AF1622" s="31">
        <f t="shared" si="647"/>
        <v>-0.50499999999999989</v>
      </c>
      <c r="AG1622" s="31">
        <f t="shared" si="648"/>
        <v>-0.57699999999999996</v>
      </c>
      <c r="AH1622" s="3">
        <f t="shared" si="649"/>
        <v>1</v>
      </c>
      <c r="AI1622" s="40" t="b">
        <f t="shared" si="650"/>
        <v>0</v>
      </c>
      <c r="AJ1622" s="3">
        <f t="shared" si="651"/>
        <v>2.4169570267131069E-2</v>
      </c>
      <c r="AK1622" s="3">
        <f t="shared" si="652"/>
        <v>0.75606274600001655</v>
      </c>
    </row>
    <row r="1623" spans="1:37" s="3" customFormat="1" x14ac:dyDescent="0.25">
      <c r="A1623" s="9">
        <v>42995</v>
      </c>
      <c r="B1623" s="1" t="s">
        <v>57</v>
      </c>
      <c r="C1623" s="1" t="s">
        <v>60</v>
      </c>
      <c r="D1623">
        <v>26</v>
      </c>
      <c r="E1623" s="1">
        <v>9</v>
      </c>
      <c r="F1623">
        <f t="shared" si="628"/>
        <v>1</v>
      </c>
      <c r="G1623">
        <f t="shared" si="629"/>
        <v>0</v>
      </c>
      <c r="H1623" s="4">
        <v>1.327</v>
      </c>
      <c r="I1623" s="4">
        <v>3.69</v>
      </c>
      <c r="J1623" s="4">
        <v>1.2769999999999999</v>
      </c>
      <c r="K1623" s="4">
        <v>4.1399999999999997</v>
      </c>
      <c r="L1623" s="18">
        <f t="shared" si="630"/>
        <v>70</v>
      </c>
      <c r="M1623" s="18">
        <f t="shared" si="631"/>
        <v>25</v>
      </c>
      <c r="N1623" s="18">
        <f t="shared" si="632"/>
        <v>75</v>
      </c>
      <c r="O1623" s="18">
        <f t="shared" si="633"/>
        <v>20</v>
      </c>
      <c r="P1623" s="4">
        <f t="shared" si="634"/>
        <v>201709</v>
      </c>
      <c r="Q1623" s="23">
        <f t="shared" si="635"/>
        <v>1.327</v>
      </c>
      <c r="R1623" s="23">
        <f t="shared" si="636"/>
        <v>-3.4298511874310793</v>
      </c>
      <c r="S1623" s="22">
        <f t="shared" si="637"/>
        <v>-2.1028511874310793</v>
      </c>
      <c r="T1623" s="5">
        <f t="shared" si="638"/>
        <v>2.7807083647324795</v>
      </c>
      <c r="U1623" s="5"/>
      <c r="V1623" s="5"/>
      <c r="W1623" s="5">
        <f t="shared" si="639"/>
        <v>0.32699999999999996</v>
      </c>
      <c r="X1623" s="4">
        <f t="shared" si="640"/>
        <v>0.27699999999999991</v>
      </c>
      <c r="Y1623" s="4">
        <f t="shared" si="641"/>
        <v>-5.0000000000000044E-2</v>
      </c>
      <c r="Z1623" s="30">
        <f t="shared" si="642"/>
        <v>2017</v>
      </c>
      <c r="AA1623" s="4">
        <f t="shared" si="643"/>
        <v>-1</v>
      </c>
      <c r="AB1623" s="4">
        <f t="shared" si="644"/>
        <v>-1</v>
      </c>
      <c r="AC1623" s="4">
        <f t="shared" si="645"/>
        <v>0</v>
      </c>
      <c r="AD1623" s="4"/>
      <c r="AE1623" s="4">
        <f t="shared" si="646"/>
        <v>-2.9505853666308868E-2</v>
      </c>
      <c r="AF1623" s="31">
        <f t="shared" si="647"/>
        <v>-0.67300000000000004</v>
      </c>
      <c r="AG1623" s="31">
        <f t="shared" si="648"/>
        <v>-0.72300000000000009</v>
      </c>
      <c r="AH1623" s="3">
        <f t="shared" si="649"/>
        <v>1</v>
      </c>
      <c r="AI1623" s="40" t="b">
        <f t="shared" si="650"/>
        <v>0</v>
      </c>
      <c r="AJ1623" s="3">
        <f t="shared" si="651"/>
        <v>2.3992425752441537E-2</v>
      </c>
      <c r="AK1623" s="3">
        <f t="shared" si="652"/>
        <v>0.79075768178019801</v>
      </c>
    </row>
    <row r="1624" spans="1:37" s="3" customFormat="1" x14ac:dyDescent="0.25">
      <c r="A1624" s="9">
        <v>42995</v>
      </c>
      <c r="B1624" s="1" t="s">
        <v>39</v>
      </c>
      <c r="C1624" s="1" t="s">
        <v>45</v>
      </c>
      <c r="D1624">
        <v>29</v>
      </c>
      <c r="E1624" s="1">
        <v>7</v>
      </c>
      <c r="F1624">
        <f t="shared" si="628"/>
        <v>1</v>
      </c>
      <c r="G1624">
        <f t="shared" si="629"/>
        <v>0</v>
      </c>
      <c r="H1624" s="4">
        <v>1.35</v>
      </c>
      <c r="I1624" s="4">
        <v>3.52</v>
      </c>
      <c r="J1624" s="4">
        <v>1.35</v>
      </c>
      <c r="K1624" s="4">
        <v>3.52</v>
      </c>
      <c r="L1624" s="18">
        <f t="shared" si="630"/>
        <v>70</v>
      </c>
      <c r="M1624" s="18">
        <f t="shared" si="631"/>
        <v>25</v>
      </c>
      <c r="N1624" s="18">
        <f t="shared" si="632"/>
        <v>70</v>
      </c>
      <c r="O1624" s="18">
        <f t="shared" si="633"/>
        <v>25</v>
      </c>
      <c r="P1624" s="4">
        <f t="shared" si="634"/>
        <v>201709</v>
      </c>
      <c r="Q1624" s="23">
        <f t="shared" si="635"/>
        <v>1.35</v>
      </c>
      <c r="R1624" s="23">
        <f t="shared" si="636"/>
        <v>-3.2539682539682531</v>
      </c>
      <c r="S1624" s="22">
        <f t="shared" si="637"/>
        <v>-1.903968253968253</v>
      </c>
      <c r="T1624" s="5">
        <f t="shared" si="638"/>
        <v>2.6074074074074072</v>
      </c>
      <c r="U1624" s="5"/>
      <c r="V1624" s="5"/>
      <c r="W1624" s="5">
        <f t="shared" si="639"/>
        <v>0.35000000000000009</v>
      </c>
      <c r="X1624" s="4">
        <f t="shared" si="640"/>
        <v>0.35000000000000009</v>
      </c>
      <c r="Y1624" s="4">
        <f t="shared" si="641"/>
        <v>0</v>
      </c>
      <c r="Z1624" s="30">
        <f t="shared" si="642"/>
        <v>2017</v>
      </c>
      <c r="AA1624" s="4">
        <f t="shared" si="643"/>
        <v>-1</v>
      </c>
      <c r="AB1624" s="4">
        <f t="shared" si="644"/>
        <v>-1</v>
      </c>
      <c r="AC1624" s="4">
        <f t="shared" si="645"/>
        <v>0</v>
      </c>
      <c r="AD1624" s="4"/>
      <c r="AE1624" s="4">
        <f t="shared" si="646"/>
        <v>0</v>
      </c>
      <c r="AF1624" s="31">
        <f t="shared" si="647"/>
        <v>-0.64999999999999991</v>
      </c>
      <c r="AG1624" s="31">
        <f t="shared" si="648"/>
        <v>-0.64999999999999991</v>
      </c>
      <c r="AH1624" s="3">
        <f t="shared" si="649"/>
        <v>0</v>
      </c>
      <c r="AI1624" s="40" t="b">
        <f t="shared" si="650"/>
        <v>0</v>
      </c>
      <c r="AJ1624" s="3">
        <f t="shared" si="651"/>
        <v>2.4229979466118934E-2</v>
      </c>
      <c r="AK1624" s="3">
        <f t="shared" si="652"/>
        <v>0.7843367740253262</v>
      </c>
    </row>
    <row r="1625" spans="1:37" s="3" customFormat="1" x14ac:dyDescent="0.25">
      <c r="A1625" s="9">
        <v>42992</v>
      </c>
      <c r="B1625" s="1" t="s">
        <v>44</v>
      </c>
      <c r="C1625" s="1" t="s">
        <v>47</v>
      </c>
      <c r="D1625">
        <v>9</v>
      </c>
      <c r="E1625" s="1">
        <v>13</v>
      </c>
      <c r="F1625">
        <f t="shared" si="628"/>
        <v>0</v>
      </c>
      <c r="G1625">
        <f t="shared" si="629"/>
        <v>1</v>
      </c>
      <c r="H1625" s="4">
        <v>1.5580000000000001</v>
      </c>
      <c r="I1625" s="4">
        <v>2.61</v>
      </c>
      <c r="J1625" s="4">
        <v>1.454</v>
      </c>
      <c r="K1625" s="4">
        <v>2.97</v>
      </c>
      <c r="L1625" s="18">
        <f t="shared" si="630"/>
        <v>60</v>
      </c>
      <c r="M1625" s="18">
        <f t="shared" si="631"/>
        <v>35</v>
      </c>
      <c r="N1625" s="18">
        <f t="shared" si="632"/>
        <v>65</v>
      </c>
      <c r="O1625" s="18">
        <f t="shared" si="633"/>
        <v>30</v>
      </c>
      <c r="P1625" s="4">
        <f t="shared" si="634"/>
        <v>201709</v>
      </c>
      <c r="Q1625" s="23">
        <f t="shared" si="635"/>
        <v>0.59693486590038314</v>
      </c>
      <c r="R1625" s="23">
        <f t="shared" si="636"/>
        <v>-2.4132327077628619</v>
      </c>
      <c r="S1625" s="22">
        <f t="shared" si="637"/>
        <v>-1.8162978418624789</v>
      </c>
      <c r="T1625" s="5">
        <f t="shared" si="638"/>
        <v>1.6752246469833119</v>
      </c>
      <c r="U1625" s="5"/>
      <c r="V1625" s="5"/>
      <c r="W1625" s="5">
        <f t="shared" si="639"/>
        <v>-1</v>
      </c>
      <c r="X1625" s="4">
        <f t="shared" si="640"/>
        <v>-1</v>
      </c>
      <c r="Y1625" s="4">
        <f t="shared" si="641"/>
        <v>0</v>
      </c>
      <c r="Z1625" s="30">
        <f t="shared" si="642"/>
        <v>2017</v>
      </c>
      <c r="AA1625" s="4">
        <f t="shared" si="643"/>
        <v>1.6099999999999999</v>
      </c>
      <c r="AB1625" s="4">
        <f t="shared" si="644"/>
        <v>1.9700000000000002</v>
      </c>
      <c r="AC1625" s="4">
        <f t="shared" si="645"/>
        <v>0.36000000000000032</v>
      </c>
      <c r="AD1625" s="4"/>
      <c r="AE1625" s="4">
        <f t="shared" si="646"/>
        <v>-4.5909385467560626E-2</v>
      </c>
      <c r="AF1625" s="31">
        <f t="shared" si="647"/>
        <v>0.60999999999999988</v>
      </c>
      <c r="AG1625" s="31">
        <f t="shared" si="648"/>
        <v>0.9700000000000002</v>
      </c>
      <c r="AH1625" s="3">
        <f t="shared" si="649"/>
        <v>1</v>
      </c>
      <c r="AI1625" s="40">
        <f t="shared" si="650"/>
        <v>2.1451139551267984E-2</v>
      </c>
      <c r="AJ1625" s="3">
        <f t="shared" si="651"/>
        <v>2.4380998080614336E-2</v>
      </c>
      <c r="AK1625" s="3">
        <f t="shared" si="652"/>
        <v>0.74793543982596256</v>
      </c>
    </row>
    <row r="1626" spans="1:37" s="3" customFormat="1" x14ac:dyDescent="0.25">
      <c r="A1626" s="9">
        <v>42989</v>
      </c>
      <c r="B1626" s="1" t="s">
        <v>35</v>
      </c>
      <c r="C1626" s="1" t="s">
        <v>74</v>
      </c>
      <c r="D1626">
        <v>24</v>
      </c>
      <c r="E1626" s="1">
        <v>21</v>
      </c>
      <c r="F1626">
        <f t="shared" si="628"/>
        <v>1</v>
      </c>
      <c r="G1626">
        <f t="shared" si="629"/>
        <v>0</v>
      </c>
      <c r="H1626" s="4">
        <v>1.5609999999999999</v>
      </c>
      <c r="I1626" s="4">
        <v>2.6</v>
      </c>
      <c r="J1626" s="4">
        <v>1.6890000000000001</v>
      </c>
      <c r="K1626" s="4">
        <v>2.31</v>
      </c>
      <c r="L1626" s="18">
        <f t="shared" si="630"/>
        <v>60</v>
      </c>
      <c r="M1626" s="18">
        <f t="shared" si="631"/>
        <v>35</v>
      </c>
      <c r="N1626" s="18">
        <f t="shared" si="632"/>
        <v>55</v>
      </c>
      <c r="O1626" s="18">
        <f t="shared" si="633"/>
        <v>40</v>
      </c>
      <c r="P1626" s="4">
        <f t="shared" si="634"/>
        <v>201709</v>
      </c>
      <c r="Q1626" s="23">
        <f t="shared" si="635"/>
        <v>1.5609999999999999</v>
      </c>
      <c r="R1626" s="23">
        <f t="shared" si="636"/>
        <v>-2.4075311942959003</v>
      </c>
      <c r="S1626" s="22">
        <f t="shared" si="637"/>
        <v>-0.8465311942959004</v>
      </c>
      <c r="T1626" s="5">
        <f t="shared" si="638"/>
        <v>1.6655989750160154</v>
      </c>
      <c r="U1626" s="5"/>
      <c r="V1626" s="5"/>
      <c r="W1626" s="5">
        <f t="shared" si="639"/>
        <v>0.56099999999999994</v>
      </c>
      <c r="X1626" s="4">
        <f t="shared" si="640"/>
        <v>0.68900000000000006</v>
      </c>
      <c r="Y1626" s="4">
        <f t="shared" si="641"/>
        <v>0.12800000000000011</v>
      </c>
      <c r="Z1626" s="30">
        <f t="shared" si="642"/>
        <v>2017</v>
      </c>
      <c r="AA1626" s="4">
        <f t="shared" si="643"/>
        <v>-1</v>
      </c>
      <c r="AB1626" s="4">
        <f t="shared" si="644"/>
        <v>-1</v>
      </c>
      <c r="AC1626" s="4">
        <f t="shared" si="645"/>
        <v>0</v>
      </c>
      <c r="AD1626" s="4"/>
      <c r="AE1626" s="4">
        <f t="shared" si="646"/>
        <v>4.8548678963895364E-2</v>
      </c>
      <c r="AF1626" s="31">
        <f t="shared" si="647"/>
        <v>-0.43900000000000006</v>
      </c>
      <c r="AG1626" s="31">
        <f t="shared" si="648"/>
        <v>-0.31099999999999994</v>
      </c>
      <c r="AH1626" s="3">
        <f t="shared" si="649"/>
        <v>1</v>
      </c>
      <c r="AI1626" s="40">
        <f t="shared" si="650"/>
        <v>2.3318303957735598E-2</v>
      </c>
      <c r="AJ1626" s="3">
        <f t="shared" si="651"/>
        <v>2.4609468877673457E-2</v>
      </c>
      <c r="AK1626" s="3">
        <f t="shared" si="652"/>
        <v>0.7473930973719608</v>
      </c>
    </row>
    <row r="1627" spans="1:37" s="3" customFormat="1" x14ac:dyDescent="0.25">
      <c r="A1627" s="9">
        <v>42989</v>
      </c>
      <c r="B1627" s="1" t="s">
        <v>60</v>
      </c>
      <c r="C1627" s="1" t="s">
        <v>42</v>
      </c>
      <c r="D1627">
        <v>29</v>
      </c>
      <c r="E1627" s="1">
        <v>19</v>
      </c>
      <c r="F1627">
        <f t="shared" si="628"/>
        <v>1</v>
      </c>
      <c r="G1627">
        <f t="shared" si="629"/>
        <v>0</v>
      </c>
      <c r="H1627" s="4">
        <v>1.5309999999999999</v>
      </c>
      <c r="I1627" s="4">
        <v>2.69</v>
      </c>
      <c r="J1627" s="4">
        <v>1.581</v>
      </c>
      <c r="K1627" s="4">
        <v>2.5499999999999998</v>
      </c>
      <c r="L1627" s="18">
        <f t="shared" si="630"/>
        <v>60</v>
      </c>
      <c r="M1627" s="18">
        <f t="shared" si="631"/>
        <v>35</v>
      </c>
      <c r="N1627" s="18">
        <f t="shared" si="632"/>
        <v>60</v>
      </c>
      <c r="O1627" s="18">
        <f t="shared" si="633"/>
        <v>35</v>
      </c>
      <c r="P1627" s="4">
        <f t="shared" si="634"/>
        <v>201709</v>
      </c>
      <c r="Q1627" s="23">
        <f t="shared" si="635"/>
        <v>1.5309999999999999</v>
      </c>
      <c r="R1627" s="23">
        <f t="shared" si="636"/>
        <v>-2.474955147706126</v>
      </c>
      <c r="S1627" s="22">
        <f t="shared" si="637"/>
        <v>-0.9439551477061261</v>
      </c>
      <c r="T1627" s="5">
        <f t="shared" si="638"/>
        <v>1.7570215545395167</v>
      </c>
      <c r="U1627" s="5"/>
      <c r="V1627" s="5"/>
      <c r="W1627" s="5">
        <f t="shared" si="639"/>
        <v>0.53099999999999992</v>
      </c>
      <c r="X1627" s="4">
        <f t="shared" si="640"/>
        <v>0.58099999999999996</v>
      </c>
      <c r="Y1627" s="4">
        <f t="shared" si="641"/>
        <v>5.0000000000000044E-2</v>
      </c>
      <c r="Z1627" s="30">
        <f t="shared" si="642"/>
        <v>2017</v>
      </c>
      <c r="AA1627" s="4">
        <f t="shared" si="643"/>
        <v>-1</v>
      </c>
      <c r="AB1627" s="4">
        <f t="shared" si="644"/>
        <v>-1</v>
      </c>
      <c r="AC1627" s="4">
        <f t="shared" si="645"/>
        <v>0</v>
      </c>
      <c r="AD1627" s="4"/>
      <c r="AE1627" s="4">
        <f t="shared" si="646"/>
        <v>2.0656795197377731E-2</v>
      </c>
      <c r="AF1627" s="31">
        <f t="shared" si="647"/>
        <v>-0.46900000000000008</v>
      </c>
      <c r="AG1627" s="31">
        <f t="shared" si="648"/>
        <v>-0.41900000000000004</v>
      </c>
      <c r="AH1627" s="3">
        <f t="shared" si="649"/>
        <v>0</v>
      </c>
      <c r="AI1627" s="40" t="b">
        <f t="shared" si="650"/>
        <v>0</v>
      </c>
      <c r="AJ1627" s="3">
        <f t="shared" si="651"/>
        <v>2.4309405354181579E-2</v>
      </c>
      <c r="AK1627" s="3">
        <f t="shared" si="652"/>
        <v>0.75113695496614086</v>
      </c>
    </row>
    <row r="1628" spans="1:37" s="3" customFormat="1" x14ac:dyDescent="0.25">
      <c r="A1628" s="9">
        <v>42988</v>
      </c>
      <c r="B1628" s="1" t="s">
        <v>37</v>
      </c>
      <c r="C1628" s="1" t="s">
        <v>34</v>
      </c>
      <c r="D1628">
        <v>19</v>
      </c>
      <c r="E1628" s="1">
        <v>3</v>
      </c>
      <c r="F1628">
        <f t="shared" si="628"/>
        <v>1</v>
      </c>
      <c r="G1628">
        <f t="shared" si="629"/>
        <v>0</v>
      </c>
      <c r="H1628" s="4">
        <v>1.609</v>
      </c>
      <c r="I1628" s="4">
        <v>2.48</v>
      </c>
      <c r="J1628" s="4">
        <v>1.403</v>
      </c>
      <c r="K1628" s="4">
        <v>3.21</v>
      </c>
      <c r="L1628" s="18">
        <f t="shared" si="630"/>
        <v>60</v>
      </c>
      <c r="M1628" s="18">
        <f t="shared" si="631"/>
        <v>40</v>
      </c>
      <c r="N1628" s="18">
        <f t="shared" si="632"/>
        <v>70</v>
      </c>
      <c r="O1628" s="18">
        <f t="shared" si="633"/>
        <v>30</v>
      </c>
      <c r="P1628" s="4">
        <f t="shared" si="634"/>
        <v>201709</v>
      </c>
      <c r="Q1628" s="23">
        <f t="shared" si="635"/>
        <v>1.609</v>
      </c>
      <c r="R1628" s="23">
        <f t="shared" si="636"/>
        <v>-2.3177118004704211</v>
      </c>
      <c r="S1628" s="22">
        <f t="shared" si="637"/>
        <v>-0.70871180047042115</v>
      </c>
      <c r="T1628" s="5">
        <f t="shared" si="638"/>
        <v>1.5413300186451211</v>
      </c>
      <c r="U1628" s="5"/>
      <c r="V1628" s="5"/>
      <c r="W1628" s="5">
        <f t="shared" si="639"/>
        <v>0.60899999999999999</v>
      </c>
      <c r="X1628" s="4">
        <f t="shared" si="640"/>
        <v>0.40300000000000002</v>
      </c>
      <c r="Y1628" s="4">
        <f t="shared" si="641"/>
        <v>-0.20599999999999996</v>
      </c>
      <c r="Z1628" s="30">
        <f t="shared" si="642"/>
        <v>2017</v>
      </c>
      <c r="AA1628" s="4">
        <f t="shared" si="643"/>
        <v>-1</v>
      </c>
      <c r="AB1628" s="4">
        <f t="shared" si="644"/>
        <v>-1</v>
      </c>
      <c r="AC1628" s="4">
        <f t="shared" si="645"/>
        <v>0</v>
      </c>
      <c r="AD1628" s="4"/>
      <c r="AE1628" s="4">
        <f t="shared" si="646"/>
        <v>-9.1254335134646647E-2</v>
      </c>
      <c r="AF1628" s="31">
        <f t="shared" si="647"/>
        <v>-0.39100000000000001</v>
      </c>
      <c r="AG1628" s="31">
        <f t="shared" si="648"/>
        <v>-0.59699999999999998</v>
      </c>
      <c r="AH1628" s="3">
        <f t="shared" si="649"/>
        <v>1</v>
      </c>
      <c r="AI1628" s="40">
        <f t="shared" si="650"/>
        <v>6.6969480472962584E-2</v>
      </c>
      <c r="AJ1628" s="3">
        <f t="shared" si="651"/>
        <v>2.4133039863047268E-2</v>
      </c>
      <c r="AK1628" s="3">
        <f t="shared" si="652"/>
        <v>0.74319607293954582</v>
      </c>
    </row>
    <row r="1629" spans="1:37" s="3" customFormat="1" x14ac:dyDescent="0.25">
      <c r="A1629" s="9">
        <v>42988</v>
      </c>
      <c r="B1629" s="1" t="s">
        <v>62</v>
      </c>
      <c r="C1629" s="1" t="s">
        <v>61</v>
      </c>
      <c r="D1629">
        <v>17</v>
      </c>
      <c r="E1629" s="1">
        <v>9</v>
      </c>
      <c r="F1629">
        <f t="shared" si="628"/>
        <v>1</v>
      </c>
      <c r="G1629">
        <f t="shared" si="629"/>
        <v>0</v>
      </c>
      <c r="H1629" s="4">
        <v>1.6060000000000001</v>
      </c>
      <c r="I1629" s="4">
        <v>2.4900000000000002</v>
      </c>
      <c r="J1629" s="4">
        <v>1.724</v>
      </c>
      <c r="K1629" s="4">
        <v>2.25</v>
      </c>
      <c r="L1629" s="18">
        <f t="shared" si="630"/>
        <v>60</v>
      </c>
      <c r="M1629" s="18">
        <f t="shared" si="631"/>
        <v>40</v>
      </c>
      <c r="N1629" s="18">
        <f t="shared" si="632"/>
        <v>55</v>
      </c>
      <c r="O1629" s="18">
        <f t="shared" si="633"/>
        <v>40</v>
      </c>
      <c r="P1629" s="4">
        <f t="shared" si="634"/>
        <v>201709</v>
      </c>
      <c r="Q1629" s="23">
        <f t="shared" si="635"/>
        <v>1.6060000000000001</v>
      </c>
      <c r="R1629" s="23">
        <f t="shared" si="636"/>
        <v>-2.3213059560989651</v>
      </c>
      <c r="S1629" s="22">
        <f t="shared" si="637"/>
        <v>-0.71530595609896497</v>
      </c>
      <c r="T1629" s="5">
        <f t="shared" si="638"/>
        <v>1.5504358655043586</v>
      </c>
      <c r="U1629" s="5"/>
      <c r="V1629" s="5"/>
      <c r="W1629" s="5">
        <f t="shared" si="639"/>
        <v>0.60600000000000009</v>
      </c>
      <c r="X1629" s="4">
        <f t="shared" si="640"/>
        <v>0.72399999999999998</v>
      </c>
      <c r="Y1629" s="4">
        <f t="shared" si="641"/>
        <v>0.11799999999999988</v>
      </c>
      <c r="Z1629" s="30">
        <f t="shared" si="642"/>
        <v>2017</v>
      </c>
      <c r="AA1629" s="4">
        <f t="shared" si="643"/>
        <v>-1</v>
      </c>
      <c r="AB1629" s="4">
        <f t="shared" si="644"/>
        <v>-1</v>
      </c>
      <c r="AC1629" s="4">
        <f t="shared" si="645"/>
        <v>0</v>
      </c>
      <c r="AD1629" s="4"/>
      <c r="AE1629" s="4">
        <f t="shared" si="646"/>
        <v>4.261860251435301E-2</v>
      </c>
      <c r="AF1629" s="31">
        <f t="shared" si="647"/>
        <v>-0.39399999999999991</v>
      </c>
      <c r="AG1629" s="31">
        <f t="shared" si="648"/>
        <v>-0.27600000000000002</v>
      </c>
      <c r="AH1629" s="3">
        <f t="shared" si="649"/>
        <v>1</v>
      </c>
      <c r="AI1629" s="40">
        <f t="shared" si="650"/>
        <v>1.8347170584891881E-2</v>
      </c>
      <c r="AJ1629" s="3">
        <f t="shared" si="651"/>
        <v>2.3696289062499876E-2</v>
      </c>
      <c r="AK1629" s="3">
        <f t="shared" si="652"/>
        <v>0.74386426604813749</v>
      </c>
    </row>
    <row r="1630" spans="1:37" s="3" customFormat="1" x14ac:dyDescent="0.25">
      <c r="A1630" s="9">
        <v>42988</v>
      </c>
      <c r="B1630" s="1" t="s">
        <v>38</v>
      </c>
      <c r="C1630" s="1" t="s">
        <v>40</v>
      </c>
      <c r="D1630">
        <v>3</v>
      </c>
      <c r="E1630" s="1">
        <v>23</v>
      </c>
      <c r="F1630">
        <f t="shared" si="628"/>
        <v>0</v>
      </c>
      <c r="G1630">
        <f t="shared" si="629"/>
        <v>1</v>
      </c>
      <c r="H1630" s="4">
        <v>3.31</v>
      </c>
      <c r="I1630" s="4">
        <v>1.3839999999999999</v>
      </c>
      <c r="J1630" s="4">
        <v>2.75</v>
      </c>
      <c r="K1630" s="4">
        <v>1.512</v>
      </c>
      <c r="L1630" s="18">
        <f t="shared" si="630"/>
        <v>30</v>
      </c>
      <c r="M1630" s="18">
        <f t="shared" si="631"/>
        <v>70</v>
      </c>
      <c r="N1630" s="18">
        <f t="shared" si="632"/>
        <v>35</v>
      </c>
      <c r="O1630" s="18">
        <f t="shared" si="633"/>
        <v>65</v>
      </c>
      <c r="P1630" s="4">
        <f t="shared" si="634"/>
        <v>201709</v>
      </c>
      <c r="Q1630" s="23">
        <f t="shared" si="635"/>
        <v>2.3916184971098269</v>
      </c>
      <c r="R1630" s="23">
        <f t="shared" si="636"/>
        <v>-3.0370670995671003</v>
      </c>
      <c r="S1630" s="22">
        <f t="shared" si="637"/>
        <v>-0.64544860245727342</v>
      </c>
      <c r="T1630" s="5">
        <f t="shared" si="638"/>
        <v>0.41812688821752264</v>
      </c>
      <c r="U1630" s="5"/>
      <c r="V1630" s="5"/>
      <c r="W1630" s="5">
        <f t="shared" si="639"/>
        <v>-1</v>
      </c>
      <c r="X1630" s="4">
        <f t="shared" si="640"/>
        <v>-1</v>
      </c>
      <c r="Y1630" s="4">
        <f t="shared" si="641"/>
        <v>0</v>
      </c>
      <c r="Z1630" s="30">
        <f t="shared" si="642"/>
        <v>2017</v>
      </c>
      <c r="AA1630" s="4">
        <f t="shared" si="643"/>
        <v>0.3839999999999999</v>
      </c>
      <c r="AB1630" s="4">
        <f t="shared" si="644"/>
        <v>0.51200000000000001</v>
      </c>
      <c r="AC1630" s="4">
        <f t="shared" si="645"/>
        <v>0.12800000000000011</v>
      </c>
      <c r="AD1630" s="4"/>
      <c r="AE1630" s="4">
        <f t="shared" si="646"/>
        <v>-6.1521560010986021E-2</v>
      </c>
      <c r="AF1630" s="31">
        <f t="shared" si="647"/>
        <v>-0.6160000000000001</v>
      </c>
      <c r="AG1630" s="31">
        <f t="shared" si="648"/>
        <v>-0.48799999999999999</v>
      </c>
      <c r="AH1630" s="3">
        <f t="shared" si="649"/>
        <v>1</v>
      </c>
      <c r="AI1630" s="40">
        <f t="shared" si="650"/>
        <v>3.6509534998961035E-2</v>
      </c>
      <c r="AJ1630" s="3">
        <f t="shared" si="651"/>
        <v>2.4064763527907984E-2</v>
      </c>
      <c r="AK1630" s="3">
        <f t="shared" si="652"/>
        <v>0.77632630227491273</v>
      </c>
    </row>
    <row r="1631" spans="1:37" s="3" customFormat="1" x14ac:dyDescent="0.25">
      <c r="A1631" s="9">
        <v>42988</v>
      </c>
      <c r="B1631" s="1" t="s">
        <v>73</v>
      </c>
      <c r="C1631" s="1" t="s">
        <v>36</v>
      </c>
      <c r="D1631">
        <v>46</v>
      </c>
      <c r="E1631" s="1">
        <v>9</v>
      </c>
      <c r="F1631">
        <f t="shared" si="628"/>
        <v>1</v>
      </c>
      <c r="G1631">
        <f t="shared" si="629"/>
        <v>0</v>
      </c>
      <c r="H1631" s="4">
        <v>1.54</v>
      </c>
      <c r="I1631" s="4">
        <v>2.66</v>
      </c>
      <c r="J1631" s="4">
        <v>1.5549999999999999</v>
      </c>
      <c r="K1631" s="4">
        <v>2.62</v>
      </c>
      <c r="L1631" s="18">
        <f t="shared" si="630"/>
        <v>60</v>
      </c>
      <c r="M1631" s="18">
        <f t="shared" si="631"/>
        <v>35</v>
      </c>
      <c r="N1631" s="18">
        <f t="shared" si="632"/>
        <v>60</v>
      </c>
      <c r="O1631" s="18">
        <f t="shared" si="633"/>
        <v>35</v>
      </c>
      <c r="P1631" s="4">
        <f t="shared" si="634"/>
        <v>201709</v>
      </c>
      <c r="Q1631" s="23">
        <f t="shared" si="635"/>
        <v>1.54</v>
      </c>
      <c r="R1631" s="23">
        <f t="shared" si="636"/>
        <v>-2.4542614904060684</v>
      </c>
      <c r="S1631" s="22">
        <f t="shared" si="637"/>
        <v>-0.91426149040606841</v>
      </c>
      <c r="T1631" s="5">
        <f t="shared" si="638"/>
        <v>1.7272727272727273</v>
      </c>
      <c r="U1631" s="5"/>
      <c r="V1631" s="5"/>
      <c r="W1631" s="5">
        <f t="shared" si="639"/>
        <v>0.54</v>
      </c>
      <c r="X1631" s="4">
        <f t="shared" si="640"/>
        <v>0.55499999999999994</v>
      </c>
      <c r="Y1631" s="4">
        <f t="shared" si="641"/>
        <v>1.4999999999999902E-2</v>
      </c>
      <c r="Z1631" s="30">
        <f t="shared" si="642"/>
        <v>2017</v>
      </c>
      <c r="AA1631" s="4">
        <f t="shared" si="643"/>
        <v>-1</v>
      </c>
      <c r="AB1631" s="4">
        <f t="shared" si="644"/>
        <v>-1</v>
      </c>
      <c r="AC1631" s="4">
        <f t="shared" si="645"/>
        <v>0</v>
      </c>
      <c r="AD1631" s="4"/>
      <c r="AE1631" s="4">
        <f t="shared" si="646"/>
        <v>6.2638326303920966E-3</v>
      </c>
      <c r="AF1631" s="31">
        <f t="shared" si="647"/>
        <v>-0.45999999999999996</v>
      </c>
      <c r="AG1631" s="31">
        <f t="shared" si="648"/>
        <v>-0.44500000000000006</v>
      </c>
      <c r="AH1631" s="3">
        <f t="shared" si="649"/>
        <v>0</v>
      </c>
      <c r="AI1631" s="40" t="b">
        <f t="shared" si="650"/>
        <v>0</v>
      </c>
      <c r="AJ1631" s="3">
        <f t="shared" si="651"/>
        <v>2.4666666666666726E-2</v>
      </c>
      <c r="AK1631" s="3">
        <f t="shared" si="652"/>
        <v>0.74970937921718839</v>
      </c>
    </row>
    <row r="1632" spans="1:37" s="3" customFormat="1" x14ac:dyDescent="0.25">
      <c r="A1632" s="9">
        <v>42988</v>
      </c>
      <c r="B1632" s="1" t="s">
        <v>46</v>
      </c>
      <c r="C1632" s="1" t="s">
        <v>53</v>
      </c>
      <c r="D1632">
        <v>21</v>
      </c>
      <c r="E1632" s="1">
        <v>12</v>
      </c>
      <c r="F1632">
        <f t="shared" si="628"/>
        <v>1</v>
      </c>
      <c r="G1632">
        <f t="shared" si="629"/>
        <v>0</v>
      </c>
      <c r="H1632" s="4">
        <v>1.2589999999999999</v>
      </c>
      <c r="I1632" s="4">
        <v>4.34</v>
      </c>
      <c r="J1632" s="4">
        <v>1.3029999999999999</v>
      </c>
      <c r="K1632" s="4">
        <v>3.89</v>
      </c>
      <c r="L1632" s="18">
        <f t="shared" si="630"/>
        <v>70</v>
      </c>
      <c r="M1632" s="18">
        <f t="shared" si="631"/>
        <v>20</v>
      </c>
      <c r="N1632" s="18">
        <f t="shared" si="632"/>
        <v>75</v>
      </c>
      <c r="O1632" s="18">
        <f t="shared" si="633"/>
        <v>25</v>
      </c>
      <c r="P1632" s="4">
        <f t="shared" si="634"/>
        <v>201709</v>
      </c>
      <c r="Q1632" s="23">
        <f t="shared" si="635"/>
        <v>1.2589999999999999</v>
      </c>
      <c r="R1632" s="23">
        <f t="shared" si="636"/>
        <v>-4.160405058608653</v>
      </c>
      <c r="S1632" s="22">
        <f t="shared" si="637"/>
        <v>-2.9014050586086531</v>
      </c>
      <c r="T1632" s="5">
        <f t="shared" si="638"/>
        <v>3.447180301826847</v>
      </c>
      <c r="U1632" s="5"/>
      <c r="V1632" s="5"/>
      <c r="W1632" s="5">
        <f t="shared" si="639"/>
        <v>0.2589999999999999</v>
      </c>
      <c r="X1632" s="4">
        <f t="shared" si="640"/>
        <v>0.30299999999999994</v>
      </c>
      <c r="Y1632" s="4">
        <f t="shared" si="641"/>
        <v>4.4000000000000039E-2</v>
      </c>
      <c r="Z1632" s="30">
        <f t="shared" si="642"/>
        <v>2017</v>
      </c>
      <c r="AA1632" s="4">
        <f t="shared" si="643"/>
        <v>-1</v>
      </c>
      <c r="AB1632" s="4">
        <f t="shared" si="644"/>
        <v>-1</v>
      </c>
      <c r="AC1632" s="4">
        <f t="shared" si="645"/>
        <v>0</v>
      </c>
      <c r="AD1632" s="4"/>
      <c r="AE1632" s="4">
        <f t="shared" si="646"/>
        <v>2.6821467170829005E-2</v>
      </c>
      <c r="AF1632" s="31">
        <f t="shared" si="647"/>
        <v>-0.7410000000000001</v>
      </c>
      <c r="AG1632" s="31">
        <f t="shared" si="648"/>
        <v>-0.69700000000000006</v>
      </c>
      <c r="AH1632" s="3">
        <f t="shared" si="649"/>
        <v>1</v>
      </c>
      <c r="AI1632" s="40" t="b">
        <f t="shared" si="650"/>
        <v>0</v>
      </c>
      <c r="AJ1632" s="3">
        <f t="shared" si="651"/>
        <v>2.4100732273620529E-2</v>
      </c>
      <c r="AK1632" s="3">
        <f t="shared" si="652"/>
        <v>0.8124662024062842</v>
      </c>
    </row>
    <row r="1633" spans="1:37" s="3" customFormat="1" x14ac:dyDescent="0.25">
      <c r="A1633" s="9">
        <v>42988</v>
      </c>
      <c r="B1633" s="1" t="s">
        <v>45</v>
      </c>
      <c r="C1633" s="1" t="s">
        <v>41</v>
      </c>
      <c r="D1633">
        <v>17</v>
      </c>
      <c r="E1633" s="1">
        <v>23</v>
      </c>
      <c r="F1633">
        <f t="shared" si="628"/>
        <v>0</v>
      </c>
      <c r="G1633">
        <f t="shared" si="629"/>
        <v>1</v>
      </c>
      <c r="H1633" s="4">
        <v>3.52</v>
      </c>
      <c r="I1633" s="4">
        <v>1.35</v>
      </c>
      <c r="J1633" s="4">
        <v>3.41</v>
      </c>
      <c r="K1633" s="4">
        <v>1.367</v>
      </c>
      <c r="L1633" s="18">
        <f t="shared" si="630"/>
        <v>20</v>
      </c>
      <c r="M1633" s="18">
        <f t="shared" si="631"/>
        <v>70</v>
      </c>
      <c r="N1633" s="18">
        <f t="shared" si="632"/>
        <v>25</v>
      </c>
      <c r="O1633" s="18">
        <f t="shared" si="633"/>
        <v>70</v>
      </c>
      <c r="P1633" s="4">
        <f t="shared" si="634"/>
        <v>201709</v>
      </c>
      <c r="Q1633" s="23">
        <f t="shared" si="635"/>
        <v>2.6074074074074072</v>
      </c>
      <c r="R1633" s="23">
        <f t="shared" si="636"/>
        <v>-3.2539682539682531</v>
      </c>
      <c r="S1633" s="22">
        <f t="shared" si="637"/>
        <v>-0.64656084656084589</v>
      </c>
      <c r="T1633" s="5">
        <f t="shared" si="638"/>
        <v>0.38352272727272729</v>
      </c>
      <c r="U1633" s="5"/>
      <c r="V1633" s="5"/>
      <c r="W1633" s="5">
        <f t="shared" si="639"/>
        <v>-1</v>
      </c>
      <c r="X1633" s="4">
        <f t="shared" si="640"/>
        <v>-1</v>
      </c>
      <c r="Y1633" s="4">
        <f t="shared" si="641"/>
        <v>0</v>
      </c>
      <c r="Z1633" s="30">
        <f t="shared" si="642"/>
        <v>2017</v>
      </c>
      <c r="AA1633" s="4">
        <f t="shared" si="643"/>
        <v>0.35000000000000009</v>
      </c>
      <c r="AB1633" s="4">
        <f t="shared" si="644"/>
        <v>0.36699999999999999</v>
      </c>
      <c r="AC1633" s="4">
        <f t="shared" si="645"/>
        <v>1.6999999999999904E-2</v>
      </c>
      <c r="AD1633" s="4"/>
      <c r="AE1633" s="4">
        <f t="shared" si="646"/>
        <v>-9.1642228739002296E-3</v>
      </c>
      <c r="AF1633" s="31">
        <f t="shared" si="647"/>
        <v>-0.64999999999999991</v>
      </c>
      <c r="AG1633" s="31">
        <f t="shared" si="648"/>
        <v>-0.63300000000000001</v>
      </c>
      <c r="AH1633" s="3">
        <f t="shared" si="649"/>
        <v>0</v>
      </c>
      <c r="AI1633" s="40" t="b">
        <f t="shared" si="650"/>
        <v>0</v>
      </c>
      <c r="AJ1633" s="3">
        <f t="shared" si="651"/>
        <v>2.4229979466118934E-2</v>
      </c>
      <c r="AK1633" s="3">
        <f t="shared" si="652"/>
        <v>0.7843367740253262</v>
      </c>
    </row>
    <row r="1634" spans="1:37" s="3" customFormat="1" x14ac:dyDescent="0.25">
      <c r="A1634" s="9">
        <v>42988</v>
      </c>
      <c r="B1634" s="1" t="s">
        <v>44</v>
      </c>
      <c r="C1634" s="1" t="s">
        <v>43</v>
      </c>
      <c r="D1634">
        <v>0</v>
      </c>
      <c r="E1634" s="1">
        <v>20</v>
      </c>
      <c r="F1634">
        <f t="shared" si="628"/>
        <v>0</v>
      </c>
      <c r="G1634">
        <f t="shared" si="629"/>
        <v>1</v>
      </c>
      <c r="H1634" s="4">
        <v>1.6990000000000001</v>
      </c>
      <c r="I1634" s="4">
        <v>2.29</v>
      </c>
      <c r="J1634" s="4">
        <v>1.6990000000000001</v>
      </c>
      <c r="K1634" s="4">
        <v>2.29</v>
      </c>
      <c r="L1634" s="18">
        <f t="shared" si="630"/>
        <v>50</v>
      </c>
      <c r="M1634" s="18">
        <f t="shared" si="631"/>
        <v>40</v>
      </c>
      <c r="N1634" s="18">
        <f t="shared" si="632"/>
        <v>55</v>
      </c>
      <c r="O1634" s="18">
        <f t="shared" si="633"/>
        <v>40</v>
      </c>
      <c r="P1634" s="4">
        <f t="shared" si="634"/>
        <v>201709</v>
      </c>
      <c r="Q1634" s="23">
        <f t="shared" si="635"/>
        <v>0.74192139737991269</v>
      </c>
      <c r="R1634" s="23">
        <f t="shared" si="636"/>
        <v>-2.2058089629703561</v>
      </c>
      <c r="S1634" s="22">
        <f t="shared" si="637"/>
        <v>-1.4638875655904435</v>
      </c>
      <c r="T1634" s="5">
        <f t="shared" si="638"/>
        <v>1.3478516774573277</v>
      </c>
      <c r="U1634" s="5"/>
      <c r="V1634" s="5"/>
      <c r="W1634" s="5">
        <f t="shared" si="639"/>
        <v>-1</v>
      </c>
      <c r="X1634" s="4">
        <f t="shared" si="640"/>
        <v>-1</v>
      </c>
      <c r="Y1634" s="4">
        <f t="shared" si="641"/>
        <v>0</v>
      </c>
      <c r="Z1634" s="30">
        <f t="shared" si="642"/>
        <v>2017</v>
      </c>
      <c r="AA1634" s="4">
        <f t="shared" si="643"/>
        <v>1.29</v>
      </c>
      <c r="AB1634" s="4">
        <f t="shared" si="644"/>
        <v>1.29</v>
      </c>
      <c r="AC1634" s="4">
        <f t="shared" si="645"/>
        <v>0</v>
      </c>
      <c r="AD1634" s="4"/>
      <c r="AE1634" s="4">
        <f t="shared" si="646"/>
        <v>0</v>
      </c>
      <c r="AF1634" s="31">
        <f t="shared" si="647"/>
        <v>0.29000000000000004</v>
      </c>
      <c r="AG1634" s="31">
        <f t="shared" si="648"/>
        <v>0.29000000000000004</v>
      </c>
      <c r="AH1634" s="3">
        <f t="shared" si="649"/>
        <v>0</v>
      </c>
      <c r="AI1634" s="40" t="b">
        <f t="shared" si="650"/>
        <v>0</v>
      </c>
      <c r="AJ1634" s="3">
        <f t="shared" si="651"/>
        <v>2.4640260716971563E-2</v>
      </c>
      <c r="AK1634" s="3">
        <f t="shared" si="652"/>
        <v>0.73648440997973597</v>
      </c>
    </row>
    <row r="1635" spans="1:37" s="3" customFormat="1" x14ac:dyDescent="0.25">
      <c r="A1635" s="9">
        <v>42988</v>
      </c>
      <c r="B1635" s="1" t="s">
        <v>58</v>
      </c>
      <c r="C1635" s="1" t="s">
        <v>57</v>
      </c>
      <c r="D1635">
        <v>18</v>
      </c>
      <c r="E1635" s="1">
        <v>21</v>
      </c>
      <c r="F1635">
        <f t="shared" si="628"/>
        <v>0</v>
      </c>
      <c r="G1635">
        <f t="shared" si="629"/>
        <v>1</v>
      </c>
      <c r="H1635" s="4">
        <v>4.6900000000000004</v>
      </c>
      <c r="I1635" s="4">
        <v>1.232</v>
      </c>
      <c r="J1635" s="4">
        <v>4.7300000000000004</v>
      </c>
      <c r="K1635" s="4">
        <v>1.2290000000000001</v>
      </c>
      <c r="L1635" s="18">
        <f t="shared" si="630"/>
        <v>20</v>
      </c>
      <c r="M1635" s="18">
        <f t="shared" si="631"/>
        <v>80</v>
      </c>
      <c r="N1635" s="18">
        <f t="shared" si="632"/>
        <v>20</v>
      </c>
      <c r="O1635" s="18">
        <f t="shared" si="633"/>
        <v>80</v>
      </c>
      <c r="P1635" s="4">
        <f t="shared" si="634"/>
        <v>201709</v>
      </c>
      <c r="Q1635" s="23">
        <f t="shared" si="635"/>
        <v>3.8068181818181821</v>
      </c>
      <c r="R1635" s="23">
        <f t="shared" si="636"/>
        <v>-4.5813475376133077</v>
      </c>
      <c r="S1635" s="22">
        <f t="shared" si="637"/>
        <v>-0.77452935579512561</v>
      </c>
      <c r="T1635" s="5">
        <f t="shared" si="638"/>
        <v>0.2626865671641791</v>
      </c>
      <c r="U1635" s="5"/>
      <c r="V1635" s="5"/>
      <c r="W1635" s="5">
        <f t="shared" si="639"/>
        <v>-1</v>
      </c>
      <c r="X1635" s="4">
        <f t="shared" si="640"/>
        <v>-1</v>
      </c>
      <c r="Y1635" s="4">
        <f t="shared" si="641"/>
        <v>0</v>
      </c>
      <c r="Z1635" s="30">
        <f t="shared" si="642"/>
        <v>2017</v>
      </c>
      <c r="AA1635" s="4">
        <f t="shared" si="643"/>
        <v>0.23199999999999998</v>
      </c>
      <c r="AB1635" s="4">
        <f t="shared" si="644"/>
        <v>0.22900000000000009</v>
      </c>
      <c r="AC1635" s="4">
        <f t="shared" si="645"/>
        <v>-2.9999999999998916E-3</v>
      </c>
      <c r="AD1635" s="4"/>
      <c r="AE1635" s="4">
        <f t="shared" si="646"/>
        <v>1.803125718432913E-3</v>
      </c>
      <c r="AF1635" s="31">
        <f t="shared" si="647"/>
        <v>-0.76800000000000002</v>
      </c>
      <c r="AG1635" s="31">
        <f t="shared" si="648"/>
        <v>-0.77099999999999991</v>
      </c>
      <c r="AH1635" s="3">
        <f t="shared" si="649"/>
        <v>0</v>
      </c>
      <c r="AI1635" s="40" t="b">
        <f t="shared" si="650"/>
        <v>0</v>
      </c>
      <c r="AJ1635" s="3">
        <f t="shared" si="651"/>
        <v>2.4302600472813296E-2</v>
      </c>
      <c r="AK1635" s="3">
        <f t="shared" si="652"/>
        <v>0.822621367670056</v>
      </c>
    </row>
    <row r="1636" spans="1:37" s="3" customFormat="1" x14ac:dyDescent="0.25">
      <c r="A1636" s="9">
        <v>42988</v>
      </c>
      <c r="B1636" s="1" t="s">
        <v>33</v>
      </c>
      <c r="C1636" s="1" t="s">
        <v>63</v>
      </c>
      <c r="D1636">
        <v>35</v>
      </c>
      <c r="E1636" s="1">
        <v>23</v>
      </c>
      <c r="F1636">
        <f t="shared" si="628"/>
        <v>1</v>
      </c>
      <c r="G1636">
        <f t="shared" si="629"/>
        <v>0</v>
      </c>
      <c r="H1636" s="4">
        <v>2.02</v>
      </c>
      <c r="I1636" s="4">
        <v>1.8839999999999999</v>
      </c>
      <c r="J1636" s="4">
        <v>2.08</v>
      </c>
      <c r="K1636" s="4">
        <v>1.84</v>
      </c>
      <c r="L1636" s="18">
        <f t="shared" si="630"/>
        <v>40</v>
      </c>
      <c r="M1636" s="18">
        <f t="shared" si="631"/>
        <v>50</v>
      </c>
      <c r="N1636" s="18">
        <f t="shared" si="632"/>
        <v>45</v>
      </c>
      <c r="O1636" s="18">
        <f t="shared" si="633"/>
        <v>50</v>
      </c>
      <c r="P1636" s="4">
        <f t="shared" si="634"/>
        <v>201709</v>
      </c>
      <c r="Q1636" s="23">
        <f t="shared" si="635"/>
        <v>2.02</v>
      </c>
      <c r="R1636" s="23">
        <f t="shared" si="636"/>
        <v>-2.1116138763197587</v>
      </c>
      <c r="S1636" s="22">
        <f t="shared" si="637"/>
        <v>-9.1613876319758702E-2</v>
      </c>
      <c r="T1636" s="5">
        <f t="shared" si="638"/>
        <v>0.93267326732673261</v>
      </c>
      <c r="U1636" s="5"/>
      <c r="V1636" s="5"/>
      <c r="W1636" s="5">
        <f t="shared" si="639"/>
        <v>1.02</v>
      </c>
      <c r="X1636" s="4">
        <f t="shared" si="640"/>
        <v>1.08</v>
      </c>
      <c r="Y1636" s="4">
        <f t="shared" si="641"/>
        <v>6.0000000000000053E-2</v>
      </c>
      <c r="Z1636" s="30">
        <f t="shared" si="642"/>
        <v>2017</v>
      </c>
      <c r="AA1636" s="4">
        <f t="shared" si="643"/>
        <v>-1</v>
      </c>
      <c r="AB1636" s="4">
        <f t="shared" si="644"/>
        <v>-1</v>
      </c>
      <c r="AC1636" s="4">
        <f t="shared" si="645"/>
        <v>0</v>
      </c>
      <c r="AD1636" s="4"/>
      <c r="AE1636" s="4">
        <f t="shared" si="646"/>
        <v>1.4280274181264319E-2</v>
      </c>
      <c r="AF1636" s="31">
        <f t="shared" si="647"/>
        <v>2.0000000000000018E-2</v>
      </c>
      <c r="AG1636" s="31">
        <f t="shared" si="648"/>
        <v>8.0000000000000071E-2</v>
      </c>
      <c r="AH1636" s="3">
        <f t="shared" si="649"/>
        <v>0</v>
      </c>
      <c r="AI1636" s="40" t="b">
        <f t="shared" si="650"/>
        <v>0</v>
      </c>
      <c r="AJ1636" s="3">
        <f t="shared" si="651"/>
        <v>2.5184426229508228E-2</v>
      </c>
      <c r="AK1636" s="3">
        <f t="shared" si="652"/>
        <v>0.73044631509133939</v>
      </c>
    </row>
    <row r="1637" spans="1:37" s="3" customFormat="1" x14ac:dyDescent="0.25">
      <c r="A1637" s="9">
        <v>42988</v>
      </c>
      <c r="B1637" s="1" t="s">
        <v>47</v>
      </c>
      <c r="C1637" s="1" t="s">
        <v>56</v>
      </c>
      <c r="D1637">
        <v>7</v>
      </c>
      <c r="E1637" s="1">
        <v>29</v>
      </c>
      <c r="F1637">
        <f t="shared" si="628"/>
        <v>0</v>
      </c>
      <c r="G1637">
        <f t="shared" si="629"/>
        <v>1</v>
      </c>
      <c r="H1637" s="4">
        <v>1.462</v>
      </c>
      <c r="I1637" s="4">
        <v>2.93</v>
      </c>
      <c r="J1637" s="4">
        <v>1.48</v>
      </c>
      <c r="K1637" s="4">
        <v>2.86</v>
      </c>
      <c r="L1637" s="18">
        <f t="shared" si="630"/>
        <v>60</v>
      </c>
      <c r="M1637" s="18">
        <f t="shared" si="631"/>
        <v>30</v>
      </c>
      <c r="N1637" s="18">
        <f t="shared" si="632"/>
        <v>65</v>
      </c>
      <c r="O1637" s="18">
        <f t="shared" si="633"/>
        <v>30</v>
      </c>
      <c r="P1637" s="4">
        <f t="shared" si="634"/>
        <v>201709</v>
      </c>
      <c r="Q1637" s="23">
        <f t="shared" si="635"/>
        <v>0.49897610921501701</v>
      </c>
      <c r="R1637" s="23">
        <f t="shared" si="636"/>
        <v>-2.6826368795280713</v>
      </c>
      <c r="S1637" s="22">
        <f t="shared" si="637"/>
        <v>-2.1836607703130544</v>
      </c>
      <c r="T1637" s="5">
        <f t="shared" si="638"/>
        <v>2.004103967168263</v>
      </c>
      <c r="U1637" s="5"/>
      <c r="V1637" s="5"/>
      <c r="W1637" s="5">
        <f t="shared" si="639"/>
        <v>-1</v>
      </c>
      <c r="X1637" s="4">
        <f t="shared" si="640"/>
        <v>-1</v>
      </c>
      <c r="Y1637" s="4">
        <f t="shared" si="641"/>
        <v>0</v>
      </c>
      <c r="Z1637" s="30">
        <f t="shared" si="642"/>
        <v>2017</v>
      </c>
      <c r="AA1637" s="4">
        <f t="shared" si="643"/>
        <v>1.9300000000000002</v>
      </c>
      <c r="AB1637" s="4">
        <f t="shared" si="644"/>
        <v>1.8599999999999999</v>
      </c>
      <c r="AC1637" s="4">
        <f t="shared" si="645"/>
        <v>-7.0000000000000284E-2</v>
      </c>
      <c r="AD1637" s="4"/>
      <c r="AE1637" s="4">
        <f t="shared" si="646"/>
        <v>8.3188523681000381E-3</v>
      </c>
      <c r="AF1637" s="31">
        <f t="shared" si="647"/>
        <v>0.93000000000000016</v>
      </c>
      <c r="AG1637" s="31">
        <f t="shared" si="648"/>
        <v>0.85999999999999988</v>
      </c>
      <c r="AH1637" s="3">
        <f t="shared" si="649"/>
        <v>0</v>
      </c>
      <c r="AI1637" s="40" t="b">
        <f t="shared" si="650"/>
        <v>0</v>
      </c>
      <c r="AJ1637" s="3">
        <f t="shared" si="651"/>
        <v>2.4667577413479025E-2</v>
      </c>
      <c r="AK1637" s="3">
        <f t="shared" si="652"/>
        <v>0.76065059870031215</v>
      </c>
    </row>
    <row r="1638" spans="1:37" s="3" customFormat="1" x14ac:dyDescent="0.25">
      <c r="A1638" s="9">
        <v>42988</v>
      </c>
      <c r="B1638" s="1" t="s">
        <v>50</v>
      </c>
      <c r="C1638" s="1" t="s">
        <v>54</v>
      </c>
      <c r="D1638">
        <v>16</v>
      </c>
      <c r="E1638" s="1">
        <v>26</v>
      </c>
      <c r="F1638">
        <f t="shared" si="628"/>
        <v>0</v>
      </c>
      <c r="G1638">
        <f t="shared" si="629"/>
        <v>1</v>
      </c>
      <c r="H1638" s="4">
        <v>1.8129999999999999</v>
      </c>
      <c r="I1638" s="4">
        <v>2.11</v>
      </c>
      <c r="J1638" s="4">
        <v>1.7290000000000001</v>
      </c>
      <c r="K1638" s="4">
        <v>2.2400000000000002</v>
      </c>
      <c r="L1638" s="18">
        <f t="shared" si="630"/>
        <v>50</v>
      </c>
      <c r="M1638" s="18">
        <f t="shared" si="631"/>
        <v>45</v>
      </c>
      <c r="N1638" s="18">
        <f t="shared" si="632"/>
        <v>55</v>
      </c>
      <c r="O1638" s="18">
        <f t="shared" si="633"/>
        <v>40</v>
      </c>
      <c r="P1638" s="4">
        <f t="shared" si="634"/>
        <v>201709</v>
      </c>
      <c r="Q1638" s="23">
        <f t="shared" si="635"/>
        <v>0.85924170616113749</v>
      </c>
      <c r="R1638" s="23">
        <f t="shared" si="636"/>
        <v>-2.130913201023902</v>
      </c>
      <c r="S1638" s="22">
        <f t="shared" si="637"/>
        <v>-1.2716714948627645</v>
      </c>
      <c r="T1638" s="5">
        <f t="shared" si="638"/>
        <v>1.1638168781025924</v>
      </c>
      <c r="U1638" s="5"/>
      <c r="V1638" s="5"/>
      <c r="W1638" s="5">
        <f t="shared" si="639"/>
        <v>-1</v>
      </c>
      <c r="X1638" s="4">
        <f t="shared" si="640"/>
        <v>-1</v>
      </c>
      <c r="Y1638" s="4">
        <f t="shared" si="641"/>
        <v>0</v>
      </c>
      <c r="Z1638" s="30">
        <f t="shared" si="642"/>
        <v>2017</v>
      </c>
      <c r="AA1638" s="4">
        <f t="shared" si="643"/>
        <v>1.1099999999999999</v>
      </c>
      <c r="AB1638" s="4">
        <f t="shared" si="644"/>
        <v>1.2400000000000002</v>
      </c>
      <c r="AC1638" s="4">
        <f t="shared" si="645"/>
        <v>0.13000000000000034</v>
      </c>
      <c r="AD1638" s="4"/>
      <c r="AE1638" s="4">
        <f t="shared" si="646"/>
        <v>-2.6797019278222312E-2</v>
      </c>
      <c r="AF1638" s="31">
        <f t="shared" si="647"/>
        <v>0.10999999999999988</v>
      </c>
      <c r="AG1638" s="31">
        <f t="shared" si="648"/>
        <v>0.24000000000000021</v>
      </c>
      <c r="AH1638" s="3">
        <f t="shared" si="649"/>
        <v>1</v>
      </c>
      <c r="AI1638" s="40" t="b">
        <f t="shared" si="650"/>
        <v>0</v>
      </c>
      <c r="AJ1638" s="3">
        <f t="shared" si="651"/>
        <v>2.4871271985725363E-2</v>
      </c>
      <c r="AK1638" s="3">
        <f t="shared" si="652"/>
        <v>0.7319240897278193</v>
      </c>
    </row>
    <row r="1639" spans="1:37" s="3" customFormat="1" x14ac:dyDescent="0.25">
      <c r="A1639" s="9">
        <v>42988</v>
      </c>
      <c r="B1639" s="1" t="s">
        <v>48</v>
      </c>
      <c r="C1639" s="1" t="s">
        <v>55</v>
      </c>
      <c r="D1639">
        <v>17</v>
      </c>
      <c r="E1639" s="1">
        <v>30</v>
      </c>
      <c r="F1639">
        <f t="shared" si="628"/>
        <v>0</v>
      </c>
      <c r="G1639">
        <f t="shared" si="629"/>
        <v>1</v>
      </c>
      <c r="H1639" s="4">
        <v>2.04</v>
      </c>
      <c r="I1639" s="4">
        <v>1.869</v>
      </c>
      <c r="J1639" s="4">
        <v>1.98</v>
      </c>
      <c r="K1639" s="4">
        <v>1.925</v>
      </c>
      <c r="L1639" s="18">
        <f t="shared" si="630"/>
        <v>40</v>
      </c>
      <c r="M1639" s="18">
        <f t="shared" si="631"/>
        <v>50</v>
      </c>
      <c r="N1639" s="18">
        <f t="shared" si="632"/>
        <v>50</v>
      </c>
      <c r="O1639" s="18">
        <f t="shared" si="633"/>
        <v>50</v>
      </c>
      <c r="P1639" s="4">
        <f t="shared" si="634"/>
        <v>201709</v>
      </c>
      <c r="Q1639" s="23">
        <f t="shared" si="635"/>
        <v>1.0914927768860354</v>
      </c>
      <c r="R1639" s="23">
        <f t="shared" si="636"/>
        <v>-2.1122864477294856</v>
      </c>
      <c r="S1639" s="22">
        <f t="shared" si="637"/>
        <v>-1.0207936708434502</v>
      </c>
      <c r="T1639" s="5">
        <f t="shared" si="638"/>
        <v>0.91617647058823526</v>
      </c>
      <c r="U1639" s="5"/>
      <c r="V1639" s="5"/>
      <c r="W1639" s="5">
        <f t="shared" si="639"/>
        <v>-1</v>
      </c>
      <c r="X1639" s="4">
        <f t="shared" si="640"/>
        <v>-1</v>
      </c>
      <c r="Y1639" s="4">
        <f t="shared" si="641"/>
        <v>0</v>
      </c>
      <c r="Z1639" s="30">
        <f t="shared" si="642"/>
        <v>2017</v>
      </c>
      <c r="AA1639" s="4">
        <f t="shared" si="643"/>
        <v>0.86899999999999999</v>
      </c>
      <c r="AB1639" s="4">
        <f t="shared" si="644"/>
        <v>0.92500000000000004</v>
      </c>
      <c r="AC1639" s="4">
        <f t="shared" si="645"/>
        <v>5.600000000000005E-2</v>
      </c>
      <c r="AD1639" s="4"/>
      <c r="AE1639" s="4">
        <f t="shared" si="646"/>
        <v>-1.4854426619132555E-2</v>
      </c>
      <c r="AF1639" s="31">
        <f t="shared" si="647"/>
        <v>-0.13100000000000001</v>
      </c>
      <c r="AG1639" s="31">
        <f t="shared" si="648"/>
        <v>-7.4999999999999956E-2</v>
      </c>
      <c r="AH1639" s="3">
        <f t="shared" si="649"/>
        <v>0</v>
      </c>
      <c r="AI1639" s="40" t="b">
        <f t="shared" si="650"/>
        <v>0</v>
      </c>
      <c r="AJ1639" s="3">
        <f t="shared" si="651"/>
        <v>2.4620107444359163E-2</v>
      </c>
      <c r="AK1639" s="3">
        <f t="shared" si="652"/>
        <v>0.73110251961910111</v>
      </c>
    </row>
    <row r="1640" spans="1:37" s="3" customFormat="1" x14ac:dyDescent="0.25">
      <c r="A1640" s="9">
        <v>42985</v>
      </c>
      <c r="B1640" s="1" t="s">
        <v>52</v>
      </c>
      <c r="C1640" s="1" t="s">
        <v>49</v>
      </c>
      <c r="D1640">
        <v>27</v>
      </c>
      <c r="E1640" s="1">
        <v>42</v>
      </c>
      <c r="F1640">
        <f t="shared" si="628"/>
        <v>0</v>
      </c>
      <c r="G1640">
        <f t="shared" si="629"/>
        <v>1</v>
      </c>
      <c r="H1640" s="4">
        <v>1.27</v>
      </c>
      <c r="I1640" s="4">
        <v>4.22</v>
      </c>
      <c r="J1640" s="4">
        <v>1.226</v>
      </c>
      <c r="K1640" s="4">
        <v>4.78</v>
      </c>
      <c r="L1640" s="18">
        <f t="shared" si="630"/>
        <v>70</v>
      </c>
      <c r="M1640" s="18">
        <f t="shared" si="631"/>
        <v>20</v>
      </c>
      <c r="N1640" s="18">
        <f t="shared" si="632"/>
        <v>80</v>
      </c>
      <c r="O1640" s="18">
        <f t="shared" si="633"/>
        <v>20</v>
      </c>
      <c r="P1640" s="4">
        <f t="shared" si="634"/>
        <v>201709</v>
      </c>
      <c r="Q1640" s="23">
        <f t="shared" si="635"/>
        <v>0.3009478672985782</v>
      </c>
      <c r="R1640" s="23">
        <f t="shared" si="636"/>
        <v>-4.0142627099148838</v>
      </c>
      <c r="S1640" s="22">
        <f t="shared" si="637"/>
        <v>-3.7133148426163056</v>
      </c>
      <c r="T1640" s="5">
        <f t="shared" si="638"/>
        <v>3.3228346456692912</v>
      </c>
      <c r="U1640" s="5"/>
      <c r="V1640" s="5"/>
      <c r="W1640" s="5">
        <f t="shared" si="639"/>
        <v>-1</v>
      </c>
      <c r="X1640" s="4">
        <f t="shared" si="640"/>
        <v>-1</v>
      </c>
      <c r="Y1640" s="4">
        <f t="shared" si="641"/>
        <v>0</v>
      </c>
      <c r="Z1640" s="30">
        <f t="shared" si="642"/>
        <v>2017</v>
      </c>
      <c r="AA1640" s="4">
        <f t="shared" si="643"/>
        <v>3.2199999999999998</v>
      </c>
      <c r="AB1640" s="4">
        <f t="shared" si="644"/>
        <v>3.7800000000000002</v>
      </c>
      <c r="AC1640" s="4">
        <f t="shared" si="645"/>
        <v>0.5600000000000005</v>
      </c>
      <c r="AD1640" s="4"/>
      <c r="AE1640" s="4">
        <f t="shared" si="646"/>
        <v>-2.8259110351826044E-2</v>
      </c>
      <c r="AF1640" s="31">
        <f t="shared" si="647"/>
        <v>2.2199999999999998</v>
      </c>
      <c r="AG1640" s="31">
        <f t="shared" si="648"/>
        <v>2.7800000000000002</v>
      </c>
      <c r="AH1640" s="3">
        <f t="shared" si="649"/>
        <v>1</v>
      </c>
      <c r="AI1640" s="40" t="b">
        <f t="shared" si="650"/>
        <v>0</v>
      </c>
      <c r="AJ1640" s="3">
        <f t="shared" si="651"/>
        <v>2.3788706739526488E-2</v>
      </c>
      <c r="AK1640" s="3">
        <f t="shared" si="652"/>
        <v>0.80886509694225106</v>
      </c>
    </row>
    <row r="1641" spans="1:37" s="3" customFormat="1" x14ac:dyDescent="0.25">
      <c r="A1641" s="9">
        <v>42771</v>
      </c>
      <c r="B1641" s="1" t="s">
        <v>41</v>
      </c>
      <c r="C1641" s="1" t="s">
        <v>52</v>
      </c>
      <c r="D1641">
        <v>28</v>
      </c>
      <c r="E1641" s="1">
        <v>34</v>
      </c>
      <c r="F1641">
        <f t="shared" si="628"/>
        <v>0</v>
      </c>
      <c r="G1641">
        <f t="shared" si="629"/>
        <v>1</v>
      </c>
      <c r="H1641" s="4">
        <v>2.2599999999999998</v>
      </c>
      <c r="I1641" s="4">
        <v>1.7190000000000001</v>
      </c>
      <c r="J1641" s="4">
        <v>2.2400000000000002</v>
      </c>
      <c r="K1641" s="4">
        <v>1.7290000000000001</v>
      </c>
      <c r="L1641" s="18">
        <f t="shared" si="630"/>
        <v>40</v>
      </c>
      <c r="M1641" s="18">
        <f t="shared" si="631"/>
        <v>55</v>
      </c>
      <c r="N1641" s="18">
        <f t="shared" si="632"/>
        <v>40</v>
      </c>
      <c r="O1641" s="18">
        <f t="shared" si="633"/>
        <v>55</v>
      </c>
      <c r="P1641" s="4">
        <f t="shared" si="634"/>
        <v>201702</v>
      </c>
      <c r="Q1641" s="23">
        <f t="shared" si="635"/>
        <v>1.3147178592204769</v>
      </c>
      <c r="R1641" s="23">
        <f t="shared" si="636"/>
        <v>-2.1844713777954392</v>
      </c>
      <c r="S1641" s="22">
        <f t="shared" si="637"/>
        <v>-0.8697535185749623</v>
      </c>
      <c r="T1641" s="5">
        <f t="shared" si="638"/>
        <v>0.76061946902654876</v>
      </c>
      <c r="U1641" s="5"/>
      <c r="V1641" s="5"/>
      <c r="W1641" s="5">
        <f t="shared" si="639"/>
        <v>-1</v>
      </c>
      <c r="X1641" s="4">
        <f t="shared" si="640"/>
        <v>-1</v>
      </c>
      <c r="Y1641" s="4">
        <f t="shared" si="641"/>
        <v>0</v>
      </c>
      <c r="Z1641" s="30">
        <f t="shared" si="642"/>
        <v>2017</v>
      </c>
      <c r="AA1641" s="4">
        <f t="shared" si="643"/>
        <v>0.71900000000000008</v>
      </c>
      <c r="AB1641" s="4">
        <f t="shared" si="644"/>
        <v>0.72900000000000009</v>
      </c>
      <c r="AC1641" s="4">
        <f t="shared" si="645"/>
        <v>1.0000000000000009E-2</v>
      </c>
      <c r="AD1641" s="4"/>
      <c r="AE1641" s="4">
        <f t="shared" si="646"/>
        <v>-3.950695322376685E-3</v>
      </c>
      <c r="AF1641" s="31">
        <f t="shared" si="647"/>
        <v>-0.28099999999999992</v>
      </c>
      <c r="AG1641" s="31">
        <f t="shared" si="648"/>
        <v>-0.27099999999999991</v>
      </c>
      <c r="AH1641" s="3">
        <f t="shared" si="649"/>
        <v>0</v>
      </c>
      <c r="AI1641" s="40" t="b">
        <f t="shared" si="650"/>
        <v>0</v>
      </c>
      <c r="AJ1641" s="3">
        <f t="shared" si="651"/>
        <v>2.3639105302839969E-2</v>
      </c>
      <c r="AK1641" s="3">
        <f t="shared" si="652"/>
        <v>0.73636363955866635</v>
      </c>
    </row>
    <row r="1642" spans="1:37" s="3" customFormat="1" x14ac:dyDescent="0.25">
      <c r="A1642" s="9">
        <v>42757</v>
      </c>
      <c r="B1642" s="1" t="s">
        <v>52</v>
      </c>
      <c r="C1642" s="1" t="s">
        <v>57</v>
      </c>
      <c r="D1642">
        <v>36</v>
      </c>
      <c r="E1642" s="1">
        <v>17</v>
      </c>
      <c r="F1642">
        <f t="shared" si="628"/>
        <v>1</v>
      </c>
      <c r="G1642">
        <f t="shared" si="629"/>
        <v>0</v>
      </c>
      <c r="H1642" s="4">
        <v>1.4339999999999999</v>
      </c>
      <c r="I1642" s="4">
        <v>3.05</v>
      </c>
      <c r="J1642" s="4">
        <v>1.4339999999999999</v>
      </c>
      <c r="K1642" s="4">
        <v>3.05</v>
      </c>
      <c r="L1642" s="18">
        <f t="shared" si="630"/>
        <v>60</v>
      </c>
      <c r="M1642" s="18">
        <f t="shared" si="631"/>
        <v>30</v>
      </c>
      <c r="N1642" s="18">
        <f t="shared" si="632"/>
        <v>65</v>
      </c>
      <c r="O1642" s="18">
        <f t="shared" si="633"/>
        <v>30</v>
      </c>
      <c r="P1642" s="4">
        <f t="shared" si="634"/>
        <v>201701</v>
      </c>
      <c r="Q1642" s="23">
        <f t="shared" si="635"/>
        <v>1.4339999999999999</v>
      </c>
      <c r="R1642" s="23">
        <f t="shared" si="636"/>
        <v>-2.7919523434865687</v>
      </c>
      <c r="S1642" s="22">
        <f t="shared" si="637"/>
        <v>-1.3579523434865688</v>
      </c>
      <c r="T1642" s="5">
        <f t="shared" si="638"/>
        <v>2.1269177126917711</v>
      </c>
      <c r="U1642" s="5"/>
      <c r="V1642" s="5"/>
      <c r="W1642" s="5">
        <f t="shared" si="639"/>
        <v>0.43399999999999994</v>
      </c>
      <c r="X1642" s="4">
        <f t="shared" si="640"/>
        <v>0.43399999999999994</v>
      </c>
      <c r="Y1642" s="4">
        <f t="shared" si="641"/>
        <v>0</v>
      </c>
      <c r="Z1642" s="30">
        <f t="shared" si="642"/>
        <v>2017</v>
      </c>
      <c r="AA1642" s="4">
        <f t="shared" si="643"/>
        <v>-1</v>
      </c>
      <c r="AB1642" s="4">
        <f t="shared" si="644"/>
        <v>-1</v>
      </c>
      <c r="AC1642" s="4">
        <f t="shared" si="645"/>
        <v>0</v>
      </c>
      <c r="AD1642" s="4"/>
      <c r="AE1642" s="4">
        <f t="shared" si="646"/>
        <v>0</v>
      </c>
      <c r="AF1642" s="31">
        <f t="shared" si="647"/>
        <v>-0.56600000000000006</v>
      </c>
      <c r="AG1642" s="31">
        <f t="shared" si="648"/>
        <v>-0.56600000000000006</v>
      </c>
      <c r="AH1642" s="3">
        <f t="shared" si="649"/>
        <v>0</v>
      </c>
      <c r="AI1642" s="40" t="b">
        <f t="shared" si="650"/>
        <v>0</v>
      </c>
      <c r="AJ1642" s="3">
        <f t="shared" si="651"/>
        <v>2.4598572702943966E-2</v>
      </c>
      <c r="AK1642" s="3">
        <f t="shared" si="652"/>
        <v>0.76559459446372102</v>
      </c>
    </row>
    <row r="1643" spans="1:37" s="3" customFormat="1" x14ac:dyDescent="0.25">
      <c r="A1643" s="9">
        <v>42757</v>
      </c>
      <c r="B1643" s="1" t="s">
        <v>41</v>
      </c>
      <c r="C1643" s="1" t="s">
        <v>62</v>
      </c>
      <c r="D1643">
        <v>44</v>
      </c>
      <c r="E1643" s="1">
        <v>21</v>
      </c>
      <c r="F1643">
        <f t="shared" si="628"/>
        <v>1</v>
      </c>
      <c r="G1643">
        <f t="shared" si="629"/>
        <v>0</v>
      </c>
      <c r="H1643" s="4">
        <v>1.5069999999999999</v>
      </c>
      <c r="I1643" s="4">
        <v>2.77</v>
      </c>
      <c r="J1643" s="4">
        <v>1.395</v>
      </c>
      <c r="K1643" s="4">
        <v>3.25</v>
      </c>
      <c r="L1643" s="18">
        <f t="shared" si="630"/>
        <v>60</v>
      </c>
      <c r="M1643" s="18">
        <f t="shared" si="631"/>
        <v>35</v>
      </c>
      <c r="N1643" s="18">
        <f t="shared" si="632"/>
        <v>70</v>
      </c>
      <c r="O1643" s="18">
        <f t="shared" si="633"/>
        <v>30</v>
      </c>
      <c r="P1643" s="4">
        <f t="shared" si="634"/>
        <v>201701</v>
      </c>
      <c r="Q1643" s="23">
        <f t="shared" si="635"/>
        <v>1.5069999999999999</v>
      </c>
      <c r="R1643" s="23">
        <f t="shared" si="636"/>
        <v>-2.537358339183633</v>
      </c>
      <c r="S1643" s="22">
        <f t="shared" si="637"/>
        <v>-1.0303583391836331</v>
      </c>
      <c r="T1643" s="5">
        <f t="shared" si="638"/>
        <v>1.8380889183808893</v>
      </c>
      <c r="U1643" s="5"/>
      <c r="V1643" s="5"/>
      <c r="W1643" s="5">
        <f t="shared" si="639"/>
        <v>0.5069999999999999</v>
      </c>
      <c r="X1643" s="4">
        <f t="shared" si="640"/>
        <v>0.39500000000000002</v>
      </c>
      <c r="Y1643" s="4">
        <f t="shared" si="641"/>
        <v>-0.11199999999999988</v>
      </c>
      <c r="Z1643" s="30">
        <f t="shared" si="642"/>
        <v>2017</v>
      </c>
      <c r="AA1643" s="4">
        <f t="shared" si="643"/>
        <v>-1</v>
      </c>
      <c r="AB1643" s="4">
        <f t="shared" si="644"/>
        <v>-1</v>
      </c>
      <c r="AC1643" s="4">
        <f t="shared" si="645"/>
        <v>0</v>
      </c>
      <c r="AD1643" s="4"/>
      <c r="AE1643" s="4">
        <f t="shared" si="646"/>
        <v>-5.3275871500500616E-2</v>
      </c>
      <c r="AF1643" s="31">
        <f t="shared" si="647"/>
        <v>-0.4930000000000001</v>
      </c>
      <c r="AG1643" s="31">
        <f t="shared" si="648"/>
        <v>-0.60499999999999998</v>
      </c>
      <c r="AH1643" s="3">
        <f t="shared" si="649"/>
        <v>1</v>
      </c>
      <c r="AI1643" s="40">
        <f t="shared" si="650"/>
        <v>2.8737685671992197E-2</v>
      </c>
      <c r="AJ1643" s="3">
        <f t="shared" si="651"/>
        <v>2.3991115267711138E-2</v>
      </c>
      <c r="AK1643" s="3">
        <f t="shared" si="652"/>
        <v>0.75455555495279314</v>
      </c>
    </row>
    <row r="1644" spans="1:37" s="3" customFormat="1" x14ac:dyDescent="0.25">
      <c r="A1644" s="9">
        <v>42750</v>
      </c>
      <c r="B1644" s="1" t="s">
        <v>37</v>
      </c>
      <c r="C1644" s="1" t="s">
        <v>62</v>
      </c>
      <c r="D1644">
        <v>31</v>
      </c>
      <c r="E1644" s="1">
        <v>34</v>
      </c>
      <c r="F1644">
        <f t="shared" si="628"/>
        <v>0</v>
      </c>
      <c r="G1644">
        <f t="shared" si="629"/>
        <v>1</v>
      </c>
      <c r="H1644" s="4">
        <v>1.4950000000000001</v>
      </c>
      <c r="I1644" s="4">
        <v>2.81</v>
      </c>
      <c r="J1644" s="4">
        <v>1.444</v>
      </c>
      <c r="K1644" s="4">
        <v>3.01</v>
      </c>
      <c r="L1644" s="18">
        <f t="shared" si="630"/>
        <v>60</v>
      </c>
      <c r="M1644" s="18">
        <f t="shared" si="631"/>
        <v>35</v>
      </c>
      <c r="N1644" s="18">
        <f t="shared" si="632"/>
        <v>65</v>
      </c>
      <c r="O1644" s="18">
        <f t="shared" si="633"/>
        <v>30</v>
      </c>
      <c r="P1644" s="4">
        <f t="shared" si="634"/>
        <v>201701</v>
      </c>
      <c r="Q1644" s="23">
        <f t="shared" si="635"/>
        <v>0.53202846975088969</v>
      </c>
      <c r="R1644" s="23">
        <f t="shared" si="636"/>
        <v>-2.5726882080473237</v>
      </c>
      <c r="S1644" s="22">
        <f t="shared" si="637"/>
        <v>-2.040659738296434</v>
      </c>
      <c r="T1644" s="5">
        <f t="shared" si="638"/>
        <v>1.8795986622073577</v>
      </c>
      <c r="U1644" s="5"/>
      <c r="V1644" s="5"/>
      <c r="W1644" s="5">
        <f t="shared" si="639"/>
        <v>-1</v>
      </c>
      <c r="X1644" s="4">
        <f t="shared" si="640"/>
        <v>-1</v>
      </c>
      <c r="Y1644" s="4">
        <f t="shared" si="641"/>
        <v>0</v>
      </c>
      <c r="Z1644" s="30">
        <f t="shared" si="642"/>
        <v>2017</v>
      </c>
      <c r="AA1644" s="4">
        <f t="shared" si="643"/>
        <v>1.81</v>
      </c>
      <c r="AB1644" s="4">
        <f t="shared" si="644"/>
        <v>2.0099999999999998</v>
      </c>
      <c r="AC1644" s="4">
        <f t="shared" si="645"/>
        <v>0.19999999999999973</v>
      </c>
      <c r="AD1644" s="4"/>
      <c r="AE1644" s="4">
        <f t="shared" si="646"/>
        <v>-2.3624454553034635E-2</v>
      </c>
      <c r="AF1644" s="31">
        <f t="shared" si="647"/>
        <v>0.81</v>
      </c>
      <c r="AG1644" s="31">
        <f t="shared" si="648"/>
        <v>1.0099999999999998</v>
      </c>
      <c r="AH1644" s="3">
        <f t="shared" si="649"/>
        <v>0</v>
      </c>
      <c r="AI1644" s="40" t="b">
        <f t="shared" si="650"/>
        <v>0</v>
      </c>
      <c r="AJ1644" s="3">
        <f t="shared" si="651"/>
        <v>2.4169570267131069E-2</v>
      </c>
      <c r="AK1644" s="3">
        <f t="shared" si="652"/>
        <v>0.75606274600001655</v>
      </c>
    </row>
    <row r="1645" spans="1:37" s="3" customFormat="1" x14ac:dyDescent="0.25">
      <c r="A1645" s="9">
        <v>42750</v>
      </c>
      <c r="B1645" s="1" t="s">
        <v>49</v>
      </c>
      <c r="C1645" s="1" t="s">
        <v>57</v>
      </c>
      <c r="D1645">
        <v>16</v>
      </c>
      <c r="E1645" s="1">
        <v>18</v>
      </c>
      <c r="F1645">
        <f t="shared" si="628"/>
        <v>0</v>
      </c>
      <c r="G1645">
        <f t="shared" si="629"/>
        <v>1</v>
      </c>
      <c r="H1645" s="4">
        <v>1.7929999999999999</v>
      </c>
      <c r="I1645" s="4">
        <v>2.14</v>
      </c>
      <c r="J1645" s="4">
        <v>1.724</v>
      </c>
      <c r="K1645" s="4">
        <v>2.25</v>
      </c>
      <c r="L1645" s="18">
        <f t="shared" si="630"/>
        <v>50</v>
      </c>
      <c r="M1645" s="18">
        <f t="shared" si="631"/>
        <v>45</v>
      </c>
      <c r="N1645" s="18">
        <f t="shared" si="632"/>
        <v>55</v>
      </c>
      <c r="O1645" s="18">
        <f t="shared" si="633"/>
        <v>40</v>
      </c>
      <c r="P1645" s="4">
        <f t="shared" si="634"/>
        <v>201701</v>
      </c>
      <c r="Q1645" s="23">
        <f t="shared" si="635"/>
        <v>0.83785046728971957</v>
      </c>
      <c r="R1645" s="23">
        <f t="shared" si="636"/>
        <v>-2.1382270303754343</v>
      </c>
      <c r="S1645" s="22">
        <f t="shared" si="637"/>
        <v>-1.3003765630857147</v>
      </c>
      <c r="T1645" s="5">
        <f t="shared" si="638"/>
        <v>1.1935303959843839</v>
      </c>
      <c r="U1645" s="5"/>
      <c r="V1645" s="5"/>
      <c r="W1645" s="5">
        <f t="shared" si="639"/>
        <v>-1</v>
      </c>
      <c r="X1645" s="4">
        <f t="shared" si="640"/>
        <v>-1</v>
      </c>
      <c r="Y1645" s="4">
        <f t="shared" si="641"/>
        <v>0</v>
      </c>
      <c r="Z1645" s="30">
        <f t="shared" si="642"/>
        <v>2017</v>
      </c>
      <c r="AA1645" s="4">
        <f t="shared" si="643"/>
        <v>1.1400000000000001</v>
      </c>
      <c r="AB1645" s="4">
        <f t="shared" si="644"/>
        <v>1.25</v>
      </c>
      <c r="AC1645" s="4">
        <f t="shared" si="645"/>
        <v>0.10999999999999988</v>
      </c>
      <c r="AD1645" s="4"/>
      <c r="AE1645" s="4">
        <f t="shared" si="646"/>
        <v>-2.2321919607444785E-2</v>
      </c>
      <c r="AF1645" s="31">
        <f t="shared" si="647"/>
        <v>0.14000000000000012</v>
      </c>
      <c r="AG1645" s="31">
        <f t="shared" si="648"/>
        <v>0.25</v>
      </c>
      <c r="AH1645" s="3">
        <f t="shared" si="649"/>
        <v>0</v>
      </c>
      <c r="AI1645" s="40" t="b">
        <f t="shared" si="650"/>
        <v>0</v>
      </c>
      <c r="AJ1645" s="3">
        <f t="shared" si="651"/>
        <v>2.4403763030765302E-2</v>
      </c>
      <c r="AK1645" s="3">
        <f t="shared" si="652"/>
        <v>0.73286190748783686</v>
      </c>
    </row>
    <row r="1646" spans="1:37" s="3" customFormat="1" x14ac:dyDescent="0.25">
      <c r="A1646" s="9">
        <v>42749</v>
      </c>
      <c r="B1646" s="1" t="s">
        <v>52</v>
      </c>
      <c r="C1646" s="1" t="s">
        <v>47</v>
      </c>
      <c r="D1646">
        <v>34</v>
      </c>
      <c r="E1646" s="1">
        <v>16</v>
      </c>
      <c r="F1646">
        <f t="shared" si="628"/>
        <v>1</v>
      </c>
      <c r="G1646">
        <f t="shared" si="629"/>
        <v>0</v>
      </c>
      <c r="H1646" s="4">
        <v>1.0860000000000001</v>
      </c>
      <c r="I1646" s="4">
        <v>9.58</v>
      </c>
      <c r="J1646" s="4">
        <v>1.083</v>
      </c>
      <c r="K1646" s="4">
        <v>9.8699999999999992</v>
      </c>
      <c r="L1646" s="18">
        <f t="shared" si="630"/>
        <v>90</v>
      </c>
      <c r="M1646" s="18">
        <f t="shared" si="631"/>
        <v>10</v>
      </c>
      <c r="N1646" s="18">
        <f t="shared" si="632"/>
        <v>90</v>
      </c>
      <c r="O1646" s="18">
        <f t="shared" si="633"/>
        <v>10</v>
      </c>
      <c r="P1646" s="4">
        <f t="shared" si="634"/>
        <v>201701</v>
      </c>
      <c r="Q1646" s="23">
        <f t="shared" si="635"/>
        <v>1.0860000000000001</v>
      </c>
      <c r="R1646" s="23">
        <f t="shared" si="636"/>
        <v>-11.744457093294294</v>
      </c>
      <c r="S1646" s="22">
        <f t="shared" si="637"/>
        <v>-10.658457093294293</v>
      </c>
      <c r="T1646" s="5">
        <f t="shared" si="638"/>
        <v>8.8213627992633512</v>
      </c>
      <c r="U1646" s="5"/>
      <c r="V1646" s="5"/>
      <c r="W1646" s="5">
        <f t="shared" si="639"/>
        <v>8.6000000000000076E-2</v>
      </c>
      <c r="X1646" s="4">
        <f t="shared" si="640"/>
        <v>8.2999999999999963E-2</v>
      </c>
      <c r="Y1646" s="4">
        <f t="shared" si="641"/>
        <v>-3.0000000000001137E-3</v>
      </c>
      <c r="Z1646" s="30">
        <f t="shared" si="642"/>
        <v>2017</v>
      </c>
      <c r="AA1646" s="4">
        <f t="shared" si="643"/>
        <v>-1</v>
      </c>
      <c r="AB1646" s="4">
        <f t="shared" si="644"/>
        <v>-1</v>
      </c>
      <c r="AC1646" s="4">
        <f t="shared" si="645"/>
        <v>0</v>
      </c>
      <c r="AD1646" s="4"/>
      <c r="AE1646" s="4">
        <f t="shared" si="646"/>
        <v>-2.5507210888519039E-3</v>
      </c>
      <c r="AF1646" s="31">
        <f t="shared" si="647"/>
        <v>-0.91399999999999992</v>
      </c>
      <c r="AG1646" s="31">
        <f t="shared" si="648"/>
        <v>-0.91700000000000004</v>
      </c>
      <c r="AH1646" s="3">
        <f t="shared" si="649"/>
        <v>0</v>
      </c>
      <c r="AI1646" s="40" t="b">
        <f t="shared" si="650"/>
        <v>0</v>
      </c>
      <c r="AJ1646" s="3">
        <f t="shared" si="651"/>
        <v>2.4575285955372173E-2</v>
      </c>
      <c r="AK1646" s="3">
        <f t="shared" si="652"/>
        <v>0.90146037375602206</v>
      </c>
    </row>
    <row r="1647" spans="1:37" s="3" customFormat="1" x14ac:dyDescent="0.25">
      <c r="A1647" s="9">
        <v>42749</v>
      </c>
      <c r="B1647" s="1" t="s">
        <v>41</v>
      </c>
      <c r="C1647" s="1" t="s">
        <v>61</v>
      </c>
      <c r="D1647">
        <v>36</v>
      </c>
      <c r="E1647" s="1">
        <v>20</v>
      </c>
      <c r="F1647">
        <f t="shared" si="628"/>
        <v>1</v>
      </c>
      <c r="G1647">
        <f t="shared" si="629"/>
        <v>0</v>
      </c>
      <c r="H1647" s="4">
        <v>1.4950000000000001</v>
      </c>
      <c r="I1647" s="4">
        <v>2.81</v>
      </c>
      <c r="J1647" s="4">
        <v>1.361</v>
      </c>
      <c r="K1647" s="4">
        <v>3.45</v>
      </c>
      <c r="L1647" s="18">
        <f t="shared" si="630"/>
        <v>60</v>
      </c>
      <c r="M1647" s="18">
        <f t="shared" si="631"/>
        <v>35</v>
      </c>
      <c r="N1647" s="18">
        <f t="shared" si="632"/>
        <v>70</v>
      </c>
      <c r="O1647" s="18">
        <f t="shared" si="633"/>
        <v>25</v>
      </c>
      <c r="P1647" s="4">
        <f t="shared" si="634"/>
        <v>201701</v>
      </c>
      <c r="Q1647" s="23">
        <f t="shared" si="635"/>
        <v>1.4950000000000001</v>
      </c>
      <c r="R1647" s="23">
        <f t="shared" si="636"/>
        <v>-2.5726882080473237</v>
      </c>
      <c r="S1647" s="22">
        <f t="shared" si="637"/>
        <v>-1.0776882080473236</v>
      </c>
      <c r="T1647" s="5">
        <f t="shared" si="638"/>
        <v>1.8795986622073577</v>
      </c>
      <c r="U1647" s="5"/>
      <c r="V1647" s="5"/>
      <c r="W1647" s="5">
        <f t="shared" si="639"/>
        <v>0.49500000000000011</v>
      </c>
      <c r="X1647" s="4">
        <f t="shared" si="640"/>
        <v>0.36099999999999999</v>
      </c>
      <c r="Y1647" s="4">
        <f t="shared" si="641"/>
        <v>-0.13400000000000012</v>
      </c>
      <c r="Z1647" s="30">
        <f t="shared" si="642"/>
        <v>2017</v>
      </c>
      <c r="AA1647" s="4">
        <f t="shared" si="643"/>
        <v>-1</v>
      </c>
      <c r="AB1647" s="4">
        <f t="shared" si="644"/>
        <v>-1</v>
      </c>
      <c r="AC1647" s="4">
        <f t="shared" si="645"/>
        <v>0</v>
      </c>
      <c r="AD1647" s="4"/>
      <c r="AE1647" s="4">
        <f t="shared" si="646"/>
        <v>-6.5857536387517568E-2</v>
      </c>
      <c r="AF1647" s="31">
        <f t="shared" si="647"/>
        <v>-0.50499999999999989</v>
      </c>
      <c r="AG1647" s="31">
        <f t="shared" si="648"/>
        <v>-0.63900000000000001</v>
      </c>
      <c r="AH1647" s="3">
        <f t="shared" si="649"/>
        <v>1</v>
      </c>
      <c r="AI1647" s="40">
        <f t="shared" si="650"/>
        <v>4.1248606465997817E-2</v>
      </c>
      <c r="AJ1647" s="3">
        <f t="shared" si="651"/>
        <v>2.4169570267131069E-2</v>
      </c>
      <c r="AK1647" s="3">
        <f t="shared" si="652"/>
        <v>0.75606274600001655</v>
      </c>
    </row>
    <row r="1648" spans="1:37" s="3" customFormat="1" x14ac:dyDescent="0.25">
      <c r="A1648" s="9">
        <v>42743</v>
      </c>
      <c r="B1648" s="1" t="s">
        <v>62</v>
      </c>
      <c r="C1648" s="1" t="s">
        <v>34</v>
      </c>
      <c r="D1648">
        <v>38</v>
      </c>
      <c r="E1648" s="1">
        <v>13</v>
      </c>
      <c r="F1648">
        <f t="shared" si="628"/>
        <v>1</v>
      </c>
      <c r="G1648">
        <f t="shared" si="629"/>
        <v>0</v>
      </c>
      <c r="H1648" s="4">
        <v>1.502</v>
      </c>
      <c r="I1648" s="4">
        <v>2.79</v>
      </c>
      <c r="J1648" s="4">
        <v>1.458</v>
      </c>
      <c r="K1648" s="4">
        <v>2.95</v>
      </c>
      <c r="L1648" s="18">
        <f t="shared" si="630"/>
        <v>60</v>
      </c>
      <c r="M1648" s="18">
        <f t="shared" si="631"/>
        <v>35</v>
      </c>
      <c r="N1648" s="18">
        <f t="shared" si="632"/>
        <v>65</v>
      </c>
      <c r="O1648" s="18">
        <f t="shared" si="633"/>
        <v>30</v>
      </c>
      <c r="P1648" s="4">
        <f t="shared" si="634"/>
        <v>201701</v>
      </c>
      <c r="Q1648" s="23">
        <f t="shared" si="635"/>
        <v>1.502</v>
      </c>
      <c r="R1648" s="23">
        <f t="shared" si="636"/>
        <v>-2.5506910903870552</v>
      </c>
      <c r="S1648" s="22">
        <f t="shared" si="637"/>
        <v>-1.0486910903870552</v>
      </c>
      <c r="T1648" s="5">
        <f t="shared" si="638"/>
        <v>1.8575233022636486</v>
      </c>
      <c r="U1648" s="5"/>
      <c r="V1648" s="5"/>
      <c r="W1648" s="5">
        <f t="shared" si="639"/>
        <v>0.502</v>
      </c>
      <c r="X1648" s="4">
        <f t="shared" si="640"/>
        <v>0.45799999999999996</v>
      </c>
      <c r="Y1648" s="4">
        <f t="shared" si="641"/>
        <v>-4.4000000000000039E-2</v>
      </c>
      <c r="Z1648" s="30">
        <f t="shared" si="642"/>
        <v>2017</v>
      </c>
      <c r="AA1648" s="4">
        <f t="shared" si="643"/>
        <v>-1</v>
      </c>
      <c r="AB1648" s="4">
        <f t="shared" si="644"/>
        <v>-1</v>
      </c>
      <c r="AC1648" s="4">
        <f t="shared" si="645"/>
        <v>0</v>
      </c>
      <c r="AD1648" s="4"/>
      <c r="AE1648" s="4">
        <f t="shared" si="646"/>
        <v>-2.0092094856606346E-2</v>
      </c>
      <c r="AF1648" s="31">
        <f t="shared" si="647"/>
        <v>-0.498</v>
      </c>
      <c r="AG1648" s="31">
        <f t="shared" si="648"/>
        <v>-0.54200000000000004</v>
      </c>
      <c r="AH1648" s="3">
        <f t="shared" si="649"/>
        <v>0</v>
      </c>
      <c r="AI1648" s="40" t="b">
        <f t="shared" si="650"/>
        <v>0</v>
      </c>
      <c r="AJ1648" s="3">
        <f t="shared" si="651"/>
        <v>2.3630009319664524E-2</v>
      </c>
      <c r="AK1648" s="3">
        <f t="shared" si="652"/>
        <v>0.75559423744376186</v>
      </c>
    </row>
    <row r="1649" spans="1:37" s="3" customFormat="1" x14ac:dyDescent="0.25">
      <c r="A1649" s="9">
        <v>42743</v>
      </c>
      <c r="B1649" s="1" t="s">
        <v>57</v>
      </c>
      <c r="C1649" s="1" t="s">
        <v>51</v>
      </c>
      <c r="D1649">
        <v>30</v>
      </c>
      <c r="E1649" s="1">
        <v>12</v>
      </c>
      <c r="F1649">
        <f t="shared" si="628"/>
        <v>1</v>
      </c>
      <c r="G1649">
        <f t="shared" si="629"/>
        <v>0</v>
      </c>
      <c r="H1649" s="4">
        <v>1.256</v>
      </c>
      <c r="I1649" s="4">
        <v>4.38</v>
      </c>
      <c r="J1649" s="4">
        <v>1.173</v>
      </c>
      <c r="K1649" s="4">
        <v>5.8</v>
      </c>
      <c r="L1649" s="18">
        <f t="shared" si="630"/>
        <v>70</v>
      </c>
      <c r="M1649" s="18">
        <f t="shared" si="631"/>
        <v>20</v>
      </c>
      <c r="N1649" s="18">
        <f t="shared" si="632"/>
        <v>85</v>
      </c>
      <c r="O1649" s="18">
        <f t="shared" si="633"/>
        <v>15</v>
      </c>
      <c r="P1649" s="4">
        <f t="shared" si="634"/>
        <v>201701</v>
      </c>
      <c r="Q1649" s="23">
        <f t="shared" si="635"/>
        <v>1.256</v>
      </c>
      <c r="R1649" s="23">
        <f t="shared" si="636"/>
        <v>-4.2021079881656807</v>
      </c>
      <c r="S1649" s="22">
        <f t="shared" si="637"/>
        <v>-2.9461079881656804</v>
      </c>
      <c r="T1649" s="5">
        <f t="shared" si="638"/>
        <v>3.4872611464968153</v>
      </c>
      <c r="U1649" s="5"/>
      <c r="V1649" s="5"/>
      <c r="W1649" s="5">
        <f t="shared" si="639"/>
        <v>0.25600000000000001</v>
      </c>
      <c r="X1649" s="4">
        <f t="shared" si="640"/>
        <v>0.17300000000000004</v>
      </c>
      <c r="Y1649" s="4">
        <f t="shared" si="641"/>
        <v>-8.2999999999999963E-2</v>
      </c>
      <c r="Z1649" s="30">
        <f t="shared" si="642"/>
        <v>2017</v>
      </c>
      <c r="AA1649" s="4">
        <f t="shared" si="643"/>
        <v>-1</v>
      </c>
      <c r="AB1649" s="4">
        <f t="shared" si="644"/>
        <v>-1</v>
      </c>
      <c r="AC1649" s="4">
        <f t="shared" si="645"/>
        <v>0</v>
      </c>
      <c r="AD1649" s="4"/>
      <c r="AE1649" s="4">
        <f t="shared" si="646"/>
        <v>-5.6336575062038041E-2</v>
      </c>
      <c r="AF1649" s="31">
        <f t="shared" si="647"/>
        <v>-0.74399999999999999</v>
      </c>
      <c r="AG1649" s="31">
        <f t="shared" si="648"/>
        <v>-0.82699999999999996</v>
      </c>
      <c r="AH1649" s="3">
        <f t="shared" si="649"/>
        <v>1</v>
      </c>
      <c r="AI1649" s="40">
        <f t="shared" si="650"/>
        <v>3.1407862947507081E-2</v>
      </c>
      <c r="AJ1649" s="3">
        <f t="shared" si="651"/>
        <v>2.3903477643719029E-2</v>
      </c>
      <c r="AK1649" s="3">
        <f t="shared" si="652"/>
        <v>0.81377264087046108</v>
      </c>
    </row>
    <row r="1650" spans="1:37" s="3" customFormat="1" x14ac:dyDescent="0.25">
      <c r="A1650" s="9">
        <v>42742</v>
      </c>
      <c r="B1650" s="1" t="s">
        <v>61</v>
      </c>
      <c r="C1650" s="1" t="s">
        <v>33</v>
      </c>
      <c r="D1650">
        <v>26</v>
      </c>
      <c r="E1650" s="1">
        <v>6</v>
      </c>
      <c r="F1650">
        <f t="shared" si="628"/>
        <v>1</v>
      </c>
      <c r="G1650">
        <f t="shared" si="629"/>
        <v>0</v>
      </c>
      <c r="H1650" s="4">
        <v>1.3120000000000001</v>
      </c>
      <c r="I1650" s="4">
        <v>3.81</v>
      </c>
      <c r="J1650" s="4">
        <v>1.238</v>
      </c>
      <c r="K1650" s="4">
        <v>4.6100000000000003</v>
      </c>
      <c r="L1650" s="18">
        <f t="shared" si="630"/>
        <v>70</v>
      </c>
      <c r="M1650" s="18">
        <f t="shared" si="631"/>
        <v>25</v>
      </c>
      <c r="N1650" s="18">
        <f t="shared" si="632"/>
        <v>80</v>
      </c>
      <c r="O1650" s="18">
        <f t="shared" si="633"/>
        <v>20</v>
      </c>
      <c r="P1650" s="4">
        <f t="shared" si="634"/>
        <v>201701</v>
      </c>
      <c r="Q1650" s="23">
        <f t="shared" si="635"/>
        <v>1.3120000000000001</v>
      </c>
      <c r="R1650" s="23">
        <f t="shared" si="636"/>
        <v>-3.561000091249201</v>
      </c>
      <c r="S1650" s="22">
        <f t="shared" si="637"/>
        <v>-2.2490000912492008</v>
      </c>
      <c r="T1650" s="5">
        <f t="shared" si="638"/>
        <v>2.9039634146341462</v>
      </c>
      <c r="U1650" s="5"/>
      <c r="V1650" s="5"/>
      <c r="W1650" s="5">
        <f t="shared" si="639"/>
        <v>0.31200000000000006</v>
      </c>
      <c r="X1650" s="4">
        <f t="shared" si="640"/>
        <v>0.23799999999999999</v>
      </c>
      <c r="Y1650" s="4">
        <f t="shared" si="641"/>
        <v>-7.4000000000000066E-2</v>
      </c>
      <c r="Z1650" s="30">
        <f t="shared" si="642"/>
        <v>2017</v>
      </c>
      <c r="AA1650" s="4">
        <f t="shared" si="643"/>
        <v>-1</v>
      </c>
      <c r="AB1650" s="4">
        <f t="shared" si="644"/>
        <v>-1</v>
      </c>
      <c r="AC1650" s="4">
        <f t="shared" si="645"/>
        <v>0</v>
      </c>
      <c r="AD1650" s="4"/>
      <c r="AE1650" s="4">
        <f t="shared" si="646"/>
        <v>-4.5559320698215111E-2</v>
      </c>
      <c r="AF1650" s="31">
        <f t="shared" si="647"/>
        <v>-0.68799999999999994</v>
      </c>
      <c r="AG1650" s="31">
        <f t="shared" si="648"/>
        <v>-0.76200000000000001</v>
      </c>
      <c r="AH1650" s="3">
        <f t="shared" si="649"/>
        <v>1</v>
      </c>
      <c r="AI1650" s="40">
        <f t="shared" si="650"/>
        <v>2.0885138352468191E-2</v>
      </c>
      <c r="AJ1650" s="3">
        <f t="shared" si="651"/>
        <v>2.4068723155017402E-2</v>
      </c>
      <c r="AK1650" s="3">
        <f t="shared" si="652"/>
        <v>0.79501506114519926</v>
      </c>
    </row>
    <row r="1651" spans="1:37" s="3" customFormat="1" x14ac:dyDescent="0.25">
      <c r="A1651" s="9">
        <v>42742</v>
      </c>
      <c r="B1651" s="1" t="s">
        <v>47</v>
      </c>
      <c r="C1651" s="1" t="s">
        <v>54</v>
      </c>
      <c r="D1651">
        <v>27</v>
      </c>
      <c r="E1651" s="1">
        <v>14</v>
      </c>
      <c r="F1651">
        <f t="shared" si="628"/>
        <v>1</v>
      </c>
      <c r="G1651">
        <f t="shared" si="629"/>
        <v>0</v>
      </c>
      <c r="H1651" s="4">
        <v>1.675</v>
      </c>
      <c r="I1651" s="4">
        <v>2.34</v>
      </c>
      <c r="J1651" s="4">
        <v>1.48</v>
      </c>
      <c r="K1651" s="4">
        <v>2.86</v>
      </c>
      <c r="L1651" s="18">
        <f t="shared" si="630"/>
        <v>50</v>
      </c>
      <c r="M1651" s="18">
        <f t="shared" si="631"/>
        <v>40</v>
      </c>
      <c r="N1651" s="18">
        <f t="shared" si="632"/>
        <v>65</v>
      </c>
      <c r="O1651" s="18">
        <f t="shared" si="633"/>
        <v>30</v>
      </c>
      <c r="P1651" s="4">
        <f t="shared" si="634"/>
        <v>201701</v>
      </c>
      <c r="Q1651" s="23">
        <f t="shared" si="635"/>
        <v>1.675</v>
      </c>
      <c r="R1651" s="23">
        <f t="shared" si="636"/>
        <v>-2.2277501381978992</v>
      </c>
      <c r="S1651" s="22">
        <f t="shared" si="637"/>
        <v>-0.5527501381978992</v>
      </c>
      <c r="T1651" s="5">
        <f t="shared" si="638"/>
        <v>1.3970149253731341</v>
      </c>
      <c r="U1651" s="5"/>
      <c r="V1651" s="5"/>
      <c r="W1651" s="5">
        <f t="shared" si="639"/>
        <v>0.67500000000000004</v>
      </c>
      <c r="X1651" s="4">
        <f t="shared" si="640"/>
        <v>0.48</v>
      </c>
      <c r="Y1651" s="4">
        <f t="shared" si="641"/>
        <v>-0.19500000000000006</v>
      </c>
      <c r="Z1651" s="30">
        <f t="shared" si="642"/>
        <v>2017</v>
      </c>
      <c r="AA1651" s="4">
        <f t="shared" si="643"/>
        <v>-1</v>
      </c>
      <c r="AB1651" s="4">
        <f t="shared" si="644"/>
        <v>-1</v>
      </c>
      <c r="AC1651" s="4">
        <f t="shared" si="645"/>
        <v>0</v>
      </c>
      <c r="AD1651" s="4"/>
      <c r="AE1651" s="4">
        <f t="shared" si="646"/>
        <v>-7.8660750302541382E-2</v>
      </c>
      <c r="AF1651" s="31">
        <f t="shared" si="647"/>
        <v>-0.32499999999999996</v>
      </c>
      <c r="AG1651" s="31">
        <f t="shared" si="648"/>
        <v>-0.52</v>
      </c>
      <c r="AH1651" s="3">
        <f t="shared" si="649"/>
        <v>1</v>
      </c>
      <c r="AI1651" s="40">
        <f t="shared" si="650"/>
        <v>5.3334724976516035E-2</v>
      </c>
      <c r="AJ1651" s="3">
        <f t="shared" si="651"/>
        <v>2.3785803237858061E-2</v>
      </c>
      <c r="AK1651" s="3">
        <f t="shared" si="652"/>
        <v>0.73864897238842664</v>
      </c>
    </row>
    <row r="1652" spans="1:37" s="3" customFormat="1" x14ac:dyDescent="0.25">
      <c r="A1652" s="9">
        <v>42736</v>
      </c>
      <c r="B1652" s="1" t="s">
        <v>35</v>
      </c>
      <c r="C1652" s="1" t="s">
        <v>54</v>
      </c>
      <c r="D1652">
        <v>24</v>
      </c>
      <c r="E1652" s="1">
        <v>6</v>
      </c>
      <c r="F1652">
        <f t="shared" si="628"/>
        <v>1</v>
      </c>
      <c r="G1652">
        <f t="shared" si="629"/>
        <v>0</v>
      </c>
      <c r="H1652" s="4">
        <v>1.7929999999999999</v>
      </c>
      <c r="I1652" s="4">
        <v>2.14</v>
      </c>
      <c r="J1652" s="4">
        <v>1.869</v>
      </c>
      <c r="K1652" s="4">
        <v>2.04</v>
      </c>
      <c r="L1652" s="18">
        <f t="shared" si="630"/>
        <v>50</v>
      </c>
      <c r="M1652" s="18">
        <f t="shared" si="631"/>
        <v>45</v>
      </c>
      <c r="N1652" s="18">
        <f t="shared" si="632"/>
        <v>50</v>
      </c>
      <c r="O1652" s="18">
        <f t="shared" si="633"/>
        <v>45</v>
      </c>
      <c r="P1652" s="4">
        <f t="shared" si="634"/>
        <v>201701</v>
      </c>
      <c r="Q1652" s="23">
        <f t="shared" si="635"/>
        <v>1.7929999999999999</v>
      </c>
      <c r="R1652" s="23">
        <f t="shared" si="636"/>
        <v>-2.1382270303754343</v>
      </c>
      <c r="S1652" s="22">
        <f t="shared" si="637"/>
        <v>-0.34522703037543434</v>
      </c>
      <c r="T1652" s="5">
        <f t="shared" si="638"/>
        <v>1.1935303959843839</v>
      </c>
      <c r="U1652" s="5"/>
      <c r="V1652" s="5"/>
      <c r="W1652" s="5">
        <f t="shared" si="639"/>
        <v>0.79299999999999993</v>
      </c>
      <c r="X1652" s="4">
        <f t="shared" si="640"/>
        <v>0.86899999999999999</v>
      </c>
      <c r="Y1652" s="4">
        <f t="shared" si="641"/>
        <v>7.6000000000000068E-2</v>
      </c>
      <c r="Z1652" s="30">
        <f t="shared" si="642"/>
        <v>2017</v>
      </c>
      <c r="AA1652" s="4">
        <f t="shared" si="643"/>
        <v>-1</v>
      </c>
      <c r="AB1652" s="4">
        <f t="shared" si="644"/>
        <v>-1</v>
      </c>
      <c r="AC1652" s="4">
        <f t="shared" si="645"/>
        <v>0</v>
      </c>
      <c r="AD1652" s="4"/>
      <c r="AE1652" s="4">
        <f t="shared" si="646"/>
        <v>2.2679005239148564E-2</v>
      </c>
      <c r="AF1652" s="31">
        <f t="shared" si="647"/>
        <v>-0.20700000000000007</v>
      </c>
      <c r="AG1652" s="31">
        <f t="shared" si="648"/>
        <v>-0.13100000000000001</v>
      </c>
      <c r="AH1652" s="3">
        <f t="shared" si="649"/>
        <v>0</v>
      </c>
      <c r="AI1652" s="40" t="b">
        <f t="shared" si="650"/>
        <v>0</v>
      </c>
      <c r="AJ1652" s="3">
        <f t="shared" si="651"/>
        <v>2.4403763030765302E-2</v>
      </c>
      <c r="AK1652" s="3">
        <f t="shared" si="652"/>
        <v>0.73286190748783686</v>
      </c>
    </row>
    <row r="1653" spans="1:37" s="3" customFormat="1" x14ac:dyDescent="0.25">
      <c r="A1653" s="9">
        <v>42736</v>
      </c>
      <c r="B1653" s="1" t="s">
        <v>73</v>
      </c>
      <c r="C1653" s="1" t="s">
        <v>63</v>
      </c>
      <c r="D1653">
        <v>6</v>
      </c>
      <c r="E1653" s="1">
        <v>44</v>
      </c>
      <c r="F1653">
        <f t="shared" si="628"/>
        <v>0</v>
      </c>
      <c r="G1653">
        <f t="shared" si="629"/>
        <v>1</v>
      </c>
      <c r="H1653" s="4">
        <v>3.18</v>
      </c>
      <c r="I1653" s="4">
        <v>1.4079999999999999</v>
      </c>
      <c r="J1653" s="4">
        <v>3.64</v>
      </c>
      <c r="K1653" s="4">
        <v>1.333</v>
      </c>
      <c r="L1653" s="18">
        <f t="shared" si="630"/>
        <v>30</v>
      </c>
      <c r="M1653" s="18">
        <f t="shared" si="631"/>
        <v>70</v>
      </c>
      <c r="N1653" s="18">
        <f t="shared" si="632"/>
        <v>25</v>
      </c>
      <c r="O1653" s="18">
        <f t="shared" si="633"/>
        <v>75</v>
      </c>
      <c r="P1653" s="4">
        <f t="shared" si="634"/>
        <v>201701</v>
      </c>
      <c r="Q1653" s="23">
        <f t="shared" si="635"/>
        <v>2.2585227272727275</v>
      </c>
      <c r="R1653" s="23">
        <f t="shared" si="636"/>
        <v>-2.9096959884871385</v>
      </c>
      <c r="S1653" s="22">
        <f t="shared" si="637"/>
        <v>-0.65117326121441099</v>
      </c>
      <c r="T1653" s="5">
        <f t="shared" si="638"/>
        <v>0.44276729559748423</v>
      </c>
      <c r="U1653" s="5"/>
      <c r="V1653" s="5"/>
      <c r="W1653" s="5">
        <f t="shared" si="639"/>
        <v>-1</v>
      </c>
      <c r="X1653" s="4">
        <f t="shared" si="640"/>
        <v>-1</v>
      </c>
      <c r="Y1653" s="4">
        <f t="shared" si="641"/>
        <v>0</v>
      </c>
      <c r="Z1653" s="30">
        <f t="shared" si="642"/>
        <v>2017</v>
      </c>
      <c r="AA1653" s="4">
        <f t="shared" si="643"/>
        <v>0.40799999999999992</v>
      </c>
      <c r="AB1653" s="4">
        <f t="shared" si="644"/>
        <v>0.33299999999999996</v>
      </c>
      <c r="AC1653" s="4">
        <f t="shared" si="645"/>
        <v>-7.4999999999999956E-2</v>
      </c>
      <c r="AD1653" s="4"/>
      <c r="AE1653" s="4">
        <f t="shared" si="646"/>
        <v>3.9740134079756739E-2</v>
      </c>
      <c r="AF1653" s="31">
        <f t="shared" si="647"/>
        <v>-0.59200000000000008</v>
      </c>
      <c r="AG1653" s="31">
        <f t="shared" si="648"/>
        <v>-0.66700000000000004</v>
      </c>
      <c r="AH1653" s="3">
        <f t="shared" si="649"/>
        <v>1</v>
      </c>
      <c r="AI1653" s="40">
        <f t="shared" si="650"/>
        <v>1.5047452547452433E-2</v>
      </c>
      <c r="AJ1653" s="3">
        <f t="shared" si="651"/>
        <v>2.4097646033130027E-2</v>
      </c>
      <c r="AK1653" s="3">
        <f t="shared" si="652"/>
        <v>0.77114317968921875</v>
      </c>
    </row>
    <row r="1654" spans="1:37" s="3" customFormat="1" x14ac:dyDescent="0.25">
      <c r="A1654" s="9">
        <v>42736</v>
      </c>
      <c r="B1654" s="1" t="s">
        <v>64</v>
      </c>
      <c r="C1654" s="1" t="s">
        <v>49</v>
      </c>
      <c r="D1654">
        <v>27</v>
      </c>
      <c r="E1654" s="1">
        <v>37</v>
      </c>
      <c r="F1654">
        <f t="shared" si="628"/>
        <v>0</v>
      </c>
      <c r="G1654">
        <f t="shared" si="629"/>
        <v>1</v>
      </c>
      <c r="H1654" s="4">
        <v>3.22</v>
      </c>
      <c r="I1654" s="4">
        <v>1.4</v>
      </c>
      <c r="J1654" s="4">
        <v>3.05</v>
      </c>
      <c r="K1654" s="4">
        <v>1.4339999999999999</v>
      </c>
      <c r="L1654" s="18">
        <f t="shared" si="630"/>
        <v>30</v>
      </c>
      <c r="M1654" s="18">
        <f t="shared" si="631"/>
        <v>70</v>
      </c>
      <c r="N1654" s="18">
        <f t="shared" si="632"/>
        <v>30</v>
      </c>
      <c r="O1654" s="18">
        <f t="shared" si="633"/>
        <v>65</v>
      </c>
      <c r="P1654" s="4">
        <f t="shared" si="634"/>
        <v>201701</v>
      </c>
      <c r="Q1654" s="23">
        <f t="shared" si="635"/>
        <v>2.3000000000000003</v>
      </c>
      <c r="R1654" s="23">
        <f t="shared" si="636"/>
        <v>-2.9504504504504507</v>
      </c>
      <c r="S1654" s="22">
        <f t="shared" si="637"/>
        <v>-0.65045045045045047</v>
      </c>
      <c r="T1654" s="5">
        <f t="shared" si="638"/>
        <v>0.43478260869565211</v>
      </c>
      <c r="U1654" s="5"/>
      <c r="V1654" s="5"/>
      <c r="W1654" s="5">
        <f t="shared" si="639"/>
        <v>-1</v>
      </c>
      <c r="X1654" s="4">
        <f t="shared" si="640"/>
        <v>-1</v>
      </c>
      <c r="Y1654" s="4">
        <f t="shared" si="641"/>
        <v>0</v>
      </c>
      <c r="Z1654" s="30">
        <f t="shared" si="642"/>
        <v>2017</v>
      </c>
      <c r="AA1654" s="4">
        <f t="shared" si="643"/>
        <v>0.39999999999999991</v>
      </c>
      <c r="AB1654" s="4">
        <f t="shared" si="644"/>
        <v>0.43399999999999994</v>
      </c>
      <c r="AC1654" s="4">
        <f t="shared" si="645"/>
        <v>3.400000000000003E-2</v>
      </c>
      <c r="AD1654" s="4"/>
      <c r="AE1654" s="4">
        <f t="shared" si="646"/>
        <v>-1.7309846247836325E-2</v>
      </c>
      <c r="AF1654" s="31">
        <f t="shared" si="647"/>
        <v>-0.60000000000000009</v>
      </c>
      <c r="AG1654" s="31">
        <f t="shared" si="648"/>
        <v>-0.56600000000000006</v>
      </c>
      <c r="AH1654" s="3">
        <f t="shared" si="649"/>
        <v>0</v>
      </c>
      <c r="AI1654" s="40" t="b">
        <f t="shared" si="650"/>
        <v>0</v>
      </c>
      <c r="AJ1654" s="3">
        <f t="shared" si="651"/>
        <v>2.4242424242424288E-2</v>
      </c>
      <c r="AK1654" s="3">
        <f t="shared" si="652"/>
        <v>0.77266088720122128</v>
      </c>
    </row>
    <row r="1655" spans="1:37" s="3" customFormat="1" x14ac:dyDescent="0.25">
      <c r="A1655" s="9">
        <v>42736</v>
      </c>
      <c r="B1655" s="1" t="s">
        <v>38</v>
      </c>
      <c r="C1655" s="1" t="s">
        <v>61</v>
      </c>
      <c r="D1655">
        <v>23</v>
      </c>
      <c r="E1655" s="1">
        <v>25</v>
      </c>
      <c r="F1655">
        <f t="shared" si="628"/>
        <v>0</v>
      </c>
      <c r="G1655">
        <f t="shared" si="629"/>
        <v>1</v>
      </c>
      <c r="H1655" s="4">
        <v>4.38</v>
      </c>
      <c r="I1655" s="4">
        <v>1.256</v>
      </c>
      <c r="J1655" s="4">
        <v>5.61</v>
      </c>
      <c r="K1655" s="4">
        <v>1.181</v>
      </c>
      <c r="L1655" s="18">
        <f t="shared" si="630"/>
        <v>20</v>
      </c>
      <c r="M1655" s="18">
        <f t="shared" si="631"/>
        <v>75</v>
      </c>
      <c r="N1655" s="18">
        <f t="shared" si="632"/>
        <v>15</v>
      </c>
      <c r="O1655" s="18">
        <f t="shared" si="633"/>
        <v>80</v>
      </c>
      <c r="P1655" s="4">
        <f t="shared" si="634"/>
        <v>201701</v>
      </c>
      <c r="Q1655" s="23">
        <f t="shared" si="635"/>
        <v>3.4872611464968153</v>
      </c>
      <c r="R1655" s="23">
        <f t="shared" si="636"/>
        <v>-4.2021079881656807</v>
      </c>
      <c r="S1655" s="22">
        <f t="shared" si="637"/>
        <v>-0.71484684166886536</v>
      </c>
      <c r="T1655" s="5">
        <f t="shared" si="638"/>
        <v>0.28675799086757991</v>
      </c>
      <c r="U1655" s="5"/>
      <c r="V1655" s="5"/>
      <c r="W1655" s="5">
        <f t="shared" si="639"/>
        <v>-1</v>
      </c>
      <c r="X1655" s="4">
        <f t="shared" si="640"/>
        <v>-1</v>
      </c>
      <c r="Y1655" s="4">
        <f t="shared" si="641"/>
        <v>0</v>
      </c>
      <c r="Z1655" s="30">
        <f t="shared" si="642"/>
        <v>2017</v>
      </c>
      <c r="AA1655" s="4">
        <f t="shared" si="643"/>
        <v>0.25600000000000001</v>
      </c>
      <c r="AB1655" s="4">
        <f t="shared" si="644"/>
        <v>0.18100000000000005</v>
      </c>
      <c r="AC1655" s="4">
        <f t="shared" si="645"/>
        <v>-7.4999999999999956E-2</v>
      </c>
      <c r="AD1655" s="4"/>
      <c r="AE1655" s="4">
        <f t="shared" si="646"/>
        <v>5.005738285351502E-2</v>
      </c>
      <c r="AF1655" s="31">
        <f t="shared" si="647"/>
        <v>-0.74399999999999999</v>
      </c>
      <c r="AG1655" s="31">
        <f t="shared" si="648"/>
        <v>-0.81899999999999995</v>
      </c>
      <c r="AH1655" s="3">
        <f t="shared" si="649"/>
        <v>1</v>
      </c>
      <c r="AI1655" s="40">
        <f t="shared" si="650"/>
        <v>2.5568536621365379E-2</v>
      </c>
      <c r="AJ1655" s="3">
        <f t="shared" si="651"/>
        <v>2.3903477643719029E-2</v>
      </c>
      <c r="AK1655" s="3">
        <f t="shared" si="652"/>
        <v>0.81377264087046108</v>
      </c>
    </row>
    <row r="1656" spans="1:37" s="3" customFormat="1" x14ac:dyDescent="0.25">
      <c r="A1656" s="9">
        <v>42736</v>
      </c>
      <c r="B1656" s="1" t="s">
        <v>48</v>
      </c>
      <c r="C1656" s="1" t="s">
        <v>34</v>
      </c>
      <c r="D1656">
        <v>10</v>
      </c>
      <c r="E1656" s="1">
        <v>19</v>
      </c>
      <c r="F1656">
        <f t="shared" si="628"/>
        <v>0</v>
      </c>
      <c r="G1656">
        <f t="shared" si="629"/>
        <v>1</v>
      </c>
      <c r="H1656" s="14">
        <v>1.25</v>
      </c>
      <c r="I1656" s="14">
        <v>4.0999999999999996</v>
      </c>
      <c r="J1656" s="14">
        <v>1.25</v>
      </c>
      <c r="K1656" s="14">
        <v>4.0999999999999996</v>
      </c>
      <c r="L1656" s="18">
        <f t="shared" si="630"/>
        <v>80</v>
      </c>
      <c r="M1656" s="18">
        <f t="shared" si="631"/>
        <v>20</v>
      </c>
      <c r="N1656" s="18">
        <f t="shared" si="632"/>
        <v>80</v>
      </c>
      <c r="O1656" s="18">
        <f t="shared" si="633"/>
        <v>20</v>
      </c>
      <c r="P1656" s="4">
        <f t="shared" si="634"/>
        <v>201701</v>
      </c>
      <c r="Q1656" s="23">
        <f t="shared" si="635"/>
        <v>0.30487804878048785</v>
      </c>
      <c r="R1656" s="23">
        <f t="shared" si="636"/>
        <v>-4.32258064516129</v>
      </c>
      <c r="S1656" s="22">
        <f t="shared" si="637"/>
        <v>-4.0177025963808024</v>
      </c>
      <c r="T1656" s="5">
        <f t="shared" si="638"/>
        <v>3.28</v>
      </c>
      <c r="U1656" s="15"/>
      <c r="V1656" s="15"/>
      <c r="W1656" s="5">
        <f t="shared" si="639"/>
        <v>-1</v>
      </c>
      <c r="X1656" s="4">
        <f t="shared" si="640"/>
        <v>-1</v>
      </c>
      <c r="Y1656" s="4">
        <f t="shared" si="641"/>
        <v>0</v>
      </c>
      <c r="Z1656" s="30">
        <f t="shared" si="642"/>
        <v>2017</v>
      </c>
      <c r="AA1656" s="4">
        <f t="shared" si="643"/>
        <v>3.0999999999999996</v>
      </c>
      <c r="AB1656" s="4">
        <f t="shared" si="644"/>
        <v>3.0999999999999996</v>
      </c>
      <c r="AC1656" s="4">
        <f t="shared" si="645"/>
        <v>0</v>
      </c>
      <c r="AD1656" s="14"/>
      <c r="AE1656" s="4">
        <f t="shared" si="646"/>
        <v>0</v>
      </c>
      <c r="AF1656" s="31">
        <f t="shared" si="647"/>
        <v>2.0999999999999996</v>
      </c>
      <c r="AG1656" s="31">
        <f t="shared" si="648"/>
        <v>2.0999999999999996</v>
      </c>
      <c r="AH1656" s="3">
        <f t="shared" si="649"/>
        <v>0</v>
      </c>
      <c r="AI1656" s="40" t="b">
        <f t="shared" si="650"/>
        <v>0</v>
      </c>
      <c r="AJ1656" s="3">
        <f t="shared" si="651"/>
        <v>4.2056074766355089E-2</v>
      </c>
      <c r="AK1656" s="3">
        <f t="shared" si="652"/>
        <v>0.79631171921475308</v>
      </c>
    </row>
    <row r="1657" spans="1:37" s="3" customFormat="1" x14ac:dyDescent="0.25">
      <c r="A1657" s="9">
        <v>42736</v>
      </c>
      <c r="B1657" s="1" t="s">
        <v>41</v>
      </c>
      <c r="C1657" s="1" t="s">
        <v>42</v>
      </c>
      <c r="D1657">
        <v>38</v>
      </c>
      <c r="E1657" s="1">
        <v>32</v>
      </c>
      <c r="F1657">
        <f t="shared" si="628"/>
        <v>1</v>
      </c>
      <c r="G1657">
        <f t="shared" si="629"/>
        <v>0</v>
      </c>
      <c r="H1657" s="4">
        <v>1.347</v>
      </c>
      <c r="I1657" s="4">
        <v>3.54</v>
      </c>
      <c r="J1657" s="4">
        <v>1.2849999999999999</v>
      </c>
      <c r="K1657" s="4">
        <v>4.05</v>
      </c>
      <c r="L1657" s="18">
        <f t="shared" si="630"/>
        <v>70</v>
      </c>
      <c r="M1657" s="18">
        <f t="shared" si="631"/>
        <v>25</v>
      </c>
      <c r="N1657" s="18">
        <f t="shared" si="632"/>
        <v>75</v>
      </c>
      <c r="O1657" s="18">
        <f t="shared" si="633"/>
        <v>20</v>
      </c>
      <c r="P1657" s="4">
        <f t="shared" si="634"/>
        <v>201701</v>
      </c>
      <c r="Q1657" s="23">
        <f t="shared" si="635"/>
        <v>1.347</v>
      </c>
      <c r="R1657" s="23">
        <f t="shared" si="636"/>
        <v>-3.2755451678050331</v>
      </c>
      <c r="S1657" s="22">
        <f t="shared" si="637"/>
        <v>-1.9285451678050332</v>
      </c>
      <c r="T1657" s="5">
        <f t="shared" si="638"/>
        <v>2.6280623608017817</v>
      </c>
      <c r="U1657" s="5"/>
      <c r="V1657" s="5"/>
      <c r="W1657" s="5">
        <f t="shared" si="639"/>
        <v>0.34699999999999998</v>
      </c>
      <c r="X1657" s="4">
        <f t="shared" si="640"/>
        <v>0.28499999999999992</v>
      </c>
      <c r="Y1657" s="4">
        <f t="shared" si="641"/>
        <v>-6.2000000000000055E-2</v>
      </c>
      <c r="Z1657" s="30">
        <f t="shared" si="642"/>
        <v>2017</v>
      </c>
      <c r="AA1657" s="4">
        <f t="shared" si="643"/>
        <v>-1</v>
      </c>
      <c r="AB1657" s="4">
        <f t="shared" si="644"/>
        <v>-1</v>
      </c>
      <c r="AC1657" s="4">
        <f t="shared" si="645"/>
        <v>0</v>
      </c>
      <c r="AD1657" s="4"/>
      <c r="AE1657" s="4">
        <f t="shared" si="646"/>
        <v>-3.58196193298842E-2</v>
      </c>
      <c r="AF1657" s="31">
        <f t="shared" si="647"/>
        <v>-0.65300000000000002</v>
      </c>
      <c r="AG1657" s="31">
        <f t="shared" si="648"/>
        <v>-0.71500000000000008</v>
      </c>
      <c r="AH1657" s="3">
        <f t="shared" si="649"/>
        <v>1</v>
      </c>
      <c r="AI1657" s="40">
        <f t="shared" si="650"/>
        <v>1.0695922351453113E-2</v>
      </c>
      <c r="AJ1657" s="3">
        <f t="shared" si="651"/>
        <v>2.4272559852670517E-2</v>
      </c>
      <c r="AK1657" s="3">
        <f t="shared" si="652"/>
        <v>0.78506822587380864</v>
      </c>
    </row>
    <row r="1658" spans="1:37" s="3" customFormat="1" x14ac:dyDescent="0.25">
      <c r="A1658" s="9">
        <v>42736</v>
      </c>
      <c r="B1658" s="1" t="s">
        <v>44</v>
      </c>
      <c r="C1658" s="1" t="s">
        <v>43</v>
      </c>
      <c r="D1658">
        <v>27</v>
      </c>
      <c r="E1658" s="1">
        <v>10</v>
      </c>
      <c r="F1658">
        <f t="shared" si="628"/>
        <v>1</v>
      </c>
      <c r="G1658">
        <f t="shared" si="629"/>
        <v>0</v>
      </c>
      <c r="H1658" s="4">
        <v>1.7809999999999999</v>
      </c>
      <c r="I1658" s="4">
        <v>2.16</v>
      </c>
      <c r="J1658" s="4">
        <v>2.13</v>
      </c>
      <c r="K1658" s="4">
        <v>1.8</v>
      </c>
      <c r="L1658" s="18">
        <f t="shared" si="630"/>
        <v>50</v>
      </c>
      <c r="M1658" s="18">
        <f t="shared" si="631"/>
        <v>45</v>
      </c>
      <c r="N1658" s="18">
        <f t="shared" si="632"/>
        <v>45</v>
      </c>
      <c r="O1658" s="18">
        <f t="shared" si="633"/>
        <v>55</v>
      </c>
      <c r="P1658" s="4">
        <f t="shared" si="634"/>
        <v>201701</v>
      </c>
      <c r="Q1658" s="23">
        <f t="shared" si="635"/>
        <v>1.7809999999999999</v>
      </c>
      <c r="R1658" s="23">
        <f t="shared" si="636"/>
        <v>-2.1424786966311977</v>
      </c>
      <c r="S1658" s="22">
        <f t="shared" si="637"/>
        <v>-0.3614786966311978</v>
      </c>
      <c r="T1658" s="5">
        <f t="shared" si="638"/>
        <v>1.2128017967434028</v>
      </c>
      <c r="U1658" s="5"/>
      <c r="V1658" s="5"/>
      <c r="W1658" s="5">
        <f t="shared" si="639"/>
        <v>0.78099999999999992</v>
      </c>
      <c r="X1658" s="4">
        <f t="shared" si="640"/>
        <v>1.1299999999999999</v>
      </c>
      <c r="Y1658" s="4">
        <f t="shared" si="641"/>
        <v>0.34899999999999998</v>
      </c>
      <c r="Z1658" s="30">
        <f t="shared" si="642"/>
        <v>2017</v>
      </c>
      <c r="AA1658" s="4">
        <f t="shared" si="643"/>
        <v>-1</v>
      </c>
      <c r="AB1658" s="4">
        <f t="shared" si="644"/>
        <v>-1</v>
      </c>
      <c r="AC1658" s="4">
        <f t="shared" si="645"/>
        <v>0</v>
      </c>
      <c r="AD1658" s="4"/>
      <c r="AE1658" s="4">
        <f t="shared" si="646"/>
        <v>9.1998745232013457E-2</v>
      </c>
      <c r="AF1658" s="31">
        <f t="shared" si="647"/>
        <v>-0.21900000000000008</v>
      </c>
      <c r="AG1658" s="31">
        <f t="shared" si="648"/>
        <v>0.12999999999999989</v>
      </c>
      <c r="AH1658" s="3">
        <f t="shared" si="649"/>
        <v>1</v>
      </c>
      <c r="AI1658" s="40">
        <f t="shared" si="650"/>
        <v>6.7553468961919716E-2</v>
      </c>
      <c r="AJ1658" s="3">
        <f t="shared" si="651"/>
        <v>2.3861963968535793E-2</v>
      </c>
      <c r="AK1658" s="3">
        <f t="shared" si="652"/>
        <v>0.73370004464041894</v>
      </c>
    </row>
    <row r="1659" spans="1:37" s="3" customFormat="1" x14ac:dyDescent="0.25">
      <c r="A1659" s="9">
        <v>42736</v>
      </c>
      <c r="B1659" s="1" t="s">
        <v>33</v>
      </c>
      <c r="C1659" s="1" t="s">
        <v>62</v>
      </c>
      <c r="D1659">
        <v>24</v>
      </c>
      <c r="E1659" s="1">
        <v>31</v>
      </c>
      <c r="F1659">
        <f t="shared" si="628"/>
        <v>0</v>
      </c>
      <c r="G1659">
        <f t="shared" si="629"/>
        <v>1</v>
      </c>
      <c r="H1659" s="4">
        <v>2.5099999999999998</v>
      </c>
      <c r="I1659" s="4">
        <v>1.5980000000000001</v>
      </c>
      <c r="J1659" s="4">
        <v>2.66</v>
      </c>
      <c r="K1659" s="4">
        <v>1.54</v>
      </c>
      <c r="L1659" s="18">
        <f t="shared" si="630"/>
        <v>30</v>
      </c>
      <c r="M1659" s="18">
        <f t="shared" si="631"/>
        <v>60</v>
      </c>
      <c r="N1659" s="18">
        <f t="shared" si="632"/>
        <v>35</v>
      </c>
      <c r="O1659" s="18">
        <f t="shared" si="633"/>
        <v>60</v>
      </c>
      <c r="P1659" s="4">
        <f t="shared" si="634"/>
        <v>201701</v>
      </c>
      <c r="Q1659" s="23">
        <f t="shared" si="635"/>
        <v>1.5707133917396743</v>
      </c>
      <c r="R1659" s="23">
        <f t="shared" si="636"/>
        <v>-2.334492458304724</v>
      </c>
      <c r="S1659" s="22">
        <f t="shared" si="637"/>
        <v>-0.76377906656504968</v>
      </c>
      <c r="T1659" s="5">
        <f t="shared" si="638"/>
        <v>0.63665338645418335</v>
      </c>
      <c r="U1659" s="5"/>
      <c r="V1659" s="5"/>
      <c r="W1659" s="5">
        <f t="shared" si="639"/>
        <v>-1</v>
      </c>
      <c r="X1659" s="4">
        <f t="shared" si="640"/>
        <v>-1</v>
      </c>
      <c r="Y1659" s="4">
        <f t="shared" si="641"/>
        <v>0</v>
      </c>
      <c r="Z1659" s="30">
        <f t="shared" si="642"/>
        <v>2017</v>
      </c>
      <c r="AA1659" s="4">
        <f t="shared" si="643"/>
        <v>0.59800000000000009</v>
      </c>
      <c r="AB1659" s="4">
        <f t="shared" si="644"/>
        <v>0.54</v>
      </c>
      <c r="AC1659" s="4">
        <f t="shared" si="645"/>
        <v>-5.8000000000000052E-2</v>
      </c>
      <c r="AD1659" s="4"/>
      <c r="AE1659" s="4">
        <f t="shared" si="646"/>
        <v>2.2466524877931937E-2</v>
      </c>
      <c r="AF1659" s="31">
        <f t="shared" si="647"/>
        <v>-0.40199999999999991</v>
      </c>
      <c r="AG1659" s="31">
        <f t="shared" si="648"/>
        <v>-0.45999999999999996</v>
      </c>
      <c r="AH1659" s="3">
        <f t="shared" si="649"/>
        <v>0</v>
      </c>
      <c r="AI1659" s="40" t="b">
        <f t="shared" si="650"/>
        <v>0</v>
      </c>
      <c r="AJ1659" s="3">
        <f t="shared" si="651"/>
        <v>2.3617332035053451E-2</v>
      </c>
      <c r="AK1659" s="3">
        <f t="shared" si="652"/>
        <v>0.74465377481644812</v>
      </c>
    </row>
    <row r="1660" spans="1:37" s="3" customFormat="1" x14ac:dyDescent="0.25">
      <c r="A1660" s="9">
        <v>42736</v>
      </c>
      <c r="B1660" s="1" t="s">
        <v>36</v>
      </c>
      <c r="C1660" s="1" t="s">
        <v>56</v>
      </c>
      <c r="D1660">
        <v>24</v>
      </c>
      <c r="E1660" s="1">
        <v>20</v>
      </c>
      <c r="F1660">
        <f t="shared" si="628"/>
        <v>1</v>
      </c>
      <c r="G1660">
        <f t="shared" si="629"/>
        <v>0</v>
      </c>
      <c r="H1660" s="4">
        <v>1.46</v>
      </c>
      <c r="I1660" s="4">
        <v>2.94</v>
      </c>
      <c r="J1660" s="4">
        <v>1.4</v>
      </c>
      <c r="K1660" s="4">
        <v>3.22</v>
      </c>
      <c r="L1660" s="18">
        <f t="shared" si="630"/>
        <v>60</v>
      </c>
      <c r="M1660" s="18">
        <f t="shared" si="631"/>
        <v>30</v>
      </c>
      <c r="N1660" s="18">
        <f t="shared" si="632"/>
        <v>70</v>
      </c>
      <c r="O1660" s="18">
        <f t="shared" si="633"/>
        <v>30</v>
      </c>
      <c r="P1660" s="4">
        <f t="shared" si="634"/>
        <v>201701</v>
      </c>
      <c r="Q1660" s="23">
        <f t="shared" si="635"/>
        <v>1.46</v>
      </c>
      <c r="R1660" s="23">
        <f t="shared" si="636"/>
        <v>-2.6893769610040343</v>
      </c>
      <c r="S1660" s="22">
        <f t="shared" si="637"/>
        <v>-1.2293769610040344</v>
      </c>
      <c r="T1660" s="5">
        <f t="shared" si="638"/>
        <v>2.0136986301369864</v>
      </c>
      <c r="U1660" s="5"/>
      <c r="V1660" s="5"/>
      <c r="W1660" s="5">
        <f t="shared" si="639"/>
        <v>0.45999999999999996</v>
      </c>
      <c r="X1660" s="4">
        <f t="shared" si="640"/>
        <v>0.39999999999999991</v>
      </c>
      <c r="Y1660" s="4">
        <f t="shared" si="641"/>
        <v>-6.0000000000000053E-2</v>
      </c>
      <c r="Z1660" s="30">
        <f t="shared" si="642"/>
        <v>2017</v>
      </c>
      <c r="AA1660" s="4">
        <f t="shared" si="643"/>
        <v>-1</v>
      </c>
      <c r="AB1660" s="4">
        <f t="shared" si="644"/>
        <v>-1</v>
      </c>
      <c r="AC1660" s="4">
        <f t="shared" si="645"/>
        <v>0</v>
      </c>
      <c r="AD1660" s="4"/>
      <c r="AE1660" s="4">
        <f t="shared" si="646"/>
        <v>-2.9354207436399271E-2</v>
      </c>
      <c r="AF1660" s="31">
        <f t="shared" si="647"/>
        <v>-0.54</v>
      </c>
      <c r="AG1660" s="31">
        <f t="shared" si="648"/>
        <v>-0.60000000000000009</v>
      </c>
      <c r="AH1660" s="3">
        <f t="shared" si="649"/>
        <v>1</v>
      </c>
      <c r="AI1660" s="40" t="b">
        <f t="shared" si="650"/>
        <v>0</v>
      </c>
      <c r="AJ1660" s="3">
        <f t="shared" si="651"/>
        <v>2.4454545454545618E-2</v>
      </c>
      <c r="AK1660" s="3">
        <f t="shared" si="652"/>
        <v>0.76119011246130741</v>
      </c>
    </row>
    <row r="1661" spans="1:37" s="3" customFormat="1" x14ac:dyDescent="0.25">
      <c r="A1661" s="9">
        <v>42736</v>
      </c>
      <c r="B1661" s="1" t="s">
        <v>51</v>
      </c>
      <c r="C1661" s="1" t="s">
        <v>52</v>
      </c>
      <c r="D1661">
        <v>14</v>
      </c>
      <c r="E1661" s="1">
        <v>35</v>
      </c>
      <c r="F1661">
        <f t="shared" si="628"/>
        <v>0</v>
      </c>
      <c r="G1661">
        <f t="shared" si="629"/>
        <v>1</v>
      </c>
      <c r="H1661" s="4">
        <v>4.54</v>
      </c>
      <c r="I1661" s="4">
        <v>1.2430000000000001</v>
      </c>
      <c r="J1661" s="4">
        <v>4.2300000000000004</v>
      </c>
      <c r="K1661" s="4">
        <v>1.268</v>
      </c>
      <c r="L1661" s="18">
        <f t="shared" si="630"/>
        <v>20</v>
      </c>
      <c r="M1661" s="18">
        <f t="shared" si="631"/>
        <v>80</v>
      </c>
      <c r="N1661" s="18">
        <f t="shared" si="632"/>
        <v>20</v>
      </c>
      <c r="O1661" s="18">
        <f t="shared" si="633"/>
        <v>75</v>
      </c>
      <c r="P1661" s="4">
        <f t="shared" si="634"/>
        <v>201701</v>
      </c>
      <c r="Q1661" s="23">
        <f t="shared" si="635"/>
        <v>3.6524537409493161</v>
      </c>
      <c r="R1661" s="23">
        <f t="shared" si="636"/>
        <v>-4.3977122131547723</v>
      </c>
      <c r="S1661" s="22">
        <f t="shared" si="637"/>
        <v>-0.74525847220545627</v>
      </c>
      <c r="T1661" s="5">
        <f t="shared" si="638"/>
        <v>0.27378854625550664</v>
      </c>
      <c r="U1661" s="5"/>
      <c r="V1661" s="5"/>
      <c r="W1661" s="5">
        <f t="shared" si="639"/>
        <v>-1</v>
      </c>
      <c r="X1661" s="4">
        <f t="shared" si="640"/>
        <v>-1</v>
      </c>
      <c r="Y1661" s="4">
        <f t="shared" si="641"/>
        <v>0</v>
      </c>
      <c r="Z1661" s="30">
        <f t="shared" si="642"/>
        <v>2017</v>
      </c>
      <c r="AA1661" s="4">
        <f t="shared" si="643"/>
        <v>0.2430000000000001</v>
      </c>
      <c r="AB1661" s="4">
        <f t="shared" si="644"/>
        <v>0.26800000000000002</v>
      </c>
      <c r="AC1661" s="4">
        <f t="shared" si="645"/>
        <v>2.4999999999999911E-2</v>
      </c>
      <c r="AD1661" s="4"/>
      <c r="AE1661" s="4">
        <f t="shared" si="646"/>
        <v>-1.6142302204726039E-2</v>
      </c>
      <c r="AF1661" s="31">
        <f t="shared" si="647"/>
        <v>-0.7569999999999999</v>
      </c>
      <c r="AG1661" s="31">
        <f t="shared" si="648"/>
        <v>-0.73199999999999998</v>
      </c>
      <c r="AH1661" s="3">
        <f t="shared" si="649"/>
        <v>0</v>
      </c>
      <c r="AI1661" s="40" t="b">
        <f t="shared" si="650"/>
        <v>0</v>
      </c>
      <c r="AJ1661" s="3">
        <f t="shared" si="651"/>
        <v>2.4170845581877876E-2</v>
      </c>
      <c r="AK1661" s="3">
        <f t="shared" si="652"/>
        <v>0.81840694736965647</v>
      </c>
    </row>
    <row r="1662" spans="1:37" s="3" customFormat="1" x14ac:dyDescent="0.25">
      <c r="A1662" s="9">
        <v>42736</v>
      </c>
      <c r="B1662" s="1" t="s">
        <v>60</v>
      </c>
      <c r="C1662" s="1" t="s">
        <v>45</v>
      </c>
      <c r="D1662">
        <v>38</v>
      </c>
      <c r="E1662" s="1">
        <v>10</v>
      </c>
      <c r="F1662">
        <f t="shared" si="628"/>
        <v>1</v>
      </c>
      <c r="G1662">
        <f t="shared" si="629"/>
        <v>0</v>
      </c>
      <c r="H1662" s="4">
        <v>1.4339999999999999</v>
      </c>
      <c r="I1662" s="4">
        <v>3.05</v>
      </c>
      <c r="J1662" s="4">
        <v>1.393</v>
      </c>
      <c r="K1662" s="4">
        <v>3.26</v>
      </c>
      <c r="L1662" s="18">
        <f t="shared" si="630"/>
        <v>60</v>
      </c>
      <c r="M1662" s="18">
        <f t="shared" si="631"/>
        <v>30</v>
      </c>
      <c r="N1662" s="18">
        <f t="shared" si="632"/>
        <v>70</v>
      </c>
      <c r="O1662" s="18">
        <f t="shared" si="633"/>
        <v>30</v>
      </c>
      <c r="P1662" s="4">
        <f t="shared" si="634"/>
        <v>201701</v>
      </c>
      <c r="Q1662" s="23">
        <f t="shared" si="635"/>
        <v>1.4339999999999999</v>
      </c>
      <c r="R1662" s="23">
        <f t="shared" si="636"/>
        <v>-2.7919523434865687</v>
      </c>
      <c r="S1662" s="22">
        <f t="shared" si="637"/>
        <v>-1.3579523434865688</v>
      </c>
      <c r="T1662" s="5">
        <f t="shared" si="638"/>
        <v>2.1269177126917711</v>
      </c>
      <c r="U1662" s="5"/>
      <c r="V1662" s="5"/>
      <c r="W1662" s="5">
        <f t="shared" si="639"/>
        <v>0.43399999999999994</v>
      </c>
      <c r="X1662" s="4">
        <f t="shared" si="640"/>
        <v>0.39300000000000002</v>
      </c>
      <c r="Y1662" s="4">
        <f t="shared" si="641"/>
        <v>-4.0999999999999925E-2</v>
      </c>
      <c r="Z1662" s="30">
        <f t="shared" si="642"/>
        <v>2017</v>
      </c>
      <c r="AA1662" s="4">
        <f t="shared" si="643"/>
        <v>-1</v>
      </c>
      <c r="AB1662" s="4">
        <f t="shared" si="644"/>
        <v>-1</v>
      </c>
      <c r="AC1662" s="4">
        <f t="shared" si="645"/>
        <v>0</v>
      </c>
      <c r="AD1662" s="4"/>
      <c r="AE1662" s="4">
        <f t="shared" si="646"/>
        <v>-2.0525019999379168E-2</v>
      </c>
      <c r="AF1662" s="31">
        <f t="shared" si="647"/>
        <v>-0.56600000000000006</v>
      </c>
      <c r="AG1662" s="31">
        <f t="shared" si="648"/>
        <v>-0.60699999999999998</v>
      </c>
      <c r="AH1662" s="3">
        <f t="shared" si="649"/>
        <v>0</v>
      </c>
      <c r="AI1662" s="40" t="b">
        <f t="shared" si="650"/>
        <v>0</v>
      </c>
      <c r="AJ1662" s="3">
        <f t="shared" si="651"/>
        <v>2.4598572702943966E-2</v>
      </c>
      <c r="AK1662" s="3">
        <f t="shared" si="652"/>
        <v>0.76559459446372102</v>
      </c>
    </row>
    <row r="1663" spans="1:37" s="3" customFormat="1" x14ac:dyDescent="0.25">
      <c r="A1663" s="9">
        <v>42736</v>
      </c>
      <c r="B1663" s="1" t="s">
        <v>53</v>
      </c>
      <c r="C1663" s="1" t="s">
        <v>46</v>
      </c>
      <c r="D1663">
        <v>30</v>
      </c>
      <c r="E1663" s="1">
        <v>10</v>
      </c>
      <c r="F1663">
        <f t="shared" si="628"/>
        <v>1</v>
      </c>
      <c r="G1663">
        <f t="shared" si="629"/>
        <v>0</v>
      </c>
      <c r="H1663" s="4">
        <v>2.5499999999999998</v>
      </c>
      <c r="I1663" s="4">
        <v>1.581</v>
      </c>
      <c r="J1663" s="4">
        <v>2.71</v>
      </c>
      <c r="K1663" s="4">
        <v>1.526</v>
      </c>
      <c r="L1663" s="18">
        <f t="shared" si="630"/>
        <v>30</v>
      </c>
      <c r="M1663" s="18">
        <f t="shared" si="631"/>
        <v>60</v>
      </c>
      <c r="N1663" s="18">
        <f t="shared" si="632"/>
        <v>35</v>
      </c>
      <c r="O1663" s="18">
        <f t="shared" si="633"/>
        <v>65</v>
      </c>
      <c r="P1663" s="4">
        <f t="shared" si="634"/>
        <v>201701</v>
      </c>
      <c r="Q1663" s="23">
        <f t="shared" si="635"/>
        <v>2.5499999999999998</v>
      </c>
      <c r="R1663" s="23">
        <f t="shared" si="636"/>
        <v>-2.3663316861917716</v>
      </c>
      <c r="S1663" s="22">
        <f t="shared" si="637"/>
        <v>0.18366831380822823</v>
      </c>
      <c r="T1663" s="5">
        <f t="shared" si="638"/>
        <v>0.62</v>
      </c>
      <c r="U1663" s="5"/>
      <c r="V1663" s="5"/>
      <c r="W1663" s="5">
        <f t="shared" si="639"/>
        <v>1.5499999999999998</v>
      </c>
      <c r="X1663" s="4">
        <f t="shared" si="640"/>
        <v>1.71</v>
      </c>
      <c r="Y1663" s="4">
        <f t="shared" si="641"/>
        <v>0.16000000000000014</v>
      </c>
      <c r="Z1663" s="30">
        <f t="shared" si="642"/>
        <v>2017</v>
      </c>
      <c r="AA1663" s="4">
        <f t="shared" si="643"/>
        <v>-1</v>
      </c>
      <c r="AB1663" s="4">
        <f t="shared" si="644"/>
        <v>-1</v>
      </c>
      <c r="AC1663" s="4">
        <f t="shared" si="645"/>
        <v>0</v>
      </c>
      <c r="AD1663" s="4"/>
      <c r="AE1663" s="4">
        <f t="shared" si="646"/>
        <v>2.3153172708197722E-2</v>
      </c>
      <c r="AF1663" s="31">
        <f t="shared" si="647"/>
        <v>0.54999999999999982</v>
      </c>
      <c r="AG1663" s="31">
        <f t="shared" si="648"/>
        <v>0.71</v>
      </c>
      <c r="AH1663" s="3">
        <f t="shared" si="649"/>
        <v>0</v>
      </c>
      <c r="AI1663" s="40" t="b">
        <f t="shared" si="650"/>
        <v>0</v>
      </c>
      <c r="AJ1663" s="3">
        <f t="shared" si="651"/>
        <v>2.4074074074074248E-2</v>
      </c>
      <c r="AK1663" s="3">
        <f t="shared" si="652"/>
        <v>0.74583772204516752</v>
      </c>
    </row>
    <row r="1664" spans="1:37" s="3" customFormat="1" x14ac:dyDescent="0.25">
      <c r="A1664" s="9">
        <v>42736</v>
      </c>
      <c r="B1664" s="1" t="s">
        <v>55</v>
      </c>
      <c r="C1664" s="1" t="s">
        <v>37</v>
      </c>
      <c r="D1664">
        <v>27</v>
      </c>
      <c r="E1664" s="1">
        <v>13</v>
      </c>
      <c r="F1664">
        <f t="shared" si="628"/>
        <v>1</v>
      </c>
      <c r="G1664">
        <f t="shared" si="629"/>
        <v>0</v>
      </c>
      <c r="H1664" s="4">
        <v>1.54</v>
      </c>
      <c r="I1664" s="4">
        <v>2.66</v>
      </c>
      <c r="J1664" s="4">
        <v>1.393</v>
      </c>
      <c r="K1664" s="4">
        <v>3.26</v>
      </c>
      <c r="L1664" s="18">
        <f t="shared" si="630"/>
        <v>60</v>
      </c>
      <c r="M1664" s="18">
        <f t="shared" si="631"/>
        <v>35</v>
      </c>
      <c r="N1664" s="18">
        <f t="shared" si="632"/>
        <v>70</v>
      </c>
      <c r="O1664" s="18">
        <f t="shared" si="633"/>
        <v>30</v>
      </c>
      <c r="P1664" s="4">
        <f t="shared" si="634"/>
        <v>201701</v>
      </c>
      <c r="Q1664" s="23">
        <f t="shared" si="635"/>
        <v>1.54</v>
      </c>
      <c r="R1664" s="23">
        <f t="shared" si="636"/>
        <v>-2.4542614904060684</v>
      </c>
      <c r="S1664" s="22">
        <f t="shared" si="637"/>
        <v>-0.91426149040606841</v>
      </c>
      <c r="T1664" s="5">
        <f t="shared" si="638"/>
        <v>1.7272727272727273</v>
      </c>
      <c r="U1664" s="5"/>
      <c r="V1664" s="5"/>
      <c r="W1664" s="5">
        <f t="shared" si="639"/>
        <v>0.54</v>
      </c>
      <c r="X1664" s="4">
        <f t="shared" si="640"/>
        <v>0.39300000000000002</v>
      </c>
      <c r="Y1664" s="4">
        <f t="shared" si="641"/>
        <v>-0.14700000000000002</v>
      </c>
      <c r="Z1664" s="30">
        <f t="shared" si="642"/>
        <v>2017</v>
      </c>
      <c r="AA1664" s="4">
        <f t="shared" si="643"/>
        <v>-1</v>
      </c>
      <c r="AB1664" s="4">
        <f t="shared" si="644"/>
        <v>-1</v>
      </c>
      <c r="AC1664" s="4">
        <f t="shared" si="645"/>
        <v>0</v>
      </c>
      <c r="AD1664" s="4"/>
      <c r="AE1664" s="4">
        <f t="shared" si="646"/>
        <v>-6.852444038373684E-2</v>
      </c>
      <c r="AF1664" s="31">
        <f t="shared" si="647"/>
        <v>-0.45999999999999996</v>
      </c>
      <c r="AG1664" s="31">
        <f t="shared" si="648"/>
        <v>-0.60699999999999998</v>
      </c>
      <c r="AH1664" s="3">
        <f t="shared" si="649"/>
        <v>1</v>
      </c>
      <c r="AI1664" s="40">
        <f t="shared" si="650"/>
        <v>4.3900884391681938E-2</v>
      </c>
      <c r="AJ1664" s="3">
        <f t="shared" si="651"/>
        <v>2.4666666666666726E-2</v>
      </c>
      <c r="AK1664" s="3">
        <f t="shared" si="652"/>
        <v>0.74970937921718839</v>
      </c>
    </row>
    <row r="1665" spans="1:37" s="3" customFormat="1" x14ac:dyDescent="0.25">
      <c r="A1665" s="9">
        <v>42736</v>
      </c>
      <c r="B1665" s="1" t="s">
        <v>57</v>
      </c>
      <c r="C1665" s="1" t="s">
        <v>58</v>
      </c>
      <c r="D1665">
        <v>27</v>
      </c>
      <c r="E1665" s="1">
        <v>24</v>
      </c>
      <c r="F1665">
        <f t="shared" si="628"/>
        <v>1</v>
      </c>
      <c r="G1665">
        <f t="shared" si="629"/>
        <v>0</v>
      </c>
      <c r="H1665" s="4">
        <v>1.4079999999999999</v>
      </c>
      <c r="I1665" s="4">
        <v>3.18</v>
      </c>
      <c r="J1665" s="4">
        <v>1.526</v>
      </c>
      <c r="K1665" s="4">
        <v>2.71</v>
      </c>
      <c r="L1665" s="18">
        <f t="shared" si="630"/>
        <v>70</v>
      </c>
      <c r="M1665" s="18">
        <f t="shared" si="631"/>
        <v>30</v>
      </c>
      <c r="N1665" s="18">
        <f t="shared" si="632"/>
        <v>65</v>
      </c>
      <c r="O1665" s="18">
        <f t="shared" si="633"/>
        <v>35</v>
      </c>
      <c r="P1665" s="4">
        <f t="shared" si="634"/>
        <v>201701</v>
      </c>
      <c r="Q1665" s="23">
        <f t="shared" si="635"/>
        <v>1.4079999999999999</v>
      </c>
      <c r="R1665" s="23">
        <f t="shared" si="636"/>
        <v>-2.9096959884871385</v>
      </c>
      <c r="S1665" s="22">
        <f t="shared" si="637"/>
        <v>-1.5016959884871386</v>
      </c>
      <c r="T1665" s="5">
        <f t="shared" si="638"/>
        <v>2.2585227272727275</v>
      </c>
      <c r="U1665" s="5"/>
      <c r="V1665" s="5"/>
      <c r="W1665" s="5">
        <f t="shared" si="639"/>
        <v>0.40799999999999992</v>
      </c>
      <c r="X1665" s="4">
        <f t="shared" si="640"/>
        <v>0.52600000000000002</v>
      </c>
      <c r="Y1665" s="4">
        <f t="shared" si="641"/>
        <v>0.1180000000000001</v>
      </c>
      <c r="Z1665" s="30">
        <f t="shared" si="642"/>
        <v>2017</v>
      </c>
      <c r="AA1665" s="4">
        <f t="shared" si="643"/>
        <v>-1</v>
      </c>
      <c r="AB1665" s="4">
        <f t="shared" si="644"/>
        <v>-1</v>
      </c>
      <c r="AC1665" s="4">
        <f t="shared" si="645"/>
        <v>0</v>
      </c>
      <c r="AD1665" s="4"/>
      <c r="AE1665" s="4">
        <f t="shared" si="646"/>
        <v>5.4919277969736835E-2</v>
      </c>
      <c r="AF1665" s="31">
        <f t="shared" si="647"/>
        <v>-0.59200000000000008</v>
      </c>
      <c r="AG1665" s="31">
        <f t="shared" si="648"/>
        <v>-0.47399999999999998</v>
      </c>
      <c r="AH1665" s="3">
        <f t="shared" si="649"/>
        <v>1</v>
      </c>
      <c r="AI1665" s="40">
        <f t="shared" si="650"/>
        <v>3.022659643743264E-2</v>
      </c>
      <c r="AJ1665" s="3">
        <f t="shared" si="651"/>
        <v>2.4097646033130027E-2</v>
      </c>
      <c r="AK1665" s="3">
        <f t="shared" si="652"/>
        <v>0.77114317968921875</v>
      </c>
    </row>
    <row r="1666" spans="1:37" s="3" customFormat="1" x14ac:dyDescent="0.25">
      <c r="A1666" s="9">
        <v>42736</v>
      </c>
      <c r="B1666" s="1" t="s">
        <v>39</v>
      </c>
      <c r="C1666" s="1" t="s">
        <v>40</v>
      </c>
      <c r="D1666">
        <v>17</v>
      </c>
      <c r="E1666" s="1">
        <v>16</v>
      </c>
      <c r="F1666">
        <f t="shared" si="628"/>
        <v>1</v>
      </c>
      <c r="G1666">
        <f t="shared" si="629"/>
        <v>0</v>
      </c>
      <c r="H1666" s="4">
        <v>1.4079999999999999</v>
      </c>
      <c r="I1666" s="4">
        <v>3.18</v>
      </c>
      <c r="J1666" s="4">
        <v>1.526</v>
      </c>
      <c r="K1666" s="4">
        <v>2.71</v>
      </c>
      <c r="L1666" s="18">
        <f t="shared" si="630"/>
        <v>70</v>
      </c>
      <c r="M1666" s="18">
        <f t="shared" si="631"/>
        <v>30</v>
      </c>
      <c r="N1666" s="18">
        <f t="shared" si="632"/>
        <v>65</v>
      </c>
      <c r="O1666" s="18">
        <f t="shared" si="633"/>
        <v>35</v>
      </c>
      <c r="P1666" s="4">
        <f t="shared" si="634"/>
        <v>201701</v>
      </c>
      <c r="Q1666" s="23">
        <f t="shared" si="635"/>
        <v>1.4079999999999999</v>
      </c>
      <c r="R1666" s="23">
        <f t="shared" si="636"/>
        <v>-2.9096959884871385</v>
      </c>
      <c r="S1666" s="22">
        <f t="shared" si="637"/>
        <v>-1.5016959884871386</v>
      </c>
      <c r="T1666" s="5">
        <f t="shared" si="638"/>
        <v>2.2585227272727275</v>
      </c>
      <c r="U1666" s="5"/>
      <c r="V1666" s="5"/>
      <c r="W1666" s="5">
        <f t="shared" si="639"/>
        <v>0.40799999999999992</v>
      </c>
      <c r="X1666" s="4">
        <f t="shared" si="640"/>
        <v>0.52600000000000002</v>
      </c>
      <c r="Y1666" s="4">
        <f t="shared" si="641"/>
        <v>0.1180000000000001</v>
      </c>
      <c r="Z1666" s="30">
        <f t="shared" si="642"/>
        <v>2017</v>
      </c>
      <c r="AA1666" s="4">
        <f t="shared" si="643"/>
        <v>-1</v>
      </c>
      <c r="AB1666" s="4">
        <f t="shared" si="644"/>
        <v>-1</v>
      </c>
      <c r="AC1666" s="4">
        <f t="shared" si="645"/>
        <v>0</v>
      </c>
      <c r="AD1666" s="4"/>
      <c r="AE1666" s="4">
        <f t="shared" si="646"/>
        <v>5.4919277969736835E-2</v>
      </c>
      <c r="AF1666" s="31">
        <f t="shared" si="647"/>
        <v>-0.59200000000000008</v>
      </c>
      <c r="AG1666" s="31">
        <f t="shared" si="648"/>
        <v>-0.47399999999999998</v>
      </c>
      <c r="AH1666" s="3">
        <f t="shared" si="649"/>
        <v>1</v>
      </c>
      <c r="AI1666" s="40">
        <f t="shared" si="650"/>
        <v>3.022659643743264E-2</v>
      </c>
      <c r="AJ1666" s="3">
        <f t="shared" si="651"/>
        <v>2.4097646033130027E-2</v>
      </c>
      <c r="AK1666" s="3">
        <f t="shared" si="652"/>
        <v>0.77114317968921875</v>
      </c>
    </row>
    <row r="1667" spans="1:37" s="3" customFormat="1" x14ac:dyDescent="0.25">
      <c r="A1667" s="9">
        <v>42736</v>
      </c>
      <c r="B1667" s="1" t="s">
        <v>50</v>
      </c>
      <c r="C1667" s="1" t="s">
        <v>47</v>
      </c>
      <c r="D1667">
        <v>24</v>
      </c>
      <c r="E1667" s="1">
        <v>17</v>
      </c>
      <c r="F1667">
        <f t="shared" ref="F1667:F1730" si="653">IF(D1667&gt;E1667,1,0)</f>
        <v>1</v>
      </c>
      <c r="G1667">
        <f t="shared" ref="G1667:G1730" si="654">IF(E1667&gt;D1667,1,0)</f>
        <v>0</v>
      </c>
      <c r="H1667" s="4">
        <v>1.6359999999999999</v>
      </c>
      <c r="I1667" s="4">
        <v>2.42</v>
      </c>
      <c r="J1667" s="4">
        <v>1.609</v>
      </c>
      <c r="K1667" s="4">
        <v>2.48</v>
      </c>
      <c r="L1667" s="18">
        <f t="shared" ref="L1667:L1730" si="655">INT(100/H1667/10)*10</f>
        <v>60</v>
      </c>
      <c r="M1667" s="18">
        <f t="shared" ref="M1667:M1730" si="656">INT(100/I1667/5)*5</f>
        <v>40</v>
      </c>
      <c r="N1667" s="18">
        <f t="shared" ref="N1667:N1730" si="657">INT(100/J1667/5)*5</f>
        <v>60</v>
      </c>
      <c r="O1667" s="18">
        <f t="shared" ref="O1667:O1730" si="658">INT(100/K1667/5)*5</f>
        <v>40</v>
      </c>
      <c r="P1667" s="4">
        <f t="shared" ref="P1667:P1730" si="659">YEAR(A1667)*100+MONTH(A1667)</f>
        <v>201701</v>
      </c>
      <c r="Q1667" s="23">
        <f t="shared" ref="Q1667:Q1730" si="660">IF(F1667=1,H1667,H1667/I1667)</f>
        <v>1.6359999999999999</v>
      </c>
      <c r="R1667" s="23">
        <f t="shared" ref="R1667:R1730" si="661">-1/(H1667-1)-1/(I1667-1)</f>
        <v>-2.2765523961378338</v>
      </c>
      <c r="S1667" s="22">
        <f t="shared" ref="S1667:S1730" si="662">Q1667+R1667</f>
        <v>-0.64055239613783388</v>
      </c>
      <c r="T1667" s="5">
        <f t="shared" ref="T1667:T1730" si="663">I1667/H1667</f>
        <v>1.4792176039119804</v>
      </c>
      <c r="U1667" s="5"/>
      <c r="V1667" s="5"/>
      <c r="W1667" s="5">
        <f t="shared" ref="W1667:W1730" si="664">H1667*F1667-1</f>
        <v>0.6359999999999999</v>
      </c>
      <c r="X1667" s="4">
        <f t="shared" ref="X1667:X1730" si="665">J1667*F1667-1</f>
        <v>0.60899999999999999</v>
      </c>
      <c r="Y1667" s="4">
        <f t="shared" ref="Y1667:Y1730" si="666">X1667-W1667</f>
        <v>-2.6999999999999913E-2</v>
      </c>
      <c r="Z1667" s="30">
        <f t="shared" ref="Z1667:Z1730" si="667">YEAR(A1667)</f>
        <v>2017</v>
      </c>
      <c r="AA1667" s="4">
        <f t="shared" ref="AA1667:AA1730" si="668">I1667*G1667-1</f>
        <v>-1</v>
      </c>
      <c r="AB1667" s="4">
        <f t="shared" ref="AB1667:AB1730" si="669">G1667*K1667-1</f>
        <v>-1</v>
      </c>
      <c r="AC1667" s="4">
        <f t="shared" ref="AC1667:AC1730" si="670">AB1667-AA1667</f>
        <v>0</v>
      </c>
      <c r="AD1667" s="4"/>
      <c r="AE1667" s="4">
        <f t="shared" ref="AE1667:AE1730" si="671">(1/H1667-1/J1667)</f>
        <v>-1.0257096010977351E-2</v>
      </c>
      <c r="AF1667" s="31">
        <f t="shared" ref="AF1667:AF1730" si="672">H1667*F1667+I1667*G1667-2</f>
        <v>-0.3640000000000001</v>
      </c>
      <c r="AG1667" s="31">
        <f t="shared" ref="AG1667:AG1730" si="673">F1667*J1667+G1667*K1667-2</f>
        <v>-0.39100000000000001</v>
      </c>
      <c r="AH1667" s="3">
        <f t="shared" ref="AH1667:AH1730" si="674">IF(OR((1/H1667+1/K1667)&lt;1,(1/I1667+1/J1667)&lt;1),1,0)</f>
        <v>0</v>
      </c>
      <c r="AI1667" s="40" t="b">
        <f t="shared" ref="AI1667:AI1730" si="675">IF(MIN(1/H1667+1/K1667,1/I1667+1/J1667)&lt;0.99,1-MIN(1/H1667+1/K1667,1/I1667+1/J1667))</f>
        <v>0</v>
      </c>
      <c r="AJ1667" s="3">
        <f t="shared" ref="AJ1667:AJ1730" si="676">1-H1667*I1667/(H1667+I1667)</f>
        <v>2.3885601577909421E-2</v>
      </c>
      <c r="AK1667" s="3">
        <f t="shared" ref="AK1667:AK1730" si="677">1-(1/H1667+1/I1667)/H1667/I1667</f>
        <v>0.74123793058529441</v>
      </c>
    </row>
    <row r="1668" spans="1:37" s="3" customFormat="1" x14ac:dyDescent="0.25">
      <c r="A1668" s="9">
        <v>42730</v>
      </c>
      <c r="B1668" s="1" t="s">
        <v>37</v>
      </c>
      <c r="C1668" s="1" t="s">
        <v>33</v>
      </c>
      <c r="D1668">
        <v>42</v>
      </c>
      <c r="E1668" s="1">
        <v>21</v>
      </c>
      <c r="F1668">
        <f t="shared" si="653"/>
        <v>1</v>
      </c>
      <c r="G1668">
        <f t="shared" si="654"/>
        <v>0</v>
      </c>
      <c r="H1668" s="4">
        <v>1.327</v>
      </c>
      <c r="I1668" s="4">
        <v>3.69</v>
      </c>
      <c r="J1668" s="4">
        <v>1.359</v>
      </c>
      <c r="K1668" s="4">
        <v>3.46</v>
      </c>
      <c r="L1668" s="18">
        <f t="shared" si="655"/>
        <v>70</v>
      </c>
      <c r="M1668" s="18">
        <f t="shared" si="656"/>
        <v>25</v>
      </c>
      <c r="N1668" s="18">
        <f t="shared" si="657"/>
        <v>70</v>
      </c>
      <c r="O1668" s="18">
        <f t="shared" si="658"/>
        <v>25</v>
      </c>
      <c r="P1668" s="4">
        <f t="shared" si="659"/>
        <v>201612</v>
      </c>
      <c r="Q1668" s="23">
        <f t="shared" si="660"/>
        <v>1.327</v>
      </c>
      <c r="R1668" s="23">
        <f t="shared" si="661"/>
        <v>-3.4298511874310793</v>
      </c>
      <c r="S1668" s="22">
        <f t="shared" si="662"/>
        <v>-2.1028511874310793</v>
      </c>
      <c r="T1668" s="5">
        <f t="shared" si="663"/>
        <v>2.7807083647324795</v>
      </c>
      <c r="U1668" s="5"/>
      <c r="V1668" s="5"/>
      <c r="W1668" s="5">
        <f t="shared" si="664"/>
        <v>0.32699999999999996</v>
      </c>
      <c r="X1668" s="4">
        <f t="shared" si="665"/>
        <v>0.35899999999999999</v>
      </c>
      <c r="Y1668" s="4">
        <f t="shared" si="666"/>
        <v>3.2000000000000028E-2</v>
      </c>
      <c r="Z1668" s="30">
        <f t="shared" si="667"/>
        <v>2016</v>
      </c>
      <c r="AA1668" s="4">
        <f t="shared" si="668"/>
        <v>-1</v>
      </c>
      <c r="AB1668" s="4">
        <f t="shared" si="669"/>
        <v>-1</v>
      </c>
      <c r="AC1668" s="4">
        <f t="shared" si="670"/>
        <v>0</v>
      </c>
      <c r="AD1668" s="4"/>
      <c r="AE1668" s="4">
        <f t="shared" si="671"/>
        <v>1.7744329716262608E-2</v>
      </c>
      <c r="AF1668" s="31">
        <f t="shared" si="672"/>
        <v>-0.67300000000000004</v>
      </c>
      <c r="AG1668" s="31">
        <f t="shared" si="673"/>
        <v>-0.64100000000000001</v>
      </c>
      <c r="AH1668" s="3">
        <f t="shared" si="674"/>
        <v>0</v>
      </c>
      <c r="AI1668" s="40" t="b">
        <f t="shared" si="675"/>
        <v>0</v>
      </c>
      <c r="AJ1668" s="3">
        <f t="shared" si="676"/>
        <v>2.3992425752441537E-2</v>
      </c>
      <c r="AK1668" s="3">
        <f t="shared" si="677"/>
        <v>0.79075768178019801</v>
      </c>
    </row>
    <row r="1669" spans="1:37" s="3" customFormat="1" x14ac:dyDescent="0.25">
      <c r="A1669" s="9">
        <v>42729</v>
      </c>
      <c r="B1669" s="1" t="s">
        <v>49</v>
      </c>
      <c r="C1669" s="1" t="s">
        <v>35</v>
      </c>
      <c r="D1669">
        <v>33</v>
      </c>
      <c r="E1669" s="1">
        <v>10</v>
      </c>
      <c r="F1669">
        <f t="shared" si="653"/>
        <v>1</v>
      </c>
      <c r="G1669">
        <f t="shared" si="654"/>
        <v>0</v>
      </c>
      <c r="H1669" s="4">
        <v>1.5149999999999999</v>
      </c>
      <c r="I1669" s="4">
        <v>2.74</v>
      </c>
      <c r="J1669" s="4">
        <v>1.526</v>
      </c>
      <c r="K1669" s="4">
        <v>2.71</v>
      </c>
      <c r="L1669" s="18">
        <f t="shared" si="655"/>
        <v>60</v>
      </c>
      <c r="M1669" s="18">
        <f t="shared" si="656"/>
        <v>35</v>
      </c>
      <c r="N1669" s="18">
        <f t="shared" si="657"/>
        <v>65</v>
      </c>
      <c r="O1669" s="18">
        <f t="shared" si="658"/>
        <v>35</v>
      </c>
      <c r="P1669" s="4">
        <f t="shared" si="659"/>
        <v>201612</v>
      </c>
      <c r="Q1669" s="23">
        <f t="shared" si="660"/>
        <v>1.5149999999999999</v>
      </c>
      <c r="R1669" s="23">
        <f t="shared" si="661"/>
        <v>-2.5164602164936953</v>
      </c>
      <c r="S1669" s="22">
        <f t="shared" si="662"/>
        <v>-1.0014602164936954</v>
      </c>
      <c r="T1669" s="5">
        <f t="shared" si="663"/>
        <v>1.8085808580858089</v>
      </c>
      <c r="U1669" s="5"/>
      <c r="V1669" s="5"/>
      <c r="W1669" s="5">
        <f t="shared" si="664"/>
        <v>0.5149999999999999</v>
      </c>
      <c r="X1669" s="4">
        <f t="shared" si="665"/>
        <v>0.52600000000000002</v>
      </c>
      <c r="Y1669" s="4">
        <f t="shared" si="666"/>
        <v>1.1000000000000121E-2</v>
      </c>
      <c r="Z1669" s="30">
        <f t="shared" si="667"/>
        <v>2016</v>
      </c>
      <c r="AA1669" s="4">
        <f t="shared" si="668"/>
        <v>-1</v>
      </c>
      <c r="AB1669" s="4">
        <f t="shared" si="669"/>
        <v>-1</v>
      </c>
      <c r="AC1669" s="4">
        <f t="shared" si="670"/>
        <v>0</v>
      </c>
      <c r="AD1669" s="4"/>
      <c r="AE1669" s="4">
        <f t="shared" si="671"/>
        <v>4.758011843124077E-3</v>
      </c>
      <c r="AF1669" s="31">
        <f t="shared" si="672"/>
        <v>-0.4850000000000001</v>
      </c>
      <c r="AG1669" s="31">
        <f t="shared" si="673"/>
        <v>-0.47399999999999998</v>
      </c>
      <c r="AH1669" s="3">
        <f t="shared" si="674"/>
        <v>0</v>
      </c>
      <c r="AI1669" s="40" t="b">
        <f t="shared" si="675"/>
        <v>0</v>
      </c>
      <c r="AJ1669" s="3">
        <f t="shared" si="676"/>
        <v>2.4418331374852942E-2</v>
      </c>
      <c r="AK1669" s="3">
        <f t="shared" si="677"/>
        <v>0.75307038851140784</v>
      </c>
    </row>
    <row r="1670" spans="1:37" s="3" customFormat="1" x14ac:dyDescent="0.25">
      <c r="A1670" s="9">
        <v>42729</v>
      </c>
      <c r="B1670" s="1" t="s">
        <v>57</v>
      </c>
      <c r="C1670" s="1" t="s">
        <v>43</v>
      </c>
      <c r="D1670">
        <v>31</v>
      </c>
      <c r="E1670" s="1">
        <v>27</v>
      </c>
      <c r="F1670">
        <f t="shared" si="653"/>
        <v>1</v>
      </c>
      <c r="G1670">
        <f t="shared" si="654"/>
        <v>0</v>
      </c>
      <c r="H1670" s="4">
        <v>1.458</v>
      </c>
      <c r="I1670" s="4">
        <v>2.95</v>
      </c>
      <c r="J1670" s="4">
        <v>1.393</v>
      </c>
      <c r="K1670" s="4">
        <v>3.26</v>
      </c>
      <c r="L1670" s="18">
        <f t="shared" si="655"/>
        <v>60</v>
      </c>
      <c r="M1670" s="18">
        <f t="shared" si="656"/>
        <v>30</v>
      </c>
      <c r="N1670" s="18">
        <f t="shared" si="657"/>
        <v>70</v>
      </c>
      <c r="O1670" s="18">
        <f t="shared" si="658"/>
        <v>30</v>
      </c>
      <c r="P1670" s="4">
        <f t="shared" si="659"/>
        <v>201612</v>
      </c>
      <c r="Q1670" s="23">
        <f t="shared" si="660"/>
        <v>1.458</v>
      </c>
      <c r="R1670" s="23">
        <f t="shared" si="661"/>
        <v>-2.6962266263576309</v>
      </c>
      <c r="S1670" s="22">
        <f t="shared" si="662"/>
        <v>-1.2382266263576309</v>
      </c>
      <c r="T1670" s="5">
        <f t="shared" si="663"/>
        <v>2.0233196159122087</v>
      </c>
      <c r="U1670" s="5"/>
      <c r="V1670" s="5"/>
      <c r="W1670" s="5">
        <f t="shared" si="664"/>
        <v>0.45799999999999996</v>
      </c>
      <c r="X1670" s="4">
        <f t="shared" si="665"/>
        <v>0.39300000000000002</v>
      </c>
      <c r="Y1670" s="4">
        <f t="shared" si="666"/>
        <v>-6.4999999999999947E-2</v>
      </c>
      <c r="Z1670" s="30">
        <f t="shared" si="667"/>
        <v>2016</v>
      </c>
      <c r="AA1670" s="4">
        <f t="shared" si="668"/>
        <v>-1</v>
      </c>
      <c r="AB1670" s="4">
        <f t="shared" si="669"/>
        <v>-1</v>
      </c>
      <c r="AC1670" s="4">
        <f t="shared" si="670"/>
        <v>0</v>
      </c>
      <c r="AD1670" s="4"/>
      <c r="AE1670" s="4">
        <f t="shared" si="671"/>
        <v>-3.2004033492959549E-2</v>
      </c>
      <c r="AF1670" s="31">
        <f t="shared" si="672"/>
        <v>-0.54200000000000004</v>
      </c>
      <c r="AG1670" s="31">
        <f t="shared" si="673"/>
        <v>-0.60699999999999998</v>
      </c>
      <c r="AH1670" s="3">
        <f t="shared" si="674"/>
        <v>1</v>
      </c>
      <c r="AI1670" s="40" t="b">
        <f t="shared" si="675"/>
        <v>0</v>
      </c>
      <c r="AJ1670" s="3">
        <f t="shared" si="676"/>
        <v>2.4251361161524598E-2</v>
      </c>
      <c r="AK1670" s="3">
        <f t="shared" si="677"/>
        <v>0.76172279019579081</v>
      </c>
    </row>
    <row r="1671" spans="1:37" s="3" customFormat="1" x14ac:dyDescent="0.25">
      <c r="A1671" s="9">
        <v>42728</v>
      </c>
      <c r="B1671" s="1" t="s">
        <v>47</v>
      </c>
      <c r="C1671" s="1" t="s">
        <v>44</v>
      </c>
      <c r="D1671">
        <v>12</v>
      </c>
      <c r="E1671" s="1">
        <v>10</v>
      </c>
      <c r="F1671">
        <f t="shared" si="653"/>
        <v>1</v>
      </c>
      <c r="G1671">
        <f t="shared" si="654"/>
        <v>0</v>
      </c>
      <c r="H1671" s="4">
        <v>1.8540000000000001</v>
      </c>
      <c r="I1671" s="4">
        <v>2.06</v>
      </c>
      <c r="J1671" s="4">
        <v>1.645</v>
      </c>
      <c r="K1671" s="4">
        <v>2.4</v>
      </c>
      <c r="L1671" s="18">
        <f t="shared" si="655"/>
        <v>50</v>
      </c>
      <c r="M1671" s="18">
        <f t="shared" si="656"/>
        <v>45</v>
      </c>
      <c r="N1671" s="18">
        <f t="shared" si="657"/>
        <v>60</v>
      </c>
      <c r="O1671" s="18">
        <f t="shared" si="658"/>
        <v>40</v>
      </c>
      <c r="P1671" s="4">
        <f t="shared" si="659"/>
        <v>201612</v>
      </c>
      <c r="Q1671" s="23">
        <f t="shared" si="660"/>
        <v>1.8540000000000001</v>
      </c>
      <c r="R1671" s="23">
        <f t="shared" si="661"/>
        <v>-2.1143564137687241</v>
      </c>
      <c r="S1671" s="22">
        <f t="shared" si="662"/>
        <v>-0.26035641376872398</v>
      </c>
      <c r="T1671" s="5">
        <f t="shared" si="663"/>
        <v>1.1111111111111112</v>
      </c>
      <c r="U1671" s="5"/>
      <c r="V1671" s="5"/>
      <c r="W1671" s="5">
        <f t="shared" si="664"/>
        <v>0.85400000000000009</v>
      </c>
      <c r="X1671" s="4">
        <f t="shared" si="665"/>
        <v>0.64500000000000002</v>
      </c>
      <c r="Y1671" s="4">
        <f t="shared" si="666"/>
        <v>-0.20900000000000007</v>
      </c>
      <c r="Z1671" s="30">
        <f t="shared" si="667"/>
        <v>2016</v>
      </c>
      <c r="AA1671" s="4">
        <f t="shared" si="668"/>
        <v>-1</v>
      </c>
      <c r="AB1671" s="4">
        <f t="shared" si="669"/>
        <v>-1</v>
      </c>
      <c r="AC1671" s="4">
        <f t="shared" si="670"/>
        <v>0</v>
      </c>
      <c r="AD1671" s="4"/>
      <c r="AE1671" s="4">
        <f t="shared" si="671"/>
        <v>-6.8528409780217237E-2</v>
      </c>
      <c r="AF1671" s="31">
        <f t="shared" si="672"/>
        <v>-0.14599999999999991</v>
      </c>
      <c r="AG1671" s="31">
        <f t="shared" si="673"/>
        <v>-0.35499999999999998</v>
      </c>
      <c r="AH1671" s="3">
        <f t="shared" si="674"/>
        <v>1</v>
      </c>
      <c r="AI1671" s="40">
        <f t="shared" si="675"/>
        <v>4.3959007551240603E-2</v>
      </c>
      <c r="AJ1671" s="3">
        <f t="shared" si="676"/>
        <v>2.421052631578946E-2</v>
      </c>
      <c r="AK1671" s="3">
        <f t="shared" si="677"/>
        <v>0.73167142704151189</v>
      </c>
    </row>
    <row r="1672" spans="1:37" s="3" customFormat="1" x14ac:dyDescent="0.25">
      <c r="A1672" s="9">
        <v>42728</v>
      </c>
      <c r="B1672" s="1" t="s">
        <v>73</v>
      </c>
      <c r="C1672" s="1" t="s">
        <v>38</v>
      </c>
      <c r="D1672">
        <v>21</v>
      </c>
      <c r="E1672" s="1">
        <v>22</v>
      </c>
      <c r="F1672">
        <f t="shared" si="653"/>
        <v>0</v>
      </c>
      <c r="G1672">
        <f t="shared" si="654"/>
        <v>1</v>
      </c>
      <c r="H1672" s="4">
        <v>1.52</v>
      </c>
      <c r="I1672" s="4">
        <v>2.73</v>
      </c>
      <c r="J1672" s="4">
        <v>1.444</v>
      </c>
      <c r="K1672" s="4">
        <v>3.01</v>
      </c>
      <c r="L1672" s="18">
        <f t="shared" si="655"/>
        <v>60</v>
      </c>
      <c r="M1672" s="18">
        <f t="shared" si="656"/>
        <v>35</v>
      </c>
      <c r="N1672" s="18">
        <f t="shared" si="657"/>
        <v>65</v>
      </c>
      <c r="O1672" s="18">
        <f t="shared" si="658"/>
        <v>30</v>
      </c>
      <c r="P1672" s="4">
        <f t="shared" si="659"/>
        <v>201612</v>
      </c>
      <c r="Q1672" s="23">
        <f t="shared" si="660"/>
        <v>0.5567765567765568</v>
      </c>
      <c r="R1672" s="23">
        <f t="shared" si="661"/>
        <v>-2.5011116051578477</v>
      </c>
      <c r="S1672" s="22">
        <f t="shared" si="662"/>
        <v>-1.9443350483812909</v>
      </c>
      <c r="T1672" s="5">
        <f t="shared" si="663"/>
        <v>1.7960526315789473</v>
      </c>
      <c r="U1672" s="5"/>
      <c r="V1672" s="5"/>
      <c r="W1672" s="5">
        <f t="shared" si="664"/>
        <v>-1</v>
      </c>
      <c r="X1672" s="4">
        <f t="shared" si="665"/>
        <v>-1</v>
      </c>
      <c r="Y1672" s="4">
        <f t="shared" si="666"/>
        <v>0</v>
      </c>
      <c r="Z1672" s="30">
        <f t="shared" si="667"/>
        <v>2016</v>
      </c>
      <c r="AA1672" s="4">
        <f t="shared" si="668"/>
        <v>1.73</v>
      </c>
      <c r="AB1672" s="4">
        <f t="shared" si="669"/>
        <v>2.0099999999999998</v>
      </c>
      <c r="AC1672" s="4">
        <f t="shared" si="670"/>
        <v>0.2799999999999998</v>
      </c>
      <c r="AD1672" s="4"/>
      <c r="AE1672" s="4">
        <f t="shared" si="671"/>
        <v>-3.4626038781163437E-2</v>
      </c>
      <c r="AF1672" s="31">
        <f t="shared" si="672"/>
        <v>0.73</v>
      </c>
      <c r="AG1672" s="31">
        <f t="shared" si="673"/>
        <v>1.0099999999999998</v>
      </c>
      <c r="AH1672" s="3">
        <f t="shared" si="674"/>
        <v>1</v>
      </c>
      <c r="AI1672" s="40" t="b">
        <f t="shared" si="675"/>
        <v>0</v>
      </c>
      <c r="AJ1672" s="3">
        <f t="shared" si="676"/>
        <v>2.3623529411764599E-2</v>
      </c>
      <c r="AK1672" s="3">
        <f t="shared" si="677"/>
        <v>0.75318220957623105</v>
      </c>
    </row>
    <row r="1673" spans="1:37" s="3" customFormat="1" x14ac:dyDescent="0.25">
      <c r="A1673" s="9">
        <v>42728</v>
      </c>
      <c r="B1673" s="1" t="s">
        <v>61</v>
      </c>
      <c r="C1673" s="1" t="s">
        <v>63</v>
      </c>
      <c r="D1673">
        <v>31</v>
      </c>
      <c r="E1673" s="1">
        <v>34</v>
      </c>
      <c r="F1673">
        <f t="shared" si="653"/>
        <v>0</v>
      </c>
      <c r="G1673">
        <f t="shared" si="654"/>
        <v>1</v>
      </c>
      <c r="H1673" s="4">
        <v>1.2629999999999999</v>
      </c>
      <c r="I1673" s="4">
        <v>4.3</v>
      </c>
      <c r="J1673" s="4">
        <v>1.2629999999999999</v>
      </c>
      <c r="K1673" s="4">
        <v>4.3</v>
      </c>
      <c r="L1673" s="18">
        <f t="shared" si="655"/>
        <v>70</v>
      </c>
      <c r="M1673" s="18">
        <f t="shared" si="656"/>
        <v>20</v>
      </c>
      <c r="N1673" s="18">
        <f t="shared" si="657"/>
        <v>75</v>
      </c>
      <c r="O1673" s="18">
        <f t="shared" si="658"/>
        <v>20</v>
      </c>
      <c r="P1673" s="4">
        <f t="shared" si="659"/>
        <v>201612</v>
      </c>
      <c r="Q1673" s="23">
        <f t="shared" si="660"/>
        <v>0.29372093023255813</v>
      </c>
      <c r="R1673" s="23">
        <f t="shared" si="661"/>
        <v>-4.105311671851597</v>
      </c>
      <c r="S1673" s="22">
        <f t="shared" si="662"/>
        <v>-3.8115907416190389</v>
      </c>
      <c r="T1673" s="5">
        <f t="shared" si="663"/>
        <v>3.4045922406967537</v>
      </c>
      <c r="U1673" s="5"/>
      <c r="V1673" s="5"/>
      <c r="W1673" s="5">
        <f t="shared" si="664"/>
        <v>-1</v>
      </c>
      <c r="X1673" s="4">
        <f t="shared" si="665"/>
        <v>-1</v>
      </c>
      <c r="Y1673" s="4">
        <f t="shared" si="666"/>
        <v>0</v>
      </c>
      <c r="Z1673" s="30">
        <f t="shared" si="667"/>
        <v>2016</v>
      </c>
      <c r="AA1673" s="4">
        <f t="shared" si="668"/>
        <v>3.3</v>
      </c>
      <c r="AB1673" s="4">
        <f t="shared" si="669"/>
        <v>3.3</v>
      </c>
      <c r="AC1673" s="4">
        <f t="shared" si="670"/>
        <v>0</v>
      </c>
      <c r="AD1673" s="4"/>
      <c r="AE1673" s="4">
        <f t="shared" si="671"/>
        <v>0</v>
      </c>
      <c r="AF1673" s="31">
        <f t="shared" si="672"/>
        <v>2.2999999999999998</v>
      </c>
      <c r="AG1673" s="31">
        <f t="shared" si="673"/>
        <v>2.2999999999999998</v>
      </c>
      <c r="AH1673" s="3">
        <f t="shared" si="674"/>
        <v>0</v>
      </c>
      <c r="AI1673" s="40" t="b">
        <f t="shared" si="675"/>
        <v>0</v>
      </c>
      <c r="AJ1673" s="3">
        <f t="shared" si="676"/>
        <v>2.3746180118641047E-2</v>
      </c>
      <c r="AK1673" s="3">
        <f t="shared" si="677"/>
        <v>0.81138968183796023</v>
      </c>
    </row>
    <row r="1674" spans="1:37" s="3" customFormat="1" x14ac:dyDescent="0.25">
      <c r="A1674" s="9">
        <v>42728</v>
      </c>
      <c r="B1674" s="1" t="s">
        <v>54</v>
      </c>
      <c r="C1674" s="1" t="s">
        <v>36</v>
      </c>
      <c r="D1674">
        <v>33</v>
      </c>
      <c r="E1674" s="1">
        <v>25</v>
      </c>
      <c r="F1674">
        <f t="shared" si="653"/>
        <v>1</v>
      </c>
      <c r="G1674">
        <f t="shared" si="654"/>
        <v>0</v>
      </c>
      <c r="H1674" s="4">
        <v>1.5369999999999999</v>
      </c>
      <c r="I1674" s="4">
        <v>2.67</v>
      </c>
      <c r="J1674" s="4">
        <v>1.5640000000000001</v>
      </c>
      <c r="K1674" s="4">
        <v>2.59</v>
      </c>
      <c r="L1674" s="18">
        <f t="shared" si="655"/>
        <v>60</v>
      </c>
      <c r="M1674" s="18">
        <f t="shared" si="656"/>
        <v>35</v>
      </c>
      <c r="N1674" s="18">
        <f t="shared" si="657"/>
        <v>60</v>
      </c>
      <c r="O1674" s="18">
        <f t="shared" si="658"/>
        <v>35</v>
      </c>
      <c r="P1674" s="4">
        <f t="shared" si="659"/>
        <v>201612</v>
      </c>
      <c r="Q1674" s="23">
        <f t="shared" si="660"/>
        <v>1.5369999999999999</v>
      </c>
      <c r="R1674" s="23">
        <f t="shared" si="661"/>
        <v>-2.4609997881332308</v>
      </c>
      <c r="S1674" s="22">
        <f t="shared" si="662"/>
        <v>-0.92399978813323091</v>
      </c>
      <c r="T1674" s="5">
        <f t="shared" si="663"/>
        <v>1.7371502927781393</v>
      </c>
      <c r="U1674" s="5"/>
      <c r="V1674" s="5"/>
      <c r="W1674" s="5">
        <f t="shared" si="664"/>
        <v>0.53699999999999992</v>
      </c>
      <c r="X1674" s="4">
        <f t="shared" si="665"/>
        <v>0.56400000000000006</v>
      </c>
      <c r="Y1674" s="4">
        <f t="shared" si="666"/>
        <v>2.7000000000000135E-2</v>
      </c>
      <c r="Z1674" s="30">
        <f t="shared" si="667"/>
        <v>2016</v>
      </c>
      <c r="AA1674" s="4">
        <f t="shared" si="668"/>
        <v>-1</v>
      </c>
      <c r="AB1674" s="4">
        <f t="shared" si="669"/>
        <v>-1</v>
      </c>
      <c r="AC1674" s="4">
        <f t="shared" si="670"/>
        <v>0</v>
      </c>
      <c r="AD1674" s="4"/>
      <c r="AE1674" s="4">
        <f t="shared" si="671"/>
        <v>1.1231897924511736E-2</v>
      </c>
      <c r="AF1674" s="31">
        <f t="shared" si="672"/>
        <v>-0.46300000000000008</v>
      </c>
      <c r="AG1674" s="31">
        <f t="shared" si="673"/>
        <v>-0.43599999999999994</v>
      </c>
      <c r="AH1674" s="3">
        <f t="shared" si="674"/>
        <v>0</v>
      </c>
      <c r="AI1674" s="40" t="b">
        <f t="shared" si="675"/>
        <v>0</v>
      </c>
      <c r="AJ1674" s="3">
        <f t="shared" si="676"/>
        <v>2.4532921321606782E-2</v>
      </c>
      <c r="AK1674" s="3">
        <f t="shared" si="677"/>
        <v>0.750194351468078</v>
      </c>
    </row>
    <row r="1675" spans="1:37" s="3" customFormat="1" x14ac:dyDescent="0.25">
      <c r="A1675" s="9">
        <v>42728</v>
      </c>
      <c r="B1675" s="1" t="s">
        <v>46</v>
      </c>
      <c r="C1675" s="1" t="s">
        <v>51</v>
      </c>
      <c r="D1675">
        <v>31</v>
      </c>
      <c r="E1675" s="1">
        <v>34</v>
      </c>
      <c r="F1675">
        <f t="shared" si="653"/>
        <v>0</v>
      </c>
      <c r="G1675">
        <f t="shared" si="654"/>
        <v>1</v>
      </c>
      <c r="H1675" s="4">
        <v>1.5369999999999999</v>
      </c>
      <c r="I1675" s="4">
        <v>2.67</v>
      </c>
      <c r="J1675" s="4">
        <v>1.454</v>
      </c>
      <c r="K1675" s="4">
        <v>2.97</v>
      </c>
      <c r="L1675" s="18">
        <f t="shared" si="655"/>
        <v>60</v>
      </c>
      <c r="M1675" s="18">
        <f t="shared" si="656"/>
        <v>35</v>
      </c>
      <c r="N1675" s="18">
        <f t="shared" si="657"/>
        <v>65</v>
      </c>
      <c r="O1675" s="18">
        <f t="shared" si="658"/>
        <v>30</v>
      </c>
      <c r="P1675" s="4">
        <f t="shared" si="659"/>
        <v>201612</v>
      </c>
      <c r="Q1675" s="23">
        <f t="shared" si="660"/>
        <v>0.57565543071161052</v>
      </c>
      <c r="R1675" s="23">
        <f t="shared" si="661"/>
        <v>-2.4609997881332308</v>
      </c>
      <c r="S1675" s="22">
        <f t="shared" si="662"/>
        <v>-1.8853443574216202</v>
      </c>
      <c r="T1675" s="5">
        <f t="shared" si="663"/>
        <v>1.7371502927781393</v>
      </c>
      <c r="U1675" s="5"/>
      <c r="V1675" s="5"/>
      <c r="W1675" s="5">
        <f t="shared" si="664"/>
        <v>-1</v>
      </c>
      <c r="X1675" s="4">
        <f t="shared" si="665"/>
        <v>-1</v>
      </c>
      <c r="Y1675" s="4">
        <f t="shared" si="666"/>
        <v>0</v>
      </c>
      <c r="Z1675" s="30">
        <f t="shared" si="667"/>
        <v>2016</v>
      </c>
      <c r="AA1675" s="4">
        <f t="shared" si="668"/>
        <v>1.67</v>
      </c>
      <c r="AB1675" s="4">
        <f t="shared" si="669"/>
        <v>1.9700000000000002</v>
      </c>
      <c r="AC1675" s="4">
        <f t="shared" si="670"/>
        <v>0.30000000000000027</v>
      </c>
      <c r="AD1675" s="4"/>
      <c r="AE1675" s="4">
        <f t="shared" si="671"/>
        <v>-3.7139822033132264E-2</v>
      </c>
      <c r="AF1675" s="31">
        <f t="shared" si="672"/>
        <v>0.66999999999999993</v>
      </c>
      <c r="AG1675" s="31">
        <f t="shared" si="673"/>
        <v>0.9700000000000002</v>
      </c>
      <c r="AH1675" s="3">
        <f t="shared" si="674"/>
        <v>1</v>
      </c>
      <c r="AI1675" s="40">
        <f t="shared" si="675"/>
        <v>1.268157611683951E-2</v>
      </c>
      <c r="AJ1675" s="3">
        <f t="shared" si="676"/>
        <v>2.4532921321606782E-2</v>
      </c>
      <c r="AK1675" s="3">
        <f t="shared" si="677"/>
        <v>0.750194351468078</v>
      </c>
    </row>
    <row r="1676" spans="1:37" s="3" customFormat="1" x14ac:dyDescent="0.25">
      <c r="A1676" s="9">
        <v>42728</v>
      </c>
      <c r="B1676" s="1" t="s">
        <v>40</v>
      </c>
      <c r="C1676" s="1" t="s">
        <v>41</v>
      </c>
      <c r="D1676">
        <v>16</v>
      </c>
      <c r="E1676" s="1">
        <v>33</v>
      </c>
      <c r="F1676">
        <f t="shared" si="653"/>
        <v>0</v>
      </c>
      <c r="G1676">
        <f t="shared" si="654"/>
        <v>1</v>
      </c>
      <c r="H1676" s="4">
        <v>2.15</v>
      </c>
      <c r="I1676" s="4">
        <v>1.7869999999999999</v>
      </c>
      <c r="J1676" s="4">
        <v>2.39</v>
      </c>
      <c r="K1676" s="4">
        <v>1.649</v>
      </c>
      <c r="L1676" s="18">
        <f t="shared" si="655"/>
        <v>40</v>
      </c>
      <c r="M1676" s="18">
        <f t="shared" si="656"/>
        <v>55</v>
      </c>
      <c r="N1676" s="18">
        <f t="shared" si="657"/>
        <v>40</v>
      </c>
      <c r="O1676" s="18">
        <f t="shared" si="658"/>
        <v>60</v>
      </c>
      <c r="P1676" s="4">
        <f t="shared" si="659"/>
        <v>201612</v>
      </c>
      <c r="Q1676" s="23">
        <f t="shared" si="660"/>
        <v>1.2031337437045326</v>
      </c>
      <c r="R1676" s="23">
        <f t="shared" si="661"/>
        <v>-2.140213247886857</v>
      </c>
      <c r="S1676" s="22">
        <f t="shared" si="662"/>
        <v>-0.93707950418232433</v>
      </c>
      <c r="T1676" s="5">
        <f t="shared" si="663"/>
        <v>0.8311627906976744</v>
      </c>
      <c r="U1676" s="5"/>
      <c r="V1676" s="5"/>
      <c r="W1676" s="5">
        <f t="shared" si="664"/>
        <v>-1</v>
      </c>
      <c r="X1676" s="4">
        <f t="shared" si="665"/>
        <v>-1</v>
      </c>
      <c r="Y1676" s="4">
        <f t="shared" si="666"/>
        <v>0</v>
      </c>
      <c r="Z1676" s="30">
        <f t="shared" si="667"/>
        <v>2016</v>
      </c>
      <c r="AA1676" s="4">
        <f t="shared" si="668"/>
        <v>0.78699999999999992</v>
      </c>
      <c r="AB1676" s="4">
        <f t="shared" si="669"/>
        <v>0.64900000000000002</v>
      </c>
      <c r="AC1676" s="4">
        <f t="shared" si="670"/>
        <v>-0.1379999999999999</v>
      </c>
      <c r="AD1676" s="4"/>
      <c r="AE1676" s="4">
        <f t="shared" si="671"/>
        <v>4.670623722876327E-2</v>
      </c>
      <c r="AF1676" s="31">
        <f t="shared" si="672"/>
        <v>-0.21300000000000008</v>
      </c>
      <c r="AG1676" s="31">
        <f t="shared" si="673"/>
        <v>-0.35099999999999998</v>
      </c>
      <c r="AH1676" s="3">
        <f t="shared" si="674"/>
        <v>1</v>
      </c>
      <c r="AI1676" s="40">
        <f t="shared" si="675"/>
        <v>2.1992868063864357E-2</v>
      </c>
      <c r="AJ1676" s="3">
        <f t="shared" si="676"/>
        <v>2.4117348234696578E-2</v>
      </c>
      <c r="AK1676" s="3">
        <f t="shared" si="677"/>
        <v>0.73328994438778805</v>
      </c>
    </row>
    <row r="1677" spans="1:37" s="3" customFormat="1" x14ac:dyDescent="0.25">
      <c r="A1677" s="9">
        <v>42728</v>
      </c>
      <c r="B1677" s="1" t="s">
        <v>45</v>
      </c>
      <c r="C1677" s="1" t="s">
        <v>48</v>
      </c>
      <c r="D1677">
        <v>21</v>
      </c>
      <c r="E1677" s="1">
        <v>41</v>
      </c>
      <c r="F1677">
        <f t="shared" si="653"/>
        <v>0</v>
      </c>
      <c r="G1677">
        <f t="shared" si="654"/>
        <v>1</v>
      </c>
      <c r="H1677" s="4">
        <v>2.5099999999999998</v>
      </c>
      <c r="I1677" s="4">
        <v>1.5980000000000001</v>
      </c>
      <c r="J1677" s="4">
        <v>2.35</v>
      </c>
      <c r="K1677" s="4">
        <v>1.671</v>
      </c>
      <c r="L1677" s="18">
        <f t="shared" si="655"/>
        <v>30</v>
      </c>
      <c r="M1677" s="18">
        <f t="shared" si="656"/>
        <v>60</v>
      </c>
      <c r="N1677" s="18">
        <f t="shared" si="657"/>
        <v>40</v>
      </c>
      <c r="O1677" s="18">
        <f t="shared" si="658"/>
        <v>55</v>
      </c>
      <c r="P1677" s="4">
        <f t="shared" si="659"/>
        <v>201612</v>
      </c>
      <c r="Q1677" s="23">
        <f t="shared" si="660"/>
        <v>1.5707133917396743</v>
      </c>
      <c r="R1677" s="23">
        <f t="shared" si="661"/>
        <v>-2.334492458304724</v>
      </c>
      <c r="S1677" s="22">
        <f t="shared" si="662"/>
        <v>-0.76377906656504968</v>
      </c>
      <c r="T1677" s="5">
        <f t="shared" si="663"/>
        <v>0.63665338645418335</v>
      </c>
      <c r="U1677" s="5"/>
      <c r="V1677" s="5"/>
      <c r="W1677" s="5">
        <f t="shared" si="664"/>
        <v>-1</v>
      </c>
      <c r="X1677" s="4">
        <f t="shared" si="665"/>
        <v>-1</v>
      </c>
      <c r="Y1677" s="4">
        <f t="shared" si="666"/>
        <v>0</v>
      </c>
      <c r="Z1677" s="30">
        <f t="shared" si="667"/>
        <v>2016</v>
      </c>
      <c r="AA1677" s="4">
        <f t="shared" si="668"/>
        <v>0.59800000000000009</v>
      </c>
      <c r="AB1677" s="4">
        <f t="shared" si="669"/>
        <v>0.67100000000000004</v>
      </c>
      <c r="AC1677" s="4">
        <f t="shared" si="670"/>
        <v>7.2999999999999954E-2</v>
      </c>
      <c r="AD1677" s="4"/>
      <c r="AE1677" s="4">
        <f t="shared" si="671"/>
        <v>-2.7125540391624958E-2</v>
      </c>
      <c r="AF1677" s="31">
        <f t="shared" si="672"/>
        <v>-0.40199999999999991</v>
      </c>
      <c r="AG1677" s="31">
        <f t="shared" si="673"/>
        <v>-0.32899999999999996</v>
      </c>
      <c r="AH1677" s="3">
        <f t="shared" si="674"/>
        <v>1</v>
      </c>
      <c r="AI1677" s="40" t="b">
        <f t="shared" si="675"/>
        <v>0</v>
      </c>
      <c r="AJ1677" s="3">
        <f t="shared" si="676"/>
        <v>2.3617332035053451E-2</v>
      </c>
      <c r="AK1677" s="3">
        <f t="shared" si="677"/>
        <v>0.74465377481644812</v>
      </c>
    </row>
    <row r="1678" spans="1:37" s="3" customFormat="1" x14ac:dyDescent="0.25">
      <c r="A1678" s="9">
        <v>42728</v>
      </c>
      <c r="B1678" s="1" t="s">
        <v>58</v>
      </c>
      <c r="C1678" s="1" t="s">
        <v>64</v>
      </c>
      <c r="D1678">
        <v>20</v>
      </c>
      <c r="E1678" s="1">
        <v>17</v>
      </c>
      <c r="F1678">
        <f t="shared" si="653"/>
        <v>1</v>
      </c>
      <c r="G1678">
        <f t="shared" si="654"/>
        <v>0</v>
      </c>
      <c r="H1678" s="4">
        <v>3.18</v>
      </c>
      <c r="I1678" s="4">
        <v>1.4079999999999999</v>
      </c>
      <c r="J1678" s="4">
        <v>2.9</v>
      </c>
      <c r="K1678" s="4">
        <v>1.4710000000000001</v>
      </c>
      <c r="L1678" s="18">
        <f t="shared" si="655"/>
        <v>30</v>
      </c>
      <c r="M1678" s="18">
        <f t="shared" si="656"/>
        <v>70</v>
      </c>
      <c r="N1678" s="18">
        <f t="shared" si="657"/>
        <v>30</v>
      </c>
      <c r="O1678" s="18">
        <f t="shared" si="658"/>
        <v>65</v>
      </c>
      <c r="P1678" s="4">
        <f t="shared" si="659"/>
        <v>201612</v>
      </c>
      <c r="Q1678" s="23">
        <f t="shared" si="660"/>
        <v>3.18</v>
      </c>
      <c r="R1678" s="23">
        <f t="shared" si="661"/>
        <v>-2.9096959884871385</v>
      </c>
      <c r="S1678" s="22">
        <f t="shared" si="662"/>
        <v>0.27030401151286165</v>
      </c>
      <c r="T1678" s="5">
        <f t="shared" si="663"/>
        <v>0.44276729559748423</v>
      </c>
      <c r="U1678" s="5"/>
      <c r="V1678" s="5"/>
      <c r="W1678" s="5">
        <f t="shared" si="664"/>
        <v>2.1800000000000002</v>
      </c>
      <c r="X1678" s="4">
        <f t="shared" si="665"/>
        <v>1.9</v>
      </c>
      <c r="Y1678" s="4">
        <f t="shared" si="666"/>
        <v>-0.28000000000000025</v>
      </c>
      <c r="Z1678" s="30">
        <f t="shared" si="667"/>
        <v>2016</v>
      </c>
      <c r="AA1678" s="4">
        <f t="shared" si="668"/>
        <v>-1</v>
      </c>
      <c r="AB1678" s="4">
        <f t="shared" si="669"/>
        <v>-1</v>
      </c>
      <c r="AC1678" s="4">
        <f t="shared" si="670"/>
        <v>0</v>
      </c>
      <c r="AD1678" s="4"/>
      <c r="AE1678" s="4">
        <f t="shared" si="671"/>
        <v>-3.0362177401865142E-2</v>
      </c>
      <c r="AF1678" s="31">
        <f t="shared" si="672"/>
        <v>1.1800000000000002</v>
      </c>
      <c r="AG1678" s="31">
        <f t="shared" si="673"/>
        <v>0.89999999999999991</v>
      </c>
      <c r="AH1678" s="3">
        <f t="shared" si="674"/>
        <v>1</v>
      </c>
      <c r="AI1678" s="40" t="b">
        <f t="shared" si="675"/>
        <v>0</v>
      </c>
      <c r="AJ1678" s="3">
        <f t="shared" si="676"/>
        <v>2.4097646033130027E-2</v>
      </c>
      <c r="AK1678" s="3">
        <f t="shared" si="677"/>
        <v>0.77114317968921875</v>
      </c>
    </row>
    <row r="1679" spans="1:37" s="3" customFormat="1" x14ac:dyDescent="0.25">
      <c r="A1679" s="9">
        <v>42728</v>
      </c>
      <c r="B1679" s="1" t="s">
        <v>62</v>
      </c>
      <c r="C1679" s="1" t="s">
        <v>60</v>
      </c>
      <c r="D1679">
        <v>38</v>
      </c>
      <c r="E1679" s="1">
        <v>25</v>
      </c>
      <c r="F1679">
        <f t="shared" si="653"/>
        <v>1</v>
      </c>
      <c r="G1679">
        <f t="shared" si="654"/>
        <v>0</v>
      </c>
      <c r="H1679" s="4">
        <v>1.37</v>
      </c>
      <c r="I1679" s="4">
        <v>3.39</v>
      </c>
      <c r="J1679" s="4">
        <v>1.377</v>
      </c>
      <c r="K1679" s="4">
        <v>3.35</v>
      </c>
      <c r="L1679" s="18">
        <f t="shared" si="655"/>
        <v>70</v>
      </c>
      <c r="M1679" s="18">
        <f t="shared" si="656"/>
        <v>25</v>
      </c>
      <c r="N1679" s="18">
        <f t="shared" si="657"/>
        <v>70</v>
      </c>
      <c r="O1679" s="18">
        <f t="shared" si="658"/>
        <v>25</v>
      </c>
      <c r="P1679" s="4">
        <f t="shared" si="659"/>
        <v>201612</v>
      </c>
      <c r="Q1679" s="23">
        <f t="shared" si="660"/>
        <v>1.37</v>
      </c>
      <c r="R1679" s="23">
        <f t="shared" si="661"/>
        <v>-3.1211127445437059</v>
      </c>
      <c r="S1679" s="22">
        <f t="shared" si="662"/>
        <v>-1.7511127445437058</v>
      </c>
      <c r="T1679" s="5">
        <f t="shared" si="663"/>
        <v>2.4744525547445253</v>
      </c>
      <c r="U1679" s="5"/>
      <c r="V1679" s="5"/>
      <c r="W1679" s="5">
        <f t="shared" si="664"/>
        <v>0.37000000000000011</v>
      </c>
      <c r="X1679" s="4">
        <f t="shared" si="665"/>
        <v>0.377</v>
      </c>
      <c r="Y1679" s="4">
        <f t="shared" si="666"/>
        <v>6.9999999999998952E-3</v>
      </c>
      <c r="Z1679" s="30">
        <f t="shared" si="667"/>
        <v>2016</v>
      </c>
      <c r="AA1679" s="4">
        <f t="shared" si="668"/>
        <v>-1</v>
      </c>
      <c r="AB1679" s="4">
        <f t="shared" si="669"/>
        <v>-1</v>
      </c>
      <c r="AC1679" s="4">
        <f t="shared" si="670"/>
        <v>0</v>
      </c>
      <c r="AD1679" s="4"/>
      <c r="AE1679" s="4">
        <f t="shared" si="671"/>
        <v>3.7105948083477891E-3</v>
      </c>
      <c r="AF1679" s="31">
        <f t="shared" si="672"/>
        <v>-0.62999999999999989</v>
      </c>
      <c r="AG1679" s="31">
        <f t="shared" si="673"/>
        <v>-0.623</v>
      </c>
      <c r="AH1679" s="3">
        <f t="shared" si="674"/>
        <v>0</v>
      </c>
      <c r="AI1679" s="40" t="b">
        <f t="shared" si="675"/>
        <v>0</v>
      </c>
      <c r="AJ1679" s="3">
        <f t="shared" si="676"/>
        <v>2.4306722689075522E-2</v>
      </c>
      <c r="AK1679" s="3">
        <f t="shared" si="677"/>
        <v>0.77931824859790866</v>
      </c>
    </row>
    <row r="1680" spans="1:37" s="3" customFormat="1" x14ac:dyDescent="0.25">
      <c r="A1680" s="9">
        <v>42728</v>
      </c>
      <c r="B1680" s="1" t="s">
        <v>56</v>
      </c>
      <c r="C1680" s="1" t="s">
        <v>50</v>
      </c>
      <c r="D1680">
        <v>38</v>
      </c>
      <c r="E1680" s="1">
        <v>17</v>
      </c>
      <c r="F1680">
        <f t="shared" si="653"/>
        <v>1</v>
      </c>
      <c r="G1680">
        <f t="shared" si="654"/>
        <v>0</v>
      </c>
      <c r="H1680" s="4">
        <v>2.95</v>
      </c>
      <c r="I1680" s="4">
        <v>1.458</v>
      </c>
      <c r="J1680" s="4">
        <v>2.79</v>
      </c>
      <c r="K1680" s="4">
        <v>1.502</v>
      </c>
      <c r="L1680" s="18">
        <f t="shared" si="655"/>
        <v>30</v>
      </c>
      <c r="M1680" s="18">
        <f t="shared" si="656"/>
        <v>65</v>
      </c>
      <c r="N1680" s="18">
        <f t="shared" si="657"/>
        <v>35</v>
      </c>
      <c r="O1680" s="18">
        <f t="shared" si="658"/>
        <v>65</v>
      </c>
      <c r="P1680" s="4">
        <f t="shared" si="659"/>
        <v>201612</v>
      </c>
      <c r="Q1680" s="23">
        <f t="shared" si="660"/>
        <v>2.95</v>
      </c>
      <c r="R1680" s="23">
        <f t="shared" si="661"/>
        <v>-2.6962266263576309</v>
      </c>
      <c r="S1680" s="22">
        <f t="shared" si="662"/>
        <v>0.25377337364236929</v>
      </c>
      <c r="T1680" s="5">
        <f t="shared" si="663"/>
        <v>0.4942372881355932</v>
      </c>
      <c r="U1680" s="5"/>
      <c r="V1680" s="5"/>
      <c r="W1680" s="5">
        <f t="shared" si="664"/>
        <v>1.9500000000000002</v>
      </c>
      <c r="X1680" s="4">
        <f t="shared" si="665"/>
        <v>1.79</v>
      </c>
      <c r="Y1680" s="4">
        <f t="shared" si="666"/>
        <v>-0.16000000000000014</v>
      </c>
      <c r="Z1680" s="30">
        <f t="shared" si="667"/>
        <v>2016</v>
      </c>
      <c r="AA1680" s="4">
        <f t="shared" si="668"/>
        <v>-1</v>
      </c>
      <c r="AB1680" s="4">
        <f t="shared" si="669"/>
        <v>-1</v>
      </c>
      <c r="AC1680" s="4">
        <f t="shared" si="670"/>
        <v>0</v>
      </c>
      <c r="AD1680" s="4"/>
      <c r="AE1680" s="4">
        <f t="shared" si="671"/>
        <v>-1.9439888220642743E-2</v>
      </c>
      <c r="AF1680" s="31">
        <f t="shared" si="672"/>
        <v>0.95000000000000018</v>
      </c>
      <c r="AG1680" s="31">
        <f t="shared" si="673"/>
        <v>0.79</v>
      </c>
      <c r="AH1680" s="3">
        <f t="shared" si="674"/>
        <v>0</v>
      </c>
      <c r="AI1680" s="40" t="b">
        <f t="shared" si="675"/>
        <v>0</v>
      </c>
      <c r="AJ1680" s="3">
        <f t="shared" si="676"/>
        <v>2.4251361161524598E-2</v>
      </c>
      <c r="AK1680" s="3">
        <f t="shared" si="677"/>
        <v>0.76172279019579081</v>
      </c>
    </row>
    <row r="1681" spans="1:37" s="3" customFormat="1" x14ac:dyDescent="0.25">
      <c r="A1681" s="9">
        <v>42728</v>
      </c>
      <c r="B1681" s="1" t="s">
        <v>52</v>
      </c>
      <c r="C1681" s="1" t="s">
        <v>53</v>
      </c>
      <c r="D1681">
        <v>41</v>
      </c>
      <c r="E1681" s="1">
        <v>3</v>
      </c>
      <c r="F1681">
        <f t="shared" si="653"/>
        <v>1</v>
      </c>
      <c r="G1681">
        <f t="shared" si="654"/>
        <v>0</v>
      </c>
      <c r="H1681" s="4">
        <v>1.071</v>
      </c>
      <c r="I1681" s="4">
        <v>10.98</v>
      </c>
      <c r="J1681" s="4">
        <v>1.0660000000000001</v>
      </c>
      <c r="K1681" s="4">
        <v>11.51</v>
      </c>
      <c r="L1681" s="18">
        <f t="shared" si="655"/>
        <v>90</v>
      </c>
      <c r="M1681" s="18">
        <f t="shared" si="656"/>
        <v>5</v>
      </c>
      <c r="N1681" s="18">
        <f t="shared" si="657"/>
        <v>90</v>
      </c>
      <c r="O1681" s="18">
        <f t="shared" si="658"/>
        <v>5</v>
      </c>
      <c r="P1681" s="4">
        <f t="shared" si="659"/>
        <v>201612</v>
      </c>
      <c r="Q1681" s="23">
        <f t="shared" si="660"/>
        <v>1.071</v>
      </c>
      <c r="R1681" s="23">
        <f t="shared" si="661"/>
        <v>-14.184707443055133</v>
      </c>
      <c r="S1681" s="22">
        <f t="shared" si="662"/>
        <v>-13.113707443055134</v>
      </c>
      <c r="T1681" s="5">
        <f t="shared" si="663"/>
        <v>10.252100840336135</v>
      </c>
      <c r="U1681" s="5"/>
      <c r="V1681" s="5"/>
      <c r="W1681" s="5">
        <f t="shared" si="664"/>
        <v>7.0999999999999952E-2</v>
      </c>
      <c r="X1681" s="4">
        <f t="shared" si="665"/>
        <v>6.6000000000000059E-2</v>
      </c>
      <c r="Y1681" s="4">
        <f t="shared" si="666"/>
        <v>-4.9999999999998934E-3</v>
      </c>
      <c r="Z1681" s="30">
        <f t="shared" si="667"/>
        <v>2016</v>
      </c>
      <c r="AA1681" s="4">
        <f t="shared" si="668"/>
        <v>-1</v>
      </c>
      <c r="AB1681" s="4">
        <f t="shared" si="669"/>
        <v>-1</v>
      </c>
      <c r="AC1681" s="4">
        <f t="shared" si="670"/>
        <v>0</v>
      </c>
      <c r="AD1681" s="4"/>
      <c r="AE1681" s="4">
        <f t="shared" si="671"/>
        <v>-4.3794878802051462E-3</v>
      </c>
      <c r="AF1681" s="31">
        <f t="shared" si="672"/>
        <v>-0.92900000000000005</v>
      </c>
      <c r="AG1681" s="31">
        <f t="shared" si="673"/>
        <v>-0.93399999999999994</v>
      </c>
      <c r="AH1681" s="3">
        <f t="shared" si="674"/>
        <v>0</v>
      </c>
      <c r="AI1681" s="40" t="b">
        <f t="shared" si="675"/>
        <v>0</v>
      </c>
      <c r="AJ1681" s="3">
        <f t="shared" si="676"/>
        <v>2.4182225541448887E-2</v>
      </c>
      <c r="AK1681" s="3">
        <f t="shared" si="677"/>
        <v>0.91285560391626464</v>
      </c>
    </row>
    <row r="1682" spans="1:37" s="3" customFormat="1" x14ac:dyDescent="0.25">
      <c r="A1682" s="9">
        <v>42728</v>
      </c>
      <c r="B1682" s="1" t="s">
        <v>42</v>
      </c>
      <c r="C1682" s="1" t="s">
        <v>39</v>
      </c>
      <c r="D1682">
        <v>31</v>
      </c>
      <c r="E1682" s="1">
        <v>24</v>
      </c>
      <c r="F1682">
        <f t="shared" si="653"/>
        <v>1</v>
      </c>
      <c r="G1682">
        <f t="shared" si="654"/>
        <v>0</v>
      </c>
      <c r="H1682" s="4">
        <v>1.6890000000000001</v>
      </c>
      <c r="I1682" s="4">
        <v>2.31</v>
      </c>
      <c r="J1682" s="4">
        <v>1.5580000000000001</v>
      </c>
      <c r="K1682" s="4">
        <v>2.61</v>
      </c>
      <c r="L1682" s="18">
        <f t="shared" si="655"/>
        <v>50</v>
      </c>
      <c r="M1682" s="18">
        <f t="shared" si="656"/>
        <v>40</v>
      </c>
      <c r="N1682" s="18">
        <f t="shared" si="657"/>
        <v>60</v>
      </c>
      <c r="O1682" s="18">
        <f t="shared" si="658"/>
        <v>35</v>
      </c>
      <c r="P1682" s="4">
        <f t="shared" si="659"/>
        <v>201612</v>
      </c>
      <c r="Q1682" s="23">
        <f t="shared" si="660"/>
        <v>1.6890000000000001</v>
      </c>
      <c r="R1682" s="23">
        <f t="shared" si="661"/>
        <v>-2.2147375884953302</v>
      </c>
      <c r="S1682" s="22">
        <f t="shared" si="662"/>
        <v>-0.52573758849533014</v>
      </c>
      <c r="T1682" s="5">
        <f t="shared" si="663"/>
        <v>1.3676731793960923</v>
      </c>
      <c r="U1682" s="5"/>
      <c r="V1682" s="5"/>
      <c r="W1682" s="5">
        <f t="shared" si="664"/>
        <v>0.68900000000000006</v>
      </c>
      <c r="X1682" s="4">
        <f t="shared" si="665"/>
        <v>0.55800000000000005</v>
      </c>
      <c r="Y1682" s="4">
        <f t="shared" si="666"/>
        <v>-0.13100000000000001</v>
      </c>
      <c r="Z1682" s="30">
        <f t="shared" si="667"/>
        <v>2016</v>
      </c>
      <c r="AA1682" s="4">
        <f t="shared" si="668"/>
        <v>-1</v>
      </c>
      <c r="AB1682" s="4">
        <f t="shared" si="669"/>
        <v>-1</v>
      </c>
      <c r="AC1682" s="4">
        <f t="shared" si="670"/>
        <v>0</v>
      </c>
      <c r="AD1682" s="4"/>
      <c r="AE1682" s="4">
        <f t="shared" si="671"/>
        <v>-4.9782212321515584E-2</v>
      </c>
      <c r="AF1682" s="31">
        <f t="shared" si="672"/>
        <v>-0.31099999999999994</v>
      </c>
      <c r="AG1682" s="31">
        <f t="shared" si="673"/>
        <v>-0.44199999999999995</v>
      </c>
      <c r="AH1682" s="3">
        <f t="shared" si="674"/>
        <v>1</v>
      </c>
      <c r="AI1682" s="40">
        <f t="shared" si="675"/>
        <v>2.4791926121012886E-2</v>
      </c>
      <c r="AJ1682" s="3">
        <f t="shared" si="676"/>
        <v>2.4358589647411888E-2</v>
      </c>
      <c r="AK1682" s="3">
        <f t="shared" si="677"/>
        <v>0.73729511703502604</v>
      </c>
    </row>
    <row r="1683" spans="1:37" s="3" customFormat="1" x14ac:dyDescent="0.25">
      <c r="A1683" s="9">
        <v>42726</v>
      </c>
      <c r="B1683" s="1" t="s">
        <v>55</v>
      </c>
      <c r="C1683" s="1" t="s">
        <v>34</v>
      </c>
      <c r="D1683">
        <v>24</v>
      </c>
      <c r="E1683" s="1">
        <v>19</v>
      </c>
      <c r="F1683">
        <f t="shared" si="653"/>
        <v>1</v>
      </c>
      <c r="G1683">
        <f t="shared" si="654"/>
        <v>0</v>
      </c>
      <c r="H1683" s="4">
        <v>2.2799999999999998</v>
      </c>
      <c r="I1683" s="4">
        <v>1.7090000000000001</v>
      </c>
      <c r="J1683" s="4">
        <v>1.833</v>
      </c>
      <c r="K1683" s="4">
        <v>2.09</v>
      </c>
      <c r="L1683" s="18">
        <f t="shared" si="655"/>
        <v>40</v>
      </c>
      <c r="M1683" s="18">
        <f t="shared" si="656"/>
        <v>55</v>
      </c>
      <c r="N1683" s="18">
        <f t="shared" si="657"/>
        <v>50</v>
      </c>
      <c r="O1683" s="18">
        <f t="shared" si="658"/>
        <v>45</v>
      </c>
      <c r="P1683" s="4">
        <f t="shared" si="659"/>
        <v>201612</v>
      </c>
      <c r="Q1683" s="23">
        <f t="shared" si="660"/>
        <v>2.2799999999999998</v>
      </c>
      <c r="R1683" s="23">
        <f t="shared" si="661"/>
        <v>-2.1916872355430184</v>
      </c>
      <c r="S1683" s="22">
        <f t="shared" si="662"/>
        <v>8.8312764456981441E-2</v>
      </c>
      <c r="T1683" s="5">
        <f t="shared" si="663"/>
        <v>0.74956140350877198</v>
      </c>
      <c r="U1683" s="5"/>
      <c r="V1683" s="5"/>
      <c r="W1683" s="5">
        <f t="shared" si="664"/>
        <v>1.2799999999999998</v>
      </c>
      <c r="X1683" s="4">
        <f t="shared" si="665"/>
        <v>0.83299999999999996</v>
      </c>
      <c r="Y1683" s="4">
        <f t="shared" si="666"/>
        <v>-0.44699999999999984</v>
      </c>
      <c r="Z1683" s="30">
        <f t="shared" si="667"/>
        <v>2016</v>
      </c>
      <c r="AA1683" s="4">
        <f t="shared" si="668"/>
        <v>-1</v>
      </c>
      <c r="AB1683" s="4">
        <f t="shared" si="669"/>
        <v>-1</v>
      </c>
      <c r="AC1683" s="4">
        <f t="shared" si="670"/>
        <v>0</v>
      </c>
      <c r="AD1683" s="4"/>
      <c r="AE1683" s="4">
        <f t="shared" si="671"/>
        <v>-0.10695724581502852</v>
      </c>
      <c r="AF1683" s="31">
        <f t="shared" si="672"/>
        <v>0.2799999999999998</v>
      </c>
      <c r="AG1683" s="31">
        <f t="shared" si="673"/>
        <v>-0.16700000000000004</v>
      </c>
      <c r="AH1683" s="3">
        <f t="shared" si="674"/>
        <v>1</v>
      </c>
      <c r="AI1683" s="40">
        <f t="shared" si="675"/>
        <v>8.2934609250398639E-2</v>
      </c>
      <c r="AJ1683" s="3">
        <f t="shared" si="676"/>
        <v>2.3183755327149669E-2</v>
      </c>
      <c r="AK1683" s="3">
        <f t="shared" si="677"/>
        <v>0.73726966664041527</v>
      </c>
    </row>
    <row r="1684" spans="1:37" s="3" customFormat="1" x14ac:dyDescent="0.25">
      <c r="A1684" s="9">
        <v>42723</v>
      </c>
      <c r="B1684" s="1" t="s">
        <v>48</v>
      </c>
      <c r="C1684" s="1" t="s">
        <v>40</v>
      </c>
      <c r="D1684">
        <v>15</v>
      </c>
      <c r="E1684" s="1">
        <v>26</v>
      </c>
      <c r="F1684">
        <f t="shared" si="653"/>
        <v>0</v>
      </c>
      <c r="G1684">
        <f t="shared" si="654"/>
        <v>1</v>
      </c>
      <c r="H1684" s="4">
        <v>1.462</v>
      </c>
      <c r="I1684" s="4">
        <v>2.93</v>
      </c>
      <c r="J1684" s="4">
        <v>1.3440000000000001</v>
      </c>
      <c r="K1684" s="4">
        <v>3.56</v>
      </c>
      <c r="L1684" s="18">
        <f t="shared" si="655"/>
        <v>60</v>
      </c>
      <c r="M1684" s="18">
        <f t="shared" si="656"/>
        <v>30</v>
      </c>
      <c r="N1684" s="18">
        <f t="shared" si="657"/>
        <v>70</v>
      </c>
      <c r="O1684" s="18">
        <f t="shared" si="658"/>
        <v>25</v>
      </c>
      <c r="P1684" s="4">
        <f t="shared" si="659"/>
        <v>201612</v>
      </c>
      <c r="Q1684" s="23">
        <f t="shared" si="660"/>
        <v>0.49897610921501701</v>
      </c>
      <c r="R1684" s="23">
        <f t="shared" si="661"/>
        <v>-2.6826368795280713</v>
      </c>
      <c r="S1684" s="22">
        <f t="shared" si="662"/>
        <v>-2.1836607703130544</v>
      </c>
      <c r="T1684" s="5">
        <f t="shared" si="663"/>
        <v>2.004103967168263</v>
      </c>
      <c r="U1684" s="5"/>
      <c r="V1684" s="5"/>
      <c r="W1684" s="5">
        <f t="shared" si="664"/>
        <v>-1</v>
      </c>
      <c r="X1684" s="4">
        <f t="shared" si="665"/>
        <v>-1</v>
      </c>
      <c r="Y1684" s="4">
        <f t="shared" si="666"/>
        <v>0</v>
      </c>
      <c r="Z1684" s="30">
        <f t="shared" si="667"/>
        <v>2016</v>
      </c>
      <c r="AA1684" s="4">
        <f t="shared" si="668"/>
        <v>1.9300000000000002</v>
      </c>
      <c r="AB1684" s="4">
        <f t="shared" si="669"/>
        <v>2.56</v>
      </c>
      <c r="AC1684" s="4">
        <f t="shared" si="670"/>
        <v>0.62999999999999989</v>
      </c>
      <c r="AD1684" s="4"/>
      <c r="AE1684" s="4">
        <f t="shared" si="671"/>
        <v>-6.0053091003843262E-2</v>
      </c>
      <c r="AF1684" s="31">
        <f t="shared" si="672"/>
        <v>0.93000000000000016</v>
      </c>
      <c r="AG1684" s="31">
        <f t="shared" si="673"/>
        <v>1.56</v>
      </c>
      <c r="AH1684" s="3">
        <f t="shared" si="674"/>
        <v>1</v>
      </c>
      <c r="AI1684" s="40">
        <f t="shared" si="675"/>
        <v>3.5106595551729902E-2</v>
      </c>
      <c r="AJ1684" s="3">
        <f t="shared" si="676"/>
        <v>2.4667577413479025E-2</v>
      </c>
      <c r="AK1684" s="3">
        <f t="shared" si="677"/>
        <v>0.76065059870031215</v>
      </c>
    </row>
    <row r="1685" spans="1:37" s="3" customFormat="1" x14ac:dyDescent="0.25">
      <c r="A1685" s="9">
        <v>42722</v>
      </c>
      <c r="B1685" s="1" t="s">
        <v>44</v>
      </c>
      <c r="C1685" s="1" t="s">
        <v>57</v>
      </c>
      <c r="D1685">
        <v>20</v>
      </c>
      <c r="E1685" s="1">
        <v>24</v>
      </c>
      <c r="F1685">
        <f t="shared" si="653"/>
        <v>0</v>
      </c>
      <c r="G1685">
        <f t="shared" si="654"/>
        <v>1</v>
      </c>
      <c r="H1685" s="4">
        <v>2.4900000000000002</v>
      </c>
      <c r="I1685" s="4">
        <v>1.6060000000000001</v>
      </c>
      <c r="J1685" s="4">
        <v>2.4</v>
      </c>
      <c r="K1685" s="4">
        <v>1.645</v>
      </c>
      <c r="L1685" s="18">
        <f t="shared" si="655"/>
        <v>40</v>
      </c>
      <c r="M1685" s="18">
        <f t="shared" si="656"/>
        <v>60</v>
      </c>
      <c r="N1685" s="18">
        <f t="shared" si="657"/>
        <v>40</v>
      </c>
      <c r="O1685" s="18">
        <f t="shared" si="658"/>
        <v>60</v>
      </c>
      <c r="P1685" s="4">
        <f t="shared" si="659"/>
        <v>201612</v>
      </c>
      <c r="Q1685" s="23">
        <f t="shared" si="660"/>
        <v>1.5504358655043586</v>
      </c>
      <c r="R1685" s="23">
        <f t="shared" si="661"/>
        <v>-2.3213059560989651</v>
      </c>
      <c r="S1685" s="22">
        <f t="shared" si="662"/>
        <v>-0.77087009059460643</v>
      </c>
      <c r="T1685" s="5">
        <f t="shared" si="663"/>
        <v>0.64497991967871482</v>
      </c>
      <c r="U1685" s="5"/>
      <c r="V1685" s="5"/>
      <c r="W1685" s="5">
        <f t="shared" si="664"/>
        <v>-1</v>
      </c>
      <c r="X1685" s="4">
        <f t="shared" si="665"/>
        <v>-1</v>
      </c>
      <c r="Y1685" s="4">
        <f t="shared" si="666"/>
        <v>0</v>
      </c>
      <c r="Z1685" s="30">
        <f t="shared" si="667"/>
        <v>2016</v>
      </c>
      <c r="AA1685" s="4">
        <f t="shared" si="668"/>
        <v>0.60600000000000009</v>
      </c>
      <c r="AB1685" s="4">
        <f t="shared" si="669"/>
        <v>0.64500000000000002</v>
      </c>
      <c r="AC1685" s="4">
        <f t="shared" si="670"/>
        <v>3.8999999999999924E-2</v>
      </c>
      <c r="AD1685" s="4"/>
      <c r="AE1685" s="4">
        <f t="shared" si="671"/>
        <v>-1.5060240963855498E-2</v>
      </c>
      <c r="AF1685" s="31">
        <f t="shared" si="672"/>
        <v>-0.39399999999999991</v>
      </c>
      <c r="AG1685" s="31">
        <f t="shared" si="673"/>
        <v>-0.35499999999999998</v>
      </c>
      <c r="AH1685" s="3">
        <f t="shared" si="674"/>
        <v>0</v>
      </c>
      <c r="AI1685" s="40" t="b">
        <f t="shared" si="675"/>
        <v>0</v>
      </c>
      <c r="AJ1685" s="3">
        <f t="shared" si="676"/>
        <v>2.3696289062499876E-2</v>
      </c>
      <c r="AK1685" s="3">
        <f t="shared" si="677"/>
        <v>0.74386426604813749</v>
      </c>
    </row>
    <row r="1686" spans="1:37" s="3" customFormat="1" x14ac:dyDescent="0.25">
      <c r="A1686" s="9">
        <v>42722</v>
      </c>
      <c r="B1686" s="1" t="s">
        <v>35</v>
      </c>
      <c r="C1686" s="1" t="s">
        <v>52</v>
      </c>
      <c r="D1686">
        <v>3</v>
      </c>
      <c r="E1686" s="1">
        <v>16</v>
      </c>
      <c r="F1686">
        <f t="shared" si="653"/>
        <v>0</v>
      </c>
      <c r="G1686">
        <f t="shared" si="654"/>
        <v>1</v>
      </c>
      <c r="H1686" s="4">
        <v>2.46</v>
      </c>
      <c r="I1686" s="4">
        <v>1.617</v>
      </c>
      <c r="J1686" s="4">
        <v>2.35</v>
      </c>
      <c r="K1686" s="4">
        <v>1.671</v>
      </c>
      <c r="L1686" s="18">
        <f t="shared" si="655"/>
        <v>40</v>
      </c>
      <c r="M1686" s="18">
        <f t="shared" si="656"/>
        <v>60</v>
      </c>
      <c r="N1686" s="18">
        <f t="shared" si="657"/>
        <v>40</v>
      </c>
      <c r="O1686" s="18">
        <f t="shared" si="658"/>
        <v>55</v>
      </c>
      <c r="P1686" s="4">
        <f t="shared" si="659"/>
        <v>201612</v>
      </c>
      <c r="Q1686" s="23">
        <f t="shared" si="660"/>
        <v>1.5213358070500929</v>
      </c>
      <c r="R1686" s="23">
        <f t="shared" si="661"/>
        <v>-2.3056770497990717</v>
      </c>
      <c r="S1686" s="22">
        <f t="shared" si="662"/>
        <v>-0.78434124274897887</v>
      </c>
      <c r="T1686" s="5">
        <f t="shared" si="663"/>
        <v>0.65731707317073174</v>
      </c>
      <c r="U1686" s="5"/>
      <c r="V1686" s="5"/>
      <c r="W1686" s="5">
        <f t="shared" si="664"/>
        <v>-1</v>
      </c>
      <c r="X1686" s="4">
        <f t="shared" si="665"/>
        <v>-1</v>
      </c>
      <c r="Y1686" s="4">
        <f t="shared" si="666"/>
        <v>0</v>
      </c>
      <c r="Z1686" s="30">
        <f t="shared" si="667"/>
        <v>2016</v>
      </c>
      <c r="AA1686" s="4">
        <f t="shared" si="668"/>
        <v>0.61699999999999999</v>
      </c>
      <c r="AB1686" s="4">
        <f t="shared" si="669"/>
        <v>0.67100000000000004</v>
      </c>
      <c r="AC1686" s="4">
        <f t="shared" si="670"/>
        <v>5.4000000000000048E-2</v>
      </c>
      <c r="AD1686" s="4"/>
      <c r="AE1686" s="4">
        <f t="shared" si="671"/>
        <v>-1.9027849852966627E-2</v>
      </c>
      <c r="AF1686" s="31">
        <f t="shared" si="672"/>
        <v>-0.38300000000000001</v>
      </c>
      <c r="AG1686" s="31">
        <f t="shared" si="673"/>
        <v>-0.32899999999999996</v>
      </c>
      <c r="AH1686" s="3">
        <f t="shared" si="674"/>
        <v>0</v>
      </c>
      <c r="AI1686" s="40" t="b">
        <f t="shared" si="675"/>
        <v>0</v>
      </c>
      <c r="AJ1686" s="3">
        <f t="shared" si="676"/>
        <v>2.4326710816777064E-2</v>
      </c>
      <c r="AK1686" s="3">
        <f t="shared" si="677"/>
        <v>0.74233795020930771</v>
      </c>
    </row>
    <row r="1687" spans="1:37" s="3" customFormat="1" x14ac:dyDescent="0.25">
      <c r="A1687" s="9">
        <v>42722</v>
      </c>
      <c r="B1687" s="1" t="s">
        <v>64</v>
      </c>
      <c r="C1687" s="1" t="s">
        <v>54</v>
      </c>
      <c r="D1687">
        <v>16</v>
      </c>
      <c r="E1687" s="1">
        <v>19</v>
      </c>
      <c r="F1687">
        <f t="shared" si="653"/>
        <v>0</v>
      </c>
      <c r="G1687">
        <f t="shared" si="654"/>
        <v>1</v>
      </c>
      <c r="H1687" s="4">
        <v>2.2400000000000002</v>
      </c>
      <c r="I1687" s="4">
        <v>1.7290000000000001</v>
      </c>
      <c r="J1687" s="4">
        <v>2.16</v>
      </c>
      <c r="K1687" s="4">
        <v>1.7809999999999999</v>
      </c>
      <c r="L1687" s="18">
        <f t="shared" si="655"/>
        <v>40</v>
      </c>
      <c r="M1687" s="18">
        <f t="shared" si="656"/>
        <v>55</v>
      </c>
      <c r="N1687" s="18">
        <f t="shared" si="657"/>
        <v>45</v>
      </c>
      <c r="O1687" s="18">
        <f t="shared" si="658"/>
        <v>55</v>
      </c>
      <c r="P1687" s="4">
        <f t="shared" si="659"/>
        <v>201612</v>
      </c>
      <c r="Q1687" s="23">
        <f t="shared" si="660"/>
        <v>1.2955465587044535</v>
      </c>
      <c r="R1687" s="23">
        <f t="shared" si="661"/>
        <v>-2.1781937253860786</v>
      </c>
      <c r="S1687" s="22">
        <f t="shared" si="662"/>
        <v>-0.88264716668162513</v>
      </c>
      <c r="T1687" s="5">
        <f t="shared" si="663"/>
        <v>0.77187499999999998</v>
      </c>
      <c r="U1687" s="5"/>
      <c r="V1687" s="5"/>
      <c r="W1687" s="5">
        <f t="shared" si="664"/>
        <v>-1</v>
      </c>
      <c r="X1687" s="4">
        <f t="shared" si="665"/>
        <v>-1</v>
      </c>
      <c r="Y1687" s="4">
        <f t="shared" si="666"/>
        <v>0</v>
      </c>
      <c r="Z1687" s="30">
        <f t="shared" si="667"/>
        <v>2016</v>
      </c>
      <c r="AA1687" s="4">
        <f t="shared" si="668"/>
        <v>0.72900000000000009</v>
      </c>
      <c r="AB1687" s="4">
        <f t="shared" si="669"/>
        <v>0.78099999999999992</v>
      </c>
      <c r="AC1687" s="4">
        <f t="shared" si="670"/>
        <v>5.1999999999999824E-2</v>
      </c>
      <c r="AD1687" s="4"/>
      <c r="AE1687" s="4">
        <f t="shared" si="671"/>
        <v>-1.6534391534391513E-2</v>
      </c>
      <c r="AF1687" s="31">
        <f t="shared" si="672"/>
        <v>-0.27099999999999991</v>
      </c>
      <c r="AG1687" s="31">
        <f t="shared" si="673"/>
        <v>-0.21900000000000008</v>
      </c>
      <c r="AH1687" s="3">
        <f t="shared" si="674"/>
        <v>0</v>
      </c>
      <c r="AI1687" s="40" t="b">
        <f t="shared" si="675"/>
        <v>0</v>
      </c>
      <c r="AJ1687" s="3">
        <f t="shared" si="676"/>
        <v>2.4197530864197514E-2</v>
      </c>
      <c r="AK1687" s="3">
        <f t="shared" si="677"/>
        <v>0.73539680997216539</v>
      </c>
    </row>
    <row r="1688" spans="1:37" s="3" customFormat="1" x14ac:dyDescent="0.25">
      <c r="A1688" s="9">
        <v>42722</v>
      </c>
      <c r="B1688" s="1" t="s">
        <v>63</v>
      </c>
      <c r="C1688" s="1" t="s">
        <v>42</v>
      </c>
      <c r="D1688">
        <v>41</v>
      </c>
      <c r="E1688" s="1">
        <v>48</v>
      </c>
      <c r="F1688">
        <f t="shared" si="653"/>
        <v>0</v>
      </c>
      <c r="G1688">
        <f t="shared" si="654"/>
        <v>1</v>
      </c>
      <c r="H1688" s="4">
        <v>1.7749999999999999</v>
      </c>
      <c r="I1688" s="4">
        <v>2.17</v>
      </c>
      <c r="J1688" s="4">
        <v>1.6659999999999999</v>
      </c>
      <c r="K1688" s="4">
        <v>2.36</v>
      </c>
      <c r="L1688" s="18">
        <f t="shared" si="655"/>
        <v>50</v>
      </c>
      <c r="M1688" s="18">
        <f t="shared" si="656"/>
        <v>45</v>
      </c>
      <c r="N1688" s="18">
        <f t="shared" si="657"/>
        <v>60</v>
      </c>
      <c r="O1688" s="18">
        <f t="shared" si="658"/>
        <v>40</v>
      </c>
      <c r="P1688" s="4">
        <f t="shared" si="659"/>
        <v>201612</v>
      </c>
      <c r="Q1688" s="23">
        <f t="shared" si="660"/>
        <v>0.8179723502304147</v>
      </c>
      <c r="R1688" s="23">
        <f t="shared" si="661"/>
        <v>-2.1450234353460162</v>
      </c>
      <c r="S1688" s="22">
        <f t="shared" si="662"/>
        <v>-1.3270510851156017</v>
      </c>
      <c r="T1688" s="5">
        <f t="shared" si="663"/>
        <v>1.2225352112676056</v>
      </c>
      <c r="U1688" s="5"/>
      <c r="V1688" s="5"/>
      <c r="W1688" s="5">
        <f t="shared" si="664"/>
        <v>-1</v>
      </c>
      <c r="X1688" s="4">
        <f t="shared" si="665"/>
        <v>-1</v>
      </c>
      <c r="Y1688" s="4">
        <f t="shared" si="666"/>
        <v>0</v>
      </c>
      <c r="Z1688" s="30">
        <f t="shared" si="667"/>
        <v>2016</v>
      </c>
      <c r="AA1688" s="4">
        <f t="shared" si="668"/>
        <v>1.17</v>
      </c>
      <c r="AB1688" s="4">
        <f t="shared" si="669"/>
        <v>1.3599999999999999</v>
      </c>
      <c r="AC1688" s="4">
        <f t="shared" si="670"/>
        <v>0.18999999999999995</v>
      </c>
      <c r="AD1688" s="4"/>
      <c r="AE1688" s="4">
        <f t="shared" si="671"/>
        <v>-3.6859814348274567E-2</v>
      </c>
      <c r="AF1688" s="31">
        <f t="shared" si="672"/>
        <v>0.16999999999999993</v>
      </c>
      <c r="AG1688" s="31">
        <f t="shared" si="673"/>
        <v>0.35999999999999988</v>
      </c>
      <c r="AH1688" s="3">
        <f t="shared" si="674"/>
        <v>1</v>
      </c>
      <c r="AI1688" s="40">
        <f t="shared" si="675"/>
        <v>1.2890904750537002E-2</v>
      </c>
      <c r="AJ1688" s="3">
        <f t="shared" si="676"/>
        <v>2.363751584283913E-2</v>
      </c>
      <c r="AK1688" s="3">
        <f t="shared" si="677"/>
        <v>0.73409235418246288</v>
      </c>
    </row>
    <row r="1689" spans="1:37" s="3" customFormat="1" x14ac:dyDescent="0.25">
      <c r="A1689" s="9">
        <v>42722</v>
      </c>
      <c r="B1689" s="1" t="s">
        <v>41</v>
      </c>
      <c r="C1689" s="1" t="s">
        <v>38</v>
      </c>
      <c r="D1689">
        <v>41</v>
      </c>
      <c r="E1689" s="1">
        <v>13</v>
      </c>
      <c r="F1689">
        <f t="shared" si="653"/>
        <v>1</v>
      </c>
      <c r="G1689">
        <f t="shared" si="654"/>
        <v>0</v>
      </c>
      <c r="H1689" s="4">
        <v>1.125</v>
      </c>
      <c r="I1689" s="4">
        <v>7.38</v>
      </c>
      <c r="J1689" s="4">
        <v>1.117</v>
      </c>
      <c r="K1689" s="4">
        <v>7.71</v>
      </c>
      <c r="L1689" s="18">
        <f t="shared" si="655"/>
        <v>80</v>
      </c>
      <c r="M1689" s="18">
        <f t="shared" si="656"/>
        <v>10</v>
      </c>
      <c r="N1689" s="18">
        <f t="shared" si="657"/>
        <v>85</v>
      </c>
      <c r="O1689" s="18">
        <f t="shared" si="658"/>
        <v>10</v>
      </c>
      <c r="P1689" s="4">
        <f t="shared" si="659"/>
        <v>201612</v>
      </c>
      <c r="Q1689" s="23">
        <f t="shared" si="660"/>
        <v>1.125</v>
      </c>
      <c r="R1689" s="23">
        <f t="shared" si="661"/>
        <v>-8.1567398119122263</v>
      </c>
      <c r="S1689" s="22">
        <f t="shared" si="662"/>
        <v>-7.0317398119122263</v>
      </c>
      <c r="T1689" s="5">
        <f t="shared" si="663"/>
        <v>6.56</v>
      </c>
      <c r="U1689" s="5"/>
      <c r="V1689" s="5"/>
      <c r="W1689" s="5">
        <f t="shared" si="664"/>
        <v>0.125</v>
      </c>
      <c r="X1689" s="4">
        <f t="shared" si="665"/>
        <v>0.11699999999999999</v>
      </c>
      <c r="Y1689" s="4">
        <f t="shared" si="666"/>
        <v>-8.0000000000000071E-3</v>
      </c>
      <c r="Z1689" s="30">
        <f t="shared" si="667"/>
        <v>2016</v>
      </c>
      <c r="AA1689" s="4">
        <f t="shared" si="668"/>
        <v>-1</v>
      </c>
      <c r="AB1689" s="4">
        <f t="shared" si="669"/>
        <v>-1</v>
      </c>
      <c r="AC1689" s="4">
        <f t="shared" si="670"/>
        <v>0</v>
      </c>
      <c r="AD1689" s="4"/>
      <c r="AE1689" s="4">
        <f t="shared" si="671"/>
        <v>-6.3662588282105137E-3</v>
      </c>
      <c r="AF1689" s="31">
        <f t="shared" si="672"/>
        <v>-0.875</v>
      </c>
      <c r="AG1689" s="31">
        <f t="shared" si="673"/>
        <v>-0.88300000000000001</v>
      </c>
      <c r="AH1689" s="3">
        <f t="shared" si="674"/>
        <v>0</v>
      </c>
      <c r="AI1689" s="40" t="b">
        <f t="shared" si="675"/>
        <v>0</v>
      </c>
      <c r="AJ1689" s="3">
        <f t="shared" si="676"/>
        <v>2.3809523809523725E-2</v>
      </c>
      <c r="AK1689" s="3">
        <f t="shared" si="677"/>
        <v>0.87661665234538522</v>
      </c>
    </row>
    <row r="1690" spans="1:37" s="3" customFormat="1" x14ac:dyDescent="0.25">
      <c r="A1690" s="9">
        <v>42722</v>
      </c>
      <c r="B1690" s="1" t="s">
        <v>43</v>
      </c>
      <c r="C1690" s="1" t="s">
        <v>55</v>
      </c>
      <c r="D1690">
        <v>27</v>
      </c>
      <c r="E1690" s="1">
        <v>26</v>
      </c>
      <c r="F1690">
        <f t="shared" si="653"/>
        <v>1</v>
      </c>
      <c r="G1690">
        <f t="shared" si="654"/>
        <v>0</v>
      </c>
      <c r="H1690" s="4">
        <v>1.4339999999999999</v>
      </c>
      <c r="I1690" s="4">
        <v>3.05</v>
      </c>
      <c r="J1690" s="4">
        <v>1.444</v>
      </c>
      <c r="K1690" s="4">
        <v>3.01</v>
      </c>
      <c r="L1690" s="18">
        <f t="shared" si="655"/>
        <v>60</v>
      </c>
      <c r="M1690" s="18">
        <f t="shared" si="656"/>
        <v>30</v>
      </c>
      <c r="N1690" s="18">
        <f t="shared" si="657"/>
        <v>65</v>
      </c>
      <c r="O1690" s="18">
        <f t="shared" si="658"/>
        <v>30</v>
      </c>
      <c r="P1690" s="4">
        <f t="shared" si="659"/>
        <v>201612</v>
      </c>
      <c r="Q1690" s="23">
        <f t="shared" si="660"/>
        <v>1.4339999999999999</v>
      </c>
      <c r="R1690" s="23">
        <f t="shared" si="661"/>
        <v>-2.7919523434865687</v>
      </c>
      <c r="S1690" s="22">
        <f t="shared" si="662"/>
        <v>-1.3579523434865688</v>
      </c>
      <c r="T1690" s="5">
        <f t="shared" si="663"/>
        <v>2.1269177126917711</v>
      </c>
      <c r="U1690" s="5"/>
      <c r="V1690" s="5"/>
      <c r="W1690" s="5">
        <f t="shared" si="664"/>
        <v>0.43399999999999994</v>
      </c>
      <c r="X1690" s="4">
        <f t="shared" si="665"/>
        <v>0.44399999999999995</v>
      </c>
      <c r="Y1690" s="4">
        <f t="shared" si="666"/>
        <v>1.0000000000000009E-2</v>
      </c>
      <c r="Z1690" s="30">
        <f t="shared" si="667"/>
        <v>2016</v>
      </c>
      <c r="AA1690" s="4">
        <f t="shared" si="668"/>
        <v>-1</v>
      </c>
      <c r="AB1690" s="4">
        <f t="shared" si="669"/>
        <v>-1</v>
      </c>
      <c r="AC1690" s="4">
        <f t="shared" si="670"/>
        <v>0</v>
      </c>
      <c r="AD1690" s="4"/>
      <c r="AE1690" s="4">
        <f t="shared" si="671"/>
        <v>4.8292941117382693E-3</v>
      </c>
      <c r="AF1690" s="31">
        <f t="shared" si="672"/>
        <v>-0.56600000000000006</v>
      </c>
      <c r="AG1690" s="31">
        <f t="shared" si="673"/>
        <v>-0.55600000000000005</v>
      </c>
      <c r="AH1690" s="3">
        <f t="shared" si="674"/>
        <v>0</v>
      </c>
      <c r="AI1690" s="40" t="b">
        <f t="shared" si="675"/>
        <v>0</v>
      </c>
      <c r="AJ1690" s="3">
        <f t="shared" si="676"/>
        <v>2.4598572702943966E-2</v>
      </c>
      <c r="AK1690" s="3">
        <f t="shared" si="677"/>
        <v>0.76559459446372102</v>
      </c>
    </row>
    <row r="1691" spans="1:37" s="3" customFormat="1" x14ac:dyDescent="0.25">
      <c r="A1691" s="9">
        <v>42722</v>
      </c>
      <c r="B1691" s="1" t="s">
        <v>46</v>
      </c>
      <c r="C1691" s="1" t="s">
        <v>58</v>
      </c>
      <c r="D1691">
        <v>33</v>
      </c>
      <c r="E1691" s="1">
        <v>13</v>
      </c>
      <c r="F1691">
        <f t="shared" si="653"/>
        <v>1</v>
      </c>
      <c r="G1691">
        <f t="shared" si="654"/>
        <v>0</v>
      </c>
      <c r="H1691" s="4">
        <v>1.208</v>
      </c>
      <c r="I1691" s="4">
        <v>5.08</v>
      </c>
      <c r="J1691" s="4">
        <v>1.2170000000000001</v>
      </c>
      <c r="K1691" s="4">
        <v>4.93</v>
      </c>
      <c r="L1691" s="18">
        <f t="shared" si="655"/>
        <v>80</v>
      </c>
      <c r="M1691" s="18">
        <f t="shared" si="656"/>
        <v>15</v>
      </c>
      <c r="N1691" s="18">
        <f t="shared" si="657"/>
        <v>80</v>
      </c>
      <c r="O1691" s="18">
        <f t="shared" si="658"/>
        <v>20</v>
      </c>
      <c r="P1691" s="4">
        <f t="shared" si="659"/>
        <v>201612</v>
      </c>
      <c r="Q1691" s="23">
        <f t="shared" si="660"/>
        <v>1.208</v>
      </c>
      <c r="R1691" s="23">
        <f t="shared" si="661"/>
        <v>-5.0527903469079947</v>
      </c>
      <c r="S1691" s="22">
        <f t="shared" si="662"/>
        <v>-3.8447903469079945</v>
      </c>
      <c r="T1691" s="5">
        <f t="shared" si="663"/>
        <v>4.2052980132450335</v>
      </c>
      <c r="U1691" s="5"/>
      <c r="V1691" s="5"/>
      <c r="W1691" s="5">
        <f t="shared" si="664"/>
        <v>0.20799999999999996</v>
      </c>
      <c r="X1691" s="4">
        <f t="shared" si="665"/>
        <v>0.21700000000000008</v>
      </c>
      <c r="Y1691" s="4">
        <f t="shared" si="666"/>
        <v>9.000000000000119E-3</v>
      </c>
      <c r="Z1691" s="30">
        <f t="shared" si="667"/>
        <v>2016</v>
      </c>
      <c r="AA1691" s="4">
        <f t="shared" si="668"/>
        <v>-1</v>
      </c>
      <c r="AB1691" s="4">
        <f t="shared" si="669"/>
        <v>-1</v>
      </c>
      <c r="AC1691" s="4">
        <f t="shared" si="670"/>
        <v>0</v>
      </c>
      <c r="AD1691" s="4"/>
      <c r="AE1691" s="4">
        <f t="shared" si="671"/>
        <v>6.1218826013376137E-3</v>
      </c>
      <c r="AF1691" s="31">
        <f t="shared" si="672"/>
        <v>-0.79200000000000004</v>
      </c>
      <c r="AG1691" s="31">
        <f t="shared" si="673"/>
        <v>-0.78299999999999992</v>
      </c>
      <c r="AH1691" s="3">
        <f t="shared" si="674"/>
        <v>0</v>
      </c>
      <c r="AI1691" s="40" t="b">
        <f t="shared" si="675"/>
        <v>0</v>
      </c>
      <c r="AJ1691" s="3">
        <f t="shared" si="676"/>
        <v>2.4071246819338477E-2</v>
      </c>
      <c r="AK1691" s="3">
        <f t="shared" si="677"/>
        <v>0.83302508160211264</v>
      </c>
    </row>
    <row r="1692" spans="1:37" s="3" customFormat="1" x14ac:dyDescent="0.25">
      <c r="A1692" s="9">
        <v>42722</v>
      </c>
      <c r="B1692" s="1" t="s">
        <v>45</v>
      </c>
      <c r="C1692" s="1" t="s">
        <v>62</v>
      </c>
      <c r="D1692">
        <v>27</v>
      </c>
      <c r="E1692" s="1">
        <v>30</v>
      </c>
      <c r="F1692">
        <f t="shared" si="653"/>
        <v>0</v>
      </c>
      <c r="G1692">
        <f t="shared" si="654"/>
        <v>1</v>
      </c>
      <c r="H1692" s="4">
        <v>3.35</v>
      </c>
      <c r="I1692" s="4">
        <v>1.377</v>
      </c>
      <c r="J1692" s="4">
        <v>2.9</v>
      </c>
      <c r="K1692" s="4">
        <v>1.4710000000000001</v>
      </c>
      <c r="L1692" s="18">
        <f t="shared" si="655"/>
        <v>20</v>
      </c>
      <c r="M1692" s="18">
        <f t="shared" si="656"/>
        <v>70</v>
      </c>
      <c r="N1692" s="18">
        <f t="shared" si="657"/>
        <v>30</v>
      </c>
      <c r="O1692" s="18">
        <f t="shared" si="658"/>
        <v>65</v>
      </c>
      <c r="P1692" s="4">
        <f t="shared" si="659"/>
        <v>201612</v>
      </c>
      <c r="Q1692" s="23">
        <f t="shared" si="660"/>
        <v>2.4328249818445897</v>
      </c>
      <c r="R1692" s="23">
        <f t="shared" si="661"/>
        <v>-3.0780518087928215</v>
      </c>
      <c r="S1692" s="22">
        <f t="shared" si="662"/>
        <v>-0.64522682694823175</v>
      </c>
      <c r="T1692" s="5">
        <f t="shared" si="663"/>
        <v>0.41104477611940299</v>
      </c>
      <c r="U1692" s="5"/>
      <c r="V1692" s="5"/>
      <c r="W1692" s="5">
        <f t="shared" si="664"/>
        <v>-1</v>
      </c>
      <c r="X1692" s="4">
        <f t="shared" si="665"/>
        <v>-1</v>
      </c>
      <c r="Y1692" s="4">
        <f t="shared" si="666"/>
        <v>0</v>
      </c>
      <c r="Z1692" s="30">
        <f t="shared" si="667"/>
        <v>2016</v>
      </c>
      <c r="AA1692" s="4">
        <f t="shared" si="668"/>
        <v>0.377</v>
      </c>
      <c r="AB1692" s="4">
        <f t="shared" si="669"/>
        <v>0.47100000000000009</v>
      </c>
      <c r="AC1692" s="4">
        <f t="shared" si="670"/>
        <v>9.4000000000000083E-2</v>
      </c>
      <c r="AD1692" s="4"/>
      <c r="AE1692" s="4">
        <f t="shared" si="671"/>
        <v>-4.6320123520329437E-2</v>
      </c>
      <c r="AF1692" s="31">
        <f t="shared" si="672"/>
        <v>-0.623</v>
      </c>
      <c r="AG1692" s="31">
        <f t="shared" si="673"/>
        <v>-0.52899999999999991</v>
      </c>
      <c r="AH1692" s="3">
        <f t="shared" si="674"/>
        <v>1</v>
      </c>
      <c r="AI1692" s="40">
        <f t="shared" si="675"/>
        <v>2.1682884016356097E-2</v>
      </c>
      <c r="AJ1692" s="3">
        <f t="shared" si="676"/>
        <v>2.4127353501163462E-2</v>
      </c>
      <c r="AK1692" s="3">
        <f t="shared" si="677"/>
        <v>0.77785931449994261</v>
      </c>
    </row>
    <row r="1693" spans="1:37" s="3" customFormat="1" x14ac:dyDescent="0.25">
      <c r="A1693" s="9">
        <v>42722</v>
      </c>
      <c r="B1693" s="1" t="s">
        <v>37</v>
      </c>
      <c r="C1693" s="1" t="s">
        <v>39</v>
      </c>
      <c r="D1693">
        <v>26</v>
      </c>
      <c r="E1693" s="1">
        <v>20</v>
      </c>
      <c r="F1693">
        <f t="shared" si="653"/>
        <v>1</v>
      </c>
      <c r="G1693">
        <f t="shared" si="654"/>
        <v>0</v>
      </c>
      <c r="H1693" s="4">
        <v>1.3220000000000001</v>
      </c>
      <c r="I1693" s="4">
        <v>3.73</v>
      </c>
      <c r="J1693" s="4">
        <v>1.3440000000000001</v>
      </c>
      <c r="K1693" s="4">
        <v>3.56</v>
      </c>
      <c r="L1693" s="18">
        <f t="shared" si="655"/>
        <v>70</v>
      </c>
      <c r="M1693" s="18">
        <f t="shared" si="656"/>
        <v>25</v>
      </c>
      <c r="N1693" s="18">
        <f t="shared" si="657"/>
        <v>70</v>
      </c>
      <c r="O1693" s="18">
        <f t="shared" si="658"/>
        <v>25</v>
      </c>
      <c r="P1693" s="4">
        <f t="shared" si="659"/>
        <v>201612</v>
      </c>
      <c r="Q1693" s="23">
        <f t="shared" si="660"/>
        <v>1.3220000000000001</v>
      </c>
      <c r="R1693" s="23">
        <f t="shared" si="661"/>
        <v>-3.4718904284121668</v>
      </c>
      <c r="S1693" s="22">
        <f t="shared" si="662"/>
        <v>-2.1498904284121667</v>
      </c>
      <c r="T1693" s="5">
        <f t="shared" si="663"/>
        <v>2.8214826021180031</v>
      </c>
      <c r="U1693" s="5"/>
      <c r="V1693" s="5"/>
      <c r="W1693" s="5">
        <f t="shared" si="664"/>
        <v>0.32200000000000006</v>
      </c>
      <c r="X1693" s="4">
        <f t="shared" si="665"/>
        <v>0.34400000000000008</v>
      </c>
      <c r="Y1693" s="4">
        <f t="shared" si="666"/>
        <v>2.200000000000002E-2</v>
      </c>
      <c r="Z1693" s="30">
        <f t="shared" si="667"/>
        <v>2016</v>
      </c>
      <c r="AA1693" s="4">
        <f t="shared" si="668"/>
        <v>-1</v>
      </c>
      <c r="AB1693" s="4">
        <f t="shared" si="669"/>
        <v>-1</v>
      </c>
      <c r="AC1693" s="4">
        <f t="shared" si="670"/>
        <v>0</v>
      </c>
      <c r="AD1693" s="4"/>
      <c r="AE1693" s="4">
        <f t="shared" si="671"/>
        <v>1.2382032994741055E-2</v>
      </c>
      <c r="AF1693" s="31">
        <f t="shared" si="672"/>
        <v>-0.67799999999999994</v>
      </c>
      <c r="AG1693" s="31">
        <f t="shared" si="673"/>
        <v>-0.65599999999999992</v>
      </c>
      <c r="AH1693" s="3">
        <f t="shared" si="674"/>
        <v>0</v>
      </c>
      <c r="AI1693" s="40" t="b">
        <f t="shared" si="675"/>
        <v>0</v>
      </c>
      <c r="AJ1693" s="3">
        <f t="shared" si="676"/>
        <v>2.3939034045922236E-2</v>
      </c>
      <c r="AK1693" s="3">
        <f t="shared" si="677"/>
        <v>0.79223003435616923</v>
      </c>
    </row>
    <row r="1694" spans="1:37" s="3" customFormat="1" x14ac:dyDescent="0.25">
      <c r="A1694" s="9">
        <v>42722</v>
      </c>
      <c r="B1694" s="1" t="s">
        <v>47</v>
      </c>
      <c r="C1694" s="1" t="s">
        <v>56</v>
      </c>
      <c r="D1694">
        <v>21</v>
      </c>
      <c r="E1694" s="1">
        <v>20</v>
      </c>
      <c r="F1694">
        <f t="shared" si="653"/>
        <v>1</v>
      </c>
      <c r="G1694">
        <f t="shared" si="654"/>
        <v>0</v>
      </c>
      <c r="H1694" s="4">
        <v>1.3919999999999999</v>
      </c>
      <c r="I1694" s="4">
        <v>3.27</v>
      </c>
      <c r="J1694" s="4">
        <v>1.54</v>
      </c>
      <c r="K1694" s="4">
        <v>2.66</v>
      </c>
      <c r="L1694" s="18">
        <f t="shared" si="655"/>
        <v>70</v>
      </c>
      <c r="M1694" s="18">
        <f t="shared" si="656"/>
        <v>30</v>
      </c>
      <c r="N1694" s="18">
        <f t="shared" si="657"/>
        <v>60</v>
      </c>
      <c r="O1694" s="18">
        <f t="shared" si="658"/>
        <v>35</v>
      </c>
      <c r="P1694" s="4">
        <f t="shared" si="659"/>
        <v>201612</v>
      </c>
      <c r="Q1694" s="23">
        <f t="shared" si="660"/>
        <v>1.3919999999999999</v>
      </c>
      <c r="R1694" s="23">
        <f t="shared" si="661"/>
        <v>-2.9915490425244995</v>
      </c>
      <c r="S1694" s="22">
        <f t="shared" si="662"/>
        <v>-1.5995490425244996</v>
      </c>
      <c r="T1694" s="5">
        <f t="shared" si="663"/>
        <v>2.3491379310344831</v>
      </c>
      <c r="U1694" s="5"/>
      <c r="V1694" s="5"/>
      <c r="W1694" s="5">
        <f t="shared" si="664"/>
        <v>0.3919999999999999</v>
      </c>
      <c r="X1694" s="4">
        <f t="shared" si="665"/>
        <v>0.54</v>
      </c>
      <c r="Y1694" s="4">
        <f t="shared" si="666"/>
        <v>0.14800000000000013</v>
      </c>
      <c r="Z1694" s="30">
        <f t="shared" si="667"/>
        <v>2016</v>
      </c>
      <c r="AA1694" s="4">
        <f t="shared" si="668"/>
        <v>-1</v>
      </c>
      <c r="AB1694" s="4">
        <f t="shared" si="669"/>
        <v>-1</v>
      </c>
      <c r="AC1694" s="4">
        <f t="shared" si="670"/>
        <v>0</v>
      </c>
      <c r="AD1694" s="4"/>
      <c r="AE1694" s="4">
        <f t="shared" si="671"/>
        <v>6.9040155247051871E-2</v>
      </c>
      <c r="AF1694" s="31">
        <f t="shared" si="672"/>
        <v>-0.6080000000000001</v>
      </c>
      <c r="AG1694" s="31">
        <f t="shared" si="673"/>
        <v>-0.45999999999999996</v>
      </c>
      <c r="AH1694" s="3">
        <f t="shared" si="674"/>
        <v>1</v>
      </c>
      <c r="AI1694" s="40">
        <f t="shared" si="675"/>
        <v>4.4838953095833856E-2</v>
      </c>
      <c r="AJ1694" s="3">
        <f t="shared" si="676"/>
        <v>2.3629343629343769E-2</v>
      </c>
      <c r="AK1694" s="3">
        <f t="shared" si="677"/>
        <v>0.77499182700815095</v>
      </c>
    </row>
    <row r="1695" spans="1:37" s="3" customFormat="1" x14ac:dyDescent="0.25">
      <c r="A1695" s="9">
        <v>42722</v>
      </c>
      <c r="B1695" s="1" t="s">
        <v>49</v>
      </c>
      <c r="C1695" s="1" t="s">
        <v>50</v>
      </c>
      <c r="D1695">
        <v>17</v>
      </c>
      <c r="E1695" s="1">
        <v>19</v>
      </c>
      <c r="F1695">
        <f t="shared" si="653"/>
        <v>0</v>
      </c>
      <c r="G1695">
        <f t="shared" si="654"/>
        <v>1</v>
      </c>
      <c r="H1695" s="4">
        <v>1.444</v>
      </c>
      <c r="I1695" s="4">
        <v>3.01</v>
      </c>
      <c r="J1695" s="4">
        <v>1.3959999999999999</v>
      </c>
      <c r="K1695" s="4">
        <v>3.24</v>
      </c>
      <c r="L1695" s="18">
        <f t="shared" si="655"/>
        <v>60</v>
      </c>
      <c r="M1695" s="18">
        <f t="shared" si="656"/>
        <v>30</v>
      </c>
      <c r="N1695" s="18">
        <f t="shared" si="657"/>
        <v>70</v>
      </c>
      <c r="O1695" s="18">
        <f t="shared" si="658"/>
        <v>30</v>
      </c>
      <c r="P1695" s="4">
        <f t="shared" si="659"/>
        <v>201612</v>
      </c>
      <c r="Q1695" s="23">
        <f t="shared" si="660"/>
        <v>0.47973421926910303</v>
      </c>
      <c r="R1695" s="23">
        <f t="shared" si="661"/>
        <v>-2.7497646900631976</v>
      </c>
      <c r="S1695" s="22">
        <f t="shared" si="662"/>
        <v>-2.2700304707940946</v>
      </c>
      <c r="T1695" s="5">
        <f t="shared" si="663"/>
        <v>2.0844875346260388</v>
      </c>
      <c r="U1695" s="5"/>
      <c r="V1695" s="5"/>
      <c r="W1695" s="5">
        <f t="shared" si="664"/>
        <v>-1</v>
      </c>
      <c r="X1695" s="4">
        <f t="shared" si="665"/>
        <v>-1</v>
      </c>
      <c r="Y1695" s="4">
        <f t="shared" si="666"/>
        <v>0</v>
      </c>
      <c r="Z1695" s="30">
        <f t="shared" si="667"/>
        <v>2016</v>
      </c>
      <c r="AA1695" s="4">
        <f t="shared" si="668"/>
        <v>2.0099999999999998</v>
      </c>
      <c r="AB1695" s="4">
        <f t="shared" si="669"/>
        <v>2.2400000000000002</v>
      </c>
      <c r="AC1695" s="4">
        <f t="shared" si="670"/>
        <v>0.23000000000000043</v>
      </c>
      <c r="AD1695" s="4"/>
      <c r="AE1695" s="4">
        <f t="shared" si="671"/>
        <v>-2.3811602600226967E-2</v>
      </c>
      <c r="AF1695" s="31">
        <f t="shared" si="672"/>
        <v>1.0099999999999998</v>
      </c>
      <c r="AG1695" s="31">
        <f t="shared" si="673"/>
        <v>1.2400000000000002</v>
      </c>
      <c r="AH1695" s="3">
        <f t="shared" si="674"/>
        <v>0</v>
      </c>
      <c r="AI1695" s="40" t="b">
        <f t="shared" si="675"/>
        <v>0</v>
      </c>
      <c r="AJ1695" s="3">
        <f t="shared" si="676"/>
        <v>2.4149079479119928E-2</v>
      </c>
      <c r="AK1695" s="3">
        <f t="shared" si="677"/>
        <v>0.76423309898571445</v>
      </c>
    </row>
    <row r="1696" spans="1:37" s="3" customFormat="1" x14ac:dyDescent="0.25">
      <c r="A1696" s="9">
        <v>42722</v>
      </c>
      <c r="B1696" s="1" t="s">
        <v>60</v>
      </c>
      <c r="C1696" s="1" t="s">
        <v>36</v>
      </c>
      <c r="D1696">
        <v>6</v>
      </c>
      <c r="E1696" s="1">
        <v>34</v>
      </c>
      <c r="F1696">
        <f t="shared" si="653"/>
        <v>0</v>
      </c>
      <c r="G1696">
        <f t="shared" si="654"/>
        <v>1</v>
      </c>
      <c r="H1696" s="4">
        <v>1.4970000000000001</v>
      </c>
      <c r="I1696" s="4">
        <v>2.8</v>
      </c>
      <c r="J1696" s="4">
        <v>1.423</v>
      </c>
      <c r="K1696" s="4">
        <v>3.11</v>
      </c>
      <c r="L1696" s="18">
        <f t="shared" si="655"/>
        <v>60</v>
      </c>
      <c r="M1696" s="18">
        <f t="shared" si="656"/>
        <v>35</v>
      </c>
      <c r="N1696" s="18">
        <f t="shared" si="657"/>
        <v>70</v>
      </c>
      <c r="O1696" s="18">
        <f t="shared" si="658"/>
        <v>30</v>
      </c>
      <c r="P1696" s="4">
        <f t="shared" si="659"/>
        <v>201612</v>
      </c>
      <c r="Q1696" s="23">
        <f t="shared" si="660"/>
        <v>0.5346428571428572</v>
      </c>
      <c r="R1696" s="23">
        <f t="shared" si="661"/>
        <v>-2.5676279901632011</v>
      </c>
      <c r="S1696" s="22">
        <f t="shared" si="662"/>
        <v>-2.0329851330203441</v>
      </c>
      <c r="T1696" s="5">
        <f t="shared" si="663"/>
        <v>1.8704074816299263</v>
      </c>
      <c r="U1696" s="5"/>
      <c r="V1696" s="5"/>
      <c r="W1696" s="5">
        <f t="shared" si="664"/>
        <v>-1</v>
      </c>
      <c r="X1696" s="4">
        <f t="shared" si="665"/>
        <v>-1</v>
      </c>
      <c r="Y1696" s="4">
        <f t="shared" si="666"/>
        <v>0</v>
      </c>
      <c r="Z1696" s="30">
        <f t="shared" si="667"/>
        <v>2016</v>
      </c>
      <c r="AA1696" s="4">
        <f t="shared" si="668"/>
        <v>1.7999999999999998</v>
      </c>
      <c r="AB1696" s="4">
        <f t="shared" si="669"/>
        <v>2.11</v>
      </c>
      <c r="AC1696" s="4">
        <f t="shared" si="670"/>
        <v>0.31000000000000005</v>
      </c>
      <c r="AD1696" s="4"/>
      <c r="AE1696" s="4">
        <f t="shared" si="671"/>
        <v>-3.4738016675186945E-2</v>
      </c>
      <c r="AF1696" s="31">
        <f t="shared" si="672"/>
        <v>0.79999999999999982</v>
      </c>
      <c r="AG1696" s="31">
        <f t="shared" si="673"/>
        <v>1.1099999999999999</v>
      </c>
      <c r="AH1696" s="3">
        <f t="shared" si="674"/>
        <v>1</v>
      </c>
      <c r="AI1696" s="40">
        <f t="shared" si="675"/>
        <v>1.0453919629183406E-2</v>
      </c>
      <c r="AJ1696" s="3">
        <f t="shared" si="676"/>
        <v>2.4528740982080355E-2</v>
      </c>
      <c r="AK1696" s="3">
        <f t="shared" si="677"/>
        <v>0.75542858833057891</v>
      </c>
    </row>
    <row r="1697" spans="1:37" s="3" customFormat="1" x14ac:dyDescent="0.25">
      <c r="A1697" s="9">
        <v>42722</v>
      </c>
      <c r="B1697" s="1" t="s">
        <v>34</v>
      </c>
      <c r="C1697" s="1" t="s">
        <v>33</v>
      </c>
      <c r="D1697">
        <v>17</v>
      </c>
      <c r="E1697" s="1">
        <v>6</v>
      </c>
      <c r="F1697">
        <f t="shared" si="653"/>
        <v>1</v>
      </c>
      <c r="G1697">
        <f t="shared" si="654"/>
        <v>0</v>
      </c>
      <c r="H1697" s="4">
        <v>1.462</v>
      </c>
      <c r="I1697" s="4">
        <v>2.93</v>
      </c>
      <c r="J1697" s="4">
        <v>1.502</v>
      </c>
      <c r="K1697" s="4">
        <v>2.79</v>
      </c>
      <c r="L1697" s="18">
        <f t="shared" si="655"/>
        <v>60</v>
      </c>
      <c r="M1697" s="18">
        <f t="shared" si="656"/>
        <v>30</v>
      </c>
      <c r="N1697" s="18">
        <f t="shared" si="657"/>
        <v>65</v>
      </c>
      <c r="O1697" s="18">
        <f t="shared" si="658"/>
        <v>35</v>
      </c>
      <c r="P1697" s="4">
        <f t="shared" si="659"/>
        <v>201612</v>
      </c>
      <c r="Q1697" s="23">
        <f t="shared" si="660"/>
        <v>1.462</v>
      </c>
      <c r="R1697" s="23">
        <f t="shared" si="661"/>
        <v>-2.6826368795280713</v>
      </c>
      <c r="S1697" s="22">
        <f t="shared" si="662"/>
        <v>-1.2206368795280713</v>
      </c>
      <c r="T1697" s="5">
        <f t="shared" si="663"/>
        <v>2.004103967168263</v>
      </c>
      <c r="U1697" s="5"/>
      <c r="V1697" s="5"/>
      <c r="W1697" s="5">
        <f t="shared" si="664"/>
        <v>0.46199999999999997</v>
      </c>
      <c r="X1697" s="4">
        <f t="shared" si="665"/>
        <v>0.502</v>
      </c>
      <c r="Y1697" s="4">
        <f t="shared" si="666"/>
        <v>4.0000000000000036E-2</v>
      </c>
      <c r="Z1697" s="30">
        <f t="shared" si="667"/>
        <v>2016</v>
      </c>
      <c r="AA1697" s="4">
        <f t="shared" si="668"/>
        <v>-1</v>
      </c>
      <c r="AB1697" s="4">
        <f t="shared" si="669"/>
        <v>-1</v>
      </c>
      <c r="AC1697" s="4">
        <f t="shared" si="670"/>
        <v>0</v>
      </c>
      <c r="AD1697" s="4"/>
      <c r="AE1697" s="4">
        <f t="shared" si="671"/>
        <v>1.8215566658955407E-2</v>
      </c>
      <c r="AF1697" s="31">
        <f t="shared" si="672"/>
        <v>-0.53800000000000003</v>
      </c>
      <c r="AG1697" s="31">
        <f t="shared" si="673"/>
        <v>-0.498</v>
      </c>
      <c r="AH1697" s="3">
        <f t="shared" si="674"/>
        <v>0</v>
      </c>
      <c r="AI1697" s="40" t="b">
        <f t="shared" si="675"/>
        <v>0</v>
      </c>
      <c r="AJ1697" s="3">
        <f t="shared" si="676"/>
        <v>2.4667577413479025E-2</v>
      </c>
      <c r="AK1697" s="3">
        <f t="shared" si="677"/>
        <v>0.76065059870031215</v>
      </c>
    </row>
    <row r="1698" spans="1:37" s="3" customFormat="1" x14ac:dyDescent="0.25">
      <c r="A1698" s="9">
        <v>42721</v>
      </c>
      <c r="B1698" s="1" t="s">
        <v>53</v>
      </c>
      <c r="C1698" s="1" t="s">
        <v>51</v>
      </c>
      <c r="D1698">
        <v>13</v>
      </c>
      <c r="E1698" s="1">
        <v>34</v>
      </c>
      <c r="F1698">
        <f t="shared" si="653"/>
        <v>0</v>
      </c>
      <c r="G1698">
        <f t="shared" si="654"/>
        <v>1</v>
      </c>
      <c r="H1698" s="4">
        <v>2.1800000000000002</v>
      </c>
      <c r="I1698" s="4">
        <v>1.7689999999999999</v>
      </c>
      <c r="J1698" s="4">
        <v>2.23</v>
      </c>
      <c r="K1698" s="4">
        <v>1.7350000000000001</v>
      </c>
      <c r="L1698" s="18">
        <f t="shared" si="655"/>
        <v>40</v>
      </c>
      <c r="M1698" s="18">
        <f t="shared" si="656"/>
        <v>55</v>
      </c>
      <c r="N1698" s="18">
        <f t="shared" si="657"/>
        <v>40</v>
      </c>
      <c r="O1698" s="18">
        <f t="shared" si="658"/>
        <v>55</v>
      </c>
      <c r="P1698" s="4">
        <f t="shared" si="659"/>
        <v>201612</v>
      </c>
      <c r="Q1698" s="23">
        <f t="shared" si="660"/>
        <v>1.2323346523459584</v>
      </c>
      <c r="R1698" s="23">
        <f t="shared" si="661"/>
        <v>-2.1478477441537547</v>
      </c>
      <c r="S1698" s="22">
        <f t="shared" si="662"/>
        <v>-0.91551309180779628</v>
      </c>
      <c r="T1698" s="5">
        <f t="shared" si="663"/>
        <v>0.8114678899082568</v>
      </c>
      <c r="U1698" s="5"/>
      <c r="V1698" s="5"/>
      <c r="W1698" s="5">
        <f t="shared" si="664"/>
        <v>-1</v>
      </c>
      <c r="X1698" s="4">
        <f t="shared" si="665"/>
        <v>-1</v>
      </c>
      <c r="Y1698" s="4">
        <f t="shared" si="666"/>
        <v>0</v>
      </c>
      <c r="Z1698" s="30">
        <f t="shared" si="667"/>
        <v>2016</v>
      </c>
      <c r="AA1698" s="4">
        <f t="shared" si="668"/>
        <v>0.76899999999999991</v>
      </c>
      <c r="AB1698" s="4">
        <f t="shared" si="669"/>
        <v>0.7350000000000001</v>
      </c>
      <c r="AC1698" s="4">
        <f t="shared" si="670"/>
        <v>-3.3999999999999808E-2</v>
      </c>
      <c r="AD1698" s="4"/>
      <c r="AE1698" s="4">
        <f t="shared" si="671"/>
        <v>1.0285103056732581E-2</v>
      </c>
      <c r="AF1698" s="31">
        <f t="shared" si="672"/>
        <v>-0.23100000000000009</v>
      </c>
      <c r="AG1698" s="31">
        <f t="shared" si="673"/>
        <v>-0.2649999999999999</v>
      </c>
      <c r="AH1698" s="3">
        <f t="shared" si="674"/>
        <v>0</v>
      </c>
      <c r="AI1698" s="40" t="b">
        <f t="shared" si="675"/>
        <v>0</v>
      </c>
      <c r="AJ1698" s="3">
        <f t="shared" si="676"/>
        <v>2.3443909850595079E-2</v>
      </c>
      <c r="AK1698" s="3">
        <f t="shared" si="677"/>
        <v>0.73446701312107765</v>
      </c>
    </row>
    <row r="1699" spans="1:37" s="3" customFormat="1" x14ac:dyDescent="0.25">
      <c r="A1699" s="9">
        <v>42719</v>
      </c>
      <c r="B1699" s="1" t="s">
        <v>61</v>
      </c>
      <c r="C1699" s="1" t="s">
        <v>73</v>
      </c>
      <c r="D1699">
        <v>24</v>
      </c>
      <c r="E1699" s="1">
        <v>3</v>
      </c>
      <c r="F1699">
        <f t="shared" si="653"/>
        <v>1</v>
      </c>
      <c r="G1699">
        <f t="shared" si="654"/>
        <v>0</v>
      </c>
      <c r="H1699" s="4">
        <v>1.105</v>
      </c>
      <c r="I1699" s="4">
        <v>8.36</v>
      </c>
      <c r="J1699" s="4">
        <v>1.0900000000000001</v>
      </c>
      <c r="K1699" s="4">
        <v>9.2799999999999994</v>
      </c>
      <c r="L1699" s="18">
        <f t="shared" si="655"/>
        <v>90</v>
      </c>
      <c r="M1699" s="18">
        <f t="shared" si="656"/>
        <v>10</v>
      </c>
      <c r="N1699" s="18">
        <f t="shared" si="657"/>
        <v>90</v>
      </c>
      <c r="O1699" s="18">
        <f t="shared" si="658"/>
        <v>10</v>
      </c>
      <c r="P1699" s="4">
        <f t="shared" si="659"/>
        <v>201612</v>
      </c>
      <c r="Q1699" s="23">
        <f t="shared" si="660"/>
        <v>1.105</v>
      </c>
      <c r="R1699" s="23">
        <f t="shared" si="661"/>
        <v>-9.6596790890269162</v>
      </c>
      <c r="S1699" s="22">
        <f t="shared" si="662"/>
        <v>-8.5546790890269158</v>
      </c>
      <c r="T1699" s="5">
        <f t="shared" si="663"/>
        <v>7.5656108597285066</v>
      </c>
      <c r="U1699" s="5"/>
      <c r="V1699" s="5"/>
      <c r="W1699" s="5">
        <f t="shared" si="664"/>
        <v>0.10499999999999998</v>
      </c>
      <c r="X1699" s="4">
        <f t="shared" si="665"/>
        <v>9.000000000000008E-2</v>
      </c>
      <c r="Y1699" s="4">
        <f t="shared" si="666"/>
        <v>-1.4999999999999902E-2</v>
      </c>
      <c r="Z1699" s="30">
        <f t="shared" si="667"/>
        <v>2016</v>
      </c>
      <c r="AA1699" s="4">
        <f t="shared" si="668"/>
        <v>-1</v>
      </c>
      <c r="AB1699" s="4">
        <f t="shared" si="669"/>
        <v>-1</v>
      </c>
      <c r="AC1699" s="4">
        <f t="shared" si="670"/>
        <v>0</v>
      </c>
      <c r="AD1699" s="4"/>
      <c r="AE1699" s="4">
        <f t="shared" si="671"/>
        <v>-1.2453817094939534E-2</v>
      </c>
      <c r="AF1699" s="31">
        <f t="shared" si="672"/>
        <v>-0.89500000000000002</v>
      </c>
      <c r="AG1699" s="31">
        <f t="shared" si="673"/>
        <v>-0.90999999999999992</v>
      </c>
      <c r="AH1699" s="3">
        <f t="shared" si="674"/>
        <v>0</v>
      </c>
      <c r="AI1699" s="40" t="b">
        <f t="shared" si="675"/>
        <v>0</v>
      </c>
      <c r="AJ1699" s="3">
        <f t="shared" si="676"/>
        <v>2.4004226096143721E-2</v>
      </c>
      <c r="AK1699" s="3">
        <f t="shared" si="677"/>
        <v>0.88908673055857523</v>
      </c>
    </row>
    <row r="1700" spans="1:37" s="3" customFormat="1" x14ac:dyDescent="0.25">
      <c r="A1700" s="9">
        <v>42716</v>
      </c>
      <c r="B1700" s="1" t="s">
        <v>52</v>
      </c>
      <c r="C1700" s="1" t="s">
        <v>43</v>
      </c>
      <c r="D1700">
        <v>30</v>
      </c>
      <c r="E1700" s="1">
        <v>23</v>
      </c>
      <c r="F1700">
        <f t="shared" si="653"/>
        <v>1</v>
      </c>
      <c r="G1700">
        <f t="shared" si="654"/>
        <v>0</v>
      </c>
      <c r="H1700" s="4">
        <v>1.3169999999999999</v>
      </c>
      <c r="I1700" s="4">
        <v>3.77</v>
      </c>
      <c r="J1700" s="4">
        <v>1.403</v>
      </c>
      <c r="K1700" s="4">
        <v>3.21</v>
      </c>
      <c r="L1700" s="18">
        <f t="shared" si="655"/>
        <v>70</v>
      </c>
      <c r="M1700" s="18">
        <f t="shared" si="656"/>
        <v>25</v>
      </c>
      <c r="N1700" s="18">
        <f t="shared" si="657"/>
        <v>70</v>
      </c>
      <c r="O1700" s="18">
        <f t="shared" si="658"/>
        <v>30</v>
      </c>
      <c r="P1700" s="4">
        <f t="shared" si="659"/>
        <v>201612</v>
      </c>
      <c r="Q1700" s="23">
        <f t="shared" si="660"/>
        <v>1.3169999999999999</v>
      </c>
      <c r="R1700" s="23">
        <f t="shared" si="661"/>
        <v>-3.5155849628170239</v>
      </c>
      <c r="S1700" s="22">
        <f t="shared" si="662"/>
        <v>-2.1985849628170238</v>
      </c>
      <c r="T1700" s="5">
        <f t="shared" si="663"/>
        <v>2.8625664388762342</v>
      </c>
      <c r="U1700" s="5"/>
      <c r="V1700" s="5"/>
      <c r="W1700" s="5">
        <f t="shared" si="664"/>
        <v>0.31699999999999995</v>
      </c>
      <c r="X1700" s="4">
        <f t="shared" si="665"/>
        <v>0.40300000000000002</v>
      </c>
      <c r="Y1700" s="4">
        <f t="shared" si="666"/>
        <v>8.6000000000000076E-2</v>
      </c>
      <c r="Z1700" s="30">
        <f t="shared" si="667"/>
        <v>2016</v>
      </c>
      <c r="AA1700" s="4">
        <f t="shared" si="668"/>
        <v>-1</v>
      </c>
      <c r="AB1700" s="4">
        <f t="shared" si="669"/>
        <v>-1</v>
      </c>
      <c r="AC1700" s="4">
        <f t="shared" si="670"/>
        <v>0</v>
      </c>
      <c r="AD1700" s="4"/>
      <c r="AE1700" s="4">
        <f t="shared" si="671"/>
        <v>4.6543067761835921E-2</v>
      </c>
      <c r="AF1700" s="31">
        <f t="shared" si="672"/>
        <v>-0.68300000000000005</v>
      </c>
      <c r="AG1700" s="31">
        <f t="shared" si="673"/>
        <v>-0.59699999999999998</v>
      </c>
      <c r="AH1700" s="3">
        <f t="shared" si="674"/>
        <v>1</v>
      </c>
      <c r="AI1700" s="40">
        <f t="shared" si="675"/>
        <v>2.1989635699174337E-2</v>
      </c>
      <c r="AJ1700" s="3">
        <f t="shared" si="676"/>
        <v>2.3965008846078217E-2</v>
      </c>
      <c r="AK1700" s="3">
        <f t="shared" si="677"/>
        <v>0.79364856788846494</v>
      </c>
    </row>
    <row r="1701" spans="1:37" s="3" customFormat="1" x14ac:dyDescent="0.25">
      <c r="A1701" s="9">
        <v>42715</v>
      </c>
      <c r="B1701" s="1" t="s">
        <v>34</v>
      </c>
      <c r="C1701" s="1" t="s">
        <v>37</v>
      </c>
      <c r="D1701">
        <v>10</v>
      </c>
      <c r="E1701" s="1">
        <v>7</v>
      </c>
      <c r="F1701">
        <f t="shared" si="653"/>
        <v>1</v>
      </c>
      <c r="G1701">
        <f t="shared" si="654"/>
        <v>0</v>
      </c>
      <c r="H1701" s="4">
        <v>2.4900000000000002</v>
      </c>
      <c r="I1701" s="4">
        <v>1.6060000000000001</v>
      </c>
      <c r="J1701" s="4">
        <v>2.65</v>
      </c>
      <c r="K1701" s="4">
        <v>1.546</v>
      </c>
      <c r="L1701" s="18">
        <f t="shared" si="655"/>
        <v>40</v>
      </c>
      <c r="M1701" s="18">
        <f t="shared" si="656"/>
        <v>60</v>
      </c>
      <c r="N1701" s="18">
        <f t="shared" si="657"/>
        <v>35</v>
      </c>
      <c r="O1701" s="18">
        <f t="shared" si="658"/>
        <v>60</v>
      </c>
      <c r="P1701" s="4">
        <f t="shared" si="659"/>
        <v>201612</v>
      </c>
      <c r="Q1701" s="23">
        <f t="shared" si="660"/>
        <v>2.4900000000000002</v>
      </c>
      <c r="R1701" s="23">
        <f t="shared" si="661"/>
        <v>-2.3213059560989651</v>
      </c>
      <c r="S1701" s="22">
        <f t="shared" si="662"/>
        <v>0.16869404390103515</v>
      </c>
      <c r="T1701" s="5">
        <f t="shared" si="663"/>
        <v>0.64497991967871482</v>
      </c>
      <c r="U1701" s="5"/>
      <c r="V1701" s="5"/>
      <c r="W1701" s="5">
        <f t="shared" si="664"/>
        <v>1.4900000000000002</v>
      </c>
      <c r="X1701" s="4">
        <f t="shared" si="665"/>
        <v>1.65</v>
      </c>
      <c r="Y1701" s="4">
        <f t="shared" si="666"/>
        <v>0.1599999999999997</v>
      </c>
      <c r="Z1701" s="30">
        <f t="shared" si="667"/>
        <v>2016</v>
      </c>
      <c r="AA1701" s="4">
        <f t="shared" si="668"/>
        <v>-1</v>
      </c>
      <c r="AB1701" s="4">
        <f t="shared" si="669"/>
        <v>-1</v>
      </c>
      <c r="AC1701" s="4">
        <f t="shared" si="670"/>
        <v>0</v>
      </c>
      <c r="AD1701" s="4"/>
      <c r="AE1701" s="4">
        <f t="shared" si="671"/>
        <v>2.4247935136773424E-2</v>
      </c>
      <c r="AF1701" s="31">
        <f t="shared" si="672"/>
        <v>0.49000000000000021</v>
      </c>
      <c r="AG1701" s="31">
        <f t="shared" si="673"/>
        <v>0.64999999999999991</v>
      </c>
      <c r="AH1701" s="3">
        <f t="shared" si="674"/>
        <v>0</v>
      </c>
      <c r="AI1701" s="40" t="b">
        <f t="shared" si="675"/>
        <v>0</v>
      </c>
      <c r="AJ1701" s="3">
        <f t="shared" si="676"/>
        <v>2.3696289062499876E-2</v>
      </c>
      <c r="AK1701" s="3">
        <f t="shared" si="677"/>
        <v>0.74386426604813749</v>
      </c>
    </row>
    <row r="1702" spans="1:37" s="3" customFormat="1" x14ac:dyDescent="0.25">
      <c r="A1702" s="9">
        <v>42715</v>
      </c>
      <c r="B1702" s="1" t="s">
        <v>62</v>
      </c>
      <c r="C1702" s="1" t="s">
        <v>61</v>
      </c>
      <c r="D1702">
        <v>38</v>
      </c>
      <c r="E1702" s="1">
        <v>10</v>
      </c>
      <c r="F1702">
        <f t="shared" si="653"/>
        <v>1</v>
      </c>
      <c r="G1702">
        <f t="shared" si="654"/>
        <v>0</v>
      </c>
      <c r="H1702" s="4">
        <v>2.27</v>
      </c>
      <c r="I1702" s="4">
        <v>1.714</v>
      </c>
      <c r="J1702" s="4">
        <v>2.34</v>
      </c>
      <c r="K1702" s="4">
        <v>1.675</v>
      </c>
      <c r="L1702" s="18">
        <f t="shared" si="655"/>
        <v>40</v>
      </c>
      <c r="M1702" s="18">
        <f t="shared" si="656"/>
        <v>55</v>
      </c>
      <c r="N1702" s="18">
        <f t="shared" si="657"/>
        <v>40</v>
      </c>
      <c r="O1702" s="18">
        <f t="shared" si="658"/>
        <v>55</v>
      </c>
      <c r="P1702" s="4">
        <f t="shared" si="659"/>
        <v>201612</v>
      </c>
      <c r="Q1702" s="23">
        <f t="shared" si="660"/>
        <v>2.27</v>
      </c>
      <c r="R1702" s="23">
        <f t="shared" si="661"/>
        <v>-2.1879617988927853</v>
      </c>
      <c r="S1702" s="22">
        <f t="shared" si="662"/>
        <v>8.2038201107214714E-2</v>
      </c>
      <c r="T1702" s="5">
        <f t="shared" si="663"/>
        <v>0.75506607929515412</v>
      </c>
      <c r="U1702" s="5"/>
      <c r="V1702" s="5"/>
      <c r="W1702" s="5">
        <f t="shared" si="664"/>
        <v>1.27</v>
      </c>
      <c r="X1702" s="4">
        <f t="shared" si="665"/>
        <v>1.3399999999999999</v>
      </c>
      <c r="Y1702" s="4">
        <f t="shared" si="666"/>
        <v>6.999999999999984E-2</v>
      </c>
      <c r="Z1702" s="30">
        <f t="shared" si="667"/>
        <v>2016</v>
      </c>
      <c r="AA1702" s="4">
        <f t="shared" si="668"/>
        <v>-1</v>
      </c>
      <c r="AB1702" s="4">
        <f t="shared" si="669"/>
        <v>-1</v>
      </c>
      <c r="AC1702" s="4">
        <f t="shared" si="670"/>
        <v>0</v>
      </c>
      <c r="AD1702" s="4"/>
      <c r="AE1702" s="4">
        <f t="shared" si="671"/>
        <v>1.3178207010806076E-2</v>
      </c>
      <c r="AF1702" s="31">
        <f t="shared" si="672"/>
        <v>0.27</v>
      </c>
      <c r="AG1702" s="31">
        <f t="shared" si="673"/>
        <v>0.33999999999999986</v>
      </c>
      <c r="AH1702" s="3">
        <f t="shared" si="674"/>
        <v>0</v>
      </c>
      <c r="AI1702" s="40" t="b">
        <f t="shared" si="675"/>
        <v>0</v>
      </c>
      <c r="AJ1702" s="3">
        <f t="shared" si="676"/>
        <v>2.3398594377510018E-2</v>
      </c>
      <c r="AK1702" s="3">
        <f t="shared" si="677"/>
        <v>0.73682418278000972</v>
      </c>
    </row>
    <row r="1703" spans="1:37" s="3" customFormat="1" x14ac:dyDescent="0.25">
      <c r="A1703" s="9">
        <v>42715</v>
      </c>
      <c r="B1703" s="1" t="s">
        <v>73</v>
      </c>
      <c r="C1703" s="1" t="s">
        <v>41</v>
      </c>
      <c r="D1703">
        <v>14</v>
      </c>
      <c r="E1703" s="1">
        <v>42</v>
      </c>
      <c r="F1703">
        <f t="shared" si="653"/>
        <v>0</v>
      </c>
      <c r="G1703">
        <f t="shared" si="654"/>
        <v>1</v>
      </c>
      <c r="H1703" s="4">
        <v>3.12</v>
      </c>
      <c r="I1703" s="4">
        <v>1.42</v>
      </c>
      <c r="J1703" s="4">
        <v>2.92</v>
      </c>
      <c r="K1703" s="4">
        <v>1.4670000000000001</v>
      </c>
      <c r="L1703" s="18">
        <f t="shared" si="655"/>
        <v>30</v>
      </c>
      <c r="M1703" s="18">
        <f t="shared" si="656"/>
        <v>70</v>
      </c>
      <c r="N1703" s="18">
        <f t="shared" si="657"/>
        <v>30</v>
      </c>
      <c r="O1703" s="18">
        <f t="shared" si="658"/>
        <v>65</v>
      </c>
      <c r="P1703" s="4">
        <f t="shared" si="659"/>
        <v>201612</v>
      </c>
      <c r="Q1703" s="23">
        <f t="shared" si="660"/>
        <v>2.1971830985915495</v>
      </c>
      <c r="R1703" s="23">
        <f t="shared" si="661"/>
        <v>-2.8526504941599287</v>
      </c>
      <c r="S1703" s="22">
        <f t="shared" si="662"/>
        <v>-0.65546739556837919</v>
      </c>
      <c r="T1703" s="5">
        <f t="shared" si="663"/>
        <v>0.45512820512820507</v>
      </c>
      <c r="U1703" s="5"/>
      <c r="V1703" s="5"/>
      <c r="W1703" s="5">
        <f t="shared" si="664"/>
        <v>-1</v>
      </c>
      <c r="X1703" s="4">
        <f t="shared" si="665"/>
        <v>-1</v>
      </c>
      <c r="Y1703" s="4">
        <f t="shared" si="666"/>
        <v>0</v>
      </c>
      <c r="Z1703" s="30">
        <f t="shared" si="667"/>
        <v>2016</v>
      </c>
      <c r="AA1703" s="4">
        <f t="shared" si="668"/>
        <v>0.41999999999999993</v>
      </c>
      <c r="AB1703" s="4">
        <f t="shared" si="669"/>
        <v>0.46700000000000008</v>
      </c>
      <c r="AC1703" s="4">
        <f t="shared" si="670"/>
        <v>4.7000000000000153E-2</v>
      </c>
      <c r="AD1703" s="4"/>
      <c r="AE1703" s="4">
        <f t="shared" si="671"/>
        <v>-2.1952932911837031E-2</v>
      </c>
      <c r="AF1703" s="31">
        <f t="shared" si="672"/>
        <v>-0.58000000000000007</v>
      </c>
      <c r="AG1703" s="31">
        <f t="shared" si="673"/>
        <v>-0.53299999999999992</v>
      </c>
      <c r="AH1703" s="3">
        <f t="shared" si="674"/>
        <v>0</v>
      </c>
      <c r="AI1703" s="40" t="b">
        <f t="shared" si="675"/>
        <v>0</v>
      </c>
      <c r="AJ1703" s="3">
        <f t="shared" si="676"/>
        <v>2.4140969162995685E-2</v>
      </c>
      <c r="AK1703" s="3">
        <f t="shared" si="677"/>
        <v>0.76870301267932994</v>
      </c>
    </row>
    <row r="1704" spans="1:37" s="3" customFormat="1" x14ac:dyDescent="0.25">
      <c r="A1704" s="9">
        <v>42715</v>
      </c>
      <c r="B1704" s="1" t="s">
        <v>38</v>
      </c>
      <c r="C1704" s="1" t="s">
        <v>53</v>
      </c>
      <c r="D1704">
        <v>17</v>
      </c>
      <c r="E1704" s="1">
        <v>23</v>
      </c>
      <c r="F1704">
        <f t="shared" si="653"/>
        <v>0</v>
      </c>
      <c r="G1704">
        <f t="shared" si="654"/>
        <v>1</v>
      </c>
      <c r="H1704" s="4">
        <v>1.6990000000000001</v>
      </c>
      <c r="I1704" s="4">
        <v>2.29</v>
      </c>
      <c r="J1704" s="4">
        <v>1.694</v>
      </c>
      <c r="K1704" s="4">
        <v>2.2999999999999998</v>
      </c>
      <c r="L1704" s="18">
        <f t="shared" si="655"/>
        <v>50</v>
      </c>
      <c r="M1704" s="18">
        <f t="shared" si="656"/>
        <v>40</v>
      </c>
      <c r="N1704" s="18">
        <f t="shared" si="657"/>
        <v>55</v>
      </c>
      <c r="O1704" s="18">
        <f t="shared" si="658"/>
        <v>40</v>
      </c>
      <c r="P1704" s="4">
        <f t="shared" si="659"/>
        <v>201612</v>
      </c>
      <c r="Q1704" s="23">
        <f t="shared" si="660"/>
        <v>0.74192139737991269</v>
      </c>
      <c r="R1704" s="23">
        <f t="shared" si="661"/>
        <v>-2.2058089629703561</v>
      </c>
      <c r="S1704" s="22">
        <f t="shared" si="662"/>
        <v>-1.4638875655904435</v>
      </c>
      <c r="T1704" s="5">
        <f t="shared" si="663"/>
        <v>1.3478516774573277</v>
      </c>
      <c r="U1704" s="5"/>
      <c r="V1704" s="5"/>
      <c r="W1704" s="5">
        <f t="shared" si="664"/>
        <v>-1</v>
      </c>
      <c r="X1704" s="4">
        <f t="shared" si="665"/>
        <v>-1</v>
      </c>
      <c r="Y1704" s="4">
        <f t="shared" si="666"/>
        <v>0</v>
      </c>
      <c r="Z1704" s="30">
        <f t="shared" si="667"/>
        <v>2016</v>
      </c>
      <c r="AA1704" s="4">
        <f t="shared" si="668"/>
        <v>1.29</v>
      </c>
      <c r="AB1704" s="4">
        <f t="shared" si="669"/>
        <v>1.2999999999999998</v>
      </c>
      <c r="AC1704" s="4">
        <f t="shared" si="670"/>
        <v>9.9999999999997868E-3</v>
      </c>
      <c r="AD1704" s="4"/>
      <c r="AE1704" s="4">
        <f t="shared" si="671"/>
        <v>-1.7372535966361236E-3</v>
      </c>
      <c r="AF1704" s="31">
        <f t="shared" si="672"/>
        <v>0.29000000000000004</v>
      </c>
      <c r="AG1704" s="31">
        <f t="shared" si="673"/>
        <v>0.29999999999999982</v>
      </c>
      <c r="AH1704" s="3">
        <f t="shared" si="674"/>
        <v>0</v>
      </c>
      <c r="AI1704" s="40" t="b">
        <f t="shared" si="675"/>
        <v>0</v>
      </c>
      <c r="AJ1704" s="3">
        <f t="shared" si="676"/>
        <v>2.4640260716971563E-2</v>
      </c>
      <c r="AK1704" s="3">
        <f t="shared" si="677"/>
        <v>0.73648440997973597</v>
      </c>
    </row>
    <row r="1705" spans="1:37" s="3" customFormat="1" x14ac:dyDescent="0.25">
      <c r="A1705" s="9">
        <v>42715</v>
      </c>
      <c r="B1705" s="1" t="s">
        <v>46</v>
      </c>
      <c r="C1705" s="1" t="s">
        <v>57</v>
      </c>
      <c r="D1705">
        <v>20</v>
      </c>
      <c r="E1705" s="1">
        <v>27</v>
      </c>
      <c r="F1705">
        <f t="shared" si="653"/>
        <v>0</v>
      </c>
      <c r="G1705">
        <f t="shared" si="654"/>
        <v>1</v>
      </c>
      <c r="H1705" s="4">
        <v>2.12</v>
      </c>
      <c r="I1705" s="4">
        <v>1.806</v>
      </c>
      <c r="J1705" s="4">
        <v>2.06</v>
      </c>
      <c r="K1705" s="4">
        <v>1.8540000000000001</v>
      </c>
      <c r="L1705" s="18">
        <f t="shared" si="655"/>
        <v>40</v>
      </c>
      <c r="M1705" s="18">
        <f t="shared" si="656"/>
        <v>55</v>
      </c>
      <c r="N1705" s="18">
        <f t="shared" si="657"/>
        <v>45</v>
      </c>
      <c r="O1705" s="18">
        <f t="shared" si="658"/>
        <v>50</v>
      </c>
      <c r="P1705" s="4">
        <f t="shared" si="659"/>
        <v>201612</v>
      </c>
      <c r="Q1705" s="23">
        <f t="shared" si="660"/>
        <v>1.1738648947951273</v>
      </c>
      <c r="R1705" s="23">
        <f t="shared" si="661"/>
        <v>-2.1335519319390288</v>
      </c>
      <c r="S1705" s="22">
        <f t="shared" si="662"/>
        <v>-0.95968703714390147</v>
      </c>
      <c r="T1705" s="5">
        <f t="shared" si="663"/>
        <v>0.85188679245283017</v>
      </c>
      <c r="U1705" s="5"/>
      <c r="V1705" s="5"/>
      <c r="W1705" s="5">
        <f t="shared" si="664"/>
        <v>-1</v>
      </c>
      <c r="X1705" s="4">
        <f t="shared" si="665"/>
        <v>-1</v>
      </c>
      <c r="Y1705" s="4">
        <f t="shared" si="666"/>
        <v>0</v>
      </c>
      <c r="Z1705" s="30">
        <f t="shared" si="667"/>
        <v>2016</v>
      </c>
      <c r="AA1705" s="4">
        <f t="shared" si="668"/>
        <v>0.80600000000000005</v>
      </c>
      <c r="AB1705" s="4">
        <f t="shared" si="669"/>
        <v>0.85400000000000009</v>
      </c>
      <c r="AC1705" s="4">
        <f t="shared" si="670"/>
        <v>4.8000000000000043E-2</v>
      </c>
      <c r="AD1705" s="4"/>
      <c r="AE1705" s="4">
        <f t="shared" si="671"/>
        <v>-1.3738779996336381E-2</v>
      </c>
      <c r="AF1705" s="31">
        <f t="shared" si="672"/>
        <v>-0.19399999999999995</v>
      </c>
      <c r="AG1705" s="31">
        <f t="shared" si="673"/>
        <v>-0.14599999999999991</v>
      </c>
      <c r="AH1705" s="3">
        <f t="shared" si="674"/>
        <v>0</v>
      </c>
      <c r="AI1705" s="40" t="b">
        <f t="shared" si="675"/>
        <v>0</v>
      </c>
      <c r="AJ1705" s="3">
        <f t="shared" si="676"/>
        <v>2.4778400407539536E-2</v>
      </c>
      <c r="AK1705" s="3">
        <f t="shared" si="677"/>
        <v>0.73217995328909291</v>
      </c>
    </row>
    <row r="1706" spans="1:37" s="3" customFormat="1" x14ac:dyDescent="0.25">
      <c r="A1706" s="9">
        <v>42715</v>
      </c>
      <c r="B1706" s="1" t="s">
        <v>40</v>
      </c>
      <c r="C1706" s="1" t="s">
        <v>64</v>
      </c>
      <c r="D1706">
        <v>28</v>
      </c>
      <c r="E1706" s="1">
        <v>16</v>
      </c>
      <c r="F1706">
        <f t="shared" si="653"/>
        <v>1</v>
      </c>
      <c r="G1706">
        <f t="shared" si="654"/>
        <v>0</v>
      </c>
      <c r="H1706" s="4">
        <v>1.8540000000000001</v>
      </c>
      <c r="I1706" s="4">
        <v>2.06</v>
      </c>
      <c r="J1706" s="4">
        <v>1.8839999999999999</v>
      </c>
      <c r="K1706" s="4">
        <v>2.02</v>
      </c>
      <c r="L1706" s="18">
        <f t="shared" si="655"/>
        <v>50</v>
      </c>
      <c r="M1706" s="18">
        <f t="shared" si="656"/>
        <v>45</v>
      </c>
      <c r="N1706" s="18">
        <f t="shared" si="657"/>
        <v>50</v>
      </c>
      <c r="O1706" s="18">
        <f t="shared" si="658"/>
        <v>45</v>
      </c>
      <c r="P1706" s="4">
        <f t="shared" si="659"/>
        <v>201612</v>
      </c>
      <c r="Q1706" s="23">
        <f t="shared" si="660"/>
        <v>1.8540000000000001</v>
      </c>
      <c r="R1706" s="23">
        <f t="shared" si="661"/>
        <v>-2.1143564137687241</v>
      </c>
      <c r="S1706" s="22">
        <f t="shared" si="662"/>
        <v>-0.26035641376872398</v>
      </c>
      <c r="T1706" s="5">
        <f t="shared" si="663"/>
        <v>1.1111111111111112</v>
      </c>
      <c r="U1706" s="5"/>
      <c r="V1706" s="5"/>
      <c r="W1706" s="5">
        <f t="shared" si="664"/>
        <v>0.85400000000000009</v>
      </c>
      <c r="X1706" s="4">
        <f t="shared" si="665"/>
        <v>0.8839999999999999</v>
      </c>
      <c r="Y1706" s="4">
        <f t="shared" si="666"/>
        <v>2.9999999999999805E-2</v>
      </c>
      <c r="Z1706" s="30">
        <f t="shared" si="667"/>
        <v>2016</v>
      </c>
      <c r="AA1706" s="4">
        <f t="shared" si="668"/>
        <v>-1</v>
      </c>
      <c r="AB1706" s="4">
        <f t="shared" si="669"/>
        <v>-1</v>
      </c>
      <c r="AC1706" s="4">
        <f t="shared" si="670"/>
        <v>0</v>
      </c>
      <c r="AD1706" s="4"/>
      <c r="AE1706" s="4">
        <f t="shared" si="671"/>
        <v>8.5887631493963834E-3</v>
      </c>
      <c r="AF1706" s="31">
        <f t="shared" si="672"/>
        <v>-0.14599999999999991</v>
      </c>
      <c r="AG1706" s="31">
        <f t="shared" si="673"/>
        <v>-0.1160000000000001</v>
      </c>
      <c r="AH1706" s="3">
        <f t="shared" si="674"/>
        <v>0</v>
      </c>
      <c r="AI1706" s="40" t="b">
        <f t="shared" si="675"/>
        <v>0</v>
      </c>
      <c r="AJ1706" s="3">
        <f t="shared" si="676"/>
        <v>2.421052631578946E-2</v>
      </c>
      <c r="AK1706" s="3">
        <f t="shared" si="677"/>
        <v>0.73167142704151189</v>
      </c>
    </row>
    <row r="1707" spans="1:37" s="3" customFormat="1" x14ac:dyDescent="0.25">
      <c r="A1707" s="9">
        <v>42715</v>
      </c>
      <c r="B1707" s="1" t="s">
        <v>58</v>
      </c>
      <c r="C1707" s="1" t="s">
        <v>44</v>
      </c>
      <c r="D1707">
        <v>10</v>
      </c>
      <c r="E1707" s="1">
        <v>23</v>
      </c>
      <c r="F1707">
        <f t="shared" si="653"/>
        <v>0</v>
      </c>
      <c r="G1707">
        <f t="shared" si="654"/>
        <v>1</v>
      </c>
      <c r="H1707" s="4">
        <v>3.21</v>
      </c>
      <c r="I1707" s="4">
        <v>1.403</v>
      </c>
      <c r="J1707" s="4">
        <v>2.79</v>
      </c>
      <c r="K1707" s="4">
        <v>1.502</v>
      </c>
      <c r="L1707" s="18">
        <f t="shared" si="655"/>
        <v>30</v>
      </c>
      <c r="M1707" s="18">
        <f t="shared" si="656"/>
        <v>70</v>
      </c>
      <c r="N1707" s="18">
        <f t="shared" si="657"/>
        <v>35</v>
      </c>
      <c r="O1707" s="18">
        <f t="shared" si="658"/>
        <v>65</v>
      </c>
      <c r="P1707" s="4">
        <f t="shared" si="659"/>
        <v>201612</v>
      </c>
      <c r="Q1707" s="23">
        <f t="shared" si="660"/>
        <v>2.2879543834640055</v>
      </c>
      <c r="R1707" s="23">
        <f t="shared" si="661"/>
        <v>-2.9338782659465772</v>
      </c>
      <c r="S1707" s="22">
        <f t="shared" si="662"/>
        <v>-0.64592388248257171</v>
      </c>
      <c r="T1707" s="5">
        <f t="shared" si="663"/>
        <v>0.43707165109034268</v>
      </c>
      <c r="U1707" s="5"/>
      <c r="V1707" s="5"/>
      <c r="W1707" s="5">
        <f t="shared" si="664"/>
        <v>-1</v>
      </c>
      <c r="X1707" s="4">
        <f t="shared" si="665"/>
        <v>-1</v>
      </c>
      <c r="Y1707" s="4">
        <f t="shared" si="666"/>
        <v>0</v>
      </c>
      <c r="Z1707" s="30">
        <f t="shared" si="667"/>
        <v>2016</v>
      </c>
      <c r="AA1707" s="4">
        <f t="shared" si="668"/>
        <v>0.40300000000000002</v>
      </c>
      <c r="AB1707" s="4">
        <f t="shared" si="669"/>
        <v>0.502</v>
      </c>
      <c r="AC1707" s="4">
        <f t="shared" si="670"/>
        <v>9.8999999999999977E-2</v>
      </c>
      <c r="AD1707" s="4"/>
      <c r="AE1707" s="4">
        <f t="shared" si="671"/>
        <v>-4.6896459317321559E-2</v>
      </c>
      <c r="AF1707" s="31">
        <f t="shared" si="672"/>
        <v>-0.59699999999999998</v>
      </c>
      <c r="AG1707" s="31">
        <f t="shared" si="673"/>
        <v>-0.498</v>
      </c>
      <c r="AH1707" s="3">
        <f t="shared" si="674"/>
        <v>1</v>
      </c>
      <c r="AI1707" s="40">
        <f t="shared" si="675"/>
        <v>2.2694558864400971E-2</v>
      </c>
      <c r="AJ1707" s="3">
        <f t="shared" si="676"/>
        <v>2.3709083026230093E-2</v>
      </c>
      <c r="AK1707" s="3">
        <f t="shared" si="677"/>
        <v>0.77256460795809512</v>
      </c>
    </row>
    <row r="1708" spans="1:37" s="3" customFormat="1" x14ac:dyDescent="0.25">
      <c r="A1708" s="9">
        <v>42715</v>
      </c>
      <c r="B1708" s="1" t="s">
        <v>33</v>
      </c>
      <c r="C1708" s="1" t="s">
        <v>45</v>
      </c>
      <c r="D1708">
        <v>20</v>
      </c>
      <c r="E1708" s="1">
        <v>17</v>
      </c>
      <c r="F1708">
        <f t="shared" si="653"/>
        <v>1</v>
      </c>
      <c r="G1708">
        <f t="shared" si="654"/>
        <v>0</v>
      </c>
      <c r="H1708" s="4">
        <v>1.2729999999999999</v>
      </c>
      <c r="I1708" s="4">
        <v>4.18</v>
      </c>
      <c r="J1708" s="4">
        <v>1.3069999999999999</v>
      </c>
      <c r="K1708" s="4">
        <v>3.85</v>
      </c>
      <c r="L1708" s="18">
        <f t="shared" si="655"/>
        <v>70</v>
      </c>
      <c r="M1708" s="18">
        <f t="shared" si="656"/>
        <v>20</v>
      </c>
      <c r="N1708" s="18">
        <f t="shared" si="657"/>
        <v>75</v>
      </c>
      <c r="O1708" s="18">
        <f t="shared" si="658"/>
        <v>25</v>
      </c>
      <c r="P1708" s="4">
        <f t="shared" si="659"/>
        <v>201612</v>
      </c>
      <c r="Q1708" s="23">
        <f t="shared" si="660"/>
        <v>1.2729999999999999</v>
      </c>
      <c r="R1708" s="23">
        <f t="shared" si="661"/>
        <v>-3.9774690718086956</v>
      </c>
      <c r="S1708" s="22">
        <f t="shared" si="662"/>
        <v>-2.7044690718086954</v>
      </c>
      <c r="T1708" s="5">
        <f t="shared" si="663"/>
        <v>3.283582089552239</v>
      </c>
      <c r="U1708" s="5"/>
      <c r="V1708" s="5"/>
      <c r="W1708" s="5">
        <f t="shared" si="664"/>
        <v>0.27299999999999991</v>
      </c>
      <c r="X1708" s="4">
        <f t="shared" si="665"/>
        <v>0.30699999999999994</v>
      </c>
      <c r="Y1708" s="4">
        <f t="shared" si="666"/>
        <v>3.400000000000003E-2</v>
      </c>
      <c r="Z1708" s="30">
        <f t="shared" si="667"/>
        <v>2016</v>
      </c>
      <c r="AA1708" s="4">
        <f t="shared" si="668"/>
        <v>-1</v>
      </c>
      <c r="AB1708" s="4">
        <f t="shared" si="669"/>
        <v>-1</v>
      </c>
      <c r="AC1708" s="4">
        <f t="shared" si="670"/>
        <v>0</v>
      </c>
      <c r="AD1708" s="4"/>
      <c r="AE1708" s="4">
        <f t="shared" si="671"/>
        <v>2.043501335187714E-2</v>
      </c>
      <c r="AF1708" s="31">
        <f t="shared" si="672"/>
        <v>-0.72700000000000009</v>
      </c>
      <c r="AG1708" s="31">
        <f t="shared" si="673"/>
        <v>-0.69300000000000006</v>
      </c>
      <c r="AH1708" s="3">
        <f t="shared" si="674"/>
        <v>0</v>
      </c>
      <c r="AI1708" s="40" t="b">
        <f t="shared" si="675"/>
        <v>0</v>
      </c>
      <c r="AJ1708" s="3">
        <f t="shared" si="676"/>
        <v>2.4181184668989664E-2</v>
      </c>
      <c r="AK1708" s="3">
        <f t="shared" si="677"/>
        <v>0.80741337303677407</v>
      </c>
    </row>
    <row r="1709" spans="1:37" s="3" customFormat="1" x14ac:dyDescent="0.25">
      <c r="A1709" s="9">
        <v>42715</v>
      </c>
      <c r="B1709" s="1" t="s">
        <v>36</v>
      </c>
      <c r="C1709" s="1" t="s">
        <v>47</v>
      </c>
      <c r="D1709">
        <v>17</v>
      </c>
      <c r="E1709" s="1">
        <v>22</v>
      </c>
      <c r="F1709">
        <f t="shared" si="653"/>
        <v>0</v>
      </c>
      <c r="G1709">
        <f t="shared" si="654"/>
        <v>1</v>
      </c>
      <c r="H1709" s="4">
        <v>1.4339999999999999</v>
      </c>
      <c r="I1709" s="4">
        <v>3.05</v>
      </c>
      <c r="J1709" s="4">
        <v>1.37</v>
      </c>
      <c r="K1709" s="4">
        <v>3.39</v>
      </c>
      <c r="L1709" s="18">
        <f t="shared" si="655"/>
        <v>60</v>
      </c>
      <c r="M1709" s="18">
        <f t="shared" si="656"/>
        <v>30</v>
      </c>
      <c r="N1709" s="18">
        <f t="shared" si="657"/>
        <v>70</v>
      </c>
      <c r="O1709" s="18">
        <f t="shared" si="658"/>
        <v>25</v>
      </c>
      <c r="P1709" s="4">
        <f t="shared" si="659"/>
        <v>201612</v>
      </c>
      <c r="Q1709" s="23">
        <f t="shared" si="660"/>
        <v>0.4701639344262295</v>
      </c>
      <c r="R1709" s="23">
        <f t="shared" si="661"/>
        <v>-2.7919523434865687</v>
      </c>
      <c r="S1709" s="22">
        <f t="shared" si="662"/>
        <v>-2.3217884090603391</v>
      </c>
      <c r="T1709" s="5">
        <f t="shared" si="663"/>
        <v>2.1269177126917711</v>
      </c>
      <c r="U1709" s="5"/>
      <c r="V1709" s="5"/>
      <c r="W1709" s="5">
        <f t="shared" si="664"/>
        <v>-1</v>
      </c>
      <c r="X1709" s="4">
        <f t="shared" si="665"/>
        <v>-1</v>
      </c>
      <c r="Y1709" s="4">
        <f t="shared" si="666"/>
        <v>0</v>
      </c>
      <c r="Z1709" s="30">
        <f t="shared" si="667"/>
        <v>2016</v>
      </c>
      <c r="AA1709" s="4">
        <f t="shared" si="668"/>
        <v>2.0499999999999998</v>
      </c>
      <c r="AB1709" s="4">
        <f t="shared" si="669"/>
        <v>2.39</v>
      </c>
      <c r="AC1709" s="4">
        <f t="shared" si="670"/>
        <v>0.3400000000000003</v>
      </c>
      <c r="AD1709" s="4"/>
      <c r="AE1709" s="4">
        <f t="shared" si="671"/>
        <v>-3.2576937564263053E-2</v>
      </c>
      <c r="AF1709" s="31">
        <f t="shared" si="672"/>
        <v>1.0499999999999998</v>
      </c>
      <c r="AG1709" s="31">
        <f t="shared" si="673"/>
        <v>1.3900000000000001</v>
      </c>
      <c r="AH1709" s="3">
        <f t="shared" si="674"/>
        <v>1</v>
      </c>
      <c r="AI1709" s="40" t="b">
        <f t="shared" si="675"/>
        <v>0</v>
      </c>
      <c r="AJ1709" s="3">
        <f t="shared" si="676"/>
        <v>2.4598572702943966E-2</v>
      </c>
      <c r="AK1709" s="3">
        <f t="shared" si="677"/>
        <v>0.76559459446372102</v>
      </c>
    </row>
    <row r="1710" spans="1:37" s="3" customFormat="1" x14ac:dyDescent="0.25">
      <c r="A1710" s="9">
        <v>42715</v>
      </c>
      <c r="B1710" s="1" t="s">
        <v>56</v>
      </c>
      <c r="C1710" s="1" t="s">
        <v>60</v>
      </c>
      <c r="D1710">
        <v>16</v>
      </c>
      <c r="E1710" s="1">
        <v>25</v>
      </c>
      <c r="F1710">
        <f t="shared" si="653"/>
        <v>0</v>
      </c>
      <c r="G1710">
        <f t="shared" si="654"/>
        <v>1</v>
      </c>
      <c r="H1710" s="4">
        <v>2.62</v>
      </c>
      <c r="I1710" s="4">
        <v>1.5549999999999999</v>
      </c>
      <c r="J1710" s="4">
        <v>2.59</v>
      </c>
      <c r="K1710" s="4">
        <v>1.5640000000000001</v>
      </c>
      <c r="L1710" s="18">
        <f t="shared" si="655"/>
        <v>30</v>
      </c>
      <c r="M1710" s="18">
        <f t="shared" si="656"/>
        <v>60</v>
      </c>
      <c r="N1710" s="18">
        <f t="shared" si="657"/>
        <v>35</v>
      </c>
      <c r="O1710" s="18">
        <f t="shared" si="658"/>
        <v>60</v>
      </c>
      <c r="P1710" s="4">
        <f t="shared" si="659"/>
        <v>201612</v>
      </c>
      <c r="Q1710" s="23">
        <f t="shared" si="660"/>
        <v>1.684887459807074</v>
      </c>
      <c r="R1710" s="23">
        <f t="shared" si="661"/>
        <v>-2.4190857524190861</v>
      </c>
      <c r="S1710" s="22">
        <f t="shared" si="662"/>
        <v>-0.73419829261201208</v>
      </c>
      <c r="T1710" s="5">
        <f t="shared" si="663"/>
        <v>0.5935114503816793</v>
      </c>
      <c r="U1710" s="5"/>
      <c r="V1710" s="5"/>
      <c r="W1710" s="5">
        <f t="shared" si="664"/>
        <v>-1</v>
      </c>
      <c r="X1710" s="4">
        <f t="shared" si="665"/>
        <v>-1</v>
      </c>
      <c r="Y1710" s="4">
        <f t="shared" si="666"/>
        <v>0</v>
      </c>
      <c r="Z1710" s="30">
        <f t="shared" si="667"/>
        <v>2016</v>
      </c>
      <c r="AA1710" s="4">
        <f t="shared" si="668"/>
        <v>0.55499999999999994</v>
      </c>
      <c r="AB1710" s="4">
        <f t="shared" si="669"/>
        <v>0.56400000000000006</v>
      </c>
      <c r="AC1710" s="4">
        <f t="shared" si="670"/>
        <v>9.000000000000119E-3</v>
      </c>
      <c r="AD1710" s="4"/>
      <c r="AE1710" s="4">
        <f t="shared" si="671"/>
        <v>-4.4209967874090372E-3</v>
      </c>
      <c r="AF1710" s="31">
        <f t="shared" si="672"/>
        <v>-0.44500000000000006</v>
      </c>
      <c r="AG1710" s="31">
        <f t="shared" si="673"/>
        <v>-0.43599999999999994</v>
      </c>
      <c r="AH1710" s="3">
        <f t="shared" si="674"/>
        <v>0</v>
      </c>
      <c r="AI1710" s="40" t="b">
        <f t="shared" si="675"/>
        <v>0</v>
      </c>
      <c r="AJ1710" s="3">
        <f t="shared" si="676"/>
        <v>2.4167664670658784E-2</v>
      </c>
      <c r="AK1710" s="3">
        <f t="shared" si="677"/>
        <v>0.74846807735862297</v>
      </c>
    </row>
    <row r="1711" spans="1:37" s="3" customFormat="1" x14ac:dyDescent="0.25">
      <c r="A1711" s="9">
        <v>42715</v>
      </c>
      <c r="B1711" s="1" t="s">
        <v>51</v>
      </c>
      <c r="C1711" s="1" t="s">
        <v>63</v>
      </c>
      <c r="D1711">
        <v>26</v>
      </c>
      <c r="E1711" s="1">
        <v>23</v>
      </c>
      <c r="F1711">
        <f t="shared" si="653"/>
        <v>1</v>
      </c>
      <c r="G1711">
        <f t="shared" si="654"/>
        <v>0</v>
      </c>
      <c r="H1711" s="4">
        <v>1.8540000000000001</v>
      </c>
      <c r="I1711" s="4">
        <v>2.06</v>
      </c>
      <c r="J1711" s="4">
        <v>2.06</v>
      </c>
      <c r="K1711" s="4">
        <v>1.8540000000000001</v>
      </c>
      <c r="L1711" s="18">
        <f t="shared" si="655"/>
        <v>50</v>
      </c>
      <c r="M1711" s="18">
        <f t="shared" si="656"/>
        <v>45</v>
      </c>
      <c r="N1711" s="18">
        <f t="shared" si="657"/>
        <v>45</v>
      </c>
      <c r="O1711" s="18">
        <f t="shared" si="658"/>
        <v>50</v>
      </c>
      <c r="P1711" s="4">
        <f t="shared" si="659"/>
        <v>201612</v>
      </c>
      <c r="Q1711" s="23">
        <f t="shared" si="660"/>
        <v>1.8540000000000001</v>
      </c>
      <c r="R1711" s="23">
        <f t="shared" si="661"/>
        <v>-2.1143564137687241</v>
      </c>
      <c r="S1711" s="22">
        <f t="shared" si="662"/>
        <v>-0.26035641376872398</v>
      </c>
      <c r="T1711" s="5">
        <f t="shared" si="663"/>
        <v>1.1111111111111112</v>
      </c>
      <c r="U1711" s="5"/>
      <c r="V1711" s="5"/>
      <c r="W1711" s="5">
        <f t="shared" si="664"/>
        <v>0.85400000000000009</v>
      </c>
      <c r="X1711" s="4">
        <f t="shared" si="665"/>
        <v>1.06</v>
      </c>
      <c r="Y1711" s="4">
        <f t="shared" si="666"/>
        <v>0.20599999999999996</v>
      </c>
      <c r="Z1711" s="30">
        <f t="shared" si="667"/>
        <v>2016</v>
      </c>
      <c r="AA1711" s="4">
        <f t="shared" si="668"/>
        <v>-1</v>
      </c>
      <c r="AB1711" s="4">
        <f t="shared" si="669"/>
        <v>-1</v>
      </c>
      <c r="AC1711" s="4">
        <f t="shared" si="670"/>
        <v>0</v>
      </c>
      <c r="AD1711" s="4"/>
      <c r="AE1711" s="4">
        <f t="shared" si="671"/>
        <v>5.3937432578209266E-2</v>
      </c>
      <c r="AF1711" s="31">
        <f t="shared" si="672"/>
        <v>-0.14599999999999991</v>
      </c>
      <c r="AG1711" s="31">
        <f t="shared" si="673"/>
        <v>6.0000000000000053E-2</v>
      </c>
      <c r="AH1711" s="3">
        <f t="shared" si="674"/>
        <v>1</v>
      </c>
      <c r="AI1711" s="40">
        <f t="shared" si="675"/>
        <v>2.9126213592232997E-2</v>
      </c>
      <c r="AJ1711" s="3">
        <f t="shared" si="676"/>
        <v>2.421052631578946E-2</v>
      </c>
      <c r="AK1711" s="3">
        <f t="shared" si="677"/>
        <v>0.73167142704151189</v>
      </c>
    </row>
    <row r="1712" spans="1:37" s="3" customFormat="1" x14ac:dyDescent="0.25">
      <c r="A1712" s="9">
        <v>42715</v>
      </c>
      <c r="B1712" s="1" t="s">
        <v>55</v>
      </c>
      <c r="C1712" s="1" t="s">
        <v>48</v>
      </c>
      <c r="D1712">
        <v>22</v>
      </c>
      <c r="E1712" s="1">
        <v>27</v>
      </c>
      <c r="F1712">
        <f t="shared" si="653"/>
        <v>0</v>
      </c>
      <c r="G1712">
        <f t="shared" si="654"/>
        <v>1</v>
      </c>
      <c r="H1712" s="4">
        <v>2.1800000000000002</v>
      </c>
      <c r="I1712" s="4">
        <v>1.7689999999999999</v>
      </c>
      <c r="J1712" s="4">
        <v>2.0699999999999998</v>
      </c>
      <c r="K1712" s="4">
        <v>1.847</v>
      </c>
      <c r="L1712" s="18">
        <f t="shared" si="655"/>
        <v>40</v>
      </c>
      <c r="M1712" s="18">
        <f t="shared" si="656"/>
        <v>55</v>
      </c>
      <c r="N1712" s="18">
        <f t="shared" si="657"/>
        <v>45</v>
      </c>
      <c r="O1712" s="18">
        <f t="shared" si="658"/>
        <v>50</v>
      </c>
      <c r="P1712" s="4">
        <f t="shared" si="659"/>
        <v>201612</v>
      </c>
      <c r="Q1712" s="23">
        <f t="shared" si="660"/>
        <v>1.2323346523459584</v>
      </c>
      <c r="R1712" s="23">
        <f t="shared" si="661"/>
        <v>-2.1478477441537547</v>
      </c>
      <c r="S1712" s="22">
        <f t="shared" si="662"/>
        <v>-0.91551309180779628</v>
      </c>
      <c r="T1712" s="5">
        <f t="shared" si="663"/>
        <v>0.8114678899082568</v>
      </c>
      <c r="U1712" s="5"/>
      <c r="V1712" s="5"/>
      <c r="W1712" s="5">
        <f t="shared" si="664"/>
        <v>-1</v>
      </c>
      <c r="X1712" s="4">
        <f t="shared" si="665"/>
        <v>-1</v>
      </c>
      <c r="Y1712" s="4">
        <f t="shared" si="666"/>
        <v>0</v>
      </c>
      <c r="Z1712" s="30">
        <f t="shared" si="667"/>
        <v>2016</v>
      </c>
      <c r="AA1712" s="4">
        <f t="shared" si="668"/>
        <v>0.76899999999999991</v>
      </c>
      <c r="AB1712" s="4">
        <f t="shared" si="669"/>
        <v>0.84699999999999998</v>
      </c>
      <c r="AC1712" s="4">
        <f t="shared" si="670"/>
        <v>7.8000000000000069E-2</v>
      </c>
      <c r="AD1712" s="4"/>
      <c r="AE1712" s="4">
        <f t="shared" si="671"/>
        <v>-2.4376191109338363E-2</v>
      </c>
      <c r="AF1712" s="31">
        <f t="shared" si="672"/>
        <v>-0.23100000000000009</v>
      </c>
      <c r="AG1712" s="31">
        <f t="shared" si="673"/>
        <v>-0.15300000000000002</v>
      </c>
      <c r="AH1712" s="3">
        <f t="shared" si="674"/>
        <v>0</v>
      </c>
      <c r="AI1712" s="40" t="b">
        <f t="shared" si="675"/>
        <v>0</v>
      </c>
      <c r="AJ1712" s="3">
        <f t="shared" si="676"/>
        <v>2.3443909850595079E-2</v>
      </c>
      <c r="AK1712" s="3">
        <f t="shared" si="677"/>
        <v>0.73446701312107765</v>
      </c>
    </row>
    <row r="1713" spans="1:37" s="3" customFormat="1" x14ac:dyDescent="0.25">
      <c r="A1713" s="9">
        <v>42715</v>
      </c>
      <c r="B1713" s="1" t="s">
        <v>39</v>
      </c>
      <c r="C1713" s="1" t="s">
        <v>42</v>
      </c>
      <c r="D1713">
        <v>16</v>
      </c>
      <c r="E1713" s="1">
        <v>11</v>
      </c>
      <c r="F1713">
        <f t="shared" si="653"/>
        <v>1</v>
      </c>
      <c r="G1713">
        <f t="shared" si="654"/>
        <v>0</v>
      </c>
      <c r="H1713" s="4">
        <v>1.714</v>
      </c>
      <c r="I1713" s="4">
        <v>2.27</v>
      </c>
      <c r="J1713" s="4">
        <v>1.7689999999999999</v>
      </c>
      <c r="K1713" s="4">
        <v>2.1800000000000002</v>
      </c>
      <c r="L1713" s="18">
        <f t="shared" si="655"/>
        <v>50</v>
      </c>
      <c r="M1713" s="18">
        <f t="shared" si="656"/>
        <v>40</v>
      </c>
      <c r="N1713" s="18">
        <f t="shared" si="657"/>
        <v>55</v>
      </c>
      <c r="O1713" s="18">
        <f t="shared" si="658"/>
        <v>45</v>
      </c>
      <c r="P1713" s="4">
        <f t="shared" si="659"/>
        <v>201612</v>
      </c>
      <c r="Q1713" s="23">
        <f t="shared" si="660"/>
        <v>1.714</v>
      </c>
      <c r="R1713" s="23">
        <f t="shared" si="661"/>
        <v>-2.1879617988927853</v>
      </c>
      <c r="S1713" s="22">
        <f t="shared" si="662"/>
        <v>-0.47396179889278534</v>
      </c>
      <c r="T1713" s="5">
        <f t="shared" si="663"/>
        <v>1.3243873978996499</v>
      </c>
      <c r="U1713" s="5"/>
      <c r="V1713" s="5"/>
      <c r="W1713" s="5">
        <f t="shared" si="664"/>
        <v>0.71399999999999997</v>
      </c>
      <c r="X1713" s="4">
        <f t="shared" si="665"/>
        <v>0.76899999999999991</v>
      </c>
      <c r="Y1713" s="4">
        <f t="shared" si="666"/>
        <v>5.4999999999999938E-2</v>
      </c>
      <c r="Z1713" s="30">
        <f t="shared" si="667"/>
        <v>2016</v>
      </c>
      <c r="AA1713" s="4">
        <f t="shared" si="668"/>
        <v>-1</v>
      </c>
      <c r="AB1713" s="4">
        <f t="shared" si="669"/>
        <v>-1</v>
      </c>
      <c r="AC1713" s="4">
        <f t="shared" si="670"/>
        <v>0</v>
      </c>
      <c r="AD1713" s="4"/>
      <c r="AE1713" s="4">
        <f t="shared" si="671"/>
        <v>1.8139446832621697E-2</v>
      </c>
      <c r="AF1713" s="31">
        <f t="shared" si="672"/>
        <v>-0.28600000000000003</v>
      </c>
      <c r="AG1713" s="31">
        <f t="shared" si="673"/>
        <v>-0.23100000000000009</v>
      </c>
      <c r="AH1713" s="3">
        <f t="shared" si="674"/>
        <v>0</v>
      </c>
      <c r="AI1713" s="40" t="b">
        <f t="shared" si="675"/>
        <v>0</v>
      </c>
      <c r="AJ1713" s="3">
        <f t="shared" si="676"/>
        <v>2.3398594377510018E-2</v>
      </c>
      <c r="AK1713" s="3">
        <f t="shared" si="677"/>
        <v>0.73682418278000972</v>
      </c>
    </row>
    <row r="1714" spans="1:37" s="3" customFormat="1" x14ac:dyDescent="0.25">
      <c r="A1714" s="9">
        <v>42715</v>
      </c>
      <c r="B1714" s="1" t="s">
        <v>50</v>
      </c>
      <c r="C1714" s="1" t="s">
        <v>35</v>
      </c>
      <c r="D1714">
        <v>13</v>
      </c>
      <c r="E1714" s="1">
        <v>10</v>
      </c>
      <c r="F1714">
        <f t="shared" si="653"/>
        <v>1</v>
      </c>
      <c r="G1714">
        <f t="shared" si="654"/>
        <v>0</v>
      </c>
      <c r="H1714" s="4">
        <v>1.7809999999999999</v>
      </c>
      <c r="I1714" s="4">
        <v>2.16</v>
      </c>
      <c r="J1714" s="4">
        <v>1.833</v>
      </c>
      <c r="K1714" s="4">
        <v>2.09</v>
      </c>
      <c r="L1714" s="18">
        <f t="shared" si="655"/>
        <v>50</v>
      </c>
      <c r="M1714" s="18">
        <f t="shared" si="656"/>
        <v>45</v>
      </c>
      <c r="N1714" s="18">
        <f t="shared" si="657"/>
        <v>50</v>
      </c>
      <c r="O1714" s="18">
        <f t="shared" si="658"/>
        <v>45</v>
      </c>
      <c r="P1714" s="4">
        <f t="shared" si="659"/>
        <v>201612</v>
      </c>
      <c r="Q1714" s="23">
        <f t="shared" si="660"/>
        <v>1.7809999999999999</v>
      </c>
      <c r="R1714" s="23">
        <f t="shared" si="661"/>
        <v>-2.1424786966311977</v>
      </c>
      <c r="S1714" s="22">
        <f t="shared" si="662"/>
        <v>-0.3614786966311978</v>
      </c>
      <c r="T1714" s="5">
        <f t="shared" si="663"/>
        <v>1.2128017967434028</v>
      </c>
      <c r="U1714" s="5"/>
      <c r="V1714" s="5"/>
      <c r="W1714" s="5">
        <f t="shared" si="664"/>
        <v>0.78099999999999992</v>
      </c>
      <c r="X1714" s="4">
        <f t="shared" si="665"/>
        <v>0.83299999999999996</v>
      </c>
      <c r="Y1714" s="4">
        <f t="shared" si="666"/>
        <v>5.2000000000000046E-2</v>
      </c>
      <c r="Z1714" s="30">
        <f t="shared" si="667"/>
        <v>2016</v>
      </c>
      <c r="AA1714" s="4">
        <f t="shared" si="668"/>
        <v>-1</v>
      </c>
      <c r="AB1714" s="4">
        <f t="shared" si="669"/>
        <v>-1</v>
      </c>
      <c r="AC1714" s="4">
        <f t="shared" si="670"/>
        <v>0</v>
      </c>
      <c r="AD1714" s="4"/>
      <c r="AE1714" s="4">
        <f t="shared" si="671"/>
        <v>1.5928576264032102E-2</v>
      </c>
      <c r="AF1714" s="31">
        <f t="shared" si="672"/>
        <v>-0.21900000000000008</v>
      </c>
      <c r="AG1714" s="31">
        <f t="shared" si="673"/>
        <v>-0.16700000000000004</v>
      </c>
      <c r="AH1714" s="3">
        <f t="shared" si="674"/>
        <v>0</v>
      </c>
      <c r="AI1714" s="40" t="b">
        <f t="shared" si="675"/>
        <v>0</v>
      </c>
      <c r="AJ1714" s="3">
        <f t="shared" si="676"/>
        <v>2.3861963968535793E-2</v>
      </c>
      <c r="AK1714" s="3">
        <f t="shared" si="677"/>
        <v>0.73370004464041894</v>
      </c>
    </row>
    <row r="1715" spans="1:37" s="3" customFormat="1" x14ac:dyDescent="0.25">
      <c r="A1715" s="9">
        <v>42712</v>
      </c>
      <c r="B1715" s="1" t="s">
        <v>49</v>
      </c>
      <c r="C1715" s="1" t="s">
        <v>54</v>
      </c>
      <c r="D1715">
        <v>21</v>
      </c>
      <c r="E1715" s="1">
        <v>13</v>
      </c>
      <c r="F1715">
        <f t="shared" si="653"/>
        <v>1</v>
      </c>
      <c r="G1715">
        <f t="shared" si="654"/>
        <v>0</v>
      </c>
      <c r="H1715" s="4">
        <v>1.571</v>
      </c>
      <c r="I1715" s="4">
        <v>2.58</v>
      </c>
      <c r="J1715" s="4">
        <v>1.5049999999999999</v>
      </c>
      <c r="K1715" s="4">
        <v>2.78</v>
      </c>
      <c r="L1715" s="18">
        <f t="shared" si="655"/>
        <v>60</v>
      </c>
      <c r="M1715" s="18">
        <f t="shared" si="656"/>
        <v>35</v>
      </c>
      <c r="N1715" s="18">
        <f t="shared" si="657"/>
        <v>65</v>
      </c>
      <c r="O1715" s="18">
        <f t="shared" si="658"/>
        <v>35</v>
      </c>
      <c r="P1715" s="4">
        <f t="shared" si="659"/>
        <v>201612</v>
      </c>
      <c r="Q1715" s="23">
        <f t="shared" si="660"/>
        <v>1.571</v>
      </c>
      <c r="R1715" s="23">
        <f t="shared" si="661"/>
        <v>-2.3842248775188986</v>
      </c>
      <c r="S1715" s="22">
        <f t="shared" si="662"/>
        <v>-0.8132248775188986</v>
      </c>
      <c r="T1715" s="5">
        <f t="shared" si="663"/>
        <v>1.6422660725652451</v>
      </c>
      <c r="U1715" s="5"/>
      <c r="V1715" s="5"/>
      <c r="W1715" s="5">
        <f t="shared" si="664"/>
        <v>0.57099999999999995</v>
      </c>
      <c r="X1715" s="4">
        <f t="shared" si="665"/>
        <v>0.50499999999999989</v>
      </c>
      <c r="Y1715" s="4">
        <f t="shared" si="666"/>
        <v>-6.6000000000000059E-2</v>
      </c>
      <c r="Z1715" s="30">
        <f t="shared" si="667"/>
        <v>2016</v>
      </c>
      <c r="AA1715" s="4">
        <f t="shared" si="668"/>
        <v>-1</v>
      </c>
      <c r="AB1715" s="4">
        <f t="shared" si="669"/>
        <v>-1</v>
      </c>
      <c r="AC1715" s="4">
        <f t="shared" si="670"/>
        <v>0</v>
      </c>
      <c r="AD1715" s="4"/>
      <c r="AE1715" s="4">
        <f t="shared" si="671"/>
        <v>-2.7914589814135304E-2</v>
      </c>
      <c r="AF1715" s="31">
        <f t="shared" si="672"/>
        <v>-0.42900000000000005</v>
      </c>
      <c r="AG1715" s="31">
        <f t="shared" si="673"/>
        <v>-0.49500000000000011</v>
      </c>
      <c r="AH1715" s="3">
        <f t="shared" si="674"/>
        <v>1</v>
      </c>
      <c r="AI1715" s="40" t="b">
        <f t="shared" si="675"/>
        <v>0</v>
      </c>
      <c r="AJ1715" s="3">
        <f t="shared" si="676"/>
        <v>2.3565405926282756E-2</v>
      </c>
      <c r="AK1715" s="3">
        <f t="shared" si="677"/>
        <v>0.74732576972816511</v>
      </c>
    </row>
    <row r="1716" spans="1:37" s="3" customFormat="1" x14ac:dyDescent="0.25">
      <c r="A1716" s="9">
        <v>42709</v>
      </c>
      <c r="B1716" s="1" t="s">
        <v>53</v>
      </c>
      <c r="C1716" s="1" t="s">
        <v>36</v>
      </c>
      <c r="D1716">
        <v>10</v>
      </c>
      <c r="E1716" s="1">
        <v>41</v>
      </c>
      <c r="F1716">
        <f t="shared" si="653"/>
        <v>0</v>
      </c>
      <c r="G1716">
        <f t="shared" si="654"/>
        <v>1</v>
      </c>
      <c r="H1716" s="4">
        <v>2.13</v>
      </c>
      <c r="I1716" s="4">
        <v>1.8</v>
      </c>
      <c r="J1716" s="4">
        <v>1.8129999999999999</v>
      </c>
      <c r="K1716" s="4">
        <v>2.11</v>
      </c>
      <c r="L1716" s="18">
        <f t="shared" si="655"/>
        <v>40</v>
      </c>
      <c r="M1716" s="18">
        <f t="shared" si="656"/>
        <v>55</v>
      </c>
      <c r="N1716" s="18">
        <f t="shared" si="657"/>
        <v>55</v>
      </c>
      <c r="O1716" s="18">
        <f t="shared" si="658"/>
        <v>45</v>
      </c>
      <c r="P1716" s="4">
        <f t="shared" si="659"/>
        <v>201612</v>
      </c>
      <c r="Q1716" s="23">
        <f t="shared" si="660"/>
        <v>1.1833333333333333</v>
      </c>
      <c r="R1716" s="23">
        <f t="shared" si="661"/>
        <v>-2.1349557522123894</v>
      </c>
      <c r="S1716" s="22">
        <f t="shared" si="662"/>
        <v>-0.95162241887905608</v>
      </c>
      <c r="T1716" s="5">
        <f t="shared" si="663"/>
        <v>0.84507042253521136</v>
      </c>
      <c r="U1716" s="5"/>
      <c r="V1716" s="5"/>
      <c r="W1716" s="5">
        <f t="shared" si="664"/>
        <v>-1</v>
      </c>
      <c r="X1716" s="4">
        <f t="shared" si="665"/>
        <v>-1</v>
      </c>
      <c r="Y1716" s="4">
        <f t="shared" si="666"/>
        <v>0</v>
      </c>
      <c r="Z1716" s="30">
        <f t="shared" si="667"/>
        <v>2016</v>
      </c>
      <c r="AA1716" s="4">
        <f t="shared" si="668"/>
        <v>0.8</v>
      </c>
      <c r="AB1716" s="4">
        <f t="shared" si="669"/>
        <v>1.1099999999999999</v>
      </c>
      <c r="AC1716" s="4">
        <f t="shared" si="670"/>
        <v>0.30999999999999983</v>
      </c>
      <c r="AD1716" s="4"/>
      <c r="AE1716" s="4">
        <f t="shared" si="671"/>
        <v>-8.2088412068291317E-2</v>
      </c>
      <c r="AF1716" s="31">
        <f t="shared" si="672"/>
        <v>-0.19999999999999996</v>
      </c>
      <c r="AG1716" s="31">
        <f t="shared" si="673"/>
        <v>0.10999999999999988</v>
      </c>
      <c r="AH1716" s="3">
        <f t="shared" si="674"/>
        <v>1</v>
      </c>
      <c r="AI1716" s="40">
        <f t="shared" si="675"/>
        <v>5.6582782635783091E-2</v>
      </c>
      <c r="AJ1716" s="3">
        <f t="shared" si="676"/>
        <v>2.442748091603042E-2</v>
      </c>
      <c r="AK1716" s="3">
        <f t="shared" si="677"/>
        <v>0.73264498601182237</v>
      </c>
    </row>
    <row r="1717" spans="1:37" s="3" customFormat="1" x14ac:dyDescent="0.25">
      <c r="A1717" s="9">
        <v>42708</v>
      </c>
      <c r="B1717" s="1" t="s">
        <v>61</v>
      </c>
      <c r="C1717" s="1" t="s">
        <v>40</v>
      </c>
      <c r="D1717">
        <v>40</v>
      </c>
      <c r="E1717" s="1">
        <v>7</v>
      </c>
      <c r="F1717">
        <f t="shared" si="653"/>
        <v>1</v>
      </c>
      <c r="G1717">
        <f t="shared" si="654"/>
        <v>0</v>
      </c>
      <c r="H1717" s="4">
        <v>1.3440000000000001</v>
      </c>
      <c r="I1717" s="4">
        <v>3.56</v>
      </c>
      <c r="J1717" s="4">
        <v>1.2629999999999999</v>
      </c>
      <c r="K1717" s="4">
        <v>4.3</v>
      </c>
      <c r="L1717" s="18">
        <f t="shared" si="655"/>
        <v>70</v>
      </c>
      <c r="M1717" s="18">
        <f t="shared" si="656"/>
        <v>25</v>
      </c>
      <c r="N1717" s="18">
        <f t="shared" si="657"/>
        <v>75</v>
      </c>
      <c r="O1717" s="18">
        <f t="shared" si="658"/>
        <v>20</v>
      </c>
      <c r="P1717" s="4">
        <f t="shared" si="659"/>
        <v>201612</v>
      </c>
      <c r="Q1717" s="23">
        <f t="shared" si="660"/>
        <v>1.3440000000000001</v>
      </c>
      <c r="R1717" s="23">
        <f t="shared" si="661"/>
        <v>-3.2976017441860459</v>
      </c>
      <c r="S1717" s="22">
        <f t="shared" si="662"/>
        <v>-1.9536017441860458</v>
      </c>
      <c r="T1717" s="5">
        <f t="shared" si="663"/>
        <v>2.6488095238095237</v>
      </c>
      <c r="U1717" s="5"/>
      <c r="V1717" s="5"/>
      <c r="W1717" s="5">
        <f t="shared" si="664"/>
        <v>0.34400000000000008</v>
      </c>
      <c r="X1717" s="4">
        <f t="shared" si="665"/>
        <v>0.2629999999999999</v>
      </c>
      <c r="Y1717" s="4">
        <f t="shared" si="666"/>
        <v>-8.1000000000000183E-2</v>
      </c>
      <c r="Z1717" s="30">
        <f t="shared" si="667"/>
        <v>2016</v>
      </c>
      <c r="AA1717" s="4">
        <f t="shared" si="668"/>
        <v>-1</v>
      </c>
      <c r="AB1717" s="4">
        <f t="shared" si="669"/>
        <v>-1</v>
      </c>
      <c r="AC1717" s="4">
        <f t="shared" si="670"/>
        <v>0</v>
      </c>
      <c r="AD1717" s="4"/>
      <c r="AE1717" s="4">
        <f t="shared" si="671"/>
        <v>-4.7718018323719136E-2</v>
      </c>
      <c r="AF1717" s="31">
        <f t="shared" si="672"/>
        <v>-0.65599999999999992</v>
      </c>
      <c r="AG1717" s="31">
        <f t="shared" si="673"/>
        <v>-0.7370000000000001</v>
      </c>
      <c r="AH1717" s="3">
        <f t="shared" si="674"/>
        <v>1</v>
      </c>
      <c r="AI1717" s="40">
        <f t="shared" si="675"/>
        <v>2.3394241417497352E-2</v>
      </c>
      <c r="AJ1717" s="3">
        <f t="shared" si="676"/>
        <v>2.4339314845024385E-2</v>
      </c>
      <c r="AK1717" s="3">
        <f t="shared" si="677"/>
        <v>0.78578398887855438</v>
      </c>
    </row>
    <row r="1718" spans="1:37" s="3" customFormat="1" x14ac:dyDescent="0.25">
      <c r="A1718" s="9">
        <v>42708</v>
      </c>
      <c r="B1718" s="1" t="s">
        <v>63</v>
      </c>
      <c r="C1718" s="1" t="s">
        <v>48</v>
      </c>
      <c r="D1718">
        <v>31</v>
      </c>
      <c r="E1718" s="1">
        <v>23</v>
      </c>
      <c r="F1718">
        <f t="shared" si="653"/>
        <v>1</v>
      </c>
      <c r="G1718">
        <f t="shared" si="654"/>
        <v>0</v>
      </c>
      <c r="H1718" s="4">
        <v>1.7090000000000001</v>
      </c>
      <c r="I1718" s="4">
        <v>2.2799999999999998</v>
      </c>
      <c r="J1718" s="4">
        <v>1.7190000000000001</v>
      </c>
      <c r="K1718" s="4">
        <v>2.2599999999999998</v>
      </c>
      <c r="L1718" s="18">
        <f t="shared" si="655"/>
        <v>50</v>
      </c>
      <c r="M1718" s="18">
        <f t="shared" si="656"/>
        <v>40</v>
      </c>
      <c r="N1718" s="18">
        <f t="shared" si="657"/>
        <v>55</v>
      </c>
      <c r="O1718" s="18">
        <f t="shared" si="658"/>
        <v>40</v>
      </c>
      <c r="P1718" s="4">
        <f t="shared" si="659"/>
        <v>201612</v>
      </c>
      <c r="Q1718" s="23">
        <f t="shared" si="660"/>
        <v>1.7090000000000001</v>
      </c>
      <c r="R1718" s="23">
        <f t="shared" si="661"/>
        <v>-2.1916872355430184</v>
      </c>
      <c r="S1718" s="22">
        <f t="shared" si="662"/>
        <v>-0.48268723554301829</v>
      </c>
      <c r="T1718" s="5">
        <f t="shared" si="663"/>
        <v>1.3341135166764189</v>
      </c>
      <c r="U1718" s="5"/>
      <c r="V1718" s="5"/>
      <c r="W1718" s="5">
        <f t="shared" si="664"/>
        <v>0.70900000000000007</v>
      </c>
      <c r="X1718" s="4">
        <f t="shared" si="665"/>
        <v>0.71900000000000008</v>
      </c>
      <c r="Y1718" s="4">
        <f t="shared" si="666"/>
        <v>1.0000000000000009E-2</v>
      </c>
      <c r="Z1718" s="30">
        <f t="shared" si="667"/>
        <v>2016</v>
      </c>
      <c r="AA1718" s="4">
        <f t="shared" si="668"/>
        <v>-1</v>
      </c>
      <c r="AB1718" s="4">
        <f t="shared" si="669"/>
        <v>-1</v>
      </c>
      <c r="AC1718" s="4">
        <f t="shared" si="670"/>
        <v>0</v>
      </c>
      <c r="AD1718" s="4"/>
      <c r="AE1718" s="4">
        <f t="shared" si="671"/>
        <v>3.4039412874590225E-3</v>
      </c>
      <c r="AF1718" s="31">
        <f t="shared" si="672"/>
        <v>-0.29099999999999993</v>
      </c>
      <c r="AG1718" s="31">
        <f t="shared" si="673"/>
        <v>-0.28099999999999992</v>
      </c>
      <c r="AH1718" s="3">
        <f t="shared" si="674"/>
        <v>0</v>
      </c>
      <c r="AI1718" s="40" t="b">
        <f t="shared" si="675"/>
        <v>0</v>
      </c>
      <c r="AJ1718" s="3">
        <f t="shared" si="676"/>
        <v>2.3183755327149669E-2</v>
      </c>
      <c r="AK1718" s="3">
        <f t="shared" si="677"/>
        <v>0.73726966664041527</v>
      </c>
    </row>
    <row r="1719" spans="1:37" s="3" customFormat="1" x14ac:dyDescent="0.25">
      <c r="A1719" s="9">
        <v>42708</v>
      </c>
      <c r="B1719" s="1" t="s">
        <v>57</v>
      </c>
      <c r="C1719" s="1" t="s">
        <v>34</v>
      </c>
      <c r="D1719">
        <v>24</v>
      </c>
      <c r="E1719" s="1">
        <v>14</v>
      </c>
      <c r="F1719">
        <f t="shared" si="653"/>
        <v>1</v>
      </c>
      <c r="G1719">
        <f t="shared" si="654"/>
        <v>0</v>
      </c>
      <c r="H1719" s="4">
        <v>1.4</v>
      </c>
      <c r="I1719" s="4">
        <v>3.22</v>
      </c>
      <c r="J1719" s="4">
        <v>1.357</v>
      </c>
      <c r="K1719" s="4">
        <v>3.48</v>
      </c>
      <c r="L1719" s="18">
        <f t="shared" si="655"/>
        <v>70</v>
      </c>
      <c r="M1719" s="18">
        <f t="shared" si="656"/>
        <v>30</v>
      </c>
      <c r="N1719" s="18">
        <f t="shared" si="657"/>
        <v>70</v>
      </c>
      <c r="O1719" s="18">
        <f t="shared" si="658"/>
        <v>25</v>
      </c>
      <c r="P1719" s="4">
        <f t="shared" si="659"/>
        <v>201612</v>
      </c>
      <c r="Q1719" s="23">
        <f t="shared" si="660"/>
        <v>1.4</v>
      </c>
      <c r="R1719" s="23">
        <f t="shared" si="661"/>
        <v>-2.9504504504504507</v>
      </c>
      <c r="S1719" s="22">
        <f t="shared" si="662"/>
        <v>-1.5504504504504508</v>
      </c>
      <c r="T1719" s="5">
        <f t="shared" si="663"/>
        <v>2.3000000000000003</v>
      </c>
      <c r="U1719" s="5"/>
      <c r="V1719" s="5"/>
      <c r="W1719" s="5">
        <f t="shared" si="664"/>
        <v>0.39999999999999991</v>
      </c>
      <c r="X1719" s="4">
        <f t="shared" si="665"/>
        <v>0.35699999999999998</v>
      </c>
      <c r="Y1719" s="4">
        <f t="shared" si="666"/>
        <v>-4.2999999999999927E-2</v>
      </c>
      <c r="Z1719" s="30">
        <f t="shared" si="667"/>
        <v>2016</v>
      </c>
      <c r="AA1719" s="4">
        <f t="shared" si="668"/>
        <v>-1</v>
      </c>
      <c r="AB1719" s="4">
        <f t="shared" si="669"/>
        <v>-1</v>
      </c>
      <c r="AC1719" s="4">
        <f t="shared" si="670"/>
        <v>0</v>
      </c>
      <c r="AD1719" s="4"/>
      <c r="AE1719" s="4">
        <f t="shared" si="671"/>
        <v>-2.2633961469628372E-2</v>
      </c>
      <c r="AF1719" s="31">
        <f t="shared" si="672"/>
        <v>-0.60000000000000009</v>
      </c>
      <c r="AG1719" s="31">
        <f t="shared" si="673"/>
        <v>-0.64300000000000002</v>
      </c>
      <c r="AH1719" s="3">
        <f t="shared" si="674"/>
        <v>0</v>
      </c>
      <c r="AI1719" s="40" t="b">
        <f t="shared" si="675"/>
        <v>0</v>
      </c>
      <c r="AJ1719" s="3">
        <f t="shared" si="676"/>
        <v>2.4242424242424288E-2</v>
      </c>
      <c r="AK1719" s="3">
        <f t="shared" si="677"/>
        <v>0.77266088720122128</v>
      </c>
    </row>
    <row r="1720" spans="1:37" s="3" customFormat="1" x14ac:dyDescent="0.25">
      <c r="A1720" s="9">
        <v>42708</v>
      </c>
      <c r="B1720" s="1" t="s">
        <v>64</v>
      </c>
      <c r="C1720" s="1" t="s">
        <v>39</v>
      </c>
      <c r="D1720">
        <v>21</v>
      </c>
      <c r="E1720" s="1">
        <v>28</v>
      </c>
      <c r="F1720">
        <f t="shared" si="653"/>
        <v>0</v>
      </c>
      <c r="G1720">
        <f t="shared" si="654"/>
        <v>1</v>
      </c>
      <c r="H1720" s="4">
        <v>1.4970000000000001</v>
      </c>
      <c r="I1720" s="4">
        <v>2.8</v>
      </c>
      <c r="J1720" s="4">
        <v>1.5740000000000001</v>
      </c>
      <c r="K1720" s="4">
        <v>2.57</v>
      </c>
      <c r="L1720" s="18">
        <f t="shared" si="655"/>
        <v>60</v>
      </c>
      <c r="M1720" s="18">
        <f t="shared" si="656"/>
        <v>35</v>
      </c>
      <c r="N1720" s="18">
        <f t="shared" si="657"/>
        <v>60</v>
      </c>
      <c r="O1720" s="18">
        <f t="shared" si="658"/>
        <v>35</v>
      </c>
      <c r="P1720" s="4">
        <f t="shared" si="659"/>
        <v>201612</v>
      </c>
      <c r="Q1720" s="23">
        <f t="shared" si="660"/>
        <v>0.5346428571428572</v>
      </c>
      <c r="R1720" s="23">
        <f t="shared" si="661"/>
        <v>-2.5676279901632011</v>
      </c>
      <c r="S1720" s="22">
        <f t="shared" si="662"/>
        <v>-2.0329851330203441</v>
      </c>
      <c r="T1720" s="5">
        <f t="shared" si="663"/>
        <v>1.8704074816299263</v>
      </c>
      <c r="U1720" s="5"/>
      <c r="V1720" s="5"/>
      <c r="W1720" s="5">
        <f t="shared" si="664"/>
        <v>-1</v>
      </c>
      <c r="X1720" s="4">
        <f t="shared" si="665"/>
        <v>-1</v>
      </c>
      <c r="Y1720" s="4">
        <f t="shared" si="666"/>
        <v>0</v>
      </c>
      <c r="Z1720" s="30">
        <f t="shared" si="667"/>
        <v>2016</v>
      </c>
      <c r="AA1720" s="4">
        <f t="shared" si="668"/>
        <v>1.7999999999999998</v>
      </c>
      <c r="AB1720" s="4">
        <f t="shared" si="669"/>
        <v>1.5699999999999998</v>
      </c>
      <c r="AC1720" s="4">
        <f t="shared" si="670"/>
        <v>-0.22999999999999998</v>
      </c>
      <c r="AD1720" s="4"/>
      <c r="AE1720" s="4">
        <f t="shared" si="671"/>
        <v>3.2678656762911595E-2</v>
      </c>
      <c r="AF1720" s="31">
        <f t="shared" si="672"/>
        <v>0.79999999999999982</v>
      </c>
      <c r="AG1720" s="31">
        <f t="shared" si="673"/>
        <v>0.56999999999999984</v>
      </c>
      <c r="AH1720" s="3">
        <f t="shared" si="674"/>
        <v>1</v>
      </c>
      <c r="AI1720" s="40" t="b">
        <f t="shared" si="675"/>
        <v>0</v>
      </c>
      <c r="AJ1720" s="3">
        <f t="shared" si="676"/>
        <v>2.4528740982080355E-2</v>
      </c>
      <c r="AK1720" s="3">
        <f t="shared" si="677"/>
        <v>0.75542858833057891</v>
      </c>
    </row>
    <row r="1721" spans="1:37" s="3" customFormat="1" x14ac:dyDescent="0.25">
      <c r="A1721" s="9">
        <v>42708</v>
      </c>
      <c r="B1721" s="1" t="s">
        <v>54</v>
      </c>
      <c r="C1721" s="1" t="s">
        <v>46</v>
      </c>
      <c r="D1721">
        <v>38</v>
      </c>
      <c r="E1721" s="1">
        <v>24</v>
      </c>
      <c r="F1721">
        <f t="shared" si="653"/>
        <v>1</v>
      </c>
      <c r="G1721">
        <f t="shared" si="654"/>
        <v>0</v>
      </c>
      <c r="H1721" s="4">
        <v>1.609</v>
      </c>
      <c r="I1721" s="4">
        <v>2.48</v>
      </c>
      <c r="J1721" s="4">
        <v>1.649</v>
      </c>
      <c r="K1721" s="4">
        <v>2.39</v>
      </c>
      <c r="L1721" s="18">
        <f t="shared" si="655"/>
        <v>60</v>
      </c>
      <c r="M1721" s="18">
        <f t="shared" si="656"/>
        <v>40</v>
      </c>
      <c r="N1721" s="18">
        <f t="shared" si="657"/>
        <v>60</v>
      </c>
      <c r="O1721" s="18">
        <f t="shared" si="658"/>
        <v>40</v>
      </c>
      <c r="P1721" s="4">
        <f t="shared" si="659"/>
        <v>201612</v>
      </c>
      <c r="Q1721" s="23">
        <f t="shared" si="660"/>
        <v>1.609</v>
      </c>
      <c r="R1721" s="23">
        <f t="shared" si="661"/>
        <v>-2.3177118004704211</v>
      </c>
      <c r="S1721" s="22">
        <f t="shared" si="662"/>
        <v>-0.70871180047042115</v>
      </c>
      <c r="T1721" s="5">
        <f t="shared" si="663"/>
        <v>1.5413300186451211</v>
      </c>
      <c r="U1721" s="5"/>
      <c r="V1721" s="5"/>
      <c r="W1721" s="5">
        <f t="shared" si="664"/>
        <v>0.60899999999999999</v>
      </c>
      <c r="X1721" s="4">
        <f t="shared" si="665"/>
        <v>0.64900000000000002</v>
      </c>
      <c r="Y1721" s="4">
        <f t="shared" si="666"/>
        <v>4.0000000000000036E-2</v>
      </c>
      <c r="Z1721" s="30">
        <f t="shared" si="667"/>
        <v>2016</v>
      </c>
      <c r="AA1721" s="4">
        <f t="shared" si="668"/>
        <v>-1</v>
      </c>
      <c r="AB1721" s="4">
        <f t="shared" si="669"/>
        <v>-1</v>
      </c>
      <c r="AC1721" s="4">
        <f t="shared" si="670"/>
        <v>0</v>
      </c>
      <c r="AD1721" s="4"/>
      <c r="AE1721" s="4">
        <f t="shared" si="671"/>
        <v>1.5075901510643086E-2</v>
      </c>
      <c r="AF1721" s="31">
        <f t="shared" si="672"/>
        <v>-0.39100000000000001</v>
      </c>
      <c r="AG1721" s="31">
        <f t="shared" si="673"/>
        <v>-0.35099999999999998</v>
      </c>
      <c r="AH1721" s="3">
        <f t="shared" si="674"/>
        <v>0</v>
      </c>
      <c r="AI1721" s="40" t="b">
        <f t="shared" si="675"/>
        <v>0</v>
      </c>
      <c r="AJ1721" s="3">
        <f t="shared" si="676"/>
        <v>2.4133039863047268E-2</v>
      </c>
      <c r="AK1721" s="3">
        <f t="shared" si="677"/>
        <v>0.74319607293954582</v>
      </c>
    </row>
    <row r="1722" spans="1:37" s="3" customFormat="1" x14ac:dyDescent="0.25">
      <c r="A1722" s="9">
        <v>42708</v>
      </c>
      <c r="B1722" s="1" t="s">
        <v>41</v>
      </c>
      <c r="C1722" s="1" t="s">
        <v>49</v>
      </c>
      <c r="D1722">
        <v>28</v>
      </c>
      <c r="E1722" s="1">
        <v>29</v>
      </c>
      <c r="F1722">
        <f t="shared" si="653"/>
        <v>0</v>
      </c>
      <c r="G1722">
        <f t="shared" si="654"/>
        <v>1</v>
      </c>
      <c r="H1722" s="4">
        <v>1.518</v>
      </c>
      <c r="I1722" s="4">
        <v>2.73</v>
      </c>
      <c r="J1722" s="4">
        <v>1.48</v>
      </c>
      <c r="K1722" s="4">
        <v>2.86</v>
      </c>
      <c r="L1722" s="18">
        <f t="shared" si="655"/>
        <v>60</v>
      </c>
      <c r="M1722" s="18">
        <f t="shared" si="656"/>
        <v>35</v>
      </c>
      <c r="N1722" s="18">
        <f t="shared" si="657"/>
        <v>65</v>
      </c>
      <c r="O1722" s="18">
        <f t="shared" si="658"/>
        <v>30</v>
      </c>
      <c r="P1722" s="4">
        <f t="shared" si="659"/>
        <v>201612</v>
      </c>
      <c r="Q1722" s="23">
        <f t="shared" si="660"/>
        <v>0.55604395604395607</v>
      </c>
      <c r="R1722" s="23">
        <f t="shared" si="661"/>
        <v>-2.5085366125828554</v>
      </c>
      <c r="S1722" s="22">
        <f t="shared" si="662"/>
        <v>-1.9524926565388994</v>
      </c>
      <c r="T1722" s="5">
        <f t="shared" si="663"/>
        <v>1.7984189723320159</v>
      </c>
      <c r="U1722" s="5"/>
      <c r="V1722" s="5"/>
      <c r="W1722" s="5">
        <f t="shared" si="664"/>
        <v>-1</v>
      </c>
      <c r="X1722" s="4">
        <f t="shared" si="665"/>
        <v>-1</v>
      </c>
      <c r="Y1722" s="4">
        <f t="shared" si="666"/>
        <v>0</v>
      </c>
      <c r="Z1722" s="30">
        <f t="shared" si="667"/>
        <v>2016</v>
      </c>
      <c r="AA1722" s="4">
        <f t="shared" si="668"/>
        <v>1.73</v>
      </c>
      <c r="AB1722" s="4">
        <f t="shared" si="669"/>
        <v>1.8599999999999999</v>
      </c>
      <c r="AC1722" s="4">
        <f t="shared" si="670"/>
        <v>0.12999999999999989</v>
      </c>
      <c r="AD1722" s="4"/>
      <c r="AE1722" s="4">
        <f t="shared" si="671"/>
        <v>-1.6914147348929931E-2</v>
      </c>
      <c r="AF1722" s="31">
        <f t="shared" si="672"/>
        <v>0.73</v>
      </c>
      <c r="AG1722" s="31">
        <f t="shared" si="673"/>
        <v>0.85999999999999988</v>
      </c>
      <c r="AH1722" s="3">
        <f t="shared" si="674"/>
        <v>0</v>
      </c>
      <c r="AI1722" s="40" t="b">
        <f t="shared" si="675"/>
        <v>0</v>
      </c>
      <c r="AJ1722" s="3">
        <f t="shared" si="676"/>
        <v>2.4449152542372898E-2</v>
      </c>
      <c r="AK1722" s="3">
        <f t="shared" si="677"/>
        <v>0.75264786068349232</v>
      </c>
    </row>
    <row r="1723" spans="1:37" s="3" customFormat="1" x14ac:dyDescent="0.25">
      <c r="A1723" s="9">
        <v>42708</v>
      </c>
      <c r="B1723" s="1" t="s">
        <v>43</v>
      </c>
      <c r="C1723" s="1" t="s">
        <v>51</v>
      </c>
      <c r="D1723">
        <v>38</v>
      </c>
      <c r="E1723" s="1">
        <v>6</v>
      </c>
      <c r="F1723">
        <f t="shared" si="653"/>
        <v>1</v>
      </c>
      <c r="G1723">
        <f t="shared" si="654"/>
        <v>0</v>
      </c>
      <c r="H1723" s="4">
        <v>1.5780000000000001</v>
      </c>
      <c r="I1723" s="4">
        <v>2.56</v>
      </c>
      <c r="J1723" s="4">
        <v>1.5580000000000001</v>
      </c>
      <c r="K1723" s="4">
        <v>2.61</v>
      </c>
      <c r="L1723" s="18">
        <f t="shared" si="655"/>
        <v>60</v>
      </c>
      <c r="M1723" s="18">
        <f t="shared" si="656"/>
        <v>35</v>
      </c>
      <c r="N1723" s="18">
        <f t="shared" si="657"/>
        <v>60</v>
      </c>
      <c r="O1723" s="18">
        <f t="shared" si="658"/>
        <v>35</v>
      </c>
      <c r="P1723" s="4">
        <f t="shared" si="659"/>
        <v>201612</v>
      </c>
      <c r="Q1723" s="23">
        <f t="shared" si="660"/>
        <v>1.5780000000000001</v>
      </c>
      <c r="R1723" s="23">
        <f t="shared" si="661"/>
        <v>-2.3711294472540145</v>
      </c>
      <c r="S1723" s="22">
        <f t="shared" si="662"/>
        <v>-0.79312944725401446</v>
      </c>
      <c r="T1723" s="5">
        <f t="shared" si="663"/>
        <v>1.6223067173637515</v>
      </c>
      <c r="U1723" s="5"/>
      <c r="V1723" s="5"/>
      <c r="W1723" s="5">
        <f t="shared" si="664"/>
        <v>0.57800000000000007</v>
      </c>
      <c r="X1723" s="4">
        <f t="shared" si="665"/>
        <v>0.55800000000000005</v>
      </c>
      <c r="Y1723" s="4">
        <f t="shared" si="666"/>
        <v>-2.0000000000000018E-2</v>
      </c>
      <c r="Z1723" s="30">
        <f t="shared" si="667"/>
        <v>2016</v>
      </c>
      <c r="AA1723" s="4">
        <f t="shared" si="668"/>
        <v>-1</v>
      </c>
      <c r="AB1723" s="4">
        <f t="shared" si="669"/>
        <v>-1</v>
      </c>
      <c r="AC1723" s="4">
        <f t="shared" si="670"/>
        <v>0</v>
      </c>
      <c r="AD1723" s="4"/>
      <c r="AE1723" s="4">
        <f t="shared" si="671"/>
        <v>-8.1349622781800024E-3</v>
      </c>
      <c r="AF1723" s="31">
        <f t="shared" si="672"/>
        <v>-0.42199999999999993</v>
      </c>
      <c r="AG1723" s="31">
        <f t="shared" si="673"/>
        <v>-0.44199999999999995</v>
      </c>
      <c r="AH1723" s="3">
        <f t="shared" si="674"/>
        <v>0</v>
      </c>
      <c r="AI1723" s="40" t="b">
        <f t="shared" si="675"/>
        <v>0</v>
      </c>
      <c r="AJ1723" s="3">
        <f t="shared" si="676"/>
        <v>2.3760270662155469E-2</v>
      </c>
      <c r="AK1723" s="3">
        <f t="shared" si="677"/>
        <v>0.74643076642946582</v>
      </c>
    </row>
    <row r="1724" spans="1:37" s="3" customFormat="1" x14ac:dyDescent="0.25">
      <c r="A1724" s="9">
        <v>42708</v>
      </c>
      <c r="B1724" s="1" t="s">
        <v>45</v>
      </c>
      <c r="C1724" s="1" t="s">
        <v>38</v>
      </c>
      <c r="D1724">
        <v>26</v>
      </c>
      <c r="E1724" s="1">
        <v>6</v>
      </c>
      <c r="F1724">
        <f t="shared" si="653"/>
        <v>1</v>
      </c>
      <c r="G1724">
        <f t="shared" si="654"/>
        <v>0</v>
      </c>
      <c r="H1724" s="4">
        <v>1.7869999999999999</v>
      </c>
      <c r="I1724" s="4">
        <v>2.15</v>
      </c>
      <c r="J1724" s="4">
        <v>2.0699999999999998</v>
      </c>
      <c r="K1724" s="4">
        <v>1.847</v>
      </c>
      <c r="L1724" s="18">
        <f t="shared" si="655"/>
        <v>50</v>
      </c>
      <c r="M1724" s="18">
        <f t="shared" si="656"/>
        <v>45</v>
      </c>
      <c r="N1724" s="18">
        <f t="shared" si="657"/>
        <v>45</v>
      </c>
      <c r="O1724" s="18">
        <f t="shared" si="658"/>
        <v>50</v>
      </c>
      <c r="P1724" s="4">
        <f t="shared" si="659"/>
        <v>201612</v>
      </c>
      <c r="Q1724" s="23">
        <f t="shared" si="660"/>
        <v>1.7869999999999999</v>
      </c>
      <c r="R1724" s="23">
        <f t="shared" si="661"/>
        <v>-2.140213247886857</v>
      </c>
      <c r="S1724" s="22">
        <f t="shared" si="662"/>
        <v>-0.35321324788685704</v>
      </c>
      <c r="T1724" s="5">
        <f t="shared" si="663"/>
        <v>1.2031337437045326</v>
      </c>
      <c r="U1724" s="5"/>
      <c r="V1724" s="5"/>
      <c r="W1724" s="5">
        <f t="shared" si="664"/>
        <v>0.78699999999999992</v>
      </c>
      <c r="X1724" s="4">
        <f t="shared" si="665"/>
        <v>1.0699999999999998</v>
      </c>
      <c r="Y1724" s="4">
        <f t="shared" si="666"/>
        <v>0.28299999999999992</v>
      </c>
      <c r="Z1724" s="30">
        <f t="shared" si="667"/>
        <v>2016</v>
      </c>
      <c r="AA1724" s="4">
        <f t="shared" si="668"/>
        <v>-1</v>
      </c>
      <c r="AB1724" s="4">
        <f t="shared" si="669"/>
        <v>-1</v>
      </c>
      <c r="AC1724" s="4">
        <f t="shared" si="670"/>
        <v>0</v>
      </c>
      <c r="AD1724" s="4"/>
      <c r="AE1724" s="4">
        <f t="shared" si="671"/>
        <v>7.6505302655517915E-2</v>
      </c>
      <c r="AF1724" s="31">
        <f t="shared" si="672"/>
        <v>-0.21300000000000008</v>
      </c>
      <c r="AG1724" s="31">
        <f t="shared" si="673"/>
        <v>6.999999999999984E-2</v>
      </c>
      <c r="AH1724" s="3">
        <f t="shared" si="674"/>
        <v>1</v>
      </c>
      <c r="AI1724" s="40">
        <f t="shared" si="675"/>
        <v>5.1791933490618947E-2</v>
      </c>
      <c r="AJ1724" s="3">
        <f t="shared" si="676"/>
        <v>2.4117348234696578E-2</v>
      </c>
      <c r="AK1724" s="3">
        <f t="shared" si="677"/>
        <v>0.73328994438778805</v>
      </c>
    </row>
    <row r="1725" spans="1:37" s="3" customFormat="1" x14ac:dyDescent="0.25">
      <c r="A1725" s="9">
        <v>42708</v>
      </c>
      <c r="B1725" s="1" t="s">
        <v>44</v>
      </c>
      <c r="C1725" s="1" t="s">
        <v>55</v>
      </c>
      <c r="D1725">
        <v>32</v>
      </c>
      <c r="E1725" s="1">
        <v>14</v>
      </c>
      <c r="F1725">
        <f t="shared" si="653"/>
        <v>1</v>
      </c>
      <c r="G1725">
        <f t="shared" si="654"/>
        <v>0</v>
      </c>
      <c r="H1725" s="4">
        <v>1.8129999999999999</v>
      </c>
      <c r="I1725" s="4">
        <v>2.11</v>
      </c>
      <c r="J1725" s="4">
        <v>1.847</v>
      </c>
      <c r="K1725" s="4">
        <v>2.0699999999999998</v>
      </c>
      <c r="L1725" s="18">
        <f t="shared" si="655"/>
        <v>50</v>
      </c>
      <c r="M1725" s="18">
        <f t="shared" si="656"/>
        <v>45</v>
      </c>
      <c r="N1725" s="18">
        <f t="shared" si="657"/>
        <v>50</v>
      </c>
      <c r="O1725" s="18">
        <f t="shared" si="658"/>
        <v>45</v>
      </c>
      <c r="P1725" s="4">
        <f t="shared" si="659"/>
        <v>201612</v>
      </c>
      <c r="Q1725" s="23">
        <f t="shared" si="660"/>
        <v>1.8129999999999999</v>
      </c>
      <c r="R1725" s="23">
        <f t="shared" si="661"/>
        <v>-2.130913201023902</v>
      </c>
      <c r="S1725" s="22">
        <f t="shared" si="662"/>
        <v>-0.31791320102390208</v>
      </c>
      <c r="T1725" s="5">
        <f t="shared" si="663"/>
        <v>1.1638168781025924</v>
      </c>
      <c r="U1725" s="5"/>
      <c r="V1725" s="5"/>
      <c r="W1725" s="5">
        <f t="shared" si="664"/>
        <v>0.81299999999999994</v>
      </c>
      <c r="X1725" s="4">
        <f t="shared" si="665"/>
        <v>0.84699999999999998</v>
      </c>
      <c r="Y1725" s="4">
        <f t="shared" si="666"/>
        <v>3.400000000000003E-2</v>
      </c>
      <c r="Z1725" s="30">
        <f t="shared" si="667"/>
        <v>2016</v>
      </c>
      <c r="AA1725" s="4">
        <f t="shared" si="668"/>
        <v>-1</v>
      </c>
      <c r="AB1725" s="4">
        <f t="shared" si="669"/>
        <v>-1</v>
      </c>
      <c r="AC1725" s="4">
        <f t="shared" si="670"/>
        <v>0</v>
      </c>
      <c r="AD1725" s="4"/>
      <c r="AE1725" s="4">
        <f t="shared" si="671"/>
        <v>1.0153463630143911E-2</v>
      </c>
      <c r="AF1725" s="31">
        <f t="shared" si="672"/>
        <v>-0.18700000000000006</v>
      </c>
      <c r="AG1725" s="31">
        <f t="shared" si="673"/>
        <v>-0.15300000000000002</v>
      </c>
      <c r="AH1725" s="3">
        <f t="shared" si="674"/>
        <v>0</v>
      </c>
      <c r="AI1725" s="40" t="b">
        <f t="shared" si="675"/>
        <v>0</v>
      </c>
      <c r="AJ1725" s="3">
        <f t="shared" si="676"/>
        <v>2.4871271985725363E-2</v>
      </c>
      <c r="AK1725" s="3">
        <f t="shared" si="677"/>
        <v>0.7319240897278193</v>
      </c>
    </row>
    <row r="1726" spans="1:37" s="3" customFormat="1" x14ac:dyDescent="0.25">
      <c r="A1726" s="9">
        <v>42708</v>
      </c>
      <c r="B1726" s="1" t="s">
        <v>62</v>
      </c>
      <c r="C1726" s="1" t="s">
        <v>47</v>
      </c>
      <c r="D1726">
        <v>21</v>
      </c>
      <c r="E1726" s="1">
        <v>13</v>
      </c>
      <c r="F1726">
        <f t="shared" si="653"/>
        <v>1</v>
      </c>
      <c r="G1726">
        <f t="shared" si="654"/>
        <v>0</v>
      </c>
      <c r="H1726" s="4">
        <v>1.35</v>
      </c>
      <c r="I1726" s="4">
        <v>3.52</v>
      </c>
      <c r="J1726" s="4">
        <v>1.325</v>
      </c>
      <c r="K1726" s="4">
        <v>3.7</v>
      </c>
      <c r="L1726" s="18">
        <f t="shared" si="655"/>
        <v>70</v>
      </c>
      <c r="M1726" s="18">
        <f t="shared" si="656"/>
        <v>25</v>
      </c>
      <c r="N1726" s="18">
        <f t="shared" si="657"/>
        <v>75</v>
      </c>
      <c r="O1726" s="18">
        <f t="shared" si="658"/>
        <v>25</v>
      </c>
      <c r="P1726" s="4">
        <f t="shared" si="659"/>
        <v>201612</v>
      </c>
      <c r="Q1726" s="23">
        <f t="shared" si="660"/>
        <v>1.35</v>
      </c>
      <c r="R1726" s="23">
        <f t="shared" si="661"/>
        <v>-3.2539682539682531</v>
      </c>
      <c r="S1726" s="22">
        <f t="shared" si="662"/>
        <v>-1.903968253968253</v>
      </c>
      <c r="T1726" s="5">
        <f t="shared" si="663"/>
        <v>2.6074074074074072</v>
      </c>
      <c r="U1726" s="5"/>
      <c r="V1726" s="5"/>
      <c r="W1726" s="5">
        <f t="shared" si="664"/>
        <v>0.35000000000000009</v>
      </c>
      <c r="X1726" s="4">
        <f t="shared" si="665"/>
        <v>0.32499999999999996</v>
      </c>
      <c r="Y1726" s="4">
        <f t="shared" si="666"/>
        <v>-2.5000000000000133E-2</v>
      </c>
      <c r="Z1726" s="30">
        <f t="shared" si="667"/>
        <v>2016</v>
      </c>
      <c r="AA1726" s="4">
        <f t="shared" si="668"/>
        <v>-1</v>
      </c>
      <c r="AB1726" s="4">
        <f t="shared" si="669"/>
        <v>-1</v>
      </c>
      <c r="AC1726" s="4">
        <f t="shared" si="670"/>
        <v>0</v>
      </c>
      <c r="AD1726" s="4"/>
      <c r="AE1726" s="4">
        <f t="shared" si="671"/>
        <v>-1.3976240391334827E-2</v>
      </c>
      <c r="AF1726" s="31">
        <f t="shared" si="672"/>
        <v>-0.64999999999999991</v>
      </c>
      <c r="AG1726" s="31">
        <f t="shared" si="673"/>
        <v>-0.67500000000000004</v>
      </c>
      <c r="AH1726" s="3">
        <f t="shared" si="674"/>
        <v>0</v>
      </c>
      <c r="AI1726" s="40" t="b">
        <f t="shared" si="675"/>
        <v>0</v>
      </c>
      <c r="AJ1726" s="3">
        <f t="shared" si="676"/>
        <v>2.4229979466118934E-2</v>
      </c>
      <c r="AK1726" s="3">
        <f t="shared" si="677"/>
        <v>0.7843367740253262</v>
      </c>
    </row>
    <row r="1727" spans="1:37" s="3" customFormat="1" x14ac:dyDescent="0.25">
      <c r="A1727" s="9">
        <v>42708</v>
      </c>
      <c r="B1727" s="1" t="s">
        <v>56</v>
      </c>
      <c r="C1727" s="1" t="s">
        <v>35</v>
      </c>
      <c r="D1727">
        <v>10</v>
      </c>
      <c r="E1727" s="1">
        <v>20</v>
      </c>
      <c r="F1727">
        <f t="shared" si="653"/>
        <v>0</v>
      </c>
      <c r="G1727">
        <f t="shared" si="654"/>
        <v>1</v>
      </c>
      <c r="H1727" s="4">
        <v>3.11</v>
      </c>
      <c r="I1727" s="4">
        <v>1.421</v>
      </c>
      <c r="J1727" s="4">
        <v>2.61</v>
      </c>
      <c r="K1727" s="4">
        <v>1.5580000000000001</v>
      </c>
      <c r="L1727" s="18">
        <f t="shared" si="655"/>
        <v>30</v>
      </c>
      <c r="M1727" s="18">
        <f t="shared" si="656"/>
        <v>70</v>
      </c>
      <c r="N1727" s="18">
        <f t="shared" si="657"/>
        <v>35</v>
      </c>
      <c r="O1727" s="18">
        <f t="shared" si="658"/>
        <v>60</v>
      </c>
      <c r="P1727" s="4">
        <f t="shared" si="659"/>
        <v>201612</v>
      </c>
      <c r="Q1727" s="23">
        <f t="shared" si="660"/>
        <v>2.188599577762139</v>
      </c>
      <c r="R1727" s="23">
        <f t="shared" si="661"/>
        <v>-2.8492305614031137</v>
      </c>
      <c r="S1727" s="22">
        <f t="shared" si="662"/>
        <v>-0.66063098364097472</v>
      </c>
      <c r="T1727" s="5">
        <f t="shared" si="663"/>
        <v>0.45691318327974279</v>
      </c>
      <c r="U1727" s="5"/>
      <c r="V1727" s="5"/>
      <c r="W1727" s="5">
        <f t="shared" si="664"/>
        <v>-1</v>
      </c>
      <c r="X1727" s="4">
        <f t="shared" si="665"/>
        <v>-1</v>
      </c>
      <c r="Y1727" s="4">
        <f t="shared" si="666"/>
        <v>0</v>
      </c>
      <c r="Z1727" s="30">
        <f t="shared" si="667"/>
        <v>2016</v>
      </c>
      <c r="AA1727" s="4">
        <f t="shared" si="668"/>
        <v>0.42100000000000004</v>
      </c>
      <c r="AB1727" s="4">
        <f t="shared" si="669"/>
        <v>0.55800000000000005</v>
      </c>
      <c r="AC1727" s="4">
        <f t="shared" si="670"/>
        <v>0.13700000000000001</v>
      </c>
      <c r="AD1727" s="4"/>
      <c r="AE1727" s="4">
        <f t="shared" si="671"/>
        <v>-6.1598354091978669E-2</v>
      </c>
      <c r="AF1727" s="31">
        <f t="shared" si="672"/>
        <v>-0.57899999999999996</v>
      </c>
      <c r="AG1727" s="31">
        <f t="shared" si="673"/>
        <v>-0.44199999999999995</v>
      </c>
      <c r="AH1727" s="3">
        <f t="shared" si="674"/>
        <v>1</v>
      </c>
      <c r="AI1727" s="40">
        <f t="shared" si="675"/>
        <v>3.6608067891475971E-2</v>
      </c>
      <c r="AJ1727" s="3">
        <f t="shared" si="676"/>
        <v>2.4650187596556905E-2</v>
      </c>
      <c r="AK1727" s="3">
        <f t="shared" si="677"/>
        <v>0.76800152600082239</v>
      </c>
    </row>
    <row r="1728" spans="1:37" s="3" customFormat="1" x14ac:dyDescent="0.25">
      <c r="A1728" s="9">
        <v>42708</v>
      </c>
      <c r="B1728" s="1" t="s">
        <v>52</v>
      </c>
      <c r="C1728" s="1" t="s">
        <v>73</v>
      </c>
      <c r="D1728">
        <v>26</v>
      </c>
      <c r="E1728" s="1">
        <v>10</v>
      </c>
      <c r="F1728">
        <f t="shared" si="653"/>
        <v>1</v>
      </c>
      <c r="G1728">
        <f t="shared" si="654"/>
        <v>0</v>
      </c>
      <c r="H1728" s="4">
        <v>1.1359999999999999</v>
      </c>
      <c r="I1728" s="4">
        <v>6.94</v>
      </c>
      <c r="J1728" s="4">
        <v>1.133</v>
      </c>
      <c r="K1728" s="4">
        <v>7.04</v>
      </c>
      <c r="L1728" s="18">
        <f t="shared" si="655"/>
        <v>80</v>
      </c>
      <c r="M1728" s="18">
        <f t="shared" si="656"/>
        <v>10</v>
      </c>
      <c r="N1728" s="18">
        <f t="shared" si="657"/>
        <v>85</v>
      </c>
      <c r="O1728" s="18">
        <f t="shared" si="658"/>
        <v>10</v>
      </c>
      <c r="P1728" s="4">
        <f t="shared" si="659"/>
        <v>201612</v>
      </c>
      <c r="Q1728" s="23">
        <f t="shared" si="660"/>
        <v>1.1359999999999999</v>
      </c>
      <c r="R1728" s="23">
        <f t="shared" si="661"/>
        <v>-7.5212913448207628</v>
      </c>
      <c r="S1728" s="22">
        <f t="shared" si="662"/>
        <v>-6.3852913448207627</v>
      </c>
      <c r="T1728" s="5">
        <f t="shared" si="663"/>
        <v>6.1091549295774659</v>
      </c>
      <c r="U1728" s="5"/>
      <c r="V1728" s="5"/>
      <c r="W1728" s="5">
        <f t="shared" si="664"/>
        <v>0.1359999999999999</v>
      </c>
      <c r="X1728" s="4">
        <f t="shared" si="665"/>
        <v>0.13300000000000001</v>
      </c>
      <c r="Y1728" s="4">
        <f t="shared" si="666"/>
        <v>-2.9999999999998916E-3</v>
      </c>
      <c r="Z1728" s="30">
        <f t="shared" si="667"/>
        <v>2016</v>
      </c>
      <c r="AA1728" s="4">
        <f t="shared" si="668"/>
        <v>-1</v>
      </c>
      <c r="AB1728" s="4">
        <f t="shared" si="669"/>
        <v>-1</v>
      </c>
      <c r="AC1728" s="4">
        <f t="shared" si="670"/>
        <v>0</v>
      </c>
      <c r="AD1728" s="4"/>
      <c r="AE1728" s="4">
        <f t="shared" si="671"/>
        <v>-2.3308429571248235E-3</v>
      </c>
      <c r="AF1728" s="31">
        <f t="shared" si="672"/>
        <v>-0.8640000000000001</v>
      </c>
      <c r="AG1728" s="31">
        <f t="shared" si="673"/>
        <v>-0.86699999999999999</v>
      </c>
      <c r="AH1728" s="3">
        <f t="shared" si="674"/>
        <v>0</v>
      </c>
      <c r="AI1728" s="40" t="b">
        <f t="shared" si="675"/>
        <v>0</v>
      </c>
      <c r="AJ1728" s="3">
        <f t="shared" si="676"/>
        <v>2.3793957404655841E-2</v>
      </c>
      <c r="AK1728" s="3">
        <f t="shared" si="677"/>
        <v>0.87006662880512309</v>
      </c>
    </row>
    <row r="1729" spans="1:37" s="3" customFormat="1" x14ac:dyDescent="0.25">
      <c r="A1729" s="9">
        <v>42708</v>
      </c>
      <c r="B1729" s="1" t="s">
        <v>42</v>
      </c>
      <c r="C1729" s="1" t="s">
        <v>33</v>
      </c>
      <c r="D1729">
        <v>13</v>
      </c>
      <c r="E1729" s="1">
        <v>28</v>
      </c>
      <c r="F1729">
        <f t="shared" si="653"/>
        <v>0</v>
      </c>
      <c r="G1729">
        <f t="shared" si="654"/>
        <v>1</v>
      </c>
      <c r="H1729" s="4">
        <v>1.4</v>
      </c>
      <c r="I1729" s="4">
        <v>3.22</v>
      </c>
      <c r="J1729" s="4">
        <v>1.357</v>
      </c>
      <c r="K1729" s="4">
        <v>3.48</v>
      </c>
      <c r="L1729" s="18">
        <f t="shared" si="655"/>
        <v>70</v>
      </c>
      <c r="M1729" s="18">
        <f t="shared" si="656"/>
        <v>30</v>
      </c>
      <c r="N1729" s="18">
        <f t="shared" si="657"/>
        <v>70</v>
      </c>
      <c r="O1729" s="18">
        <f t="shared" si="658"/>
        <v>25</v>
      </c>
      <c r="P1729" s="4">
        <f t="shared" si="659"/>
        <v>201612</v>
      </c>
      <c r="Q1729" s="23">
        <f t="shared" si="660"/>
        <v>0.43478260869565211</v>
      </c>
      <c r="R1729" s="23">
        <f t="shared" si="661"/>
        <v>-2.9504504504504507</v>
      </c>
      <c r="S1729" s="22">
        <f t="shared" si="662"/>
        <v>-2.5156678417547989</v>
      </c>
      <c r="T1729" s="5">
        <f t="shared" si="663"/>
        <v>2.3000000000000003</v>
      </c>
      <c r="U1729" s="5"/>
      <c r="V1729" s="5"/>
      <c r="W1729" s="5">
        <f t="shared" si="664"/>
        <v>-1</v>
      </c>
      <c r="X1729" s="4">
        <f t="shared" si="665"/>
        <v>-1</v>
      </c>
      <c r="Y1729" s="4">
        <f t="shared" si="666"/>
        <v>0</v>
      </c>
      <c r="Z1729" s="30">
        <f t="shared" si="667"/>
        <v>2016</v>
      </c>
      <c r="AA1729" s="4">
        <f t="shared" si="668"/>
        <v>2.2200000000000002</v>
      </c>
      <c r="AB1729" s="4">
        <f t="shared" si="669"/>
        <v>2.48</v>
      </c>
      <c r="AC1729" s="4">
        <f t="shared" si="670"/>
        <v>0.25999999999999979</v>
      </c>
      <c r="AD1729" s="4"/>
      <c r="AE1729" s="4">
        <f t="shared" si="671"/>
        <v>-2.2633961469628372E-2</v>
      </c>
      <c r="AF1729" s="31">
        <f t="shared" si="672"/>
        <v>1.2200000000000002</v>
      </c>
      <c r="AG1729" s="31">
        <f t="shared" si="673"/>
        <v>1.48</v>
      </c>
      <c r="AH1729" s="3">
        <f t="shared" si="674"/>
        <v>0</v>
      </c>
      <c r="AI1729" s="40" t="b">
        <f t="shared" si="675"/>
        <v>0</v>
      </c>
      <c r="AJ1729" s="3">
        <f t="shared" si="676"/>
        <v>2.4242424242424288E-2</v>
      </c>
      <c r="AK1729" s="3">
        <f t="shared" si="677"/>
        <v>0.77266088720122128</v>
      </c>
    </row>
    <row r="1730" spans="1:37" s="3" customFormat="1" x14ac:dyDescent="0.25">
      <c r="A1730" s="9">
        <v>42705</v>
      </c>
      <c r="B1730" s="1" t="s">
        <v>60</v>
      </c>
      <c r="C1730" s="1" t="s">
        <v>37</v>
      </c>
      <c r="D1730">
        <v>15</v>
      </c>
      <c r="E1730" s="1">
        <v>17</v>
      </c>
      <c r="F1730">
        <f t="shared" si="653"/>
        <v>0</v>
      </c>
      <c r="G1730">
        <f t="shared" si="654"/>
        <v>1</v>
      </c>
      <c r="H1730" s="4">
        <v>2.71</v>
      </c>
      <c r="I1730" s="4">
        <v>1.526</v>
      </c>
      <c r="J1730" s="4">
        <v>2.35</v>
      </c>
      <c r="K1730" s="4">
        <v>1.671</v>
      </c>
      <c r="L1730" s="18">
        <f t="shared" si="655"/>
        <v>30</v>
      </c>
      <c r="M1730" s="18">
        <f t="shared" si="656"/>
        <v>65</v>
      </c>
      <c r="N1730" s="18">
        <f t="shared" si="657"/>
        <v>40</v>
      </c>
      <c r="O1730" s="18">
        <f t="shared" si="658"/>
        <v>55</v>
      </c>
      <c r="P1730" s="4">
        <f t="shared" si="659"/>
        <v>201612</v>
      </c>
      <c r="Q1730" s="23">
        <f t="shared" si="660"/>
        <v>1.7758846657929226</v>
      </c>
      <c r="R1730" s="23">
        <f t="shared" si="661"/>
        <v>-2.4859360060480729</v>
      </c>
      <c r="S1730" s="22">
        <f t="shared" si="662"/>
        <v>-0.71005134025515027</v>
      </c>
      <c r="T1730" s="5">
        <f t="shared" si="663"/>
        <v>0.56309963099631</v>
      </c>
      <c r="U1730" s="5"/>
      <c r="V1730" s="5"/>
      <c r="W1730" s="5">
        <f t="shared" si="664"/>
        <v>-1</v>
      </c>
      <c r="X1730" s="4">
        <f t="shared" si="665"/>
        <v>-1</v>
      </c>
      <c r="Y1730" s="4">
        <f t="shared" si="666"/>
        <v>0</v>
      </c>
      <c r="Z1730" s="30">
        <f t="shared" si="667"/>
        <v>2016</v>
      </c>
      <c r="AA1730" s="4">
        <f t="shared" si="668"/>
        <v>0.52600000000000002</v>
      </c>
      <c r="AB1730" s="4">
        <f t="shared" si="669"/>
        <v>0.67100000000000004</v>
      </c>
      <c r="AC1730" s="4">
        <f t="shared" si="670"/>
        <v>0.14500000000000002</v>
      </c>
      <c r="AD1730" s="4"/>
      <c r="AE1730" s="4">
        <f t="shared" si="671"/>
        <v>-5.6528224856716658E-2</v>
      </c>
      <c r="AF1730" s="31">
        <f t="shared" si="672"/>
        <v>-0.47399999999999998</v>
      </c>
      <c r="AG1730" s="31">
        <f t="shared" si="673"/>
        <v>-0.32899999999999996</v>
      </c>
      <c r="AH1730" s="3">
        <f t="shared" si="674"/>
        <v>1</v>
      </c>
      <c r="AI1730" s="40">
        <f t="shared" si="675"/>
        <v>3.2552264481352178E-2</v>
      </c>
      <c r="AJ1730" s="3">
        <f t="shared" si="676"/>
        <v>2.3734655335221788E-2</v>
      </c>
      <c r="AK1730" s="3">
        <f t="shared" si="677"/>
        <v>0.7523100973544814</v>
      </c>
    </row>
    <row r="1731" spans="1:37" s="3" customFormat="1" x14ac:dyDescent="0.25">
      <c r="A1731" s="9">
        <v>42702</v>
      </c>
      <c r="B1731" s="1" t="s">
        <v>55</v>
      </c>
      <c r="C1731" s="1" t="s">
        <v>62</v>
      </c>
      <c r="D1731">
        <v>13</v>
      </c>
      <c r="E1731" s="1">
        <v>27</v>
      </c>
      <c r="F1731">
        <f t="shared" ref="F1731:F1794" si="678">IF(D1731&gt;E1731,1,0)</f>
        <v>0</v>
      </c>
      <c r="G1731">
        <f t="shared" ref="G1731:G1794" si="679">IF(E1731&gt;D1731,1,0)</f>
        <v>1</v>
      </c>
      <c r="H1731" s="4">
        <v>1.5309999999999999</v>
      </c>
      <c r="I1731" s="4">
        <v>2.69</v>
      </c>
      <c r="J1731" s="4">
        <v>1.512</v>
      </c>
      <c r="K1731" s="4">
        <v>2.75</v>
      </c>
      <c r="L1731" s="18">
        <f t="shared" ref="L1731:L1794" si="680">INT(100/H1731/10)*10</f>
        <v>60</v>
      </c>
      <c r="M1731" s="18">
        <f t="shared" ref="M1731:M1794" si="681">INT(100/I1731/5)*5</f>
        <v>35</v>
      </c>
      <c r="N1731" s="18">
        <f t="shared" ref="N1731:N1794" si="682">INT(100/J1731/5)*5</f>
        <v>65</v>
      </c>
      <c r="O1731" s="18">
        <f t="shared" ref="O1731:O1794" si="683">INT(100/K1731/5)*5</f>
        <v>35</v>
      </c>
      <c r="P1731" s="4">
        <f t="shared" ref="P1731:P1794" si="684">YEAR(A1731)*100+MONTH(A1731)</f>
        <v>201611</v>
      </c>
      <c r="Q1731" s="23">
        <f t="shared" ref="Q1731:Q1794" si="685">IF(F1731=1,H1731,H1731/I1731)</f>
        <v>0.56914498141263936</v>
      </c>
      <c r="R1731" s="23">
        <f t="shared" ref="R1731:R1794" si="686">-1/(H1731-1)-1/(I1731-1)</f>
        <v>-2.474955147706126</v>
      </c>
      <c r="S1731" s="22">
        <f t="shared" ref="S1731:S1794" si="687">Q1731+R1731</f>
        <v>-1.9058101662934868</v>
      </c>
      <c r="T1731" s="5">
        <f t="shared" ref="T1731:T1794" si="688">I1731/H1731</f>
        <v>1.7570215545395167</v>
      </c>
      <c r="U1731" s="5"/>
      <c r="V1731" s="5"/>
      <c r="W1731" s="5">
        <f t="shared" ref="W1731:W1794" si="689">H1731*F1731-1</f>
        <v>-1</v>
      </c>
      <c r="X1731" s="4">
        <f t="shared" ref="X1731:X1794" si="690">J1731*F1731-1</f>
        <v>-1</v>
      </c>
      <c r="Y1731" s="4">
        <f t="shared" ref="Y1731:Y1794" si="691">X1731-W1731</f>
        <v>0</v>
      </c>
      <c r="Z1731" s="30">
        <f t="shared" ref="Z1731:Z1794" si="692">YEAR(A1731)</f>
        <v>2016</v>
      </c>
      <c r="AA1731" s="4">
        <f t="shared" ref="AA1731:AA1794" si="693">I1731*G1731-1</f>
        <v>1.69</v>
      </c>
      <c r="AB1731" s="4">
        <f t="shared" ref="AB1731:AB1794" si="694">G1731*K1731-1</f>
        <v>1.75</v>
      </c>
      <c r="AC1731" s="4">
        <f t="shared" ref="AC1731:AC1794" si="695">AB1731-AA1731</f>
        <v>6.0000000000000053E-2</v>
      </c>
      <c r="AD1731" s="4"/>
      <c r="AE1731" s="4">
        <f t="shared" ref="AE1731:AE1794" si="696">(1/H1731-1/J1731)</f>
        <v>-8.2077972345770966E-3</v>
      </c>
      <c r="AF1731" s="31">
        <f t="shared" ref="AF1731:AF1794" si="697">H1731*F1731+I1731*G1731-2</f>
        <v>0.69</v>
      </c>
      <c r="AG1731" s="31">
        <f t="shared" ref="AG1731:AG1794" si="698">F1731*J1731+G1731*K1731-2</f>
        <v>0.75</v>
      </c>
      <c r="AH1731" s="3">
        <f t="shared" ref="AH1731:AH1794" si="699">IF(OR((1/H1731+1/K1731)&lt;1,(1/I1731+1/J1731)&lt;1),1,0)</f>
        <v>0</v>
      </c>
      <c r="AI1731" s="40" t="b">
        <f t="shared" ref="AI1731:AI1794" si="700">IF(MIN(1/H1731+1/K1731,1/I1731+1/J1731)&lt;0.99,1-MIN(1/H1731+1/K1731,1/I1731+1/J1731))</f>
        <v>0</v>
      </c>
      <c r="AJ1731" s="3">
        <f t="shared" ref="AJ1731:AJ1794" si="701">1-H1731*I1731/(H1731+I1731)</f>
        <v>2.4309405354181579E-2</v>
      </c>
      <c r="AK1731" s="3">
        <f t="shared" ref="AK1731:AK1794" si="702">1-(1/H1731+1/I1731)/H1731/I1731</f>
        <v>0.75113695496614086</v>
      </c>
    </row>
    <row r="1732" spans="1:37" s="3" customFormat="1" x14ac:dyDescent="0.25">
      <c r="A1732" s="9">
        <v>42701</v>
      </c>
      <c r="B1732" s="1" t="s">
        <v>35</v>
      </c>
      <c r="C1732" s="1" t="s">
        <v>49</v>
      </c>
      <c r="D1732">
        <v>27</v>
      </c>
      <c r="E1732" s="1">
        <v>30</v>
      </c>
      <c r="F1732">
        <f t="shared" si="678"/>
        <v>0</v>
      </c>
      <c r="G1732">
        <f t="shared" si="679"/>
        <v>1</v>
      </c>
      <c r="H1732" s="4">
        <v>1.6060000000000001</v>
      </c>
      <c r="I1732" s="4">
        <v>2.4900000000000002</v>
      </c>
      <c r="J1732" s="4">
        <v>1.5580000000000001</v>
      </c>
      <c r="K1732" s="4">
        <v>2.61</v>
      </c>
      <c r="L1732" s="18">
        <f t="shared" si="680"/>
        <v>60</v>
      </c>
      <c r="M1732" s="18">
        <f t="shared" si="681"/>
        <v>40</v>
      </c>
      <c r="N1732" s="18">
        <f t="shared" si="682"/>
        <v>60</v>
      </c>
      <c r="O1732" s="18">
        <f t="shared" si="683"/>
        <v>35</v>
      </c>
      <c r="P1732" s="4">
        <f t="shared" si="684"/>
        <v>201611</v>
      </c>
      <c r="Q1732" s="23">
        <f t="shared" si="685"/>
        <v>0.64497991967871482</v>
      </c>
      <c r="R1732" s="23">
        <f t="shared" si="686"/>
        <v>-2.3213059560989651</v>
      </c>
      <c r="S1732" s="22">
        <f t="shared" si="687"/>
        <v>-1.6763260364202504</v>
      </c>
      <c r="T1732" s="5">
        <f t="shared" si="688"/>
        <v>1.5504358655043586</v>
      </c>
      <c r="U1732" s="5"/>
      <c r="V1732" s="5"/>
      <c r="W1732" s="5">
        <f t="shared" si="689"/>
        <v>-1</v>
      </c>
      <c r="X1732" s="4">
        <f t="shared" si="690"/>
        <v>-1</v>
      </c>
      <c r="Y1732" s="4">
        <f t="shared" si="691"/>
        <v>0</v>
      </c>
      <c r="Z1732" s="30">
        <f t="shared" si="692"/>
        <v>2016</v>
      </c>
      <c r="AA1732" s="4">
        <f t="shared" si="693"/>
        <v>1.4900000000000002</v>
      </c>
      <c r="AB1732" s="4">
        <f t="shared" si="694"/>
        <v>1.6099999999999999</v>
      </c>
      <c r="AC1732" s="4">
        <f t="shared" si="695"/>
        <v>0.11999999999999966</v>
      </c>
      <c r="AD1732" s="4"/>
      <c r="AE1732" s="4">
        <f t="shared" si="696"/>
        <v>-1.9183517521745408E-2</v>
      </c>
      <c r="AF1732" s="31">
        <f t="shared" si="697"/>
        <v>0.49000000000000021</v>
      </c>
      <c r="AG1732" s="31">
        <f t="shared" si="698"/>
        <v>0.60999999999999988</v>
      </c>
      <c r="AH1732" s="3">
        <f t="shared" si="699"/>
        <v>0</v>
      </c>
      <c r="AI1732" s="40" t="b">
        <f t="shared" si="700"/>
        <v>0</v>
      </c>
      <c r="AJ1732" s="3">
        <f t="shared" si="701"/>
        <v>2.3696289062499876E-2</v>
      </c>
      <c r="AK1732" s="3">
        <f t="shared" si="702"/>
        <v>0.74386426604813749</v>
      </c>
    </row>
    <row r="1733" spans="1:37" s="3" customFormat="1" x14ac:dyDescent="0.25">
      <c r="A1733" s="9">
        <v>42701</v>
      </c>
      <c r="B1733" s="1" t="s">
        <v>53</v>
      </c>
      <c r="C1733" s="1" t="s">
        <v>52</v>
      </c>
      <c r="D1733">
        <v>17</v>
      </c>
      <c r="E1733" s="1">
        <v>22</v>
      </c>
      <c r="F1733">
        <f t="shared" si="678"/>
        <v>0</v>
      </c>
      <c r="G1733">
        <f t="shared" si="679"/>
        <v>1</v>
      </c>
      <c r="H1733" s="4">
        <v>4.18</v>
      </c>
      <c r="I1733" s="4">
        <v>1.2729999999999999</v>
      </c>
      <c r="J1733" s="4">
        <v>4.6100000000000003</v>
      </c>
      <c r="K1733" s="4">
        <v>1.238</v>
      </c>
      <c r="L1733" s="18">
        <f t="shared" si="680"/>
        <v>20</v>
      </c>
      <c r="M1733" s="18">
        <f t="shared" si="681"/>
        <v>75</v>
      </c>
      <c r="N1733" s="18">
        <f t="shared" si="682"/>
        <v>20</v>
      </c>
      <c r="O1733" s="18">
        <f t="shared" si="683"/>
        <v>80</v>
      </c>
      <c r="P1733" s="4">
        <f t="shared" si="684"/>
        <v>201611</v>
      </c>
      <c r="Q1733" s="23">
        <f t="shared" si="685"/>
        <v>3.283582089552239</v>
      </c>
      <c r="R1733" s="23">
        <f t="shared" si="686"/>
        <v>-3.9774690718086956</v>
      </c>
      <c r="S1733" s="22">
        <f t="shared" si="687"/>
        <v>-0.69388698225645662</v>
      </c>
      <c r="T1733" s="5">
        <f t="shared" si="688"/>
        <v>0.30454545454545456</v>
      </c>
      <c r="U1733" s="5"/>
      <c r="V1733" s="5"/>
      <c r="W1733" s="5">
        <f t="shared" si="689"/>
        <v>-1</v>
      </c>
      <c r="X1733" s="4">
        <f t="shared" si="690"/>
        <v>-1</v>
      </c>
      <c r="Y1733" s="4">
        <f t="shared" si="691"/>
        <v>0</v>
      </c>
      <c r="Z1733" s="30">
        <f t="shared" si="692"/>
        <v>2016</v>
      </c>
      <c r="AA1733" s="4">
        <f t="shared" si="693"/>
        <v>0.27299999999999991</v>
      </c>
      <c r="AB1733" s="4">
        <f t="shared" si="694"/>
        <v>0.23799999999999999</v>
      </c>
      <c r="AC1733" s="4">
        <f t="shared" si="695"/>
        <v>-3.499999999999992E-2</v>
      </c>
      <c r="AD1733" s="4"/>
      <c r="AE1733" s="4">
        <f t="shared" si="696"/>
        <v>2.2314710064453236E-2</v>
      </c>
      <c r="AF1733" s="31">
        <f t="shared" si="697"/>
        <v>-0.72700000000000009</v>
      </c>
      <c r="AG1733" s="31">
        <f t="shared" si="698"/>
        <v>-0.76200000000000001</v>
      </c>
      <c r="AH1733" s="3">
        <f t="shared" si="699"/>
        <v>0</v>
      </c>
      <c r="AI1733" s="40" t="b">
        <f t="shared" si="700"/>
        <v>0</v>
      </c>
      <c r="AJ1733" s="3">
        <f t="shared" si="701"/>
        <v>2.4181184668989664E-2</v>
      </c>
      <c r="AK1733" s="3">
        <f t="shared" si="702"/>
        <v>0.80741337303677407</v>
      </c>
    </row>
    <row r="1734" spans="1:37" s="3" customFormat="1" x14ac:dyDescent="0.25">
      <c r="A1734" s="9">
        <v>42701</v>
      </c>
      <c r="B1734" s="1" t="s">
        <v>54</v>
      </c>
      <c r="C1734" s="1" t="s">
        <v>40</v>
      </c>
      <c r="D1734">
        <v>35</v>
      </c>
      <c r="E1734" s="1">
        <v>32</v>
      </c>
      <c r="F1734">
        <f t="shared" si="678"/>
        <v>1</v>
      </c>
      <c r="G1734">
        <f t="shared" si="679"/>
        <v>0</v>
      </c>
      <c r="H1734" s="4">
        <v>1.6659999999999999</v>
      </c>
      <c r="I1734" s="4">
        <v>2.36</v>
      </c>
      <c r="J1734" s="4">
        <v>1.5549999999999999</v>
      </c>
      <c r="K1734" s="4">
        <v>2.62</v>
      </c>
      <c r="L1734" s="18">
        <f t="shared" si="680"/>
        <v>60</v>
      </c>
      <c r="M1734" s="18">
        <f t="shared" si="681"/>
        <v>40</v>
      </c>
      <c r="N1734" s="18">
        <f t="shared" si="682"/>
        <v>60</v>
      </c>
      <c r="O1734" s="18">
        <f t="shared" si="683"/>
        <v>35</v>
      </c>
      <c r="P1734" s="4">
        <f t="shared" si="684"/>
        <v>201611</v>
      </c>
      <c r="Q1734" s="23">
        <f t="shared" si="685"/>
        <v>1.6659999999999999</v>
      </c>
      <c r="R1734" s="23">
        <f t="shared" si="686"/>
        <v>-2.2367956191485607</v>
      </c>
      <c r="S1734" s="22">
        <f t="shared" si="687"/>
        <v>-0.57079561914856081</v>
      </c>
      <c r="T1734" s="5">
        <f t="shared" si="688"/>
        <v>1.4165666266506602</v>
      </c>
      <c r="U1734" s="5"/>
      <c r="V1734" s="5"/>
      <c r="W1734" s="5">
        <f t="shared" si="689"/>
        <v>0.66599999999999993</v>
      </c>
      <c r="X1734" s="4">
        <f t="shared" si="690"/>
        <v>0.55499999999999994</v>
      </c>
      <c r="Y1734" s="4">
        <f t="shared" si="691"/>
        <v>-0.11099999999999999</v>
      </c>
      <c r="Z1734" s="30">
        <f t="shared" si="692"/>
        <v>2016</v>
      </c>
      <c r="AA1734" s="4">
        <f t="shared" si="693"/>
        <v>-1</v>
      </c>
      <c r="AB1734" s="4">
        <f t="shared" si="694"/>
        <v>-1</v>
      </c>
      <c r="AC1734" s="4">
        <f t="shared" si="695"/>
        <v>0</v>
      </c>
      <c r="AD1734" s="4"/>
      <c r="AE1734" s="4">
        <f t="shared" si="696"/>
        <v>-4.284672068184181E-2</v>
      </c>
      <c r="AF1734" s="31">
        <f t="shared" si="697"/>
        <v>-0.33400000000000007</v>
      </c>
      <c r="AG1734" s="31">
        <f t="shared" si="698"/>
        <v>-0.44500000000000006</v>
      </c>
      <c r="AH1734" s="3">
        <f t="shared" si="699"/>
        <v>1</v>
      </c>
      <c r="AI1734" s="40">
        <f t="shared" si="700"/>
        <v>1.8080514648607493E-2</v>
      </c>
      <c r="AJ1734" s="3">
        <f t="shared" si="701"/>
        <v>2.3407848981619517E-2</v>
      </c>
      <c r="AK1734" s="3">
        <f t="shared" si="702"/>
        <v>0.7395647471875858</v>
      </c>
    </row>
    <row r="1735" spans="1:37" s="3" customFormat="1" x14ac:dyDescent="0.25">
      <c r="A1735" s="9">
        <v>42701</v>
      </c>
      <c r="B1735" s="1" t="s">
        <v>39</v>
      </c>
      <c r="C1735" s="1" t="s">
        <v>61</v>
      </c>
      <c r="D1735">
        <v>14</v>
      </c>
      <c r="E1735" s="1">
        <v>5</v>
      </c>
      <c r="F1735">
        <f t="shared" si="678"/>
        <v>1</v>
      </c>
      <c r="G1735">
        <f t="shared" si="679"/>
        <v>0</v>
      </c>
      <c r="H1735" s="4">
        <v>3.18</v>
      </c>
      <c r="I1735" s="4">
        <v>1.4079999999999999</v>
      </c>
      <c r="J1735" s="4">
        <v>2.97</v>
      </c>
      <c r="K1735" s="4">
        <v>1.454</v>
      </c>
      <c r="L1735" s="18">
        <f t="shared" si="680"/>
        <v>30</v>
      </c>
      <c r="M1735" s="18">
        <f t="shared" si="681"/>
        <v>70</v>
      </c>
      <c r="N1735" s="18">
        <f t="shared" si="682"/>
        <v>30</v>
      </c>
      <c r="O1735" s="18">
        <f t="shared" si="683"/>
        <v>65</v>
      </c>
      <c r="P1735" s="4">
        <f t="shared" si="684"/>
        <v>201611</v>
      </c>
      <c r="Q1735" s="23">
        <f t="shared" si="685"/>
        <v>3.18</v>
      </c>
      <c r="R1735" s="23">
        <f t="shared" si="686"/>
        <v>-2.9096959884871385</v>
      </c>
      <c r="S1735" s="22">
        <f t="shared" si="687"/>
        <v>0.27030401151286165</v>
      </c>
      <c r="T1735" s="5">
        <f t="shared" si="688"/>
        <v>0.44276729559748423</v>
      </c>
      <c r="U1735" s="5"/>
      <c r="V1735" s="5"/>
      <c r="W1735" s="5">
        <f t="shared" si="689"/>
        <v>2.1800000000000002</v>
      </c>
      <c r="X1735" s="4">
        <f t="shared" si="690"/>
        <v>1.9700000000000002</v>
      </c>
      <c r="Y1735" s="4">
        <f t="shared" si="691"/>
        <v>-0.20999999999999996</v>
      </c>
      <c r="Z1735" s="30">
        <f t="shared" si="692"/>
        <v>2016</v>
      </c>
      <c r="AA1735" s="4">
        <f t="shared" si="693"/>
        <v>-1</v>
      </c>
      <c r="AB1735" s="4">
        <f t="shared" si="694"/>
        <v>-1</v>
      </c>
      <c r="AC1735" s="4">
        <f t="shared" si="695"/>
        <v>0</v>
      </c>
      <c r="AD1735" s="4"/>
      <c r="AE1735" s="4">
        <f t="shared" si="696"/>
        <v>-2.2234927895305234E-2</v>
      </c>
      <c r="AF1735" s="31">
        <f t="shared" si="697"/>
        <v>1.1800000000000002</v>
      </c>
      <c r="AG1735" s="31">
        <f t="shared" si="698"/>
        <v>0.9700000000000002</v>
      </c>
      <c r="AH1735" s="3">
        <f t="shared" si="699"/>
        <v>0</v>
      </c>
      <c r="AI1735" s="40" t="b">
        <f t="shared" si="700"/>
        <v>0</v>
      </c>
      <c r="AJ1735" s="3">
        <f t="shared" si="701"/>
        <v>2.4097646033130027E-2</v>
      </c>
      <c r="AK1735" s="3">
        <f t="shared" si="702"/>
        <v>0.77114317968921875</v>
      </c>
    </row>
    <row r="1736" spans="1:37" s="3" customFormat="1" x14ac:dyDescent="0.25">
      <c r="A1736" s="9">
        <v>42701</v>
      </c>
      <c r="B1736" s="1" t="s">
        <v>41</v>
      </c>
      <c r="C1736" s="1" t="s">
        <v>63</v>
      </c>
      <c r="D1736">
        <v>38</v>
      </c>
      <c r="E1736" s="1">
        <v>19</v>
      </c>
      <c r="F1736">
        <f t="shared" si="678"/>
        <v>1</v>
      </c>
      <c r="G1736">
        <f t="shared" si="679"/>
        <v>0</v>
      </c>
      <c r="H1736" s="4">
        <v>1.4730000000000001</v>
      </c>
      <c r="I1736" s="4">
        <v>2.89</v>
      </c>
      <c r="J1736" s="4">
        <v>1.51</v>
      </c>
      <c r="K1736" s="4">
        <v>2.76</v>
      </c>
      <c r="L1736" s="18">
        <f t="shared" si="680"/>
        <v>60</v>
      </c>
      <c r="M1736" s="18">
        <f t="shared" si="681"/>
        <v>30</v>
      </c>
      <c r="N1736" s="18">
        <f t="shared" si="682"/>
        <v>65</v>
      </c>
      <c r="O1736" s="18">
        <f t="shared" si="683"/>
        <v>35</v>
      </c>
      <c r="P1736" s="4">
        <f t="shared" si="684"/>
        <v>201611</v>
      </c>
      <c r="Q1736" s="23">
        <f t="shared" si="685"/>
        <v>1.4730000000000001</v>
      </c>
      <c r="R1736" s="23">
        <f t="shared" si="686"/>
        <v>-2.6432654339631076</v>
      </c>
      <c r="S1736" s="22">
        <f t="shared" si="687"/>
        <v>-1.1702654339631076</v>
      </c>
      <c r="T1736" s="5">
        <f t="shared" si="688"/>
        <v>1.9619823489477257</v>
      </c>
      <c r="U1736" s="5"/>
      <c r="V1736" s="5"/>
      <c r="W1736" s="5">
        <f t="shared" si="689"/>
        <v>0.47300000000000009</v>
      </c>
      <c r="X1736" s="4">
        <f t="shared" si="690"/>
        <v>0.51</v>
      </c>
      <c r="Y1736" s="4">
        <f t="shared" si="691"/>
        <v>3.6999999999999922E-2</v>
      </c>
      <c r="Z1736" s="30">
        <f t="shared" si="692"/>
        <v>2016</v>
      </c>
      <c r="AA1736" s="4">
        <f t="shared" si="693"/>
        <v>-1</v>
      </c>
      <c r="AB1736" s="4">
        <f t="shared" si="694"/>
        <v>-1</v>
      </c>
      <c r="AC1736" s="4">
        <f t="shared" si="695"/>
        <v>0</v>
      </c>
      <c r="AD1736" s="4"/>
      <c r="AE1736" s="4">
        <f t="shared" si="696"/>
        <v>1.6634970304329921E-2</v>
      </c>
      <c r="AF1736" s="31">
        <f t="shared" si="697"/>
        <v>-0.52699999999999991</v>
      </c>
      <c r="AG1736" s="31">
        <f t="shared" si="698"/>
        <v>-0.49</v>
      </c>
      <c r="AH1736" s="3">
        <f t="shared" si="699"/>
        <v>0</v>
      </c>
      <c r="AI1736" s="40" t="b">
        <f t="shared" si="700"/>
        <v>0</v>
      </c>
      <c r="AJ1736" s="3">
        <f t="shared" si="701"/>
        <v>2.4302085720834254E-2</v>
      </c>
      <c r="AK1736" s="3">
        <f t="shared" si="702"/>
        <v>0.75924016679019501</v>
      </c>
    </row>
    <row r="1737" spans="1:37" s="3" customFormat="1" x14ac:dyDescent="0.25">
      <c r="A1737" s="9">
        <v>42701</v>
      </c>
      <c r="B1737" s="1" t="s">
        <v>43</v>
      </c>
      <c r="C1737" s="1" t="s">
        <v>44</v>
      </c>
      <c r="D1737">
        <v>19</v>
      </c>
      <c r="E1737" s="1">
        <v>14</v>
      </c>
      <c r="F1737">
        <f t="shared" si="678"/>
        <v>1</v>
      </c>
      <c r="G1737">
        <f t="shared" si="679"/>
        <v>0</v>
      </c>
      <c r="H1737" s="4">
        <v>1.4830000000000001</v>
      </c>
      <c r="I1737" s="4">
        <v>2.86</v>
      </c>
      <c r="J1737" s="4">
        <v>1.581</v>
      </c>
      <c r="K1737" s="4">
        <v>2.5499999999999998</v>
      </c>
      <c r="L1737" s="18">
        <f t="shared" si="680"/>
        <v>60</v>
      </c>
      <c r="M1737" s="18">
        <f t="shared" si="681"/>
        <v>30</v>
      </c>
      <c r="N1737" s="18">
        <f t="shared" si="682"/>
        <v>60</v>
      </c>
      <c r="O1737" s="18">
        <f t="shared" si="683"/>
        <v>35</v>
      </c>
      <c r="P1737" s="4">
        <f t="shared" si="684"/>
        <v>201611</v>
      </c>
      <c r="Q1737" s="23">
        <f t="shared" si="685"/>
        <v>1.4830000000000001</v>
      </c>
      <c r="R1737" s="23">
        <f t="shared" si="686"/>
        <v>-2.6080277833433509</v>
      </c>
      <c r="S1737" s="22">
        <f t="shared" si="687"/>
        <v>-1.1250277833433509</v>
      </c>
      <c r="T1737" s="5">
        <f t="shared" si="688"/>
        <v>1.9285232636547536</v>
      </c>
      <c r="U1737" s="5"/>
      <c r="V1737" s="5"/>
      <c r="W1737" s="5">
        <f t="shared" si="689"/>
        <v>0.4830000000000001</v>
      </c>
      <c r="X1737" s="4">
        <f t="shared" si="690"/>
        <v>0.58099999999999996</v>
      </c>
      <c r="Y1737" s="4">
        <f t="shared" si="691"/>
        <v>9.7999999999999865E-2</v>
      </c>
      <c r="Z1737" s="30">
        <f t="shared" si="692"/>
        <v>2016</v>
      </c>
      <c r="AA1737" s="4">
        <f t="shared" si="693"/>
        <v>-1</v>
      </c>
      <c r="AB1737" s="4">
        <f t="shared" si="694"/>
        <v>-1</v>
      </c>
      <c r="AC1737" s="4">
        <f t="shared" si="695"/>
        <v>0</v>
      </c>
      <c r="AD1737" s="4"/>
      <c r="AE1737" s="4">
        <f t="shared" si="696"/>
        <v>4.1797764502011558E-2</v>
      </c>
      <c r="AF1737" s="31">
        <f t="shared" si="697"/>
        <v>-0.5169999999999999</v>
      </c>
      <c r="AG1737" s="31">
        <f t="shared" si="698"/>
        <v>-0.41900000000000004</v>
      </c>
      <c r="AH1737" s="3">
        <f t="shared" si="699"/>
        <v>1</v>
      </c>
      <c r="AI1737" s="40">
        <f t="shared" si="700"/>
        <v>1.7838581405943743E-2</v>
      </c>
      <c r="AJ1737" s="3">
        <f t="shared" si="701"/>
        <v>2.3398572415381014E-2</v>
      </c>
      <c r="AK1737" s="3">
        <f t="shared" si="702"/>
        <v>0.75857876844421679</v>
      </c>
    </row>
    <row r="1738" spans="1:37" s="3" customFormat="1" x14ac:dyDescent="0.25">
      <c r="A1738" s="9">
        <v>42701</v>
      </c>
      <c r="B1738" s="1" t="s">
        <v>46</v>
      </c>
      <c r="C1738" s="1" t="s">
        <v>56</v>
      </c>
      <c r="D1738">
        <v>28</v>
      </c>
      <c r="E1738" s="1">
        <v>21</v>
      </c>
      <c r="F1738">
        <f t="shared" si="678"/>
        <v>1</v>
      </c>
      <c r="G1738">
        <f t="shared" si="679"/>
        <v>0</v>
      </c>
      <c r="H1738" s="4">
        <v>1.3220000000000001</v>
      </c>
      <c r="I1738" s="4">
        <v>3.73</v>
      </c>
      <c r="J1738" s="4">
        <v>1.2769999999999999</v>
      </c>
      <c r="K1738" s="4">
        <v>4.1399999999999997</v>
      </c>
      <c r="L1738" s="18">
        <f t="shared" si="680"/>
        <v>70</v>
      </c>
      <c r="M1738" s="18">
        <f t="shared" si="681"/>
        <v>25</v>
      </c>
      <c r="N1738" s="18">
        <f t="shared" si="682"/>
        <v>75</v>
      </c>
      <c r="O1738" s="18">
        <f t="shared" si="683"/>
        <v>20</v>
      </c>
      <c r="P1738" s="4">
        <f t="shared" si="684"/>
        <v>201611</v>
      </c>
      <c r="Q1738" s="23">
        <f t="shared" si="685"/>
        <v>1.3220000000000001</v>
      </c>
      <c r="R1738" s="23">
        <f t="shared" si="686"/>
        <v>-3.4718904284121668</v>
      </c>
      <c r="S1738" s="22">
        <f t="shared" si="687"/>
        <v>-2.1498904284121667</v>
      </c>
      <c r="T1738" s="5">
        <f t="shared" si="688"/>
        <v>2.8214826021180031</v>
      </c>
      <c r="U1738" s="5"/>
      <c r="V1738" s="5"/>
      <c r="W1738" s="5">
        <f t="shared" si="689"/>
        <v>0.32200000000000006</v>
      </c>
      <c r="X1738" s="4">
        <f t="shared" si="690"/>
        <v>0.27699999999999991</v>
      </c>
      <c r="Y1738" s="4">
        <f t="shared" si="691"/>
        <v>-4.5000000000000151E-2</v>
      </c>
      <c r="Z1738" s="30">
        <f t="shared" si="692"/>
        <v>2016</v>
      </c>
      <c r="AA1738" s="4">
        <f t="shared" si="693"/>
        <v>-1</v>
      </c>
      <c r="AB1738" s="4">
        <f t="shared" si="694"/>
        <v>-1</v>
      </c>
      <c r="AC1738" s="4">
        <f t="shared" si="695"/>
        <v>0</v>
      </c>
      <c r="AD1738" s="4"/>
      <c r="AE1738" s="4">
        <f t="shared" si="696"/>
        <v>-2.665570426147712E-2</v>
      </c>
      <c r="AF1738" s="31">
        <f t="shared" si="697"/>
        <v>-0.67799999999999994</v>
      </c>
      <c r="AG1738" s="31">
        <f t="shared" si="698"/>
        <v>-0.72300000000000009</v>
      </c>
      <c r="AH1738" s="3">
        <f t="shared" si="699"/>
        <v>1</v>
      </c>
      <c r="AI1738" s="40" t="b">
        <f t="shared" si="700"/>
        <v>0</v>
      </c>
      <c r="AJ1738" s="3">
        <f t="shared" si="701"/>
        <v>2.3939034045922236E-2</v>
      </c>
      <c r="AK1738" s="3">
        <f t="shared" si="702"/>
        <v>0.79223003435616923</v>
      </c>
    </row>
    <row r="1739" spans="1:37" s="3" customFormat="1" x14ac:dyDescent="0.25">
      <c r="A1739" s="9">
        <v>42701</v>
      </c>
      <c r="B1739" s="1" t="s">
        <v>45</v>
      </c>
      <c r="C1739" s="1" t="s">
        <v>50</v>
      </c>
      <c r="D1739">
        <v>21</v>
      </c>
      <c r="E1739" s="1">
        <v>27</v>
      </c>
      <c r="F1739">
        <f t="shared" si="678"/>
        <v>0</v>
      </c>
      <c r="G1739">
        <f t="shared" si="679"/>
        <v>1</v>
      </c>
      <c r="H1739" s="4">
        <v>2.81</v>
      </c>
      <c r="I1739" s="4">
        <v>1.4950000000000001</v>
      </c>
      <c r="J1739" s="4">
        <v>3.22</v>
      </c>
      <c r="K1739" s="4">
        <v>1.4</v>
      </c>
      <c r="L1739" s="18">
        <f t="shared" si="680"/>
        <v>30</v>
      </c>
      <c r="M1739" s="18">
        <f t="shared" si="681"/>
        <v>65</v>
      </c>
      <c r="N1739" s="18">
        <f t="shared" si="682"/>
        <v>30</v>
      </c>
      <c r="O1739" s="18">
        <f t="shared" si="683"/>
        <v>70</v>
      </c>
      <c r="P1739" s="4">
        <f t="shared" si="684"/>
        <v>201611</v>
      </c>
      <c r="Q1739" s="23">
        <f t="shared" si="685"/>
        <v>1.8795986622073577</v>
      </c>
      <c r="R1739" s="23">
        <f t="shared" si="686"/>
        <v>-2.5726882080473237</v>
      </c>
      <c r="S1739" s="22">
        <f t="shared" si="687"/>
        <v>-0.69308954583996596</v>
      </c>
      <c r="T1739" s="5">
        <f t="shared" si="688"/>
        <v>0.53202846975088969</v>
      </c>
      <c r="U1739" s="5"/>
      <c r="V1739" s="5"/>
      <c r="W1739" s="5">
        <f t="shared" si="689"/>
        <v>-1</v>
      </c>
      <c r="X1739" s="4">
        <f t="shared" si="690"/>
        <v>-1</v>
      </c>
      <c r="Y1739" s="4">
        <f t="shared" si="691"/>
        <v>0</v>
      </c>
      <c r="Z1739" s="30">
        <f t="shared" si="692"/>
        <v>2016</v>
      </c>
      <c r="AA1739" s="4">
        <f t="shared" si="693"/>
        <v>0.49500000000000011</v>
      </c>
      <c r="AB1739" s="4">
        <f t="shared" si="694"/>
        <v>0.39999999999999991</v>
      </c>
      <c r="AC1739" s="4">
        <f t="shared" si="695"/>
        <v>-9.5000000000000195E-2</v>
      </c>
      <c r="AD1739" s="4"/>
      <c r="AE1739" s="4">
        <f t="shared" si="696"/>
        <v>4.5312879909816361E-2</v>
      </c>
      <c r="AF1739" s="31">
        <f t="shared" si="697"/>
        <v>-0.50499999999999989</v>
      </c>
      <c r="AG1739" s="31">
        <f t="shared" si="698"/>
        <v>-0.60000000000000009</v>
      </c>
      <c r="AH1739" s="3">
        <f t="shared" si="699"/>
        <v>1</v>
      </c>
      <c r="AI1739" s="40">
        <f t="shared" si="700"/>
        <v>2.0544672718585844E-2</v>
      </c>
      <c r="AJ1739" s="3">
        <f t="shared" si="701"/>
        <v>2.4169570267131069E-2</v>
      </c>
      <c r="AK1739" s="3">
        <f t="shared" si="702"/>
        <v>0.75606274600001655</v>
      </c>
    </row>
    <row r="1740" spans="1:37" s="3" customFormat="1" x14ac:dyDescent="0.25">
      <c r="A1740" s="9">
        <v>42701</v>
      </c>
      <c r="B1740" s="1" t="s">
        <v>58</v>
      </c>
      <c r="C1740" s="1" t="s">
        <v>34</v>
      </c>
      <c r="D1740">
        <v>13</v>
      </c>
      <c r="E1740" s="1">
        <v>27</v>
      </c>
      <c r="F1740">
        <f t="shared" si="678"/>
        <v>0</v>
      </c>
      <c r="G1740">
        <f t="shared" si="679"/>
        <v>1</v>
      </c>
      <c r="H1740" s="4">
        <v>3.52</v>
      </c>
      <c r="I1740" s="4">
        <v>1.35</v>
      </c>
      <c r="J1740" s="4">
        <v>3.36</v>
      </c>
      <c r="K1740" s="4">
        <v>1.375</v>
      </c>
      <c r="L1740" s="18">
        <f t="shared" si="680"/>
        <v>20</v>
      </c>
      <c r="M1740" s="18">
        <f t="shared" si="681"/>
        <v>70</v>
      </c>
      <c r="N1740" s="18">
        <f t="shared" si="682"/>
        <v>25</v>
      </c>
      <c r="O1740" s="18">
        <f t="shared" si="683"/>
        <v>70</v>
      </c>
      <c r="P1740" s="4">
        <f t="shared" si="684"/>
        <v>201611</v>
      </c>
      <c r="Q1740" s="23">
        <f t="shared" si="685"/>
        <v>2.6074074074074072</v>
      </c>
      <c r="R1740" s="23">
        <f t="shared" si="686"/>
        <v>-3.2539682539682531</v>
      </c>
      <c r="S1740" s="22">
        <f t="shared" si="687"/>
        <v>-0.64656084656084589</v>
      </c>
      <c r="T1740" s="5">
        <f t="shared" si="688"/>
        <v>0.38352272727272729</v>
      </c>
      <c r="U1740" s="5"/>
      <c r="V1740" s="5"/>
      <c r="W1740" s="5">
        <f t="shared" si="689"/>
        <v>-1</v>
      </c>
      <c r="X1740" s="4">
        <f t="shared" si="690"/>
        <v>-1</v>
      </c>
      <c r="Y1740" s="4">
        <f t="shared" si="691"/>
        <v>0</v>
      </c>
      <c r="Z1740" s="30">
        <f t="shared" si="692"/>
        <v>2016</v>
      </c>
      <c r="AA1740" s="4">
        <f t="shared" si="693"/>
        <v>0.35000000000000009</v>
      </c>
      <c r="AB1740" s="4">
        <f t="shared" si="694"/>
        <v>0.375</v>
      </c>
      <c r="AC1740" s="4">
        <f t="shared" si="695"/>
        <v>2.4999999999999911E-2</v>
      </c>
      <c r="AD1740" s="4"/>
      <c r="AE1740" s="4">
        <f t="shared" si="696"/>
        <v>-1.35281385281385E-2</v>
      </c>
      <c r="AF1740" s="31">
        <f t="shared" si="697"/>
        <v>-0.64999999999999991</v>
      </c>
      <c r="AG1740" s="31">
        <f t="shared" si="698"/>
        <v>-0.625</v>
      </c>
      <c r="AH1740" s="3">
        <f t="shared" si="699"/>
        <v>0</v>
      </c>
      <c r="AI1740" s="40" t="b">
        <f t="shared" si="700"/>
        <v>0</v>
      </c>
      <c r="AJ1740" s="3">
        <f t="shared" si="701"/>
        <v>2.4229979466118934E-2</v>
      </c>
      <c r="AK1740" s="3">
        <f t="shared" si="702"/>
        <v>0.7843367740253262</v>
      </c>
    </row>
    <row r="1741" spans="1:37" s="3" customFormat="1" x14ac:dyDescent="0.25">
      <c r="A1741" s="9">
        <v>42701</v>
      </c>
      <c r="B1741" s="1" t="s">
        <v>47</v>
      </c>
      <c r="C1741" s="1" t="s">
        <v>64</v>
      </c>
      <c r="D1741">
        <v>13</v>
      </c>
      <c r="E1741" s="1">
        <v>21</v>
      </c>
      <c r="F1741">
        <f t="shared" si="678"/>
        <v>0</v>
      </c>
      <c r="G1741">
        <f t="shared" si="679"/>
        <v>1</v>
      </c>
      <c r="H1741" s="4">
        <v>2.09</v>
      </c>
      <c r="I1741" s="4">
        <v>1.833</v>
      </c>
      <c r="J1741" s="4">
        <v>2.1800000000000002</v>
      </c>
      <c r="K1741" s="4">
        <v>1.7689999999999999</v>
      </c>
      <c r="L1741" s="18">
        <f t="shared" si="680"/>
        <v>40</v>
      </c>
      <c r="M1741" s="18">
        <f t="shared" si="681"/>
        <v>50</v>
      </c>
      <c r="N1741" s="18">
        <f t="shared" si="682"/>
        <v>45</v>
      </c>
      <c r="O1741" s="18">
        <f t="shared" si="683"/>
        <v>55</v>
      </c>
      <c r="P1741" s="4">
        <f t="shared" si="684"/>
        <v>201611</v>
      </c>
      <c r="Q1741" s="23">
        <f t="shared" si="685"/>
        <v>1.1402073104200763</v>
      </c>
      <c r="R1741" s="23">
        <f t="shared" si="686"/>
        <v>-2.1179113847373814</v>
      </c>
      <c r="S1741" s="22">
        <f t="shared" si="687"/>
        <v>-0.97770407431730511</v>
      </c>
      <c r="T1741" s="5">
        <f t="shared" si="688"/>
        <v>0.8770334928229665</v>
      </c>
      <c r="U1741" s="5"/>
      <c r="V1741" s="5"/>
      <c r="W1741" s="5">
        <f t="shared" si="689"/>
        <v>-1</v>
      </c>
      <c r="X1741" s="4">
        <f t="shared" si="690"/>
        <v>-1</v>
      </c>
      <c r="Y1741" s="4">
        <f t="shared" si="691"/>
        <v>0</v>
      </c>
      <c r="Z1741" s="30">
        <f t="shared" si="692"/>
        <v>2016</v>
      </c>
      <c r="AA1741" s="4">
        <f t="shared" si="693"/>
        <v>0.83299999999999996</v>
      </c>
      <c r="AB1741" s="4">
        <f t="shared" si="694"/>
        <v>0.76899999999999991</v>
      </c>
      <c r="AC1741" s="4">
        <f t="shared" si="695"/>
        <v>-6.4000000000000057E-2</v>
      </c>
      <c r="AD1741" s="4"/>
      <c r="AE1741" s="4">
        <f t="shared" si="696"/>
        <v>1.9753303191255955E-2</v>
      </c>
      <c r="AF1741" s="31">
        <f t="shared" si="697"/>
        <v>-0.16700000000000004</v>
      </c>
      <c r="AG1741" s="31">
        <f t="shared" si="698"/>
        <v>-0.23100000000000009</v>
      </c>
      <c r="AH1741" s="3">
        <f t="shared" si="699"/>
        <v>0</v>
      </c>
      <c r="AI1741" s="40" t="b">
        <f t="shared" si="700"/>
        <v>0</v>
      </c>
      <c r="AJ1741" s="3">
        <f t="shared" si="701"/>
        <v>2.3459087433087E-2</v>
      </c>
      <c r="AK1741" s="3">
        <f t="shared" si="702"/>
        <v>0.73269886306480347</v>
      </c>
    </row>
    <row r="1742" spans="1:37" s="3" customFormat="1" x14ac:dyDescent="0.25">
      <c r="A1742" s="9">
        <v>42701</v>
      </c>
      <c r="B1742" s="1" t="s">
        <v>51</v>
      </c>
      <c r="C1742" s="1" t="s">
        <v>38</v>
      </c>
      <c r="D1742">
        <v>31</v>
      </c>
      <c r="E1742" s="1">
        <v>24</v>
      </c>
      <c r="F1742">
        <f t="shared" si="678"/>
        <v>1</v>
      </c>
      <c r="G1742">
        <f t="shared" si="679"/>
        <v>0</v>
      </c>
      <c r="H1742" s="4">
        <v>1.2849999999999999</v>
      </c>
      <c r="I1742" s="4">
        <v>4.05</v>
      </c>
      <c r="J1742" s="4">
        <v>1.3169999999999999</v>
      </c>
      <c r="K1742" s="4">
        <v>3.77</v>
      </c>
      <c r="L1742" s="18">
        <f t="shared" si="680"/>
        <v>70</v>
      </c>
      <c r="M1742" s="18">
        <f t="shared" si="681"/>
        <v>20</v>
      </c>
      <c r="N1742" s="18">
        <f t="shared" si="682"/>
        <v>75</v>
      </c>
      <c r="O1742" s="18">
        <f t="shared" si="683"/>
        <v>25</v>
      </c>
      <c r="P1742" s="4">
        <f t="shared" si="684"/>
        <v>201611</v>
      </c>
      <c r="Q1742" s="23">
        <f t="shared" si="685"/>
        <v>1.2849999999999999</v>
      </c>
      <c r="R1742" s="23">
        <f t="shared" si="686"/>
        <v>-3.8366407822835789</v>
      </c>
      <c r="S1742" s="22">
        <f t="shared" si="687"/>
        <v>-2.5516407822835792</v>
      </c>
      <c r="T1742" s="5">
        <f t="shared" si="688"/>
        <v>3.1517509727626458</v>
      </c>
      <c r="U1742" s="5"/>
      <c r="V1742" s="5"/>
      <c r="W1742" s="5">
        <f t="shared" si="689"/>
        <v>0.28499999999999992</v>
      </c>
      <c r="X1742" s="4">
        <f t="shared" si="690"/>
        <v>0.31699999999999995</v>
      </c>
      <c r="Y1742" s="4">
        <f t="shared" si="691"/>
        <v>3.2000000000000028E-2</v>
      </c>
      <c r="Z1742" s="30">
        <f t="shared" si="692"/>
        <v>2016</v>
      </c>
      <c r="AA1742" s="4">
        <f t="shared" si="693"/>
        <v>-1</v>
      </c>
      <c r="AB1742" s="4">
        <f t="shared" si="694"/>
        <v>-1</v>
      </c>
      <c r="AC1742" s="4">
        <f t="shared" si="695"/>
        <v>0</v>
      </c>
      <c r="AD1742" s="4"/>
      <c r="AE1742" s="4">
        <f t="shared" si="696"/>
        <v>1.8908674058776387E-2</v>
      </c>
      <c r="AF1742" s="31">
        <f t="shared" si="697"/>
        <v>-0.71500000000000008</v>
      </c>
      <c r="AG1742" s="31">
        <f t="shared" si="698"/>
        <v>-0.68300000000000005</v>
      </c>
      <c r="AH1742" s="3">
        <f t="shared" si="699"/>
        <v>0</v>
      </c>
      <c r="AI1742" s="40" t="b">
        <f t="shared" si="700"/>
        <v>0</v>
      </c>
      <c r="AJ1742" s="3">
        <f t="shared" si="701"/>
        <v>2.4507966260543745E-2</v>
      </c>
      <c r="AK1742" s="3">
        <f t="shared" si="702"/>
        <v>0.80302181928646177</v>
      </c>
    </row>
    <row r="1743" spans="1:37" s="3" customFormat="1" x14ac:dyDescent="0.25">
      <c r="A1743" s="9">
        <v>42701</v>
      </c>
      <c r="B1743" s="1" t="s">
        <v>42</v>
      </c>
      <c r="C1743" s="1" t="s">
        <v>73</v>
      </c>
      <c r="D1743">
        <v>49</v>
      </c>
      <c r="E1743" s="1">
        <v>21</v>
      </c>
      <c r="F1743">
        <f t="shared" si="678"/>
        <v>1</v>
      </c>
      <c r="G1743">
        <f t="shared" si="679"/>
        <v>0</v>
      </c>
      <c r="H1743" s="4">
        <v>1.3120000000000001</v>
      </c>
      <c r="I1743" s="4">
        <v>3.81</v>
      </c>
      <c r="J1743" s="4">
        <v>1.298</v>
      </c>
      <c r="K1743" s="4">
        <v>3.93</v>
      </c>
      <c r="L1743" s="18">
        <f t="shared" si="680"/>
        <v>70</v>
      </c>
      <c r="M1743" s="18">
        <f t="shared" si="681"/>
        <v>25</v>
      </c>
      <c r="N1743" s="18">
        <f t="shared" si="682"/>
        <v>75</v>
      </c>
      <c r="O1743" s="18">
        <f t="shared" si="683"/>
        <v>25</v>
      </c>
      <c r="P1743" s="4">
        <f t="shared" si="684"/>
        <v>201611</v>
      </c>
      <c r="Q1743" s="23">
        <f t="shared" si="685"/>
        <v>1.3120000000000001</v>
      </c>
      <c r="R1743" s="23">
        <f t="shared" si="686"/>
        <v>-3.561000091249201</v>
      </c>
      <c r="S1743" s="22">
        <f t="shared" si="687"/>
        <v>-2.2490000912492008</v>
      </c>
      <c r="T1743" s="5">
        <f t="shared" si="688"/>
        <v>2.9039634146341462</v>
      </c>
      <c r="U1743" s="5"/>
      <c r="V1743" s="5"/>
      <c r="W1743" s="5">
        <f t="shared" si="689"/>
        <v>0.31200000000000006</v>
      </c>
      <c r="X1743" s="4">
        <f t="shared" si="690"/>
        <v>0.29800000000000004</v>
      </c>
      <c r="Y1743" s="4">
        <f t="shared" si="691"/>
        <v>-1.4000000000000012E-2</v>
      </c>
      <c r="Z1743" s="30">
        <f t="shared" si="692"/>
        <v>2016</v>
      </c>
      <c r="AA1743" s="4">
        <f t="shared" si="693"/>
        <v>-1</v>
      </c>
      <c r="AB1743" s="4">
        <f t="shared" si="694"/>
        <v>-1</v>
      </c>
      <c r="AC1743" s="4">
        <f t="shared" si="695"/>
        <v>0</v>
      </c>
      <c r="AD1743" s="4"/>
      <c r="AE1743" s="4">
        <f t="shared" si="696"/>
        <v>-8.2209027020931913E-3</v>
      </c>
      <c r="AF1743" s="31">
        <f t="shared" si="697"/>
        <v>-0.68799999999999994</v>
      </c>
      <c r="AG1743" s="31">
        <f t="shared" si="698"/>
        <v>-0.70199999999999996</v>
      </c>
      <c r="AH1743" s="3">
        <f t="shared" si="699"/>
        <v>0</v>
      </c>
      <c r="AI1743" s="40" t="b">
        <f t="shared" si="700"/>
        <v>0</v>
      </c>
      <c r="AJ1743" s="3">
        <f t="shared" si="701"/>
        <v>2.4068723155017402E-2</v>
      </c>
      <c r="AK1743" s="3">
        <f t="shared" si="702"/>
        <v>0.79501506114519926</v>
      </c>
    </row>
    <row r="1744" spans="1:37" s="3" customFormat="1" x14ac:dyDescent="0.25">
      <c r="A1744" s="9">
        <v>42698</v>
      </c>
      <c r="B1744" s="1" t="s">
        <v>36</v>
      </c>
      <c r="C1744" s="1" t="s">
        <v>57</v>
      </c>
      <c r="D1744">
        <v>7</v>
      </c>
      <c r="E1744" s="1">
        <v>28</v>
      </c>
      <c r="F1744">
        <f t="shared" si="678"/>
        <v>0</v>
      </c>
      <c r="G1744">
        <f t="shared" si="679"/>
        <v>1</v>
      </c>
      <c r="H1744" s="4">
        <v>2.29</v>
      </c>
      <c r="I1744" s="4">
        <v>1.704</v>
      </c>
      <c r="J1744" s="4">
        <v>4.6100000000000003</v>
      </c>
      <c r="K1744" s="4">
        <v>1.238</v>
      </c>
      <c r="L1744" s="18">
        <f t="shared" si="680"/>
        <v>40</v>
      </c>
      <c r="M1744" s="18">
        <f t="shared" si="681"/>
        <v>55</v>
      </c>
      <c r="N1744" s="18">
        <f t="shared" si="682"/>
        <v>20</v>
      </c>
      <c r="O1744" s="18">
        <f t="shared" si="683"/>
        <v>80</v>
      </c>
      <c r="P1744" s="4">
        <f t="shared" si="684"/>
        <v>201611</v>
      </c>
      <c r="Q1744" s="23">
        <f t="shared" si="685"/>
        <v>1.3438967136150235</v>
      </c>
      <c r="R1744" s="23">
        <f t="shared" si="686"/>
        <v>-2.1956483439041579</v>
      </c>
      <c r="S1744" s="22">
        <f t="shared" si="687"/>
        <v>-0.85175163028913436</v>
      </c>
      <c r="T1744" s="5">
        <f t="shared" si="688"/>
        <v>0.74410480349344976</v>
      </c>
      <c r="U1744" s="5"/>
      <c r="V1744" s="5"/>
      <c r="W1744" s="5">
        <f t="shared" si="689"/>
        <v>-1</v>
      </c>
      <c r="X1744" s="4">
        <f t="shared" si="690"/>
        <v>-1</v>
      </c>
      <c r="Y1744" s="4">
        <f t="shared" si="691"/>
        <v>0</v>
      </c>
      <c r="Z1744" s="30">
        <f t="shared" si="692"/>
        <v>2016</v>
      </c>
      <c r="AA1744" s="4">
        <f t="shared" si="693"/>
        <v>0.70399999999999996</v>
      </c>
      <c r="AB1744" s="4">
        <f t="shared" si="694"/>
        <v>0.23799999999999999</v>
      </c>
      <c r="AC1744" s="4">
        <f t="shared" si="695"/>
        <v>-0.46599999999999997</v>
      </c>
      <c r="AD1744" s="4"/>
      <c r="AE1744" s="4">
        <f t="shared" si="696"/>
        <v>0.21976148301111126</v>
      </c>
      <c r="AF1744" s="31">
        <f t="shared" si="697"/>
        <v>-0.29600000000000004</v>
      </c>
      <c r="AG1744" s="31">
        <f t="shared" si="698"/>
        <v>-0.76200000000000001</v>
      </c>
      <c r="AH1744" s="3">
        <f t="shared" si="699"/>
        <v>1</v>
      </c>
      <c r="AI1744" s="40">
        <f t="shared" si="700"/>
        <v>0.19622580020979097</v>
      </c>
      <c r="AJ1744" s="3">
        <f t="shared" si="701"/>
        <v>2.2994491737606371E-2</v>
      </c>
      <c r="AK1744" s="3">
        <f t="shared" si="702"/>
        <v>0.73770022684838144</v>
      </c>
    </row>
    <row r="1745" spans="1:37" s="3" customFormat="1" x14ac:dyDescent="0.25">
      <c r="A1745" s="9">
        <v>42698</v>
      </c>
      <c r="B1745" s="1" t="s">
        <v>37</v>
      </c>
      <c r="C1745" s="1" t="s">
        <v>48</v>
      </c>
      <c r="D1745">
        <v>31</v>
      </c>
      <c r="E1745" s="1">
        <v>26</v>
      </c>
      <c r="F1745">
        <f t="shared" si="678"/>
        <v>1</v>
      </c>
      <c r="G1745">
        <f t="shared" si="679"/>
        <v>0</v>
      </c>
      <c r="H1745" s="4">
        <v>1.363</v>
      </c>
      <c r="I1745" s="4">
        <v>3.44</v>
      </c>
      <c r="J1745" s="4">
        <v>1.4339999999999999</v>
      </c>
      <c r="K1745" s="4">
        <v>3.05</v>
      </c>
      <c r="L1745" s="18">
        <f t="shared" si="680"/>
        <v>70</v>
      </c>
      <c r="M1745" s="18">
        <f t="shared" si="681"/>
        <v>25</v>
      </c>
      <c r="N1745" s="18">
        <f t="shared" si="682"/>
        <v>65</v>
      </c>
      <c r="O1745" s="18">
        <f t="shared" si="683"/>
        <v>30</v>
      </c>
      <c r="P1745" s="4">
        <f t="shared" si="684"/>
        <v>201611</v>
      </c>
      <c r="Q1745" s="23">
        <f t="shared" si="685"/>
        <v>1.363</v>
      </c>
      <c r="R1745" s="23">
        <f t="shared" si="686"/>
        <v>-3.1646570022128895</v>
      </c>
      <c r="S1745" s="22">
        <f t="shared" si="687"/>
        <v>-1.8016570022128895</v>
      </c>
      <c r="T1745" s="5">
        <f t="shared" si="688"/>
        <v>2.5238444607483492</v>
      </c>
      <c r="U1745" s="5"/>
      <c r="V1745" s="5"/>
      <c r="W1745" s="5">
        <f t="shared" si="689"/>
        <v>0.36299999999999999</v>
      </c>
      <c r="X1745" s="4">
        <f t="shared" si="690"/>
        <v>0.43399999999999994</v>
      </c>
      <c r="Y1745" s="4">
        <f t="shared" si="691"/>
        <v>7.0999999999999952E-2</v>
      </c>
      <c r="Z1745" s="30">
        <f t="shared" si="692"/>
        <v>2016</v>
      </c>
      <c r="AA1745" s="4">
        <f t="shared" si="693"/>
        <v>-1</v>
      </c>
      <c r="AB1745" s="4">
        <f t="shared" si="694"/>
        <v>-1</v>
      </c>
      <c r="AC1745" s="4">
        <f t="shared" si="695"/>
        <v>0</v>
      </c>
      <c r="AD1745" s="4"/>
      <c r="AE1745" s="4">
        <f t="shared" si="696"/>
        <v>3.6325645598815459E-2</v>
      </c>
      <c r="AF1745" s="31">
        <f t="shared" si="697"/>
        <v>-0.63700000000000001</v>
      </c>
      <c r="AG1745" s="31">
        <f t="shared" si="698"/>
        <v>-0.56600000000000006</v>
      </c>
      <c r="AH1745" s="3">
        <f t="shared" si="699"/>
        <v>1</v>
      </c>
      <c r="AI1745" s="40">
        <f t="shared" si="700"/>
        <v>1.195225584638826E-2</v>
      </c>
      <c r="AJ1745" s="3">
        <f t="shared" si="701"/>
        <v>2.3793462419321232E-2</v>
      </c>
      <c r="AK1745" s="3">
        <f t="shared" si="702"/>
        <v>0.78152387223966735</v>
      </c>
    </row>
    <row r="1746" spans="1:37" s="3" customFormat="1" x14ac:dyDescent="0.25">
      <c r="A1746" s="9">
        <v>42698</v>
      </c>
      <c r="B1746" s="1" t="s">
        <v>33</v>
      </c>
      <c r="C1746" s="1" t="s">
        <v>60</v>
      </c>
      <c r="D1746">
        <v>16</v>
      </c>
      <c r="E1746" s="1">
        <v>13</v>
      </c>
      <c r="F1746">
        <f t="shared" si="678"/>
        <v>1</v>
      </c>
      <c r="G1746">
        <f t="shared" si="679"/>
        <v>0</v>
      </c>
      <c r="H1746" s="4">
        <v>1.746</v>
      </c>
      <c r="I1746" s="4">
        <v>2.21</v>
      </c>
      <c r="J1746" s="4">
        <v>1.8129999999999999</v>
      </c>
      <c r="K1746" s="4">
        <v>2.11</v>
      </c>
      <c r="L1746" s="18">
        <f t="shared" si="680"/>
        <v>50</v>
      </c>
      <c r="M1746" s="18">
        <f t="shared" si="681"/>
        <v>45</v>
      </c>
      <c r="N1746" s="18">
        <f t="shared" si="682"/>
        <v>55</v>
      </c>
      <c r="O1746" s="18">
        <f t="shared" si="683"/>
        <v>45</v>
      </c>
      <c r="P1746" s="4">
        <f t="shared" si="684"/>
        <v>201611</v>
      </c>
      <c r="Q1746" s="23">
        <f t="shared" si="685"/>
        <v>1.746</v>
      </c>
      <c r="R1746" s="23">
        <f t="shared" si="686"/>
        <v>-2.166928854718277</v>
      </c>
      <c r="S1746" s="22">
        <f t="shared" si="687"/>
        <v>-0.42092885471827701</v>
      </c>
      <c r="T1746" s="5">
        <f t="shared" si="688"/>
        <v>1.265750286368843</v>
      </c>
      <c r="U1746" s="5"/>
      <c r="V1746" s="5"/>
      <c r="W1746" s="5">
        <f t="shared" si="689"/>
        <v>0.746</v>
      </c>
      <c r="X1746" s="4">
        <f t="shared" si="690"/>
        <v>0.81299999999999994</v>
      </c>
      <c r="Y1746" s="4">
        <f t="shared" si="691"/>
        <v>6.6999999999999948E-2</v>
      </c>
      <c r="Z1746" s="30">
        <f t="shared" si="692"/>
        <v>2016</v>
      </c>
      <c r="AA1746" s="4">
        <f t="shared" si="693"/>
        <v>-1</v>
      </c>
      <c r="AB1746" s="4">
        <f t="shared" si="694"/>
        <v>-1</v>
      </c>
      <c r="AC1746" s="4">
        <f t="shared" si="695"/>
        <v>0</v>
      </c>
      <c r="AD1746" s="4"/>
      <c r="AE1746" s="4">
        <f t="shared" si="696"/>
        <v>2.1165705996339268E-2</v>
      </c>
      <c r="AF1746" s="31">
        <f t="shared" si="697"/>
        <v>-0.254</v>
      </c>
      <c r="AG1746" s="31">
        <f t="shared" si="698"/>
        <v>-0.18700000000000006</v>
      </c>
      <c r="AH1746" s="3">
        <f t="shared" si="699"/>
        <v>0</v>
      </c>
      <c r="AI1746" s="40" t="b">
        <f t="shared" si="700"/>
        <v>0</v>
      </c>
      <c r="AJ1746" s="3">
        <f t="shared" si="701"/>
        <v>2.4605662285136498E-2</v>
      </c>
      <c r="AK1746" s="3">
        <f t="shared" si="702"/>
        <v>0.73430507639373421</v>
      </c>
    </row>
    <row r="1747" spans="1:37" s="3" customFormat="1" x14ac:dyDescent="0.25">
      <c r="A1747" s="9">
        <v>42695</v>
      </c>
      <c r="B1747" s="1" t="s">
        <v>54</v>
      </c>
      <c r="C1747" s="1" t="s">
        <v>47</v>
      </c>
      <c r="D1747">
        <v>27</v>
      </c>
      <c r="E1747" s="1">
        <v>20</v>
      </c>
      <c r="F1747">
        <f t="shared" si="678"/>
        <v>1</v>
      </c>
      <c r="G1747">
        <f t="shared" si="679"/>
        <v>0</v>
      </c>
      <c r="H1747" s="4">
        <v>1.4159999999999999</v>
      </c>
      <c r="I1747" s="4">
        <v>3.14</v>
      </c>
      <c r="J1747" s="4">
        <v>1.3839999999999999</v>
      </c>
      <c r="K1747" s="4">
        <v>3.31</v>
      </c>
      <c r="L1747" s="18">
        <f t="shared" si="680"/>
        <v>70</v>
      </c>
      <c r="M1747" s="18">
        <f t="shared" si="681"/>
        <v>30</v>
      </c>
      <c r="N1747" s="18">
        <f t="shared" si="682"/>
        <v>70</v>
      </c>
      <c r="O1747" s="18">
        <f t="shared" si="683"/>
        <v>30</v>
      </c>
      <c r="P1747" s="4">
        <f t="shared" si="684"/>
        <v>201611</v>
      </c>
      <c r="Q1747" s="23">
        <f t="shared" si="685"/>
        <v>1.4159999999999999</v>
      </c>
      <c r="R1747" s="23">
        <f t="shared" si="686"/>
        <v>-2.8711358734723222</v>
      </c>
      <c r="S1747" s="22">
        <f t="shared" si="687"/>
        <v>-1.4551358734723223</v>
      </c>
      <c r="T1747" s="5">
        <f t="shared" si="688"/>
        <v>2.2175141242937855</v>
      </c>
      <c r="U1747" s="5"/>
      <c r="V1747" s="5"/>
      <c r="W1747" s="5">
        <f t="shared" si="689"/>
        <v>0.41599999999999993</v>
      </c>
      <c r="X1747" s="4">
        <f t="shared" si="690"/>
        <v>0.3839999999999999</v>
      </c>
      <c r="Y1747" s="4">
        <f t="shared" si="691"/>
        <v>-3.2000000000000028E-2</v>
      </c>
      <c r="Z1747" s="30">
        <f t="shared" si="692"/>
        <v>2016</v>
      </c>
      <c r="AA1747" s="4">
        <f t="shared" si="693"/>
        <v>-1</v>
      </c>
      <c r="AB1747" s="4">
        <f t="shared" si="694"/>
        <v>-1</v>
      </c>
      <c r="AC1747" s="4">
        <f t="shared" si="695"/>
        <v>0</v>
      </c>
      <c r="AD1747" s="4"/>
      <c r="AE1747" s="4">
        <f t="shared" si="696"/>
        <v>-1.6328663335619331E-2</v>
      </c>
      <c r="AF1747" s="31">
        <f t="shared" si="697"/>
        <v>-0.58400000000000007</v>
      </c>
      <c r="AG1747" s="31">
        <f t="shared" si="698"/>
        <v>-0.6160000000000001</v>
      </c>
      <c r="AH1747" s="3">
        <f t="shared" si="699"/>
        <v>0</v>
      </c>
      <c r="AI1747" s="40" t="b">
        <f t="shared" si="700"/>
        <v>0</v>
      </c>
      <c r="AJ1747" s="3">
        <f t="shared" si="701"/>
        <v>2.4091308165057224E-2</v>
      </c>
      <c r="AK1747" s="3">
        <f t="shared" si="702"/>
        <v>0.76953875030471708</v>
      </c>
    </row>
    <row r="1748" spans="1:37" s="3" customFormat="1" x14ac:dyDescent="0.25">
      <c r="A1748" s="9">
        <v>42694</v>
      </c>
      <c r="B1748" s="1" t="s">
        <v>48</v>
      </c>
      <c r="C1748" s="1" t="s">
        <v>62</v>
      </c>
      <c r="D1748">
        <v>42</v>
      </c>
      <c r="E1748" s="1">
        <v>24</v>
      </c>
      <c r="F1748">
        <f t="shared" si="678"/>
        <v>1</v>
      </c>
      <c r="G1748">
        <f t="shared" si="679"/>
        <v>0</v>
      </c>
      <c r="H1748" s="4">
        <v>1.714</v>
      </c>
      <c r="I1748" s="4">
        <v>2.27</v>
      </c>
      <c r="J1748" s="4">
        <v>1.746</v>
      </c>
      <c r="K1748" s="4">
        <v>2.21</v>
      </c>
      <c r="L1748" s="18">
        <f t="shared" si="680"/>
        <v>50</v>
      </c>
      <c r="M1748" s="18">
        <f t="shared" si="681"/>
        <v>40</v>
      </c>
      <c r="N1748" s="18">
        <f t="shared" si="682"/>
        <v>55</v>
      </c>
      <c r="O1748" s="18">
        <f t="shared" si="683"/>
        <v>45</v>
      </c>
      <c r="P1748" s="4">
        <f t="shared" si="684"/>
        <v>201611</v>
      </c>
      <c r="Q1748" s="23">
        <f t="shared" si="685"/>
        <v>1.714</v>
      </c>
      <c r="R1748" s="23">
        <f t="shared" si="686"/>
        <v>-2.1879617988927853</v>
      </c>
      <c r="S1748" s="22">
        <f t="shared" si="687"/>
        <v>-0.47396179889278534</v>
      </c>
      <c r="T1748" s="5">
        <f t="shared" si="688"/>
        <v>1.3243873978996499</v>
      </c>
      <c r="U1748" s="5"/>
      <c r="V1748" s="5"/>
      <c r="W1748" s="5">
        <f t="shared" si="689"/>
        <v>0.71399999999999997</v>
      </c>
      <c r="X1748" s="4">
        <f t="shared" si="690"/>
        <v>0.746</v>
      </c>
      <c r="Y1748" s="4">
        <f t="shared" si="691"/>
        <v>3.2000000000000028E-2</v>
      </c>
      <c r="Z1748" s="30">
        <f t="shared" si="692"/>
        <v>2016</v>
      </c>
      <c r="AA1748" s="4">
        <f t="shared" si="693"/>
        <v>-1</v>
      </c>
      <c r="AB1748" s="4">
        <f t="shared" si="694"/>
        <v>-1</v>
      </c>
      <c r="AC1748" s="4">
        <f t="shared" si="695"/>
        <v>0</v>
      </c>
      <c r="AD1748" s="4"/>
      <c r="AE1748" s="4">
        <f t="shared" si="696"/>
        <v>1.0692885622212378E-2</v>
      </c>
      <c r="AF1748" s="31">
        <f t="shared" si="697"/>
        <v>-0.28600000000000003</v>
      </c>
      <c r="AG1748" s="31">
        <f t="shared" si="698"/>
        <v>-0.254</v>
      </c>
      <c r="AH1748" s="3">
        <f t="shared" si="699"/>
        <v>0</v>
      </c>
      <c r="AI1748" s="40" t="b">
        <f t="shared" si="700"/>
        <v>0</v>
      </c>
      <c r="AJ1748" s="3">
        <f t="shared" si="701"/>
        <v>2.3398594377510018E-2</v>
      </c>
      <c r="AK1748" s="3">
        <f t="shared" si="702"/>
        <v>0.73682418278000972</v>
      </c>
    </row>
    <row r="1749" spans="1:37" s="3" customFormat="1" x14ac:dyDescent="0.25">
      <c r="A1749" s="9">
        <v>42694</v>
      </c>
      <c r="B1749" s="1" t="s">
        <v>38</v>
      </c>
      <c r="C1749" s="1" t="s">
        <v>52</v>
      </c>
      <c r="D1749">
        <v>17</v>
      </c>
      <c r="E1749" s="1">
        <v>30</v>
      </c>
      <c r="F1749">
        <f t="shared" si="678"/>
        <v>0</v>
      </c>
      <c r="G1749">
        <f t="shared" si="679"/>
        <v>1</v>
      </c>
      <c r="H1749" s="4">
        <v>7.38</v>
      </c>
      <c r="I1749" s="4">
        <v>1.125</v>
      </c>
      <c r="J1749" s="4">
        <v>5.23</v>
      </c>
      <c r="K1749" s="4">
        <v>1.2</v>
      </c>
      <c r="L1749" s="18">
        <f t="shared" si="680"/>
        <v>10</v>
      </c>
      <c r="M1749" s="18">
        <f t="shared" si="681"/>
        <v>85</v>
      </c>
      <c r="N1749" s="18">
        <f t="shared" si="682"/>
        <v>15</v>
      </c>
      <c r="O1749" s="18">
        <f t="shared" si="683"/>
        <v>80</v>
      </c>
      <c r="P1749" s="4">
        <f t="shared" si="684"/>
        <v>201611</v>
      </c>
      <c r="Q1749" s="23">
        <f t="shared" si="685"/>
        <v>6.56</v>
      </c>
      <c r="R1749" s="23">
        <f t="shared" si="686"/>
        <v>-8.1567398119122263</v>
      </c>
      <c r="S1749" s="22">
        <f t="shared" si="687"/>
        <v>-1.5967398119122267</v>
      </c>
      <c r="T1749" s="5">
        <f t="shared" si="688"/>
        <v>0.1524390243902439</v>
      </c>
      <c r="U1749" s="5"/>
      <c r="V1749" s="5"/>
      <c r="W1749" s="5">
        <f t="shared" si="689"/>
        <v>-1</v>
      </c>
      <c r="X1749" s="4">
        <f t="shared" si="690"/>
        <v>-1</v>
      </c>
      <c r="Y1749" s="4">
        <f t="shared" si="691"/>
        <v>0</v>
      </c>
      <c r="Z1749" s="30">
        <f t="shared" si="692"/>
        <v>2016</v>
      </c>
      <c r="AA1749" s="4">
        <f t="shared" si="693"/>
        <v>0.125</v>
      </c>
      <c r="AB1749" s="4">
        <f t="shared" si="694"/>
        <v>0.19999999999999996</v>
      </c>
      <c r="AC1749" s="4">
        <f t="shared" si="695"/>
        <v>7.4999999999999956E-2</v>
      </c>
      <c r="AD1749" s="4"/>
      <c r="AE1749" s="4">
        <f t="shared" si="696"/>
        <v>-5.5703233896583687E-2</v>
      </c>
      <c r="AF1749" s="31">
        <f t="shared" si="697"/>
        <v>-0.875</v>
      </c>
      <c r="AG1749" s="31">
        <f t="shared" si="698"/>
        <v>-0.8</v>
      </c>
      <c r="AH1749" s="3">
        <f t="shared" si="699"/>
        <v>1</v>
      </c>
      <c r="AI1749" s="40">
        <f t="shared" si="700"/>
        <v>3.1165311653116534E-2</v>
      </c>
      <c r="AJ1749" s="3">
        <f t="shared" si="701"/>
        <v>2.3809523809523725E-2</v>
      </c>
      <c r="AK1749" s="3">
        <f t="shared" si="702"/>
        <v>0.87661665234538522</v>
      </c>
    </row>
    <row r="1750" spans="1:37" s="3" customFormat="1" x14ac:dyDescent="0.25">
      <c r="A1750" s="9">
        <v>42694</v>
      </c>
      <c r="B1750" s="1" t="s">
        <v>61</v>
      </c>
      <c r="C1750" s="1" t="s">
        <v>55</v>
      </c>
      <c r="D1750">
        <v>26</v>
      </c>
      <c r="E1750" s="1">
        <v>15</v>
      </c>
      <c r="F1750">
        <f t="shared" si="678"/>
        <v>1</v>
      </c>
      <c r="G1750">
        <f t="shared" si="679"/>
        <v>0</v>
      </c>
      <c r="H1750" s="4">
        <v>1.357</v>
      </c>
      <c r="I1750" s="4">
        <v>3.48</v>
      </c>
      <c r="J1750" s="4">
        <v>1.3839999999999999</v>
      </c>
      <c r="K1750" s="4">
        <v>3.31</v>
      </c>
      <c r="L1750" s="18">
        <f t="shared" si="680"/>
        <v>70</v>
      </c>
      <c r="M1750" s="18">
        <f t="shared" si="681"/>
        <v>25</v>
      </c>
      <c r="N1750" s="18">
        <f t="shared" si="682"/>
        <v>70</v>
      </c>
      <c r="O1750" s="18">
        <f t="shared" si="683"/>
        <v>30</v>
      </c>
      <c r="P1750" s="4">
        <f t="shared" si="684"/>
        <v>201611</v>
      </c>
      <c r="Q1750" s="23">
        <f t="shared" si="685"/>
        <v>1.357</v>
      </c>
      <c r="R1750" s="23">
        <f t="shared" si="686"/>
        <v>-3.204346254630885</v>
      </c>
      <c r="S1750" s="22">
        <f t="shared" si="687"/>
        <v>-1.847346254630885</v>
      </c>
      <c r="T1750" s="5">
        <f t="shared" si="688"/>
        <v>2.5644804716285927</v>
      </c>
      <c r="U1750" s="5"/>
      <c r="V1750" s="5"/>
      <c r="W1750" s="5">
        <f t="shared" si="689"/>
        <v>0.35699999999999998</v>
      </c>
      <c r="X1750" s="4">
        <f t="shared" si="690"/>
        <v>0.3839999999999999</v>
      </c>
      <c r="Y1750" s="4">
        <f t="shared" si="691"/>
        <v>2.6999999999999913E-2</v>
      </c>
      <c r="Z1750" s="30">
        <f t="shared" si="692"/>
        <v>2016</v>
      </c>
      <c r="AA1750" s="4">
        <f t="shared" si="693"/>
        <v>-1</v>
      </c>
      <c r="AB1750" s="4">
        <f t="shared" si="694"/>
        <v>-1</v>
      </c>
      <c r="AC1750" s="4">
        <f t="shared" si="695"/>
        <v>0</v>
      </c>
      <c r="AD1750" s="4"/>
      <c r="AE1750" s="4">
        <f t="shared" si="696"/>
        <v>1.4376323154186577E-2</v>
      </c>
      <c r="AF1750" s="31">
        <f t="shared" si="697"/>
        <v>-0.64300000000000002</v>
      </c>
      <c r="AG1750" s="31">
        <f t="shared" si="698"/>
        <v>-0.6160000000000001</v>
      </c>
      <c r="AH1750" s="3">
        <f t="shared" si="699"/>
        <v>0</v>
      </c>
      <c r="AI1750" s="40" t="b">
        <f t="shared" si="700"/>
        <v>0</v>
      </c>
      <c r="AJ1750" s="3">
        <f t="shared" si="701"/>
        <v>2.3700640893115521E-2</v>
      </c>
      <c r="AK1750" s="3">
        <f t="shared" si="702"/>
        <v>0.78310082297952233</v>
      </c>
    </row>
    <row r="1751" spans="1:37" s="3" customFormat="1" x14ac:dyDescent="0.25">
      <c r="A1751" s="9">
        <v>42694</v>
      </c>
      <c r="B1751" s="1" t="s">
        <v>73</v>
      </c>
      <c r="C1751" s="1" t="s">
        <v>51</v>
      </c>
      <c r="D1751">
        <v>10</v>
      </c>
      <c r="E1751" s="1">
        <v>14</v>
      </c>
      <c r="F1751">
        <f t="shared" si="678"/>
        <v>0</v>
      </c>
      <c r="G1751">
        <f t="shared" si="679"/>
        <v>1</v>
      </c>
      <c r="H1751" s="4">
        <v>1.8540000000000001</v>
      </c>
      <c r="I1751" s="4">
        <v>2.06</v>
      </c>
      <c r="J1751" s="4">
        <v>1.9339999999999999</v>
      </c>
      <c r="K1751" s="4">
        <v>1.97</v>
      </c>
      <c r="L1751" s="18">
        <f t="shared" si="680"/>
        <v>50</v>
      </c>
      <c r="M1751" s="18">
        <f t="shared" si="681"/>
        <v>45</v>
      </c>
      <c r="N1751" s="18">
        <f t="shared" si="682"/>
        <v>50</v>
      </c>
      <c r="O1751" s="18">
        <f t="shared" si="683"/>
        <v>50</v>
      </c>
      <c r="P1751" s="4">
        <f t="shared" si="684"/>
        <v>201611</v>
      </c>
      <c r="Q1751" s="23">
        <f t="shared" si="685"/>
        <v>0.9</v>
      </c>
      <c r="R1751" s="23">
        <f t="shared" si="686"/>
        <v>-2.1143564137687241</v>
      </c>
      <c r="S1751" s="22">
        <f t="shared" si="687"/>
        <v>-1.2143564137687242</v>
      </c>
      <c r="T1751" s="5">
        <f t="shared" si="688"/>
        <v>1.1111111111111112</v>
      </c>
      <c r="U1751" s="5"/>
      <c r="V1751" s="5"/>
      <c r="W1751" s="5">
        <f t="shared" si="689"/>
        <v>-1</v>
      </c>
      <c r="X1751" s="4">
        <f t="shared" si="690"/>
        <v>-1</v>
      </c>
      <c r="Y1751" s="4">
        <f t="shared" si="691"/>
        <v>0</v>
      </c>
      <c r="Z1751" s="30">
        <f t="shared" si="692"/>
        <v>2016</v>
      </c>
      <c r="AA1751" s="4">
        <f t="shared" si="693"/>
        <v>1.06</v>
      </c>
      <c r="AB1751" s="4">
        <f t="shared" si="694"/>
        <v>0.97</v>
      </c>
      <c r="AC1751" s="4">
        <f t="shared" si="695"/>
        <v>-9.000000000000008E-2</v>
      </c>
      <c r="AD1751" s="4"/>
      <c r="AE1751" s="4">
        <f t="shared" si="696"/>
        <v>2.2311244086125837E-2</v>
      </c>
      <c r="AF1751" s="31">
        <f t="shared" si="697"/>
        <v>6.0000000000000053E-2</v>
      </c>
      <c r="AG1751" s="31">
        <f t="shared" si="698"/>
        <v>-3.0000000000000027E-2</v>
      </c>
      <c r="AH1751" s="3">
        <f t="shared" si="699"/>
        <v>0</v>
      </c>
      <c r="AI1751" s="40" t="b">
        <f t="shared" si="700"/>
        <v>0</v>
      </c>
      <c r="AJ1751" s="3">
        <f t="shared" si="701"/>
        <v>2.421052631578946E-2</v>
      </c>
      <c r="AK1751" s="3">
        <f t="shared" si="702"/>
        <v>0.73167142704151189</v>
      </c>
    </row>
    <row r="1752" spans="1:37" s="3" customFormat="1" x14ac:dyDescent="0.25">
      <c r="A1752" s="9">
        <v>42694</v>
      </c>
      <c r="B1752" s="1" t="s">
        <v>44</v>
      </c>
      <c r="C1752" s="1" t="s">
        <v>46</v>
      </c>
      <c r="D1752">
        <v>12</v>
      </c>
      <c r="E1752" s="1">
        <v>16</v>
      </c>
      <c r="F1752">
        <f t="shared" si="678"/>
        <v>0</v>
      </c>
      <c r="G1752">
        <f t="shared" si="679"/>
        <v>1</v>
      </c>
      <c r="H1752" s="4">
        <v>1.7190000000000001</v>
      </c>
      <c r="I1752" s="4">
        <v>2.2599999999999998</v>
      </c>
      <c r="J1752" s="4">
        <v>1.7350000000000001</v>
      </c>
      <c r="K1752" s="4">
        <v>2.23</v>
      </c>
      <c r="L1752" s="18">
        <f t="shared" si="680"/>
        <v>50</v>
      </c>
      <c r="M1752" s="18">
        <f t="shared" si="681"/>
        <v>40</v>
      </c>
      <c r="N1752" s="18">
        <f t="shared" si="682"/>
        <v>55</v>
      </c>
      <c r="O1752" s="18">
        <f t="shared" si="683"/>
        <v>40</v>
      </c>
      <c r="P1752" s="4">
        <f t="shared" si="684"/>
        <v>201611</v>
      </c>
      <c r="Q1752" s="23">
        <f t="shared" si="685"/>
        <v>0.76061946902654876</v>
      </c>
      <c r="R1752" s="23">
        <f t="shared" si="686"/>
        <v>-2.1844713777954392</v>
      </c>
      <c r="S1752" s="22">
        <f t="shared" si="687"/>
        <v>-1.4238519087688903</v>
      </c>
      <c r="T1752" s="5">
        <f t="shared" si="688"/>
        <v>1.3147178592204769</v>
      </c>
      <c r="U1752" s="5"/>
      <c r="V1752" s="5"/>
      <c r="W1752" s="5">
        <f t="shared" si="689"/>
        <v>-1</v>
      </c>
      <c r="X1752" s="4">
        <f t="shared" si="690"/>
        <v>-1</v>
      </c>
      <c r="Y1752" s="4">
        <f t="shared" si="691"/>
        <v>0</v>
      </c>
      <c r="Z1752" s="30">
        <f t="shared" si="692"/>
        <v>2016</v>
      </c>
      <c r="AA1752" s="4">
        <f t="shared" si="693"/>
        <v>1.2599999999999998</v>
      </c>
      <c r="AB1752" s="4">
        <f t="shared" si="694"/>
        <v>1.23</v>
      </c>
      <c r="AC1752" s="4">
        <f t="shared" si="695"/>
        <v>-2.9999999999999805E-2</v>
      </c>
      <c r="AD1752" s="4"/>
      <c r="AE1752" s="4">
        <f t="shared" si="696"/>
        <v>5.3646899460680908E-3</v>
      </c>
      <c r="AF1752" s="31">
        <f t="shared" si="697"/>
        <v>0.25999999999999979</v>
      </c>
      <c r="AG1752" s="31">
        <f t="shared" si="698"/>
        <v>0.22999999999999998</v>
      </c>
      <c r="AH1752" s="3">
        <f t="shared" si="699"/>
        <v>0</v>
      </c>
      <c r="AI1752" s="40" t="b">
        <f t="shared" si="700"/>
        <v>0</v>
      </c>
      <c r="AJ1752" s="3">
        <f t="shared" si="701"/>
        <v>2.3639105302839969E-2</v>
      </c>
      <c r="AK1752" s="3">
        <f t="shared" si="702"/>
        <v>0.73636363955866635</v>
      </c>
    </row>
    <row r="1753" spans="1:37" s="3" customFormat="1" x14ac:dyDescent="0.25">
      <c r="A1753" s="9">
        <v>42694</v>
      </c>
      <c r="B1753" s="1" t="s">
        <v>58</v>
      </c>
      <c r="C1753" s="1" t="s">
        <v>57</v>
      </c>
      <c r="D1753">
        <v>9</v>
      </c>
      <c r="E1753" s="1">
        <v>24</v>
      </c>
      <c r="F1753">
        <f t="shared" si="678"/>
        <v>0</v>
      </c>
      <c r="G1753">
        <f t="shared" si="679"/>
        <v>1</v>
      </c>
      <c r="H1753" s="4">
        <v>4.1399999999999997</v>
      </c>
      <c r="I1753" s="4">
        <v>1.2769999999999999</v>
      </c>
      <c r="J1753" s="4">
        <v>4.01</v>
      </c>
      <c r="K1753" s="4">
        <v>1.2889999999999999</v>
      </c>
      <c r="L1753" s="18">
        <f t="shared" si="680"/>
        <v>20</v>
      </c>
      <c r="M1753" s="18">
        <f t="shared" si="681"/>
        <v>75</v>
      </c>
      <c r="N1753" s="18">
        <f t="shared" si="682"/>
        <v>20</v>
      </c>
      <c r="O1753" s="18">
        <f t="shared" si="683"/>
        <v>75</v>
      </c>
      <c r="P1753" s="4">
        <f t="shared" si="684"/>
        <v>201611</v>
      </c>
      <c r="Q1753" s="23">
        <f t="shared" si="685"/>
        <v>3.2419733750978859</v>
      </c>
      <c r="R1753" s="23">
        <f t="shared" si="686"/>
        <v>-3.9285796408287164</v>
      </c>
      <c r="S1753" s="22">
        <f t="shared" si="687"/>
        <v>-0.6866062657308305</v>
      </c>
      <c r="T1753" s="5">
        <f t="shared" si="688"/>
        <v>0.30845410628019326</v>
      </c>
      <c r="U1753" s="5"/>
      <c r="V1753" s="5"/>
      <c r="W1753" s="5">
        <f t="shared" si="689"/>
        <v>-1</v>
      </c>
      <c r="X1753" s="4">
        <f t="shared" si="690"/>
        <v>-1</v>
      </c>
      <c r="Y1753" s="4">
        <f t="shared" si="691"/>
        <v>0</v>
      </c>
      <c r="Z1753" s="30">
        <f t="shared" si="692"/>
        <v>2016</v>
      </c>
      <c r="AA1753" s="4">
        <f t="shared" si="693"/>
        <v>0.27699999999999991</v>
      </c>
      <c r="AB1753" s="4">
        <f t="shared" si="694"/>
        <v>0.28899999999999992</v>
      </c>
      <c r="AC1753" s="4">
        <f t="shared" si="695"/>
        <v>1.2000000000000011E-2</v>
      </c>
      <c r="AD1753" s="4"/>
      <c r="AE1753" s="4">
        <f t="shared" si="696"/>
        <v>-7.8306648836845016E-3</v>
      </c>
      <c r="AF1753" s="31">
        <f t="shared" si="697"/>
        <v>-0.72300000000000009</v>
      </c>
      <c r="AG1753" s="31">
        <f t="shared" si="698"/>
        <v>-0.71100000000000008</v>
      </c>
      <c r="AH1753" s="3">
        <f t="shared" si="699"/>
        <v>0</v>
      </c>
      <c r="AI1753" s="40" t="b">
        <f t="shared" si="700"/>
        <v>0</v>
      </c>
      <c r="AJ1753" s="3">
        <f t="shared" si="701"/>
        <v>2.4039136053165988E-2</v>
      </c>
      <c r="AK1753" s="3">
        <f t="shared" si="702"/>
        <v>0.80618992089255759</v>
      </c>
    </row>
    <row r="1754" spans="1:37" s="3" customFormat="1" x14ac:dyDescent="0.25">
      <c r="A1754" s="9">
        <v>42694</v>
      </c>
      <c r="B1754" s="1" t="s">
        <v>37</v>
      </c>
      <c r="C1754" s="1" t="s">
        <v>43</v>
      </c>
      <c r="D1754">
        <v>27</v>
      </c>
      <c r="E1754" s="1">
        <v>17</v>
      </c>
      <c r="F1754">
        <f t="shared" si="678"/>
        <v>1</v>
      </c>
      <c r="G1754">
        <f t="shared" si="679"/>
        <v>0</v>
      </c>
      <c r="H1754" s="4">
        <v>1.327</v>
      </c>
      <c r="I1754" s="4">
        <v>3.69</v>
      </c>
      <c r="J1754" s="4">
        <v>1.3440000000000001</v>
      </c>
      <c r="K1754" s="4">
        <v>3.56</v>
      </c>
      <c r="L1754" s="18">
        <f t="shared" si="680"/>
        <v>70</v>
      </c>
      <c r="M1754" s="18">
        <f t="shared" si="681"/>
        <v>25</v>
      </c>
      <c r="N1754" s="18">
        <f t="shared" si="682"/>
        <v>70</v>
      </c>
      <c r="O1754" s="18">
        <f t="shared" si="683"/>
        <v>25</v>
      </c>
      <c r="P1754" s="4">
        <f t="shared" si="684"/>
        <v>201611</v>
      </c>
      <c r="Q1754" s="23">
        <f t="shared" si="685"/>
        <v>1.327</v>
      </c>
      <c r="R1754" s="23">
        <f t="shared" si="686"/>
        <v>-3.4298511874310793</v>
      </c>
      <c r="S1754" s="22">
        <f t="shared" si="687"/>
        <v>-2.1028511874310793</v>
      </c>
      <c r="T1754" s="5">
        <f t="shared" si="688"/>
        <v>2.7807083647324795</v>
      </c>
      <c r="U1754" s="5"/>
      <c r="V1754" s="5"/>
      <c r="W1754" s="5">
        <f t="shared" si="689"/>
        <v>0.32699999999999996</v>
      </c>
      <c r="X1754" s="4">
        <f t="shared" si="690"/>
        <v>0.34400000000000008</v>
      </c>
      <c r="Y1754" s="4">
        <f t="shared" si="691"/>
        <v>1.7000000000000126E-2</v>
      </c>
      <c r="Z1754" s="30">
        <f t="shared" si="692"/>
        <v>2016</v>
      </c>
      <c r="AA1754" s="4">
        <f t="shared" si="693"/>
        <v>-1</v>
      </c>
      <c r="AB1754" s="4">
        <f t="shared" si="694"/>
        <v>-1</v>
      </c>
      <c r="AC1754" s="4">
        <f t="shared" si="695"/>
        <v>0</v>
      </c>
      <c r="AD1754" s="4"/>
      <c r="AE1754" s="4">
        <f t="shared" si="696"/>
        <v>9.5318835899093068E-3</v>
      </c>
      <c r="AF1754" s="31">
        <f t="shared" si="697"/>
        <v>-0.67300000000000004</v>
      </c>
      <c r="AG1754" s="31">
        <f t="shared" si="698"/>
        <v>-0.65599999999999992</v>
      </c>
      <c r="AH1754" s="3">
        <f t="shared" si="699"/>
        <v>0</v>
      </c>
      <c r="AI1754" s="40" t="b">
        <f t="shared" si="700"/>
        <v>0</v>
      </c>
      <c r="AJ1754" s="3">
        <f t="shared" si="701"/>
        <v>2.3992425752441537E-2</v>
      </c>
      <c r="AK1754" s="3">
        <f t="shared" si="702"/>
        <v>0.79075768178019801</v>
      </c>
    </row>
    <row r="1755" spans="1:37" s="3" customFormat="1" x14ac:dyDescent="0.25">
      <c r="A1755" s="9">
        <v>42694</v>
      </c>
      <c r="B1755" s="1" t="s">
        <v>33</v>
      </c>
      <c r="C1755" s="1" t="s">
        <v>56</v>
      </c>
      <c r="D1755">
        <v>26</v>
      </c>
      <c r="E1755" s="1">
        <v>19</v>
      </c>
      <c r="F1755">
        <f t="shared" si="678"/>
        <v>1</v>
      </c>
      <c r="G1755">
        <f t="shared" si="679"/>
        <v>0</v>
      </c>
      <c r="H1755" s="4">
        <v>1.373</v>
      </c>
      <c r="I1755" s="4">
        <v>3.38</v>
      </c>
      <c r="J1755" s="4">
        <v>1.4339999999999999</v>
      </c>
      <c r="K1755" s="4">
        <v>3.05</v>
      </c>
      <c r="L1755" s="18">
        <f t="shared" si="680"/>
        <v>70</v>
      </c>
      <c r="M1755" s="18">
        <f t="shared" si="681"/>
        <v>25</v>
      </c>
      <c r="N1755" s="18">
        <f t="shared" si="682"/>
        <v>65</v>
      </c>
      <c r="O1755" s="18">
        <f t="shared" si="683"/>
        <v>30</v>
      </c>
      <c r="P1755" s="4">
        <f t="shared" si="684"/>
        <v>201611</v>
      </c>
      <c r="Q1755" s="23">
        <f t="shared" si="685"/>
        <v>1.373</v>
      </c>
      <c r="R1755" s="23">
        <f t="shared" si="686"/>
        <v>-3.1011332146799737</v>
      </c>
      <c r="S1755" s="22">
        <f t="shared" si="687"/>
        <v>-1.7281332146799737</v>
      </c>
      <c r="T1755" s="5">
        <f t="shared" si="688"/>
        <v>2.4617625637290605</v>
      </c>
      <c r="U1755" s="5"/>
      <c r="V1755" s="5"/>
      <c r="W1755" s="5">
        <f t="shared" si="689"/>
        <v>0.373</v>
      </c>
      <c r="X1755" s="4">
        <f t="shared" si="690"/>
        <v>0.43399999999999994</v>
      </c>
      <c r="Y1755" s="4">
        <f t="shared" si="691"/>
        <v>6.0999999999999943E-2</v>
      </c>
      <c r="Z1755" s="30">
        <f t="shared" si="692"/>
        <v>2016</v>
      </c>
      <c r="AA1755" s="4">
        <f t="shared" si="693"/>
        <v>-1</v>
      </c>
      <c r="AB1755" s="4">
        <f t="shared" si="694"/>
        <v>-1</v>
      </c>
      <c r="AC1755" s="4">
        <f t="shared" si="695"/>
        <v>0</v>
      </c>
      <c r="AD1755" s="4"/>
      <c r="AE1755" s="4">
        <f t="shared" si="696"/>
        <v>3.0982049711460569E-2</v>
      </c>
      <c r="AF1755" s="31">
        <f t="shared" si="697"/>
        <v>-0.627</v>
      </c>
      <c r="AG1755" s="31">
        <f t="shared" si="698"/>
        <v>-0.56600000000000006</v>
      </c>
      <c r="AH1755" s="3">
        <f t="shared" si="699"/>
        <v>1</v>
      </c>
      <c r="AI1755" s="40" t="b">
        <f t="shared" si="700"/>
        <v>0</v>
      </c>
      <c r="AJ1755" s="3">
        <f t="shared" si="701"/>
        <v>2.3618767094466642E-2</v>
      </c>
      <c r="AK1755" s="3">
        <f t="shared" si="702"/>
        <v>0.77930457047536639</v>
      </c>
    </row>
    <row r="1756" spans="1:37" s="3" customFormat="1" x14ac:dyDescent="0.25">
      <c r="A1756" s="9">
        <v>42694</v>
      </c>
      <c r="B1756" s="1" t="s">
        <v>36</v>
      </c>
      <c r="C1756" s="1" t="s">
        <v>50</v>
      </c>
      <c r="D1756">
        <v>24</v>
      </c>
      <c r="E1756" s="1">
        <v>17</v>
      </c>
      <c r="F1756">
        <f t="shared" si="678"/>
        <v>1</v>
      </c>
      <c r="G1756">
        <f t="shared" si="679"/>
        <v>0</v>
      </c>
      <c r="H1756" s="4">
        <v>1.645</v>
      </c>
      <c r="I1756" s="4">
        <v>2.4</v>
      </c>
      <c r="J1756" s="4">
        <v>1.6990000000000001</v>
      </c>
      <c r="K1756" s="4">
        <v>2.29</v>
      </c>
      <c r="L1756" s="18">
        <f t="shared" si="680"/>
        <v>60</v>
      </c>
      <c r="M1756" s="18">
        <f t="shared" si="681"/>
        <v>40</v>
      </c>
      <c r="N1756" s="18">
        <f t="shared" si="682"/>
        <v>55</v>
      </c>
      <c r="O1756" s="18">
        <f t="shared" si="683"/>
        <v>40</v>
      </c>
      <c r="P1756" s="4">
        <f t="shared" si="684"/>
        <v>201611</v>
      </c>
      <c r="Q1756" s="23">
        <f t="shared" si="685"/>
        <v>1.645</v>
      </c>
      <c r="R1756" s="23">
        <f t="shared" si="686"/>
        <v>-2.2646733111849389</v>
      </c>
      <c r="S1756" s="22">
        <f t="shared" si="687"/>
        <v>-0.61967331118493885</v>
      </c>
      <c r="T1756" s="5">
        <f t="shared" si="688"/>
        <v>1.4589665653495441</v>
      </c>
      <c r="U1756" s="5"/>
      <c r="V1756" s="5"/>
      <c r="W1756" s="5">
        <f t="shared" si="689"/>
        <v>0.64500000000000002</v>
      </c>
      <c r="X1756" s="4">
        <f t="shared" si="690"/>
        <v>0.69900000000000007</v>
      </c>
      <c r="Y1756" s="4">
        <f t="shared" si="691"/>
        <v>5.4000000000000048E-2</v>
      </c>
      <c r="Z1756" s="30">
        <f t="shared" si="692"/>
        <v>2016</v>
      </c>
      <c r="AA1756" s="4">
        <f t="shared" si="693"/>
        <v>-1</v>
      </c>
      <c r="AB1756" s="4">
        <f t="shared" si="694"/>
        <v>-1</v>
      </c>
      <c r="AC1756" s="4">
        <f t="shared" si="695"/>
        <v>0</v>
      </c>
      <c r="AD1756" s="4"/>
      <c r="AE1756" s="4">
        <f t="shared" si="696"/>
        <v>1.9321217021992187E-2</v>
      </c>
      <c r="AF1756" s="31">
        <f t="shared" si="697"/>
        <v>-0.35499999999999998</v>
      </c>
      <c r="AG1756" s="31">
        <f t="shared" si="698"/>
        <v>-0.30099999999999993</v>
      </c>
      <c r="AH1756" s="3">
        <f t="shared" si="699"/>
        <v>0</v>
      </c>
      <c r="AI1756" s="40" t="b">
        <f t="shared" si="700"/>
        <v>0</v>
      </c>
      <c r="AJ1756" s="3">
        <f t="shared" si="701"/>
        <v>2.3980222496909787E-2</v>
      </c>
      <c r="AK1756" s="3">
        <f t="shared" si="702"/>
        <v>0.74048394067148515</v>
      </c>
    </row>
    <row r="1757" spans="1:37" s="3" customFormat="1" x14ac:dyDescent="0.25">
      <c r="A1757" s="9">
        <v>42694</v>
      </c>
      <c r="B1757" s="1" t="s">
        <v>49</v>
      </c>
      <c r="C1757" s="1" t="s">
        <v>39</v>
      </c>
      <c r="D1757">
        <v>17</v>
      </c>
      <c r="E1757" s="1">
        <v>19</v>
      </c>
      <c r="F1757">
        <f t="shared" si="678"/>
        <v>0</v>
      </c>
      <c r="G1757">
        <f t="shared" si="679"/>
        <v>1</v>
      </c>
      <c r="H1757" s="4">
        <v>1.3120000000000001</v>
      </c>
      <c r="I1757" s="4">
        <v>3.81</v>
      </c>
      <c r="J1757" s="4">
        <v>1.3460000000000001</v>
      </c>
      <c r="K1757" s="4">
        <v>3.55</v>
      </c>
      <c r="L1757" s="18">
        <f t="shared" si="680"/>
        <v>70</v>
      </c>
      <c r="M1757" s="18">
        <f t="shared" si="681"/>
        <v>25</v>
      </c>
      <c r="N1757" s="18">
        <f t="shared" si="682"/>
        <v>70</v>
      </c>
      <c r="O1757" s="18">
        <f t="shared" si="683"/>
        <v>25</v>
      </c>
      <c r="P1757" s="4">
        <f t="shared" si="684"/>
        <v>201611</v>
      </c>
      <c r="Q1757" s="23">
        <f t="shared" si="685"/>
        <v>0.34435695538057742</v>
      </c>
      <c r="R1757" s="23">
        <f t="shared" si="686"/>
        <v>-3.561000091249201</v>
      </c>
      <c r="S1757" s="22">
        <f t="shared" si="687"/>
        <v>-3.2166431358686234</v>
      </c>
      <c r="T1757" s="5">
        <f t="shared" si="688"/>
        <v>2.9039634146341462</v>
      </c>
      <c r="U1757" s="5"/>
      <c r="V1757" s="5"/>
      <c r="W1757" s="5">
        <f t="shared" si="689"/>
        <v>-1</v>
      </c>
      <c r="X1757" s="4">
        <f t="shared" si="690"/>
        <v>-1</v>
      </c>
      <c r="Y1757" s="4">
        <f t="shared" si="691"/>
        <v>0</v>
      </c>
      <c r="Z1757" s="30">
        <f t="shared" si="692"/>
        <v>2016</v>
      </c>
      <c r="AA1757" s="4">
        <f t="shared" si="693"/>
        <v>2.81</v>
      </c>
      <c r="AB1757" s="4">
        <f t="shared" si="694"/>
        <v>2.5499999999999998</v>
      </c>
      <c r="AC1757" s="4">
        <f t="shared" si="695"/>
        <v>-0.26000000000000023</v>
      </c>
      <c r="AD1757" s="4"/>
      <c r="AE1757" s="4">
        <f t="shared" si="696"/>
        <v>1.9253071431160174E-2</v>
      </c>
      <c r="AF1757" s="31">
        <f t="shared" si="697"/>
        <v>1.81</v>
      </c>
      <c r="AG1757" s="31">
        <f t="shared" si="698"/>
        <v>1.5499999999999998</v>
      </c>
      <c r="AH1757" s="3">
        <f t="shared" si="699"/>
        <v>0</v>
      </c>
      <c r="AI1757" s="40" t="b">
        <f t="shared" si="700"/>
        <v>0</v>
      </c>
      <c r="AJ1757" s="3">
        <f t="shared" si="701"/>
        <v>2.4068723155017402E-2</v>
      </c>
      <c r="AK1757" s="3">
        <f t="shared" si="702"/>
        <v>0.79501506114519926</v>
      </c>
    </row>
    <row r="1758" spans="1:37" s="3" customFormat="1" x14ac:dyDescent="0.25">
      <c r="A1758" s="9">
        <v>42694</v>
      </c>
      <c r="B1758" s="1" t="s">
        <v>60</v>
      </c>
      <c r="C1758" s="1" t="s">
        <v>63</v>
      </c>
      <c r="D1758">
        <v>30</v>
      </c>
      <c r="E1758" s="1">
        <v>24</v>
      </c>
      <c r="F1758">
        <f t="shared" si="678"/>
        <v>1</v>
      </c>
      <c r="G1758">
        <f t="shared" si="679"/>
        <v>0</v>
      </c>
      <c r="H1758" s="4">
        <v>1.746</v>
      </c>
      <c r="I1758" s="4">
        <v>2.21</v>
      </c>
      <c r="J1758" s="4">
        <v>1.833</v>
      </c>
      <c r="K1758" s="4">
        <v>2.09</v>
      </c>
      <c r="L1758" s="18">
        <f t="shared" si="680"/>
        <v>50</v>
      </c>
      <c r="M1758" s="18">
        <f t="shared" si="681"/>
        <v>45</v>
      </c>
      <c r="N1758" s="18">
        <f t="shared" si="682"/>
        <v>50</v>
      </c>
      <c r="O1758" s="18">
        <f t="shared" si="683"/>
        <v>45</v>
      </c>
      <c r="P1758" s="4">
        <f t="shared" si="684"/>
        <v>201611</v>
      </c>
      <c r="Q1758" s="23">
        <f t="shared" si="685"/>
        <v>1.746</v>
      </c>
      <c r="R1758" s="23">
        <f t="shared" si="686"/>
        <v>-2.166928854718277</v>
      </c>
      <c r="S1758" s="22">
        <f t="shared" si="687"/>
        <v>-0.42092885471827701</v>
      </c>
      <c r="T1758" s="5">
        <f t="shared" si="688"/>
        <v>1.265750286368843</v>
      </c>
      <c r="U1758" s="5"/>
      <c r="V1758" s="5"/>
      <c r="W1758" s="5">
        <f t="shared" si="689"/>
        <v>0.746</v>
      </c>
      <c r="X1758" s="4">
        <f t="shared" si="690"/>
        <v>0.83299999999999996</v>
      </c>
      <c r="Y1758" s="4">
        <f t="shared" si="691"/>
        <v>8.6999999999999966E-2</v>
      </c>
      <c r="Z1758" s="30">
        <f t="shared" si="692"/>
        <v>2016</v>
      </c>
      <c r="AA1758" s="4">
        <f t="shared" si="693"/>
        <v>-1</v>
      </c>
      <c r="AB1758" s="4">
        <f t="shared" si="694"/>
        <v>-1</v>
      </c>
      <c r="AC1758" s="4">
        <f t="shared" si="695"/>
        <v>0</v>
      </c>
      <c r="AD1758" s="4"/>
      <c r="AE1758" s="4">
        <f t="shared" si="696"/>
        <v>2.7183949096649229E-2</v>
      </c>
      <c r="AF1758" s="31">
        <f t="shared" si="697"/>
        <v>-0.254</v>
      </c>
      <c r="AG1758" s="31">
        <f t="shared" si="698"/>
        <v>-0.16700000000000004</v>
      </c>
      <c r="AH1758" s="3">
        <f t="shared" si="699"/>
        <v>1</v>
      </c>
      <c r="AI1758" s="40" t="b">
        <f t="shared" si="700"/>
        <v>0</v>
      </c>
      <c r="AJ1758" s="3">
        <f t="shared" si="701"/>
        <v>2.4605662285136498E-2</v>
      </c>
      <c r="AK1758" s="3">
        <f t="shared" si="702"/>
        <v>0.73430507639373421</v>
      </c>
    </row>
    <row r="1759" spans="1:37" s="3" customFormat="1" x14ac:dyDescent="0.25">
      <c r="A1759" s="9">
        <v>42694</v>
      </c>
      <c r="B1759" s="1" t="s">
        <v>34</v>
      </c>
      <c r="C1759" s="1" t="s">
        <v>45</v>
      </c>
      <c r="D1759">
        <v>22</v>
      </c>
      <c r="E1759" s="1">
        <v>16</v>
      </c>
      <c r="F1759">
        <f t="shared" si="678"/>
        <v>1</v>
      </c>
      <c r="G1759">
        <f t="shared" si="679"/>
        <v>0</v>
      </c>
      <c r="H1759" s="4">
        <v>1.3220000000000001</v>
      </c>
      <c r="I1759" s="4">
        <v>3.73</v>
      </c>
      <c r="J1759" s="4">
        <v>1.361</v>
      </c>
      <c r="K1759" s="4">
        <v>3.45</v>
      </c>
      <c r="L1759" s="18">
        <f t="shared" si="680"/>
        <v>70</v>
      </c>
      <c r="M1759" s="18">
        <f t="shared" si="681"/>
        <v>25</v>
      </c>
      <c r="N1759" s="18">
        <f t="shared" si="682"/>
        <v>70</v>
      </c>
      <c r="O1759" s="18">
        <f t="shared" si="683"/>
        <v>25</v>
      </c>
      <c r="P1759" s="4">
        <f t="shared" si="684"/>
        <v>201611</v>
      </c>
      <c r="Q1759" s="23">
        <f t="shared" si="685"/>
        <v>1.3220000000000001</v>
      </c>
      <c r="R1759" s="23">
        <f t="shared" si="686"/>
        <v>-3.4718904284121668</v>
      </c>
      <c r="S1759" s="22">
        <f t="shared" si="687"/>
        <v>-2.1498904284121667</v>
      </c>
      <c r="T1759" s="5">
        <f t="shared" si="688"/>
        <v>2.8214826021180031</v>
      </c>
      <c r="U1759" s="5"/>
      <c r="V1759" s="5"/>
      <c r="W1759" s="5">
        <f t="shared" si="689"/>
        <v>0.32200000000000006</v>
      </c>
      <c r="X1759" s="4">
        <f t="shared" si="690"/>
        <v>0.36099999999999999</v>
      </c>
      <c r="Y1759" s="4">
        <f t="shared" si="691"/>
        <v>3.8999999999999924E-2</v>
      </c>
      <c r="Z1759" s="30">
        <f t="shared" si="692"/>
        <v>2016</v>
      </c>
      <c r="AA1759" s="4">
        <f t="shared" si="693"/>
        <v>-1</v>
      </c>
      <c r="AB1759" s="4">
        <f t="shared" si="694"/>
        <v>-1</v>
      </c>
      <c r="AC1759" s="4">
        <f t="shared" si="695"/>
        <v>0</v>
      </c>
      <c r="AD1759" s="4"/>
      <c r="AE1759" s="4">
        <f t="shared" si="696"/>
        <v>2.1675794584608332E-2</v>
      </c>
      <c r="AF1759" s="31">
        <f t="shared" si="697"/>
        <v>-0.67799999999999994</v>
      </c>
      <c r="AG1759" s="31">
        <f t="shared" si="698"/>
        <v>-0.63900000000000001</v>
      </c>
      <c r="AH1759" s="3">
        <f t="shared" si="699"/>
        <v>0</v>
      </c>
      <c r="AI1759" s="40" t="b">
        <f t="shared" si="700"/>
        <v>0</v>
      </c>
      <c r="AJ1759" s="3">
        <f t="shared" si="701"/>
        <v>2.3939034045922236E-2</v>
      </c>
      <c r="AK1759" s="3">
        <f t="shared" si="702"/>
        <v>0.79223003435616923</v>
      </c>
    </row>
    <row r="1760" spans="1:37" s="3" customFormat="1" x14ac:dyDescent="0.25">
      <c r="A1760" s="9">
        <v>42691</v>
      </c>
      <c r="B1760" s="1" t="s">
        <v>40</v>
      </c>
      <c r="C1760" s="1" t="s">
        <v>42</v>
      </c>
      <c r="D1760">
        <v>23</v>
      </c>
      <c r="E1760" s="1">
        <v>20</v>
      </c>
      <c r="F1760">
        <f t="shared" si="678"/>
        <v>1</v>
      </c>
      <c r="G1760">
        <f t="shared" si="679"/>
        <v>0</v>
      </c>
      <c r="H1760" s="4">
        <v>1.5880000000000001</v>
      </c>
      <c r="I1760" s="4">
        <v>2.5299999999999998</v>
      </c>
      <c r="J1760" s="4">
        <v>1.5429999999999999</v>
      </c>
      <c r="K1760" s="4">
        <v>2.66</v>
      </c>
      <c r="L1760" s="18">
        <f t="shared" si="680"/>
        <v>60</v>
      </c>
      <c r="M1760" s="18">
        <f t="shared" si="681"/>
        <v>35</v>
      </c>
      <c r="N1760" s="18">
        <f t="shared" si="682"/>
        <v>60</v>
      </c>
      <c r="O1760" s="18">
        <f t="shared" si="683"/>
        <v>35</v>
      </c>
      <c r="P1760" s="4">
        <f t="shared" si="684"/>
        <v>201611</v>
      </c>
      <c r="Q1760" s="23">
        <f t="shared" si="685"/>
        <v>1.5880000000000001</v>
      </c>
      <c r="R1760" s="23">
        <f t="shared" si="686"/>
        <v>-2.3542750433506736</v>
      </c>
      <c r="S1760" s="22">
        <f t="shared" si="687"/>
        <v>-0.76627504335067353</v>
      </c>
      <c r="T1760" s="5">
        <f t="shared" si="688"/>
        <v>1.5931989924433247</v>
      </c>
      <c r="U1760" s="5"/>
      <c r="V1760" s="5"/>
      <c r="W1760" s="5">
        <f t="shared" si="689"/>
        <v>0.58800000000000008</v>
      </c>
      <c r="X1760" s="4">
        <f t="shared" si="690"/>
        <v>0.54299999999999993</v>
      </c>
      <c r="Y1760" s="4">
        <f t="shared" si="691"/>
        <v>-4.5000000000000151E-2</v>
      </c>
      <c r="Z1760" s="30">
        <f t="shared" si="692"/>
        <v>2016</v>
      </c>
      <c r="AA1760" s="4">
        <f t="shared" si="693"/>
        <v>-1</v>
      </c>
      <c r="AB1760" s="4">
        <f t="shared" si="694"/>
        <v>-1</v>
      </c>
      <c r="AC1760" s="4">
        <f t="shared" si="695"/>
        <v>0</v>
      </c>
      <c r="AD1760" s="4"/>
      <c r="AE1760" s="4">
        <f t="shared" si="696"/>
        <v>-1.8365218072680656E-2</v>
      </c>
      <c r="AF1760" s="31">
        <f t="shared" si="697"/>
        <v>-0.41199999999999992</v>
      </c>
      <c r="AG1760" s="31">
        <f t="shared" si="698"/>
        <v>-0.45700000000000007</v>
      </c>
      <c r="AH1760" s="3">
        <f t="shared" si="699"/>
        <v>0</v>
      </c>
      <c r="AI1760" s="40" t="b">
        <f t="shared" si="700"/>
        <v>0</v>
      </c>
      <c r="AJ1760" s="3">
        <f t="shared" si="701"/>
        <v>2.4371053909664986E-2</v>
      </c>
      <c r="AK1760" s="3">
        <f t="shared" si="702"/>
        <v>0.74488011894783868</v>
      </c>
    </row>
    <row r="1761" spans="1:37" s="3" customFormat="1" x14ac:dyDescent="0.25">
      <c r="A1761" s="9">
        <v>42688</v>
      </c>
      <c r="B1761" s="1" t="s">
        <v>34</v>
      </c>
      <c r="C1761" s="1" t="s">
        <v>44</v>
      </c>
      <c r="D1761">
        <v>21</v>
      </c>
      <c r="E1761" s="1">
        <v>20</v>
      </c>
      <c r="F1761">
        <f t="shared" si="678"/>
        <v>1</v>
      </c>
      <c r="G1761">
        <f t="shared" si="679"/>
        <v>0</v>
      </c>
      <c r="H1761" s="4">
        <v>1.8</v>
      </c>
      <c r="I1761" s="4">
        <v>2.13</v>
      </c>
      <c r="J1761" s="4">
        <v>2</v>
      </c>
      <c r="K1761" s="4">
        <v>1.909</v>
      </c>
      <c r="L1761" s="18">
        <f t="shared" si="680"/>
        <v>50</v>
      </c>
      <c r="M1761" s="18">
        <f t="shared" si="681"/>
        <v>45</v>
      </c>
      <c r="N1761" s="18">
        <f t="shared" si="682"/>
        <v>50</v>
      </c>
      <c r="O1761" s="18">
        <f t="shared" si="683"/>
        <v>50</v>
      </c>
      <c r="P1761" s="4">
        <f t="shared" si="684"/>
        <v>201611</v>
      </c>
      <c r="Q1761" s="23">
        <f t="shared" si="685"/>
        <v>1.8</v>
      </c>
      <c r="R1761" s="23">
        <f t="shared" si="686"/>
        <v>-2.1349557522123894</v>
      </c>
      <c r="S1761" s="22">
        <f t="shared" si="687"/>
        <v>-0.33495575221238938</v>
      </c>
      <c r="T1761" s="5">
        <f t="shared" si="688"/>
        <v>1.1833333333333333</v>
      </c>
      <c r="U1761" s="5"/>
      <c r="V1761" s="5"/>
      <c r="W1761" s="5">
        <f t="shared" si="689"/>
        <v>0.8</v>
      </c>
      <c r="X1761" s="4">
        <f t="shared" si="690"/>
        <v>1</v>
      </c>
      <c r="Y1761" s="4">
        <f t="shared" si="691"/>
        <v>0.19999999999999996</v>
      </c>
      <c r="Z1761" s="30">
        <f t="shared" si="692"/>
        <v>2016</v>
      </c>
      <c r="AA1761" s="4">
        <f t="shared" si="693"/>
        <v>-1</v>
      </c>
      <c r="AB1761" s="4">
        <f t="shared" si="694"/>
        <v>-1</v>
      </c>
      <c r="AC1761" s="4">
        <f t="shared" si="695"/>
        <v>0</v>
      </c>
      <c r="AD1761" s="4"/>
      <c r="AE1761" s="4">
        <f t="shared" si="696"/>
        <v>5.555555555555558E-2</v>
      </c>
      <c r="AF1761" s="31">
        <f t="shared" si="697"/>
        <v>-0.19999999999999996</v>
      </c>
      <c r="AG1761" s="31">
        <f t="shared" si="698"/>
        <v>0</v>
      </c>
      <c r="AH1761" s="3">
        <f t="shared" si="699"/>
        <v>1</v>
      </c>
      <c r="AI1761" s="40">
        <f t="shared" si="700"/>
        <v>3.0516431924882625E-2</v>
      </c>
      <c r="AJ1761" s="3">
        <f t="shared" si="701"/>
        <v>2.442748091603042E-2</v>
      </c>
      <c r="AK1761" s="3">
        <f t="shared" si="702"/>
        <v>0.73264498601182237</v>
      </c>
    </row>
    <row r="1762" spans="1:37" s="3" customFormat="1" x14ac:dyDescent="0.25">
      <c r="A1762" s="9">
        <v>42687</v>
      </c>
      <c r="B1762" s="1" t="s">
        <v>52</v>
      </c>
      <c r="C1762" s="1" t="s">
        <v>61</v>
      </c>
      <c r="D1762">
        <v>24</v>
      </c>
      <c r="E1762" s="1">
        <v>31</v>
      </c>
      <c r="F1762">
        <f t="shared" si="678"/>
        <v>0</v>
      </c>
      <c r="G1762">
        <f t="shared" si="679"/>
        <v>1</v>
      </c>
      <c r="H1762" s="4">
        <v>1.3</v>
      </c>
      <c r="I1762" s="4">
        <v>3.92</v>
      </c>
      <c r="J1762" s="4">
        <v>1.3169999999999999</v>
      </c>
      <c r="K1762" s="4">
        <v>3.77</v>
      </c>
      <c r="L1762" s="18">
        <f t="shared" si="680"/>
        <v>70</v>
      </c>
      <c r="M1762" s="18">
        <f t="shared" si="681"/>
        <v>25</v>
      </c>
      <c r="N1762" s="18">
        <f t="shared" si="682"/>
        <v>75</v>
      </c>
      <c r="O1762" s="18">
        <f t="shared" si="683"/>
        <v>25</v>
      </c>
      <c r="P1762" s="4">
        <f t="shared" si="684"/>
        <v>201611</v>
      </c>
      <c r="Q1762" s="23">
        <f t="shared" si="685"/>
        <v>0.33163265306122452</v>
      </c>
      <c r="R1762" s="23">
        <f t="shared" si="686"/>
        <v>-3.6757990867579906</v>
      </c>
      <c r="S1762" s="22">
        <f t="shared" si="687"/>
        <v>-3.344166433696766</v>
      </c>
      <c r="T1762" s="5">
        <f t="shared" si="688"/>
        <v>3.0153846153846153</v>
      </c>
      <c r="U1762" s="5"/>
      <c r="V1762" s="5"/>
      <c r="W1762" s="5">
        <f t="shared" si="689"/>
        <v>-1</v>
      </c>
      <c r="X1762" s="4">
        <f t="shared" si="690"/>
        <v>-1</v>
      </c>
      <c r="Y1762" s="4">
        <f t="shared" si="691"/>
        <v>0</v>
      </c>
      <c r="Z1762" s="30">
        <f t="shared" si="692"/>
        <v>2016</v>
      </c>
      <c r="AA1762" s="4">
        <f t="shared" si="693"/>
        <v>2.92</v>
      </c>
      <c r="AB1762" s="4">
        <f t="shared" si="694"/>
        <v>2.77</v>
      </c>
      <c r="AC1762" s="4">
        <f t="shared" si="695"/>
        <v>-0.14999999999999991</v>
      </c>
      <c r="AD1762" s="4"/>
      <c r="AE1762" s="4">
        <f t="shared" si="696"/>
        <v>9.9293265580280288E-3</v>
      </c>
      <c r="AF1762" s="31">
        <f t="shared" si="697"/>
        <v>1.92</v>
      </c>
      <c r="AG1762" s="31">
        <f t="shared" si="698"/>
        <v>1.77</v>
      </c>
      <c r="AH1762" s="3">
        <f t="shared" si="699"/>
        <v>0</v>
      </c>
      <c r="AI1762" s="40" t="b">
        <f t="shared" si="700"/>
        <v>0</v>
      </c>
      <c r="AJ1762" s="3">
        <f t="shared" si="701"/>
        <v>2.3754789272030563E-2</v>
      </c>
      <c r="AK1762" s="3">
        <f t="shared" si="702"/>
        <v>0.79899277667835644</v>
      </c>
    </row>
    <row r="1763" spans="1:37" s="3" customFormat="1" x14ac:dyDescent="0.25">
      <c r="A1763" s="9">
        <v>42687</v>
      </c>
      <c r="B1763" s="1" t="s">
        <v>63</v>
      </c>
      <c r="C1763" s="1" t="s">
        <v>38</v>
      </c>
      <c r="D1763">
        <v>23</v>
      </c>
      <c r="E1763" s="1">
        <v>20</v>
      </c>
      <c r="F1763">
        <f t="shared" si="678"/>
        <v>1</v>
      </c>
      <c r="G1763">
        <f t="shared" si="679"/>
        <v>0</v>
      </c>
      <c r="H1763" s="4">
        <v>1.117</v>
      </c>
      <c r="I1763" s="4">
        <v>7.71</v>
      </c>
      <c r="J1763" s="4">
        <v>1.125</v>
      </c>
      <c r="K1763" s="4">
        <v>7.38</v>
      </c>
      <c r="L1763" s="18">
        <f t="shared" si="680"/>
        <v>80</v>
      </c>
      <c r="M1763" s="18">
        <f t="shared" si="681"/>
        <v>10</v>
      </c>
      <c r="N1763" s="18">
        <f t="shared" si="682"/>
        <v>85</v>
      </c>
      <c r="O1763" s="18">
        <f t="shared" si="683"/>
        <v>10</v>
      </c>
      <c r="P1763" s="4">
        <f t="shared" si="684"/>
        <v>201611</v>
      </c>
      <c r="Q1763" s="23">
        <f t="shared" si="685"/>
        <v>1.117</v>
      </c>
      <c r="R1763" s="23">
        <f t="shared" si="686"/>
        <v>-8.6960398435808273</v>
      </c>
      <c r="S1763" s="22">
        <f t="shared" si="687"/>
        <v>-7.5790398435808273</v>
      </c>
      <c r="T1763" s="5">
        <f t="shared" si="688"/>
        <v>6.9024171888988359</v>
      </c>
      <c r="U1763" s="5"/>
      <c r="V1763" s="5"/>
      <c r="W1763" s="5">
        <f t="shared" si="689"/>
        <v>0.11699999999999999</v>
      </c>
      <c r="X1763" s="4">
        <f t="shared" si="690"/>
        <v>0.125</v>
      </c>
      <c r="Y1763" s="4">
        <f t="shared" si="691"/>
        <v>8.0000000000000071E-3</v>
      </c>
      <c r="Z1763" s="30">
        <f t="shared" si="692"/>
        <v>2016</v>
      </c>
      <c r="AA1763" s="4">
        <f t="shared" si="693"/>
        <v>-1</v>
      </c>
      <c r="AB1763" s="4">
        <f t="shared" si="694"/>
        <v>-1</v>
      </c>
      <c r="AC1763" s="4">
        <f t="shared" si="695"/>
        <v>0</v>
      </c>
      <c r="AD1763" s="4"/>
      <c r="AE1763" s="4">
        <f t="shared" si="696"/>
        <v>6.3662588282105137E-3</v>
      </c>
      <c r="AF1763" s="31">
        <f t="shared" si="697"/>
        <v>-0.88300000000000001</v>
      </c>
      <c r="AG1763" s="31">
        <f t="shared" si="698"/>
        <v>-0.875</v>
      </c>
      <c r="AH1763" s="3">
        <f t="shared" si="699"/>
        <v>0</v>
      </c>
      <c r="AI1763" s="40" t="b">
        <f t="shared" si="700"/>
        <v>0</v>
      </c>
      <c r="AJ1763" s="3">
        <f t="shared" si="701"/>
        <v>2.4349155998640626E-2</v>
      </c>
      <c r="AK1763" s="3">
        <f t="shared" si="702"/>
        <v>0.88098600756391687</v>
      </c>
    </row>
    <row r="1764" spans="1:37" s="3" customFormat="1" x14ac:dyDescent="0.25">
      <c r="A1764" s="9">
        <v>42687</v>
      </c>
      <c r="B1764" s="1" t="s">
        <v>57</v>
      </c>
      <c r="C1764" s="1" t="s">
        <v>37</v>
      </c>
      <c r="D1764">
        <v>30</v>
      </c>
      <c r="E1764" s="1">
        <v>35</v>
      </c>
      <c r="F1764">
        <f t="shared" si="678"/>
        <v>0</v>
      </c>
      <c r="G1764">
        <f t="shared" si="679"/>
        <v>1</v>
      </c>
      <c r="H1764" s="4">
        <v>1.74</v>
      </c>
      <c r="I1764" s="4">
        <v>2.2200000000000002</v>
      </c>
      <c r="J1764" s="4">
        <v>1.625</v>
      </c>
      <c r="K1764" s="4">
        <v>2.44</v>
      </c>
      <c r="L1764" s="18">
        <f t="shared" si="680"/>
        <v>50</v>
      </c>
      <c r="M1764" s="18">
        <f t="shared" si="681"/>
        <v>45</v>
      </c>
      <c r="N1764" s="18">
        <f t="shared" si="682"/>
        <v>60</v>
      </c>
      <c r="O1764" s="18">
        <f t="shared" si="683"/>
        <v>40</v>
      </c>
      <c r="P1764" s="4">
        <f t="shared" si="684"/>
        <v>201611</v>
      </c>
      <c r="Q1764" s="23">
        <f t="shared" si="685"/>
        <v>0.78378378378378366</v>
      </c>
      <c r="R1764" s="23">
        <f t="shared" si="686"/>
        <v>-2.1710234824988923</v>
      </c>
      <c r="S1764" s="22">
        <f t="shared" si="687"/>
        <v>-1.3872396987151085</v>
      </c>
      <c r="T1764" s="5">
        <f t="shared" si="688"/>
        <v>1.2758620689655173</v>
      </c>
      <c r="U1764" s="5"/>
      <c r="V1764" s="5"/>
      <c r="W1764" s="5">
        <f t="shared" si="689"/>
        <v>-1</v>
      </c>
      <c r="X1764" s="4">
        <f t="shared" si="690"/>
        <v>-1</v>
      </c>
      <c r="Y1764" s="4">
        <f t="shared" si="691"/>
        <v>0</v>
      </c>
      <c r="Z1764" s="30">
        <f t="shared" si="692"/>
        <v>2016</v>
      </c>
      <c r="AA1764" s="4">
        <f t="shared" si="693"/>
        <v>1.2200000000000002</v>
      </c>
      <c r="AB1764" s="4">
        <f t="shared" si="694"/>
        <v>1.44</v>
      </c>
      <c r="AC1764" s="4">
        <f t="shared" si="695"/>
        <v>0.21999999999999975</v>
      </c>
      <c r="AD1764" s="4"/>
      <c r="AE1764" s="4">
        <f t="shared" si="696"/>
        <v>-4.0671971706454535E-2</v>
      </c>
      <c r="AF1764" s="31">
        <f t="shared" si="697"/>
        <v>0.2200000000000002</v>
      </c>
      <c r="AG1764" s="31">
        <f t="shared" si="698"/>
        <v>0.43999999999999995</v>
      </c>
      <c r="AH1764" s="3">
        <f t="shared" si="699"/>
        <v>1</v>
      </c>
      <c r="AI1764" s="40">
        <f t="shared" si="700"/>
        <v>1.5451290748068613E-2</v>
      </c>
      <c r="AJ1764" s="3">
        <f t="shared" si="701"/>
        <v>2.4545454545454426E-2</v>
      </c>
      <c r="AK1764" s="3">
        <f t="shared" si="702"/>
        <v>0.73460621980723539</v>
      </c>
    </row>
    <row r="1765" spans="1:37" s="3" customFormat="1" x14ac:dyDescent="0.25">
      <c r="A1765" s="9">
        <v>42687</v>
      </c>
      <c r="B1765" s="1" t="s">
        <v>64</v>
      </c>
      <c r="C1765" s="1" t="s">
        <v>51</v>
      </c>
      <c r="D1765">
        <v>24</v>
      </c>
      <c r="E1765" s="1">
        <v>31</v>
      </c>
      <c r="F1765">
        <f t="shared" si="678"/>
        <v>0</v>
      </c>
      <c r="G1765">
        <f t="shared" si="679"/>
        <v>1</v>
      </c>
      <c r="H1765" s="4">
        <v>1.526</v>
      </c>
      <c r="I1765" s="4">
        <v>2.71</v>
      </c>
      <c r="J1765" s="4">
        <v>1.48</v>
      </c>
      <c r="K1765" s="4">
        <v>2.86</v>
      </c>
      <c r="L1765" s="18">
        <f t="shared" si="680"/>
        <v>60</v>
      </c>
      <c r="M1765" s="18">
        <f t="shared" si="681"/>
        <v>35</v>
      </c>
      <c r="N1765" s="18">
        <f t="shared" si="682"/>
        <v>65</v>
      </c>
      <c r="O1765" s="18">
        <f t="shared" si="683"/>
        <v>30</v>
      </c>
      <c r="P1765" s="4">
        <f t="shared" si="684"/>
        <v>201611</v>
      </c>
      <c r="Q1765" s="23">
        <f t="shared" si="685"/>
        <v>0.56309963099631</v>
      </c>
      <c r="R1765" s="23">
        <f t="shared" si="686"/>
        <v>-2.4859360060480729</v>
      </c>
      <c r="S1765" s="22">
        <f t="shared" si="687"/>
        <v>-1.9228363750517627</v>
      </c>
      <c r="T1765" s="5">
        <f t="shared" si="688"/>
        <v>1.7758846657929226</v>
      </c>
      <c r="U1765" s="5"/>
      <c r="V1765" s="5"/>
      <c r="W1765" s="5">
        <f t="shared" si="689"/>
        <v>-1</v>
      </c>
      <c r="X1765" s="4">
        <f t="shared" si="690"/>
        <v>-1</v>
      </c>
      <c r="Y1765" s="4">
        <f t="shared" si="691"/>
        <v>0</v>
      </c>
      <c r="Z1765" s="30">
        <f t="shared" si="692"/>
        <v>2016</v>
      </c>
      <c r="AA1765" s="4">
        <f t="shared" si="693"/>
        <v>1.71</v>
      </c>
      <c r="AB1765" s="4">
        <f t="shared" si="694"/>
        <v>1.8599999999999999</v>
      </c>
      <c r="AC1765" s="4">
        <f t="shared" si="695"/>
        <v>0.14999999999999991</v>
      </c>
      <c r="AD1765" s="4"/>
      <c r="AE1765" s="4">
        <f t="shared" si="696"/>
        <v>-2.0367680918139675E-2</v>
      </c>
      <c r="AF1765" s="31">
        <f t="shared" si="697"/>
        <v>0.71</v>
      </c>
      <c r="AG1765" s="31">
        <f t="shared" si="698"/>
        <v>0.85999999999999988</v>
      </c>
      <c r="AH1765" s="3">
        <f t="shared" si="699"/>
        <v>0</v>
      </c>
      <c r="AI1765" s="40" t="b">
        <f t="shared" si="700"/>
        <v>0</v>
      </c>
      <c r="AJ1765" s="3">
        <f t="shared" si="701"/>
        <v>2.3734655335221788E-2</v>
      </c>
      <c r="AK1765" s="3">
        <f t="shared" si="702"/>
        <v>0.7523100973544814</v>
      </c>
    </row>
    <row r="1766" spans="1:37" s="3" customFormat="1" x14ac:dyDescent="0.25">
      <c r="A1766" s="9">
        <v>42687</v>
      </c>
      <c r="B1766" s="1" t="s">
        <v>40</v>
      </c>
      <c r="C1766" s="1" t="s">
        <v>49</v>
      </c>
      <c r="D1766">
        <v>17</v>
      </c>
      <c r="E1766" s="1">
        <v>20</v>
      </c>
      <c r="F1766">
        <f t="shared" si="678"/>
        <v>0</v>
      </c>
      <c r="G1766">
        <f t="shared" si="679"/>
        <v>1</v>
      </c>
      <c r="H1766" s="4">
        <v>1.625</v>
      </c>
      <c r="I1766" s="4">
        <v>2.44</v>
      </c>
      <c r="J1766" s="4">
        <v>1.617</v>
      </c>
      <c r="K1766" s="4">
        <v>2.46</v>
      </c>
      <c r="L1766" s="18">
        <f t="shared" si="680"/>
        <v>60</v>
      </c>
      <c r="M1766" s="18">
        <f t="shared" si="681"/>
        <v>40</v>
      </c>
      <c r="N1766" s="18">
        <f t="shared" si="682"/>
        <v>60</v>
      </c>
      <c r="O1766" s="18">
        <f t="shared" si="683"/>
        <v>40</v>
      </c>
      <c r="P1766" s="4">
        <f t="shared" si="684"/>
        <v>201611</v>
      </c>
      <c r="Q1766" s="23">
        <f t="shared" si="685"/>
        <v>0.66598360655737709</v>
      </c>
      <c r="R1766" s="23">
        <f t="shared" si="686"/>
        <v>-2.2944444444444443</v>
      </c>
      <c r="S1766" s="22">
        <f t="shared" si="687"/>
        <v>-1.6284608378870673</v>
      </c>
      <c r="T1766" s="5">
        <f t="shared" si="688"/>
        <v>1.5015384615384615</v>
      </c>
      <c r="U1766" s="5"/>
      <c r="V1766" s="5"/>
      <c r="W1766" s="5">
        <f t="shared" si="689"/>
        <v>-1</v>
      </c>
      <c r="X1766" s="4">
        <f t="shared" si="690"/>
        <v>-1</v>
      </c>
      <c r="Y1766" s="4">
        <f t="shared" si="691"/>
        <v>0</v>
      </c>
      <c r="Z1766" s="30">
        <f t="shared" si="692"/>
        <v>2016</v>
      </c>
      <c r="AA1766" s="4">
        <f t="shared" si="693"/>
        <v>1.44</v>
      </c>
      <c r="AB1766" s="4">
        <f t="shared" si="694"/>
        <v>1.46</v>
      </c>
      <c r="AC1766" s="4">
        <f t="shared" si="695"/>
        <v>2.0000000000000018E-2</v>
      </c>
      <c r="AD1766" s="4"/>
      <c r="AE1766" s="4">
        <f t="shared" si="696"/>
        <v>-3.0445744731458779E-3</v>
      </c>
      <c r="AF1766" s="31">
        <f t="shared" si="697"/>
        <v>0.43999999999999995</v>
      </c>
      <c r="AG1766" s="31">
        <f t="shared" si="698"/>
        <v>0.45999999999999996</v>
      </c>
      <c r="AH1766" s="3">
        <f t="shared" si="699"/>
        <v>0</v>
      </c>
      <c r="AI1766" s="40" t="b">
        <f t="shared" si="700"/>
        <v>0</v>
      </c>
      <c r="AJ1766" s="3">
        <f t="shared" si="701"/>
        <v>2.4600246002459913E-2</v>
      </c>
      <c r="AK1766" s="3">
        <f t="shared" si="702"/>
        <v>0.74143236293609438</v>
      </c>
    </row>
    <row r="1767" spans="1:37" s="3" customFormat="1" x14ac:dyDescent="0.25">
      <c r="A1767" s="9">
        <v>42687</v>
      </c>
      <c r="B1767" s="1" t="s">
        <v>56</v>
      </c>
      <c r="C1767" s="1" t="s">
        <v>47</v>
      </c>
      <c r="D1767">
        <v>21</v>
      </c>
      <c r="E1767" s="1">
        <v>24</v>
      </c>
      <c r="F1767">
        <f t="shared" si="678"/>
        <v>0</v>
      </c>
      <c r="G1767">
        <f t="shared" si="679"/>
        <v>1</v>
      </c>
      <c r="H1767" s="4">
        <v>2.11</v>
      </c>
      <c r="I1767" s="4">
        <v>1.8129999999999999</v>
      </c>
      <c r="J1767" s="4">
        <v>1.641</v>
      </c>
      <c r="K1767" s="4">
        <v>2.41</v>
      </c>
      <c r="L1767" s="18">
        <f t="shared" si="680"/>
        <v>40</v>
      </c>
      <c r="M1767" s="18">
        <f t="shared" si="681"/>
        <v>55</v>
      </c>
      <c r="N1767" s="18">
        <f t="shared" si="682"/>
        <v>60</v>
      </c>
      <c r="O1767" s="18">
        <f t="shared" si="683"/>
        <v>40</v>
      </c>
      <c r="P1767" s="4">
        <f t="shared" si="684"/>
        <v>201611</v>
      </c>
      <c r="Q1767" s="23">
        <f t="shared" si="685"/>
        <v>1.1638168781025924</v>
      </c>
      <c r="R1767" s="23">
        <f t="shared" si="686"/>
        <v>-2.130913201023902</v>
      </c>
      <c r="S1767" s="22">
        <f t="shared" si="687"/>
        <v>-0.96709632292130965</v>
      </c>
      <c r="T1767" s="5">
        <f t="shared" si="688"/>
        <v>0.85924170616113749</v>
      </c>
      <c r="U1767" s="5"/>
      <c r="V1767" s="5"/>
      <c r="W1767" s="5">
        <f t="shared" si="689"/>
        <v>-1</v>
      </c>
      <c r="X1767" s="4">
        <f t="shared" si="690"/>
        <v>-1</v>
      </c>
      <c r="Y1767" s="4">
        <f t="shared" si="691"/>
        <v>0</v>
      </c>
      <c r="Z1767" s="30">
        <f t="shared" si="692"/>
        <v>2016</v>
      </c>
      <c r="AA1767" s="4">
        <f t="shared" si="693"/>
        <v>0.81299999999999994</v>
      </c>
      <c r="AB1767" s="4">
        <f t="shared" si="694"/>
        <v>1.4100000000000001</v>
      </c>
      <c r="AC1767" s="4">
        <f t="shared" si="695"/>
        <v>0.5970000000000002</v>
      </c>
      <c r="AD1767" s="4"/>
      <c r="AE1767" s="4">
        <f t="shared" si="696"/>
        <v>-0.13545087234405095</v>
      </c>
      <c r="AF1767" s="31">
        <f t="shared" si="697"/>
        <v>-0.18700000000000006</v>
      </c>
      <c r="AG1767" s="31">
        <f t="shared" si="698"/>
        <v>0.41000000000000014</v>
      </c>
      <c r="AH1767" s="3">
        <f t="shared" si="699"/>
        <v>1</v>
      </c>
      <c r="AI1767" s="40">
        <f t="shared" si="700"/>
        <v>0.11112859137480091</v>
      </c>
      <c r="AJ1767" s="3">
        <f t="shared" si="701"/>
        <v>2.4871271985725363E-2</v>
      </c>
      <c r="AK1767" s="3">
        <f t="shared" si="702"/>
        <v>0.73192408972781919</v>
      </c>
    </row>
    <row r="1768" spans="1:37" s="3" customFormat="1" x14ac:dyDescent="0.25">
      <c r="A1768" s="9">
        <v>42687</v>
      </c>
      <c r="B1768" s="1" t="s">
        <v>42</v>
      </c>
      <c r="C1768" s="1" t="s">
        <v>35</v>
      </c>
      <c r="D1768">
        <v>23</v>
      </c>
      <c r="E1768" s="1">
        <v>25</v>
      </c>
      <c r="F1768">
        <f t="shared" si="678"/>
        <v>0</v>
      </c>
      <c r="G1768">
        <f t="shared" si="679"/>
        <v>1</v>
      </c>
      <c r="H1768" s="4">
        <v>1.8129999999999999</v>
      </c>
      <c r="I1768" s="4">
        <v>2.11</v>
      </c>
      <c r="J1768" s="4">
        <v>1.671</v>
      </c>
      <c r="K1768" s="4">
        <v>2.35</v>
      </c>
      <c r="L1768" s="18">
        <f t="shared" si="680"/>
        <v>50</v>
      </c>
      <c r="M1768" s="18">
        <f t="shared" si="681"/>
        <v>45</v>
      </c>
      <c r="N1768" s="18">
        <f t="shared" si="682"/>
        <v>55</v>
      </c>
      <c r="O1768" s="18">
        <f t="shared" si="683"/>
        <v>40</v>
      </c>
      <c r="P1768" s="4">
        <f t="shared" si="684"/>
        <v>201611</v>
      </c>
      <c r="Q1768" s="23">
        <f t="shared" si="685"/>
        <v>0.85924170616113749</v>
      </c>
      <c r="R1768" s="23">
        <f t="shared" si="686"/>
        <v>-2.130913201023902</v>
      </c>
      <c r="S1768" s="22">
        <f t="shared" si="687"/>
        <v>-1.2716714948627645</v>
      </c>
      <c r="T1768" s="5">
        <f t="shared" si="688"/>
        <v>1.1638168781025924</v>
      </c>
      <c r="U1768" s="5"/>
      <c r="V1768" s="5"/>
      <c r="W1768" s="5">
        <f t="shared" si="689"/>
        <v>-1</v>
      </c>
      <c r="X1768" s="4">
        <f t="shared" si="690"/>
        <v>-1</v>
      </c>
      <c r="Y1768" s="4">
        <f t="shared" si="691"/>
        <v>0</v>
      </c>
      <c r="Z1768" s="30">
        <f t="shared" si="692"/>
        <v>2016</v>
      </c>
      <c r="AA1768" s="4">
        <f t="shared" si="693"/>
        <v>1.1099999999999999</v>
      </c>
      <c r="AB1768" s="4">
        <f t="shared" si="694"/>
        <v>1.35</v>
      </c>
      <c r="AC1768" s="4">
        <f t="shared" si="695"/>
        <v>0.24000000000000021</v>
      </c>
      <c r="AD1768" s="4"/>
      <c r="AE1768" s="4">
        <f t="shared" si="696"/>
        <v>-4.6872065338338764E-2</v>
      </c>
      <c r="AF1768" s="31">
        <f t="shared" si="697"/>
        <v>0.10999999999999988</v>
      </c>
      <c r="AG1768" s="31">
        <f t="shared" si="698"/>
        <v>0.35000000000000009</v>
      </c>
      <c r="AH1768" s="3">
        <f t="shared" si="699"/>
        <v>1</v>
      </c>
      <c r="AI1768" s="40">
        <f t="shared" si="700"/>
        <v>2.289610496297434E-2</v>
      </c>
      <c r="AJ1768" s="3">
        <f t="shared" si="701"/>
        <v>2.4871271985725363E-2</v>
      </c>
      <c r="AK1768" s="3">
        <f t="shared" si="702"/>
        <v>0.7319240897278193</v>
      </c>
    </row>
    <row r="1769" spans="1:37" s="3" customFormat="1" x14ac:dyDescent="0.25">
      <c r="A1769" s="9">
        <v>42687</v>
      </c>
      <c r="B1769" s="1" t="s">
        <v>53</v>
      </c>
      <c r="C1769" s="1" t="s">
        <v>73</v>
      </c>
      <c r="D1769">
        <v>6</v>
      </c>
      <c r="E1769" s="1">
        <v>9</v>
      </c>
      <c r="F1769">
        <f t="shared" si="678"/>
        <v>0</v>
      </c>
      <c r="G1769">
        <f t="shared" si="679"/>
        <v>1</v>
      </c>
      <c r="H1769" s="4">
        <v>1.847</v>
      </c>
      <c r="I1769" s="4">
        <v>2.0699999999999998</v>
      </c>
      <c r="J1769" s="4">
        <v>2.04</v>
      </c>
      <c r="K1769" s="4">
        <v>1.869</v>
      </c>
      <c r="L1769" s="18">
        <f t="shared" si="680"/>
        <v>50</v>
      </c>
      <c r="M1769" s="18">
        <f t="shared" si="681"/>
        <v>45</v>
      </c>
      <c r="N1769" s="18">
        <f t="shared" si="682"/>
        <v>45</v>
      </c>
      <c r="O1769" s="18">
        <f t="shared" si="683"/>
        <v>50</v>
      </c>
      <c r="P1769" s="4">
        <f t="shared" si="684"/>
        <v>201611</v>
      </c>
      <c r="Q1769" s="23">
        <f t="shared" si="685"/>
        <v>0.89227053140096624</v>
      </c>
      <c r="R1769" s="23">
        <f t="shared" si="686"/>
        <v>-2.1152169835262447</v>
      </c>
      <c r="S1769" s="22">
        <f t="shared" si="687"/>
        <v>-1.2229464521252784</v>
      </c>
      <c r="T1769" s="5">
        <f t="shared" si="688"/>
        <v>1.1207363291824579</v>
      </c>
      <c r="U1769" s="5"/>
      <c r="V1769" s="5"/>
      <c r="W1769" s="5">
        <f t="shared" si="689"/>
        <v>-1</v>
      </c>
      <c r="X1769" s="4">
        <f t="shared" si="690"/>
        <v>-1</v>
      </c>
      <c r="Y1769" s="4">
        <f t="shared" si="691"/>
        <v>0</v>
      </c>
      <c r="Z1769" s="30">
        <f t="shared" si="692"/>
        <v>2016</v>
      </c>
      <c r="AA1769" s="4">
        <f t="shared" si="693"/>
        <v>1.0699999999999998</v>
      </c>
      <c r="AB1769" s="4">
        <f t="shared" si="694"/>
        <v>0.86899999999999999</v>
      </c>
      <c r="AC1769" s="4">
        <f t="shared" si="695"/>
        <v>-0.20099999999999985</v>
      </c>
      <c r="AD1769" s="4"/>
      <c r="AE1769" s="4">
        <f t="shared" si="696"/>
        <v>5.1222438081892252E-2</v>
      </c>
      <c r="AF1769" s="31">
        <f t="shared" si="697"/>
        <v>6.999999999999984E-2</v>
      </c>
      <c r="AG1769" s="31">
        <f t="shared" si="698"/>
        <v>-0.13100000000000001</v>
      </c>
      <c r="AH1769" s="3">
        <f t="shared" si="699"/>
        <v>1</v>
      </c>
      <c r="AI1769" s="40">
        <f t="shared" si="700"/>
        <v>2.6712134129013965E-2</v>
      </c>
      <c r="AJ1769" s="3">
        <f t="shared" si="701"/>
        <v>2.3923921368394274E-2</v>
      </c>
      <c r="AK1769" s="3">
        <f t="shared" si="702"/>
        <v>0.73203437250303316</v>
      </c>
    </row>
    <row r="1770" spans="1:37" s="3" customFormat="1" x14ac:dyDescent="0.25">
      <c r="A1770" s="9">
        <v>42687</v>
      </c>
      <c r="B1770" s="1" t="s">
        <v>55</v>
      </c>
      <c r="C1770" s="1" t="s">
        <v>41</v>
      </c>
      <c r="D1770">
        <v>24</v>
      </c>
      <c r="E1770" s="1">
        <v>15</v>
      </c>
      <c r="F1770">
        <f t="shared" si="678"/>
        <v>1</v>
      </c>
      <c r="G1770">
        <f t="shared" si="679"/>
        <v>0</v>
      </c>
      <c r="H1770" s="4">
        <v>2.09</v>
      </c>
      <c r="I1770" s="4">
        <v>1.833</v>
      </c>
      <c r="J1770" s="4">
        <v>1.8129999999999999</v>
      </c>
      <c r="K1770" s="4">
        <v>2.11</v>
      </c>
      <c r="L1770" s="18">
        <f t="shared" si="680"/>
        <v>40</v>
      </c>
      <c r="M1770" s="18">
        <f t="shared" si="681"/>
        <v>50</v>
      </c>
      <c r="N1770" s="18">
        <f t="shared" si="682"/>
        <v>55</v>
      </c>
      <c r="O1770" s="18">
        <f t="shared" si="683"/>
        <v>45</v>
      </c>
      <c r="P1770" s="4">
        <f t="shared" si="684"/>
        <v>201611</v>
      </c>
      <c r="Q1770" s="23">
        <f t="shared" si="685"/>
        <v>2.09</v>
      </c>
      <c r="R1770" s="23">
        <f t="shared" si="686"/>
        <v>-2.1179113847373814</v>
      </c>
      <c r="S1770" s="22">
        <f t="shared" si="687"/>
        <v>-2.7911384737381528E-2</v>
      </c>
      <c r="T1770" s="5">
        <f t="shared" si="688"/>
        <v>0.8770334928229665</v>
      </c>
      <c r="U1770" s="5"/>
      <c r="V1770" s="5"/>
      <c r="W1770" s="5">
        <f t="shared" si="689"/>
        <v>1.0899999999999999</v>
      </c>
      <c r="X1770" s="4">
        <f t="shared" si="690"/>
        <v>0.81299999999999994</v>
      </c>
      <c r="Y1770" s="4">
        <f t="shared" si="691"/>
        <v>-0.27699999999999991</v>
      </c>
      <c r="Z1770" s="30">
        <f t="shared" si="692"/>
        <v>2016</v>
      </c>
      <c r="AA1770" s="4">
        <f t="shared" si="693"/>
        <v>-1</v>
      </c>
      <c r="AB1770" s="4">
        <f t="shared" si="694"/>
        <v>-1</v>
      </c>
      <c r="AC1770" s="4">
        <f t="shared" si="695"/>
        <v>0</v>
      </c>
      <c r="AD1770" s="4"/>
      <c r="AE1770" s="4">
        <f t="shared" si="696"/>
        <v>-7.3103080621877536E-2</v>
      </c>
      <c r="AF1770" s="31">
        <f t="shared" si="697"/>
        <v>8.9999999999999858E-2</v>
      </c>
      <c r="AG1770" s="31">
        <f t="shared" si="698"/>
        <v>-0.18700000000000006</v>
      </c>
      <c r="AH1770" s="3">
        <f t="shared" si="699"/>
        <v>1</v>
      </c>
      <c r="AI1770" s="40">
        <f t="shared" si="700"/>
        <v>4.7597451189369311E-2</v>
      </c>
      <c r="AJ1770" s="3">
        <f t="shared" si="701"/>
        <v>2.3459087433087E-2</v>
      </c>
      <c r="AK1770" s="3">
        <f t="shared" si="702"/>
        <v>0.73269886306480347</v>
      </c>
    </row>
    <row r="1771" spans="1:37" s="3" customFormat="1" x14ac:dyDescent="0.25">
      <c r="A1771" s="9">
        <v>42687</v>
      </c>
      <c r="B1771" s="1" t="s">
        <v>39</v>
      </c>
      <c r="C1771" s="1" t="s">
        <v>45</v>
      </c>
      <c r="D1771">
        <v>36</v>
      </c>
      <c r="E1771" s="1">
        <v>10</v>
      </c>
      <c r="F1771">
        <f t="shared" si="678"/>
        <v>1</v>
      </c>
      <c r="G1771">
        <f t="shared" si="679"/>
        <v>0</v>
      </c>
      <c r="H1771" s="4">
        <v>2.2200000000000002</v>
      </c>
      <c r="I1771" s="4">
        <v>1.74</v>
      </c>
      <c r="J1771" s="4">
        <v>2.31</v>
      </c>
      <c r="K1771" s="4">
        <v>1.6890000000000001</v>
      </c>
      <c r="L1771" s="18">
        <f t="shared" si="680"/>
        <v>40</v>
      </c>
      <c r="M1771" s="18">
        <f t="shared" si="681"/>
        <v>55</v>
      </c>
      <c r="N1771" s="18">
        <f t="shared" si="682"/>
        <v>40</v>
      </c>
      <c r="O1771" s="18">
        <f t="shared" si="683"/>
        <v>55</v>
      </c>
      <c r="P1771" s="4">
        <f t="shared" si="684"/>
        <v>201611</v>
      </c>
      <c r="Q1771" s="23">
        <f t="shared" si="685"/>
        <v>2.2200000000000002</v>
      </c>
      <c r="R1771" s="23">
        <f t="shared" si="686"/>
        <v>-2.1710234824988923</v>
      </c>
      <c r="S1771" s="22">
        <f t="shared" si="687"/>
        <v>4.8976517501107875E-2</v>
      </c>
      <c r="T1771" s="5">
        <f t="shared" si="688"/>
        <v>0.78378378378378366</v>
      </c>
      <c r="U1771" s="5"/>
      <c r="V1771" s="5"/>
      <c r="W1771" s="5">
        <f t="shared" si="689"/>
        <v>1.2200000000000002</v>
      </c>
      <c r="X1771" s="4">
        <f t="shared" si="690"/>
        <v>1.31</v>
      </c>
      <c r="Y1771" s="4">
        <f t="shared" si="691"/>
        <v>8.9999999999999858E-2</v>
      </c>
      <c r="Z1771" s="30">
        <f t="shared" si="692"/>
        <v>2016</v>
      </c>
      <c r="AA1771" s="4">
        <f t="shared" si="693"/>
        <v>-1</v>
      </c>
      <c r="AB1771" s="4">
        <f t="shared" si="694"/>
        <v>-1</v>
      </c>
      <c r="AC1771" s="4">
        <f t="shared" si="695"/>
        <v>0</v>
      </c>
      <c r="AD1771" s="4"/>
      <c r="AE1771" s="4">
        <f t="shared" si="696"/>
        <v>1.7550017550017505E-2</v>
      </c>
      <c r="AF1771" s="31">
        <f t="shared" si="697"/>
        <v>0.2200000000000002</v>
      </c>
      <c r="AG1771" s="31">
        <f t="shared" si="698"/>
        <v>0.31000000000000005</v>
      </c>
      <c r="AH1771" s="3">
        <f t="shared" si="699"/>
        <v>0</v>
      </c>
      <c r="AI1771" s="40" t="b">
        <f t="shared" si="700"/>
        <v>0</v>
      </c>
      <c r="AJ1771" s="3">
        <f t="shared" si="701"/>
        <v>2.4545454545454426E-2</v>
      </c>
      <c r="AK1771" s="3">
        <f t="shared" si="702"/>
        <v>0.73460621980723539</v>
      </c>
    </row>
    <row r="1772" spans="1:37" s="3" customFormat="1" x14ac:dyDescent="0.25">
      <c r="A1772" s="9">
        <v>42687</v>
      </c>
      <c r="B1772" s="1" t="s">
        <v>50</v>
      </c>
      <c r="C1772" s="1" t="s">
        <v>62</v>
      </c>
      <c r="D1772">
        <v>47</v>
      </c>
      <c r="E1772" s="1">
        <v>25</v>
      </c>
      <c r="F1772">
        <f t="shared" si="678"/>
        <v>1</v>
      </c>
      <c r="G1772">
        <f t="shared" si="679"/>
        <v>0</v>
      </c>
      <c r="H1772" s="4">
        <v>2.2000000000000002</v>
      </c>
      <c r="I1772" s="4">
        <v>1.7509999999999999</v>
      </c>
      <c r="J1772" s="4">
        <v>2.27</v>
      </c>
      <c r="K1772" s="4">
        <v>1.714</v>
      </c>
      <c r="L1772" s="18">
        <f t="shared" si="680"/>
        <v>40</v>
      </c>
      <c r="M1772" s="18">
        <f t="shared" si="681"/>
        <v>55</v>
      </c>
      <c r="N1772" s="18">
        <f t="shared" si="682"/>
        <v>40</v>
      </c>
      <c r="O1772" s="18">
        <f t="shared" si="683"/>
        <v>55</v>
      </c>
      <c r="P1772" s="4">
        <f t="shared" si="684"/>
        <v>201611</v>
      </c>
      <c r="Q1772" s="23">
        <f t="shared" si="685"/>
        <v>2.2000000000000002</v>
      </c>
      <c r="R1772" s="23">
        <f t="shared" si="686"/>
        <v>-2.1648912561029738</v>
      </c>
      <c r="S1772" s="22">
        <f t="shared" si="687"/>
        <v>3.510874389702634E-2</v>
      </c>
      <c r="T1772" s="5">
        <f t="shared" si="688"/>
        <v>0.79590909090909079</v>
      </c>
      <c r="U1772" s="5"/>
      <c r="V1772" s="5"/>
      <c r="W1772" s="5">
        <f t="shared" si="689"/>
        <v>1.2000000000000002</v>
      </c>
      <c r="X1772" s="4">
        <f t="shared" si="690"/>
        <v>1.27</v>
      </c>
      <c r="Y1772" s="4">
        <f t="shared" si="691"/>
        <v>6.999999999999984E-2</v>
      </c>
      <c r="Z1772" s="30">
        <f t="shared" si="692"/>
        <v>2016</v>
      </c>
      <c r="AA1772" s="4">
        <f t="shared" si="693"/>
        <v>-1</v>
      </c>
      <c r="AB1772" s="4">
        <f t="shared" si="694"/>
        <v>-1</v>
      </c>
      <c r="AC1772" s="4">
        <f t="shared" si="695"/>
        <v>0</v>
      </c>
      <c r="AD1772" s="4"/>
      <c r="AE1772" s="4">
        <f t="shared" si="696"/>
        <v>1.4016820184221068E-2</v>
      </c>
      <c r="AF1772" s="31">
        <f t="shared" si="697"/>
        <v>0.20000000000000018</v>
      </c>
      <c r="AG1772" s="31">
        <f t="shared" si="698"/>
        <v>0.27</v>
      </c>
      <c r="AH1772" s="3">
        <f t="shared" si="699"/>
        <v>0</v>
      </c>
      <c r="AI1772" s="40" t="b">
        <f t="shared" si="700"/>
        <v>0</v>
      </c>
      <c r="AJ1772" s="3">
        <f t="shared" si="701"/>
        <v>2.5006327512022253E-2</v>
      </c>
      <c r="AK1772" s="3">
        <f t="shared" si="702"/>
        <v>0.73375014748867118</v>
      </c>
    </row>
    <row r="1773" spans="1:37" s="3" customFormat="1" x14ac:dyDescent="0.25">
      <c r="A1773" s="9">
        <v>42687</v>
      </c>
      <c r="B1773" s="1" t="s">
        <v>48</v>
      </c>
      <c r="C1773" s="1" t="s">
        <v>60</v>
      </c>
      <c r="D1773">
        <v>26</v>
      </c>
      <c r="E1773" s="1">
        <v>20</v>
      </c>
      <c r="F1773">
        <f t="shared" si="678"/>
        <v>1</v>
      </c>
      <c r="G1773">
        <f t="shared" si="679"/>
        <v>0</v>
      </c>
      <c r="H1773" s="4">
        <v>1.645</v>
      </c>
      <c r="I1773" s="4">
        <v>2.4</v>
      </c>
      <c r="J1773" s="4">
        <v>1.6890000000000001</v>
      </c>
      <c r="K1773" s="4">
        <v>2.31</v>
      </c>
      <c r="L1773" s="18">
        <f t="shared" si="680"/>
        <v>60</v>
      </c>
      <c r="M1773" s="18">
        <f t="shared" si="681"/>
        <v>40</v>
      </c>
      <c r="N1773" s="18">
        <f t="shared" si="682"/>
        <v>55</v>
      </c>
      <c r="O1773" s="18">
        <f t="shared" si="683"/>
        <v>40</v>
      </c>
      <c r="P1773" s="4">
        <f t="shared" si="684"/>
        <v>201611</v>
      </c>
      <c r="Q1773" s="23">
        <f t="shared" si="685"/>
        <v>1.645</v>
      </c>
      <c r="R1773" s="23">
        <f t="shared" si="686"/>
        <v>-2.2646733111849389</v>
      </c>
      <c r="S1773" s="22">
        <f t="shared" si="687"/>
        <v>-0.61967331118493885</v>
      </c>
      <c r="T1773" s="5">
        <f t="shared" si="688"/>
        <v>1.4589665653495441</v>
      </c>
      <c r="U1773" s="5"/>
      <c r="V1773" s="5"/>
      <c r="W1773" s="5">
        <f t="shared" si="689"/>
        <v>0.64500000000000002</v>
      </c>
      <c r="X1773" s="4">
        <f t="shared" si="690"/>
        <v>0.68900000000000006</v>
      </c>
      <c r="Y1773" s="4">
        <f t="shared" si="691"/>
        <v>4.4000000000000039E-2</v>
      </c>
      <c r="Z1773" s="30">
        <f t="shared" si="692"/>
        <v>2016</v>
      </c>
      <c r="AA1773" s="4">
        <f t="shared" si="693"/>
        <v>-1</v>
      </c>
      <c r="AB1773" s="4">
        <f t="shared" si="694"/>
        <v>-1</v>
      </c>
      <c r="AC1773" s="4">
        <f t="shared" si="695"/>
        <v>0</v>
      </c>
      <c r="AD1773" s="4"/>
      <c r="AE1773" s="4">
        <f t="shared" si="696"/>
        <v>1.5836424135430183E-2</v>
      </c>
      <c r="AF1773" s="31">
        <f t="shared" si="697"/>
        <v>-0.35499999999999998</v>
      </c>
      <c r="AG1773" s="31">
        <f t="shared" si="698"/>
        <v>-0.31099999999999994</v>
      </c>
      <c r="AH1773" s="3">
        <f t="shared" si="699"/>
        <v>0</v>
      </c>
      <c r="AI1773" s="40" t="b">
        <f t="shared" si="700"/>
        <v>0</v>
      </c>
      <c r="AJ1773" s="3">
        <f t="shared" si="701"/>
        <v>2.3980222496909787E-2</v>
      </c>
      <c r="AK1773" s="3">
        <f t="shared" si="702"/>
        <v>0.74048394067148515</v>
      </c>
    </row>
    <row r="1774" spans="1:37" s="3" customFormat="1" x14ac:dyDescent="0.25">
      <c r="A1774" s="9">
        <v>42684</v>
      </c>
      <c r="B1774" s="1" t="s">
        <v>43</v>
      </c>
      <c r="C1774" s="1" t="s">
        <v>58</v>
      </c>
      <c r="D1774">
        <v>28</v>
      </c>
      <c r="E1774" s="1">
        <v>7</v>
      </c>
      <c r="F1774">
        <f t="shared" si="678"/>
        <v>1</v>
      </c>
      <c r="G1774">
        <f t="shared" si="679"/>
        <v>0</v>
      </c>
      <c r="H1774" s="4">
        <v>1.1859999999999999</v>
      </c>
      <c r="I1774" s="4">
        <v>5.5</v>
      </c>
      <c r="J1774" s="4">
        <v>1.294</v>
      </c>
      <c r="K1774" s="4">
        <v>3.97</v>
      </c>
      <c r="L1774" s="18">
        <f t="shared" si="680"/>
        <v>80</v>
      </c>
      <c r="M1774" s="18">
        <f t="shared" si="681"/>
        <v>15</v>
      </c>
      <c r="N1774" s="18">
        <f t="shared" si="682"/>
        <v>75</v>
      </c>
      <c r="O1774" s="18">
        <f t="shared" si="683"/>
        <v>25</v>
      </c>
      <c r="P1774" s="4">
        <f t="shared" si="684"/>
        <v>201611</v>
      </c>
      <c r="Q1774" s="23">
        <f t="shared" si="685"/>
        <v>1.1859999999999999</v>
      </c>
      <c r="R1774" s="23">
        <f t="shared" si="686"/>
        <v>-5.5985663082437291</v>
      </c>
      <c r="S1774" s="22">
        <f t="shared" si="687"/>
        <v>-4.4125663082437292</v>
      </c>
      <c r="T1774" s="5">
        <f t="shared" si="688"/>
        <v>4.6374367622259696</v>
      </c>
      <c r="U1774" s="5"/>
      <c r="V1774" s="5"/>
      <c r="W1774" s="5">
        <f t="shared" si="689"/>
        <v>0.18599999999999994</v>
      </c>
      <c r="X1774" s="4">
        <f t="shared" si="690"/>
        <v>0.29400000000000004</v>
      </c>
      <c r="Y1774" s="4">
        <f t="shared" si="691"/>
        <v>0.1080000000000001</v>
      </c>
      <c r="Z1774" s="30">
        <f t="shared" si="692"/>
        <v>2016</v>
      </c>
      <c r="AA1774" s="4">
        <f t="shared" si="693"/>
        <v>-1</v>
      </c>
      <c r="AB1774" s="4">
        <f t="shared" si="694"/>
        <v>-1</v>
      </c>
      <c r="AC1774" s="4">
        <f t="shared" si="695"/>
        <v>0</v>
      </c>
      <c r="AD1774" s="4"/>
      <c r="AE1774" s="4">
        <f t="shared" si="696"/>
        <v>7.0372793356808461E-2</v>
      </c>
      <c r="AF1774" s="31">
        <f t="shared" si="697"/>
        <v>-0.81400000000000006</v>
      </c>
      <c r="AG1774" s="31">
        <f t="shared" si="698"/>
        <v>-0.70599999999999996</v>
      </c>
      <c r="AH1774" s="3">
        <f t="shared" si="699"/>
        <v>1</v>
      </c>
      <c r="AI1774" s="40">
        <f t="shared" si="700"/>
        <v>4.5384291133904853E-2</v>
      </c>
      <c r="AJ1774" s="3">
        <f t="shared" si="701"/>
        <v>2.4379300029913287E-2</v>
      </c>
      <c r="AK1774" s="3">
        <f t="shared" si="702"/>
        <v>0.8428654756671925</v>
      </c>
    </row>
    <row r="1775" spans="1:37" s="3" customFormat="1" x14ac:dyDescent="0.25">
      <c r="A1775" s="9">
        <v>42681</v>
      </c>
      <c r="B1775" s="1" t="s">
        <v>61</v>
      </c>
      <c r="C1775" s="1" t="s">
        <v>46</v>
      </c>
      <c r="D1775">
        <v>31</v>
      </c>
      <c r="E1775" s="1">
        <v>25</v>
      </c>
      <c r="F1775">
        <f t="shared" si="678"/>
        <v>1</v>
      </c>
      <c r="G1775">
        <f t="shared" si="679"/>
        <v>0</v>
      </c>
      <c r="H1775" s="4">
        <v>1.363</v>
      </c>
      <c r="I1775" s="4">
        <v>3.44</v>
      </c>
      <c r="J1775" s="4">
        <v>1.444</v>
      </c>
      <c r="K1775" s="4">
        <v>3.01</v>
      </c>
      <c r="L1775" s="18">
        <f t="shared" si="680"/>
        <v>70</v>
      </c>
      <c r="M1775" s="18">
        <f t="shared" si="681"/>
        <v>25</v>
      </c>
      <c r="N1775" s="18">
        <f t="shared" si="682"/>
        <v>65</v>
      </c>
      <c r="O1775" s="18">
        <f t="shared" si="683"/>
        <v>30</v>
      </c>
      <c r="P1775" s="4">
        <f t="shared" si="684"/>
        <v>201611</v>
      </c>
      <c r="Q1775" s="23">
        <f t="shared" si="685"/>
        <v>1.363</v>
      </c>
      <c r="R1775" s="23">
        <f t="shared" si="686"/>
        <v>-3.1646570022128895</v>
      </c>
      <c r="S1775" s="22">
        <f t="shared" si="687"/>
        <v>-1.8016570022128895</v>
      </c>
      <c r="T1775" s="5">
        <f t="shared" si="688"/>
        <v>2.5238444607483492</v>
      </c>
      <c r="U1775" s="5"/>
      <c r="V1775" s="5"/>
      <c r="W1775" s="5">
        <f t="shared" si="689"/>
        <v>0.36299999999999999</v>
      </c>
      <c r="X1775" s="4">
        <f t="shared" si="690"/>
        <v>0.44399999999999995</v>
      </c>
      <c r="Y1775" s="4">
        <f t="shared" si="691"/>
        <v>8.0999999999999961E-2</v>
      </c>
      <c r="Z1775" s="30">
        <f t="shared" si="692"/>
        <v>2016</v>
      </c>
      <c r="AA1775" s="4">
        <f t="shared" si="693"/>
        <v>-1</v>
      </c>
      <c r="AB1775" s="4">
        <f t="shared" si="694"/>
        <v>-1</v>
      </c>
      <c r="AC1775" s="4">
        <f t="shared" si="695"/>
        <v>0</v>
      </c>
      <c r="AD1775" s="4"/>
      <c r="AE1775" s="4">
        <f t="shared" si="696"/>
        <v>4.1154939710553728E-2</v>
      </c>
      <c r="AF1775" s="31">
        <f t="shared" si="697"/>
        <v>-0.63700000000000001</v>
      </c>
      <c r="AG1775" s="31">
        <f t="shared" si="698"/>
        <v>-0.55600000000000005</v>
      </c>
      <c r="AH1775" s="3">
        <f t="shared" si="699"/>
        <v>1</v>
      </c>
      <c r="AI1775" s="40">
        <f t="shared" si="700"/>
        <v>1.6781549958126529E-2</v>
      </c>
      <c r="AJ1775" s="3">
        <f t="shared" si="701"/>
        <v>2.3793462419321232E-2</v>
      </c>
      <c r="AK1775" s="3">
        <f t="shared" si="702"/>
        <v>0.78152387223966735</v>
      </c>
    </row>
    <row r="1776" spans="1:37" s="3" customFormat="1" x14ac:dyDescent="0.25">
      <c r="A1776" s="9">
        <v>42680</v>
      </c>
      <c r="B1776" s="1" t="s">
        <v>54</v>
      </c>
      <c r="C1776" s="1" t="s">
        <v>35</v>
      </c>
      <c r="D1776">
        <v>30</v>
      </c>
      <c r="E1776" s="1">
        <v>20</v>
      </c>
      <c r="F1776">
        <f t="shared" si="678"/>
        <v>1</v>
      </c>
      <c r="G1776">
        <f t="shared" si="679"/>
        <v>0</v>
      </c>
      <c r="H1776" s="4">
        <v>1.847</v>
      </c>
      <c r="I1776" s="4">
        <v>2.0699999999999998</v>
      </c>
      <c r="J1776" s="4">
        <v>1.98</v>
      </c>
      <c r="K1776" s="4">
        <v>1.925</v>
      </c>
      <c r="L1776" s="18">
        <f t="shared" si="680"/>
        <v>50</v>
      </c>
      <c r="M1776" s="18">
        <f t="shared" si="681"/>
        <v>45</v>
      </c>
      <c r="N1776" s="18">
        <f t="shared" si="682"/>
        <v>50</v>
      </c>
      <c r="O1776" s="18">
        <f t="shared" si="683"/>
        <v>50</v>
      </c>
      <c r="P1776" s="4">
        <f t="shared" si="684"/>
        <v>201611</v>
      </c>
      <c r="Q1776" s="23">
        <f t="shared" si="685"/>
        <v>1.847</v>
      </c>
      <c r="R1776" s="23">
        <f t="shared" si="686"/>
        <v>-2.1152169835262447</v>
      </c>
      <c r="S1776" s="22">
        <f t="shared" si="687"/>
        <v>-0.26821698352624468</v>
      </c>
      <c r="T1776" s="5">
        <f t="shared" si="688"/>
        <v>1.1207363291824579</v>
      </c>
      <c r="U1776" s="5"/>
      <c r="V1776" s="5"/>
      <c r="W1776" s="5">
        <f t="shared" si="689"/>
        <v>0.84699999999999998</v>
      </c>
      <c r="X1776" s="4">
        <f t="shared" si="690"/>
        <v>0.98</v>
      </c>
      <c r="Y1776" s="4">
        <f t="shared" si="691"/>
        <v>0.13300000000000001</v>
      </c>
      <c r="Z1776" s="30">
        <f t="shared" si="692"/>
        <v>2016</v>
      </c>
      <c r="AA1776" s="4">
        <f t="shared" si="693"/>
        <v>-1</v>
      </c>
      <c r="AB1776" s="4">
        <f t="shared" si="694"/>
        <v>-1</v>
      </c>
      <c r="AC1776" s="4">
        <f t="shared" si="695"/>
        <v>0</v>
      </c>
      <c r="AD1776" s="4"/>
      <c r="AE1776" s="4">
        <f t="shared" si="696"/>
        <v>3.6368011462759697E-2</v>
      </c>
      <c r="AF1776" s="31">
        <f t="shared" si="697"/>
        <v>-0.15300000000000002</v>
      </c>
      <c r="AG1776" s="31">
        <f t="shared" si="698"/>
        <v>-2.0000000000000018E-2</v>
      </c>
      <c r="AH1776" s="3">
        <f t="shared" si="699"/>
        <v>1</v>
      </c>
      <c r="AI1776" s="40">
        <f t="shared" si="700"/>
        <v>1.1857707509881354E-2</v>
      </c>
      <c r="AJ1776" s="3">
        <f t="shared" si="701"/>
        <v>2.3923921368394274E-2</v>
      </c>
      <c r="AK1776" s="3">
        <f t="shared" si="702"/>
        <v>0.73203437250303316</v>
      </c>
    </row>
    <row r="1777" spans="1:37" s="3" customFormat="1" x14ac:dyDescent="0.25">
      <c r="A1777" s="9">
        <v>42680</v>
      </c>
      <c r="B1777" s="1" t="s">
        <v>62</v>
      </c>
      <c r="C1777" s="1" t="s">
        <v>36</v>
      </c>
      <c r="D1777">
        <v>26</v>
      </c>
      <c r="E1777" s="1">
        <v>31</v>
      </c>
      <c r="F1777">
        <f t="shared" si="678"/>
        <v>0</v>
      </c>
      <c r="G1777">
        <f t="shared" si="679"/>
        <v>1</v>
      </c>
      <c r="H1777" s="4">
        <v>1.3220000000000001</v>
      </c>
      <c r="I1777" s="4">
        <v>3.73</v>
      </c>
      <c r="J1777" s="4">
        <v>1.294</v>
      </c>
      <c r="K1777" s="4">
        <v>3.97</v>
      </c>
      <c r="L1777" s="18">
        <f t="shared" si="680"/>
        <v>70</v>
      </c>
      <c r="M1777" s="18">
        <f t="shared" si="681"/>
        <v>25</v>
      </c>
      <c r="N1777" s="18">
        <f t="shared" si="682"/>
        <v>75</v>
      </c>
      <c r="O1777" s="18">
        <f t="shared" si="683"/>
        <v>25</v>
      </c>
      <c r="P1777" s="4">
        <f t="shared" si="684"/>
        <v>201611</v>
      </c>
      <c r="Q1777" s="23">
        <f t="shared" si="685"/>
        <v>0.35442359249329758</v>
      </c>
      <c r="R1777" s="23">
        <f t="shared" si="686"/>
        <v>-3.4718904284121668</v>
      </c>
      <c r="S1777" s="22">
        <f t="shared" si="687"/>
        <v>-3.1174668359188691</v>
      </c>
      <c r="T1777" s="5">
        <f t="shared" si="688"/>
        <v>2.8214826021180031</v>
      </c>
      <c r="U1777" s="5"/>
      <c r="V1777" s="5"/>
      <c r="W1777" s="5">
        <f t="shared" si="689"/>
        <v>-1</v>
      </c>
      <c r="X1777" s="4">
        <f t="shared" si="690"/>
        <v>-1</v>
      </c>
      <c r="Y1777" s="4">
        <f t="shared" si="691"/>
        <v>0</v>
      </c>
      <c r="Z1777" s="30">
        <f t="shared" si="692"/>
        <v>2016</v>
      </c>
      <c r="AA1777" s="4">
        <f t="shared" si="693"/>
        <v>2.73</v>
      </c>
      <c r="AB1777" s="4">
        <f t="shared" si="694"/>
        <v>2.97</v>
      </c>
      <c r="AC1777" s="4">
        <f t="shared" si="695"/>
        <v>0.24000000000000021</v>
      </c>
      <c r="AD1777" s="4"/>
      <c r="AE1777" s="4">
        <f t="shared" si="696"/>
        <v>-1.6367875005553367E-2</v>
      </c>
      <c r="AF1777" s="31">
        <f t="shared" si="697"/>
        <v>1.73</v>
      </c>
      <c r="AG1777" s="31">
        <f t="shared" si="698"/>
        <v>1.9700000000000002</v>
      </c>
      <c r="AH1777" s="3">
        <f t="shared" si="699"/>
        <v>0</v>
      </c>
      <c r="AI1777" s="40" t="b">
        <f t="shared" si="700"/>
        <v>0</v>
      </c>
      <c r="AJ1777" s="3">
        <f t="shared" si="701"/>
        <v>2.3939034045922236E-2</v>
      </c>
      <c r="AK1777" s="3">
        <f t="shared" si="702"/>
        <v>0.79223003435616923</v>
      </c>
    </row>
    <row r="1778" spans="1:37" s="3" customFormat="1" x14ac:dyDescent="0.25">
      <c r="A1778" s="9">
        <v>42680</v>
      </c>
      <c r="B1778" s="1" t="s">
        <v>64</v>
      </c>
      <c r="C1778" s="1" t="s">
        <v>50</v>
      </c>
      <c r="D1778">
        <v>43</v>
      </c>
      <c r="E1778" s="1">
        <v>35</v>
      </c>
      <c r="F1778">
        <f t="shared" si="678"/>
        <v>1</v>
      </c>
      <c r="G1778">
        <f t="shared" si="679"/>
        <v>0</v>
      </c>
      <c r="H1778" s="4">
        <v>1.4159999999999999</v>
      </c>
      <c r="I1778" s="4">
        <v>3.14</v>
      </c>
      <c r="J1778" s="4">
        <v>1.54</v>
      </c>
      <c r="K1778" s="4">
        <v>2.66</v>
      </c>
      <c r="L1778" s="18">
        <f t="shared" si="680"/>
        <v>70</v>
      </c>
      <c r="M1778" s="18">
        <f t="shared" si="681"/>
        <v>30</v>
      </c>
      <c r="N1778" s="18">
        <f t="shared" si="682"/>
        <v>60</v>
      </c>
      <c r="O1778" s="18">
        <f t="shared" si="683"/>
        <v>35</v>
      </c>
      <c r="P1778" s="4">
        <f t="shared" si="684"/>
        <v>201611</v>
      </c>
      <c r="Q1778" s="23">
        <f t="shared" si="685"/>
        <v>1.4159999999999999</v>
      </c>
      <c r="R1778" s="23">
        <f t="shared" si="686"/>
        <v>-2.8711358734723222</v>
      </c>
      <c r="S1778" s="22">
        <f t="shared" si="687"/>
        <v>-1.4551358734723223</v>
      </c>
      <c r="T1778" s="5">
        <f t="shared" si="688"/>
        <v>2.2175141242937855</v>
      </c>
      <c r="U1778" s="5"/>
      <c r="V1778" s="5"/>
      <c r="W1778" s="5">
        <f t="shared" si="689"/>
        <v>0.41599999999999993</v>
      </c>
      <c r="X1778" s="4">
        <f t="shared" si="690"/>
        <v>0.54</v>
      </c>
      <c r="Y1778" s="4">
        <f t="shared" si="691"/>
        <v>0.12400000000000011</v>
      </c>
      <c r="Z1778" s="30">
        <f t="shared" si="692"/>
        <v>2016</v>
      </c>
      <c r="AA1778" s="4">
        <f t="shared" si="693"/>
        <v>-1</v>
      </c>
      <c r="AB1778" s="4">
        <f t="shared" si="694"/>
        <v>-1</v>
      </c>
      <c r="AC1778" s="4">
        <f t="shared" si="695"/>
        <v>0</v>
      </c>
      <c r="AD1778" s="4"/>
      <c r="AE1778" s="4">
        <f t="shared" si="696"/>
        <v>5.6864039914887421E-2</v>
      </c>
      <c r="AF1778" s="31">
        <f t="shared" si="697"/>
        <v>-0.58400000000000007</v>
      </c>
      <c r="AG1778" s="31">
        <f t="shared" si="698"/>
        <v>-0.45999999999999996</v>
      </c>
      <c r="AH1778" s="3">
        <f t="shared" si="699"/>
        <v>1</v>
      </c>
      <c r="AI1778" s="40">
        <f t="shared" si="700"/>
        <v>3.2178013069732891E-2</v>
      </c>
      <c r="AJ1778" s="3">
        <f t="shared" si="701"/>
        <v>2.4091308165057224E-2</v>
      </c>
      <c r="AK1778" s="3">
        <f t="shared" si="702"/>
        <v>0.76953875030471708</v>
      </c>
    </row>
    <row r="1779" spans="1:37" s="3" customFormat="1" x14ac:dyDescent="0.25">
      <c r="A1779" s="9">
        <v>42680</v>
      </c>
      <c r="B1779" s="1" t="s">
        <v>73</v>
      </c>
      <c r="C1779" s="1" t="s">
        <v>40</v>
      </c>
      <c r="D1779">
        <v>10</v>
      </c>
      <c r="E1779" s="1">
        <v>13</v>
      </c>
      <c r="F1779">
        <f t="shared" si="678"/>
        <v>0</v>
      </c>
      <c r="G1779">
        <f t="shared" si="679"/>
        <v>1</v>
      </c>
      <c r="H1779" s="4">
        <v>2.4300000000000002</v>
      </c>
      <c r="I1779" s="4">
        <v>1.6319999999999999</v>
      </c>
      <c r="J1779" s="4">
        <v>2.35</v>
      </c>
      <c r="K1779" s="4">
        <v>1.671</v>
      </c>
      <c r="L1779" s="18">
        <f t="shared" si="680"/>
        <v>40</v>
      </c>
      <c r="M1779" s="18">
        <f t="shared" si="681"/>
        <v>60</v>
      </c>
      <c r="N1779" s="18">
        <f t="shared" si="682"/>
        <v>40</v>
      </c>
      <c r="O1779" s="18">
        <f t="shared" si="683"/>
        <v>55</v>
      </c>
      <c r="P1779" s="4">
        <f t="shared" si="684"/>
        <v>201611</v>
      </c>
      <c r="Q1779" s="23">
        <f t="shared" si="685"/>
        <v>1.4889705882352944</v>
      </c>
      <c r="R1779" s="23">
        <f t="shared" si="686"/>
        <v>-2.2815791803133578</v>
      </c>
      <c r="S1779" s="22">
        <f t="shared" si="687"/>
        <v>-0.79260859207806345</v>
      </c>
      <c r="T1779" s="5">
        <f t="shared" si="688"/>
        <v>0.67160493827160483</v>
      </c>
      <c r="U1779" s="5"/>
      <c r="V1779" s="5"/>
      <c r="W1779" s="5">
        <f t="shared" si="689"/>
        <v>-1</v>
      </c>
      <c r="X1779" s="4">
        <f t="shared" si="690"/>
        <v>-1</v>
      </c>
      <c r="Y1779" s="4">
        <f t="shared" si="691"/>
        <v>0</v>
      </c>
      <c r="Z1779" s="30">
        <f t="shared" si="692"/>
        <v>2016</v>
      </c>
      <c r="AA1779" s="4">
        <f t="shared" si="693"/>
        <v>0.6319999999999999</v>
      </c>
      <c r="AB1779" s="4">
        <f t="shared" si="694"/>
        <v>0.67100000000000004</v>
      </c>
      <c r="AC1779" s="4">
        <f t="shared" si="695"/>
        <v>3.9000000000000146E-2</v>
      </c>
      <c r="AD1779" s="4"/>
      <c r="AE1779" s="4">
        <f t="shared" si="696"/>
        <v>-1.4009281148761099E-2</v>
      </c>
      <c r="AF1779" s="31">
        <f t="shared" si="697"/>
        <v>-0.3680000000000001</v>
      </c>
      <c r="AG1779" s="31">
        <f t="shared" si="698"/>
        <v>-0.32899999999999996</v>
      </c>
      <c r="AH1779" s="3">
        <f t="shared" si="699"/>
        <v>0</v>
      </c>
      <c r="AI1779" s="40" t="b">
        <f t="shared" si="700"/>
        <v>0</v>
      </c>
      <c r="AJ1779" s="3">
        <f t="shared" si="701"/>
        <v>2.3692762186115268E-2</v>
      </c>
      <c r="AK1779" s="3">
        <f t="shared" si="702"/>
        <v>0.74172220916442955</v>
      </c>
    </row>
    <row r="1780" spans="1:37" s="3" customFormat="1" x14ac:dyDescent="0.25">
      <c r="A1780" s="9">
        <v>42680</v>
      </c>
      <c r="B1780" s="1" t="s">
        <v>38</v>
      </c>
      <c r="C1780" s="1" t="s">
        <v>42</v>
      </c>
      <c r="D1780">
        <v>23</v>
      </c>
      <c r="E1780" s="1">
        <v>41</v>
      </c>
      <c r="F1780">
        <f t="shared" si="678"/>
        <v>0</v>
      </c>
      <c r="G1780">
        <f t="shared" si="679"/>
        <v>1</v>
      </c>
      <c r="H1780" s="4">
        <v>2.58</v>
      </c>
      <c r="I1780" s="4">
        <v>1.571</v>
      </c>
      <c r="J1780" s="4">
        <v>2.95</v>
      </c>
      <c r="K1780" s="4">
        <v>1.458</v>
      </c>
      <c r="L1780" s="18">
        <f t="shared" si="680"/>
        <v>30</v>
      </c>
      <c r="M1780" s="18">
        <f t="shared" si="681"/>
        <v>60</v>
      </c>
      <c r="N1780" s="18">
        <f t="shared" si="682"/>
        <v>30</v>
      </c>
      <c r="O1780" s="18">
        <f t="shared" si="683"/>
        <v>65</v>
      </c>
      <c r="P1780" s="4">
        <f t="shared" si="684"/>
        <v>201611</v>
      </c>
      <c r="Q1780" s="23">
        <f t="shared" si="685"/>
        <v>1.6422660725652451</v>
      </c>
      <c r="R1780" s="23">
        <f t="shared" si="686"/>
        <v>-2.3842248775188986</v>
      </c>
      <c r="S1780" s="22">
        <f t="shared" si="687"/>
        <v>-0.74195880495365341</v>
      </c>
      <c r="T1780" s="5">
        <f t="shared" si="688"/>
        <v>0.60891472868217056</v>
      </c>
      <c r="U1780" s="5"/>
      <c r="V1780" s="5"/>
      <c r="W1780" s="5">
        <f t="shared" si="689"/>
        <v>-1</v>
      </c>
      <c r="X1780" s="4">
        <f t="shared" si="690"/>
        <v>-1</v>
      </c>
      <c r="Y1780" s="4">
        <f t="shared" si="691"/>
        <v>0</v>
      </c>
      <c r="Z1780" s="30">
        <f t="shared" si="692"/>
        <v>2016</v>
      </c>
      <c r="AA1780" s="4">
        <f t="shared" si="693"/>
        <v>0.57099999999999995</v>
      </c>
      <c r="AB1780" s="4">
        <f t="shared" si="694"/>
        <v>0.45799999999999996</v>
      </c>
      <c r="AC1780" s="4">
        <f t="shared" si="695"/>
        <v>-0.11299999999999999</v>
      </c>
      <c r="AD1780" s="4"/>
      <c r="AE1780" s="4">
        <f t="shared" si="696"/>
        <v>4.8613848377348556E-2</v>
      </c>
      <c r="AF1780" s="31">
        <f t="shared" si="697"/>
        <v>-0.42900000000000005</v>
      </c>
      <c r="AG1780" s="31">
        <f t="shared" si="698"/>
        <v>-0.54200000000000004</v>
      </c>
      <c r="AH1780" s="3">
        <f t="shared" si="699"/>
        <v>1</v>
      </c>
      <c r="AI1780" s="40">
        <f t="shared" si="700"/>
        <v>2.4479711724152753E-2</v>
      </c>
      <c r="AJ1780" s="3">
        <f t="shared" si="701"/>
        <v>2.3565405926282756E-2</v>
      </c>
      <c r="AK1780" s="3">
        <f t="shared" si="702"/>
        <v>0.74732576972816511</v>
      </c>
    </row>
    <row r="1781" spans="1:37" s="3" customFormat="1" x14ac:dyDescent="0.25">
      <c r="A1781" s="9">
        <v>42680</v>
      </c>
      <c r="B1781" s="1" t="s">
        <v>43</v>
      </c>
      <c r="C1781" s="1" t="s">
        <v>57</v>
      </c>
      <c r="D1781">
        <v>21</v>
      </c>
      <c r="E1781" s="1">
        <v>14</v>
      </c>
      <c r="F1781">
        <f t="shared" si="678"/>
        <v>1</v>
      </c>
      <c r="G1781">
        <f t="shared" si="679"/>
        <v>0</v>
      </c>
      <c r="H1781" s="4">
        <v>2.36</v>
      </c>
      <c r="I1781" s="4">
        <v>1.6659999999999999</v>
      </c>
      <c r="J1781" s="4">
        <v>2.56</v>
      </c>
      <c r="K1781" s="4">
        <v>1.5780000000000001</v>
      </c>
      <c r="L1781" s="18">
        <f t="shared" si="680"/>
        <v>40</v>
      </c>
      <c r="M1781" s="18">
        <f t="shared" si="681"/>
        <v>60</v>
      </c>
      <c r="N1781" s="18">
        <f t="shared" si="682"/>
        <v>35</v>
      </c>
      <c r="O1781" s="18">
        <f t="shared" si="683"/>
        <v>60</v>
      </c>
      <c r="P1781" s="4">
        <f t="shared" si="684"/>
        <v>201611</v>
      </c>
      <c r="Q1781" s="23">
        <f t="shared" si="685"/>
        <v>2.36</v>
      </c>
      <c r="R1781" s="23">
        <f t="shared" si="686"/>
        <v>-2.2367956191485607</v>
      </c>
      <c r="S1781" s="22">
        <f t="shared" si="687"/>
        <v>0.12320438085143914</v>
      </c>
      <c r="T1781" s="5">
        <f t="shared" si="688"/>
        <v>0.70593220338983054</v>
      </c>
      <c r="U1781" s="5"/>
      <c r="V1781" s="5"/>
      <c r="W1781" s="5">
        <f t="shared" si="689"/>
        <v>1.3599999999999999</v>
      </c>
      <c r="X1781" s="4">
        <f t="shared" si="690"/>
        <v>1.56</v>
      </c>
      <c r="Y1781" s="4">
        <f t="shared" si="691"/>
        <v>0.20000000000000018</v>
      </c>
      <c r="Z1781" s="30">
        <f t="shared" si="692"/>
        <v>2016</v>
      </c>
      <c r="AA1781" s="4">
        <f t="shared" si="693"/>
        <v>-1</v>
      </c>
      <c r="AB1781" s="4">
        <f t="shared" si="694"/>
        <v>-1</v>
      </c>
      <c r="AC1781" s="4">
        <f t="shared" si="695"/>
        <v>0</v>
      </c>
      <c r="AD1781" s="4"/>
      <c r="AE1781" s="4">
        <f t="shared" si="696"/>
        <v>3.3103813559322071E-2</v>
      </c>
      <c r="AF1781" s="31">
        <f t="shared" si="697"/>
        <v>0.35999999999999988</v>
      </c>
      <c r="AG1781" s="31">
        <f t="shared" si="698"/>
        <v>0.56000000000000005</v>
      </c>
      <c r="AH1781" s="3">
        <f t="shared" si="699"/>
        <v>1</v>
      </c>
      <c r="AI1781" s="40" t="b">
        <f t="shared" si="700"/>
        <v>0</v>
      </c>
      <c r="AJ1781" s="3">
        <f t="shared" si="701"/>
        <v>2.3407848981619517E-2</v>
      </c>
      <c r="AK1781" s="3">
        <f t="shared" si="702"/>
        <v>0.7395647471875858</v>
      </c>
    </row>
    <row r="1782" spans="1:37" s="3" customFormat="1" x14ac:dyDescent="0.25">
      <c r="A1782" s="9">
        <v>42680</v>
      </c>
      <c r="B1782" s="1" t="s">
        <v>58</v>
      </c>
      <c r="C1782" s="1" t="s">
        <v>37</v>
      </c>
      <c r="D1782">
        <v>10</v>
      </c>
      <c r="E1782" s="1">
        <v>35</v>
      </c>
      <c r="F1782">
        <f t="shared" si="678"/>
        <v>0</v>
      </c>
      <c r="G1782">
        <f t="shared" si="679"/>
        <v>1</v>
      </c>
      <c r="H1782" s="4">
        <v>3.77</v>
      </c>
      <c r="I1782" s="4">
        <v>1.3169999999999999</v>
      </c>
      <c r="J1782" s="4">
        <v>3.6</v>
      </c>
      <c r="K1782" s="4">
        <v>1.3380000000000001</v>
      </c>
      <c r="L1782" s="18">
        <f t="shared" si="680"/>
        <v>20</v>
      </c>
      <c r="M1782" s="18">
        <f t="shared" si="681"/>
        <v>75</v>
      </c>
      <c r="N1782" s="18">
        <f t="shared" si="682"/>
        <v>25</v>
      </c>
      <c r="O1782" s="18">
        <f t="shared" si="683"/>
        <v>70</v>
      </c>
      <c r="P1782" s="4">
        <f t="shared" si="684"/>
        <v>201611</v>
      </c>
      <c r="Q1782" s="23">
        <f t="shared" si="685"/>
        <v>2.8625664388762342</v>
      </c>
      <c r="R1782" s="23">
        <f t="shared" si="686"/>
        <v>-3.5155849628170239</v>
      </c>
      <c r="S1782" s="22">
        <f t="shared" si="687"/>
        <v>-0.65301852394078974</v>
      </c>
      <c r="T1782" s="5">
        <f t="shared" si="688"/>
        <v>0.34933687002652519</v>
      </c>
      <c r="U1782" s="5"/>
      <c r="V1782" s="5"/>
      <c r="W1782" s="5">
        <f t="shared" si="689"/>
        <v>-1</v>
      </c>
      <c r="X1782" s="4">
        <f t="shared" si="690"/>
        <v>-1</v>
      </c>
      <c r="Y1782" s="4">
        <f t="shared" si="691"/>
        <v>0</v>
      </c>
      <c r="Z1782" s="30">
        <f t="shared" si="692"/>
        <v>2016</v>
      </c>
      <c r="AA1782" s="4">
        <f t="shared" si="693"/>
        <v>0.31699999999999995</v>
      </c>
      <c r="AB1782" s="4">
        <f t="shared" si="694"/>
        <v>0.33800000000000008</v>
      </c>
      <c r="AC1782" s="4">
        <f t="shared" si="695"/>
        <v>2.100000000000013E-2</v>
      </c>
      <c r="AD1782" s="4"/>
      <c r="AE1782" s="4">
        <f t="shared" si="696"/>
        <v>-1.252578838785734E-2</v>
      </c>
      <c r="AF1782" s="31">
        <f t="shared" si="697"/>
        <v>-0.68300000000000005</v>
      </c>
      <c r="AG1782" s="31">
        <f t="shared" si="698"/>
        <v>-0.66199999999999992</v>
      </c>
      <c r="AH1782" s="3">
        <f t="shared" si="699"/>
        <v>0</v>
      </c>
      <c r="AI1782" s="40" t="b">
        <f t="shared" si="700"/>
        <v>0</v>
      </c>
      <c r="AJ1782" s="3">
        <f t="shared" si="701"/>
        <v>2.3965008846078217E-2</v>
      </c>
      <c r="AK1782" s="3">
        <f t="shared" si="702"/>
        <v>0.79364856788846494</v>
      </c>
    </row>
    <row r="1783" spans="1:37" s="3" customFormat="1" x14ac:dyDescent="0.25">
      <c r="A1783" s="9">
        <v>42680</v>
      </c>
      <c r="B1783" s="1" t="s">
        <v>49</v>
      </c>
      <c r="C1783" s="1" t="s">
        <v>56</v>
      </c>
      <c r="D1783">
        <v>19</v>
      </c>
      <c r="E1783" s="1">
        <v>14</v>
      </c>
      <c r="F1783">
        <f t="shared" si="678"/>
        <v>1</v>
      </c>
      <c r="G1783">
        <f t="shared" si="679"/>
        <v>0</v>
      </c>
      <c r="H1783" s="4">
        <v>1.3169999999999999</v>
      </c>
      <c r="I1783" s="4">
        <v>3.77</v>
      </c>
      <c r="J1783" s="4">
        <v>1.327</v>
      </c>
      <c r="K1783" s="4">
        <v>3.69</v>
      </c>
      <c r="L1783" s="18">
        <f t="shared" si="680"/>
        <v>70</v>
      </c>
      <c r="M1783" s="18">
        <f t="shared" si="681"/>
        <v>25</v>
      </c>
      <c r="N1783" s="18">
        <f t="shared" si="682"/>
        <v>75</v>
      </c>
      <c r="O1783" s="18">
        <f t="shared" si="683"/>
        <v>25</v>
      </c>
      <c r="P1783" s="4">
        <f t="shared" si="684"/>
        <v>201611</v>
      </c>
      <c r="Q1783" s="23">
        <f t="shared" si="685"/>
        <v>1.3169999999999999</v>
      </c>
      <c r="R1783" s="23">
        <f t="shared" si="686"/>
        <v>-3.5155849628170239</v>
      </c>
      <c r="S1783" s="22">
        <f t="shared" si="687"/>
        <v>-2.1985849628170238</v>
      </c>
      <c r="T1783" s="5">
        <f t="shared" si="688"/>
        <v>2.8625664388762342</v>
      </c>
      <c r="U1783" s="5"/>
      <c r="V1783" s="5"/>
      <c r="W1783" s="5">
        <f t="shared" si="689"/>
        <v>0.31699999999999995</v>
      </c>
      <c r="X1783" s="4">
        <f t="shared" si="690"/>
        <v>0.32699999999999996</v>
      </c>
      <c r="Y1783" s="4">
        <f t="shared" si="691"/>
        <v>1.0000000000000009E-2</v>
      </c>
      <c r="Z1783" s="30">
        <f t="shared" si="692"/>
        <v>2016</v>
      </c>
      <c r="AA1783" s="4">
        <f t="shared" si="693"/>
        <v>-1</v>
      </c>
      <c r="AB1783" s="4">
        <f t="shared" si="694"/>
        <v>-1</v>
      </c>
      <c r="AC1783" s="4">
        <f t="shared" si="695"/>
        <v>0</v>
      </c>
      <c r="AD1783" s="4"/>
      <c r="AE1783" s="4">
        <f t="shared" si="696"/>
        <v>5.7219400352128691E-3</v>
      </c>
      <c r="AF1783" s="31">
        <f t="shared" si="697"/>
        <v>-0.68300000000000005</v>
      </c>
      <c r="AG1783" s="31">
        <f t="shared" si="698"/>
        <v>-0.67300000000000004</v>
      </c>
      <c r="AH1783" s="3">
        <f t="shared" si="699"/>
        <v>0</v>
      </c>
      <c r="AI1783" s="40" t="b">
        <f t="shared" si="700"/>
        <v>0</v>
      </c>
      <c r="AJ1783" s="3">
        <f t="shared" si="701"/>
        <v>2.3965008846078217E-2</v>
      </c>
      <c r="AK1783" s="3">
        <f t="shared" si="702"/>
        <v>0.79364856788846494</v>
      </c>
    </row>
    <row r="1784" spans="1:37" s="3" customFormat="1" x14ac:dyDescent="0.25">
      <c r="A1784" s="9">
        <v>42680</v>
      </c>
      <c r="B1784" s="1" t="s">
        <v>51</v>
      </c>
      <c r="C1784" s="1" t="s">
        <v>53</v>
      </c>
      <c r="D1784">
        <v>27</v>
      </c>
      <c r="E1784" s="1">
        <v>23</v>
      </c>
      <c r="F1784">
        <f t="shared" si="678"/>
        <v>1</v>
      </c>
      <c r="G1784">
        <f t="shared" si="679"/>
        <v>0</v>
      </c>
      <c r="H1784" s="4">
        <v>1.5369999999999999</v>
      </c>
      <c r="I1784" s="4">
        <v>2.67</v>
      </c>
      <c r="J1784" s="4">
        <v>1.526</v>
      </c>
      <c r="K1784" s="4">
        <v>2.71</v>
      </c>
      <c r="L1784" s="18">
        <f t="shared" si="680"/>
        <v>60</v>
      </c>
      <c r="M1784" s="18">
        <f t="shared" si="681"/>
        <v>35</v>
      </c>
      <c r="N1784" s="18">
        <f t="shared" si="682"/>
        <v>65</v>
      </c>
      <c r="O1784" s="18">
        <f t="shared" si="683"/>
        <v>35</v>
      </c>
      <c r="P1784" s="4">
        <f t="shared" si="684"/>
        <v>201611</v>
      </c>
      <c r="Q1784" s="23">
        <f t="shared" si="685"/>
        <v>1.5369999999999999</v>
      </c>
      <c r="R1784" s="23">
        <f t="shared" si="686"/>
        <v>-2.4609997881332308</v>
      </c>
      <c r="S1784" s="22">
        <f t="shared" si="687"/>
        <v>-0.92399978813323091</v>
      </c>
      <c r="T1784" s="5">
        <f t="shared" si="688"/>
        <v>1.7371502927781393</v>
      </c>
      <c r="U1784" s="5"/>
      <c r="V1784" s="5"/>
      <c r="W1784" s="5">
        <f t="shared" si="689"/>
        <v>0.53699999999999992</v>
      </c>
      <c r="X1784" s="4">
        <f t="shared" si="690"/>
        <v>0.52600000000000002</v>
      </c>
      <c r="Y1784" s="4">
        <f t="shared" si="691"/>
        <v>-1.0999999999999899E-2</v>
      </c>
      <c r="Z1784" s="30">
        <f t="shared" si="692"/>
        <v>2016</v>
      </c>
      <c r="AA1784" s="4">
        <f t="shared" si="693"/>
        <v>-1</v>
      </c>
      <c r="AB1784" s="4">
        <f t="shared" si="694"/>
        <v>-1</v>
      </c>
      <c r="AC1784" s="4">
        <f t="shared" si="695"/>
        <v>0</v>
      </c>
      <c r="AD1784" s="4"/>
      <c r="AE1784" s="4">
        <f t="shared" si="696"/>
        <v>-4.6899075747122154E-3</v>
      </c>
      <c r="AF1784" s="31">
        <f t="shared" si="697"/>
        <v>-0.46300000000000008</v>
      </c>
      <c r="AG1784" s="31">
        <f t="shared" si="698"/>
        <v>-0.47399999999999998</v>
      </c>
      <c r="AH1784" s="3">
        <f t="shared" si="699"/>
        <v>0</v>
      </c>
      <c r="AI1784" s="40" t="b">
        <f t="shared" si="700"/>
        <v>0</v>
      </c>
      <c r="AJ1784" s="3">
        <f t="shared" si="701"/>
        <v>2.4532921321606782E-2</v>
      </c>
      <c r="AK1784" s="3">
        <f t="shared" si="702"/>
        <v>0.750194351468078</v>
      </c>
    </row>
    <row r="1785" spans="1:37" s="3" customFormat="1" x14ac:dyDescent="0.25">
      <c r="A1785" s="9">
        <v>42680</v>
      </c>
      <c r="B1785" s="1" t="s">
        <v>60</v>
      </c>
      <c r="C1785" s="1" t="s">
        <v>33</v>
      </c>
      <c r="D1785">
        <v>16</v>
      </c>
      <c r="E1785" s="1">
        <v>22</v>
      </c>
      <c r="F1785">
        <f t="shared" si="678"/>
        <v>0</v>
      </c>
      <c r="G1785">
        <f t="shared" si="679"/>
        <v>1</v>
      </c>
      <c r="H1785" s="4">
        <v>1.395</v>
      </c>
      <c r="I1785" s="4">
        <v>3.25</v>
      </c>
      <c r="J1785" s="4">
        <v>1.5149999999999999</v>
      </c>
      <c r="K1785" s="4">
        <v>2.74</v>
      </c>
      <c r="L1785" s="18">
        <f t="shared" si="680"/>
        <v>70</v>
      </c>
      <c r="M1785" s="18">
        <f t="shared" si="681"/>
        <v>30</v>
      </c>
      <c r="N1785" s="18">
        <f t="shared" si="682"/>
        <v>65</v>
      </c>
      <c r="O1785" s="18">
        <f t="shared" si="683"/>
        <v>35</v>
      </c>
      <c r="P1785" s="4">
        <f t="shared" si="684"/>
        <v>201611</v>
      </c>
      <c r="Q1785" s="23">
        <f t="shared" si="685"/>
        <v>0.42923076923076925</v>
      </c>
      <c r="R1785" s="23">
        <f t="shared" si="686"/>
        <v>-2.9760900140646971</v>
      </c>
      <c r="S1785" s="22">
        <f t="shared" si="687"/>
        <v>-2.5468592448339278</v>
      </c>
      <c r="T1785" s="5">
        <f t="shared" si="688"/>
        <v>2.3297491039426523</v>
      </c>
      <c r="U1785" s="5"/>
      <c r="V1785" s="5"/>
      <c r="W1785" s="5">
        <f t="shared" si="689"/>
        <v>-1</v>
      </c>
      <c r="X1785" s="4">
        <f t="shared" si="690"/>
        <v>-1</v>
      </c>
      <c r="Y1785" s="4">
        <f t="shared" si="691"/>
        <v>0</v>
      </c>
      <c r="Z1785" s="30">
        <f t="shared" si="692"/>
        <v>2016</v>
      </c>
      <c r="AA1785" s="4">
        <f t="shared" si="693"/>
        <v>2.25</v>
      </c>
      <c r="AB1785" s="4">
        <f t="shared" si="694"/>
        <v>1.7400000000000002</v>
      </c>
      <c r="AC1785" s="4">
        <f t="shared" si="695"/>
        <v>-0.50999999999999979</v>
      </c>
      <c r="AD1785" s="4"/>
      <c r="AE1785" s="4">
        <f t="shared" si="696"/>
        <v>5.6779871535540649E-2</v>
      </c>
      <c r="AF1785" s="31">
        <f t="shared" si="697"/>
        <v>1.25</v>
      </c>
      <c r="AG1785" s="31">
        <f t="shared" si="698"/>
        <v>0.74000000000000021</v>
      </c>
      <c r="AH1785" s="3">
        <f t="shared" si="699"/>
        <v>1</v>
      </c>
      <c r="AI1785" s="40">
        <f t="shared" si="700"/>
        <v>3.224168570703223E-2</v>
      </c>
      <c r="AJ1785" s="3">
        <f t="shared" si="701"/>
        <v>2.3950484391819016E-2</v>
      </c>
      <c r="AK1785" s="3">
        <f t="shared" si="702"/>
        <v>0.77401969984482855</v>
      </c>
    </row>
    <row r="1786" spans="1:37" s="3" customFormat="1" x14ac:dyDescent="0.25">
      <c r="A1786" s="9">
        <v>42680</v>
      </c>
      <c r="B1786" s="1" t="s">
        <v>34</v>
      </c>
      <c r="C1786" s="1" t="s">
        <v>55</v>
      </c>
      <c r="D1786">
        <v>28</v>
      </c>
      <c r="E1786" s="1">
        <v>23</v>
      </c>
      <c r="F1786">
        <f t="shared" si="678"/>
        <v>1</v>
      </c>
      <c r="G1786">
        <f t="shared" si="679"/>
        <v>0</v>
      </c>
      <c r="H1786" s="4">
        <v>1.74</v>
      </c>
      <c r="I1786" s="4">
        <v>2.2200000000000002</v>
      </c>
      <c r="J1786" s="4">
        <v>1.671</v>
      </c>
      <c r="K1786" s="4">
        <v>2.35</v>
      </c>
      <c r="L1786" s="18">
        <f t="shared" si="680"/>
        <v>50</v>
      </c>
      <c r="M1786" s="18">
        <f t="shared" si="681"/>
        <v>45</v>
      </c>
      <c r="N1786" s="18">
        <f t="shared" si="682"/>
        <v>55</v>
      </c>
      <c r="O1786" s="18">
        <f t="shared" si="683"/>
        <v>40</v>
      </c>
      <c r="P1786" s="4">
        <f t="shared" si="684"/>
        <v>201611</v>
      </c>
      <c r="Q1786" s="23">
        <f t="shared" si="685"/>
        <v>1.74</v>
      </c>
      <c r="R1786" s="23">
        <f t="shared" si="686"/>
        <v>-2.1710234824988923</v>
      </c>
      <c r="S1786" s="22">
        <f t="shared" si="687"/>
        <v>-0.43102348249889233</v>
      </c>
      <c r="T1786" s="5">
        <f t="shared" si="688"/>
        <v>1.2758620689655173</v>
      </c>
      <c r="U1786" s="5"/>
      <c r="V1786" s="5"/>
      <c r="W1786" s="5">
        <f t="shared" si="689"/>
        <v>0.74</v>
      </c>
      <c r="X1786" s="4">
        <f t="shared" si="690"/>
        <v>0.67100000000000004</v>
      </c>
      <c r="Y1786" s="4">
        <f t="shared" si="691"/>
        <v>-6.899999999999995E-2</v>
      </c>
      <c r="Z1786" s="30">
        <f t="shared" si="692"/>
        <v>2016</v>
      </c>
      <c r="AA1786" s="4">
        <f t="shared" si="693"/>
        <v>-1</v>
      </c>
      <c r="AB1786" s="4">
        <f t="shared" si="694"/>
        <v>-1</v>
      </c>
      <c r="AC1786" s="4">
        <f t="shared" si="695"/>
        <v>0</v>
      </c>
      <c r="AD1786" s="4"/>
      <c r="AE1786" s="4">
        <f t="shared" si="696"/>
        <v>-2.3731401803586571E-2</v>
      </c>
      <c r="AF1786" s="31">
        <f t="shared" si="697"/>
        <v>-0.26</v>
      </c>
      <c r="AG1786" s="31">
        <f t="shared" si="698"/>
        <v>-0.32899999999999996</v>
      </c>
      <c r="AH1786" s="3">
        <f t="shared" si="699"/>
        <v>0</v>
      </c>
      <c r="AI1786" s="40" t="b">
        <f t="shared" si="700"/>
        <v>0</v>
      </c>
      <c r="AJ1786" s="3">
        <f t="shared" si="701"/>
        <v>2.4545454545454426E-2</v>
      </c>
      <c r="AK1786" s="3">
        <f t="shared" si="702"/>
        <v>0.73460621980723539</v>
      </c>
    </row>
    <row r="1787" spans="1:37" s="3" customFormat="1" x14ac:dyDescent="0.25">
      <c r="A1787" s="9">
        <v>42677</v>
      </c>
      <c r="B1787" s="1" t="s">
        <v>39</v>
      </c>
      <c r="C1787" s="1" t="s">
        <v>41</v>
      </c>
      <c r="D1787">
        <v>28</v>
      </c>
      <c r="E1787" s="1">
        <v>43</v>
      </c>
      <c r="F1787">
        <f t="shared" si="678"/>
        <v>0</v>
      </c>
      <c r="G1787">
        <f t="shared" si="679"/>
        <v>1</v>
      </c>
      <c r="H1787" s="4">
        <v>2.62</v>
      </c>
      <c r="I1787" s="4">
        <v>1.5549999999999999</v>
      </c>
      <c r="J1787" s="4">
        <v>2.84</v>
      </c>
      <c r="K1787" s="4">
        <v>1.4870000000000001</v>
      </c>
      <c r="L1787" s="18">
        <f t="shared" si="680"/>
        <v>30</v>
      </c>
      <c r="M1787" s="18">
        <f t="shared" si="681"/>
        <v>60</v>
      </c>
      <c r="N1787" s="18">
        <f t="shared" si="682"/>
        <v>35</v>
      </c>
      <c r="O1787" s="18">
        <f t="shared" si="683"/>
        <v>65</v>
      </c>
      <c r="P1787" s="4">
        <f t="shared" si="684"/>
        <v>201611</v>
      </c>
      <c r="Q1787" s="23">
        <f t="shared" si="685"/>
        <v>1.684887459807074</v>
      </c>
      <c r="R1787" s="23">
        <f t="shared" si="686"/>
        <v>-2.4190857524190861</v>
      </c>
      <c r="S1787" s="22">
        <f t="shared" si="687"/>
        <v>-0.73419829261201208</v>
      </c>
      <c r="T1787" s="5">
        <f t="shared" si="688"/>
        <v>0.5935114503816793</v>
      </c>
      <c r="U1787" s="5"/>
      <c r="V1787" s="5"/>
      <c r="W1787" s="5">
        <f t="shared" si="689"/>
        <v>-1</v>
      </c>
      <c r="X1787" s="4">
        <f t="shared" si="690"/>
        <v>-1</v>
      </c>
      <c r="Y1787" s="4">
        <f t="shared" si="691"/>
        <v>0</v>
      </c>
      <c r="Z1787" s="30">
        <f t="shared" si="692"/>
        <v>2016</v>
      </c>
      <c r="AA1787" s="4">
        <f t="shared" si="693"/>
        <v>0.55499999999999994</v>
      </c>
      <c r="AB1787" s="4">
        <f t="shared" si="694"/>
        <v>0.4870000000000001</v>
      </c>
      <c r="AC1787" s="4">
        <f t="shared" si="695"/>
        <v>-6.7999999999999838E-2</v>
      </c>
      <c r="AD1787" s="4"/>
      <c r="AE1787" s="4">
        <f t="shared" si="696"/>
        <v>2.956671325663901E-2</v>
      </c>
      <c r="AF1787" s="31">
        <f t="shared" si="697"/>
        <v>-0.44500000000000006</v>
      </c>
      <c r="AG1787" s="31">
        <f t="shared" si="698"/>
        <v>-0.5129999999999999</v>
      </c>
      <c r="AH1787" s="3">
        <f t="shared" si="699"/>
        <v>1</v>
      </c>
      <c r="AI1787" s="40" t="b">
        <f t="shared" si="700"/>
        <v>0</v>
      </c>
      <c r="AJ1787" s="3">
        <f t="shared" si="701"/>
        <v>2.4167664670658784E-2</v>
      </c>
      <c r="AK1787" s="3">
        <f t="shared" si="702"/>
        <v>0.74846807735862297</v>
      </c>
    </row>
    <row r="1788" spans="1:37" s="3" customFormat="1" x14ac:dyDescent="0.25">
      <c r="A1788" s="9">
        <v>42674</v>
      </c>
      <c r="B1788" s="1" t="s">
        <v>45</v>
      </c>
      <c r="C1788" s="1" t="s">
        <v>60</v>
      </c>
      <c r="D1788">
        <v>20</v>
      </c>
      <c r="E1788" s="1">
        <v>10</v>
      </c>
      <c r="F1788">
        <f t="shared" si="678"/>
        <v>1</v>
      </c>
      <c r="G1788">
        <f t="shared" si="679"/>
        <v>0</v>
      </c>
      <c r="H1788" s="4">
        <v>3.14</v>
      </c>
      <c r="I1788" s="4">
        <v>1.4159999999999999</v>
      </c>
      <c r="J1788" s="4">
        <v>3.05</v>
      </c>
      <c r="K1788" s="4">
        <v>1.4339999999999999</v>
      </c>
      <c r="L1788" s="18">
        <f t="shared" si="680"/>
        <v>30</v>
      </c>
      <c r="M1788" s="18">
        <f t="shared" si="681"/>
        <v>70</v>
      </c>
      <c r="N1788" s="18">
        <f t="shared" si="682"/>
        <v>30</v>
      </c>
      <c r="O1788" s="18">
        <f t="shared" si="683"/>
        <v>65</v>
      </c>
      <c r="P1788" s="4">
        <f t="shared" si="684"/>
        <v>201610</v>
      </c>
      <c r="Q1788" s="23">
        <f t="shared" si="685"/>
        <v>3.14</v>
      </c>
      <c r="R1788" s="23">
        <f t="shared" si="686"/>
        <v>-2.8711358734723222</v>
      </c>
      <c r="S1788" s="22">
        <f t="shared" si="687"/>
        <v>0.26886412652767788</v>
      </c>
      <c r="T1788" s="5">
        <f t="shared" si="688"/>
        <v>0.45095541401273881</v>
      </c>
      <c r="U1788" s="5"/>
      <c r="V1788" s="5"/>
      <c r="W1788" s="5">
        <f t="shared" si="689"/>
        <v>2.14</v>
      </c>
      <c r="X1788" s="4">
        <f t="shared" si="690"/>
        <v>2.0499999999999998</v>
      </c>
      <c r="Y1788" s="4">
        <f t="shared" si="691"/>
        <v>-9.0000000000000302E-2</v>
      </c>
      <c r="Z1788" s="30">
        <f t="shared" si="692"/>
        <v>2016</v>
      </c>
      <c r="AA1788" s="4">
        <f t="shared" si="693"/>
        <v>-1</v>
      </c>
      <c r="AB1788" s="4">
        <f t="shared" si="694"/>
        <v>-1</v>
      </c>
      <c r="AC1788" s="4">
        <f t="shared" si="695"/>
        <v>0</v>
      </c>
      <c r="AD1788" s="4"/>
      <c r="AE1788" s="4">
        <f t="shared" si="696"/>
        <v>-9.3975148793986052E-3</v>
      </c>
      <c r="AF1788" s="31">
        <f t="shared" si="697"/>
        <v>1.1400000000000001</v>
      </c>
      <c r="AG1788" s="31">
        <f t="shared" si="698"/>
        <v>1.0499999999999998</v>
      </c>
      <c r="AH1788" s="3">
        <f t="shared" si="699"/>
        <v>0</v>
      </c>
      <c r="AI1788" s="40" t="b">
        <f t="shared" si="700"/>
        <v>0</v>
      </c>
      <c r="AJ1788" s="3">
        <f t="shared" si="701"/>
        <v>2.4091308165057224E-2</v>
      </c>
      <c r="AK1788" s="3">
        <f t="shared" si="702"/>
        <v>0.76953875030471708</v>
      </c>
    </row>
    <row r="1789" spans="1:37" s="3" customFormat="1" x14ac:dyDescent="0.25">
      <c r="A1789" s="9">
        <v>42673</v>
      </c>
      <c r="B1789" s="1" t="s">
        <v>37</v>
      </c>
      <c r="C1789" s="1" t="s">
        <v>55</v>
      </c>
      <c r="D1789">
        <v>29</v>
      </c>
      <c r="E1789" s="1">
        <v>23</v>
      </c>
      <c r="F1789">
        <f t="shared" si="678"/>
        <v>1</v>
      </c>
      <c r="G1789">
        <f t="shared" si="679"/>
        <v>0</v>
      </c>
      <c r="H1789" s="4">
        <v>1.4650000000000001</v>
      </c>
      <c r="I1789" s="4">
        <v>2.93</v>
      </c>
      <c r="J1789" s="4">
        <v>1.444</v>
      </c>
      <c r="K1789" s="4">
        <v>3.01</v>
      </c>
      <c r="L1789" s="18">
        <f t="shared" si="680"/>
        <v>60</v>
      </c>
      <c r="M1789" s="18">
        <f t="shared" si="681"/>
        <v>30</v>
      </c>
      <c r="N1789" s="18">
        <f t="shared" si="682"/>
        <v>65</v>
      </c>
      <c r="O1789" s="18">
        <f t="shared" si="683"/>
        <v>30</v>
      </c>
      <c r="P1789" s="4">
        <f t="shared" si="684"/>
        <v>201610</v>
      </c>
      <c r="Q1789" s="23">
        <f t="shared" si="685"/>
        <v>1.4650000000000001</v>
      </c>
      <c r="R1789" s="23">
        <f t="shared" si="686"/>
        <v>-2.6686723494345084</v>
      </c>
      <c r="S1789" s="22">
        <f t="shared" si="687"/>
        <v>-1.2036723494345083</v>
      </c>
      <c r="T1789" s="5">
        <f t="shared" si="688"/>
        <v>2</v>
      </c>
      <c r="U1789" s="5"/>
      <c r="V1789" s="5"/>
      <c r="W1789" s="5">
        <f t="shared" si="689"/>
        <v>0.46500000000000008</v>
      </c>
      <c r="X1789" s="4">
        <f t="shared" si="690"/>
        <v>0.44399999999999995</v>
      </c>
      <c r="Y1789" s="4">
        <f t="shared" si="691"/>
        <v>-2.100000000000013E-2</v>
      </c>
      <c r="Z1789" s="30">
        <f t="shared" si="692"/>
        <v>2016</v>
      </c>
      <c r="AA1789" s="4">
        <f t="shared" si="693"/>
        <v>-1</v>
      </c>
      <c r="AB1789" s="4">
        <f t="shared" si="694"/>
        <v>-1</v>
      </c>
      <c r="AC1789" s="4">
        <f t="shared" si="695"/>
        <v>0</v>
      </c>
      <c r="AD1789" s="4"/>
      <c r="AE1789" s="4">
        <f t="shared" si="696"/>
        <v>-9.926918967978704E-3</v>
      </c>
      <c r="AF1789" s="31">
        <f t="shared" si="697"/>
        <v>-0.53499999999999992</v>
      </c>
      <c r="AG1789" s="31">
        <f t="shared" si="698"/>
        <v>-0.55600000000000005</v>
      </c>
      <c r="AH1789" s="3">
        <f t="shared" si="699"/>
        <v>0</v>
      </c>
      <c r="AI1789" s="40" t="b">
        <f t="shared" si="700"/>
        <v>0</v>
      </c>
      <c r="AJ1789" s="3">
        <f t="shared" si="701"/>
        <v>2.3333333333333317E-2</v>
      </c>
      <c r="AK1789" s="3">
        <f t="shared" si="702"/>
        <v>0.76146704446576319</v>
      </c>
    </row>
    <row r="1790" spans="1:37" s="3" customFormat="1" x14ac:dyDescent="0.25">
      <c r="A1790" s="9">
        <v>42673</v>
      </c>
      <c r="B1790" s="1" t="s">
        <v>40</v>
      </c>
      <c r="C1790" s="1" t="s">
        <v>63</v>
      </c>
      <c r="D1790">
        <v>30</v>
      </c>
      <c r="E1790" s="1">
        <v>20</v>
      </c>
      <c r="F1790">
        <f t="shared" si="678"/>
        <v>1</v>
      </c>
      <c r="G1790">
        <f t="shared" si="679"/>
        <v>0</v>
      </c>
      <c r="H1790" s="4">
        <v>1.694</v>
      </c>
      <c r="I1790" s="4">
        <v>2.2999999999999998</v>
      </c>
      <c r="J1790" s="4">
        <v>1.74</v>
      </c>
      <c r="K1790" s="4">
        <v>2.2200000000000002</v>
      </c>
      <c r="L1790" s="18">
        <f t="shared" si="680"/>
        <v>50</v>
      </c>
      <c r="M1790" s="18">
        <f t="shared" si="681"/>
        <v>40</v>
      </c>
      <c r="N1790" s="18">
        <f t="shared" si="682"/>
        <v>55</v>
      </c>
      <c r="O1790" s="18">
        <f t="shared" si="683"/>
        <v>45</v>
      </c>
      <c r="P1790" s="4">
        <f t="shared" si="684"/>
        <v>201610</v>
      </c>
      <c r="Q1790" s="23">
        <f t="shared" si="685"/>
        <v>1.694</v>
      </c>
      <c r="R1790" s="23">
        <f t="shared" si="686"/>
        <v>-2.2101529594324987</v>
      </c>
      <c r="S1790" s="22">
        <f t="shared" si="687"/>
        <v>-0.51615295943249873</v>
      </c>
      <c r="T1790" s="5">
        <f t="shared" si="688"/>
        <v>1.357733175914994</v>
      </c>
      <c r="U1790" s="5"/>
      <c r="V1790" s="5"/>
      <c r="W1790" s="5">
        <f t="shared" si="689"/>
        <v>0.69399999999999995</v>
      </c>
      <c r="X1790" s="4">
        <f t="shared" si="690"/>
        <v>0.74</v>
      </c>
      <c r="Y1790" s="4">
        <f t="shared" si="691"/>
        <v>4.6000000000000041E-2</v>
      </c>
      <c r="Z1790" s="30">
        <f t="shared" si="692"/>
        <v>2016</v>
      </c>
      <c r="AA1790" s="4">
        <f t="shared" si="693"/>
        <v>-1</v>
      </c>
      <c r="AB1790" s="4">
        <f t="shared" si="694"/>
        <v>-1</v>
      </c>
      <c r="AC1790" s="4">
        <f t="shared" si="695"/>
        <v>0</v>
      </c>
      <c r="AD1790" s="4"/>
      <c r="AE1790" s="4">
        <f t="shared" si="696"/>
        <v>1.5606128458793056E-2</v>
      </c>
      <c r="AF1790" s="31">
        <f t="shared" si="697"/>
        <v>-0.30600000000000005</v>
      </c>
      <c r="AG1790" s="31">
        <f t="shared" si="698"/>
        <v>-0.26</v>
      </c>
      <c r="AH1790" s="3">
        <f t="shared" si="699"/>
        <v>0</v>
      </c>
      <c r="AI1790" s="40" t="b">
        <f t="shared" si="700"/>
        <v>0</v>
      </c>
      <c r="AJ1790" s="3">
        <f t="shared" si="701"/>
        <v>2.4486730095142795E-2</v>
      </c>
      <c r="AK1790" s="3">
        <f t="shared" si="702"/>
        <v>0.73689713545695645</v>
      </c>
    </row>
    <row r="1791" spans="1:37" s="3" customFormat="1" x14ac:dyDescent="0.25">
      <c r="A1791" s="9">
        <v>42673</v>
      </c>
      <c r="B1791" s="1" t="s">
        <v>35</v>
      </c>
      <c r="C1791" s="1" t="s">
        <v>64</v>
      </c>
      <c r="D1791">
        <v>27</v>
      </c>
      <c r="E1791" s="1">
        <v>19</v>
      </c>
      <c r="F1791">
        <f t="shared" si="678"/>
        <v>1</v>
      </c>
      <c r="G1791">
        <f t="shared" si="679"/>
        <v>0</v>
      </c>
      <c r="H1791" s="4">
        <v>1.4650000000000001</v>
      </c>
      <c r="I1791" s="4">
        <v>2.93</v>
      </c>
      <c r="J1791" s="4">
        <v>1.5549999999999999</v>
      </c>
      <c r="K1791" s="4">
        <v>2.62</v>
      </c>
      <c r="L1791" s="18">
        <f t="shared" si="680"/>
        <v>60</v>
      </c>
      <c r="M1791" s="18">
        <f t="shared" si="681"/>
        <v>30</v>
      </c>
      <c r="N1791" s="18">
        <f t="shared" si="682"/>
        <v>60</v>
      </c>
      <c r="O1791" s="18">
        <f t="shared" si="683"/>
        <v>35</v>
      </c>
      <c r="P1791" s="4">
        <f t="shared" si="684"/>
        <v>201610</v>
      </c>
      <c r="Q1791" s="23">
        <f t="shared" si="685"/>
        <v>1.4650000000000001</v>
      </c>
      <c r="R1791" s="23">
        <f t="shared" si="686"/>
        <v>-2.6686723494345084</v>
      </c>
      <c r="S1791" s="22">
        <f t="shared" si="687"/>
        <v>-1.2036723494345083</v>
      </c>
      <c r="T1791" s="5">
        <f t="shared" si="688"/>
        <v>2</v>
      </c>
      <c r="U1791" s="5"/>
      <c r="V1791" s="5"/>
      <c r="W1791" s="5">
        <f t="shared" si="689"/>
        <v>0.46500000000000008</v>
      </c>
      <c r="X1791" s="4">
        <f t="shared" si="690"/>
        <v>0.55499999999999994</v>
      </c>
      <c r="Y1791" s="4">
        <f t="shared" si="691"/>
        <v>8.9999999999999858E-2</v>
      </c>
      <c r="Z1791" s="30">
        <f t="shared" si="692"/>
        <v>2016</v>
      </c>
      <c r="AA1791" s="4">
        <f t="shared" si="693"/>
        <v>-1</v>
      </c>
      <c r="AB1791" s="4">
        <f t="shared" si="694"/>
        <v>-1</v>
      </c>
      <c r="AC1791" s="4">
        <f t="shared" si="695"/>
        <v>0</v>
      </c>
      <c r="AD1791" s="4"/>
      <c r="AE1791" s="4">
        <f t="shared" si="696"/>
        <v>3.9507039935032795E-2</v>
      </c>
      <c r="AF1791" s="31">
        <f t="shared" si="697"/>
        <v>-0.53499999999999992</v>
      </c>
      <c r="AG1791" s="31">
        <f t="shared" si="698"/>
        <v>-0.44500000000000006</v>
      </c>
      <c r="AH1791" s="3">
        <f t="shared" si="699"/>
        <v>1</v>
      </c>
      <c r="AI1791" s="40">
        <f t="shared" si="700"/>
        <v>1.561625495209773E-2</v>
      </c>
      <c r="AJ1791" s="3">
        <f t="shared" si="701"/>
        <v>2.3333333333333317E-2</v>
      </c>
      <c r="AK1791" s="3">
        <f t="shared" si="702"/>
        <v>0.76146704446576319</v>
      </c>
    </row>
    <row r="1792" spans="1:37" s="3" customFormat="1" x14ac:dyDescent="0.25">
      <c r="A1792" s="9">
        <v>42673</v>
      </c>
      <c r="B1792" s="1" t="s">
        <v>41</v>
      </c>
      <c r="C1792" s="1" t="s">
        <v>62</v>
      </c>
      <c r="D1792">
        <v>33</v>
      </c>
      <c r="E1792" s="1">
        <v>32</v>
      </c>
      <c r="F1792">
        <f t="shared" si="678"/>
        <v>1</v>
      </c>
      <c r="G1792">
        <f t="shared" si="679"/>
        <v>0</v>
      </c>
      <c r="H1792" s="4">
        <v>1.675</v>
      </c>
      <c r="I1792" s="4">
        <v>2.34</v>
      </c>
      <c r="J1792" s="4">
        <v>1.625</v>
      </c>
      <c r="K1792" s="4">
        <v>2.44</v>
      </c>
      <c r="L1792" s="18">
        <f t="shared" si="680"/>
        <v>50</v>
      </c>
      <c r="M1792" s="18">
        <f t="shared" si="681"/>
        <v>40</v>
      </c>
      <c r="N1792" s="18">
        <f t="shared" si="682"/>
        <v>60</v>
      </c>
      <c r="O1792" s="18">
        <f t="shared" si="683"/>
        <v>40</v>
      </c>
      <c r="P1792" s="4">
        <f t="shared" si="684"/>
        <v>201610</v>
      </c>
      <c r="Q1792" s="23">
        <f t="shared" si="685"/>
        <v>1.675</v>
      </c>
      <c r="R1792" s="23">
        <f t="shared" si="686"/>
        <v>-2.2277501381978992</v>
      </c>
      <c r="S1792" s="22">
        <f t="shared" si="687"/>
        <v>-0.5527501381978992</v>
      </c>
      <c r="T1792" s="5">
        <f t="shared" si="688"/>
        <v>1.3970149253731341</v>
      </c>
      <c r="U1792" s="5"/>
      <c r="V1792" s="5"/>
      <c r="W1792" s="5">
        <f t="shared" si="689"/>
        <v>0.67500000000000004</v>
      </c>
      <c r="X1792" s="4">
        <f t="shared" si="690"/>
        <v>0.625</v>
      </c>
      <c r="Y1792" s="4">
        <f t="shared" si="691"/>
        <v>-5.0000000000000044E-2</v>
      </c>
      <c r="Z1792" s="30">
        <f t="shared" si="692"/>
        <v>2016</v>
      </c>
      <c r="AA1792" s="4">
        <f t="shared" si="693"/>
        <v>-1</v>
      </c>
      <c r="AB1792" s="4">
        <f t="shared" si="694"/>
        <v>-1</v>
      </c>
      <c r="AC1792" s="4">
        <f t="shared" si="695"/>
        <v>0</v>
      </c>
      <c r="AD1792" s="4"/>
      <c r="AE1792" s="4">
        <f t="shared" si="696"/>
        <v>-1.8369690011481143E-2</v>
      </c>
      <c r="AF1792" s="31">
        <f t="shared" si="697"/>
        <v>-0.32499999999999996</v>
      </c>
      <c r="AG1792" s="31">
        <f t="shared" si="698"/>
        <v>-0.375</v>
      </c>
      <c r="AH1792" s="3">
        <f t="shared" si="699"/>
        <v>0</v>
      </c>
      <c r="AI1792" s="40" t="b">
        <f t="shared" si="700"/>
        <v>0</v>
      </c>
      <c r="AJ1792" s="3">
        <f t="shared" si="701"/>
        <v>2.3785803237858061E-2</v>
      </c>
      <c r="AK1792" s="3">
        <f t="shared" si="702"/>
        <v>0.73864897238842664</v>
      </c>
    </row>
    <row r="1793" spans="1:37" s="3" customFormat="1" x14ac:dyDescent="0.25">
      <c r="A1793" s="9">
        <v>42673</v>
      </c>
      <c r="B1793" s="1" t="s">
        <v>46</v>
      </c>
      <c r="C1793" s="1" t="s">
        <v>52</v>
      </c>
      <c r="D1793">
        <v>25</v>
      </c>
      <c r="E1793" s="1">
        <v>41</v>
      </c>
      <c r="F1793">
        <f t="shared" si="678"/>
        <v>0</v>
      </c>
      <c r="G1793">
        <f t="shared" si="679"/>
        <v>1</v>
      </c>
      <c r="H1793" s="4">
        <v>3.27</v>
      </c>
      <c r="I1793" s="4">
        <v>1.3919999999999999</v>
      </c>
      <c r="J1793" s="4">
        <v>3.05</v>
      </c>
      <c r="K1793" s="4">
        <v>1.4339999999999999</v>
      </c>
      <c r="L1793" s="18">
        <f t="shared" si="680"/>
        <v>30</v>
      </c>
      <c r="M1793" s="18">
        <f t="shared" si="681"/>
        <v>70</v>
      </c>
      <c r="N1793" s="18">
        <f t="shared" si="682"/>
        <v>30</v>
      </c>
      <c r="O1793" s="18">
        <f t="shared" si="683"/>
        <v>65</v>
      </c>
      <c r="P1793" s="4">
        <f t="shared" si="684"/>
        <v>201610</v>
      </c>
      <c r="Q1793" s="23">
        <f t="shared" si="685"/>
        <v>2.3491379310344831</v>
      </c>
      <c r="R1793" s="23">
        <f t="shared" si="686"/>
        <v>-2.9915490425244995</v>
      </c>
      <c r="S1793" s="22">
        <f t="shared" si="687"/>
        <v>-0.6424111114900164</v>
      </c>
      <c r="T1793" s="5">
        <f t="shared" si="688"/>
        <v>0.42568807339449538</v>
      </c>
      <c r="U1793" s="5"/>
      <c r="V1793" s="5"/>
      <c r="W1793" s="5">
        <f t="shared" si="689"/>
        <v>-1</v>
      </c>
      <c r="X1793" s="4">
        <f t="shared" si="690"/>
        <v>-1</v>
      </c>
      <c r="Y1793" s="4">
        <f t="shared" si="691"/>
        <v>0</v>
      </c>
      <c r="Z1793" s="30">
        <f t="shared" si="692"/>
        <v>2016</v>
      </c>
      <c r="AA1793" s="4">
        <f t="shared" si="693"/>
        <v>0.3919999999999999</v>
      </c>
      <c r="AB1793" s="4">
        <f t="shared" si="694"/>
        <v>0.43399999999999994</v>
      </c>
      <c r="AC1793" s="4">
        <f t="shared" si="695"/>
        <v>4.2000000000000037E-2</v>
      </c>
      <c r="AD1793" s="4"/>
      <c r="AE1793" s="4">
        <f t="shared" si="696"/>
        <v>-2.2058454905499625E-2</v>
      </c>
      <c r="AF1793" s="31">
        <f t="shared" si="697"/>
        <v>-0.6080000000000001</v>
      </c>
      <c r="AG1793" s="31">
        <f t="shared" si="698"/>
        <v>-0.56600000000000006</v>
      </c>
      <c r="AH1793" s="3">
        <f t="shared" si="699"/>
        <v>0</v>
      </c>
      <c r="AI1793" s="40" t="b">
        <f t="shared" si="700"/>
        <v>0</v>
      </c>
      <c r="AJ1793" s="3">
        <f t="shared" si="701"/>
        <v>2.3629343629343769E-2</v>
      </c>
      <c r="AK1793" s="3">
        <f t="shared" si="702"/>
        <v>0.77499182700815095</v>
      </c>
    </row>
    <row r="1794" spans="1:37" s="3" customFormat="1" x14ac:dyDescent="0.25">
      <c r="A1794" s="9">
        <v>42673</v>
      </c>
      <c r="B1794" s="1" t="s">
        <v>58</v>
      </c>
      <c r="C1794" s="1" t="s">
        <v>53</v>
      </c>
      <c r="D1794">
        <v>28</v>
      </c>
      <c r="E1794" s="1">
        <v>31</v>
      </c>
      <c r="F1794">
        <f t="shared" si="678"/>
        <v>0</v>
      </c>
      <c r="G1794">
        <f t="shared" si="679"/>
        <v>1</v>
      </c>
      <c r="H1794" s="4">
        <v>2.46</v>
      </c>
      <c r="I1794" s="4">
        <v>1.617</v>
      </c>
      <c r="J1794" s="4">
        <v>2.21</v>
      </c>
      <c r="K1794" s="4">
        <v>1.746</v>
      </c>
      <c r="L1794" s="18">
        <f t="shared" si="680"/>
        <v>40</v>
      </c>
      <c r="M1794" s="18">
        <f t="shared" si="681"/>
        <v>60</v>
      </c>
      <c r="N1794" s="18">
        <f t="shared" si="682"/>
        <v>45</v>
      </c>
      <c r="O1794" s="18">
        <f t="shared" si="683"/>
        <v>55</v>
      </c>
      <c r="P1794" s="4">
        <f t="shared" si="684"/>
        <v>201610</v>
      </c>
      <c r="Q1794" s="23">
        <f t="shared" si="685"/>
        <v>1.5213358070500929</v>
      </c>
      <c r="R1794" s="23">
        <f t="shared" si="686"/>
        <v>-2.3056770497990717</v>
      </c>
      <c r="S1794" s="22">
        <f t="shared" si="687"/>
        <v>-0.78434124274897887</v>
      </c>
      <c r="T1794" s="5">
        <f t="shared" si="688"/>
        <v>0.65731707317073174</v>
      </c>
      <c r="U1794" s="5"/>
      <c r="V1794" s="5"/>
      <c r="W1794" s="5">
        <f t="shared" si="689"/>
        <v>-1</v>
      </c>
      <c r="X1794" s="4">
        <f t="shared" si="690"/>
        <v>-1</v>
      </c>
      <c r="Y1794" s="4">
        <f t="shared" si="691"/>
        <v>0</v>
      </c>
      <c r="Z1794" s="30">
        <f t="shared" si="692"/>
        <v>2016</v>
      </c>
      <c r="AA1794" s="4">
        <f t="shared" si="693"/>
        <v>0.61699999999999999</v>
      </c>
      <c r="AB1794" s="4">
        <f t="shared" si="694"/>
        <v>0.746</v>
      </c>
      <c r="AC1794" s="4">
        <f t="shared" si="695"/>
        <v>0.129</v>
      </c>
      <c r="AD1794" s="4"/>
      <c r="AE1794" s="4">
        <f t="shared" si="696"/>
        <v>-4.5984622742155035E-2</v>
      </c>
      <c r="AF1794" s="31">
        <f t="shared" si="697"/>
        <v>-0.38300000000000001</v>
      </c>
      <c r="AG1794" s="31">
        <f t="shared" si="698"/>
        <v>-0.254</v>
      </c>
      <c r="AH1794" s="3">
        <f t="shared" si="699"/>
        <v>1</v>
      </c>
      <c r="AI1794" s="40">
        <f t="shared" si="700"/>
        <v>2.0758248819601643E-2</v>
      </c>
      <c r="AJ1794" s="3">
        <f t="shared" si="701"/>
        <v>2.4326710816777064E-2</v>
      </c>
      <c r="AK1794" s="3">
        <f t="shared" si="702"/>
        <v>0.74233795020930771</v>
      </c>
    </row>
    <row r="1795" spans="1:37" s="3" customFormat="1" x14ac:dyDescent="0.25">
      <c r="A1795" s="9">
        <v>42673</v>
      </c>
      <c r="B1795" s="1" t="s">
        <v>47</v>
      </c>
      <c r="C1795" s="1" t="s">
        <v>33</v>
      </c>
      <c r="D1795">
        <v>20</v>
      </c>
      <c r="E1795" s="1">
        <v>13</v>
      </c>
      <c r="F1795">
        <f t="shared" ref="F1795:F1858" si="703">IF(D1795&gt;E1795,1,0)</f>
        <v>1</v>
      </c>
      <c r="G1795">
        <f t="shared" ref="G1795:G1858" si="704">IF(E1795&gt;D1795,1,0)</f>
        <v>0</v>
      </c>
      <c r="H1795" s="4">
        <v>1.724</v>
      </c>
      <c r="I1795" s="4">
        <v>2.25</v>
      </c>
      <c r="J1795" s="4">
        <v>1.8620000000000001</v>
      </c>
      <c r="K1795" s="4">
        <v>2.0499999999999998</v>
      </c>
      <c r="L1795" s="18">
        <f t="shared" ref="L1795:L1858" si="705">INT(100/H1795/10)*10</f>
        <v>50</v>
      </c>
      <c r="M1795" s="18">
        <f t="shared" ref="M1795:M1858" si="706">INT(100/I1795/5)*5</f>
        <v>40</v>
      </c>
      <c r="N1795" s="18">
        <f t="shared" ref="N1795:N1858" si="707">INT(100/J1795/5)*5</f>
        <v>50</v>
      </c>
      <c r="O1795" s="18">
        <f t="shared" ref="O1795:O1858" si="708">INT(100/K1795/5)*5</f>
        <v>45</v>
      </c>
      <c r="P1795" s="4">
        <f t="shared" ref="P1795:P1858" si="709">YEAR(A1795)*100+MONTH(A1795)</f>
        <v>201610</v>
      </c>
      <c r="Q1795" s="23">
        <f t="shared" ref="Q1795:Q1858" si="710">IF(F1795=1,H1795,H1795/I1795)</f>
        <v>1.724</v>
      </c>
      <c r="R1795" s="23">
        <f t="shared" ref="R1795:R1858" si="711">-1/(H1795-1)-1/(I1795-1)</f>
        <v>-2.1812154696132597</v>
      </c>
      <c r="S1795" s="22">
        <f t="shared" ref="S1795:S1858" si="712">Q1795+R1795</f>
        <v>-0.45721546961325976</v>
      </c>
      <c r="T1795" s="5">
        <f t="shared" ref="T1795:T1858" si="713">I1795/H1795</f>
        <v>1.3051044083526682</v>
      </c>
      <c r="U1795" s="5"/>
      <c r="V1795" s="5"/>
      <c r="W1795" s="5">
        <f t="shared" ref="W1795:W1858" si="714">H1795*F1795-1</f>
        <v>0.72399999999999998</v>
      </c>
      <c r="X1795" s="4">
        <f t="shared" ref="X1795:X1858" si="715">J1795*F1795-1</f>
        <v>0.8620000000000001</v>
      </c>
      <c r="Y1795" s="4">
        <f t="shared" ref="Y1795:Y1858" si="716">X1795-W1795</f>
        <v>0.13800000000000012</v>
      </c>
      <c r="Z1795" s="30">
        <f t="shared" ref="Z1795:Z1858" si="717">YEAR(A1795)</f>
        <v>2016</v>
      </c>
      <c r="AA1795" s="4">
        <f t="shared" ref="AA1795:AA1858" si="718">I1795*G1795-1</f>
        <v>-1</v>
      </c>
      <c r="AB1795" s="4">
        <f t="shared" ref="AB1795:AB1858" si="719">G1795*K1795-1</f>
        <v>-1</v>
      </c>
      <c r="AC1795" s="4">
        <f t="shared" ref="AC1795:AC1858" si="720">AB1795-AA1795</f>
        <v>0</v>
      </c>
      <c r="AD1795" s="4"/>
      <c r="AE1795" s="4">
        <f t="shared" ref="AE1795:AE1858" si="721">(1/H1795-1/J1795)</f>
        <v>4.2989475677925326E-2</v>
      </c>
      <c r="AF1795" s="31">
        <f t="shared" ref="AF1795:AF1858" si="722">H1795*F1795+I1795*G1795-2</f>
        <v>-0.27600000000000002</v>
      </c>
      <c r="AG1795" s="31">
        <f t="shared" ref="AG1795:AG1858" si="723">F1795*J1795+G1795*K1795-2</f>
        <v>-0.1379999999999999</v>
      </c>
      <c r="AH1795" s="3">
        <f t="shared" ref="AH1795:AH1858" si="724">IF(OR((1/H1795+1/K1795)&lt;1,(1/I1795+1/J1795)&lt;1),1,0)</f>
        <v>1</v>
      </c>
      <c r="AI1795" s="40">
        <f t="shared" ref="AI1795:AI1858" si="725">IF(MIN(1/H1795+1/K1795,1/I1795+1/J1795)&lt;0.99,1-MIN(1/H1795+1/K1795,1/I1795+1/J1795))</f>
        <v>1.8498627521183919E-2</v>
      </c>
      <c r="AJ1795" s="3">
        <f t="shared" ref="AJ1795:AJ1858" si="726">1-H1795*I1795/(H1795+I1795)</f>
        <v>2.3905385002516377E-2</v>
      </c>
      <c r="AK1795" s="3">
        <f t="shared" ref="AK1795:AK1858" si="727">1-(1/H1795+1/I1795)/H1795/I1795</f>
        <v>0.73588789684023159</v>
      </c>
    </row>
    <row r="1796" spans="1:37" s="3" customFormat="1" x14ac:dyDescent="0.25">
      <c r="A1796" s="9">
        <v>42673</v>
      </c>
      <c r="B1796" s="1" t="s">
        <v>36</v>
      </c>
      <c r="C1796" s="1" t="s">
        <v>49</v>
      </c>
      <c r="D1796">
        <v>14</v>
      </c>
      <c r="E1796" s="1">
        <v>30</v>
      </c>
      <c r="F1796">
        <f t="shared" si="703"/>
        <v>0</v>
      </c>
      <c r="G1796">
        <f t="shared" si="704"/>
        <v>1</v>
      </c>
      <c r="H1796" s="4">
        <v>2.25</v>
      </c>
      <c r="I1796" s="4">
        <v>1.724</v>
      </c>
      <c r="J1796" s="4">
        <v>2.27</v>
      </c>
      <c r="K1796" s="4">
        <v>1.714</v>
      </c>
      <c r="L1796" s="18">
        <f t="shared" si="705"/>
        <v>40</v>
      </c>
      <c r="M1796" s="18">
        <f t="shared" si="706"/>
        <v>55</v>
      </c>
      <c r="N1796" s="18">
        <f t="shared" si="707"/>
        <v>40</v>
      </c>
      <c r="O1796" s="18">
        <f t="shared" si="708"/>
        <v>55</v>
      </c>
      <c r="P1796" s="4">
        <f t="shared" si="709"/>
        <v>201610</v>
      </c>
      <c r="Q1796" s="23">
        <f t="shared" si="710"/>
        <v>1.3051044083526682</v>
      </c>
      <c r="R1796" s="23">
        <f t="shared" si="711"/>
        <v>-2.1812154696132597</v>
      </c>
      <c r="S1796" s="22">
        <f t="shared" si="712"/>
        <v>-0.87611106126059157</v>
      </c>
      <c r="T1796" s="5">
        <f t="shared" si="713"/>
        <v>0.76622222222222225</v>
      </c>
      <c r="U1796" s="5"/>
      <c r="V1796" s="5"/>
      <c r="W1796" s="5">
        <f t="shared" si="714"/>
        <v>-1</v>
      </c>
      <c r="X1796" s="4">
        <f t="shared" si="715"/>
        <v>-1</v>
      </c>
      <c r="Y1796" s="4">
        <f t="shared" si="716"/>
        <v>0</v>
      </c>
      <c r="Z1796" s="30">
        <f t="shared" si="717"/>
        <v>2016</v>
      </c>
      <c r="AA1796" s="4">
        <f t="shared" si="718"/>
        <v>0.72399999999999998</v>
      </c>
      <c r="AB1796" s="4">
        <f t="shared" si="719"/>
        <v>0.71399999999999997</v>
      </c>
      <c r="AC1796" s="4">
        <f t="shared" si="720"/>
        <v>-1.0000000000000009E-2</v>
      </c>
      <c r="AD1796" s="4"/>
      <c r="AE1796" s="4">
        <f t="shared" si="721"/>
        <v>3.9158100832109577E-3</v>
      </c>
      <c r="AF1796" s="31">
        <f t="shared" si="722"/>
        <v>-0.27600000000000002</v>
      </c>
      <c r="AG1796" s="31">
        <f t="shared" si="723"/>
        <v>-0.28600000000000003</v>
      </c>
      <c r="AH1796" s="3">
        <f t="shared" si="724"/>
        <v>0</v>
      </c>
      <c r="AI1796" s="40" t="b">
        <f t="shared" si="725"/>
        <v>0</v>
      </c>
      <c r="AJ1796" s="3">
        <f t="shared" si="726"/>
        <v>2.3905385002516377E-2</v>
      </c>
      <c r="AK1796" s="3">
        <f t="shared" si="727"/>
        <v>0.73588789684023159</v>
      </c>
    </row>
    <row r="1797" spans="1:37" s="3" customFormat="1" x14ac:dyDescent="0.25">
      <c r="A1797" s="9">
        <v>42673</v>
      </c>
      <c r="B1797" s="1" t="s">
        <v>42</v>
      </c>
      <c r="C1797" s="1" t="s">
        <v>61</v>
      </c>
      <c r="D1797">
        <v>25</v>
      </c>
      <c r="E1797" s="1">
        <v>20</v>
      </c>
      <c r="F1797">
        <f t="shared" si="703"/>
        <v>1</v>
      </c>
      <c r="G1797">
        <f t="shared" si="704"/>
        <v>0</v>
      </c>
      <c r="H1797" s="4">
        <v>2.29</v>
      </c>
      <c r="I1797" s="4">
        <v>1.6990000000000001</v>
      </c>
      <c r="J1797" s="4">
        <v>1.9430000000000001</v>
      </c>
      <c r="K1797" s="4">
        <v>1.9610000000000001</v>
      </c>
      <c r="L1797" s="18">
        <f t="shared" si="705"/>
        <v>40</v>
      </c>
      <c r="M1797" s="18">
        <f t="shared" si="706"/>
        <v>55</v>
      </c>
      <c r="N1797" s="18">
        <f t="shared" si="707"/>
        <v>50</v>
      </c>
      <c r="O1797" s="18">
        <f t="shared" si="708"/>
        <v>50</v>
      </c>
      <c r="P1797" s="4">
        <f t="shared" si="709"/>
        <v>201610</v>
      </c>
      <c r="Q1797" s="23">
        <f t="shared" si="710"/>
        <v>2.29</v>
      </c>
      <c r="R1797" s="23">
        <f t="shared" si="711"/>
        <v>-2.2058089629703561</v>
      </c>
      <c r="S1797" s="22">
        <f t="shared" si="712"/>
        <v>8.4191037029643923E-2</v>
      </c>
      <c r="T1797" s="5">
        <f t="shared" si="713"/>
        <v>0.74192139737991269</v>
      </c>
      <c r="U1797" s="5"/>
      <c r="V1797" s="5"/>
      <c r="W1797" s="5">
        <f t="shared" si="714"/>
        <v>1.29</v>
      </c>
      <c r="X1797" s="4">
        <f t="shared" si="715"/>
        <v>0.94300000000000006</v>
      </c>
      <c r="Y1797" s="4">
        <f t="shared" si="716"/>
        <v>-0.34699999999999998</v>
      </c>
      <c r="Z1797" s="30">
        <f t="shared" si="717"/>
        <v>2016</v>
      </c>
      <c r="AA1797" s="4">
        <f t="shared" si="718"/>
        <v>-1</v>
      </c>
      <c r="AB1797" s="4">
        <f t="shared" si="719"/>
        <v>-1</v>
      </c>
      <c r="AC1797" s="4">
        <f t="shared" si="720"/>
        <v>0</v>
      </c>
      <c r="AD1797" s="4"/>
      <c r="AE1797" s="4">
        <f t="shared" si="721"/>
        <v>-7.7986816407347392E-2</v>
      </c>
      <c r="AF1797" s="31">
        <f t="shared" si="722"/>
        <v>0.29000000000000004</v>
      </c>
      <c r="AG1797" s="31">
        <f t="shared" si="723"/>
        <v>-5.699999999999994E-2</v>
      </c>
      <c r="AH1797" s="3">
        <f t="shared" si="724"/>
        <v>1</v>
      </c>
      <c r="AI1797" s="40">
        <f t="shared" si="725"/>
        <v>5.3374871122255141E-2</v>
      </c>
      <c r="AJ1797" s="3">
        <f t="shared" si="726"/>
        <v>2.4640260716971563E-2</v>
      </c>
      <c r="AK1797" s="3">
        <f t="shared" si="727"/>
        <v>0.73648440997973597</v>
      </c>
    </row>
    <row r="1798" spans="1:37" s="3" customFormat="1" x14ac:dyDescent="0.25">
      <c r="A1798" s="9">
        <v>42673</v>
      </c>
      <c r="B1798" s="1" t="s">
        <v>39</v>
      </c>
      <c r="C1798" s="1" t="s">
        <v>54</v>
      </c>
      <c r="D1798">
        <v>24</v>
      </c>
      <c r="E1798" s="1">
        <v>30</v>
      </c>
      <c r="F1798">
        <f t="shared" si="703"/>
        <v>0</v>
      </c>
      <c r="G1798">
        <f t="shared" si="704"/>
        <v>1</v>
      </c>
      <c r="H1798" s="4">
        <v>1.8540000000000001</v>
      </c>
      <c r="I1798" s="4">
        <v>2.06</v>
      </c>
      <c r="J1798" s="4">
        <v>1.8839999999999999</v>
      </c>
      <c r="K1798" s="4">
        <v>2.02</v>
      </c>
      <c r="L1798" s="18">
        <f t="shared" si="705"/>
        <v>50</v>
      </c>
      <c r="M1798" s="18">
        <f t="shared" si="706"/>
        <v>45</v>
      </c>
      <c r="N1798" s="18">
        <f t="shared" si="707"/>
        <v>50</v>
      </c>
      <c r="O1798" s="18">
        <f t="shared" si="708"/>
        <v>45</v>
      </c>
      <c r="P1798" s="4">
        <f t="shared" si="709"/>
        <v>201610</v>
      </c>
      <c r="Q1798" s="23">
        <f t="shared" si="710"/>
        <v>0.9</v>
      </c>
      <c r="R1798" s="23">
        <f t="shared" si="711"/>
        <v>-2.1143564137687241</v>
      </c>
      <c r="S1798" s="22">
        <f t="shared" si="712"/>
        <v>-1.2143564137687242</v>
      </c>
      <c r="T1798" s="5">
        <f t="shared" si="713"/>
        <v>1.1111111111111112</v>
      </c>
      <c r="U1798" s="5"/>
      <c r="V1798" s="5"/>
      <c r="W1798" s="5">
        <f t="shared" si="714"/>
        <v>-1</v>
      </c>
      <c r="X1798" s="4">
        <f t="shared" si="715"/>
        <v>-1</v>
      </c>
      <c r="Y1798" s="4">
        <f t="shared" si="716"/>
        <v>0</v>
      </c>
      <c r="Z1798" s="30">
        <f t="shared" si="717"/>
        <v>2016</v>
      </c>
      <c r="AA1798" s="4">
        <f t="shared" si="718"/>
        <v>1.06</v>
      </c>
      <c r="AB1798" s="4">
        <f t="shared" si="719"/>
        <v>1.02</v>
      </c>
      <c r="AC1798" s="4">
        <f t="shared" si="720"/>
        <v>-4.0000000000000036E-2</v>
      </c>
      <c r="AD1798" s="4"/>
      <c r="AE1798" s="4">
        <f t="shared" si="721"/>
        <v>8.5887631493963834E-3</v>
      </c>
      <c r="AF1798" s="31">
        <f t="shared" si="722"/>
        <v>6.0000000000000053E-2</v>
      </c>
      <c r="AG1798" s="31">
        <f t="shared" si="723"/>
        <v>2.0000000000000018E-2</v>
      </c>
      <c r="AH1798" s="3">
        <f t="shared" si="724"/>
        <v>0</v>
      </c>
      <c r="AI1798" s="40" t="b">
        <f t="shared" si="725"/>
        <v>0</v>
      </c>
      <c r="AJ1798" s="3">
        <f t="shared" si="726"/>
        <v>2.421052631578946E-2</v>
      </c>
      <c r="AK1798" s="3">
        <f t="shared" si="727"/>
        <v>0.73167142704151189</v>
      </c>
    </row>
    <row r="1799" spans="1:37" s="3" customFormat="1" x14ac:dyDescent="0.25">
      <c r="A1799" s="9">
        <v>42673</v>
      </c>
      <c r="B1799" s="1" t="s">
        <v>44</v>
      </c>
      <c r="C1799" s="1" t="s">
        <v>48</v>
      </c>
      <c r="D1799">
        <v>27</v>
      </c>
      <c r="E1799" s="1">
        <v>27</v>
      </c>
      <c r="F1799">
        <f t="shared" si="703"/>
        <v>0</v>
      </c>
      <c r="G1799">
        <f t="shared" si="704"/>
        <v>0</v>
      </c>
      <c r="H1799" s="4">
        <v>1.6659999999999999</v>
      </c>
      <c r="I1799" s="4">
        <v>2.36</v>
      </c>
      <c r="J1799" s="4">
        <v>1.645</v>
      </c>
      <c r="K1799" s="4">
        <v>2.4</v>
      </c>
      <c r="L1799" s="18">
        <f t="shared" si="705"/>
        <v>60</v>
      </c>
      <c r="M1799" s="18">
        <f t="shared" si="706"/>
        <v>40</v>
      </c>
      <c r="N1799" s="18">
        <f t="shared" si="707"/>
        <v>60</v>
      </c>
      <c r="O1799" s="18">
        <f t="shared" si="708"/>
        <v>40</v>
      </c>
      <c r="P1799" s="4">
        <f t="shared" si="709"/>
        <v>201610</v>
      </c>
      <c r="Q1799" s="23">
        <f t="shared" si="710"/>
        <v>0.70593220338983054</v>
      </c>
      <c r="R1799" s="23">
        <f t="shared" si="711"/>
        <v>-2.2367956191485607</v>
      </c>
      <c r="S1799" s="22">
        <f t="shared" si="712"/>
        <v>-1.5308634157587302</v>
      </c>
      <c r="T1799" s="5">
        <f t="shared" si="713"/>
        <v>1.4165666266506602</v>
      </c>
      <c r="U1799" s="5"/>
      <c r="V1799" s="5"/>
      <c r="W1799" s="5">
        <f t="shared" si="714"/>
        <v>-1</v>
      </c>
      <c r="X1799" s="4">
        <f t="shared" si="715"/>
        <v>-1</v>
      </c>
      <c r="Y1799" s="4">
        <f t="shared" si="716"/>
        <v>0</v>
      </c>
      <c r="Z1799" s="30">
        <f t="shared" si="717"/>
        <v>2016</v>
      </c>
      <c r="AA1799" s="4">
        <f t="shared" si="718"/>
        <v>-1</v>
      </c>
      <c r="AB1799" s="4">
        <f t="shared" si="719"/>
        <v>-1</v>
      </c>
      <c r="AC1799" s="4">
        <f t="shared" si="720"/>
        <v>0</v>
      </c>
      <c r="AD1799" s="4"/>
      <c r="AE1799" s="4">
        <f t="shared" si="721"/>
        <v>-7.6626395238945655E-3</v>
      </c>
      <c r="AF1799" s="31">
        <f t="shared" si="722"/>
        <v>-2</v>
      </c>
      <c r="AG1799" s="31">
        <f t="shared" si="723"/>
        <v>-2</v>
      </c>
      <c r="AH1799" s="3">
        <f t="shared" si="724"/>
        <v>0</v>
      </c>
      <c r="AI1799" s="40" t="b">
        <f t="shared" si="725"/>
        <v>0</v>
      </c>
      <c r="AJ1799" s="3">
        <f t="shared" si="726"/>
        <v>2.3407848981619517E-2</v>
      </c>
      <c r="AK1799" s="3">
        <f t="shared" si="727"/>
        <v>0.7395647471875858</v>
      </c>
    </row>
    <row r="1800" spans="1:37" s="3" customFormat="1" x14ac:dyDescent="0.25">
      <c r="A1800" s="9">
        <v>42670</v>
      </c>
      <c r="B1800" s="1" t="s">
        <v>50</v>
      </c>
      <c r="C1800" s="1" t="s">
        <v>56</v>
      </c>
      <c r="D1800">
        <v>36</v>
      </c>
      <c r="E1800" s="1">
        <v>22</v>
      </c>
      <c r="F1800">
        <f t="shared" si="703"/>
        <v>1</v>
      </c>
      <c r="G1800">
        <f t="shared" si="704"/>
        <v>0</v>
      </c>
      <c r="H1800" s="4">
        <v>1.5640000000000001</v>
      </c>
      <c r="I1800" s="4">
        <v>2.59</v>
      </c>
      <c r="J1800" s="4">
        <v>1.694</v>
      </c>
      <c r="K1800" s="4">
        <v>2.2999999999999998</v>
      </c>
      <c r="L1800" s="18">
        <f t="shared" si="705"/>
        <v>60</v>
      </c>
      <c r="M1800" s="18">
        <f t="shared" si="706"/>
        <v>35</v>
      </c>
      <c r="N1800" s="18">
        <f t="shared" si="707"/>
        <v>55</v>
      </c>
      <c r="O1800" s="18">
        <f t="shared" si="708"/>
        <v>40</v>
      </c>
      <c r="P1800" s="4">
        <f t="shared" si="709"/>
        <v>201610</v>
      </c>
      <c r="Q1800" s="23">
        <f t="shared" si="710"/>
        <v>1.5640000000000001</v>
      </c>
      <c r="R1800" s="23">
        <f t="shared" si="711"/>
        <v>-2.4019804630001338</v>
      </c>
      <c r="S1800" s="22">
        <f t="shared" si="712"/>
        <v>-0.83798046300013374</v>
      </c>
      <c r="T1800" s="5">
        <f t="shared" si="713"/>
        <v>1.656010230179028</v>
      </c>
      <c r="U1800" s="5"/>
      <c r="V1800" s="5"/>
      <c r="W1800" s="5">
        <f t="shared" si="714"/>
        <v>0.56400000000000006</v>
      </c>
      <c r="X1800" s="4">
        <f t="shared" si="715"/>
        <v>0.69399999999999995</v>
      </c>
      <c r="Y1800" s="4">
        <f t="shared" si="716"/>
        <v>0.12999999999999989</v>
      </c>
      <c r="Z1800" s="30">
        <f t="shared" si="717"/>
        <v>2016</v>
      </c>
      <c r="AA1800" s="4">
        <f t="shared" si="718"/>
        <v>-1</v>
      </c>
      <c r="AB1800" s="4">
        <f t="shared" si="719"/>
        <v>-1</v>
      </c>
      <c r="AC1800" s="4">
        <f t="shared" si="720"/>
        <v>0</v>
      </c>
      <c r="AD1800" s="4"/>
      <c r="AE1800" s="4">
        <f t="shared" si="721"/>
        <v>4.9067417121358092E-2</v>
      </c>
      <c r="AF1800" s="31">
        <f t="shared" si="722"/>
        <v>-0.43599999999999994</v>
      </c>
      <c r="AG1800" s="31">
        <f t="shared" si="723"/>
        <v>-0.30600000000000005</v>
      </c>
      <c r="AH1800" s="3">
        <f t="shared" si="724"/>
        <v>1</v>
      </c>
      <c r="AI1800" s="40">
        <f t="shared" si="725"/>
        <v>2.3580841762659954E-2</v>
      </c>
      <c r="AJ1800" s="3">
        <f t="shared" si="726"/>
        <v>2.4853153586904098E-2</v>
      </c>
      <c r="AK1800" s="3">
        <f t="shared" si="727"/>
        <v>0.74684094457368544</v>
      </c>
    </row>
    <row r="1801" spans="1:37" s="3" customFormat="1" x14ac:dyDescent="0.25">
      <c r="A1801" s="9">
        <v>42667</v>
      </c>
      <c r="B1801" s="1" t="s">
        <v>35</v>
      </c>
      <c r="C1801" s="1" t="s">
        <v>47</v>
      </c>
      <c r="D1801">
        <v>27</v>
      </c>
      <c r="E1801" s="1">
        <v>9</v>
      </c>
      <c r="F1801">
        <f t="shared" si="703"/>
        <v>1</v>
      </c>
      <c r="G1801">
        <f t="shared" si="704"/>
        <v>0</v>
      </c>
      <c r="H1801" s="4">
        <v>1.3120000000000001</v>
      </c>
      <c r="I1801" s="4">
        <v>3.81</v>
      </c>
      <c r="J1801" s="4">
        <v>1.2589999999999999</v>
      </c>
      <c r="K1801" s="4">
        <v>4.34</v>
      </c>
      <c r="L1801" s="18">
        <f t="shared" si="705"/>
        <v>70</v>
      </c>
      <c r="M1801" s="18">
        <f t="shared" si="706"/>
        <v>25</v>
      </c>
      <c r="N1801" s="18">
        <f t="shared" si="707"/>
        <v>75</v>
      </c>
      <c r="O1801" s="18">
        <f t="shared" si="708"/>
        <v>20</v>
      </c>
      <c r="P1801" s="4">
        <f t="shared" si="709"/>
        <v>201610</v>
      </c>
      <c r="Q1801" s="23">
        <f t="shared" si="710"/>
        <v>1.3120000000000001</v>
      </c>
      <c r="R1801" s="23">
        <f t="shared" si="711"/>
        <v>-3.561000091249201</v>
      </c>
      <c r="S1801" s="22">
        <f t="shared" si="712"/>
        <v>-2.2490000912492008</v>
      </c>
      <c r="T1801" s="5">
        <f t="shared" si="713"/>
        <v>2.9039634146341462</v>
      </c>
      <c r="U1801" s="5"/>
      <c r="V1801" s="5"/>
      <c r="W1801" s="5">
        <f t="shared" si="714"/>
        <v>0.31200000000000006</v>
      </c>
      <c r="X1801" s="4">
        <f t="shared" si="715"/>
        <v>0.2589999999999999</v>
      </c>
      <c r="Y1801" s="4">
        <f t="shared" si="716"/>
        <v>-5.3000000000000158E-2</v>
      </c>
      <c r="Z1801" s="30">
        <f t="shared" si="717"/>
        <v>2016</v>
      </c>
      <c r="AA1801" s="4">
        <f t="shared" si="718"/>
        <v>-1</v>
      </c>
      <c r="AB1801" s="4">
        <f t="shared" si="719"/>
        <v>-1</v>
      </c>
      <c r="AC1801" s="4">
        <f t="shared" si="720"/>
        <v>0</v>
      </c>
      <c r="AD1801" s="4"/>
      <c r="AE1801" s="4">
        <f t="shared" si="721"/>
        <v>-3.2086053584920338E-2</v>
      </c>
      <c r="AF1801" s="31">
        <f t="shared" si="722"/>
        <v>-0.68799999999999994</v>
      </c>
      <c r="AG1801" s="31">
        <f t="shared" si="723"/>
        <v>-0.7410000000000001</v>
      </c>
      <c r="AH1801" s="3">
        <f t="shared" si="724"/>
        <v>1</v>
      </c>
      <c r="AI1801" s="40" t="b">
        <f t="shared" si="725"/>
        <v>0</v>
      </c>
      <c r="AJ1801" s="3">
        <f t="shared" si="726"/>
        <v>2.4068723155017402E-2</v>
      </c>
      <c r="AK1801" s="3">
        <f t="shared" si="727"/>
        <v>0.79501506114519926</v>
      </c>
    </row>
    <row r="1802" spans="1:37" s="3" customFormat="1" x14ac:dyDescent="0.25">
      <c r="A1802" s="9">
        <v>42666</v>
      </c>
      <c r="B1802" s="1" t="s">
        <v>63</v>
      </c>
      <c r="C1802" s="1" t="s">
        <v>61</v>
      </c>
      <c r="D1802">
        <v>6</v>
      </c>
      <c r="E1802" s="1">
        <v>6</v>
      </c>
      <c r="F1802">
        <f t="shared" si="703"/>
        <v>0</v>
      </c>
      <c r="G1802">
        <f t="shared" si="704"/>
        <v>0</v>
      </c>
      <c r="H1802" s="4">
        <v>1.8260000000000001</v>
      </c>
      <c r="I1802" s="4">
        <v>2.1</v>
      </c>
      <c r="J1802" s="4">
        <v>1.7689999999999999</v>
      </c>
      <c r="K1802" s="4">
        <v>2.1800000000000002</v>
      </c>
      <c r="L1802" s="18">
        <f t="shared" si="705"/>
        <v>50</v>
      </c>
      <c r="M1802" s="18">
        <f t="shared" si="706"/>
        <v>45</v>
      </c>
      <c r="N1802" s="18">
        <f t="shared" si="707"/>
        <v>55</v>
      </c>
      <c r="O1802" s="18">
        <f t="shared" si="708"/>
        <v>45</v>
      </c>
      <c r="P1802" s="4">
        <f t="shared" si="709"/>
        <v>201610</v>
      </c>
      <c r="Q1802" s="23">
        <f t="shared" si="710"/>
        <v>0.86952380952380948</v>
      </c>
      <c r="R1802" s="23">
        <f t="shared" si="711"/>
        <v>-2.1197446621175433</v>
      </c>
      <c r="S1802" s="22">
        <f t="shared" si="712"/>
        <v>-1.2502208525937339</v>
      </c>
      <c r="T1802" s="5">
        <f t="shared" si="713"/>
        <v>1.1500547645125958</v>
      </c>
      <c r="U1802" s="5"/>
      <c r="V1802" s="5"/>
      <c r="W1802" s="5">
        <f t="shared" si="714"/>
        <v>-1</v>
      </c>
      <c r="X1802" s="4">
        <f t="shared" si="715"/>
        <v>-1</v>
      </c>
      <c r="Y1802" s="4">
        <f t="shared" si="716"/>
        <v>0</v>
      </c>
      <c r="Z1802" s="30">
        <f t="shared" si="717"/>
        <v>2016</v>
      </c>
      <c r="AA1802" s="4">
        <f t="shared" si="718"/>
        <v>-1</v>
      </c>
      <c r="AB1802" s="4">
        <f t="shared" si="719"/>
        <v>-1</v>
      </c>
      <c r="AC1802" s="4">
        <f t="shared" si="720"/>
        <v>0</v>
      </c>
      <c r="AD1802" s="4"/>
      <c r="AE1802" s="4">
        <f t="shared" si="721"/>
        <v>-1.7645998970959642E-2</v>
      </c>
      <c r="AF1802" s="31">
        <f t="shared" si="722"/>
        <v>-2</v>
      </c>
      <c r="AG1802" s="31">
        <f t="shared" si="723"/>
        <v>-2</v>
      </c>
      <c r="AH1802" s="3">
        <f t="shared" si="724"/>
        <v>0</v>
      </c>
      <c r="AI1802" s="40" t="b">
        <f t="shared" si="725"/>
        <v>0</v>
      </c>
      <c r="AJ1802" s="3">
        <f t="shared" si="726"/>
        <v>2.3280692817116533E-2</v>
      </c>
      <c r="AK1802" s="3">
        <f t="shared" si="727"/>
        <v>0.73300067747643682</v>
      </c>
    </row>
    <row r="1803" spans="1:37" s="3" customFormat="1" x14ac:dyDescent="0.25">
      <c r="A1803" s="9">
        <v>42666</v>
      </c>
      <c r="B1803" s="1" t="s">
        <v>57</v>
      </c>
      <c r="C1803" s="1" t="s">
        <v>52</v>
      </c>
      <c r="D1803">
        <v>16</v>
      </c>
      <c r="E1803" s="1">
        <v>27</v>
      </c>
      <c r="F1803">
        <f t="shared" si="703"/>
        <v>0</v>
      </c>
      <c r="G1803">
        <f t="shared" si="704"/>
        <v>1</v>
      </c>
      <c r="H1803" s="4">
        <v>3.6</v>
      </c>
      <c r="I1803" s="4">
        <v>1.3380000000000001</v>
      </c>
      <c r="J1803" s="4">
        <v>3.73</v>
      </c>
      <c r="K1803" s="4">
        <v>1.3220000000000001</v>
      </c>
      <c r="L1803" s="18">
        <f t="shared" si="705"/>
        <v>20</v>
      </c>
      <c r="M1803" s="18">
        <f t="shared" si="706"/>
        <v>70</v>
      </c>
      <c r="N1803" s="18">
        <f t="shared" si="707"/>
        <v>25</v>
      </c>
      <c r="O1803" s="18">
        <f t="shared" si="708"/>
        <v>75</v>
      </c>
      <c r="P1803" s="4">
        <f t="shared" si="709"/>
        <v>201610</v>
      </c>
      <c r="Q1803" s="23">
        <f t="shared" si="710"/>
        <v>2.6905829596412554</v>
      </c>
      <c r="R1803" s="23">
        <f t="shared" si="711"/>
        <v>-3.3431952662721884</v>
      </c>
      <c r="S1803" s="22">
        <f t="shared" si="712"/>
        <v>-0.65261230663093306</v>
      </c>
      <c r="T1803" s="5">
        <f t="shared" si="713"/>
        <v>0.3716666666666667</v>
      </c>
      <c r="U1803" s="5"/>
      <c r="V1803" s="5"/>
      <c r="W1803" s="5">
        <f t="shared" si="714"/>
        <v>-1</v>
      </c>
      <c r="X1803" s="4">
        <f t="shared" si="715"/>
        <v>-1</v>
      </c>
      <c r="Y1803" s="4">
        <f t="shared" si="716"/>
        <v>0</v>
      </c>
      <c r="Z1803" s="30">
        <f t="shared" si="717"/>
        <v>2016</v>
      </c>
      <c r="AA1803" s="4">
        <f t="shared" si="718"/>
        <v>0.33800000000000008</v>
      </c>
      <c r="AB1803" s="4">
        <f t="shared" si="719"/>
        <v>0.32200000000000006</v>
      </c>
      <c r="AC1803" s="4">
        <f t="shared" si="720"/>
        <v>-1.6000000000000014E-2</v>
      </c>
      <c r="AD1803" s="4"/>
      <c r="AE1803" s="4">
        <f t="shared" si="721"/>
        <v>9.6812630324694671E-3</v>
      </c>
      <c r="AF1803" s="31">
        <f t="shared" si="722"/>
        <v>-0.66199999999999992</v>
      </c>
      <c r="AG1803" s="31">
        <f t="shared" si="723"/>
        <v>-0.67799999999999994</v>
      </c>
      <c r="AH1803" s="3">
        <f t="shared" si="724"/>
        <v>0</v>
      </c>
      <c r="AI1803" s="40" t="b">
        <f t="shared" si="725"/>
        <v>0</v>
      </c>
      <c r="AJ1803" s="3">
        <f t="shared" si="726"/>
        <v>2.4544349939246701E-2</v>
      </c>
      <c r="AK1803" s="3">
        <f t="shared" si="727"/>
        <v>0.78716950397905616</v>
      </c>
    </row>
    <row r="1804" spans="1:37" s="3" customFormat="1" x14ac:dyDescent="0.25">
      <c r="A1804" s="9">
        <v>42666</v>
      </c>
      <c r="B1804" s="1" t="s">
        <v>41</v>
      </c>
      <c r="C1804" s="1" t="s">
        <v>64</v>
      </c>
      <c r="D1804">
        <v>30</v>
      </c>
      <c r="E1804" s="1">
        <v>33</v>
      </c>
      <c r="F1804">
        <f t="shared" si="703"/>
        <v>0</v>
      </c>
      <c r="G1804">
        <f t="shared" si="704"/>
        <v>1</v>
      </c>
      <c r="H1804" s="4">
        <v>1.37</v>
      </c>
      <c r="I1804" s="4">
        <v>3.39</v>
      </c>
      <c r="J1804" s="4">
        <v>1.4950000000000001</v>
      </c>
      <c r="K1804" s="4">
        <v>2.81</v>
      </c>
      <c r="L1804" s="18">
        <f t="shared" si="705"/>
        <v>70</v>
      </c>
      <c r="M1804" s="18">
        <f t="shared" si="706"/>
        <v>25</v>
      </c>
      <c r="N1804" s="18">
        <f t="shared" si="707"/>
        <v>65</v>
      </c>
      <c r="O1804" s="18">
        <f t="shared" si="708"/>
        <v>35</v>
      </c>
      <c r="P1804" s="4">
        <f t="shared" si="709"/>
        <v>201610</v>
      </c>
      <c r="Q1804" s="23">
        <f t="shared" si="710"/>
        <v>0.40412979351032452</v>
      </c>
      <c r="R1804" s="23">
        <f t="shared" si="711"/>
        <v>-3.1211127445437059</v>
      </c>
      <c r="S1804" s="22">
        <f t="shared" si="712"/>
        <v>-2.7169829510333816</v>
      </c>
      <c r="T1804" s="5">
        <f t="shared" si="713"/>
        <v>2.4744525547445253</v>
      </c>
      <c r="U1804" s="5"/>
      <c r="V1804" s="5"/>
      <c r="W1804" s="5">
        <f t="shared" si="714"/>
        <v>-1</v>
      </c>
      <c r="X1804" s="4">
        <f t="shared" si="715"/>
        <v>-1</v>
      </c>
      <c r="Y1804" s="4">
        <f t="shared" si="716"/>
        <v>0</v>
      </c>
      <c r="Z1804" s="30">
        <f t="shared" si="717"/>
        <v>2016</v>
      </c>
      <c r="AA1804" s="4">
        <f t="shared" si="718"/>
        <v>2.39</v>
      </c>
      <c r="AB1804" s="4">
        <f t="shared" si="719"/>
        <v>1.81</v>
      </c>
      <c r="AC1804" s="4">
        <f t="shared" si="720"/>
        <v>-0.58000000000000007</v>
      </c>
      <c r="AD1804" s="4"/>
      <c r="AE1804" s="4">
        <f t="shared" si="721"/>
        <v>6.1030686229035958E-2</v>
      </c>
      <c r="AF1804" s="31">
        <f t="shared" si="722"/>
        <v>1.3900000000000001</v>
      </c>
      <c r="AG1804" s="31">
        <f t="shared" si="723"/>
        <v>0.81</v>
      </c>
      <c r="AH1804" s="3">
        <f t="shared" si="724"/>
        <v>1</v>
      </c>
      <c r="AI1804" s="40">
        <f t="shared" si="725"/>
        <v>3.6118428192302821E-2</v>
      </c>
      <c r="AJ1804" s="3">
        <f t="shared" si="726"/>
        <v>2.4306722689075522E-2</v>
      </c>
      <c r="AK1804" s="3">
        <f t="shared" si="727"/>
        <v>0.77931824859790866</v>
      </c>
    </row>
    <row r="1805" spans="1:37" s="3" customFormat="1" x14ac:dyDescent="0.25">
      <c r="A1805" s="9">
        <v>42666</v>
      </c>
      <c r="B1805" s="1" t="s">
        <v>38</v>
      </c>
      <c r="C1805" s="1" t="s">
        <v>39</v>
      </c>
      <c r="D1805">
        <v>17</v>
      </c>
      <c r="E1805" s="1">
        <v>34</v>
      </c>
      <c r="F1805">
        <f t="shared" si="703"/>
        <v>0</v>
      </c>
      <c r="G1805">
        <f t="shared" si="704"/>
        <v>1</v>
      </c>
      <c r="H1805" s="4">
        <v>2.06</v>
      </c>
      <c r="I1805" s="4">
        <v>1.8540000000000001</v>
      </c>
      <c r="J1805" s="4">
        <v>1.8839999999999999</v>
      </c>
      <c r="K1805" s="4">
        <v>2.02</v>
      </c>
      <c r="L1805" s="18">
        <f t="shared" si="705"/>
        <v>40</v>
      </c>
      <c r="M1805" s="18">
        <f t="shared" si="706"/>
        <v>50</v>
      </c>
      <c r="N1805" s="18">
        <f t="shared" si="707"/>
        <v>50</v>
      </c>
      <c r="O1805" s="18">
        <f t="shared" si="708"/>
        <v>45</v>
      </c>
      <c r="P1805" s="4">
        <f t="shared" si="709"/>
        <v>201610</v>
      </c>
      <c r="Q1805" s="23">
        <f t="shared" si="710"/>
        <v>1.1111111111111112</v>
      </c>
      <c r="R1805" s="23">
        <f t="shared" si="711"/>
        <v>-2.1143564137687241</v>
      </c>
      <c r="S1805" s="22">
        <f t="shared" si="712"/>
        <v>-1.0032453026576129</v>
      </c>
      <c r="T1805" s="5">
        <f t="shared" si="713"/>
        <v>0.9</v>
      </c>
      <c r="U1805" s="5"/>
      <c r="V1805" s="5"/>
      <c r="W1805" s="5">
        <f t="shared" si="714"/>
        <v>-1</v>
      </c>
      <c r="X1805" s="4">
        <f t="shared" si="715"/>
        <v>-1</v>
      </c>
      <c r="Y1805" s="4">
        <f t="shared" si="716"/>
        <v>0</v>
      </c>
      <c r="Z1805" s="30">
        <f t="shared" si="717"/>
        <v>2016</v>
      </c>
      <c r="AA1805" s="4">
        <f t="shared" si="718"/>
        <v>0.85400000000000009</v>
      </c>
      <c r="AB1805" s="4">
        <f t="shared" si="719"/>
        <v>1.02</v>
      </c>
      <c r="AC1805" s="4">
        <f t="shared" si="720"/>
        <v>0.16599999999999993</v>
      </c>
      <c r="AD1805" s="4"/>
      <c r="AE1805" s="4">
        <f t="shared" si="721"/>
        <v>-4.5348669428812882E-2</v>
      </c>
      <c r="AF1805" s="31">
        <f t="shared" si="722"/>
        <v>-0.14599999999999991</v>
      </c>
      <c r="AG1805" s="31">
        <f t="shared" si="723"/>
        <v>2.0000000000000018E-2</v>
      </c>
      <c r="AH1805" s="3">
        <f t="shared" si="724"/>
        <v>1</v>
      </c>
      <c r="AI1805" s="40">
        <f t="shared" si="725"/>
        <v>1.9513601845621453E-2</v>
      </c>
      <c r="AJ1805" s="3">
        <f t="shared" si="726"/>
        <v>2.421052631578946E-2</v>
      </c>
      <c r="AK1805" s="3">
        <f t="shared" si="727"/>
        <v>0.73167142704151189</v>
      </c>
    </row>
    <row r="1806" spans="1:37" s="3" customFormat="1" x14ac:dyDescent="0.25">
      <c r="A1806" s="9">
        <v>42666</v>
      </c>
      <c r="B1806" s="1" t="s">
        <v>44</v>
      </c>
      <c r="C1806" s="1" t="s">
        <v>58</v>
      </c>
      <c r="D1806">
        <v>31</v>
      </c>
      <c r="E1806" s="1">
        <v>17</v>
      </c>
      <c r="F1806">
        <f t="shared" si="703"/>
        <v>1</v>
      </c>
      <c r="G1806">
        <f t="shared" si="704"/>
        <v>0</v>
      </c>
      <c r="H1806" s="4">
        <v>1.25</v>
      </c>
      <c r="I1806" s="4">
        <v>4.46</v>
      </c>
      <c r="J1806" s="4">
        <v>1.181</v>
      </c>
      <c r="K1806" s="4">
        <v>5.61</v>
      </c>
      <c r="L1806" s="18">
        <f t="shared" si="705"/>
        <v>80</v>
      </c>
      <c r="M1806" s="18">
        <f t="shared" si="706"/>
        <v>20</v>
      </c>
      <c r="N1806" s="18">
        <f t="shared" si="707"/>
        <v>80</v>
      </c>
      <c r="O1806" s="18">
        <f t="shared" si="708"/>
        <v>15</v>
      </c>
      <c r="P1806" s="4">
        <f t="shared" si="709"/>
        <v>201610</v>
      </c>
      <c r="Q1806" s="23">
        <f t="shared" si="710"/>
        <v>1.25</v>
      </c>
      <c r="R1806" s="23">
        <f t="shared" si="711"/>
        <v>-4.2890173410404628</v>
      </c>
      <c r="S1806" s="22">
        <f t="shared" si="712"/>
        <v>-3.0390173410404628</v>
      </c>
      <c r="T1806" s="5">
        <f t="shared" si="713"/>
        <v>3.5680000000000001</v>
      </c>
      <c r="U1806" s="5"/>
      <c r="V1806" s="5"/>
      <c r="W1806" s="5">
        <f t="shared" si="714"/>
        <v>0.25</v>
      </c>
      <c r="X1806" s="4">
        <f t="shared" si="715"/>
        <v>0.18100000000000005</v>
      </c>
      <c r="Y1806" s="4">
        <f t="shared" si="716"/>
        <v>-6.899999999999995E-2</v>
      </c>
      <c r="Z1806" s="30">
        <f t="shared" si="717"/>
        <v>2016</v>
      </c>
      <c r="AA1806" s="4">
        <f t="shared" si="718"/>
        <v>-1</v>
      </c>
      <c r="AB1806" s="4">
        <f t="shared" si="719"/>
        <v>-1</v>
      </c>
      <c r="AC1806" s="4">
        <f t="shared" si="720"/>
        <v>0</v>
      </c>
      <c r="AD1806" s="4"/>
      <c r="AE1806" s="4">
        <f t="shared" si="721"/>
        <v>-4.6740050804403022E-2</v>
      </c>
      <c r="AF1806" s="31">
        <f t="shared" si="722"/>
        <v>-0.75</v>
      </c>
      <c r="AG1806" s="31">
        <f t="shared" si="723"/>
        <v>-0.81899999999999995</v>
      </c>
      <c r="AH1806" s="3">
        <f t="shared" si="724"/>
        <v>1</v>
      </c>
      <c r="AI1806" s="40">
        <f t="shared" si="725"/>
        <v>2.1746880570409965E-2</v>
      </c>
      <c r="AJ1806" s="3">
        <f t="shared" si="726"/>
        <v>2.3642732049036774E-2</v>
      </c>
      <c r="AK1806" s="3">
        <f t="shared" si="727"/>
        <v>0.81628426069295579</v>
      </c>
    </row>
    <row r="1807" spans="1:37" s="3" customFormat="1" x14ac:dyDescent="0.25">
      <c r="A1807" s="9">
        <v>42666</v>
      </c>
      <c r="B1807" s="1" t="s">
        <v>33</v>
      </c>
      <c r="C1807" s="1" t="s">
        <v>48</v>
      </c>
      <c r="D1807">
        <v>20</v>
      </c>
      <c r="E1807" s="1">
        <v>17</v>
      </c>
      <c r="F1807">
        <f t="shared" si="703"/>
        <v>1</v>
      </c>
      <c r="G1807">
        <f t="shared" si="704"/>
        <v>0</v>
      </c>
      <c r="H1807" s="4">
        <v>1.847</v>
      </c>
      <c r="I1807" s="4">
        <v>2.0699999999999998</v>
      </c>
      <c r="J1807" s="4">
        <v>2.02</v>
      </c>
      <c r="K1807" s="4">
        <v>1.8839999999999999</v>
      </c>
      <c r="L1807" s="18">
        <f t="shared" si="705"/>
        <v>50</v>
      </c>
      <c r="M1807" s="18">
        <f t="shared" si="706"/>
        <v>45</v>
      </c>
      <c r="N1807" s="18">
        <f t="shared" si="707"/>
        <v>45</v>
      </c>
      <c r="O1807" s="18">
        <f t="shared" si="708"/>
        <v>50</v>
      </c>
      <c r="P1807" s="4">
        <f t="shared" si="709"/>
        <v>201610</v>
      </c>
      <c r="Q1807" s="23">
        <f t="shared" si="710"/>
        <v>1.847</v>
      </c>
      <c r="R1807" s="23">
        <f t="shared" si="711"/>
        <v>-2.1152169835262447</v>
      </c>
      <c r="S1807" s="22">
        <f t="shared" si="712"/>
        <v>-0.26821698352624468</v>
      </c>
      <c r="T1807" s="5">
        <f t="shared" si="713"/>
        <v>1.1207363291824579</v>
      </c>
      <c r="U1807" s="5"/>
      <c r="V1807" s="5"/>
      <c r="W1807" s="5">
        <f t="shared" si="714"/>
        <v>0.84699999999999998</v>
      </c>
      <c r="X1807" s="4">
        <f t="shared" si="715"/>
        <v>1.02</v>
      </c>
      <c r="Y1807" s="4">
        <f t="shared" si="716"/>
        <v>0.17300000000000004</v>
      </c>
      <c r="Z1807" s="30">
        <f t="shared" si="717"/>
        <v>2016</v>
      </c>
      <c r="AA1807" s="4">
        <f t="shared" si="718"/>
        <v>-1</v>
      </c>
      <c r="AB1807" s="4">
        <f t="shared" si="719"/>
        <v>-1</v>
      </c>
      <c r="AC1807" s="4">
        <f t="shared" si="720"/>
        <v>0</v>
      </c>
      <c r="AD1807" s="4"/>
      <c r="AE1807" s="4">
        <f t="shared" si="721"/>
        <v>4.6369011562769735E-2</v>
      </c>
      <c r="AF1807" s="31">
        <f t="shared" si="722"/>
        <v>-0.15300000000000002</v>
      </c>
      <c r="AG1807" s="31">
        <f t="shared" si="723"/>
        <v>2.0000000000000018E-2</v>
      </c>
      <c r="AH1807" s="3">
        <f t="shared" si="724"/>
        <v>1</v>
      </c>
      <c r="AI1807" s="40">
        <f t="shared" si="725"/>
        <v>2.1858707609891392E-2</v>
      </c>
      <c r="AJ1807" s="3">
        <f t="shared" si="726"/>
        <v>2.3923921368394274E-2</v>
      </c>
      <c r="AK1807" s="3">
        <f t="shared" si="727"/>
        <v>0.73203437250303316</v>
      </c>
    </row>
    <row r="1808" spans="1:37" s="3" customFormat="1" x14ac:dyDescent="0.25">
      <c r="A1808" s="9">
        <v>42666</v>
      </c>
      <c r="B1808" s="1" t="s">
        <v>56</v>
      </c>
      <c r="C1808" s="1" t="s">
        <v>54</v>
      </c>
      <c r="D1808">
        <v>16</v>
      </c>
      <c r="E1808" s="1">
        <v>33</v>
      </c>
      <c r="F1808">
        <f t="shared" si="703"/>
        <v>0</v>
      </c>
      <c r="G1808">
        <f t="shared" si="704"/>
        <v>1</v>
      </c>
      <c r="H1808" s="4">
        <v>1.869</v>
      </c>
      <c r="I1808" s="4">
        <v>2.04</v>
      </c>
      <c r="J1808" s="4">
        <v>1.819</v>
      </c>
      <c r="K1808" s="4">
        <v>2.11</v>
      </c>
      <c r="L1808" s="18">
        <f t="shared" si="705"/>
        <v>50</v>
      </c>
      <c r="M1808" s="18">
        <f t="shared" si="706"/>
        <v>45</v>
      </c>
      <c r="N1808" s="18">
        <f t="shared" si="707"/>
        <v>50</v>
      </c>
      <c r="O1808" s="18">
        <f t="shared" si="708"/>
        <v>45</v>
      </c>
      <c r="P1808" s="4">
        <f t="shared" si="709"/>
        <v>201610</v>
      </c>
      <c r="Q1808" s="23">
        <f t="shared" si="710"/>
        <v>0.91617647058823526</v>
      </c>
      <c r="R1808" s="23">
        <f t="shared" si="711"/>
        <v>-2.1122864477294856</v>
      </c>
      <c r="S1808" s="22">
        <f t="shared" si="712"/>
        <v>-1.1961099771412504</v>
      </c>
      <c r="T1808" s="5">
        <f t="shared" si="713"/>
        <v>1.0914927768860354</v>
      </c>
      <c r="U1808" s="5"/>
      <c r="V1808" s="5"/>
      <c r="W1808" s="5">
        <f t="shared" si="714"/>
        <v>-1</v>
      </c>
      <c r="X1808" s="4">
        <f t="shared" si="715"/>
        <v>-1</v>
      </c>
      <c r="Y1808" s="4">
        <f t="shared" si="716"/>
        <v>0</v>
      </c>
      <c r="Z1808" s="30">
        <f t="shared" si="717"/>
        <v>2016</v>
      </c>
      <c r="AA1808" s="4">
        <f t="shared" si="718"/>
        <v>1.04</v>
      </c>
      <c r="AB1808" s="4">
        <f t="shared" si="719"/>
        <v>1.1099999999999999</v>
      </c>
      <c r="AC1808" s="4">
        <f t="shared" si="720"/>
        <v>6.999999999999984E-2</v>
      </c>
      <c r="AD1808" s="4"/>
      <c r="AE1808" s="4">
        <f t="shared" si="721"/>
        <v>-1.470713245920019E-2</v>
      </c>
      <c r="AF1808" s="31">
        <f t="shared" si="722"/>
        <v>4.0000000000000036E-2</v>
      </c>
      <c r="AG1808" s="31">
        <f t="shared" si="723"/>
        <v>0.10999999999999988</v>
      </c>
      <c r="AH1808" s="3">
        <f t="shared" si="724"/>
        <v>0</v>
      </c>
      <c r="AI1808" s="40" t="b">
        <f t="shared" si="725"/>
        <v>0</v>
      </c>
      <c r="AJ1808" s="3">
        <f t="shared" si="726"/>
        <v>2.4620107444359163E-2</v>
      </c>
      <c r="AK1808" s="3">
        <f t="shared" si="727"/>
        <v>0.73110251961910111</v>
      </c>
    </row>
    <row r="1809" spans="1:37" s="3" customFormat="1" x14ac:dyDescent="0.25">
      <c r="A1809" s="9">
        <v>42666</v>
      </c>
      <c r="B1809" s="1" t="s">
        <v>49</v>
      </c>
      <c r="C1809" s="1" t="s">
        <v>42</v>
      </c>
      <c r="D1809">
        <v>27</v>
      </c>
      <c r="E1809" s="1">
        <v>21</v>
      </c>
      <c r="F1809">
        <f t="shared" si="703"/>
        <v>1</v>
      </c>
      <c r="G1809">
        <f t="shared" si="704"/>
        <v>0</v>
      </c>
      <c r="H1809" s="4">
        <v>1.35</v>
      </c>
      <c r="I1809" s="4">
        <v>3.52</v>
      </c>
      <c r="J1809" s="4">
        <v>1.4</v>
      </c>
      <c r="K1809" s="4">
        <v>3.22</v>
      </c>
      <c r="L1809" s="18">
        <f t="shared" si="705"/>
        <v>70</v>
      </c>
      <c r="M1809" s="18">
        <f t="shared" si="706"/>
        <v>25</v>
      </c>
      <c r="N1809" s="18">
        <f t="shared" si="707"/>
        <v>70</v>
      </c>
      <c r="O1809" s="18">
        <f t="shared" si="708"/>
        <v>30</v>
      </c>
      <c r="P1809" s="4">
        <f t="shared" si="709"/>
        <v>201610</v>
      </c>
      <c r="Q1809" s="23">
        <f t="shared" si="710"/>
        <v>1.35</v>
      </c>
      <c r="R1809" s="23">
        <f t="shared" si="711"/>
        <v>-3.2539682539682531</v>
      </c>
      <c r="S1809" s="22">
        <f t="shared" si="712"/>
        <v>-1.903968253968253</v>
      </c>
      <c r="T1809" s="5">
        <f t="shared" si="713"/>
        <v>2.6074074074074072</v>
      </c>
      <c r="U1809" s="5"/>
      <c r="V1809" s="5"/>
      <c r="W1809" s="5">
        <f t="shared" si="714"/>
        <v>0.35000000000000009</v>
      </c>
      <c r="X1809" s="4">
        <f t="shared" si="715"/>
        <v>0.39999999999999991</v>
      </c>
      <c r="Y1809" s="4">
        <f t="shared" si="716"/>
        <v>4.9999999999999822E-2</v>
      </c>
      <c r="Z1809" s="30">
        <f t="shared" si="717"/>
        <v>2016</v>
      </c>
      <c r="AA1809" s="4">
        <f t="shared" si="718"/>
        <v>-1</v>
      </c>
      <c r="AB1809" s="4">
        <f t="shared" si="719"/>
        <v>-1</v>
      </c>
      <c r="AC1809" s="4">
        <f t="shared" si="720"/>
        <v>0</v>
      </c>
      <c r="AD1809" s="4"/>
      <c r="AE1809" s="4">
        <f t="shared" si="721"/>
        <v>2.6455026455026398E-2</v>
      </c>
      <c r="AF1809" s="31">
        <f t="shared" si="722"/>
        <v>-0.64999999999999991</v>
      </c>
      <c r="AG1809" s="31">
        <f t="shared" si="723"/>
        <v>-0.60000000000000009</v>
      </c>
      <c r="AH1809" s="3">
        <f t="shared" si="724"/>
        <v>1</v>
      </c>
      <c r="AI1809" s="40" t="b">
        <f t="shared" si="725"/>
        <v>0</v>
      </c>
      <c r="AJ1809" s="3">
        <f t="shared" si="726"/>
        <v>2.4229979466118934E-2</v>
      </c>
      <c r="AK1809" s="3">
        <f t="shared" si="727"/>
        <v>0.7843367740253262</v>
      </c>
    </row>
    <row r="1810" spans="1:37" s="3" customFormat="1" x14ac:dyDescent="0.25">
      <c r="A1810" s="9">
        <v>42666</v>
      </c>
      <c r="B1810" s="1" t="s">
        <v>51</v>
      </c>
      <c r="C1810" s="1" t="s">
        <v>46</v>
      </c>
      <c r="D1810">
        <v>28</v>
      </c>
      <c r="E1810" s="1">
        <v>25</v>
      </c>
      <c r="F1810">
        <f t="shared" si="703"/>
        <v>1</v>
      </c>
      <c r="G1810">
        <f t="shared" si="704"/>
        <v>0</v>
      </c>
      <c r="H1810" s="4">
        <v>2.27</v>
      </c>
      <c r="I1810" s="4">
        <v>1.714</v>
      </c>
      <c r="J1810" s="4">
        <v>2.1800000000000002</v>
      </c>
      <c r="K1810" s="4">
        <v>1.7689999999999999</v>
      </c>
      <c r="L1810" s="18">
        <f t="shared" si="705"/>
        <v>40</v>
      </c>
      <c r="M1810" s="18">
        <f t="shared" si="706"/>
        <v>55</v>
      </c>
      <c r="N1810" s="18">
        <f t="shared" si="707"/>
        <v>45</v>
      </c>
      <c r="O1810" s="18">
        <f t="shared" si="708"/>
        <v>55</v>
      </c>
      <c r="P1810" s="4">
        <f t="shared" si="709"/>
        <v>201610</v>
      </c>
      <c r="Q1810" s="23">
        <f t="shared" si="710"/>
        <v>2.27</v>
      </c>
      <c r="R1810" s="23">
        <f t="shared" si="711"/>
        <v>-2.1879617988927853</v>
      </c>
      <c r="S1810" s="22">
        <f t="shared" si="712"/>
        <v>8.2038201107214714E-2</v>
      </c>
      <c r="T1810" s="5">
        <f t="shared" si="713"/>
        <v>0.75506607929515412</v>
      </c>
      <c r="U1810" s="5"/>
      <c r="V1810" s="5"/>
      <c r="W1810" s="5">
        <f t="shared" si="714"/>
        <v>1.27</v>
      </c>
      <c r="X1810" s="4">
        <f t="shared" si="715"/>
        <v>1.1800000000000002</v>
      </c>
      <c r="Y1810" s="4">
        <f t="shared" si="716"/>
        <v>-8.9999999999999858E-2</v>
      </c>
      <c r="Z1810" s="30">
        <f t="shared" si="717"/>
        <v>2016</v>
      </c>
      <c r="AA1810" s="4">
        <f t="shared" si="718"/>
        <v>-1</v>
      </c>
      <c r="AB1810" s="4">
        <f t="shared" si="719"/>
        <v>-1</v>
      </c>
      <c r="AC1810" s="4">
        <f t="shared" si="720"/>
        <v>0</v>
      </c>
      <c r="AD1810" s="4"/>
      <c r="AE1810" s="4">
        <f t="shared" si="721"/>
        <v>-1.8186961969041737E-2</v>
      </c>
      <c r="AF1810" s="31">
        <f t="shared" si="722"/>
        <v>0.27</v>
      </c>
      <c r="AG1810" s="31">
        <f t="shared" si="723"/>
        <v>0.18000000000000016</v>
      </c>
      <c r="AH1810" s="3">
        <f t="shared" si="724"/>
        <v>0</v>
      </c>
      <c r="AI1810" s="40" t="b">
        <f t="shared" si="725"/>
        <v>0</v>
      </c>
      <c r="AJ1810" s="3">
        <f t="shared" si="726"/>
        <v>2.3398594377510018E-2</v>
      </c>
      <c r="AK1810" s="3">
        <f t="shared" si="727"/>
        <v>0.73682418278000972</v>
      </c>
    </row>
    <row r="1811" spans="1:37" s="3" customFormat="1" x14ac:dyDescent="0.25">
      <c r="A1811" s="9">
        <v>42666</v>
      </c>
      <c r="B1811" s="1" t="s">
        <v>53</v>
      </c>
      <c r="C1811" s="1" t="s">
        <v>43</v>
      </c>
      <c r="D1811">
        <v>24</v>
      </c>
      <c r="E1811" s="1">
        <v>16</v>
      </c>
      <c r="F1811">
        <f t="shared" si="703"/>
        <v>1</v>
      </c>
      <c r="G1811">
        <f t="shared" si="704"/>
        <v>0</v>
      </c>
      <c r="H1811" s="4">
        <v>1.9430000000000001</v>
      </c>
      <c r="I1811" s="4">
        <v>1.9610000000000001</v>
      </c>
      <c r="J1811" s="4">
        <v>1.7809999999999999</v>
      </c>
      <c r="K1811" s="4">
        <v>2.16</v>
      </c>
      <c r="L1811" s="18">
        <f t="shared" si="705"/>
        <v>50</v>
      </c>
      <c r="M1811" s="18">
        <f t="shared" si="706"/>
        <v>50</v>
      </c>
      <c r="N1811" s="18">
        <f t="shared" si="707"/>
        <v>55</v>
      </c>
      <c r="O1811" s="18">
        <f t="shared" si="708"/>
        <v>45</v>
      </c>
      <c r="P1811" s="4">
        <f t="shared" si="709"/>
        <v>201610</v>
      </c>
      <c r="Q1811" s="23">
        <f t="shared" si="710"/>
        <v>1.9430000000000001</v>
      </c>
      <c r="R1811" s="23">
        <f t="shared" si="711"/>
        <v>-2.1010281133893089</v>
      </c>
      <c r="S1811" s="22">
        <f t="shared" si="712"/>
        <v>-0.15802811338930889</v>
      </c>
      <c r="T1811" s="5">
        <f t="shared" si="713"/>
        <v>1.0092640247040658</v>
      </c>
      <c r="U1811" s="5"/>
      <c r="V1811" s="5"/>
      <c r="W1811" s="5">
        <f t="shared" si="714"/>
        <v>0.94300000000000006</v>
      </c>
      <c r="X1811" s="4">
        <f t="shared" si="715"/>
        <v>0.78099999999999992</v>
      </c>
      <c r="Y1811" s="4">
        <f t="shared" si="716"/>
        <v>-0.16200000000000014</v>
      </c>
      <c r="Z1811" s="30">
        <f t="shared" si="717"/>
        <v>2016</v>
      </c>
      <c r="AA1811" s="4">
        <f t="shared" si="718"/>
        <v>-1</v>
      </c>
      <c r="AB1811" s="4">
        <f t="shared" si="719"/>
        <v>-1</v>
      </c>
      <c r="AC1811" s="4">
        <f t="shared" si="720"/>
        <v>0</v>
      </c>
      <c r="AD1811" s="4"/>
      <c r="AE1811" s="4">
        <f t="shared" si="721"/>
        <v>-4.6814274192359839E-2</v>
      </c>
      <c r="AF1811" s="31">
        <f t="shared" si="722"/>
        <v>-5.699999999999994E-2</v>
      </c>
      <c r="AG1811" s="31">
        <f t="shared" si="723"/>
        <v>-0.21900000000000008</v>
      </c>
      <c r="AH1811" s="3">
        <f t="shared" si="724"/>
        <v>1</v>
      </c>
      <c r="AI1811" s="40">
        <f t="shared" si="725"/>
        <v>2.2368997922266098E-2</v>
      </c>
      <c r="AJ1811" s="3">
        <f t="shared" si="726"/>
        <v>2.4020747950819654E-2</v>
      </c>
      <c r="AK1811" s="3">
        <f t="shared" si="727"/>
        <v>0.73108871966677746</v>
      </c>
    </row>
    <row r="1812" spans="1:37" s="3" customFormat="1" x14ac:dyDescent="0.25">
      <c r="A1812" s="9">
        <v>42666</v>
      </c>
      <c r="B1812" s="1" t="s">
        <v>55</v>
      </c>
      <c r="C1812" s="1" t="s">
        <v>60</v>
      </c>
      <c r="D1812">
        <v>21</v>
      </c>
      <c r="E1812" s="1">
        <v>10</v>
      </c>
      <c r="F1812">
        <f t="shared" si="703"/>
        <v>1</v>
      </c>
      <c r="G1812">
        <f t="shared" si="704"/>
        <v>0</v>
      </c>
      <c r="H1812" s="4">
        <v>2.25</v>
      </c>
      <c r="I1812" s="4">
        <v>1.724</v>
      </c>
      <c r="J1812" s="4">
        <v>2.27</v>
      </c>
      <c r="K1812" s="4">
        <v>1.714</v>
      </c>
      <c r="L1812" s="18">
        <f t="shared" si="705"/>
        <v>40</v>
      </c>
      <c r="M1812" s="18">
        <f t="shared" si="706"/>
        <v>55</v>
      </c>
      <c r="N1812" s="18">
        <f t="shared" si="707"/>
        <v>40</v>
      </c>
      <c r="O1812" s="18">
        <f t="shared" si="708"/>
        <v>55</v>
      </c>
      <c r="P1812" s="4">
        <f t="shared" si="709"/>
        <v>201610</v>
      </c>
      <c r="Q1812" s="23">
        <f t="shared" si="710"/>
        <v>2.25</v>
      </c>
      <c r="R1812" s="23">
        <f t="shared" si="711"/>
        <v>-2.1812154696132597</v>
      </c>
      <c r="S1812" s="22">
        <f t="shared" si="712"/>
        <v>6.8784530386740261E-2</v>
      </c>
      <c r="T1812" s="5">
        <f t="shared" si="713"/>
        <v>0.76622222222222225</v>
      </c>
      <c r="U1812" s="5"/>
      <c r="V1812" s="5"/>
      <c r="W1812" s="5">
        <f t="shared" si="714"/>
        <v>1.25</v>
      </c>
      <c r="X1812" s="4">
        <f t="shared" si="715"/>
        <v>1.27</v>
      </c>
      <c r="Y1812" s="4">
        <f t="shared" si="716"/>
        <v>2.0000000000000018E-2</v>
      </c>
      <c r="Z1812" s="30">
        <f t="shared" si="717"/>
        <v>2016</v>
      </c>
      <c r="AA1812" s="4">
        <f t="shared" si="718"/>
        <v>-1</v>
      </c>
      <c r="AB1812" s="4">
        <f t="shared" si="719"/>
        <v>-1</v>
      </c>
      <c r="AC1812" s="4">
        <f t="shared" si="720"/>
        <v>0</v>
      </c>
      <c r="AD1812" s="4"/>
      <c r="AE1812" s="4">
        <f t="shared" si="721"/>
        <v>3.9158100832109577E-3</v>
      </c>
      <c r="AF1812" s="31">
        <f t="shared" si="722"/>
        <v>0.25</v>
      </c>
      <c r="AG1812" s="31">
        <f t="shared" si="723"/>
        <v>0.27</v>
      </c>
      <c r="AH1812" s="3">
        <f t="shared" si="724"/>
        <v>0</v>
      </c>
      <c r="AI1812" s="40" t="b">
        <f t="shared" si="725"/>
        <v>0</v>
      </c>
      <c r="AJ1812" s="3">
        <f t="shared" si="726"/>
        <v>2.3905385002516377E-2</v>
      </c>
      <c r="AK1812" s="3">
        <f t="shared" si="727"/>
        <v>0.73588789684023159</v>
      </c>
    </row>
    <row r="1813" spans="1:37" s="3" customFormat="1" x14ac:dyDescent="0.25">
      <c r="A1813" s="9">
        <v>42666</v>
      </c>
      <c r="B1813" s="1" t="s">
        <v>50</v>
      </c>
      <c r="C1813" s="1" t="s">
        <v>36</v>
      </c>
      <c r="D1813">
        <v>26</v>
      </c>
      <c r="E1813" s="1">
        <v>34</v>
      </c>
      <c r="F1813">
        <f t="shared" si="703"/>
        <v>0</v>
      </c>
      <c r="G1813">
        <f t="shared" si="704"/>
        <v>1</v>
      </c>
      <c r="H1813" s="4">
        <v>1.714</v>
      </c>
      <c r="I1813" s="4">
        <v>2.27</v>
      </c>
      <c r="J1813" s="4">
        <v>1.526</v>
      </c>
      <c r="K1813" s="4">
        <v>2.71</v>
      </c>
      <c r="L1813" s="18">
        <f t="shared" si="705"/>
        <v>50</v>
      </c>
      <c r="M1813" s="18">
        <f t="shared" si="706"/>
        <v>40</v>
      </c>
      <c r="N1813" s="18">
        <f t="shared" si="707"/>
        <v>65</v>
      </c>
      <c r="O1813" s="18">
        <f t="shared" si="708"/>
        <v>35</v>
      </c>
      <c r="P1813" s="4">
        <f t="shared" si="709"/>
        <v>201610</v>
      </c>
      <c r="Q1813" s="23">
        <f t="shared" si="710"/>
        <v>0.75506607929515412</v>
      </c>
      <c r="R1813" s="23">
        <f t="shared" si="711"/>
        <v>-2.1879617988927853</v>
      </c>
      <c r="S1813" s="22">
        <f t="shared" si="712"/>
        <v>-1.4328957195976311</v>
      </c>
      <c r="T1813" s="5">
        <f t="shared" si="713"/>
        <v>1.3243873978996499</v>
      </c>
      <c r="U1813" s="5"/>
      <c r="V1813" s="5"/>
      <c r="W1813" s="5">
        <f t="shared" si="714"/>
        <v>-1</v>
      </c>
      <c r="X1813" s="4">
        <f t="shared" si="715"/>
        <v>-1</v>
      </c>
      <c r="Y1813" s="4">
        <f t="shared" si="716"/>
        <v>0</v>
      </c>
      <c r="Z1813" s="30">
        <f t="shared" si="717"/>
        <v>2016</v>
      </c>
      <c r="AA1813" s="4">
        <f t="shared" si="718"/>
        <v>1.27</v>
      </c>
      <c r="AB1813" s="4">
        <f t="shared" si="719"/>
        <v>1.71</v>
      </c>
      <c r="AC1813" s="4">
        <f t="shared" si="720"/>
        <v>0.43999999999999995</v>
      </c>
      <c r="AD1813" s="4"/>
      <c r="AE1813" s="4">
        <f t="shared" si="721"/>
        <v>-7.1877422995575646E-2</v>
      </c>
      <c r="AF1813" s="31">
        <f t="shared" si="722"/>
        <v>0.27</v>
      </c>
      <c r="AG1813" s="31">
        <f t="shared" si="723"/>
        <v>0.71</v>
      </c>
      <c r="AH1813" s="3">
        <f t="shared" si="724"/>
        <v>1</v>
      </c>
      <c r="AI1813" s="40">
        <f t="shared" si="725"/>
        <v>4.7565738201139296E-2</v>
      </c>
      <c r="AJ1813" s="3">
        <f t="shared" si="726"/>
        <v>2.3398594377510018E-2</v>
      </c>
      <c r="AK1813" s="3">
        <f t="shared" si="727"/>
        <v>0.73682418278000972</v>
      </c>
    </row>
    <row r="1814" spans="1:37" s="3" customFormat="1" x14ac:dyDescent="0.25">
      <c r="A1814" s="9">
        <v>42666</v>
      </c>
      <c r="B1814" s="1" t="s">
        <v>73</v>
      </c>
      <c r="C1814" s="1" t="s">
        <v>34</v>
      </c>
      <c r="D1814">
        <v>10</v>
      </c>
      <c r="E1814" s="1">
        <v>17</v>
      </c>
      <c r="F1814">
        <f t="shared" si="703"/>
        <v>0</v>
      </c>
      <c r="G1814">
        <f t="shared" si="704"/>
        <v>1</v>
      </c>
      <c r="H1814" s="4">
        <v>2.29</v>
      </c>
      <c r="I1814" s="4">
        <v>1.6990000000000001</v>
      </c>
      <c r="J1814" s="4">
        <v>2.33</v>
      </c>
      <c r="K1814" s="4">
        <v>1.68</v>
      </c>
      <c r="L1814" s="18">
        <f t="shared" si="705"/>
        <v>40</v>
      </c>
      <c r="M1814" s="18">
        <f t="shared" si="706"/>
        <v>55</v>
      </c>
      <c r="N1814" s="18">
        <f t="shared" si="707"/>
        <v>40</v>
      </c>
      <c r="O1814" s="18">
        <f t="shared" si="708"/>
        <v>55</v>
      </c>
      <c r="P1814" s="4">
        <f t="shared" si="709"/>
        <v>201610</v>
      </c>
      <c r="Q1814" s="23">
        <f t="shared" si="710"/>
        <v>1.3478516774573277</v>
      </c>
      <c r="R1814" s="23">
        <f t="shared" si="711"/>
        <v>-2.2058089629703561</v>
      </c>
      <c r="S1814" s="22">
        <f t="shared" si="712"/>
        <v>-0.85795728551302841</v>
      </c>
      <c r="T1814" s="5">
        <f t="shared" si="713"/>
        <v>0.74192139737991269</v>
      </c>
      <c r="U1814" s="5"/>
      <c r="V1814" s="5"/>
      <c r="W1814" s="5">
        <f t="shared" si="714"/>
        <v>-1</v>
      </c>
      <c r="X1814" s="4">
        <f t="shared" si="715"/>
        <v>-1</v>
      </c>
      <c r="Y1814" s="4">
        <f t="shared" si="716"/>
        <v>0</v>
      </c>
      <c r="Z1814" s="30">
        <f t="shared" si="717"/>
        <v>2016</v>
      </c>
      <c r="AA1814" s="4">
        <f t="shared" si="718"/>
        <v>0.69900000000000007</v>
      </c>
      <c r="AB1814" s="4">
        <f t="shared" si="719"/>
        <v>0.67999999999999994</v>
      </c>
      <c r="AC1814" s="4">
        <f t="shared" si="720"/>
        <v>-1.9000000000000128E-2</v>
      </c>
      <c r="AD1814" s="4"/>
      <c r="AE1814" s="4">
        <f t="shared" si="721"/>
        <v>7.4966733512004113E-3</v>
      </c>
      <c r="AF1814" s="31">
        <f t="shared" si="722"/>
        <v>-0.30099999999999993</v>
      </c>
      <c r="AG1814" s="31">
        <f t="shared" si="723"/>
        <v>-0.32000000000000006</v>
      </c>
      <c r="AH1814" s="3">
        <f t="shared" si="724"/>
        <v>0</v>
      </c>
      <c r="AI1814" s="40" t="b">
        <f t="shared" si="725"/>
        <v>0</v>
      </c>
      <c r="AJ1814" s="3">
        <f t="shared" si="726"/>
        <v>2.4640260716971563E-2</v>
      </c>
      <c r="AK1814" s="3">
        <f t="shared" si="727"/>
        <v>0.73648440997973597</v>
      </c>
    </row>
    <row r="1815" spans="1:37" s="3" customFormat="1" x14ac:dyDescent="0.25">
      <c r="A1815" s="9">
        <v>42663</v>
      </c>
      <c r="B1815" s="1" t="s">
        <v>62</v>
      </c>
      <c r="C1815" s="1" t="s">
        <v>45</v>
      </c>
      <c r="D1815">
        <v>26</v>
      </c>
      <c r="E1815" s="1">
        <v>10</v>
      </c>
      <c r="F1815">
        <f t="shared" si="703"/>
        <v>1</v>
      </c>
      <c r="G1815">
        <f t="shared" si="704"/>
        <v>0</v>
      </c>
      <c r="H1815" s="4">
        <v>1.2729999999999999</v>
      </c>
      <c r="I1815" s="4">
        <v>4.18</v>
      </c>
      <c r="J1815" s="4">
        <v>1.3029999999999999</v>
      </c>
      <c r="K1815" s="4">
        <v>3.89</v>
      </c>
      <c r="L1815" s="18">
        <f t="shared" si="705"/>
        <v>70</v>
      </c>
      <c r="M1815" s="18">
        <f t="shared" si="706"/>
        <v>20</v>
      </c>
      <c r="N1815" s="18">
        <f t="shared" si="707"/>
        <v>75</v>
      </c>
      <c r="O1815" s="18">
        <f t="shared" si="708"/>
        <v>25</v>
      </c>
      <c r="P1815" s="4">
        <f t="shared" si="709"/>
        <v>201610</v>
      </c>
      <c r="Q1815" s="23">
        <f t="shared" si="710"/>
        <v>1.2729999999999999</v>
      </c>
      <c r="R1815" s="23">
        <f t="shared" si="711"/>
        <v>-3.9774690718086956</v>
      </c>
      <c r="S1815" s="22">
        <f t="shared" si="712"/>
        <v>-2.7044690718086954</v>
      </c>
      <c r="T1815" s="5">
        <f t="shared" si="713"/>
        <v>3.283582089552239</v>
      </c>
      <c r="U1815" s="5"/>
      <c r="V1815" s="5"/>
      <c r="W1815" s="5">
        <f t="shared" si="714"/>
        <v>0.27299999999999991</v>
      </c>
      <c r="X1815" s="4">
        <f t="shared" si="715"/>
        <v>0.30299999999999994</v>
      </c>
      <c r="Y1815" s="4">
        <f t="shared" si="716"/>
        <v>3.0000000000000027E-2</v>
      </c>
      <c r="Z1815" s="30">
        <f t="shared" si="717"/>
        <v>2016</v>
      </c>
      <c r="AA1815" s="4">
        <f t="shared" si="718"/>
        <v>-1</v>
      </c>
      <c r="AB1815" s="4">
        <f t="shared" si="719"/>
        <v>-1</v>
      </c>
      <c r="AC1815" s="4">
        <f t="shared" si="720"/>
        <v>0</v>
      </c>
      <c r="AD1815" s="4"/>
      <c r="AE1815" s="4">
        <f t="shared" si="721"/>
        <v>1.8086246073023893E-2</v>
      </c>
      <c r="AF1815" s="31">
        <f t="shared" si="722"/>
        <v>-0.72700000000000009</v>
      </c>
      <c r="AG1815" s="31">
        <f t="shared" si="723"/>
        <v>-0.69700000000000006</v>
      </c>
      <c r="AH1815" s="3">
        <f t="shared" si="724"/>
        <v>0</v>
      </c>
      <c r="AI1815" s="40" t="b">
        <f t="shared" si="725"/>
        <v>0</v>
      </c>
      <c r="AJ1815" s="3">
        <f t="shared" si="726"/>
        <v>2.4181184668989664E-2</v>
      </c>
      <c r="AK1815" s="3">
        <f t="shared" si="727"/>
        <v>0.80741337303677407</v>
      </c>
    </row>
    <row r="1816" spans="1:37" s="3" customFormat="1" x14ac:dyDescent="0.25">
      <c r="A1816" s="9">
        <v>42660</v>
      </c>
      <c r="B1816" s="1" t="s">
        <v>63</v>
      </c>
      <c r="C1816" s="1" t="s">
        <v>53</v>
      </c>
      <c r="D1816">
        <v>28</v>
      </c>
      <c r="E1816" s="1">
        <v>3</v>
      </c>
      <c r="F1816">
        <f t="shared" si="703"/>
        <v>1</v>
      </c>
      <c r="G1816">
        <f t="shared" si="704"/>
        <v>0</v>
      </c>
      <c r="H1816" s="4">
        <v>1.294</v>
      </c>
      <c r="I1816" s="4">
        <v>3.97</v>
      </c>
      <c r="J1816" s="4">
        <v>1.2889999999999999</v>
      </c>
      <c r="K1816" s="4">
        <v>4.01</v>
      </c>
      <c r="L1816" s="18">
        <f t="shared" si="705"/>
        <v>70</v>
      </c>
      <c r="M1816" s="18">
        <f t="shared" si="706"/>
        <v>25</v>
      </c>
      <c r="N1816" s="18">
        <f t="shared" si="707"/>
        <v>75</v>
      </c>
      <c r="O1816" s="18">
        <f t="shared" si="708"/>
        <v>20</v>
      </c>
      <c r="P1816" s="4">
        <f t="shared" si="709"/>
        <v>201610</v>
      </c>
      <c r="Q1816" s="23">
        <f t="shared" si="710"/>
        <v>1.294</v>
      </c>
      <c r="R1816" s="23">
        <f t="shared" si="711"/>
        <v>-3.7380608809180229</v>
      </c>
      <c r="S1816" s="22">
        <f t="shared" si="712"/>
        <v>-2.4440608809180229</v>
      </c>
      <c r="T1816" s="5">
        <f t="shared" si="713"/>
        <v>3.0680061823802163</v>
      </c>
      <c r="U1816" s="5"/>
      <c r="V1816" s="5"/>
      <c r="W1816" s="5">
        <f t="shared" si="714"/>
        <v>0.29400000000000004</v>
      </c>
      <c r="X1816" s="4">
        <f t="shared" si="715"/>
        <v>0.28899999999999992</v>
      </c>
      <c r="Y1816" s="4">
        <f t="shared" si="716"/>
        <v>-5.0000000000001155E-3</v>
      </c>
      <c r="Z1816" s="30">
        <f t="shared" si="717"/>
        <v>2016</v>
      </c>
      <c r="AA1816" s="4">
        <f t="shared" si="718"/>
        <v>-1</v>
      </c>
      <c r="AB1816" s="4">
        <f t="shared" si="719"/>
        <v>-1</v>
      </c>
      <c r="AC1816" s="4">
        <f t="shared" si="720"/>
        <v>0</v>
      </c>
      <c r="AD1816" s="4"/>
      <c r="AE1816" s="4">
        <f t="shared" si="721"/>
        <v>-2.9976630219081812E-3</v>
      </c>
      <c r="AF1816" s="31">
        <f t="shared" si="722"/>
        <v>-0.70599999999999996</v>
      </c>
      <c r="AG1816" s="31">
        <f t="shared" si="723"/>
        <v>-0.71100000000000008</v>
      </c>
      <c r="AH1816" s="3">
        <f t="shared" si="724"/>
        <v>0</v>
      </c>
      <c r="AI1816" s="40" t="b">
        <f t="shared" si="725"/>
        <v>0</v>
      </c>
      <c r="AJ1816" s="3">
        <f t="shared" si="726"/>
        <v>2.4091945288753691E-2</v>
      </c>
      <c r="AK1816" s="3">
        <f t="shared" si="727"/>
        <v>0.80053517770184102</v>
      </c>
    </row>
    <row r="1817" spans="1:37" s="3" customFormat="1" x14ac:dyDescent="0.25">
      <c r="A1817" s="9">
        <v>42659</v>
      </c>
      <c r="B1817" s="1" t="s">
        <v>47</v>
      </c>
      <c r="C1817" s="1" t="s">
        <v>36</v>
      </c>
      <c r="D1817">
        <v>26</v>
      </c>
      <c r="E1817" s="1">
        <v>23</v>
      </c>
      <c r="F1817">
        <f t="shared" si="703"/>
        <v>1</v>
      </c>
      <c r="G1817">
        <f t="shared" si="704"/>
        <v>0</v>
      </c>
      <c r="H1817" s="4">
        <v>1.625</v>
      </c>
      <c r="I1817" s="4">
        <v>2.44</v>
      </c>
      <c r="J1817" s="4">
        <v>1.625</v>
      </c>
      <c r="K1817" s="4">
        <v>2.44</v>
      </c>
      <c r="L1817" s="18">
        <f t="shared" si="705"/>
        <v>60</v>
      </c>
      <c r="M1817" s="18">
        <f t="shared" si="706"/>
        <v>40</v>
      </c>
      <c r="N1817" s="18">
        <f t="shared" si="707"/>
        <v>60</v>
      </c>
      <c r="O1817" s="18">
        <f t="shared" si="708"/>
        <v>40</v>
      </c>
      <c r="P1817" s="4">
        <f t="shared" si="709"/>
        <v>201610</v>
      </c>
      <c r="Q1817" s="23">
        <f t="shared" si="710"/>
        <v>1.625</v>
      </c>
      <c r="R1817" s="23">
        <f t="shared" si="711"/>
        <v>-2.2944444444444443</v>
      </c>
      <c r="S1817" s="22">
        <f t="shared" si="712"/>
        <v>-0.66944444444444429</v>
      </c>
      <c r="T1817" s="5">
        <f t="shared" si="713"/>
        <v>1.5015384615384615</v>
      </c>
      <c r="U1817" s="5"/>
      <c r="V1817" s="5"/>
      <c r="W1817" s="5">
        <f t="shared" si="714"/>
        <v>0.625</v>
      </c>
      <c r="X1817" s="4">
        <f t="shared" si="715"/>
        <v>0.625</v>
      </c>
      <c r="Y1817" s="4">
        <f t="shared" si="716"/>
        <v>0</v>
      </c>
      <c r="Z1817" s="30">
        <f t="shared" si="717"/>
        <v>2016</v>
      </c>
      <c r="AA1817" s="4">
        <f t="shared" si="718"/>
        <v>-1</v>
      </c>
      <c r="AB1817" s="4">
        <f t="shared" si="719"/>
        <v>-1</v>
      </c>
      <c r="AC1817" s="4">
        <f t="shared" si="720"/>
        <v>0</v>
      </c>
      <c r="AD1817" s="4"/>
      <c r="AE1817" s="4">
        <f t="shared" si="721"/>
        <v>0</v>
      </c>
      <c r="AF1817" s="31">
        <f t="shared" si="722"/>
        <v>-0.375</v>
      </c>
      <c r="AG1817" s="31">
        <f t="shared" si="723"/>
        <v>-0.375</v>
      </c>
      <c r="AH1817" s="3">
        <f t="shared" si="724"/>
        <v>0</v>
      </c>
      <c r="AI1817" s="40" t="b">
        <f t="shared" si="725"/>
        <v>0</v>
      </c>
      <c r="AJ1817" s="3">
        <f t="shared" si="726"/>
        <v>2.4600246002459913E-2</v>
      </c>
      <c r="AK1817" s="3">
        <f t="shared" si="727"/>
        <v>0.74143236293609438</v>
      </c>
    </row>
    <row r="1818" spans="1:37" s="3" customFormat="1" x14ac:dyDescent="0.25">
      <c r="A1818" s="9">
        <v>42659</v>
      </c>
      <c r="B1818" s="1" t="s">
        <v>62</v>
      </c>
      <c r="C1818" s="1" t="s">
        <v>37</v>
      </c>
      <c r="D1818">
        <v>16</v>
      </c>
      <c r="E1818" s="1">
        <v>30</v>
      </c>
      <c r="F1818">
        <f t="shared" si="703"/>
        <v>0</v>
      </c>
      <c r="G1818">
        <f t="shared" si="704"/>
        <v>1</v>
      </c>
      <c r="H1818" s="4">
        <v>1.4950000000000001</v>
      </c>
      <c r="I1818" s="4">
        <v>2.81</v>
      </c>
      <c r="J1818" s="4">
        <v>1.427</v>
      </c>
      <c r="K1818" s="4">
        <v>3.09</v>
      </c>
      <c r="L1818" s="18">
        <f t="shared" si="705"/>
        <v>60</v>
      </c>
      <c r="M1818" s="18">
        <f t="shared" si="706"/>
        <v>35</v>
      </c>
      <c r="N1818" s="18">
        <f t="shared" si="707"/>
        <v>70</v>
      </c>
      <c r="O1818" s="18">
        <f t="shared" si="708"/>
        <v>30</v>
      </c>
      <c r="P1818" s="4">
        <f t="shared" si="709"/>
        <v>201610</v>
      </c>
      <c r="Q1818" s="23">
        <f t="shared" si="710"/>
        <v>0.53202846975088969</v>
      </c>
      <c r="R1818" s="23">
        <f t="shared" si="711"/>
        <v>-2.5726882080473237</v>
      </c>
      <c r="S1818" s="22">
        <f t="shared" si="712"/>
        <v>-2.040659738296434</v>
      </c>
      <c r="T1818" s="5">
        <f t="shared" si="713"/>
        <v>1.8795986622073577</v>
      </c>
      <c r="U1818" s="5"/>
      <c r="V1818" s="5"/>
      <c r="W1818" s="5">
        <f t="shared" si="714"/>
        <v>-1</v>
      </c>
      <c r="X1818" s="4">
        <f t="shared" si="715"/>
        <v>-1</v>
      </c>
      <c r="Y1818" s="4">
        <f t="shared" si="716"/>
        <v>0</v>
      </c>
      <c r="Z1818" s="30">
        <f t="shared" si="717"/>
        <v>2016</v>
      </c>
      <c r="AA1818" s="4">
        <f t="shared" si="718"/>
        <v>1.81</v>
      </c>
      <c r="AB1818" s="4">
        <f t="shared" si="719"/>
        <v>2.09</v>
      </c>
      <c r="AC1818" s="4">
        <f t="shared" si="720"/>
        <v>0.2799999999999998</v>
      </c>
      <c r="AD1818" s="4"/>
      <c r="AE1818" s="4">
        <f t="shared" si="721"/>
        <v>-3.1874526862491814E-2</v>
      </c>
      <c r="AF1818" s="31">
        <f t="shared" si="722"/>
        <v>0.81</v>
      </c>
      <c r="AG1818" s="31">
        <f t="shared" si="723"/>
        <v>1.0899999999999999</v>
      </c>
      <c r="AH1818" s="3">
        <f t="shared" si="724"/>
        <v>1</v>
      </c>
      <c r="AI1818" s="40" t="b">
        <f t="shared" si="725"/>
        <v>0</v>
      </c>
      <c r="AJ1818" s="3">
        <f t="shared" si="726"/>
        <v>2.4169570267131069E-2</v>
      </c>
      <c r="AK1818" s="3">
        <f t="shared" si="727"/>
        <v>0.75606274600001655</v>
      </c>
    </row>
    <row r="1819" spans="1:37" s="3" customFormat="1" x14ac:dyDescent="0.25">
      <c r="A1819" s="9">
        <v>42659</v>
      </c>
      <c r="B1819" s="1" t="s">
        <v>61</v>
      </c>
      <c r="C1819" s="1" t="s">
        <v>41</v>
      </c>
      <c r="D1819">
        <v>26</v>
      </c>
      <c r="E1819" s="1">
        <v>24</v>
      </c>
      <c r="F1819">
        <f t="shared" si="703"/>
        <v>1</v>
      </c>
      <c r="G1819">
        <f t="shared" si="704"/>
        <v>0</v>
      </c>
      <c r="H1819" s="4">
        <v>1.4</v>
      </c>
      <c r="I1819" s="4">
        <v>3.22</v>
      </c>
      <c r="J1819" s="4">
        <v>1.361</v>
      </c>
      <c r="K1819" s="4">
        <v>3.45</v>
      </c>
      <c r="L1819" s="18">
        <f t="shared" si="705"/>
        <v>70</v>
      </c>
      <c r="M1819" s="18">
        <f t="shared" si="706"/>
        <v>30</v>
      </c>
      <c r="N1819" s="18">
        <f t="shared" si="707"/>
        <v>70</v>
      </c>
      <c r="O1819" s="18">
        <f t="shared" si="708"/>
        <v>25</v>
      </c>
      <c r="P1819" s="4">
        <f t="shared" si="709"/>
        <v>201610</v>
      </c>
      <c r="Q1819" s="23">
        <f t="shared" si="710"/>
        <v>1.4</v>
      </c>
      <c r="R1819" s="23">
        <f t="shared" si="711"/>
        <v>-2.9504504504504507</v>
      </c>
      <c r="S1819" s="22">
        <f t="shared" si="712"/>
        <v>-1.5504504504504508</v>
      </c>
      <c r="T1819" s="5">
        <f t="shared" si="713"/>
        <v>2.3000000000000003</v>
      </c>
      <c r="U1819" s="5"/>
      <c r="V1819" s="5"/>
      <c r="W1819" s="5">
        <f t="shared" si="714"/>
        <v>0.39999999999999991</v>
      </c>
      <c r="X1819" s="4">
        <f t="shared" si="715"/>
        <v>0.36099999999999999</v>
      </c>
      <c r="Y1819" s="4">
        <f t="shared" si="716"/>
        <v>-3.8999999999999924E-2</v>
      </c>
      <c r="Z1819" s="30">
        <f t="shared" si="717"/>
        <v>2016</v>
      </c>
      <c r="AA1819" s="4">
        <f t="shared" si="718"/>
        <v>-1</v>
      </c>
      <c r="AB1819" s="4">
        <f t="shared" si="719"/>
        <v>-1</v>
      </c>
      <c r="AC1819" s="4">
        <f t="shared" si="720"/>
        <v>0</v>
      </c>
      <c r="AD1819" s="4"/>
      <c r="AE1819" s="4">
        <f t="shared" si="721"/>
        <v>-2.0468143172037379E-2</v>
      </c>
      <c r="AF1819" s="31">
        <f t="shared" si="722"/>
        <v>-0.60000000000000009</v>
      </c>
      <c r="AG1819" s="31">
        <f t="shared" si="723"/>
        <v>-0.63900000000000001</v>
      </c>
      <c r="AH1819" s="3">
        <f t="shared" si="724"/>
        <v>0</v>
      </c>
      <c r="AI1819" s="40" t="b">
        <f t="shared" si="725"/>
        <v>0</v>
      </c>
      <c r="AJ1819" s="3">
        <f t="shared" si="726"/>
        <v>2.4242424242424288E-2</v>
      </c>
      <c r="AK1819" s="3">
        <f t="shared" si="727"/>
        <v>0.77266088720122128</v>
      </c>
    </row>
    <row r="1820" spans="1:37" s="3" customFormat="1" x14ac:dyDescent="0.25">
      <c r="A1820" s="9">
        <v>42659</v>
      </c>
      <c r="B1820" s="1" t="s">
        <v>54</v>
      </c>
      <c r="C1820" s="1" t="s">
        <v>49</v>
      </c>
      <c r="D1820">
        <v>10</v>
      </c>
      <c r="E1820" s="1">
        <v>26</v>
      </c>
      <c r="F1820">
        <f t="shared" si="703"/>
        <v>0</v>
      </c>
      <c r="G1820">
        <f t="shared" si="704"/>
        <v>1</v>
      </c>
      <c r="H1820" s="4">
        <v>2.11</v>
      </c>
      <c r="I1820" s="4">
        <v>1.8129999999999999</v>
      </c>
      <c r="J1820" s="4">
        <v>2.11</v>
      </c>
      <c r="K1820" s="4">
        <v>1.8129999999999999</v>
      </c>
      <c r="L1820" s="18">
        <f t="shared" si="705"/>
        <v>40</v>
      </c>
      <c r="M1820" s="18">
        <f t="shared" si="706"/>
        <v>55</v>
      </c>
      <c r="N1820" s="18">
        <f t="shared" si="707"/>
        <v>45</v>
      </c>
      <c r="O1820" s="18">
        <f t="shared" si="708"/>
        <v>55</v>
      </c>
      <c r="P1820" s="4">
        <f t="shared" si="709"/>
        <v>201610</v>
      </c>
      <c r="Q1820" s="23">
        <f t="shared" si="710"/>
        <v>1.1638168781025924</v>
      </c>
      <c r="R1820" s="23">
        <f t="shared" si="711"/>
        <v>-2.130913201023902</v>
      </c>
      <c r="S1820" s="22">
        <f t="shared" si="712"/>
        <v>-0.96709632292130965</v>
      </c>
      <c r="T1820" s="5">
        <f t="shared" si="713"/>
        <v>0.85924170616113749</v>
      </c>
      <c r="U1820" s="5"/>
      <c r="V1820" s="5"/>
      <c r="W1820" s="5">
        <f t="shared" si="714"/>
        <v>-1</v>
      </c>
      <c r="X1820" s="4">
        <f t="shared" si="715"/>
        <v>-1</v>
      </c>
      <c r="Y1820" s="4">
        <f t="shared" si="716"/>
        <v>0</v>
      </c>
      <c r="Z1820" s="30">
        <f t="shared" si="717"/>
        <v>2016</v>
      </c>
      <c r="AA1820" s="4">
        <f t="shared" si="718"/>
        <v>0.81299999999999994</v>
      </c>
      <c r="AB1820" s="4">
        <f t="shared" si="719"/>
        <v>0.81299999999999994</v>
      </c>
      <c r="AC1820" s="4">
        <f t="shared" si="720"/>
        <v>0</v>
      </c>
      <c r="AD1820" s="4"/>
      <c r="AE1820" s="4">
        <f t="shared" si="721"/>
        <v>0</v>
      </c>
      <c r="AF1820" s="31">
        <f t="shared" si="722"/>
        <v>-0.18700000000000006</v>
      </c>
      <c r="AG1820" s="31">
        <f t="shared" si="723"/>
        <v>-0.18700000000000006</v>
      </c>
      <c r="AH1820" s="3">
        <f t="shared" si="724"/>
        <v>0</v>
      </c>
      <c r="AI1820" s="40" t="b">
        <f t="shared" si="725"/>
        <v>0</v>
      </c>
      <c r="AJ1820" s="3">
        <f t="shared" si="726"/>
        <v>2.4871271985725363E-2</v>
      </c>
      <c r="AK1820" s="3">
        <f t="shared" si="727"/>
        <v>0.73192408972781919</v>
      </c>
    </row>
    <row r="1821" spans="1:37" s="3" customFormat="1" x14ac:dyDescent="0.25">
      <c r="A1821" s="9">
        <v>42659</v>
      </c>
      <c r="B1821" s="1" t="s">
        <v>46</v>
      </c>
      <c r="C1821" s="1" t="s">
        <v>38</v>
      </c>
      <c r="D1821">
        <v>45</v>
      </c>
      <c r="E1821" s="1">
        <v>16</v>
      </c>
      <c r="F1821">
        <f t="shared" si="703"/>
        <v>1</v>
      </c>
      <c r="G1821">
        <f t="shared" si="704"/>
        <v>0</v>
      </c>
      <c r="H1821" s="4">
        <v>1.2769999999999999</v>
      </c>
      <c r="I1821" s="4">
        <v>4.1399999999999997</v>
      </c>
      <c r="J1821" s="4">
        <v>1.327</v>
      </c>
      <c r="K1821" s="4">
        <v>3.69</v>
      </c>
      <c r="L1821" s="18">
        <f t="shared" si="705"/>
        <v>70</v>
      </c>
      <c r="M1821" s="18">
        <f t="shared" si="706"/>
        <v>20</v>
      </c>
      <c r="N1821" s="18">
        <f t="shared" si="707"/>
        <v>75</v>
      </c>
      <c r="O1821" s="18">
        <f t="shared" si="708"/>
        <v>25</v>
      </c>
      <c r="P1821" s="4">
        <f t="shared" si="709"/>
        <v>201610</v>
      </c>
      <c r="Q1821" s="23">
        <f t="shared" si="710"/>
        <v>1.2769999999999999</v>
      </c>
      <c r="R1821" s="23">
        <f t="shared" si="711"/>
        <v>-3.9285796408287164</v>
      </c>
      <c r="S1821" s="22">
        <f t="shared" si="712"/>
        <v>-2.6515796408287162</v>
      </c>
      <c r="T1821" s="5">
        <f t="shared" si="713"/>
        <v>3.2419733750978859</v>
      </c>
      <c r="U1821" s="5"/>
      <c r="V1821" s="5"/>
      <c r="W1821" s="5">
        <f t="shared" si="714"/>
        <v>0.27699999999999991</v>
      </c>
      <c r="X1821" s="4">
        <f t="shared" si="715"/>
        <v>0.32699999999999996</v>
      </c>
      <c r="Y1821" s="4">
        <f t="shared" si="716"/>
        <v>5.0000000000000044E-2</v>
      </c>
      <c r="Z1821" s="30">
        <f t="shared" si="717"/>
        <v>2016</v>
      </c>
      <c r="AA1821" s="4">
        <f t="shared" si="718"/>
        <v>-1</v>
      </c>
      <c r="AB1821" s="4">
        <f t="shared" si="719"/>
        <v>-1</v>
      </c>
      <c r="AC1821" s="4">
        <f t="shared" si="720"/>
        <v>0</v>
      </c>
      <c r="AD1821" s="4"/>
      <c r="AE1821" s="4">
        <f t="shared" si="721"/>
        <v>2.9505853666308868E-2</v>
      </c>
      <c r="AF1821" s="31">
        <f t="shared" si="722"/>
        <v>-0.72300000000000009</v>
      </c>
      <c r="AG1821" s="31">
        <f t="shared" si="723"/>
        <v>-0.67300000000000004</v>
      </c>
      <c r="AH1821" s="3">
        <f t="shared" si="724"/>
        <v>1</v>
      </c>
      <c r="AI1821" s="40" t="b">
        <f t="shared" si="725"/>
        <v>0</v>
      </c>
      <c r="AJ1821" s="3">
        <f t="shared" si="726"/>
        <v>2.4039136053165988E-2</v>
      </c>
      <c r="AK1821" s="3">
        <f t="shared" si="727"/>
        <v>0.8061899208925577</v>
      </c>
    </row>
    <row r="1822" spans="1:37" s="3" customFormat="1" x14ac:dyDescent="0.25">
      <c r="A1822" s="9">
        <v>42659</v>
      </c>
      <c r="B1822" s="1" t="s">
        <v>45</v>
      </c>
      <c r="C1822" s="1" t="s">
        <v>56</v>
      </c>
      <c r="D1822">
        <v>16</v>
      </c>
      <c r="E1822" s="1">
        <v>17</v>
      </c>
      <c r="F1822">
        <f t="shared" si="703"/>
        <v>0</v>
      </c>
      <c r="G1822">
        <f t="shared" si="704"/>
        <v>1</v>
      </c>
      <c r="H1822" s="4">
        <v>1.724</v>
      </c>
      <c r="I1822" s="4">
        <v>2.25</v>
      </c>
      <c r="J1822" s="4">
        <v>1.7290000000000001</v>
      </c>
      <c r="K1822" s="4">
        <v>2.2400000000000002</v>
      </c>
      <c r="L1822" s="18">
        <f t="shared" si="705"/>
        <v>50</v>
      </c>
      <c r="M1822" s="18">
        <f t="shared" si="706"/>
        <v>40</v>
      </c>
      <c r="N1822" s="18">
        <f t="shared" si="707"/>
        <v>55</v>
      </c>
      <c r="O1822" s="18">
        <f t="shared" si="708"/>
        <v>40</v>
      </c>
      <c r="P1822" s="4">
        <f t="shared" si="709"/>
        <v>201610</v>
      </c>
      <c r="Q1822" s="23">
        <f t="shared" si="710"/>
        <v>0.76622222222222225</v>
      </c>
      <c r="R1822" s="23">
        <f t="shared" si="711"/>
        <v>-2.1812154696132597</v>
      </c>
      <c r="S1822" s="22">
        <f t="shared" si="712"/>
        <v>-1.4149932473910374</v>
      </c>
      <c r="T1822" s="5">
        <f t="shared" si="713"/>
        <v>1.3051044083526682</v>
      </c>
      <c r="U1822" s="5"/>
      <c r="V1822" s="5"/>
      <c r="W1822" s="5">
        <f t="shared" si="714"/>
        <v>-1</v>
      </c>
      <c r="X1822" s="4">
        <f t="shared" si="715"/>
        <v>-1</v>
      </c>
      <c r="Y1822" s="4">
        <f t="shared" si="716"/>
        <v>0</v>
      </c>
      <c r="Z1822" s="30">
        <f t="shared" si="717"/>
        <v>2016</v>
      </c>
      <c r="AA1822" s="4">
        <f t="shared" si="718"/>
        <v>1.25</v>
      </c>
      <c r="AB1822" s="4">
        <f t="shared" si="719"/>
        <v>1.2400000000000002</v>
      </c>
      <c r="AC1822" s="4">
        <f t="shared" si="720"/>
        <v>-9.9999999999997868E-3</v>
      </c>
      <c r="AD1822" s="4"/>
      <c r="AE1822" s="4">
        <f t="shared" si="721"/>
        <v>1.6774042906659847E-3</v>
      </c>
      <c r="AF1822" s="31">
        <f t="shared" si="722"/>
        <v>0.25</v>
      </c>
      <c r="AG1822" s="31">
        <f t="shared" si="723"/>
        <v>0.24000000000000021</v>
      </c>
      <c r="AH1822" s="3">
        <f t="shared" si="724"/>
        <v>0</v>
      </c>
      <c r="AI1822" s="40" t="b">
        <f t="shared" si="725"/>
        <v>0</v>
      </c>
      <c r="AJ1822" s="3">
        <f t="shared" si="726"/>
        <v>2.3905385002516377E-2</v>
      </c>
      <c r="AK1822" s="3">
        <f t="shared" si="727"/>
        <v>0.73588789684023159</v>
      </c>
    </row>
    <row r="1823" spans="1:37" s="3" customFormat="1" x14ac:dyDescent="0.25">
      <c r="A1823" s="9">
        <v>42659</v>
      </c>
      <c r="B1823" s="1" t="s">
        <v>33</v>
      </c>
      <c r="C1823" s="1" t="s">
        <v>73</v>
      </c>
      <c r="D1823">
        <v>31</v>
      </c>
      <c r="E1823" s="1">
        <v>28</v>
      </c>
      <c r="F1823">
        <f t="shared" si="703"/>
        <v>1</v>
      </c>
      <c r="G1823">
        <f t="shared" si="704"/>
        <v>0</v>
      </c>
      <c r="H1823" s="4">
        <v>1.6020000000000001</v>
      </c>
      <c r="I1823" s="4">
        <v>2.5</v>
      </c>
      <c r="J1823" s="4">
        <v>1.6990000000000001</v>
      </c>
      <c r="K1823" s="4">
        <v>2.29</v>
      </c>
      <c r="L1823" s="18">
        <f t="shared" si="705"/>
        <v>60</v>
      </c>
      <c r="M1823" s="18">
        <f t="shared" si="706"/>
        <v>40</v>
      </c>
      <c r="N1823" s="18">
        <f t="shared" si="707"/>
        <v>55</v>
      </c>
      <c r="O1823" s="18">
        <f t="shared" si="708"/>
        <v>40</v>
      </c>
      <c r="P1823" s="4">
        <f t="shared" si="709"/>
        <v>201610</v>
      </c>
      <c r="Q1823" s="23">
        <f t="shared" si="710"/>
        <v>1.6020000000000001</v>
      </c>
      <c r="R1823" s="23">
        <f t="shared" si="711"/>
        <v>-2.3277962347729786</v>
      </c>
      <c r="S1823" s="22">
        <f t="shared" si="712"/>
        <v>-0.7257962347729785</v>
      </c>
      <c r="T1823" s="5">
        <f t="shared" si="713"/>
        <v>1.5605493133583019</v>
      </c>
      <c r="U1823" s="5"/>
      <c r="V1823" s="5"/>
      <c r="W1823" s="5">
        <f t="shared" si="714"/>
        <v>0.60200000000000009</v>
      </c>
      <c r="X1823" s="4">
        <f t="shared" si="715"/>
        <v>0.69900000000000007</v>
      </c>
      <c r="Y1823" s="4">
        <f t="shared" si="716"/>
        <v>9.6999999999999975E-2</v>
      </c>
      <c r="Z1823" s="30">
        <f t="shared" si="717"/>
        <v>2016</v>
      </c>
      <c r="AA1823" s="4">
        <f t="shared" si="718"/>
        <v>-1</v>
      </c>
      <c r="AB1823" s="4">
        <f t="shared" si="719"/>
        <v>-1</v>
      </c>
      <c r="AC1823" s="4">
        <f t="shared" si="720"/>
        <v>0</v>
      </c>
      <c r="AD1823" s="4"/>
      <c r="AE1823" s="4">
        <f t="shared" si="721"/>
        <v>3.5638206803003003E-2</v>
      </c>
      <c r="AF1823" s="31">
        <f t="shared" si="722"/>
        <v>-0.39799999999999991</v>
      </c>
      <c r="AG1823" s="31">
        <f t="shared" si="723"/>
        <v>-0.30099999999999993</v>
      </c>
      <c r="AH1823" s="3">
        <f t="shared" si="724"/>
        <v>1</v>
      </c>
      <c r="AI1823" s="40">
        <f t="shared" si="725"/>
        <v>1.1418481459682162E-2</v>
      </c>
      <c r="AJ1823" s="3">
        <f t="shared" si="726"/>
        <v>2.3647001462701267E-2</v>
      </c>
      <c r="AK1823" s="3">
        <f t="shared" si="727"/>
        <v>0.74426473774199231</v>
      </c>
    </row>
    <row r="1824" spans="1:37" s="3" customFormat="1" x14ac:dyDescent="0.25">
      <c r="A1824" s="9">
        <v>42659</v>
      </c>
      <c r="B1824" s="1" t="s">
        <v>51</v>
      </c>
      <c r="C1824" s="1" t="s">
        <v>57</v>
      </c>
      <c r="D1824">
        <v>30</v>
      </c>
      <c r="E1824" s="1">
        <v>15</v>
      </c>
      <c r="F1824">
        <f t="shared" si="703"/>
        <v>1</v>
      </c>
      <c r="G1824">
        <f t="shared" si="704"/>
        <v>0</v>
      </c>
      <c r="H1824" s="4">
        <v>4.1399999999999997</v>
      </c>
      <c r="I1824" s="4">
        <v>1.2769999999999999</v>
      </c>
      <c r="J1824" s="4">
        <v>3.73</v>
      </c>
      <c r="K1824" s="4">
        <v>1.3220000000000001</v>
      </c>
      <c r="L1824" s="18">
        <f t="shared" si="705"/>
        <v>20</v>
      </c>
      <c r="M1824" s="18">
        <f t="shared" si="706"/>
        <v>75</v>
      </c>
      <c r="N1824" s="18">
        <f t="shared" si="707"/>
        <v>25</v>
      </c>
      <c r="O1824" s="18">
        <f t="shared" si="708"/>
        <v>75</v>
      </c>
      <c r="P1824" s="4">
        <f t="shared" si="709"/>
        <v>201610</v>
      </c>
      <c r="Q1824" s="23">
        <f t="shared" si="710"/>
        <v>4.1399999999999997</v>
      </c>
      <c r="R1824" s="23">
        <f t="shared" si="711"/>
        <v>-3.9285796408287164</v>
      </c>
      <c r="S1824" s="22">
        <f t="shared" si="712"/>
        <v>0.21142035917128332</v>
      </c>
      <c r="T1824" s="5">
        <f t="shared" si="713"/>
        <v>0.30845410628019326</v>
      </c>
      <c r="U1824" s="5"/>
      <c r="V1824" s="5"/>
      <c r="W1824" s="5">
        <f t="shared" si="714"/>
        <v>3.1399999999999997</v>
      </c>
      <c r="X1824" s="4">
        <f t="shared" si="715"/>
        <v>2.73</v>
      </c>
      <c r="Y1824" s="4">
        <f t="shared" si="716"/>
        <v>-0.4099999999999997</v>
      </c>
      <c r="Z1824" s="30">
        <f t="shared" si="717"/>
        <v>2016</v>
      </c>
      <c r="AA1824" s="4">
        <f t="shared" si="718"/>
        <v>-1</v>
      </c>
      <c r="AB1824" s="4">
        <f t="shared" si="719"/>
        <v>-1</v>
      </c>
      <c r="AC1824" s="4">
        <f t="shared" si="720"/>
        <v>0</v>
      </c>
      <c r="AD1824" s="4"/>
      <c r="AE1824" s="4">
        <f t="shared" si="721"/>
        <v>-2.6550621025501542E-2</v>
      </c>
      <c r="AF1824" s="31">
        <f t="shared" si="722"/>
        <v>2.1399999999999997</v>
      </c>
      <c r="AG1824" s="31">
        <f t="shared" si="723"/>
        <v>1.73</v>
      </c>
      <c r="AH1824" s="3">
        <f t="shared" si="724"/>
        <v>1</v>
      </c>
      <c r="AI1824" s="40" t="b">
        <f t="shared" si="725"/>
        <v>0</v>
      </c>
      <c r="AJ1824" s="3">
        <f t="shared" si="726"/>
        <v>2.4039136053165988E-2</v>
      </c>
      <c r="AK1824" s="3">
        <f t="shared" si="727"/>
        <v>0.80618992089255759</v>
      </c>
    </row>
    <row r="1825" spans="1:37" s="3" customFormat="1" x14ac:dyDescent="0.25">
      <c r="A1825" s="9">
        <v>42659</v>
      </c>
      <c r="B1825" s="1" t="s">
        <v>52</v>
      </c>
      <c r="C1825" s="1" t="s">
        <v>44</v>
      </c>
      <c r="D1825">
        <v>35</v>
      </c>
      <c r="E1825" s="1">
        <v>17</v>
      </c>
      <c r="F1825">
        <f t="shared" si="703"/>
        <v>1</v>
      </c>
      <c r="G1825">
        <f t="shared" si="704"/>
        <v>0</v>
      </c>
      <c r="H1825" s="4">
        <v>1.25</v>
      </c>
      <c r="I1825" s="4">
        <v>4.46</v>
      </c>
      <c r="J1825" s="4">
        <v>1.3069999999999999</v>
      </c>
      <c r="K1825" s="4">
        <v>3.85</v>
      </c>
      <c r="L1825" s="18">
        <f t="shared" si="705"/>
        <v>80</v>
      </c>
      <c r="M1825" s="18">
        <f t="shared" si="706"/>
        <v>20</v>
      </c>
      <c r="N1825" s="18">
        <f t="shared" si="707"/>
        <v>75</v>
      </c>
      <c r="O1825" s="18">
        <f t="shared" si="708"/>
        <v>25</v>
      </c>
      <c r="P1825" s="4">
        <f t="shared" si="709"/>
        <v>201610</v>
      </c>
      <c r="Q1825" s="23">
        <f t="shared" si="710"/>
        <v>1.25</v>
      </c>
      <c r="R1825" s="23">
        <f t="shared" si="711"/>
        <v>-4.2890173410404628</v>
      </c>
      <c r="S1825" s="22">
        <f t="shared" si="712"/>
        <v>-3.0390173410404628</v>
      </c>
      <c r="T1825" s="5">
        <f t="shared" si="713"/>
        <v>3.5680000000000001</v>
      </c>
      <c r="U1825" s="5"/>
      <c r="V1825" s="5"/>
      <c r="W1825" s="5">
        <f t="shared" si="714"/>
        <v>0.25</v>
      </c>
      <c r="X1825" s="4">
        <f t="shared" si="715"/>
        <v>0.30699999999999994</v>
      </c>
      <c r="Y1825" s="4">
        <f t="shared" si="716"/>
        <v>5.699999999999994E-2</v>
      </c>
      <c r="Z1825" s="30">
        <f t="shared" si="717"/>
        <v>2016</v>
      </c>
      <c r="AA1825" s="4">
        <f t="shared" si="718"/>
        <v>-1</v>
      </c>
      <c r="AB1825" s="4">
        <f t="shared" si="719"/>
        <v>-1</v>
      </c>
      <c r="AC1825" s="4">
        <f t="shared" si="720"/>
        <v>0</v>
      </c>
      <c r="AD1825" s="4"/>
      <c r="AE1825" s="4">
        <f t="shared" si="721"/>
        <v>3.4889058913542437E-2</v>
      </c>
      <c r="AF1825" s="31">
        <f t="shared" si="722"/>
        <v>-0.75</v>
      </c>
      <c r="AG1825" s="31">
        <f t="shared" si="723"/>
        <v>-0.69300000000000006</v>
      </c>
      <c r="AH1825" s="3">
        <f t="shared" si="724"/>
        <v>1</v>
      </c>
      <c r="AI1825" s="40">
        <f t="shared" si="725"/>
        <v>1.0673812276771111E-2</v>
      </c>
      <c r="AJ1825" s="3">
        <f t="shared" si="726"/>
        <v>2.3642732049036774E-2</v>
      </c>
      <c r="AK1825" s="3">
        <f t="shared" si="727"/>
        <v>0.81628426069295579</v>
      </c>
    </row>
    <row r="1826" spans="1:37" s="3" customFormat="1" x14ac:dyDescent="0.25">
      <c r="A1826" s="9">
        <v>42659</v>
      </c>
      <c r="B1826" s="1" t="s">
        <v>42</v>
      </c>
      <c r="C1826" s="1" t="s">
        <v>40</v>
      </c>
      <c r="D1826">
        <v>41</v>
      </c>
      <c r="E1826" s="1">
        <v>38</v>
      </c>
      <c r="F1826">
        <f t="shared" si="703"/>
        <v>1</v>
      </c>
      <c r="G1826">
        <f t="shared" si="704"/>
        <v>0</v>
      </c>
      <c r="H1826" s="4">
        <v>2.36</v>
      </c>
      <c r="I1826" s="4">
        <v>1.6659999999999999</v>
      </c>
      <c r="J1826" s="4">
        <v>2.33</v>
      </c>
      <c r="K1826" s="4">
        <v>1.68</v>
      </c>
      <c r="L1826" s="18">
        <f t="shared" si="705"/>
        <v>40</v>
      </c>
      <c r="M1826" s="18">
        <f t="shared" si="706"/>
        <v>60</v>
      </c>
      <c r="N1826" s="18">
        <f t="shared" si="707"/>
        <v>40</v>
      </c>
      <c r="O1826" s="18">
        <f t="shared" si="708"/>
        <v>55</v>
      </c>
      <c r="P1826" s="4">
        <f t="shared" si="709"/>
        <v>201610</v>
      </c>
      <c r="Q1826" s="23">
        <f t="shared" si="710"/>
        <v>2.36</v>
      </c>
      <c r="R1826" s="23">
        <f t="shared" si="711"/>
        <v>-2.2367956191485607</v>
      </c>
      <c r="S1826" s="22">
        <f t="shared" si="712"/>
        <v>0.12320438085143914</v>
      </c>
      <c r="T1826" s="5">
        <f t="shared" si="713"/>
        <v>0.70593220338983054</v>
      </c>
      <c r="U1826" s="5"/>
      <c r="V1826" s="5"/>
      <c r="W1826" s="5">
        <f t="shared" si="714"/>
        <v>1.3599999999999999</v>
      </c>
      <c r="X1826" s="4">
        <f t="shared" si="715"/>
        <v>1.33</v>
      </c>
      <c r="Y1826" s="4">
        <f t="shared" si="716"/>
        <v>-2.9999999999999805E-2</v>
      </c>
      <c r="Z1826" s="30">
        <f t="shared" si="717"/>
        <v>2016</v>
      </c>
      <c r="AA1826" s="4">
        <f t="shared" si="718"/>
        <v>-1</v>
      </c>
      <c r="AB1826" s="4">
        <f t="shared" si="719"/>
        <v>-1</v>
      </c>
      <c r="AC1826" s="4">
        <f t="shared" si="720"/>
        <v>0</v>
      </c>
      <c r="AD1826" s="4"/>
      <c r="AE1826" s="4">
        <f t="shared" si="721"/>
        <v>-5.4557357969011178E-3</v>
      </c>
      <c r="AF1826" s="31">
        <f t="shared" si="722"/>
        <v>0.35999999999999988</v>
      </c>
      <c r="AG1826" s="31">
        <f t="shared" si="723"/>
        <v>0.33000000000000007</v>
      </c>
      <c r="AH1826" s="3">
        <f t="shared" si="724"/>
        <v>0</v>
      </c>
      <c r="AI1826" s="40" t="b">
        <f t="shared" si="725"/>
        <v>0</v>
      </c>
      <c r="AJ1826" s="3">
        <f t="shared" si="726"/>
        <v>2.3407848981619517E-2</v>
      </c>
      <c r="AK1826" s="3">
        <f t="shared" si="727"/>
        <v>0.7395647471875858</v>
      </c>
    </row>
    <row r="1827" spans="1:37" s="3" customFormat="1" x14ac:dyDescent="0.25">
      <c r="A1827" s="9">
        <v>42659</v>
      </c>
      <c r="B1827" s="1" t="s">
        <v>34</v>
      </c>
      <c r="C1827" s="1" t="s">
        <v>43</v>
      </c>
      <c r="D1827">
        <v>27</v>
      </c>
      <c r="E1827" s="1">
        <v>23</v>
      </c>
      <c r="F1827">
        <f t="shared" si="703"/>
        <v>1</v>
      </c>
      <c r="G1827">
        <f t="shared" si="704"/>
        <v>0</v>
      </c>
      <c r="H1827" s="4">
        <v>1.6659999999999999</v>
      </c>
      <c r="I1827" s="4">
        <v>2.36</v>
      </c>
      <c r="J1827" s="4">
        <v>1.526</v>
      </c>
      <c r="K1827" s="4">
        <v>2.71</v>
      </c>
      <c r="L1827" s="18">
        <f t="shared" si="705"/>
        <v>60</v>
      </c>
      <c r="M1827" s="18">
        <f t="shared" si="706"/>
        <v>40</v>
      </c>
      <c r="N1827" s="18">
        <f t="shared" si="707"/>
        <v>65</v>
      </c>
      <c r="O1827" s="18">
        <f t="shared" si="708"/>
        <v>35</v>
      </c>
      <c r="P1827" s="4">
        <f t="shared" si="709"/>
        <v>201610</v>
      </c>
      <c r="Q1827" s="23">
        <f t="shared" si="710"/>
        <v>1.6659999999999999</v>
      </c>
      <c r="R1827" s="23">
        <f t="shared" si="711"/>
        <v>-2.2367956191485607</v>
      </c>
      <c r="S1827" s="22">
        <f t="shared" si="712"/>
        <v>-0.57079561914856081</v>
      </c>
      <c r="T1827" s="5">
        <f t="shared" si="713"/>
        <v>1.4165666266506602</v>
      </c>
      <c r="U1827" s="5"/>
      <c r="V1827" s="5"/>
      <c r="W1827" s="5">
        <f t="shared" si="714"/>
        <v>0.66599999999999993</v>
      </c>
      <c r="X1827" s="4">
        <f t="shared" si="715"/>
        <v>0.52600000000000002</v>
      </c>
      <c r="Y1827" s="4">
        <f t="shared" si="716"/>
        <v>-0.1399999999999999</v>
      </c>
      <c r="Z1827" s="30">
        <f t="shared" si="717"/>
        <v>2016</v>
      </c>
      <c r="AA1827" s="4">
        <f t="shared" si="718"/>
        <v>-1</v>
      </c>
      <c r="AB1827" s="4">
        <f t="shared" si="719"/>
        <v>-1</v>
      </c>
      <c r="AC1827" s="4">
        <f t="shared" si="720"/>
        <v>0</v>
      </c>
      <c r="AD1827" s="4"/>
      <c r="AE1827" s="4">
        <f t="shared" si="721"/>
        <v>-5.5067898719120545E-2</v>
      </c>
      <c r="AF1827" s="31">
        <f t="shared" si="722"/>
        <v>-0.33400000000000007</v>
      </c>
      <c r="AG1827" s="31">
        <f t="shared" si="723"/>
        <v>-0.47399999999999998</v>
      </c>
      <c r="AH1827" s="3">
        <f t="shared" si="724"/>
        <v>1</v>
      </c>
      <c r="AI1827" s="40">
        <f t="shared" si="725"/>
        <v>3.0756213924684195E-2</v>
      </c>
      <c r="AJ1827" s="3">
        <f t="shared" si="726"/>
        <v>2.3407848981619517E-2</v>
      </c>
      <c r="AK1827" s="3">
        <f t="shared" si="727"/>
        <v>0.7395647471875858</v>
      </c>
    </row>
    <row r="1828" spans="1:37" s="3" customFormat="1" x14ac:dyDescent="0.25">
      <c r="A1828" s="9">
        <v>42659</v>
      </c>
      <c r="B1828" s="1" t="s">
        <v>50</v>
      </c>
      <c r="C1828" s="1" t="s">
        <v>58</v>
      </c>
      <c r="D1828">
        <v>28</v>
      </c>
      <c r="E1828" s="1">
        <v>26</v>
      </c>
      <c r="F1828">
        <f t="shared" si="703"/>
        <v>1</v>
      </c>
      <c r="G1828">
        <f t="shared" si="704"/>
        <v>0</v>
      </c>
      <c r="H1828" s="4">
        <v>1.3069999999999999</v>
      </c>
      <c r="I1828" s="4">
        <v>3.85</v>
      </c>
      <c r="J1828" s="4">
        <v>1.3169999999999999</v>
      </c>
      <c r="K1828" s="4">
        <v>3.77</v>
      </c>
      <c r="L1828" s="18">
        <f t="shared" si="705"/>
        <v>70</v>
      </c>
      <c r="M1828" s="18">
        <f t="shared" si="706"/>
        <v>25</v>
      </c>
      <c r="N1828" s="18">
        <f t="shared" si="707"/>
        <v>75</v>
      </c>
      <c r="O1828" s="18">
        <f t="shared" si="708"/>
        <v>25</v>
      </c>
      <c r="P1828" s="4">
        <f t="shared" si="709"/>
        <v>201610</v>
      </c>
      <c r="Q1828" s="23">
        <f t="shared" si="710"/>
        <v>1.3069999999999999</v>
      </c>
      <c r="R1828" s="23">
        <f t="shared" si="711"/>
        <v>-3.6082061832104699</v>
      </c>
      <c r="S1828" s="22">
        <f t="shared" si="712"/>
        <v>-2.30120618321047</v>
      </c>
      <c r="T1828" s="5">
        <f t="shared" si="713"/>
        <v>2.9456771231828616</v>
      </c>
      <c r="U1828" s="5"/>
      <c r="V1828" s="5"/>
      <c r="W1828" s="5">
        <f t="shared" si="714"/>
        <v>0.30699999999999994</v>
      </c>
      <c r="X1828" s="4">
        <f t="shared" si="715"/>
        <v>0.31699999999999995</v>
      </c>
      <c r="Y1828" s="4">
        <f t="shared" si="716"/>
        <v>1.0000000000000009E-2</v>
      </c>
      <c r="Z1828" s="30">
        <f t="shared" si="717"/>
        <v>2016</v>
      </c>
      <c r="AA1828" s="4">
        <f t="shared" si="718"/>
        <v>-1</v>
      </c>
      <c r="AB1828" s="4">
        <f t="shared" si="719"/>
        <v>-1</v>
      </c>
      <c r="AC1828" s="4">
        <f t="shared" si="720"/>
        <v>0</v>
      </c>
      <c r="AD1828" s="4"/>
      <c r="AE1828" s="4">
        <f t="shared" si="721"/>
        <v>5.809498413716474E-3</v>
      </c>
      <c r="AF1828" s="31">
        <f t="shared" si="722"/>
        <v>-0.69300000000000006</v>
      </c>
      <c r="AG1828" s="31">
        <f t="shared" si="723"/>
        <v>-0.68300000000000005</v>
      </c>
      <c r="AH1828" s="3">
        <f t="shared" si="724"/>
        <v>0</v>
      </c>
      <c r="AI1828" s="40" t="b">
        <f t="shared" si="725"/>
        <v>0</v>
      </c>
      <c r="AJ1828" s="3">
        <f t="shared" si="726"/>
        <v>2.424859414388203E-2</v>
      </c>
      <c r="AK1828" s="3">
        <f t="shared" si="727"/>
        <v>0.79633120344464525</v>
      </c>
    </row>
    <row r="1829" spans="1:37" s="3" customFormat="1" x14ac:dyDescent="0.25">
      <c r="A1829" s="9">
        <v>42659</v>
      </c>
      <c r="B1829" s="1" t="s">
        <v>48</v>
      </c>
      <c r="C1829" s="1" t="s">
        <v>55</v>
      </c>
      <c r="D1829">
        <v>27</v>
      </c>
      <c r="E1829" s="1">
        <v>20</v>
      </c>
      <c r="F1829">
        <f t="shared" si="703"/>
        <v>1</v>
      </c>
      <c r="G1829">
        <f t="shared" si="704"/>
        <v>0</v>
      </c>
      <c r="H1829" s="4">
        <v>2.16</v>
      </c>
      <c r="I1829" s="4">
        <v>1.7809999999999999</v>
      </c>
      <c r="J1829" s="4">
        <v>2.36</v>
      </c>
      <c r="K1829" s="4">
        <v>1.6659999999999999</v>
      </c>
      <c r="L1829" s="18">
        <f t="shared" si="705"/>
        <v>40</v>
      </c>
      <c r="M1829" s="18">
        <f t="shared" si="706"/>
        <v>55</v>
      </c>
      <c r="N1829" s="18">
        <f t="shared" si="707"/>
        <v>40</v>
      </c>
      <c r="O1829" s="18">
        <f t="shared" si="708"/>
        <v>60</v>
      </c>
      <c r="P1829" s="4">
        <f t="shared" si="709"/>
        <v>201610</v>
      </c>
      <c r="Q1829" s="23">
        <f t="shared" si="710"/>
        <v>2.16</v>
      </c>
      <c r="R1829" s="23">
        <f t="shared" si="711"/>
        <v>-2.1424786966311977</v>
      </c>
      <c r="S1829" s="22">
        <f t="shared" si="712"/>
        <v>1.7521303368802421E-2</v>
      </c>
      <c r="T1829" s="5">
        <f t="shared" si="713"/>
        <v>0.82453703703703696</v>
      </c>
      <c r="U1829" s="5"/>
      <c r="V1829" s="5"/>
      <c r="W1829" s="5">
        <f t="shared" si="714"/>
        <v>1.1600000000000001</v>
      </c>
      <c r="X1829" s="4">
        <f t="shared" si="715"/>
        <v>1.3599999999999999</v>
      </c>
      <c r="Y1829" s="4">
        <f t="shared" si="716"/>
        <v>0.19999999999999973</v>
      </c>
      <c r="Z1829" s="30">
        <f t="shared" si="717"/>
        <v>2016</v>
      </c>
      <c r="AA1829" s="4">
        <f t="shared" si="718"/>
        <v>-1</v>
      </c>
      <c r="AB1829" s="4">
        <f t="shared" si="719"/>
        <v>-1</v>
      </c>
      <c r="AC1829" s="4">
        <f t="shared" si="720"/>
        <v>0</v>
      </c>
      <c r="AD1829" s="4"/>
      <c r="AE1829" s="4">
        <f t="shared" si="721"/>
        <v>3.9234149403640839E-2</v>
      </c>
      <c r="AF1829" s="31">
        <f t="shared" si="722"/>
        <v>0.16000000000000014</v>
      </c>
      <c r="AG1829" s="31">
        <f t="shared" si="723"/>
        <v>0.35999999999999988</v>
      </c>
      <c r="AH1829" s="3">
        <f t="shared" si="724"/>
        <v>1</v>
      </c>
      <c r="AI1829" s="40">
        <f t="shared" si="725"/>
        <v>1.4788873133547042E-2</v>
      </c>
      <c r="AJ1829" s="3">
        <f t="shared" si="726"/>
        <v>2.3861963968535793E-2</v>
      </c>
      <c r="AK1829" s="3">
        <f t="shared" si="727"/>
        <v>0.73370004464041894</v>
      </c>
    </row>
    <row r="1830" spans="1:37" s="3" customFormat="1" x14ac:dyDescent="0.25">
      <c r="A1830" s="9">
        <v>42656</v>
      </c>
      <c r="B1830" s="1" t="s">
        <v>64</v>
      </c>
      <c r="C1830" s="1" t="s">
        <v>35</v>
      </c>
      <c r="D1830">
        <v>21</v>
      </c>
      <c r="E1830" s="1">
        <v>13</v>
      </c>
      <c r="F1830">
        <f t="shared" si="703"/>
        <v>1</v>
      </c>
      <c r="G1830">
        <f t="shared" si="704"/>
        <v>0</v>
      </c>
      <c r="H1830" s="4">
        <v>2.5499999999999998</v>
      </c>
      <c r="I1830" s="4">
        <v>1.581</v>
      </c>
      <c r="J1830" s="4">
        <v>2.37</v>
      </c>
      <c r="K1830" s="4">
        <v>1.657</v>
      </c>
      <c r="L1830" s="18">
        <f t="shared" si="705"/>
        <v>30</v>
      </c>
      <c r="M1830" s="18">
        <f t="shared" si="706"/>
        <v>60</v>
      </c>
      <c r="N1830" s="18">
        <f t="shared" si="707"/>
        <v>40</v>
      </c>
      <c r="O1830" s="18">
        <f t="shared" si="708"/>
        <v>60</v>
      </c>
      <c r="P1830" s="4">
        <f t="shared" si="709"/>
        <v>201610</v>
      </c>
      <c r="Q1830" s="23">
        <f t="shared" si="710"/>
        <v>2.5499999999999998</v>
      </c>
      <c r="R1830" s="23">
        <f t="shared" si="711"/>
        <v>-2.3663316861917716</v>
      </c>
      <c r="S1830" s="22">
        <f t="shared" si="712"/>
        <v>0.18366831380822823</v>
      </c>
      <c r="T1830" s="5">
        <f t="shared" si="713"/>
        <v>0.62</v>
      </c>
      <c r="U1830" s="5"/>
      <c r="V1830" s="5"/>
      <c r="W1830" s="5">
        <f t="shared" si="714"/>
        <v>1.5499999999999998</v>
      </c>
      <c r="X1830" s="4">
        <f t="shared" si="715"/>
        <v>1.37</v>
      </c>
      <c r="Y1830" s="4">
        <f t="shared" si="716"/>
        <v>-0.17999999999999972</v>
      </c>
      <c r="Z1830" s="30">
        <f t="shared" si="717"/>
        <v>2016</v>
      </c>
      <c r="AA1830" s="4">
        <f t="shared" si="718"/>
        <v>-1</v>
      </c>
      <c r="AB1830" s="4">
        <f t="shared" si="719"/>
        <v>-1</v>
      </c>
      <c r="AC1830" s="4">
        <f t="shared" si="720"/>
        <v>0</v>
      </c>
      <c r="AD1830" s="4"/>
      <c r="AE1830" s="4">
        <f t="shared" si="721"/>
        <v>-2.9784065524944059E-2</v>
      </c>
      <c r="AF1830" s="31">
        <f t="shared" si="722"/>
        <v>0.54999999999999982</v>
      </c>
      <c r="AG1830" s="31">
        <f t="shared" si="723"/>
        <v>0.37000000000000011</v>
      </c>
      <c r="AH1830" s="3">
        <f t="shared" si="724"/>
        <v>1</v>
      </c>
      <c r="AI1830" s="40" t="b">
        <f t="shared" si="725"/>
        <v>0</v>
      </c>
      <c r="AJ1830" s="3">
        <f t="shared" si="726"/>
        <v>2.4074074074074248E-2</v>
      </c>
      <c r="AK1830" s="3">
        <f t="shared" si="727"/>
        <v>0.74583772204516752</v>
      </c>
    </row>
    <row r="1831" spans="1:37" s="3" customFormat="1" x14ac:dyDescent="0.25">
      <c r="A1831" s="9">
        <v>42653</v>
      </c>
      <c r="B1831" s="1" t="s">
        <v>40</v>
      </c>
      <c r="C1831" s="1" t="s">
        <v>39</v>
      </c>
      <c r="D1831">
        <v>14</v>
      </c>
      <c r="E1831" s="1">
        <v>17</v>
      </c>
      <c r="F1831">
        <f t="shared" si="703"/>
        <v>0</v>
      </c>
      <c r="G1831">
        <f t="shared" si="704"/>
        <v>1</v>
      </c>
      <c r="H1831" s="4">
        <v>1.4950000000000001</v>
      </c>
      <c r="I1831" s="4">
        <v>2.81</v>
      </c>
      <c r="J1831" s="4">
        <v>1.413</v>
      </c>
      <c r="K1831" s="4">
        <v>3.16</v>
      </c>
      <c r="L1831" s="18">
        <f t="shared" si="705"/>
        <v>60</v>
      </c>
      <c r="M1831" s="18">
        <f t="shared" si="706"/>
        <v>35</v>
      </c>
      <c r="N1831" s="18">
        <f t="shared" si="707"/>
        <v>70</v>
      </c>
      <c r="O1831" s="18">
        <f t="shared" si="708"/>
        <v>30</v>
      </c>
      <c r="P1831" s="4">
        <f t="shared" si="709"/>
        <v>201610</v>
      </c>
      <c r="Q1831" s="23">
        <f t="shared" si="710"/>
        <v>0.53202846975088969</v>
      </c>
      <c r="R1831" s="23">
        <f t="shared" si="711"/>
        <v>-2.5726882080473237</v>
      </c>
      <c r="S1831" s="22">
        <f t="shared" si="712"/>
        <v>-2.040659738296434</v>
      </c>
      <c r="T1831" s="5">
        <f t="shared" si="713"/>
        <v>1.8795986622073577</v>
      </c>
      <c r="U1831" s="5"/>
      <c r="V1831" s="5"/>
      <c r="W1831" s="5">
        <f t="shared" si="714"/>
        <v>-1</v>
      </c>
      <c r="X1831" s="4">
        <f t="shared" si="715"/>
        <v>-1</v>
      </c>
      <c r="Y1831" s="4">
        <f t="shared" si="716"/>
        <v>0</v>
      </c>
      <c r="Z1831" s="30">
        <f t="shared" si="717"/>
        <v>2016</v>
      </c>
      <c r="AA1831" s="4">
        <f t="shared" si="718"/>
        <v>1.81</v>
      </c>
      <c r="AB1831" s="4">
        <f t="shared" si="719"/>
        <v>2.16</v>
      </c>
      <c r="AC1831" s="4">
        <f t="shared" si="720"/>
        <v>0.35000000000000009</v>
      </c>
      <c r="AD1831" s="4"/>
      <c r="AE1831" s="4">
        <f t="shared" si="721"/>
        <v>-3.881776244002777E-2</v>
      </c>
      <c r="AF1831" s="31">
        <f t="shared" si="722"/>
        <v>0.81</v>
      </c>
      <c r="AG1831" s="31">
        <f t="shared" si="723"/>
        <v>1.1600000000000001</v>
      </c>
      <c r="AH1831" s="3">
        <f t="shared" si="724"/>
        <v>1</v>
      </c>
      <c r="AI1831" s="40">
        <f t="shared" si="725"/>
        <v>1.4647982727234332E-2</v>
      </c>
      <c r="AJ1831" s="3">
        <f t="shared" si="726"/>
        <v>2.4169570267131069E-2</v>
      </c>
      <c r="AK1831" s="3">
        <f t="shared" si="727"/>
        <v>0.75606274600001655</v>
      </c>
    </row>
    <row r="1832" spans="1:37" s="3" customFormat="1" x14ac:dyDescent="0.25">
      <c r="A1832" s="9">
        <v>42652</v>
      </c>
      <c r="B1832" s="1" t="s">
        <v>62</v>
      </c>
      <c r="C1832" s="1" t="s">
        <v>34</v>
      </c>
      <c r="D1832">
        <v>23</v>
      </c>
      <c r="E1832" s="1">
        <v>16</v>
      </c>
      <c r="F1832">
        <f t="shared" si="703"/>
        <v>1</v>
      </c>
      <c r="G1832">
        <f t="shared" si="704"/>
        <v>0</v>
      </c>
      <c r="H1832" s="4">
        <v>1.294</v>
      </c>
      <c r="I1832" s="4">
        <v>3.97</v>
      </c>
      <c r="J1832" s="4">
        <v>1.325</v>
      </c>
      <c r="K1832" s="4">
        <v>3.7</v>
      </c>
      <c r="L1832" s="18">
        <f t="shared" si="705"/>
        <v>70</v>
      </c>
      <c r="M1832" s="18">
        <f t="shared" si="706"/>
        <v>25</v>
      </c>
      <c r="N1832" s="18">
        <f t="shared" si="707"/>
        <v>75</v>
      </c>
      <c r="O1832" s="18">
        <f t="shared" si="708"/>
        <v>25</v>
      </c>
      <c r="P1832" s="4">
        <f t="shared" si="709"/>
        <v>201610</v>
      </c>
      <c r="Q1832" s="23">
        <f t="shared" si="710"/>
        <v>1.294</v>
      </c>
      <c r="R1832" s="23">
        <f t="shared" si="711"/>
        <v>-3.7380608809180229</v>
      </c>
      <c r="S1832" s="22">
        <f t="shared" si="712"/>
        <v>-2.4440608809180229</v>
      </c>
      <c r="T1832" s="5">
        <f t="shared" si="713"/>
        <v>3.0680061823802163</v>
      </c>
      <c r="U1832" s="5"/>
      <c r="V1832" s="5"/>
      <c r="W1832" s="5">
        <f t="shared" si="714"/>
        <v>0.29400000000000004</v>
      </c>
      <c r="X1832" s="4">
        <f t="shared" si="715"/>
        <v>0.32499999999999996</v>
      </c>
      <c r="Y1832" s="4">
        <f t="shared" si="716"/>
        <v>3.0999999999999917E-2</v>
      </c>
      <c r="Z1832" s="30">
        <f t="shared" si="717"/>
        <v>2016</v>
      </c>
      <c r="AA1832" s="4">
        <f t="shared" si="718"/>
        <v>-1</v>
      </c>
      <c r="AB1832" s="4">
        <f t="shared" si="719"/>
        <v>-1</v>
      </c>
      <c r="AC1832" s="4">
        <f t="shared" si="720"/>
        <v>0</v>
      </c>
      <c r="AD1832" s="4"/>
      <c r="AE1832" s="4">
        <f t="shared" si="721"/>
        <v>1.8080545915837853E-2</v>
      </c>
      <c r="AF1832" s="31">
        <f t="shared" si="722"/>
        <v>-0.70599999999999996</v>
      </c>
      <c r="AG1832" s="31">
        <f t="shared" si="723"/>
        <v>-0.67500000000000004</v>
      </c>
      <c r="AH1832" s="3">
        <f t="shared" si="724"/>
        <v>0</v>
      </c>
      <c r="AI1832" s="40" t="b">
        <f t="shared" si="725"/>
        <v>0</v>
      </c>
      <c r="AJ1832" s="3">
        <f t="shared" si="726"/>
        <v>2.4091945288753691E-2</v>
      </c>
      <c r="AK1832" s="3">
        <f t="shared" si="727"/>
        <v>0.80053517770184102</v>
      </c>
    </row>
    <row r="1833" spans="1:37" s="3" customFormat="1" x14ac:dyDescent="0.25">
      <c r="A1833" s="9">
        <v>42652</v>
      </c>
      <c r="B1833" s="1" t="s">
        <v>37</v>
      </c>
      <c r="C1833" s="1" t="s">
        <v>44</v>
      </c>
      <c r="D1833">
        <v>28</v>
      </c>
      <c r="E1833" s="1">
        <v>14</v>
      </c>
      <c r="F1833">
        <f t="shared" si="703"/>
        <v>1</v>
      </c>
      <c r="G1833">
        <f t="shared" si="704"/>
        <v>0</v>
      </c>
      <c r="H1833" s="4">
        <v>2.06</v>
      </c>
      <c r="I1833" s="4">
        <v>1.8540000000000001</v>
      </c>
      <c r="J1833" s="4">
        <v>2.2000000000000002</v>
      </c>
      <c r="K1833" s="4">
        <v>1.7509999999999999</v>
      </c>
      <c r="L1833" s="18">
        <f t="shared" si="705"/>
        <v>40</v>
      </c>
      <c r="M1833" s="18">
        <f t="shared" si="706"/>
        <v>50</v>
      </c>
      <c r="N1833" s="18">
        <f t="shared" si="707"/>
        <v>45</v>
      </c>
      <c r="O1833" s="18">
        <f t="shared" si="708"/>
        <v>55</v>
      </c>
      <c r="P1833" s="4">
        <f t="shared" si="709"/>
        <v>201610</v>
      </c>
      <c r="Q1833" s="23">
        <f t="shared" si="710"/>
        <v>2.06</v>
      </c>
      <c r="R1833" s="23">
        <f t="shared" si="711"/>
        <v>-2.1143564137687241</v>
      </c>
      <c r="S1833" s="22">
        <f t="shared" si="712"/>
        <v>-5.4356413768724021E-2</v>
      </c>
      <c r="T1833" s="5">
        <f t="shared" si="713"/>
        <v>0.9</v>
      </c>
      <c r="U1833" s="5"/>
      <c r="V1833" s="5"/>
      <c r="W1833" s="5">
        <f t="shared" si="714"/>
        <v>1.06</v>
      </c>
      <c r="X1833" s="4">
        <f t="shared" si="715"/>
        <v>1.2000000000000002</v>
      </c>
      <c r="Y1833" s="4">
        <f t="shared" si="716"/>
        <v>0.14000000000000012</v>
      </c>
      <c r="Z1833" s="30">
        <f t="shared" si="717"/>
        <v>2016</v>
      </c>
      <c r="AA1833" s="4">
        <f t="shared" si="718"/>
        <v>-1</v>
      </c>
      <c r="AB1833" s="4">
        <f t="shared" si="719"/>
        <v>-1</v>
      </c>
      <c r="AC1833" s="4">
        <f t="shared" si="720"/>
        <v>0</v>
      </c>
      <c r="AD1833" s="4"/>
      <c r="AE1833" s="4">
        <f t="shared" si="721"/>
        <v>3.0891438658428971E-2</v>
      </c>
      <c r="AF1833" s="31">
        <f t="shared" si="722"/>
        <v>6.0000000000000053E-2</v>
      </c>
      <c r="AG1833" s="31">
        <f t="shared" si="723"/>
        <v>0.20000000000000018</v>
      </c>
      <c r="AH1833" s="3">
        <f t="shared" si="724"/>
        <v>1</v>
      </c>
      <c r="AI1833" s="40" t="b">
        <f t="shared" si="725"/>
        <v>0</v>
      </c>
      <c r="AJ1833" s="3">
        <f t="shared" si="726"/>
        <v>2.421052631578946E-2</v>
      </c>
      <c r="AK1833" s="3">
        <f t="shared" si="727"/>
        <v>0.73167142704151189</v>
      </c>
    </row>
    <row r="1834" spans="1:37" s="3" customFormat="1" x14ac:dyDescent="0.25">
      <c r="A1834" s="9">
        <v>42652</v>
      </c>
      <c r="B1834" s="1" t="s">
        <v>73</v>
      </c>
      <c r="C1834" s="1" t="s">
        <v>46</v>
      </c>
      <c r="D1834">
        <v>19</v>
      </c>
      <c r="E1834" s="1">
        <v>30</v>
      </c>
      <c r="F1834">
        <f t="shared" si="703"/>
        <v>0</v>
      </c>
      <c r="G1834">
        <f t="shared" si="704"/>
        <v>1</v>
      </c>
      <c r="H1834" s="4">
        <v>1.704</v>
      </c>
      <c r="I1834" s="4">
        <v>2.29</v>
      </c>
      <c r="J1834" s="4">
        <v>2.21</v>
      </c>
      <c r="K1834" s="4">
        <v>1.746</v>
      </c>
      <c r="L1834" s="18">
        <f t="shared" si="705"/>
        <v>50</v>
      </c>
      <c r="M1834" s="18">
        <f t="shared" si="706"/>
        <v>40</v>
      </c>
      <c r="N1834" s="18">
        <f t="shared" si="707"/>
        <v>45</v>
      </c>
      <c r="O1834" s="18">
        <f t="shared" si="708"/>
        <v>55</v>
      </c>
      <c r="P1834" s="4">
        <f t="shared" si="709"/>
        <v>201610</v>
      </c>
      <c r="Q1834" s="23">
        <f t="shared" si="710"/>
        <v>0.74410480349344976</v>
      </c>
      <c r="R1834" s="23">
        <f t="shared" si="711"/>
        <v>-2.1956483439041579</v>
      </c>
      <c r="S1834" s="22">
        <f t="shared" si="712"/>
        <v>-1.4515435404107082</v>
      </c>
      <c r="T1834" s="5">
        <f t="shared" si="713"/>
        <v>1.3438967136150235</v>
      </c>
      <c r="U1834" s="5"/>
      <c r="V1834" s="5"/>
      <c r="W1834" s="5">
        <f t="shared" si="714"/>
        <v>-1</v>
      </c>
      <c r="X1834" s="4">
        <f t="shared" si="715"/>
        <v>-1</v>
      </c>
      <c r="Y1834" s="4">
        <f t="shared" si="716"/>
        <v>0</v>
      </c>
      <c r="Z1834" s="30">
        <f t="shared" si="717"/>
        <v>2016</v>
      </c>
      <c r="AA1834" s="4">
        <f t="shared" si="718"/>
        <v>1.29</v>
      </c>
      <c r="AB1834" s="4">
        <f t="shared" si="719"/>
        <v>0.746</v>
      </c>
      <c r="AC1834" s="4">
        <f t="shared" si="720"/>
        <v>-0.54400000000000004</v>
      </c>
      <c r="AD1834" s="4"/>
      <c r="AE1834" s="4">
        <f t="shared" si="721"/>
        <v>0.13436577231109131</v>
      </c>
      <c r="AF1834" s="31">
        <f t="shared" si="722"/>
        <v>0.29000000000000004</v>
      </c>
      <c r="AG1834" s="31">
        <f t="shared" si="723"/>
        <v>-0.254</v>
      </c>
      <c r="AH1834" s="3">
        <f t="shared" si="724"/>
        <v>1</v>
      </c>
      <c r="AI1834" s="40">
        <f t="shared" si="725"/>
        <v>0.11083008950977091</v>
      </c>
      <c r="AJ1834" s="3">
        <f t="shared" si="726"/>
        <v>2.2994491737606371E-2</v>
      </c>
      <c r="AK1834" s="3">
        <f t="shared" si="727"/>
        <v>0.73770022684838132</v>
      </c>
    </row>
    <row r="1835" spans="1:37" s="3" customFormat="1" x14ac:dyDescent="0.25">
      <c r="A1835" s="9">
        <v>42652</v>
      </c>
      <c r="B1835" s="1" t="s">
        <v>54</v>
      </c>
      <c r="C1835" s="1" t="s">
        <v>64</v>
      </c>
      <c r="D1835">
        <v>34</v>
      </c>
      <c r="E1835" s="1">
        <v>31</v>
      </c>
      <c r="F1835">
        <f t="shared" si="703"/>
        <v>1</v>
      </c>
      <c r="G1835">
        <f t="shared" si="704"/>
        <v>0</v>
      </c>
      <c r="H1835" s="4">
        <v>1.5069999999999999</v>
      </c>
      <c r="I1835" s="4">
        <v>2.77</v>
      </c>
      <c r="J1835" s="4">
        <v>1.512</v>
      </c>
      <c r="K1835" s="4">
        <v>2.75</v>
      </c>
      <c r="L1835" s="18">
        <f t="shared" si="705"/>
        <v>60</v>
      </c>
      <c r="M1835" s="18">
        <f t="shared" si="706"/>
        <v>35</v>
      </c>
      <c r="N1835" s="18">
        <f t="shared" si="707"/>
        <v>65</v>
      </c>
      <c r="O1835" s="18">
        <f t="shared" si="708"/>
        <v>35</v>
      </c>
      <c r="P1835" s="4">
        <f t="shared" si="709"/>
        <v>201610</v>
      </c>
      <c r="Q1835" s="23">
        <f t="shared" si="710"/>
        <v>1.5069999999999999</v>
      </c>
      <c r="R1835" s="23">
        <f t="shared" si="711"/>
        <v>-2.537358339183633</v>
      </c>
      <c r="S1835" s="22">
        <f t="shared" si="712"/>
        <v>-1.0303583391836331</v>
      </c>
      <c r="T1835" s="5">
        <f t="shared" si="713"/>
        <v>1.8380889183808893</v>
      </c>
      <c r="U1835" s="5"/>
      <c r="V1835" s="5"/>
      <c r="W1835" s="5">
        <f t="shared" si="714"/>
        <v>0.5069999999999999</v>
      </c>
      <c r="X1835" s="4">
        <f t="shared" si="715"/>
        <v>0.51200000000000001</v>
      </c>
      <c r="Y1835" s="4">
        <f t="shared" si="716"/>
        <v>5.0000000000001155E-3</v>
      </c>
      <c r="Z1835" s="30">
        <f t="shared" si="717"/>
        <v>2016</v>
      </c>
      <c r="AA1835" s="4">
        <f t="shared" si="718"/>
        <v>-1</v>
      </c>
      <c r="AB1835" s="4">
        <f t="shared" si="719"/>
        <v>-1</v>
      </c>
      <c r="AC1835" s="4">
        <f t="shared" si="720"/>
        <v>0</v>
      </c>
      <c r="AD1835" s="4"/>
      <c r="AE1835" s="4">
        <f t="shared" si="721"/>
        <v>2.1943452600386992E-3</v>
      </c>
      <c r="AF1835" s="31">
        <f t="shared" si="722"/>
        <v>-0.4930000000000001</v>
      </c>
      <c r="AG1835" s="31">
        <f t="shared" si="723"/>
        <v>-0.48799999999999999</v>
      </c>
      <c r="AH1835" s="3">
        <f t="shared" si="724"/>
        <v>0</v>
      </c>
      <c r="AI1835" s="40" t="b">
        <f t="shared" si="725"/>
        <v>0</v>
      </c>
      <c r="AJ1835" s="3">
        <f t="shared" si="726"/>
        <v>2.3991115267711138E-2</v>
      </c>
      <c r="AK1835" s="3">
        <f t="shared" si="727"/>
        <v>0.75455555495279314</v>
      </c>
    </row>
    <row r="1836" spans="1:37" s="3" customFormat="1" x14ac:dyDescent="0.25">
      <c r="A1836" s="9">
        <v>42652</v>
      </c>
      <c r="B1836" s="1" t="s">
        <v>35</v>
      </c>
      <c r="C1836" s="1" t="s">
        <v>41</v>
      </c>
      <c r="D1836">
        <v>16</v>
      </c>
      <c r="E1836" s="1">
        <v>23</v>
      </c>
      <c r="F1836">
        <f t="shared" si="703"/>
        <v>0</v>
      </c>
      <c r="G1836">
        <f t="shared" si="704"/>
        <v>1</v>
      </c>
      <c r="H1836" s="4">
        <v>1.4039999999999999</v>
      </c>
      <c r="I1836" s="4">
        <v>3.2</v>
      </c>
      <c r="J1836" s="4">
        <v>1.512</v>
      </c>
      <c r="K1836" s="4">
        <v>2.75</v>
      </c>
      <c r="L1836" s="18">
        <f t="shared" si="705"/>
        <v>70</v>
      </c>
      <c r="M1836" s="18">
        <f t="shared" si="706"/>
        <v>30</v>
      </c>
      <c r="N1836" s="18">
        <f t="shared" si="707"/>
        <v>65</v>
      </c>
      <c r="O1836" s="18">
        <f t="shared" si="708"/>
        <v>35</v>
      </c>
      <c r="P1836" s="4">
        <f t="shared" si="709"/>
        <v>201610</v>
      </c>
      <c r="Q1836" s="23">
        <f t="shared" si="710"/>
        <v>0.43874999999999997</v>
      </c>
      <c r="R1836" s="23">
        <f t="shared" si="711"/>
        <v>-2.9297929792979303</v>
      </c>
      <c r="S1836" s="22">
        <f t="shared" si="712"/>
        <v>-2.4910429792979301</v>
      </c>
      <c r="T1836" s="5">
        <f t="shared" si="713"/>
        <v>2.2792022792022792</v>
      </c>
      <c r="U1836" s="5"/>
      <c r="V1836" s="5"/>
      <c r="W1836" s="5">
        <f t="shared" si="714"/>
        <v>-1</v>
      </c>
      <c r="X1836" s="4">
        <f t="shared" si="715"/>
        <v>-1</v>
      </c>
      <c r="Y1836" s="4">
        <f t="shared" si="716"/>
        <v>0</v>
      </c>
      <c r="Z1836" s="30">
        <f t="shared" si="717"/>
        <v>2016</v>
      </c>
      <c r="AA1836" s="4">
        <f t="shared" si="718"/>
        <v>2.2000000000000002</v>
      </c>
      <c r="AB1836" s="4">
        <f t="shared" si="719"/>
        <v>1.75</v>
      </c>
      <c r="AC1836" s="4">
        <f t="shared" si="720"/>
        <v>-0.45000000000000018</v>
      </c>
      <c r="AD1836" s="4"/>
      <c r="AE1836" s="4">
        <f t="shared" si="721"/>
        <v>5.0875050875050953E-2</v>
      </c>
      <c r="AF1836" s="31">
        <f t="shared" si="722"/>
        <v>1.2000000000000002</v>
      </c>
      <c r="AG1836" s="31">
        <f t="shared" si="723"/>
        <v>0.75</v>
      </c>
      <c r="AH1836" s="3">
        <f t="shared" si="724"/>
        <v>1</v>
      </c>
      <c r="AI1836" s="40">
        <f t="shared" si="725"/>
        <v>2.6124338624338606E-2</v>
      </c>
      <c r="AJ1836" s="3">
        <f t="shared" si="726"/>
        <v>2.4152910512597825E-2</v>
      </c>
      <c r="AK1836" s="3">
        <f t="shared" si="727"/>
        <v>0.77191267978750178</v>
      </c>
    </row>
    <row r="1837" spans="1:37" s="3" customFormat="1" x14ac:dyDescent="0.25">
      <c r="A1837" s="9">
        <v>42652</v>
      </c>
      <c r="B1837" s="1" t="s">
        <v>43</v>
      </c>
      <c r="C1837" s="1" t="s">
        <v>48</v>
      </c>
      <c r="D1837">
        <v>10</v>
      </c>
      <c r="E1837" s="1">
        <v>16</v>
      </c>
      <c r="F1837">
        <f t="shared" si="703"/>
        <v>0</v>
      </c>
      <c r="G1837">
        <f t="shared" si="704"/>
        <v>1</v>
      </c>
      <c r="H1837" s="4">
        <v>1.5309999999999999</v>
      </c>
      <c r="I1837" s="4">
        <v>2.69</v>
      </c>
      <c r="J1837" s="4">
        <v>1.526</v>
      </c>
      <c r="K1837" s="4">
        <v>2.71</v>
      </c>
      <c r="L1837" s="18">
        <f t="shared" si="705"/>
        <v>60</v>
      </c>
      <c r="M1837" s="18">
        <f t="shared" si="706"/>
        <v>35</v>
      </c>
      <c r="N1837" s="18">
        <f t="shared" si="707"/>
        <v>65</v>
      </c>
      <c r="O1837" s="18">
        <f t="shared" si="708"/>
        <v>35</v>
      </c>
      <c r="P1837" s="4">
        <f t="shared" si="709"/>
        <v>201610</v>
      </c>
      <c r="Q1837" s="23">
        <f t="shared" si="710"/>
        <v>0.56914498141263936</v>
      </c>
      <c r="R1837" s="23">
        <f t="shared" si="711"/>
        <v>-2.474955147706126</v>
      </c>
      <c r="S1837" s="22">
        <f t="shared" si="712"/>
        <v>-1.9058101662934868</v>
      </c>
      <c r="T1837" s="5">
        <f t="shared" si="713"/>
        <v>1.7570215545395167</v>
      </c>
      <c r="U1837" s="5"/>
      <c r="V1837" s="5"/>
      <c r="W1837" s="5">
        <f t="shared" si="714"/>
        <v>-1</v>
      </c>
      <c r="X1837" s="4">
        <f t="shared" si="715"/>
        <v>-1</v>
      </c>
      <c r="Y1837" s="4">
        <f t="shared" si="716"/>
        <v>0</v>
      </c>
      <c r="Z1837" s="30">
        <f t="shared" si="717"/>
        <v>2016</v>
      </c>
      <c r="AA1837" s="4">
        <f t="shared" si="718"/>
        <v>1.69</v>
      </c>
      <c r="AB1837" s="4">
        <f t="shared" si="719"/>
        <v>1.71</v>
      </c>
      <c r="AC1837" s="4">
        <f t="shared" si="720"/>
        <v>2.0000000000000018E-2</v>
      </c>
      <c r="AD1837" s="4"/>
      <c r="AE1837" s="4">
        <f t="shared" si="721"/>
        <v>-2.1401306164516853E-3</v>
      </c>
      <c r="AF1837" s="31">
        <f t="shared" si="722"/>
        <v>0.69</v>
      </c>
      <c r="AG1837" s="31">
        <f t="shared" si="723"/>
        <v>0.71</v>
      </c>
      <c r="AH1837" s="3">
        <f t="shared" si="724"/>
        <v>0</v>
      </c>
      <c r="AI1837" s="40" t="b">
        <f t="shared" si="725"/>
        <v>0</v>
      </c>
      <c r="AJ1837" s="3">
        <f t="shared" si="726"/>
        <v>2.4309405354181579E-2</v>
      </c>
      <c r="AK1837" s="3">
        <f t="shared" si="727"/>
        <v>0.75113695496614086</v>
      </c>
    </row>
    <row r="1838" spans="1:37" s="3" customFormat="1" x14ac:dyDescent="0.25">
      <c r="A1838" s="9">
        <v>42652</v>
      </c>
      <c r="B1838" s="1" t="s">
        <v>58</v>
      </c>
      <c r="C1838" s="1" t="s">
        <v>52</v>
      </c>
      <c r="D1838">
        <v>13</v>
      </c>
      <c r="E1838" s="1">
        <v>33</v>
      </c>
      <c r="F1838">
        <f t="shared" si="703"/>
        <v>0</v>
      </c>
      <c r="G1838">
        <f t="shared" si="704"/>
        <v>1</v>
      </c>
      <c r="H1838" s="4">
        <v>5.23</v>
      </c>
      <c r="I1838" s="4">
        <v>1.2</v>
      </c>
      <c r="J1838" s="4">
        <v>4.8499999999999996</v>
      </c>
      <c r="K1838" s="4">
        <v>1.222</v>
      </c>
      <c r="L1838" s="18">
        <f t="shared" si="705"/>
        <v>10</v>
      </c>
      <c r="M1838" s="18">
        <f t="shared" si="706"/>
        <v>80</v>
      </c>
      <c r="N1838" s="18">
        <f t="shared" si="707"/>
        <v>20</v>
      </c>
      <c r="O1838" s="18">
        <f t="shared" si="708"/>
        <v>80</v>
      </c>
      <c r="P1838" s="4">
        <f t="shared" si="709"/>
        <v>201610</v>
      </c>
      <c r="Q1838" s="23">
        <f t="shared" si="710"/>
        <v>4.3583333333333343</v>
      </c>
      <c r="R1838" s="23">
        <f t="shared" si="711"/>
        <v>-5.2364066193853436</v>
      </c>
      <c r="S1838" s="22">
        <f t="shared" si="712"/>
        <v>-0.87807328605200929</v>
      </c>
      <c r="T1838" s="5">
        <f t="shared" si="713"/>
        <v>0.22944550669216057</v>
      </c>
      <c r="U1838" s="5"/>
      <c r="V1838" s="5"/>
      <c r="W1838" s="5">
        <f t="shared" si="714"/>
        <v>-1</v>
      </c>
      <c r="X1838" s="4">
        <f t="shared" si="715"/>
        <v>-1</v>
      </c>
      <c r="Y1838" s="4">
        <f t="shared" si="716"/>
        <v>0</v>
      </c>
      <c r="Z1838" s="30">
        <f t="shared" si="717"/>
        <v>2016</v>
      </c>
      <c r="AA1838" s="4">
        <f t="shared" si="718"/>
        <v>0.19999999999999996</v>
      </c>
      <c r="AB1838" s="4">
        <f t="shared" si="719"/>
        <v>0.22199999999999998</v>
      </c>
      <c r="AC1838" s="4">
        <f t="shared" si="720"/>
        <v>2.200000000000002E-2</v>
      </c>
      <c r="AD1838" s="4"/>
      <c r="AE1838" s="4">
        <f t="shared" si="721"/>
        <v>-1.4980978100175457E-2</v>
      </c>
      <c r="AF1838" s="31">
        <f t="shared" si="722"/>
        <v>-0.8</v>
      </c>
      <c r="AG1838" s="31">
        <f t="shared" si="723"/>
        <v>-0.77800000000000002</v>
      </c>
      <c r="AH1838" s="3">
        <f t="shared" si="724"/>
        <v>0</v>
      </c>
      <c r="AI1838" s="40" t="b">
        <f t="shared" si="725"/>
        <v>0</v>
      </c>
      <c r="AJ1838" s="3">
        <f t="shared" si="726"/>
        <v>2.3950233281493039E-2</v>
      </c>
      <c r="AK1838" s="3">
        <f t="shared" si="727"/>
        <v>0.83675303979549598</v>
      </c>
    </row>
    <row r="1839" spans="1:37" s="3" customFormat="1" x14ac:dyDescent="0.25">
      <c r="A1839" s="9">
        <v>42652</v>
      </c>
      <c r="B1839" s="1" t="s">
        <v>33</v>
      </c>
      <c r="C1839" s="1" t="s">
        <v>55</v>
      </c>
      <c r="D1839">
        <v>24</v>
      </c>
      <c r="E1839" s="1">
        <v>23</v>
      </c>
      <c r="F1839">
        <f t="shared" si="703"/>
        <v>1</v>
      </c>
      <c r="G1839">
        <f t="shared" si="704"/>
        <v>0</v>
      </c>
      <c r="H1839" s="4">
        <v>2.29</v>
      </c>
      <c r="I1839" s="4">
        <v>1.704</v>
      </c>
      <c r="J1839" s="4">
        <v>2.59</v>
      </c>
      <c r="K1839" s="4">
        <v>1.5640000000000001</v>
      </c>
      <c r="L1839" s="18">
        <f t="shared" si="705"/>
        <v>40</v>
      </c>
      <c r="M1839" s="18">
        <f t="shared" si="706"/>
        <v>55</v>
      </c>
      <c r="N1839" s="18">
        <f t="shared" si="707"/>
        <v>35</v>
      </c>
      <c r="O1839" s="18">
        <f t="shared" si="708"/>
        <v>60</v>
      </c>
      <c r="P1839" s="4">
        <f t="shared" si="709"/>
        <v>201610</v>
      </c>
      <c r="Q1839" s="23">
        <f t="shared" si="710"/>
        <v>2.29</v>
      </c>
      <c r="R1839" s="23">
        <f t="shared" si="711"/>
        <v>-2.1956483439041579</v>
      </c>
      <c r="S1839" s="22">
        <f t="shared" si="712"/>
        <v>9.4351656095842173E-2</v>
      </c>
      <c r="T1839" s="5">
        <f t="shared" si="713"/>
        <v>0.74410480349344976</v>
      </c>
      <c r="U1839" s="5"/>
      <c r="V1839" s="5"/>
      <c r="W1839" s="5">
        <f t="shared" si="714"/>
        <v>1.29</v>
      </c>
      <c r="X1839" s="4">
        <f t="shared" si="715"/>
        <v>1.5899999999999999</v>
      </c>
      <c r="Y1839" s="4">
        <f t="shared" si="716"/>
        <v>0.29999999999999982</v>
      </c>
      <c r="Z1839" s="30">
        <f t="shared" si="717"/>
        <v>2016</v>
      </c>
      <c r="AA1839" s="4">
        <f t="shared" si="718"/>
        <v>-1</v>
      </c>
      <c r="AB1839" s="4">
        <f t="shared" si="719"/>
        <v>-1</v>
      </c>
      <c r="AC1839" s="4">
        <f t="shared" si="720"/>
        <v>0</v>
      </c>
      <c r="AD1839" s="4"/>
      <c r="AE1839" s="4">
        <f t="shared" si="721"/>
        <v>5.0580836607037494E-2</v>
      </c>
      <c r="AF1839" s="31">
        <f t="shared" si="722"/>
        <v>0.29000000000000004</v>
      </c>
      <c r="AG1839" s="31">
        <f t="shared" si="723"/>
        <v>0.58999999999999986</v>
      </c>
      <c r="AH1839" s="3">
        <f t="shared" si="724"/>
        <v>1</v>
      </c>
      <c r="AI1839" s="40">
        <f t="shared" si="725"/>
        <v>2.7045153805717148E-2</v>
      </c>
      <c r="AJ1839" s="3">
        <f t="shared" si="726"/>
        <v>2.2994491737606371E-2</v>
      </c>
      <c r="AK1839" s="3">
        <f t="shared" si="727"/>
        <v>0.73770022684838144</v>
      </c>
    </row>
    <row r="1840" spans="1:37" s="3" customFormat="1" x14ac:dyDescent="0.25">
      <c r="A1840" s="9">
        <v>42652</v>
      </c>
      <c r="B1840" s="1" t="s">
        <v>36</v>
      </c>
      <c r="C1840" s="1" t="s">
        <v>45</v>
      </c>
      <c r="D1840">
        <v>29</v>
      </c>
      <c r="E1840" s="1">
        <v>23</v>
      </c>
      <c r="F1840">
        <f t="shared" si="703"/>
        <v>1</v>
      </c>
      <c r="G1840">
        <f t="shared" si="704"/>
        <v>0</v>
      </c>
      <c r="H1840" s="4">
        <v>1.454</v>
      </c>
      <c r="I1840" s="4">
        <v>2.97</v>
      </c>
      <c r="J1840" s="4">
        <v>1.4950000000000001</v>
      </c>
      <c r="K1840" s="4">
        <v>2.81</v>
      </c>
      <c r="L1840" s="18">
        <f t="shared" si="705"/>
        <v>60</v>
      </c>
      <c r="M1840" s="18">
        <f t="shared" si="706"/>
        <v>30</v>
      </c>
      <c r="N1840" s="18">
        <f t="shared" si="707"/>
        <v>65</v>
      </c>
      <c r="O1840" s="18">
        <f t="shared" si="708"/>
        <v>35</v>
      </c>
      <c r="P1840" s="4">
        <f t="shared" si="709"/>
        <v>201610</v>
      </c>
      <c r="Q1840" s="23">
        <f t="shared" si="710"/>
        <v>1.454</v>
      </c>
      <c r="R1840" s="23">
        <f t="shared" si="711"/>
        <v>-2.7102573850041374</v>
      </c>
      <c r="S1840" s="22">
        <f t="shared" si="712"/>
        <v>-1.2562573850041374</v>
      </c>
      <c r="T1840" s="5">
        <f t="shared" si="713"/>
        <v>2.0426409903713894</v>
      </c>
      <c r="U1840" s="5"/>
      <c r="V1840" s="5"/>
      <c r="W1840" s="5">
        <f t="shared" si="714"/>
        <v>0.45399999999999996</v>
      </c>
      <c r="X1840" s="4">
        <f t="shared" si="715"/>
        <v>0.49500000000000011</v>
      </c>
      <c r="Y1840" s="4">
        <f t="shared" si="716"/>
        <v>4.1000000000000147E-2</v>
      </c>
      <c r="Z1840" s="30">
        <f t="shared" si="717"/>
        <v>2016</v>
      </c>
      <c r="AA1840" s="4">
        <f t="shared" si="718"/>
        <v>-1</v>
      </c>
      <c r="AB1840" s="4">
        <f t="shared" si="719"/>
        <v>-1</v>
      </c>
      <c r="AC1840" s="4">
        <f t="shared" si="720"/>
        <v>0</v>
      </c>
      <c r="AD1840" s="4"/>
      <c r="AE1840" s="4">
        <f t="shared" si="721"/>
        <v>1.8861588145721919E-2</v>
      </c>
      <c r="AF1840" s="31">
        <f t="shared" si="722"/>
        <v>-0.54600000000000004</v>
      </c>
      <c r="AG1840" s="31">
        <f t="shared" si="723"/>
        <v>-0.50499999999999989</v>
      </c>
      <c r="AH1840" s="3">
        <f t="shared" si="724"/>
        <v>0</v>
      </c>
      <c r="AI1840" s="40" t="b">
        <f t="shared" si="725"/>
        <v>0</v>
      </c>
      <c r="AJ1840" s="3">
        <f t="shared" si="726"/>
        <v>2.3874321880650973E-2</v>
      </c>
      <c r="AK1840" s="3">
        <f t="shared" si="727"/>
        <v>0.76276792549143591</v>
      </c>
    </row>
    <row r="1841" spans="1:37" s="3" customFormat="1" x14ac:dyDescent="0.25">
      <c r="A1841" s="9">
        <v>42652</v>
      </c>
      <c r="B1841" s="1" t="s">
        <v>51</v>
      </c>
      <c r="C1841" s="1" t="s">
        <v>50</v>
      </c>
      <c r="D1841">
        <v>17</v>
      </c>
      <c r="E1841" s="1">
        <v>30</v>
      </c>
      <c r="F1841">
        <f t="shared" si="703"/>
        <v>0</v>
      </c>
      <c r="G1841">
        <f t="shared" si="704"/>
        <v>1</v>
      </c>
      <c r="H1841" s="4">
        <v>1.571</v>
      </c>
      <c r="I1841" s="4">
        <v>2.58</v>
      </c>
      <c r="J1841" s="4">
        <v>1.746</v>
      </c>
      <c r="K1841" s="4">
        <v>2.21</v>
      </c>
      <c r="L1841" s="18">
        <f t="shared" si="705"/>
        <v>60</v>
      </c>
      <c r="M1841" s="18">
        <f t="shared" si="706"/>
        <v>35</v>
      </c>
      <c r="N1841" s="18">
        <f t="shared" si="707"/>
        <v>55</v>
      </c>
      <c r="O1841" s="18">
        <f t="shared" si="708"/>
        <v>45</v>
      </c>
      <c r="P1841" s="4">
        <f t="shared" si="709"/>
        <v>201610</v>
      </c>
      <c r="Q1841" s="23">
        <f t="shared" si="710"/>
        <v>0.60891472868217056</v>
      </c>
      <c r="R1841" s="23">
        <f t="shared" si="711"/>
        <v>-2.3842248775188986</v>
      </c>
      <c r="S1841" s="22">
        <f t="shared" si="712"/>
        <v>-1.775310148836728</v>
      </c>
      <c r="T1841" s="5">
        <f t="shared" si="713"/>
        <v>1.6422660725652451</v>
      </c>
      <c r="U1841" s="5"/>
      <c r="V1841" s="5"/>
      <c r="W1841" s="5">
        <f t="shared" si="714"/>
        <v>-1</v>
      </c>
      <c r="X1841" s="4">
        <f t="shared" si="715"/>
        <v>-1</v>
      </c>
      <c r="Y1841" s="4">
        <f t="shared" si="716"/>
        <v>0</v>
      </c>
      <c r="Z1841" s="30">
        <f t="shared" si="717"/>
        <v>2016</v>
      </c>
      <c r="AA1841" s="4">
        <f t="shared" si="718"/>
        <v>1.58</v>
      </c>
      <c r="AB1841" s="4">
        <f t="shared" si="719"/>
        <v>1.21</v>
      </c>
      <c r="AC1841" s="4">
        <f t="shared" si="720"/>
        <v>-0.37000000000000011</v>
      </c>
      <c r="AD1841" s="4"/>
      <c r="AE1841" s="4">
        <f t="shared" si="721"/>
        <v>6.3799551288641676E-2</v>
      </c>
      <c r="AF1841" s="31">
        <f t="shared" si="722"/>
        <v>0.58000000000000007</v>
      </c>
      <c r="AG1841" s="31">
        <f t="shared" si="723"/>
        <v>0.20999999999999996</v>
      </c>
      <c r="AH1841" s="3">
        <f t="shared" si="724"/>
        <v>1</v>
      </c>
      <c r="AI1841" s="40">
        <f t="shared" si="725"/>
        <v>3.9665414635445817E-2</v>
      </c>
      <c r="AJ1841" s="3">
        <f t="shared" si="726"/>
        <v>2.3565405926282756E-2</v>
      </c>
      <c r="AK1841" s="3">
        <f t="shared" si="727"/>
        <v>0.74732576972816511</v>
      </c>
    </row>
    <row r="1842" spans="1:37" s="3" customFormat="1" x14ac:dyDescent="0.25">
      <c r="A1842" s="9">
        <v>42652</v>
      </c>
      <c r="B1842" s="1" t="s">
        <v>60</v>
      </c>
      <c r="C1842" s="1" t="s">
        <v>47</v>
      </c>
      <c r="D1842">
        <v>31</v>
      </c>
      <c r="E1842" s="1">
        <v>13</v>
      </c>
      <c r="F1842">
        <f t="shared" si="703"/>
        <v>1</v>
      </c>
      <c r="G1842">
        <f t="shared" si="704"/>
        <v>0</v>
      </c>
      <c r="H1842" s="4">
        <v>1.367</v>
      </c>
      <c r="I1842" s="4">
        <v>3.41</v>
      </c>
      <c r="J1842" s="4">
        <v>1.393</v>
      </c>
      <c r="K1842" s="4">
        <v>3.26</v>
      </c>
      <c r="L1842" s="18">
        <f t="shared" si="705"/>
        <v>70</v>
      </c>
      <c r="M1842" s="18">
        <f t="shared" si="706"/>
        <v>25</v>
      </c>
      <c r="N1842" s="18">
        <f t="shared" si="707"/>
        <v>70</v>
      </c>
      <c r="O1842" s="18">
        <f t="shared" si="708"/>
        <v>30</v>
      </c>
      <c r="P1842" s="4">
        <f t="shared" si="709"/>
        <v>201610</v>
      </c>
      <c r="Q1842" s="23">
        <f t="shared" si="710"/>
        <v>1.367</v>
      </c>
      <c r="R1842" s="23">
        <f t="shared" si="711"/>
        <v>-3.1397333996630752</v>
      </c>
      <c r="S1842" s="22">
        <f t="shared" si="712"/>
        <v>-1.7727333996630752</v>
      </c>
      <c r="T1842" s="5">
        <f t="shared" si="713"/>
        <v>2.4945135332845649</v>
      </c>
      <c r="U1842" s="5"/>
      <c r="V1842" s="5"/>
      <c r="W1842" s="5">
        <f t="shared" si="714"/>
        <v>0.36699999999999999</v>
      </c>
      <c r="X1842" s="4">
        <f t="shared" si="715"/>
        <v>0.39300000000000002</v>
      </c>
      <c r="Y1842" s="4">
        <f t="shared" si="716"/>
        <v>2.6000000000000023E-2</v>
      </c>
      <c r="Z1842" s="30">
        <f t="shared" si="717"/>
        <v>2016</v>
      </c>
      <c r="AA1842" s="4">
        <f t="shared" si="718"/>
        <v>-1</v>
      </c>
      <c r="AB1842" s="4">
        <f t="shared" si="719"/>
        <v>-1</v>
      </c>
      <c r="AC1842" s="4">
        <f t="shared" si="720"/>
        <v>0</v>
      </c>
      <c r="AD1842" s="4"/>
      <c r="AE1842" s="4">
        <f t="shared" si="721"/>
        <v>1.3653805656981821E-2</v>
      </c>
      <c r="AF1842" s="31">
        <f t="shared" si="722"/>
        <v>-0.63300000000000001</v>
      </c>
      <c r="AG1842" s="31">
        <f t="shared" si="723"/>
        <v>-0.60699999999999998</v>
      </c>
      <c r="AH1842" s="3">
        <f t="shared" si="724"/>
        <v>0</v>
      </c>
      <c r="AI1842" s="40" t="b">
        <f t="shared" si="725"/>
        <v>0</v>
      </c>
      <c r="AJ1842" s="3">
        <f t="shared" si="726"/>
        <v>2.4184634707975605E-2</v>
      </c>
      <c r="AK1842" s="3">
        <f t="shared" si="727"/>
        <v>0.78015861362270333</v>
      </c>
    </row>
    <row r="1843" spans="1:37" s="3" customFormat="1" x14ac:dyDescent="0.25">
      <c r="A1843" s="9">
        <v>42652</v>
      </c>
      <c r="B1843" s="1" t="s">
        <v>57</v>
      </c>
      <c r="C1843" s="1" t="s">
        <v>53</v>
      </c>
      <c r="D1843">
        <v>31</v>
      </c>
      <c r="E1843" s="1">
        <v>13</v>
      </c>
      <c r="F1843">
        <f t="shared" si="703"/>
        <v>1</v>
      </c>
      <c r="G1843">
        <f t="shared" si="704"/>
        <v>0</v>
      </c>
      <c r="H1843" s="4">
        <v>1.3220000000000001</v>
      </c>
      <c r="I1843" s="4">
        <v>3.73</v>
      </c>
      <c r="J1843" s="4">
        <v>1.25</v>
      </c>
      <c r="K1843" s="4">
        <v>4.46</v>
      </c>
      <c r="L1843" s="18">
        <f t="shared" si="705"/>
        <v>70</v>
      </c>
      <c r="M1843" s="18">
        <f t="shared" si="706"/>
        <v>25</v>
      </c>
      <c r="N1843" s="18">
        <f t="shared" si="707"/>
        <v>80</v>
      </c>
      <c r="O1843" s="18">
        <f t="shared" si="708"/>
        <v>20</v>
      </c>
      <c r="P1843" s="4">
        <f t="shared" si="709"/>
        <v>201610</v>
      </c>
      <c r="Q1843" s="23">
        <f t="shared" si="710"/>
        <v>1.3220000000000001</v>
      </c>
      <c r="R1843" s="23">
        <f t="shared" si="711"/>
        <v>-3.4718904284121668</v>
      </c>
      <c r="S1843" s="22">
        <f t="shared" si="712"/>
        <v>-2.1498904284121667</v>
      </c>
      <c r="T1843" s="5">
        <f t="shared" si="713"/>
        <v>2.8214826021180031</v>
      </c>
      <c r="U1843" s="5"/>
      <c r="V1843" s="5"/>
      <c r="W1843" s="5">
        <f t="shared" si="714"/>
        <v>0.32200000000000006</v>
      </c>
      <c r="X1843" s="4">
        <f t="shared" si="715"/>
        <v>0.25</v>
      </c>
      <c r="Y1843" s="4">
        <f t="shared" si="716"/>
        <v>-7.2000000000000064E-2</v>
      </c>
      <c r="Z1843" s="30">
        <f t="shared" si="717"/>
        <v>2016</v>
      </c>
      <c r="AA1843" s="4">
        <f t="shared" si="718"/>
        <v>-1</v>
      </c>
      <c r="AB1843" s="4">
        <f t="shared" si="719"/>
        <v>-1</v>
      </c>
      <c r="AC1843" s="4">
        <f t="shared" si="720"/>
        <v>0</v>
      </c>
      <c r="AD1843" s="4"/>
      <c r="AE1843" s="4">
        <f t="shared" si="721"/>
        <v>-4.3570347957640032E-2</v>
      </c>
      <c r="AF1843" s="31">
        <f t="shared" si="722"/>
        <v>-0.67799999999999994</v>
      </c>
      <c r="AG1843" s="31">
        <f t="shared" si="723"/>
        <v>-0.75</v>
      </c>
      <c r="AH1843" s="3">
        <f t="shared" si="724"/>
        <v>1</v>
      </c>
      <c r="AI1843" s="40">
        <f t="shared" si="725"/>
        <v>1.9355101320868706E-2</v>
      </c>
      <c r="AJ1843" s="3">
        <f t="shared" si="726"/>
        <v>2.3939034045922236E-2</v>
      </c>
      <c r="AK1843" s="3">
        <f t="shared" si="727"/>
        <v>0.79223003435616923</v>
      </c>
    </row>
    <row r="1844" spans="1:37" s="3" customFormat="1" x14ac:dyDescent="0.25">
      <c r="A1844" s="9">
        <v>42649</v>
      </c>
      <c r="B1844" s="1" t="s">
        <v>38</v>
      </c>
      <c r="C1844" s="1" t="s">
        <v>63</v>
      </c>
      <c r="D1844">
        <v>21</v>
      </c>
      <c r="E1844" s="1">
        <v>33</v>
      </c>
      <c r="F1844">
        <f t="shared" si="703"/>
        <v>0</v>
      </c>
      <c r="G1844">
        <f t="shared" si="704"/>
        <v>1</v>
      </c>
      <c r="H1844" s="4">
        <v>2.4900000000000002</v>
      </c>
      <c r="I1844" s="4">
        <v>1.6060000000000001</v>
      </c>
      <c r="J1844" s="4">
        <v>2.72</v>
      </c>
      <c r="K1844" s="4">
        <v>1.5229999999999999</v>
      </c>
      <c r="L1844" s="18">
        <f t="shared" si="705"/>
        <v>40</v>
      </c>
      <c r="M1844" s="18">
        <f t="shared" si="706"/>
        <v>60</v>
      </c>
      <c r="N1844" s="18">
        <f t="shared" si="707"/>
        <v>35</v>
      </c>
      <c r="O1844" s="18">
        <f t="shared" si="708"/>
        <v>65</v>
      </c>
      <c r="P1844" s="4">
        <f t="shared" si="709"/>
        <v>201610</v>
      </c>
      <c r="Q1844" s="23">
        <f t="shared" si="710"/>
        <v>1.5504358655043586</v>
      </c>
      <c r="R1844" s="23">
        <f t="shared" si="711"/>
        <v>-2.3213059560989651</v>
      </c>
      <c r="S1844" s="22">
        <f t="shared" si="712"/>
        <v>-0.77087009059460643</v>
      </c>
      <c r="T1844" s="5">
        <f t="shared" si="713"/>
        <v>0.64497991967871482</v>
      </c>
      <c r="U1844" s="5"/>
      <c r="V1844" s="5"/>
      <c r="W1844" s="5">
        <f t="shared" si="714"/>
        <v>-1</v>
      </c>
      <c r="X1844" s="4">
        <f t="shared" si="715"/>
        <v>-1</v>
      </c>
      <c r="Y1844" s="4">
        <f t="shared" si="716"/>
        <v>0</v>
      </c>
      <c r="Z1844" s="30">
        <f t="shared" si="717"/>
        <v>2016</v>
      </c>
      <c r="AA1844" s="4">
        <f t="shared" si="718"/>
        <v>0.60600000000000009</v>
      </c>
      <c r="AB1844" s="4">
        <f t="shared" si="719"/>
        <v>0.52299999999999991</v>
      </c>
      <c r="AC1844" s="4">
        <f t="shared" si="720"/>
        <v>-8.3000000000000185E-2</v>
      </c>
      <c r="AD1844" s="4"/>
      <c r="AE1844" s="4">
        <f t="shared" si="721"/>
        <v>3.3959366879281805E-2</v>
      </c>
      <c r="AF1844" s="31">
        <f t="shared" si="722"/>
        <v>-0.39399999999999991</v>
      </c>
      <c r="AG1844" s="31">
        <f t="shared" si="723"/>
        <v>-0.47700000000000009</v>
      </c>
      <c r="AH1844" s="3">
        <f t="shared" si="724"/>
        <v>1</v>
      </c>
      <c r="AI1844" s="40" t="b">
        <f t="shared" si="725"/>
        <v>0</v>
      </c>
      <c r="AJ1844" s="3">
        <f t="shared" si="726"/>
        <v>2.3696289062499876E-2</v>
      </c>
      <c r="AK1844" s="3">
        <f t="shared" si="727"/>
        <v>0.74386426604813749</v>
      </c>
    </row>
    <row r="1845" spans="1:37" s="3" customFormat="1" x14ac:dyDescent="0.25">
      <c r="A1845" s="9">
        <v>42646</v>
      </c>
      <c r="B1845" s="1" t="s">
        <v>60</v>
      </c>
      <c r="C1845" s="1" t="s">
        <v>34</v>
      </c>
      <c r="D1845">
        <v>24</v>
      </c>
      <c r="E1845" s="1">
        <v>10</v>
      </c>
      <c r="F1845">
        <f t="shared" si="703"/>
        <v>1</v>
      </c>
      <c r="G1845">
        <f t="shared" si="704"/>
        <v>0</v>
      </c>
      <c r="H1845" s="4">
        <v>1.4870000000000001</v>
      </c>
      <c r="I1845" s="4">
        <v>2.84</v>
      </c>
      <c r="J1845" s="4">
        <v>1.5289999999999999</v>
      </c>
      <c r="K1845" s="4">
        <v>2.7</v>
      </c>
      <c r="L1845" s="18">
        <f t="shared" si="705"/>
        <v>60</v>
      </c>
      <c r="M1845" s="18">
        <f t="shared" si="706"/>
        <v>35</v>
      </c>
      <c r="N1845" s="18">
        <f t="shared" si="707"/>
        <v>65</v>
      </c>
      <c r="O1845" s="18">
        <f t="shared" si="708"/>
        <v>35</v>
      </c>
      <c r="P1845" s="4">
        <f t="shared" si="709"/>
        <v>201610</v>
      </c>
      <c r="Q1845" s="23">
        <f t="shared" si="710"/>
        <v>1.4870000000000001</v>
      </c>
      <c r="R1845" s="23">
        <f t="shared" si="711"/>
        <v>-2.5968663512186412</v>
      </c>
      <c r="S1845" s="22">
        <f t="shared" si="712"/>
        <v>-1.1098663512186411</v>
      </c>
      <c r="T1845" s="5">
        <f t="shared" si="713"/>
        <v>1.9098856758574307</v>
      </c>
      <c r="U1845" s="5"/>
      <c r="V1845" s="5"/>
      <c r="W1845" s="5">
        <f t="shared" si="714"/>
        <v>0.4870000000000001</v>
      </c>
      <c r="X1845" s="4">
        <f t="shared" si="715"/>
        <v>0.52899999999999991</v>
      </c>
      <c r="Y1845" s="4">
        <f t="shared" si="716"/>
        <v>4.1999999999999815E-2</v>
      </c>
      <c r="Z1845" s="30">
        <f t="shared" si="717"/>
        <v>2016</v>
      </c>
      <c r="AA1845" s="4">
        <f t="shared" si="718"/>
        <v>-1</v>
      </c>
      <c r="AB1845" s="4">
        <f t="shared" si="719"/>
        <v>-1</v>
      </c>
      <c r="AC1845" s="4">
        <f t="shared" si="720"/>
        <v>0</v>
      </c>
      <c r="AD1845" s="4"/>
      <c r="AE1845" s="4">
        <f t="shared" si="721"/>
        <v>1.8472719531778092E-2</v>
      </c>
      <c r="AF1845" s="31">
        <f t="shared" si="722"/>
        <v>-0.5129999999999999</v>
      </c>
      <c r="AG1845" s="31">
        <f t="shared" si="723"/>
        <v>-0.47100000000000009</v>
      </c>
      <c r="AH1845" s="3">
        <f t="shared" si="724"/>
        <v>0</v>
      </c>
      <c r="AI1845" s="40" t="b">
        <f t="shared" si="725"/>
        <v>0</v>
      </c>
      <c r="AJ1845" s="3">
        <f t="shared" si="726"/>
        <v>2.4016639704182885E-2</v>
      </c>
      <c r="AK1845" s="3">
        <f t="shared" si="727"/>
        <v>0.75737906164596314</v>
      </c>
    </row>
    <row r="1846" spans="1:37" s="3" customFormat="1" x14ac:dyDescent="0.25">
      <c r="A1846" s="9">
        <v>42645</v>
      </c>
      <c r="B1846" s="1" t="s">
        <v>57</v>
      </c>
      <c r="C1846" s="1" t="s">
        <v>49</v>
      </c>
      <c r="D1846">
        <v>43</v>
      </c>
      <c r="E1846" s="1">
        <v>14</v>
      </c>
      <c r="F1846">
        <f t="shared" si="703"/>
        <v>1</v>
      </c>
      <c r="G1846">
        <f t="shared" si="704"/>
        <v>0</v>
      </c>
      <c r="H1846" s="4">
        <v>1.425</v>
      </c>
      <c r="I1846" s="4">
        <v>3.1</v>
      </c>
      <c r="J1846" s="4">
        <v>1.5640000000000001</v>
      </c>
      <c r="K1846" s="4">
        <v>2.59</v>
      </c>
      <c r="L1846" s="18">
        <f t="shared" si="705"/>
        <v>70</v>
      </c>
      <c r="M1846" s="18">
        <f t="shared" si="706"/>
        <v>30</v>
      </c>
      <c r="N1846" s="18">
        <f t="shared" si="707"/>
        <v>60</v>
      </c>
      <c r="O1846" s="18">
        <f t="shared" si="708"/>
        <v>35</v>
      </c>
      <c r="P1846" s="4">
        <f t="shared" si="709"/>
        <v>201610</v>
      </c>
      <c r="Q1846" s="23">
        <f t="shared" si="710"/>
        <v>1.425</v>
      </c>
      <c r="R1846" s="23">
        <f t="shared" si="711"/>
        <v>-2.8291316526610641</v>
      </c>
      <c r="S1846" s="22">
        <f t="shared" si="712"/>
        <v>-1.4041316526610641</v>
      </c>
      <c r="T1846" s="5">
        <f t="shared" si="713"/>
        <v>2.1754385964912282</v>
      </c>
      <c r="U1846" s="5"/>
      <c r="V1846" s="5"/>
      <c r="W1846" s="5">
        <f t="shared" si="714"/>
        <v>0.42500000000000004</v>
      </c>
      <c r="X1846" s="4">
        <f t="shared" si="715"/>
        <v>0.56400000000000006</v>
      </c>
      <c r="Y1846" s="4">
        <f t="shared" si="716"/>
        <v>0.13900000000000001</v>
      </c>
      <c r="Z1846" s="30">
        <f t="shared" si="717"/>
        <v>2016</v>
      </c>
      <c r="AA1846" s="4">
        <f t="shared" si="718"/>
        <v>-1</v>
      </c>
      <c r="AB1846" s="4">
        <f t="shared" si="719"/>
        <v>-1</v>
      </c>
      <c r="AC1846" s="4">
        <f t="shared" si="720"/>
        <v>0</v>
      </c>
      <c r="AD1846" s="4"/>
      <c r="AE1846" s="4">
        <f t="shared" si="721"/>
        <v>6.236819670660021E-2</v>
      </c>
      <c r="AF1846" s="31">
        <f t="shared" si="722"/>
        <v>-0.57499999999999996</v>
      </c>
      <c r="AG1846" s="31">
        <f t="shared" si="723"/>
        <v>-0.43599999999999994</v>
      </c>
      <c r="AH1846" s="3">
        <f t="shared" si="724"/>
        <v>1</v>
      </c>
      <c r="AI1846" s="40">
        <f t="shared" si="725"/>
        <v>3.8033165580397599E-2</v>
      </c>
      <c r="AJ1846" s="3">
        <f t="shared" si="726"/>
        <v>2.3756906077348039E-2</v>
      </c>
      <c r="AK1846" s="3">
        <f t="shared" si="727"/>
        <v>0.76811883845473627</v>
      </c>
    </row>
    <row r="1847" spans="1:37" s="3" customFormat="1" x14ac:dyDescent="0.25">
      <c r="A1847" s="9">
        <v>42645</v>
      </c>
      <c r="B1847" s="1" t="s">
        <v>64</v>
      </c>
      <c r="C1847" s="1" t="s">
        <v>42</v>
      </c>
      <c r="D1847">
        <v>34</v>
      </c>
      <c r="E1847" s="1">
        <v>35</v>
      </c>
      <c r="F1847">
        <f t="shared" si="703"/>
        <v>0</v>
      </c>
      <c r="G1847">
        <f t="shared" si="704"/>
        <v>1</v>
      </c>
      <c r="H1847" s="4">
        <v>1.5549999999999999</v>
      </c>
      <c r="I1847" s="4">
        <v>2.62</v>
      </c>
      <c r="J1847" s="4">
        <v>1.54</v>
      </c>
      <c r="K1847" s="4">
        <v>2.66</v>
      </c>
      <c r="L1847" s="18">
        <f t="shared" si="705"/>
        <v>60</v>
      </c>
      <c r="M1847" s="18">
        <f t="shared" si="706"/>
        <v>35</v>
      </c>
      <c r="N1847" s="18">
        <f t="shared" si="707"/>
        <v>60</v>
      </c>
      <c r="O1847" s="18">
        <f t="shared" si="708"/>
        <v>35</v>
      </c>
      <c r="P1847" s="4">
        <f t="shared" si="709"/>
        <v>201610</v>
      </c>
      <c r="Q1847" s="23">
        <f t="shared" si="710"/>
        <v>0.5935114503816793</v>
      </c>
      <c r="R1847" s="23">
        <f t="shared" si="711"/>
        <v>-2.4190857524190861</v>
      </c>
      <c r="S1847" s="22">
        <f t="shared" si="712"/>
        <v>-1.8255743020374067</v>
      </c>
      <c r="T1847" s="5">
        <f t="shared" si="713"/>
        <v>1.684887459807074</v>
      </c>
      <c r="U1847" s="5"/>
      <c r="V1847" s="5"/>
      <c r="W1847" s="5">
        <f t="shared" si="714"/>
        <v>-1</v>
      </c>
      <c r="X1847" s="4">
        <f t="shared" si="715"/>
        <v>-1</v>
      </c>
      <c r="Y1847" s="4">
        <f t="shared" si="716"/>
        <v>0</v>
      </c>
      <c r="Z1847" s="30">
        <f t="shared" si="717"/>
        <v>2016</v>
      </c>
      <c r="AA1847" s="4">
        <f t="shared" si="718"/>
        <v>1.62</v>
      </c>
      <c r="AB1847" s="4">
        <f t="shared" si="719"/>
        <v>1.6600000000000001</v>
      </c>
      <c r="AC1847" s="4">
        <f t="shared" si="720"/>
        <v>4.0000000000000036E-2</v>
      </c>
      <c r="AD1847" s="4"/>
      <c r="AE1847" s="4">
        <f t="shared" si="721"/>
        <v>-6.2638326303920966E-3</v>
      </c>
      <c r="AF1847" s="31">
        <f t="shared" si="722"/>
        <v>0.62000000000000011</v>
      </c>
      <c r="AG1847" s="31">
        <f t="shared" si="723"/>
        <v>0.66000000000000014</v>
      </c>
      <c r="AH1847" s="3">
        <f t="shared" si="724"/>
        <v>0</v>
      </c>
      <c r="AI1847" s="40" t="b">
        <f t="shared" si="725"/>
        <v>0</v>
      </c>
      <c r="AJ1847" s="3">
        <f t="shared" si="726"/>
        <v>2.4167664670658784E-2</v>
      </c>
      <c r="AK1847" s="3">
        <f t="shared" si="727"/>
        <v>0.74846807735862297</v>
      </c>
    </row>
    <row r="1848" spans="1:37" s="3" customFormat="1" x14ac:dyDescent="0.25">
      <c r="A1848" s="9">
        <v>42645</v>
      </c>
      <c r="B1848" s="1" t="s">
        <v>38</v>
      </c>
      <c r="C1848" s="1" t="s">
        <v>37</v>
      </c>
      <c r="D1848">
        <v>17</v>
      </c>
      <c r="E1848" s="1">
        <v>24</v>
      </c>
      <c r="F1848">
        <f t="shared" si="703"/>
        <v>0</v>
      </c>
      <c r="G1848">
        <f t="shared" si="704"/>
        <v>1</v>
      </c>
      <c r="H1848" s="4">
        <v>2.36</v>
      </c>
      <c r="I1848" s="4">
        <v>1.6659999999999999</v>
      </c>
      <c r="J1848" s="4">
        <v>2.06</v>
      </c>
      <c r="K1848" s="4">
        <v>1.8540000000000001</v>
      </c>
      <c r="L1848" s="18">
        <f t="shared" si="705"/>
        <v>40</v>
      </c>
      <c r="M1848" s="18">
        <f t="shared" si="706"/>
        <v>60</v>
      </c>
      <c r="N1848" s="18">
        <f t="shared" si="707"/>
        <v>45</v>
      </c>
      <c r="O1848" s="18">
        <f t="shared" si="708"/>
        <v>50</v>
      </c>
      <c r="P1848" s="4">
        <f t="shared" si="709"/>
        <v>201610</v>
      </c>
      <c r="Q1848" s="23">
        <f t="shared" si="710"/>
        <v>1.4165666266506602</v>
      </c>
      <c r="R1848" s="23">
        <f t="shared" si="711"/>
        <v>-2.2367956191485607</v>
      </c>
      <c r="S1848" s="22">
        <f t="shared" si="712"/>
        <v>-0.82022899249790049</v>
      </c>
      <c r="T1848" s="5">
        <f t="shared" si="713"/>
        <v>0.70593220338983054</v>
      </c>
      <c r="U1848" s="5"/>
      <c r="V1848" s="5"/>
      <c r="W1848" s="5">
        <f t="shared" si="714"/>
        <v>-1</v>
      </c>
      <c r="X1848" s="4">
        <f t="shared" si="715"/>
        <v>-1</v>
      </c>
      <c r="Y1848" s="4">
        <f t="shared" si="716"/>
        <v>0</v>
      </c>
      <c r="Z1848" s="30">
        <f t="shared" si="717"/>
        <v>2016</v>
      </c>
      <c r="AA1848" s="4">
        <f t="shared" si="718"/>
        <v>0.66599999999999993</v>
      </c>
      <c r="AB1848" s="4">
        <f t="shared" si="719"/>
        <v>0.85400000000000009</v>
      </c>
      <c r="AC1848" s="4">
        <f t="shared" si="720"/>
        <v>0.18800000000000017</v>
      </c>
      <c r="AD1848" s="4"/>
      <c r="AE1848" s="4">
        <f t="shared" si="721"/>
        <v>-6.1708079644561431E-2</v>
      </c>
      <c r="AF1848" s="31">
        <f t="shared" si="722"/>
        <v>-0.33400000000000007</v>
      </c>
      <c r="AG1848" s="31">
        <f t="shared" si="723"/>
        <v>-0.14599999999999991</v>
      </c>
      <c r="AH1848" s="3">
        <f t="shared" si="724"/>
        <v>1</v>
      </c>
      <c r="AI1848" s="40">
        <f t="shared" si="725"/>
        <v>3.6896860658585107E-2</v>
      </c>
      <c r="AJ1848" s="3">
        <f t="shared" si="726"/>
        <v>2.3407848981619517E-2</v>
      </c>
      <c r="AK1848" s="3">
        <f t="shared" si="727"/>
        <v>0.7395647471875858</v>
      </c>
    </row>
    <row r="1849" spans="1:37" s="3" customFormat="1" x14ac:dyDescent="0.25">
      <c r="A1849" s="9">
        <v>42645</v>
      </c>
      <c r="B1849" s="1" t="s">
        <v>39</v>
      </c>
      <c r="C1849" s="1" t="s">
        <v>35</v>
      </c>
      <c r="D1849">
        <v>7</v>
      </c>
      <c r="E1849" s="1">
        <v>27</v>
      </c>
      <c r="F1849">
        <f t="shared" si="703"/>
        <v>0</v>
      </c>
      <c r="G1849">
        <f t="shared" si="704"/>
        <v>1</v>
      </c>
      <c r="H1849" s="4">
        <v>2.39</v>
      </c>
      <c r="I1849" s="4">
        <v>1.649</v>
      </c>
      <c r="J1849" s="4">
        <v>2.5299999999999998</v>
      </c>
      <c r="K1849" s="4">
        <v>1.5880000000000001</v>
      </c>
      <c r="L1849" s="18">
        <f t="shared" si="705"/>
        <v>40</v>
      </c>
      <c r="M1849" s="18">
        <f t="shared" si="706"/>
        <v>60</v>
      </c>
      <c r="N1849" s="18">
        <f t="shared" si="707"/>
        <v>35</v>
      </c>
      <c r="O1849" s="18">
        <f t="shared" si="708"/>
        <v>60</v>
      </c>
      <c r="P1849" s="4">
        <f t="shared" si="709"/>
        <v>201610</v>
      </c>
      <c r="Q1849" s="23">
        <f t="shared" si="710"/>
        <v>1.4493632504548211</v>
      </c>
      <c r="R1849" s="23">
        <f t="shared" si="711"/>
        <v>-2.2602565097382801</v>
      </c>
      <c r="S1849" s="22">
        <f t="shared" si="712"/>
        <v>-0.81089325928345901</v>
      </c>
      <c r="T1849" s="5">
        <f t="shared" si="713"/>
        <v>0.68995815899581592</v>
      </c>
      <c r="U1849" s="5"/>
      <c r="V1849" s="5"/>
      <c r="W1849" s="5">
        <f t="shared" si="714"/>
        <v>-1</v>
      </c>
      <c r="X1849" s="4">
        <f t="shared" si="715"/>
        <v>-1</v>
      </c>
      <c r="Y1849" s="4">
        <f t="shared" si="716"/>
        <v>0</v>
      </c>
      <c r="Z1849" s="30">
        <f t="shared" si="717"/>
        <v>2016</v>
      </c>
      <c r="AA1849" s="4">
        <f t="shared" si="718"/>
        <v>0.64900000000000002</v>
      </c>
      <c r="AB1849" s="4">
        <f t="shared" si="719"/>
        <v>0.58800000000000008</v>
      </c>
      <c r="AC1849" s="4">
        <f t="shared" si="720"/>
        <v>-6.0999999999999943E-2</v>
      </c>
      <c r="AD1849" s="4"/>
      <c r="AE1849" s="4">
        <f t="shared" si="721"/>
        <v>2.3153124844956685E-2</v>
      </c>
      <c r="AF1849" s="31">
        <f t="shared" si="722"/>
        <v>-0.35099999999999998</v>
      </c>
      <c r="AG1849" s="31">
        <f t="shared" si="723"/>
        <v>-0.41199999999999992</v>
      </c>
      <c r="AH1849" s="3">
        <f t="shared" si="724"/>
        <v>0</v>
      </c>
      <c r="AI1849" s="40" t="b">
        <f t="shared" si="725"/>
        <v>0</v>
      </c>
      <c r="AJ1849" s="3">
        <f t="shared" si="726"/>
        <v>2.4236197078484678E-2</v>
      </c>
      <c r="AK1849" s="3">
        <f t="shared" si="727"/>
        <v>0.73996204619850259</v>
      </c>
    </row>
    <row r="1850" spans="1:37" s="3" customFormat="1" x14ac:dyDescent="0.25">
      <c r="A1850" s="9">
        <v>42645</v>
      </c>
      <c r="B1850" s="1" t="s">
        <v>41</v>
      </c>
      <c r="C1850" s="1" t="s">
        <v>40</v>
      </c>
      <c r="D1850">
        <v>48</v>
      </c>
      <c r="E1850" s="1">
        <v>33</v>
      </c>
      <c r="F1850">
        <f t="shared" si="703"/>
        <v>1</v>
      </c>
      <c r="G1850">
        <f t="shared" si="704"/>
        <v>0</v>
      </c>
      <c r="H1850" s="4">
        <v>2.46</v>
      </c>
      <c r="I1850" s="4">
        <v>1.617</v>
      </c>
      <c r="J1850" s="4">
        <v>2.34</v>
      </c>
      <c r="K1850" s="4">
        <v>1.675</v>
      </c>
      <c r="L1850" s="18">
        <f t="shared" si="705"/>
        <v>40</v>
      </c>
      <c r="M1850" s="18">
        <f t="shared" si="706"/>
        <v>60</v>
      </c>
      <c r="N1850" s="18">
        <f t="shared" si="707"/>
        <v>40</v>
      </c>
      <c r="O1850" s="18">
        <f t="shared" si="708"/>
        <v>55</v>
      </c>
      <c r="P1850" s="4">
        <f t="shared" si="709"/>
        <v>201610</v>
      </c>
      <c r="Q1850" s="23">
        <f t="shared" si="710"/>
        <v>2.46</v>
      </c>
      <c r="R1850" s="23">
        <f t="shared" si="711"/>
        <v>-2.3056770497990717</v>
      </c>
      <c r="S1850" s="22">
        <f t="shared" si="712"/>
        <v>0.15432295020092823</v>
      </c>
      <c r="T1850" s="5">
        <f t="shared" si="713"/>
        <v>0.65731707317073174</v>
      </c>
      <c r="U1850" s="5"/>
      <c r="V1850" s="5"/>
      <c r="W1850" s="5">
        <f t="shared" si="714"/>
        <v>1.46</v>
      </c>
      <c r="X1850" s="4">
        <f t="shared" si="715"/>
        <v>1.3399999999999999</v>
      </c>
      <c r="Y1850" s="4">
        <f t="shared" si="716"/>
        <v>-0.12000000000000011</v>
      </c>
      <c r="Z1850" s="30">
        <f t="shared" si="717"/>
        <v>2016</v>
      </c>
      <c r="AA1850" s="4">
        <f t="shared" si="718"/>
        <v>-1</v>
      </c>
      <c r="AB1850" s="4">
        <f t="shared" si="719"/>
        <v>-1</v>
      </c>
      <c r="AC1850" s="4">
        <f t="shared" si="720"/>
        <v>0</v>
      </c>
      <c r="AD1850" s="4"/>
      <c r="AE1850" s="4">
        <f t="shared" si="721"/>
        <v>-2.0846362309776989E-2</v>
      </c>
      <c r="AF1850" s="31">
        <f t="shared" si="722"/>
        <v>0.45999999999999996</v>
      </c>
      <c r="AG1850" s="31">
        <f t="shared" si="723"/>
        <v>0.33999999999999986</v>
      </c>
      <c r="AH1850" s="3">
        <f t="shared" si="724"/>
        <v>0</v>
      </c>
      <c r="AI1850" s="40" t="b">
        <f t="shared" si="725"/>
        <v>0</v>
      </c>
      <c r="AJ1850" s="3">
        <f t="shared" si="726"/>
        <v>2.4326710816777064E-2</v>
      </c>
      <c r="AK1850" s="3">
        <f t="shared" si="727"/>
        <v>0.74233795020930771</v>
      </c>
    </row>
    <row r="1851" spans="1:37" s="3" customFormat="1" x14ac:dyDescent="0.25">
      <c r="A1851" s="9">
        <v>42645</v>
      </c>
      <c r="B1851" s="1" t="s">
        <v>43</v>
      </c>
      <c r="C1851" s="1" t="s">
        <v>54</v>
      </c>
      <c r="D1851">
        <v>27</v>
      </c>
      <c r="E1851" s="1">
        <v>28</v>
      </c>
      <c r="F1851">
        <f t="shared" si="703"/>
        <v>0</v>
      </c>
      <c r="G1851">
        <f t="shared" si="704"/>
        <v>1</v>
      </c>
      <c r="H1851" s="4">
        <v>1.54</v>
      </c>
      <c r="I1851" s="4">
        <v>2.66</v>
      </c>
      <c r="J1851" s="4">
        <v>1.5549999999999999</v>
      </c>
      <c r="K1851" s="4">
        <v>2.62</v>
      </c>
      <c r="L1851" s="18">
        <f t="shared" si="705"/>
        <v>60</v>
      </c>
      <c r="M1851" s="18">
        <f t="shared" si="706"/>
        <v>35</v>
      </c>
      <c r="N1851" s="18">
        <f t="shared" si="707"/>
        <v>60</v>
      </c>
      <c r="O1851" s="18">
        <f t="shared" si="708"/>
        <v>35</v>
      </c>
      <c r="P1851" s="4">
        <f t="shared" si="709"/>
        <v>201610</v>
      </c>
      <c r="Q1851" s="23">
        <f t="shared" si="710"/>
        <v>0.57894736842105265</v>
      </c>
      <c r="R1851" s="23">
        <f t="shared" si="711"/>
        <v>-2.4542614904060684</v>
      </c>
      <c r="S1851" s="22">
        <f t="shared" si="712"/>
        <v>-1.8753141219850158</v>
      </c>
      <c r="T1851" s="5">
        <f t="shared" si="713"/>
        <v>1.7272727272727273</v>
      </c>
      <c r="U1851" s="5"/>
      <c r="V1851" s="5"/>
      <c r="W1851" s="5">
        <f t="shared" si="714"/>
        <v>-1</v>
      </c>
      <c r="X1851" s="4">
        <f t="shared" si="715"/>
        <v>-1</v>
      </c>
      <c r="Y1851" s="4">
        <f t="shared" si="716"/>
        <v>0</v>
      </c>
      <c r="Z1851" s="30">
        <f t="shared" si="717"/>
        <v>2016</v>
      </c>
      <c r="AA1851" s="4">
        <f t="shared" si="718"/>
        <v>1.6600000000000001</v>
      </c>
      <c r="AB1851" s="4">
        <f t="shared" si="719"/>
        <v>1.62</v>
      </c>
      <c r="AC1851" s="4">
        <f t="shared" si="720"/>
        <v>-4.0000000000000036E-2</v>
      </c>
      <c r="AD1851" s="4"/>
      <c r="AE1851" s="4">
        <f t="shared" si="721"/>
        <v>6.2638326303920966E-3</v>
      </c>
      <c r="AF1851" s="31">
        <f t="shared" si="722"/>
        <v>0.66000000000000014</v>
      </c>
      <c r="AG1851" s="31">
        <f t="shared" si="723"/>
        <v>0.62000000000000011</v>
      </c>
      <c r="AH1851" s="3">
        <f t="shared" si="724"/>
        <v>0</v>
      </c>
      <c r="AI1851" s="40" t="b">
        <f t="shared" si="725"/>
        <v>0</v>
      </c>
      <c r="AJ1851" s="3">
        <f t="shared" si="726"/>
        <v>2.4666666666666726E-2</v>
      </c>
      <c r="AK1851" s="3">
        <f t="shared" si="727"/>
        <v>0.74970937921718839</v>
      </c>
    </row>
    <row r="1852" spans="1:37" s="3" customFormat="1" x14ac:dyDescent="0.25">
      <c r="A1852" s="9">
        <v>42645</v>
      </c>
      <c r="B1852" s="1" t="s">
        <v>45</v>
      </c>
      <c r="C1852" s="1" t="s">
        <v>33</v>
      </c>
      <c r="D1852">
        <v>17</v>
      </c>
      <c r="E1852" s="1">
        <v>14</v>
      </c>
      <c r="F1852">
        <f t="shared" si="703"/>
        <v>1</v>
      </c>
      <c r="G1852">
        <f t="shared" si="704"/>
        <v>0</v>
      </c>
      <c r="H1852" s="4">
        <v>2.25</v>
      </c>
      <c r="I1852" s="4">
        <v>1.724</v>
      </c>
      <c r="J1852" s="4">
        <v>2.57</v>
      </c>
      <c r="K1852" s="4">
        <v>1.5740000000000001</v>
      </c>
      <c r="L1852" s="18">
        <f t="shared" si="705"/>
        <v>40</v>
      </c>
      <c r="M1852" s="18">
        <f t="shared" si="706"/>
        <v>55</v>
      </c>
      <c r="N1852" s="18">
        <f t="shared" si="707"/>
        <v>35</v>
      </c>
      <c r="O1852" s="18">
        <f t="shared" si="708"/>
        <v>60</v>
      </c>
      <c r="P1852" s="4">
        <f t="shared" si="709"/>
        <v>201610</v>
      </c>
      <c r="Q1852" s="23">
        <f t="shared" si="710"/>
        <v>2.25</v>
      </c>
      <c r="R1852" s="23">
        <f t="shared" si="711"/>
        <v>-2.1812154696132597</v>
      </c>
      <c r="S1852" s="22">
        <f t="shared" si="712"/>
        <v>6.8784530386740261E-2</v>
      </c>
      <c r="T1852" s="5">
        <f t="shared" si="713"/>
        <v>0.76622222222222225</v>
      </c>
      <c r="U1852" s="5"/>
      <c r="V1852" s="5"/>
      <c r="W1852" s="5">
        <f t="shared" si="714"/>
        <v>1.25</v>
      </c>
      <c r="X1852" s="4">
        <f t="shared" si="715"/>
        <v>1.5699999999999998</v>
      </c>
      <c r="Y1852" s="4">
        <f t="shared" si="716"/>
        <v>0.31999999999999984</v>
      </c>
      <c r="Z1852" s="30">
        <f t="shared" si="717"/>
        <v>2016</v>
      </c>
      <c r="AA1852" s="4">
        <f t="shared" si="718"/>
        <v>-1</v>
      </c>
      <c r="AB1852" s="4">
        <f t="shared" si="719"/>
        <v>-1</v>
      </c>
      <c r="AC1852" s="4">
        <f t="shared" si="720"/>
        <v>0</v>
      </c>
      <c r="AD1852" s="4"/>
      <c r="AE1852" s="4">
        <f t="shared" si="721"/>
        <v>5.533938607868566E-2</v>
      </c>
      <c r="AF1852" s="31">
        <f t="shared" si="722"/>
        <v>0.25</v>
      </c>
      <c r="AG1852" s="31">
        <f t="shared" si="723"/>
        <v>0.56999999999999984</v>
      </c>
      <c r="AH1852" s="3">
        <f t="shared" si="724"/>
        <v>1</v>
      </c>
      <c r="AI1852" s="40">
        <f t="shared" si="725"/>
        <v>3.0848537921944308E-2</v>
      </c>
      <c r="AJ1852" s="3">
        <f t="shared" si="726"/>
        <v>2.3905385002516377E-2</v>
      </c>
      <c r="AK1852" s="3">
        <f t="shared" si="727"/>
        <v>0.73588789684023159</v>
      </c>
    </row>
    <row r="1853" spans="1:37" s="3" customFormat="1" x14ac:dyDescent="0.25">
      <c r="A1853" s="9">
        <v>42645</v>
      </c>
      <c r="B1853" s="1" t="s">
        <v>47</v>
      </c>
      <c r="C1853" s="1" t="s">
        <v>50</v>
      </c>
      <c r="D1853">
        <v>27</v>
      </c>
      <c r="E1853" s="1">
        <v>20</v>
      </c>
      <c r="F1853">
        <f t="shared" si="703"/>
        <v>1</v>
      </c>
      <c r="G1853">
        <f t="shared" si="704"/>
        <v>0</v>
      </c>
      <c r="H1853" s="4">
        <v>1.3440000000000001</v>
      </c>
      <c r="I1853" s="4">
        <v>3.56</v>
      </c>
      <c r="J1853" s="4">
        <v>1.51</v>
      </c>
      <c r="K1853" s="4">
        <v>2.76</v>
      </c>
      <c r="L1853" s="18">
        <f t="shared" si="705"/>
        <v>70</v>
      </c>
      <c r="M1853" s="18">
        <f t="shared" si="706"/>
        <v>25</v>
      </c>
      <c r="N1853" s="18">
        <f t="shared" si="707"/>
        <v>65</v>
      </c>
      <c r="O1853" s="18">
        <f t="shared" si="708"/>
        <v>35</v>
      </c>
      <c r="P1853" s="4">
        <f t="shared" si="709"/>
        <v>201610</v>
      </c>
      <c r="Q1853" s="23">
        <f t="shared" si="710"/>
        <v>1.3440000000000001</v>
      </c>
      <c r="R1853" s="23">
        <f t="shared" si="711"/>
        <v>-3.2976017441860459</v>
      </c>
      <c r="S1853" s="22">
        <f t="shared" si="712"/>
        <v>-1.9536017441860458</v>
      </c>
      <c r="T1853" s="5">
        <f t="shared" si="713"/>
        <v>2.6488095238095237</v>
      </c>
      <c r="U1853" s="5"/>
      <c r="V1853" s="5"/>
      <c r="W1853" s="5">
        <f t="shared" si="714"/>
        <v>0.34400000000000008</v>
      </c>
      <c r="X1853" s="4">
        <f t="shared" si="715"/>
        <v>0.51</v>
      </c>
      <c r="Y1853" s="4">
        <f t="shared" si="716"/>
        <v>0.16599999999999993</v>
      </c>
      <c r="Z1853" s="30">
        <f t="shared" si="717"/>
        <v>2016</v>
      </c>
      <c r="AA1853" s="4">
        <f t="shared" si="718"/>
        <v>-1</v>
      </c>
      <c r="AB1853" s="4">
        <f t="shared" si="719"/>
        <v>-1</v>
      </c>
      <c r="AC1853" s="4">
        <f t="shared" si="720"/>
        <v>0</v>
      </c>
      <c r="AD1853" s="4"/>
      <c r="AE1853" s="4">
        <f t="shared" si="721"/>
        <v>8.1795963418479833E-2</v>
      </c>
      <c r="AF1853" s="31">
        <f t="shared" si="722"/>
        <v>-0.65599999999999992</v>
      </c>
      <c r="AG1853" s="31">
        <f t="shared" si="723"/>
        <v>-0.49</v>
      </c>
      <c r="AH1853" s="3">
        <f t="shared" si="724"/>
        <v>1</v>
      </c>
      <c r="AI1853" s="40">
        <f t="shared" si="725"/>
        <v>5.6849467966366474E-2</v>
      </c>
      <c r="AJ1853" s="3">
        <f t="shared" si="726"/>
        <v>2.4339314845024385E-2</v>
      </c>
      <c r="AK1853" s="3">
        <f t="shared" si="727"/>
        <v>0.78578398887855438</v>
      </c>
    </row>
    <row r="1854" spans="1:37" s="3" customFormat="1" x14ac:dyDescent="0.25">
      <c r="A1854" s="9">
        <v>42645</v>
      </c>
      <c r="B1854" s="1" t="s">
        <v>52</v>
      </c>
      <c r="C1854" s="1" t="s">
        <v>46</v>
      </c>
      <c r="D1854">
        <v>0</v>
      </c>
      <c r="E1854" s="1">
        <v>16</v>
      </c>
      <c r="F1854">
        <f t="shared" si="703"/>
        <v>0</v>
      </c>
      <c r="G1854">
        <f t="shared" si="704"/>
        <v>1</v>
      </c>
      <c r="H1854" s="4">
        <v>1.333</v>
      </c>
      <c r="I1854" s="4">
        <v>3.64</v>
      </c>
      <c r="J1854" s="4">
        <v>1.5580000000000001</v>
      </c>
      <c r="K1854" s="4">
        <v>2.61</v>
      </c>
      <c r="L1854" s="18">
        <f t="shared" si="705"/>
        <v>70</v>
      </c>
      <c r="M1854" s="18">
        <f t="shared" si="706"/>
        <v>25</v>
      </c>
      <c r="N1854" s="18">
        <f t="shared" si="707"/>
        <v>60</v>
      </c>
      <c r="O1854" s="18">
        <f t="shared" si="708"/>
        <v>35</v>
      </c>
      <c r="P1854" s="4">
        <f t="shared" si="709"/>
        <v>201610</v>
      </c>
      <c r="Q1854" s="23">
        <f t="shared" si="710"/>
        <v>0.36620879120879118</v>
      </c>
      <c r="R1854" s="23">
        <f t="shared" si="711"/>
        <v>-3.3817908817908822</v>
      </c>
      <c r="S1854" s="22">
        <f t="shared" si="712"/>
        <v>-3.0155820905820909</v>
      </c>
      <c r="T1854" s="5">
        <f t="shared" si="713"/>
        <v>2.730682670667667</v>
      </c>
      <c r="U1854" s="5"/>
      <c r="V1854" s="5"/>
      <c r="W1854" s="5">
        <f t="shared" si="714"/>
        <v>-1</v>
      </c>
      <c r="X1854" s="4">
        <f t="shared" si="715"/>
        <v>-1</v>
      </c>
      <c r="Y1854" s="4">
        <f t="shared" si="716"/>
        <v>0</v>
      </c>
      <c r="Z1854" s="30">
        <f t="shared" si="717"/>
        <v>2016</v>
      </c>
      <c r="AA1854" s="4">
        <f t="shared" si="718"/>
        <v>2.64</v>
      </c>
      <c r="AB1854" s="4">
        <f t="shared" si="719"/>
        <v>1.6099999999999999</v>
      </c>
      <c r="AC1854" s="4">
        <f t="shared" si="720"/>
        <v>-1.0300000000000002</v>
      </c>
      <c r="AD1854" s="4"/>
      <c r="AE1854" s="4">
        <f t="shared" si="721"/>
        <v>0.10833902313832633</v>
      </c>
      <c r="AF1854" s="31">
        <f t="shared" si="722"/>
        <v>1.6400000000000001</v>
      </c>
      <c r="AG1854" s="31">
        <f t="shared" si="723"/>
        <v>0.60999999999999988</v>
      </c>
      <c r="AH1854" s="3">
        <f t="shared" si="724"/>
        <v>1</v>
      </c>
      <c r="AI1854" s="40">
        <f t="shared" si="725"/>
        <v>8.3426201526329846E-2</v>
      </c>
      <c r="AJ1854" s="3">
        <f t="shared" si="726"/>
        <v>2.4307259199678244E-2</v>
      </c>
      <c r="AK1854" s="3">
        <f t="shared" si="727"/>
        <v>0.78877010015993076</v>
      </c>
    </row>
    <row r="1855" spans="1:37" s="3" customFormat="1" x14ac:dyDescent="0.25">
      <c r="A1855" s="9">
        <v>42645</v>
      </c>
      <c r="B1855" s="1" t="s">
        <v>53</v>
      </c>
      <c r="C1855" s="1" t="s">
        <v>61</v>
      </c>
      <c r="D1855">
        <v>17</v>
      </c>
      <c r="E1855" s="1">
        <v>27</v>
      </c>
      <c r="F1855">
        <f t="shared" si="703"/>
        <v>0</v>
      </c>
      <c r="G1855">
        <f t="shared" si="704"/>
        <v>1</v>
      </c>
      <c r="H1855" s="4">
        <v>2.2200000000000002</v>
      </c>
      <c r="I1855" s="4">
        <v>1.74</v>
      </c>
      <c r="J1855" s="4">
        <v>2</v>
      </c>
      <c r="K1855" s="4">
        <v>1.909</v>
      </c>
      <c r="L1855" s="18">
        <f t="shared" si="705"/>
        <v>40</v>
      </c>
      <c r="M1855" s="18">
        <f t="shared" si="706"/>
        <v>55</v>
      </c>
      <c r="N1855" s="18">
        <f t="shared" si="707"/>
        <v>50</v>
      </c>
      <c r="O1855" s="18">
        <f t="shared" si="708"/>
        <v>50</v>
      </c>
      <c r="P1855" s="4">
        <f t="shared" si="709"/>
        <v>201610</v>
      </c>
      <c r="Q1855" s="23">
        <f t="shared" si="710"/>
        <v>1.2758620689655173</v>
      </c>
      <c r="R1855" s="23">
        <f t="shared" si="711"/>
        <v>-2.1710234824988923</v>
      </c>
      <c r="S1855" s="22">
        <f t="shared" si="712"/>
        <v>-0.89516141353337497</v>
      </c>
      <c r="T1855" s="5">
        <f t="shared" si="713"/>
        <v>0.78378378378378366</v>
      </c>
      <c r="U1855" s="5"/>
      <c r="V1855" s="5"/>
      <c r="W1855" s="5">
        <f t="shared" si="714"/>
        <v>-1</v>
      </c>
      <c r="X1855" s="4">
        <f t="shared" si="715"/>
        <v>-1</v>
      </c>
      <c r="Y1855" s="4">
        <f t="shared" si="716"/>
        <v>0</v>
      </c>
      <c r="Z1855" s="30">
        <f t="shared" si="717"/>
        <v>2016</v>
      </c>
      <c r="AA1855" s="4">
        <f t="shared" si="718"/>
        <v>0.74</v>
      </c>
      <c r="AB1855" s="4">
        <f t="shared" si="719"/>
        <v>0.90900000000000003</v>
      </c>
      <c r="AC1855" s="4">
        <f t="shared" si="720"/>
        <v>0.16900000000000004</v>
      </c>
      <c r="AD1855" s="4"/>
      <c r="AE1855" s="4">
        <f t="shared" si="721"/>
        <v>-4.9549549549549599E-2</v>
      </c>
      <c r="AF1855" s="31">
        <f t="shared" si="722"/>
        <v>-0.26</v>
      </c>
      <c r="AG1855" s="31">
        <f t="shared" si="723"/>
        <v>-9.099999999999997E-2</v>
      </c>
      <c r="AH1855" s="3">
        <f t="shared" si="724"/>
        <v>1</v>
      </c>
      <c r="AI1855" s="40">
        <f t="shared" si="725"/>
        <v>2.5715081241534987E-2</v>
      </c>
      <c r="AJ1855" s="3">
        <f t="shared" si="726"/>
        <v>2.4545454545454426E-2</v>
      </c>
      <c r="AK1855" s="3">
        <f t="shared" si="727"/>
        <v>0.73460621980723539</v>
      </c>
    </row>
    <row r="1856" spans="1:37" s="3" customFormat="1" x14ac:dyDescent="0.25">
      <c r="A1856" s="9">
        <v>42645</v>
      </c>
      <c r="B1856" s="1" t="s">
        <v>48</v>
      </c>
      <c r="C1856" s="1" t="s">
        <v>58</v>
      </c>
      <c r="D1856">
        <v>31</v>
      </c>
      <c r="E1856" s="1">
        <v>20</v>
      </c>
      <c r="F1856">
        <f t="shared" si="703"/>
        <v>1</v>
      </c>
      <c r="G1856">
        <f t="shared" si="704"/>
        <v>0</v>
      </c>
      <c r="H1856" s="4">
        <v>1.2350000000000001</v>
      </c>
      <c r="I1856" s="4">
        <v>4.6500000000000004</v>
      </c>
      <c r="J1856" s="4">
        <v>1.3029999999999999</v>
      </c>
      <c r="K1856" s="4">
        <v>3.89</v>
      </c>
      <c r="L1856" s="18">
        <f t="shared" si="705"/>
        <v>80</v>
      </c>
      <c r="M1856" s="18">
        <f t="shared" si="706"/>
        <v>20</v>
      </c>
      <c r="N1856" s="18">
        <f t="shared" si="707"/>
        <v>75</v>
      </c>
      <c r="O1856" s="18">
        <f t="shared" si="708"/>
        <v>25</v>
      </c>
      <c r="P1856" s="4">
        <f t="shared" si="709"/>
        <v>201610</v>
      </c>
      <c r="Q1856" s="23">
        <f t="shared" si="710"/>
        <v>1.2350000000000001</v>
      </c>
      <c r="R1856" s="23">
        <f t="shared" si="711"/>
        <v>-4.5292917516758946</v>
      </c>
      <c r="S1856" s="22">
        <f t="shared" si="712"/>
        <v>-3.2942917516758943</v>
      </c>
      <c r="T1856" s="5">
        <f t="shared" si="713"/>
        <v>3.7651821862348176</v>
      </c>
      <c r="U1856" s="5"/>
      <c r="V1856" s="5"/>
      <c r="W1856" s="5">
        <f t="shared" si="714"/>
        <v>0.2350000000000001</v>
      </c>
      <c r="X1856" s="4">
        <f t="shared" si="715"/>
        <v>0.30299999999999994</v>
      </c>
      <c r="Y1856" s="4">
        <f t="shared" si="716"/>
        <v>6.7999999999999838E-2</v>
      </c>
      <c r="Z1856" s="30">
        <f t="shared" si="717"/>
        <v>2016</v>
      </c>
      <c r="AA1856" s="4">
        <f t="shared" si="718"/>
        <v>-1</v>
      </c>
      <c r="AB1856" s="4">
        <f t="shared" si="719"/>
        <v>-1</v>
      </c>
      <c r="AC1856" s="4">
        <f t="shared" si="720"/>
        <v>0</v>
      </c>
      <c r="AD1856" s="4"/>
      <c r="AE1856" s="4">
        <f t="shared" si="721"/>
        <v>4.2256890824972526E-2</v>
      </c>
      <c r="AF1856" s="31">
        <f t="shared" si="722"/>
        <v>-0.7649999999999999</v>
      </c>
      <c r="AG1856" s="31">
        <f t="shared" si="723"/>
        <v>-0.69700000000000006</v>
      </c>
      <c r="AH1856" s="3">
        <f t="shared" si="724"/>
        <v>1</v>
      </c>
      <c r="AI1856" s="40">
        <f t="shared" si="725"/>
        <v>1.748652819382901E-2</v>
      </c>
      <c r="AJ1856" s="3">
        <f t="shared" si="726"/>
        <v>2.4171622769753598E-2</v>
      </c>
      <c r="AK1856" s="3">
        <f t="shared" si="727"/>
        <v>0.82155407032673489</v>
      </c>
    </row>
    <row r="1857" spans="1:37" s="3" customFormat="1" x14ac:dyDescent="0.25">
      <c r="A1857" s="9">
        <v>42645</v>
      </c>
      <c r="B1857" s="1" t="s">
        <v>63</v>
      </c>
      <c r="C1857" s="1" t="s">
        <v>73</v>
      </c>
      <c r="D1857">
        <v>13</v>
      </c>
      <c r="E1857" s="1">
        <v>17</v>
      </c>
      <c r="F1857">
        <f t="shared" si="703"/>
        <v>0</v>
      </c>
      <c r="G1857">
        <f t="shared" si="704"/>
        <v>1</v>
      </c>
      <c r="H1857" s="4">
        <v>1.262</v>
      </c>
      <c r="I1857" s="4">
        <v>4.3</v>
      </c>
      <c r="J1857" s="4">
        <v>1.2410000000000001</v>
      </c>
      <c r="K1857" s="4">
        <v>4.57</v>
      </c>
      <c r="L1857" s="18">
        <f t="shared" si="705"/>
        <v>70</v>
      </c>
      <c r="M1857" s="18">
        <f t="shared" si="706"/>
        <v>20</v>
      </c>
      <c r="N1857" s="18">
        <f t="shared" si="707"/>
        <v>80</v>
      </c>
      <c r="O1857" s="18">
        <f t="shared" si="708"/>
        <v>20</v>
      </c>
      <c r="P1857" s="4">
        <f t="shared" si="709"/>
        <v>201610</v>
      </c>
      <c r="Q1857" s="23">
        <f t="shared" si="710"/>
        <v>0.29348837209302325</v>
      </c>
      <c r="R1857" s="23">
        <f t="shared" si="711"/>
        <v>-4.1198241961600734</v>
      </c>
      <c r="S1857" s="22">
        <f t="shared" si="712"/>
        <v>-3.8263358240670504</v>
      </c>
      <c r="T1857" s="5">
        <f t="shared" si="713"/>
        <v>3.4072900158478605</v>
      </c>
      <c r="U1857" s="5"/>
      <c r="V1857" s="5"/>
      <c r="W1857" s="5">
        <f t="shared" si="714"/>
        <v>-1</v>
      </c>
      <c r="X1857" s="4">
        <f t="shared" si="715"/>
        <v>-1</v>
      </c>
      <c r="Y1857" s="4">
        <f t="shared" si="716"/>
        <v>0</v>
      </c>
      <c r="Z1857" s="30">
        <f t="shared" si="717"/>
        <v>2016</v>
      </c>
      <c r="AA1857" s="4">
        <f t="shared" si="718"/>
        <v>3.3</v>
      </c>
      <c r="AB1857" s="4">
        <f t="shared" si="719"/>
        <v>3.5700000000000003</v>
      </c>
      <c r="AC1857" s="4">
        <f t="shared" si="720"/>
        <v>0.27000000000000046</v>
      </c>
      <c r="AD1857" s="4"/>
      <c r="AE1857" s="4">
        <f t="shared" si="721"/>
        <v>-1.3408745822537038E-2</v>
      </c>
      <c r="AF1857" s="31">
        <f t="shared" si="722"/>
        <v>2.2999999999999998</v>
      </c>
      <c r="AG1857" s="31">
        <f t="shared" si="723"/>
        <v>2.5700000000000003</v>
      </c>
      <c r="AH1857" s="3">
        <f t="shared" si="724"/>
        <v>0</v>
      </c>
      <c r="AI1857" s="40" t="b">
        <f t="shared" si="725"/>
        <v>0</v>
      </c>
      <c r="AJ1857" s="3">
        <f t="shared" si="726"/>
        <v>2.4343761236965022E-2</v>
      </c>
      <c r="AK1857" s="3">
        <f t="shared" si="727"/>
        <v>0.81112461458809437</v>
      </c>
    </row>
    <row r="1858" spans="1:37" s="3" customFormat="1" x14ac:dyDescent="0.25">
      <c r="A1858" s="9">
        <v>42645</v>
      </c>
      <c r="B1858" s="1" t="s">
        <v>56</v>
      </c>
      <c r="C1858" s="1" t="s">
        <v>36</v>
      </c>
      <c r="D1858">
        <v>30</v>
      </c>
      <c r="E1858" s="1">
        <v>27</v>
      </c>
      <c r="F1858">
        <f t="shared" si="703"/>
        <v>1</v>
      </c>
      <c r="G1858">
        <f t="shared" si="704"/>
        <v>0</v>
      </c>
      <c r="H1858" s="4">
        <v>2.2200000000000002</v>
      </c>
      <c r="I1858" s="4">
        <v>1.74</v>
      </c>
      <c r="J1858" s="4">
        <v>1.8919999999999999</v>
      </c>
      <c r="K1858" s="4">
        <v>2.02</v>
      </c>
      <c r="L1858" s="18">
        <f t="shared" si="705"/>
        <v>40</v>
      </c>
      <c r="M1858" s="18">
        <f t="shared" si="706"/>
        <v>55</v>
      </c>
      <c r="N1858" s="18">
        <f t="shared" si="707"/>
        <v>50</v>
      </c>
      <c r="O1858" s="18">
        <f t="shared" si="708"/>
        <v>45</v>
      </c>
      <c r="P1858" s="4">
        <f t="shared" si="709"/>
        <v>201610</v>
      </c>
      <c r="Q1858" s="23">
        <f t="shared" si="710"/>
        <v>2.2200000000000002</v>
      </c>
      <c r="R1858" s="23">
        <f t="shared" si="711"/>
        <v>-2.1710234824988923</v>
      </c>
      <c r="S1858" s="22">
        <f t="shared" si="712"/>
        <v>4.8976517501107875E-2</v>
      </c>
      <c r="T1858" s="5">
        <f t="shared" si="713"/>
        <v>0.78378378378378366</v>
      </c>
      <c r="U1858" s="5"/>
      <c r="V1858" s="5"/>
      <c r="W1858" s="5">
        <f t="shared" si="714"/>
        <v>1.2200000000000002</v>
      </c>
      <c r="X1858" s="4">
        <f t="shared" si="715"/>
        <v>0.8919999999999999</v>
      </c>
      <c r="Y1858" s="4">
        <f t="shared" si="716"/>
        <v>-0.32800000000000029</v>
      </c>
      <c r="Z1858" s="30">
        <f t="shared" si="717"/>
        <v>2016</v>
      </c>
      <c r="AA1858" s="4">
        <f t="shared" si="718"/>
        <v>-1</v>
      </c>
      <c r="AB1858" s="4">
        <f t="shared" si="719"/>
        <v>-1</v>
      </c>
      <c r="AC1858" s="4">
        <f t="shared" si="720"/>
        <v>0</v>
      </c>
      <c r="AD1858" s="4"/>
      <c r="AE1858" s="4">
        <f t="shared" si="721"/>
        <v>-7.8090775765194409E-2</v>
      </c>
      <c r="AF1858" s="31">
        <f t="shared" si="722"/>
        <v>0.2200000000000002</v>
      </c>
      <c r="AG1858" s="31">
        <f t="shared" si="723"/>
        <v>-0.1080000000000001</v>
      </c>
      <c r="AH1858" s="3">
        <f t="shared" si="724"/>
        <v>1</v>
      </c>
      <c r="AI1858" s="40">
        <f t="shared" si="725"/>
        <v>5.4500044599054553E-2</v>
      </c>
      <c r="AJ1858" s="3">
        <f t="shared" si="726"/>
        <v>2.4545454545454426E-2</v>
      </c>
      <c r="AK1858" s="3">
        <f t="shared" si="727"/>
        <v>0.73460621980723539</v>
      </c>
    </row>
    <row r="1859" spans="1:37" s="3" customFormat="1" x14ac:dyDescent="0.25">
      <c r="A1859" s="9">
        <v>42642</v>
      </c>
      <c r="B1859" s="1" t="s">
        <v>44</v>
      </c>
      <c r="C1859" s="1" t="s">
        <v>51</v>
      </c>
      <c r="D1859">
        <v>22</v>
      </c>
      <c r="E1859" s="1">
        <v>7</v>
      </c>
      <c r="F1859">
        <f t="shared" ref="F1859:F1922" si="728">IF(D1859&gt;E1859,1,0)</f>
        <v>1</v>
      </c>
      <c r="G1859">
        <f t="shared" ref="G1859:G1922" si="729">IF(E1859&gt;D1859,1,0)</f>
        <v>0</v>
      </c>
      <c r="H1859" s="4">
        <v>1.3380000000000001</v>
      </c>
      <c r="I1859" s="4">
        <v>3.6</v>
      </c>
      <c r="J1859" s="4">
        <v>1.294</v>
      </c>
      <c r="K1859" s="4">
        <v>3.97</v>
      </c>
      <c r="L1859" s="18">
        <f t="shared" ref="L1859:L1922" si="730">INT(100/H1859/10)*10</f>
        <v>70</v>
      </c>
      <c r="M1859" s="18">
        <f t="shared" ref="M1859:M1922" si="731">INT(100/I1859/5)*5</f>
        <v>25</v>
      </c>
      <c r="N1859" s="18">
        <f t="shared" ref="N1859:N1922" si="732">INT(100/J1859/5)*5</f>
        <v>75</v>
      </c>
      <c r="O1859" s="18">
        <f t="shared" ref="O1859:O1922" si="733">INT(100/K1859/5)*5</f>
        <v>25</v>
      </c>
      <c r="P1859" s="4">
        <f t="shared" ref="P1859:P1922" si="734">YEAR(A1859)*100+MONTH(A1859)</f>
        <v>201609</v>
      </c>
      <c r="Q1859" s="23">
        <f t="shared" ref="Q1859:Q1922" si="735">IF(F1859=1,H1859,H1859/I1859)</f>
        <v>1.3380000000000001</v>
      </c>
      <c r="R1859" s="23">
        <f t="shared" ref="R1859:R1922" si="736">-1/(H1859-1)-1/(I1859-1)</f>
        <v>-3.3431952662721884</v>
      </c>
      <c r="S1859" s="22">
        <f t="shared" ref="S1859:S1922" si="737">Q1859+R1859</f>
        <v>-2.0051952662721884</v>
      </c>
      <c r="T1859" s="5">
        <f t="shared" ref="T1859:T1922" si="738">I1859/H1859</f>
        <v>2.6905829596412554</v>
      </c>
      <c r="U1859" s="5"/>
      <c r="V1859" s="5"/>
      <c r="W1859" s="5">
        <f t="shared" ref="W1859:W1922" si="739">H1859*F1859-1</f>
        <v>0.33800000000000008</v>
      </c>
      <c r="X1859" s="4">
        <f t="shared" ref="X1859:X1922" si="740">J1859*F1859-1</f>
        <v>0.29400000000000004</v>
      </c>
      <c r="Y1859" s="4">
        <f t="shared" ref="Y1859:Y1922" si="741">X1859-W1859</f>
        <v>-4.4000000000000039E-2</v>
      </c>
      <c r="Z1859" s="30">
        <f t="shared" ref="Z1859:Z1922" si="742">YEAR(A1859)</f>
        <v>2016</v>
      </c>
      <c r="AA1859" s="4">
        <f t="shared" ref="AA1859:AA1922" si="743">I1859*G1859-1</f>
        <v>-1</v>
      </c>
      <c r="AB1859" s="4">
        <f t="shared" ref="AB1859:AB1922" si="744">G1859*K1859-1</f>
        <v>-1</v>
      </c>
      <c r="AC1859" s="4">
        <f t="shared" ref="AC1859:AC1922" si="745">AB1859-AA1859</f>
        <v>0</v>
      </c>
      <c r="AD1859" s="4"/>
      <c r="AE1859" s="4">
        <f t="shared" ref="AE1859:AE1922" si="746">(1/H1859-1/J1859)</f>
        <v>-2.5413371592009071E-2</v>
      </c>
      <c r="AF1859" s="31">
        <f t="shared" ref="AF1859:AF1922" si="747">H1859*F1859+I1859*G1859-2</f>
        <v>-0.66199999999999992</v>
      </c>
      <c r="AG1859" s="31">
        <f t="shared" ref="AG1859:AG1922" si="748">F1859*J1859+G1859*K1859-2</f>
        <v>-0.70599999999999996</v>
      </c>
      <c r="AH1859" s="3">
        <f t="shared" ref="AH1859:AH1922" si="749">IF(OR((1/H1859+1/K1859)&lt;1,(1/I1859+1/J1859)&lt;1),1,0)</f>
        <v>1</v>
      </c>
      <c r="AI1859" s="40" t="b">
        <f t="shared" ref="AI1859:AI1922" si="750">IF(MIN(1/H1859+1/K1859,1/I1859+1/J1859)&lt;0.99,1-MIN(1/H1859+1/K1859,1/I1859+1/J1859))</f>
        <v>0</v>
      </c>
      <c r="AJ1859" s="3">
        <f t="shared" ref="AJ1859:AJ1922" si="751">1-H1859*I1859/(H1859+I1859)</f>
        <v>2.4544349939246701E-2</v>
      </c>
      <c r="AK1859" s="3">
        <f t="shared" ref="AK1859:AK1922" si="752">1-(1/H1859+1/I1859)/H1859/I1859</f>
        <v>0.78716950397905627</v>
      </c>
    </row>
    <row r="1860" spans="1:37" s="3" customFormat="1" x14ac:dyDescent="0.25">
      <c r="A1860" s="9">
        <v>42639</v>
      </c>
      <c r="B1860" s="1" t="s">
        <v>42</v>
      </c>
      <c r="C1860" s="1" t="s">
        <v>41</v>
      </c>
      <c r="D1860">
        <v>32</v>
      </c>
      <c r="E1860" s="1">
        <v>45</v>
      </c>
      <c r="F1860">
        <f t="shared" si="728"/>
        <v>0</v>
      </c>
      <c r="G1860">
        <f t="shared" si="729"/>
        <v>1</v>
      </c>
      <c r="H1860" s="4">
        <v>1.645</v>
      </c>
      <c r="I1860" s="4">
        <v>2.4</v>
      </c>
      <c r="J1860" s="4">
        <v>1.649</v>
      </c>
      <c r="K1860" s="4">
        <v>2.39</v>
      </c>
      <c r="L1860" s="18">
        <f t="shared" si="730"/>
        <v>60</v>
      </c>
      <c r="M1860" s="18">
        <f t="shared" si="731"/>
        <v>40</v>
      </c>
      <c r="N1860" s="18">
        <f t="shared" si="732"/>
        <v>60</v>
      </c>
      <c r="O1860" s="18">
        <f t="shared" si="733"/>
        <v>40</v>
      </c>
      <c r="P1860" s="4">
        <f t="shared" si="734"/>
        <v>201609</v>
      </c>
      <c r="Q1860" s="23">
        <f t="shared" si="735"/>
        <v>0.68541666666666667</v>
      </c>
      <c r="R1860" s="23">
        <f t="shared" si="736"/>
        <v>-2.2646733111849389</v>
      </c>
      <c r="S1860" s="22">
        <f t="shared" si="737"/>
        <v>-1.5792566445182721</v>
      </c>
      <c r="T1860" s="5">
        <f t="shared" si="738"/>
        <v>1.4589665653495441</v>
      </c>
      <c r="U1860" s="5"/>
      <c r="V1860" s="5"/>
      <c r="W1860" s="5">
        <f t="shared" si="739"/>
        <v>-1</v>
      </c>
      <c r="X1860" s="4">
        <f t="shared" si="740"/>
        <v>-1</v>
      </c>
      <c r="Y1860" s="4">
        <f t="shared" si="741"/>
        <v>0</v>
      </c>
      <c r="Z1860" s="30">
        <f t="shared" si="742"/>
        <v>2016</v>
      </c>
      <c r="AA1860" s="4">
        <f t="shared" si="743"/>
        <v>1.4</v>
      </c>
      <c r="AB1860" s="4">
        <f t="shared" si="744"/>
        <v>1.3900000000000001</v>
      </c>
      <c r="AC1860" s="4">
        <f t="shared" si="745"/>
        <v>-9.9999999999997868E-3</v>
      </c>
      <c r="AD1860" s="4"/>
      <c r="AE1860" s="4">
        <f t="shared" si="746"/>
        <v>1.4745972966945242E-3</v>
      </c>
      <c r="AF1860" s="31">
        <f t="shared" si="747"/>
        <v>0.39999999999999991</v>
      </c>
      <c r="AG1860" s="31">
        <f t="shared" si="748"/>
        <v>0.39000000000000012</v>
      </c>
      <c r="AH1860" s="3">
        <f t="shared" si="749"/>
        <v>0</v>
      </c>
      <c r="AI1860" s="40" t="b">
        <f t="shared" si="750"/>
        <v>0</v>
      </c>
      <c r="AJ1860" s="3">
        <f t="shared" si="751"/>
        <v>2.3980222496909787E-2</v>
      </c>
      <c r="AK1860" s="3">
        <f t="shared" si="752"/>
        <v>0.74048394067148515</v>
      </c>
    </row>
    <row r="1861" spans="1:37" s="3" customFormat="1" x14ac:dyDescent="0.25">
      <c r="A1861" s="9">
        <v>42638</v>
      </c>
      <c r="B1861" s="1" t="s">
        <v>37</v>
      </c>
      <c r="C1861" s="1" t="s">
        <v>45</v>
      </c>
      <c r="D1861">
        <v>31</v>
      </c>
      <c r="E1861" s="1">
        <v>17</v>
      </c>
      <c r="F1861">
        <f t="shared" si="728"/>
        <v>1</v>
      </c>
      <c r="G1861">
        <f t="shared" si="729"/>
        <v>0</v>
      </c>
      <c r="H1861" s="4">
        <v>1.3029999999999999</v>
      </c>
      <c r="I1861" s="4">
        <v>3.89</v>
      </c>
      <c r="J1861" s="4">
        <v>1.393</v>
      </c>
      <c r="K1861" s="4">
        <v>3.26</v>
      </c>
      <c r="L1861" s="18">
        <f t="shared" si="730"/>
        <v>70</v>
      </c>
      <c r="M1861" s="18">
        <f t="shared" si="731"/>
        <v>25</v>
      </c>
      <c r="N1861" s="18">
        <f t="shared" si="732"/>
        <v>70</v>
      </c>
      <c r="O1861" s="18">
        <f t="shared" si="733"/>
        <v>30</v>
      </c>
      <c r="P1861" s="4">
        <f t="shared" si="734"/>
        <v>201609</v>
      </c>
      <c r="Q1861" s="23">
        <f t="shared" si="735"/>
        <v>1.3029999999999999</v>
      </c>
      <c r="R1861" s="23">
        <f t="shared" si="736"/>
        <v>-3.6463507942489759</v>
      </c>
      <c r="S1861" s="22">
        <f t="shared" si="737"/>
        <v>-2.343350794248976</v>
      </c>
      <c r="T1861" s="5">
        <f t="shared" si="738"/>
        <v>2.9854182655410595</v>
      </c>
      <c r="U1861" s="5"/>
      <c r="V1861" s="5"/>
      <c r="W1861" s="5">
        <f t="shared" si="739"/>
        <v>0.30299999999999994</v>
      </c>
      <c r="X1861" s="4">
        <f t="shared" si="740"/>
        <v>0.39300000000000002</v>
      </c>
      <c r="Y1861" s="4">
        <f t="shared" si="741"/>
        <v>9.000000000000008E-2</v>
      </c>
      <c r="Z1861" s="30">
        <f t="shared" si="742"/>
        <v>2016</v>
      </c>
      <c r="AA1861" s="4">
        <f t="shared" si="743"/>
        <v>-1</v>
      </c>
      <c r="AB1861" s="4">
        <f t="shared" si="744"/>
        <v>-1</v>
      </c>
      <c r="AC1861" s="4">
        <f t="shared" si="745"/>
        <v>0</v>
      </c>
      <c r="AD1861" s="4"/>
      <c r="AE1861" s="4">
        <f t="shared" si="746"/>
        <v>4.9584618630924671E-2</v>
      </c>
      <c r="AF1861" s="31">
        <f t="shared" si="747"/>
        <v>-0.69700000000000006</v>
      </c>
      <c r="AG1861" s="31">
        <f t="shared" si="748"/>
        <v>-0.60699999999999998</v>
      </c>
      <c r="AH1861" s="3">
        <f t="shared" si="749"/>
        <v>1</v>
      </c>
      <c r="AI1861" s="40">
        <f t="shared" si="750"/>
        <v>2.5055501525253931E-2</v>
      </c>
      <c r="AJ1861" s="3">
        <f t="shared" si="751"/>
        <v>2.394184479106487E-2</v>
      </c>
      <c r="AK1861" s="3">
        <f t="shared" si="752"/>
        <v>0.79787022688285669</v>
      </c>
    </row>
    <row r="1862" spans="1:37" s="3" customFormat="1" x14ac:dyDescent="0.25">
      <c r="A1862" s="9">
        <v>42638</v>
      </c>
      <c r="B1862" s="1" t="s">
        <v>36</v>
      </c>
      <c r="C1862" s="1" t="s">
        <v>64</v>
      </c>
      <c r="D1862">
        <v>26</v>
      </c>
      <c r="E1862" s="1">
        <v>22</v>
      </c>
      <c r="F1862">
        <f t="shared" si="728"/>
        <v>1</v>
      </c>
      <c r="G1862">
        <f t="shared" si="729"/>
        <v>0</v>
      </c>
      <c r="H1862" s="4">
        <v>1.6890000000000001</v>
      </c>
      <c r="I1862" s="4">
        <v>2.31</v>
      </c>
      <c r="J1862" s="4">
        <v>1.8620000000000001</v>
      </c>
      <c r="K1862" s="4">
        <v>2.0499999999999998</v>
      </c>
      <c r="L1862" s="18">
        <f t="shared" si="730"/>
        <v>50</v>
      </c>
      <c r="M1862" s="18">
        <f t="shared" si="731"/>
        <v>40</v>
      </c>
      <c r="N1862" s="18">
        <f t="shared" si="732"/>
        <v>50</v>
      </c>
      <c r="O1862" s="18">
        <f t="shared" si="733"/>
        <v>45</v>
      </c>
      <c r="P1862" s="4">
        <f t="shared" si="734"/>
        <v>201609</v>
      </c>
      <c r="Q1862" s="23">
        <f t="shared" si="735"/>
        <v>1.6890000000000001</v>
      </c>
      <c r="R1862" s="23">
        <f t="shared" si="736"/>
        <v>-2.2147375884953302</v>
      </c>
      <c r="S1862" s="22">
        <f t="shared" si="737"/>
        <v>-0.52573758849533014</v>
      </c>
      <c r="T1862" s="5">
        <f t="shared" si="738"/>
        <v>1.3676731793960923</v>
      </c>
      <c r="U1862" s="5"/>
      <c r="V1862" s="5"/>
      <c r="W1862" s="5">
        <f t="shared" si="739"/>
        <v>0.68900000000000006</v>
      </c>
      <c r="X1862" s="4">
        <f t="shared" si="740"/>
        <v>0.8620000000000001</v>
      </c>
      <c r="Y1862" s="4">
        <f t="shared" si="741"/>
        <v>0.17300000000000004</v>
      </c>
      <c r="Z1862" s="30">
        <f t="shared" si="742"/>
        <v>2016</v>
      </c>
      <c r="AA1862" s="4">
        <f t="shared" si="743"/>
        <v>-1</v>
      </c>
      <c r="AB1862" s="4">
        <f t="shared" si="744"/>
        <v>-1</v>
      </c>
      <c r="AC1862" s="4">
        <f t="shared" si="745"/>
        <v>0</v>
      </c>
      <c r="AD1862" s="4"/>
      <c r="AE1862" s="4">
        <f t="shared" si="746"/>
        <v>5.500938339250816E-2</v>
      </c>
      <c r="AF1862" s="31">
        <f t="shared" si="747"/>
        <v>-0.31099999999999994</v>
      </c>
      <c r="AG1862" s="31">
        <f t="shared" si="748"/>
        <v>-0.1379999999999999</v>
      </c>
      <c r="AH1862" s="3">
        <f t="shared" si="749"/>
        <v>1</v>
      </c>
      <c r="AI1862" s="40">
        <f t="shared" si="750"/>
        <v>3.0042639065195442E-2</v>
      </c>
      <c r="AJ1862" s="3">
        <f t="shared" si="751"/>
        <v>2.4358589647411888E-2</v>
      </c>
      <c r="AK1862" s="3">
        <f t="shared" si="752"/>
        <v>0.73729511703502604</v>
      </c>
    </row>
    <row r="1863" spans="1:37" s="3" customFormat="1" x14ac:dyDescent="0.25">
      <c r="A1863" s="9">
        <v>42638</v>
      </c>
      <c r="B1863" s="1" t="s">
        <v>49</v>
      </c>
      <c r="C1863" s="1" t="s">
        <v>53</v>
      </c>
      <c r="D1863">
        <v>24</v>
      </c>
      <c r="E1863" s="1">
        <v>3</v>
      </c>
      <c r="F1863">
        <f t="shared" si="728"/>
        <v>1</v>
      </c>
      <c r="G1863">
        <f t="shared" si="729"/>
        <v>0</v>
      </c>
      <c r="H1863" s="4">
        <v>1.595</v>
      </c>
      <c r="I1863" s="4">
        <v>2.52</v>
      </c>
      <c r="J1863" s="4">
        <v>1.6020000000000001</v>
      </c>
      <c r="K1863" s="4">
        <v>2.5</v>
      </c>
      <c r="L1863" s="18">
        <f t="shared" si="730"/>
        <v>60</v>
      </c>
      <c r="M1863" s="18">
        <f t="shared" si="731"/>
        <v>35</v>
      </c>
      <c r="N1863" s="18">
        <f t="shared" si="732"/>
        <v>60</v>
      </c>
      <c r="O1863" s="18">
        <f t="shared" si="733"/>
        <v>40</v>
      </c>
      <c r="P1863" s="4">
        <f t="shared" si="734"/>
        <v>201609</v>
      </c>
      <c r="Q1863" s="23">
        <f t="shared" si="735"/>
        <v>1.595</v>
      </c>
      <c r="R1863" s="23">
        <f t="shared" si="736"/>
        <v>-2.3385670057496686</v>
      </c>
      <c r="S1863" s="22">
        <f t="shared" si="737"/>
        <v>-0.74356700574966861</v>
      </c>
      <c r="T1863" s="5">
        <f t="shared" si="738"/>
        <v>1.5799373040752351</v>
      </c>
      <c r="U1863" s="5"/>
      <c r="V1863" s="5"/>
      <c r="W1863" s="5">
        <f t="shared" si="739"/>
        <v>0.59499999999999997</v>
      </c>
      <c r="X1863" s="4">
        <f t="shared" si="740"/>
        <v>0.60200000000000009</v>
      </c>
      <c r="Y1863" s="4">
        <f t="shared" si="741"/>
        <v>7.0000000000001172E-3</v>
      </c>
      <c r="Z1863" s="30">
        <f t="shared" si="742"/>
        <v>2016</v>
      </c>
      <c r="AA1863" s="4">
        <f t="shared" si="743"/>
        <v>-1</v>
      </c>
      <c r="AB1863" s="4">
        <f t="shared" si="744"/>
        <v>-1</v>
      </c>
      <c r="AC1863" s="4">
        <f t="shared" si="745"/>
        <v>0</v>
      </c>
      <c r="AD1863" s="4"/>
      <c r="AE1863" s="4">
        <f t="shared" si="746"/>
        <v>2.7395223055820539E-3</v>
      </c>
      <c r="AF1863" s="31">
        <f t="shared" si="747"/>
        <v>-0.40500000000000003</v>
      </c>
      <c r="AG1863" s="31">
        <f t="shared" si="748"/>
        <v>-0.39799999999999991</v>
      </c>
      <c r="AH1863" s="3">
        <f t="shared" si="749"/>
        <v>0</v>
      </c>
      <c r="AI1863" s="40" t="b">
        <f t="shared" si="750"/>
        <v>0</v>
      </c>
      <c r="AJ1863" s="3">
        <f t="shared" si="751"/>
        <v>2.3232077764277048E-2</v>
      </c>
      <c r="AK1863" s="3">
        <f t="shared" si="752"/>
        <v>0.74528918632773555</v>
      </c>
    </row>
    <row r="1864" spans="1:37" s="3" customFormat="1" x14ac:dyDescent="0.25">
      <c r="A1864" s="9">
        <v>42638</v>
      </c>
      <c r="B1864" s="1" t="s">
        <v>55</v>
      </c>
      <c r="C1864" s="1" t="s">
        <v>57</v>
      </c>
      <c r="D1864">
        <v>34</v>
      </c>
      <c r="E1864" s="1">
        <v>3</v>
      </c>
      <c r="F1864">
        <f t="shared" si="728"/>
        <v>1</v>
      </c>
      <c r="G1864">
        <f t="shared" si="729"/>
        <v>0</v>
      </c>
      <c r="H1864" s="4">
        <v>2.8</v>
      </c>
      <c r="I1864" s="4">
        <v>1.4970000000000001</v>
      </c>
      <c r="J1864" s="4">
        <v>2.66</v>
      </c>
      <c r="K1864" s="4">
        <v>1.54</v>
      </c>
      <c r="L1864" s="18">
        <f t="shared" si="730"/>
        <v>30</v>
      </c>
      <c r="M1864" s="18">
        <f t="shared" si="731"/>
        <v>65</v>
      </c>
      <c r="N1864" s="18">
        <f t="shared" si="732"/>
        <v>35</v>
      </c>
      <c r="O1864" s="18">
        <f t="shared" si="733"/>
        <v>60</v>
      </c>
      <c r="P1864" s="4">
        <f t="shared" si="734"/>
        <v>201609</v>
      </c>
      <c r="Q1864" s="23">
        <f t="shared" si="735"/>
        <v>2.8</v>
      </c>
      <c r="R1864" s="23">
        <f t="shared" si="736"/>
        <v>-2.5676279901632011</v>
      </c>
      <c r="S1864" s="22">
        <f t="shared" si="737"/>
        <v>0.23237200983679873</v>
      </c>
      <c r="T1864" s="5">
        <f t="shared" si="738"/>
        <v>0.5346428571428572</v>
      </c>
      <c r="U1864" s="5"/>
      <c r="V1864" s="5"/>
      <c r="W1864" s="5">
        <f t="shared" si="739"/>
        <v>1.7999999999999998</v>
      </c>
      <c r="X1864" s="4">
        <f t="shared" si="740"/>
        <v>1.6600000000000001</v>
      </c>
      <c r="Y1864" s="4">
        <f t="shared" si="741"/>
        <v>-0.13999999999999968</v>
      </c>
      <c r="Z1864" s="30">
        <f t="shared" si="742"/>
        <v>2016</v>
      </c>
      <c r="AA1864" s="4">
        <f t="shared" si="743"/>
        <v>-1</v>
      </c>
      <c r="AB1864" s="4">
        <f t="shared" si="744"/>
        <v>-1</v>
      </c>
      <c r="AC1864" s="4">
        <f t="shared" si="745"/>
        <v>0</v>
      </c>
      <c r="AD1864" s="4"/>
      <c r="AE1864" s="4">
        <f t="shared" si="746"/>
        <v>-1.8796992481202979E-2</v>
      </c>
      <c r="AF1864" s="31">
        <f t="shared" si="747"/>
        <v>0.79999999999999982</v>
      </c>
      <c r="AG1864" s="31">
        <f t="shared" si="748"/>
        <v>0.66000000000000014</v>
      </c>
      <c r="AH1864" s="3">
        <f t="shared" si="749"/>
        <v>0</v>
      </c>
      <c r="AI1864" s="40" t="b">
        <f t="shared" si="750"/>
        <v>0</v>
      </c>
      <c r="AJ1864" s="3">
        <f t="shared" si="751"/>
        <v>2.4528740982080355E-2</v>
      </c>
      <c r="AK1864" s="3">
        <f t="shared" si="752"/>
        <v>0.75542858833057902</v>
      </c>
    </row>
    <row r="1865" spans="1:37" s="3" customFormat="1" x14ac:dyDescent="0.25">
      <c r="A1865" s="9">
        <v>42638</v>
      </c>
      <c r="B1865" s="1" t="s">
        <v>61</v>
      </c>
      <c r="C1865" s="1" t="s">
        <v>38</v>
      </c>
      <c r="D1865">
        <v>37</v>
      </c>
      <c r="E1865" s="1">
        <v>18</v>
      </c>
      <c r="F1865">
        <f t="shared" si="728"/>
        <v>1</v>
      </c>
      <c r="G1865">
        <f t="shared" si="729"/>
        <v>0</v>
      </c>
      <c r="H1865" s="4">
        <v>1.2350000000000001</v>
      </c>
      <c r="I1865" s="4">
        <v>4.6500000000000004</v>
      </c>
      <c r="J1865" s="4">
        <v>1.218</v>
      </c>
      <c r="K1865" s="4">
        <v>4.91</v>
      </c>
      <c r="L1865" s="18">
        <f t="shared" si="730"/>
        <v>80</v>
      </c>
      <c r="M1865" s="18">
        <f t="shared" si="731"/>
        <v>20</v>
      </c>
      <c r="N1865" s="18">
        <f t="shared" si="732"/>
        <v>80</v>
      </c>
      <c r="O1865" s="18">
        <f t="shared" si="733"/>
        <v>20</v>
      </c>
      <c r="P1865" s="4">
        <f t="shared" si="734"/>
        <v>201609</v>
      </c>
      <c r="Q1865" s="23">
        <f t="shared" si="735"/>
        <v>1.2350000000000001</v>
      </c>
      <c r="R1865" s="23">
        <f t="shared" si="736"/>
        <v>-4.5292917516758946</v>
      </c>
      <c r="S1865" s="22">
        <f t="shared" si="737"/>
        <v>-3.2942917516758943</v>
      </c>
      <c r="T1865" s="5">
        <f t="shared" si="738"/>
        <v>3.7651821862348176</v>
      </c>
      <c r="U1865" s="5"/>
      <c r="V1865" s="5"/>
      <c r="W1865" s="5">
        <f t="shared" si="739"/>
        <v>0.2350000000000001</v>
      </c>
      <c r="X1865" s="4">
        <f t="shared" si="740"/>
        <v>0.21799999999999997</v>
      </c>
      <c r="Y1865" s="4">
        <f t="shared" si="741"/>
        <v>-1.7000000000000126E-2</v>
      </c>
      <c r="Z1865" s="30">
        <f t="shared" si="742"/>
        <v>2016</v>
      </c>
      <c r="AA1865" s="4">
        <f t="shared" si="743"/>
        <v>-1</v>
      </c>
      <c r="AB1865" s="4">
        <f t="shared" si="744"/>
        <v>-1</v>
      </c>
      <c r="AC1865" s="4">
        <f t="shared" si="745"/>
        <v>0</v>
      </c>
      <c r="AD1865" s="4"/>
      <c r="AE1865" s="4">
        <f t="shared" si="746"/>
        <v>-1.1301463207089357E-2</v>
      </c>
      <c r="AF1865" s="31">
        <f t="shared" si="747"/>
        <v>-0.7649999999999999</v>
      </c>
      <c r="AG1865" s="31">
        <f t="shared" si="748"/>
        <v>-0.78200000000000003</v>
      </c>
      <c r="AH1865" s="3">
        <f t="shared" si="749"/>
        <v>0</v>
      </c>
      <c r="AI1865" s="40" t="b">
        <f t="shared" si="750"/>
        <v>0</v>
      </c>
      <c r="AJ1865" s="3">
        <f t="shared" si="751"/>
        <v>2.4171622769753598E-2</v>
      </c>
      <c r="AK1865" s="3">
        <f t="shared" si="752"/>
        <v>0.82155407032673489</v>
      </c>
    </row>
    <row r="1866" spans="1:37" s="3" customFormat="1" x14ac:dyDescent="0.25">
      <c r="A1866" s="9">
        <v>42638</v>
      </c>
      <c r="B1866" s="1" t="s">
        <v>39</v>
      </c>
      <c r="C1866" s="1" t="s">
        <v>73</v>
      </c>
      <c r="D1866">
        <v>32</v>
      </c>
      <c r="E1866" s="1">
        <v>37</v>
      </c>
      <c r="F1866">
        <f t="shared" si="728"/>
        <v>0</v>
      </c>
      <c r="G1866">
        <f t="shared" si="729"/>
        <v>1</v>
      </c>
      <c r="H1866" s="4">
        <v>1.458</v>
      </c>
      <c r="I1866" s="4">
        <v>2.95</v>
      </c>
      <c r="J1866" s="4">
        <v>1.5489999999999999</v>
      </c>
      <c r="K1866" s="4">
        <v>2.64</v>
      </c>
      <c r="L1866" s="18">
        <f t="shared" si="730"/>
        <v>60</v>
      </c>
      <c r="M1866" s="18">
        <f t="shared" si="731"/>
        <v>30</v>
      </c>
      <c r="N1866" s="18">
        <f t="shared" si="732"/>
        <v>60</v>
      </c>
      <c r="O1866" s="18">
        <f t="shared" si="733"/>
        <v>35</v>
      </c>
      <c r="P1866" s="4">
        <f t="shared" si="734"/>
        <v>201609</v>
      </c>
      <c r="Q1866" s="23">
        <f t="shared" si="735"/>
        <v>0.4942372881355932</v>
      </c>
      <c r="R1866" s="23">
        <f t="shared" si="736"/>
        <v>-2.6962266263576309</v>
      </c>
      <c r="S1866" s="22">
        <f t="shared" si="737"/>
        <v>-2.2019893382220377</v>
      </c>
      <c r="T1866" s="5">
        <f t="shared" si="738"/>
        <v>2.0233196159122087</v>
      </c>
      <c r="U1866" s="5"/>
      <c r="V1866" s="5"/>
      <c r="W1866" s="5">
        <f t="shared" si="739"/>
        <v>-1</v>
      </c>
      <c r="X1866" s="4">
        <f t="shared" si="740"/>
        <v>-1</v>
      </c>
      <c r="Y1866" s="4">
        <f t="shared" si="741"/>
        <v>0</v>
      </c>
      <c r="Z1866" s="30">
        <f t="shared" si="742"/>
        <v>2016</v>
      </c>
      <c r="AA1866" s="4">
        <f t="shared" si="743"/>
        <v>1.9500000000000002</v>
      </c>
      <c r="AB1866" s="4">
        <f t="shared" si="744"/>
        <v>1.6400000000000001</v>
      </c>
      <c r="AC1866" s="4">
        <f t="shared" si="745"/>
        <v>-0.31000000000000005</v>
      </c>
      <c r="AD1866" s="4"/>
      <c r="AE1866" s="4">
        <f t="shared" si="746"/>
        <v>4.0293264117475691E-2</v>
      </c>
      <c r="AF1866" s="31">
        <f t="shared" si="747"/>
        <v>0.95000000000000018</v>
      </c>
      <c r="AG1866" s="31">
        <f t="shared" si="748"/>
        <v>0.64000000000000012</v>
      </c>
      <c r="AH1866" s="3">
        <f t="shared" si="749"/>
        <v>1</v>
      </c>
      <c r="AI1866" s="40">
        <f t="shared" si="750"/>
        <v>1.5439157028591444E-2</v>
      </c>
      <c r="AJ1866" s="3">
        <f t="shared" si="751"/>
        <v>2.4251361161524598E-2</v>
      </c>
      <c r="AK1866" s="3">
        <f t="shared" si="752"/>
        <v>0.76172279019579081</v>
      </c>
    </row>
    <row r="1867" spans="1:37" s="3" customFormat="1" x14ac:dyDescent="0.25">
      <c r="A1867" s="9">
        <v>42638</v>
      </c>
      <c r="B1867" s="1" t="s">
        <v>46</v>
      </c>
      <c r="C1867" s="1" t="s">
        <v>63</v>
      </c>
      <c r="D1867">
        <v>33</v>
      </c>
      <c r="E1867" s="1">
        <v>18</v>
      </c>
      <c r="F1867">
        <f t="shared" si="728"/>
        <v>1</v>
      </c>
      <c r="G1867">
        <f t="shared" si="729"/>
        <v>0</v>
      </c>
      <c r="H1867" s="4">
        <v>2.79</v>
      </c>
      <c r="I1867" s="4">
        <v>1.502</v>
      </c>
      <c r="J1867" s="4">
        <v>2.86</v>
      </c>
      <c r="K1867" s="4">
        <v>1.48</v>
      </c>
      <c r="L1867" s="18">
        <f t="shared" si="730"/>
        <v>30</v>
      </c>
      <c r="M1867" s="18">
        <f t="shared" si="731"/>
        <v>65</v>
      </c>
      <c r="N1867" s="18">
        <f t="shared" si="732"/>
        <v>30</v>
      </c>
      <c r="O1867" s="18">
        <f t="shared" si="733"/>
        <v>65</v>
      </c>
      <c r="P1867" s="4">
        <f t="shared" si="734"/>
        <v>201609</v>
      </c>
      <c r="Q1867" s="23">
        <f t="shared" si="735"/>
        <v>2.79</v>
      </c>
      <c r="R1867" s="23">
        <f t="shared" si="736"/>
        <v>-2.5506910903870552</v>
      </c>
      <c r="S1867" s="22">
        <f t="shared" si="737"/>
        <v>0.23930890961294482</v>
      </c>
      <c r="T1867" s="5">
        <f t="shared" si="738"/>
        <v>0.53835125448028676</v>
      </c>
      <c r="U1867" s="5"/>
      <c r="V1867" s="5"/>
      <c r="W1867" s="5">
        <f t="shared" si="739"/>
        <v>1.79</v>
      </c>
      <c r="X1867" s="4">
        <f t="shared" si="740"/>
        <v>1.8599999999999999</v>
      </c>
      <c r="Y1867" s="4">
        <f t="shared" si="741"/>
        <v>6.999999999999984E-2</v>
      </c>
      <c r="Z1867" s="30">
        <f t="shared" si="742"/>
        <v>2016</v>
      </c>
      <c r="AA1867" s="4">
        <f t="shared" si="743"/>
        <v>-1</v>
      </c>
      <c r="AB1867" s="4">
        <f t="shared" si="744"/>
        <v>-1</v>
      </c>
      <c r="AC1867" s="4">
        <f t="shared" si="745"/>
        <v>0</v>
      </c>
      <c r="AD1867" s="4"/>
      <c r="AE1867" s="4">
        <f t="shared" si="746"/>
        <v>8.7725894177506647E-3</v>
      </c>
      <c r="AF1867" s="31">
        <f t="shared" si="747"/>
        <v>0.79</v>
      </c>
      <c r="AG1867" s="31">
        <f t="shared" si="748"/>
        <v>0.85999999999999988</v>
      </c>
      <c r="AH1867" s="3">
        <f t="shared" si="749"/>
        <v>0</v>
      </c>
      <c r="AI1867" s="40" t="b">
        <f t="shared" si="750"/>
        <v>0</v>
      </c>
      <c r="AJ1867" s="3">
        <f t="shared" si="751"/>
        <v>2.3630009319664524E-2</v>
      </c>
      <c r="AK1867" s="3">
        <f t="shared" si="752"/>
        <v>0.75559423744376186</v>
      </c>
    </row>
    <row r="1868" spans="1:37" s="3" customFormat="1" x14ac:dyDescent="0.25">
      <c r="A1868" s="9">
        <v>42638</v>
      </c>
      <c r="B1868" s="1" t="s">
        <v>40</v>
      </c>
      <c r="C1868" s="1" t="s">
        <v>60</v>
      </c>
      <c r="D1868">
        <v>10</v>
      </c>
      <c r="E1868" s="1">
        <v>22</v>
      </c>
      <c r="F1868">
        <f t="shared" si="728"/>
        <v>0</v>
      </c>
      <c r="G1868">
        <f t="shared" si="729"/>
        <v>1</v>
      </c>
      <c r="H1868" s="4">
        <v>1.3169999999999999</v>
      </c>
      <c r="I1868" s="4">
        <v>3.77</v>
      </c>
      <c r="J1868" s="4">
        <v>1.403</v>
      </c>
      <c r="K1868" s="4">
        <v>3.21</v>
      </c>
      <c r="L1868" s="18">
        <f t="shared" si="730"/>
        <v>70</v>
      </c>
      <c r="M1868" s="18">
        <f t="shared" si="731"/>
        <v>25</v>
      </c>
      <c r="N1868" s="18">
        <f t="shared" si="732"/>
        <v>70</v>
      </c>
      <c r="O1868" s="18">
        <f t="shared" si="733"/>
        <v>30</v>
      </c>
      <c r="P1868" s="4">
        <f t="shared" si="734"/>
        <v>201609</v>
      </c>
      <c r="Q1868" s="23">
        <f t="shared" si="735"/>
        <v>0.34933687002652519</v>
      </c>
      <c r="R1868" s="23">
        <f t="shared" si="736"/>
        <v>-3.5155849628170239</v>
      </c>
      <c r="S1868" s="22">
        <f t="shared" si="737"/>
        <v>-3.1662480927904988</v>
      </c>
      <c r="T1868" s="5">
        <f t="shared" si="738"/>
        <v>2.8625664388762342</v>
      </c>
      <c r="U1868" s="5"/>
      <c r="V1868" s="5"/>
      <c r="W1868" s="5">
        <f t="shared" si="739"/>
        <v>-1</v>
      </c>
      <c r="X1868" s="4">
        <f t="shared" si="740"/>
        <v>-1</v>
      </c>
      <c r="Y1868" s="4">
        <f t="shared" si="741"/>
        <v>0</v>
      </c>
      <c r="Z1868" s="30">
        <f t="shared" si="742"/>
        <v>2016</v>
      </c>
      <c r="AA1868" s="4">
        <f t="shared" si="743"/>
        <v>2.77</v>
      </c>
      <c r="AB1868" s="4">
        <f t="shared" si="744"/>
        <v>2.21</v>
      </c>
      <c r="AC1868" s="4">
        <f t="shared" si="745"/>
        <v>-0.56000000000000005</v>
      </c>
      <c r="AD1868" s="4"/>
      <c r="AE1868" s="4">
        <f t="shared" si="746"/>
        <v>4.6543067761835921E-2</v>
      </c>
      <c r="AF1868" s="31">
        <f t="shared" si="747"/>
        <v>1.77</v>
      </c>
      <c r="AG1868" s="31">
        <f t="shared" si="748"/>
        <v>1.21</v>
      </c>
      <c r="AH1868" s="3">
        <f t="shared" si="749"/>
        <v>1</v>
      </c>
      <c r="AI1868" s="40">
        <f t="shared" si="750"/>
        <v>2.1989635699174337E-2</v>
      </c>
      <c r="AJ1868" s="3">
        <f t="shared" si="751"/>
        <v>2.3965008846078217E-2</v>
      </c>
      <c r="AK1868" s="3">
        <f t="shared" si="752"/>
        <v>0.79364856788846494</v>
      </c>
    </row>
    <row r="1869" spans="1:37" s="3" customFormat="1" x14ac:dyDescent="0.25">
      <c r="A1869" s="9">
        <v>42638</v>
      </c>
      <c r="B1869" s="1" t="s">
        <v>44</v>
      </c>
      <c r="C1869" s="1" t="s">
        <v>35</v>
      </c>
      <c r="D1869">
        <v>17</v>
      </c>
      <c r="E1869" s="1">
        <v>29</v>
      </c>
      <c r="F1869">
        <f t="shared" si="728"/>
        <v>0</v>
      </c>
      <c r="G1869">
        <f t="shared" si="729"/>
        <v>1</v>
      </c>
      <c r="H1869" s="4">
        <v>1.5740000000000001</v>
      </c>
      <c r="I1869" s="4">
        <v>2.57</v>
      </c>
      <c r="J1869" s="4">
        <v>1.546</v>
      </c>
      <c r="K1869" s="4">
        <v>2.65</v>
      </c>
      <c r="L1869" s="18">
        <f t="shared" si="730"/>
        <v>60</v>
      </c>
      <c r="M1869" s="18">
        <f t="shared" si="731"/>
        <v>35</v>
      </c>
      <c r="N1869" s="18">
        <f t="shared" si="732"/>
        <v>60</v>
      </c>
      <c r="O1869" s="18">
        <f t="shared" si="733"/>
        <v>35</v>
      </c>
      <c r="P1869" s="4">
        <f t="shared" si="734"/>
        <v>201609</v>
      </c>
      <c r="Q1869" s="23">
        <f t="shared" si="735"/>
        <v>0.61245136186770432</v>
      </c>
      <c r="R1869" s="23">
        <f t="shared" si="736"/>
        <v>-2.37910295390488</v>
      </c>
      <c r="S1869" s="22">
        <f t="shared" si="737"/>
        <v>-1.7666515920371757</v>
      </c>
      <c r="T1869" s="5">
        <f t="shared" si="738"/>
        <v>1.6327827191867852</v>
      </c>
      <c r="U1869" s="5"/>
      <c r="V1869" s="5"/>
      <c r="W1869" s="5">
        <f t="shared" si="739"/>
        <v>-1</v>
      </c>
      <c r="X1869" s="4">
        <f t="shared" si="740"/>
        <v>-1</v>
      </c>
      <c r="Y1869" s="4">
        <f t="shared" si="741"/>
        <v>0</v>
      </c>
      <c r="Z1869" s="30">
        <f t="shared" si="742"/>
        <v>2016</v>
      </c>
      <c r="AA1869" s="4">
        <f t="shared" si="743"/>
        <v>1.5699999999999998</v>
      </c>
      <c r="AB1869" s="4">
        <f t="shared" si="744"/>
        <v>1.65</v>
      </c>
      <c r="AC1869" s="4">
        <f t="shared" si="745"/>
        <v>8.0000000000000071E-2</v>
      </c>
      <c r="AD1869" s="4"/>
      <c r="AE1869" s="4">
        <f t="shared" si="746"/>
        <v>-1.1506515153258512E-2</v>
      </c>
      <c r="AF1869" s="31">
        <f t="shared" si="747"/>
        <v>0.56999999999999984</v>
      </c>
      <c r="AG1869" s="31">
        <f t="shared" si="748"/>
        <v>0.64999999999999991</v>
      </c>
      <c r="AH1869" s="3">
        <f t="shared" si="749"/>
        <v>0</v>
      </c>
      <c r="AI1869" s="40" t="b">
        <f t="shared" si="750"/>
        <v>0</v>
      </c>
      <c r="AJ1869" s="3">
        <f t="shared" si="751"/>
        <v>2.3846525096525073E-2</v>
      </c>
      <c r="AK1869" s="3">
        <f t="shared" si="752"/>
        <v>0.74675315471412018</v>
      </c>
    </row>
    <row r="1870" spans="1:37" s="3" customFormat="1" x14ac:dyDescent="0.25">
      <c r="A1870" s="9">
        <v>42638</v>
      </c>
      <c r="B1870" s="1" t="s">
        <v>62</v>
      </c>
      <c r="C1870" s="1" t="s">
        <v>33</v>
      </c>
      <c r="D1870">
        <v>34</v>
      </c>
      <c r="E1870" s="1">
        <v>27</v>
      </c>
      <c r="F1870">
        <f t="shared" si="728"/>
        <v>1</v>
      </c>
      <c r="G1870">
        <f t="shared" si="729"/>
        <v>0</v>
      </c>
      <c r="H1870" s="4">
        <v>1.2889999999999999</v>
      </c>
      <c r="I1870" s="4">
        <v>4.01</v>
      </c>
      <c r="J1870" s="4">
        <v>1.3919999999999999</v>
      </c>
      <c r="K1870" s="4">
        <v>3.27</v>
      </c>
      <c r="L1870" s="18">
        <f t="shared" si="730"/>
        <v>70</v>
      </c>
      <c r="M1870" s="18">
        <f t="shared" si="731"/>
        <v>20</v>
      </c>
      <c r="N1870" s="18">
        <f t="shared" si="732"/>
        <v>70</v>
      </c>
      <c r="O1870" s="18">
        <f t="shared" si="733"/>
        <v>30</v>
      </c>
      <c r="P1870" s="4">
        <f t="shared" si="734"/>
        <v>201609</v>
      </c>
      <c r="Q1870" s="23">
        <f t="shared" si="735"/>
        <v>1.2889999999999999</v>
      </c>
      <c r="R1870" s="23">
        <f t="shared" si="736"/>
        <v>-3.7924335260780109</v>
      </c>
      <c r="S1870" s="22">
        <f t="shared" si="737"/>
        <v>-2.5034335260780107</v>
      </c>
      <c r="T1870" s="5">
        <f t="shared" si="738"/>
        <v>3.1109387121799843</v>
      </c>
      <c r="U1870" s="5"/>
      <c r="V1870" s="5"/>
      <c r="W1870" s="5">
        <f t="shared" si="739"/>
        <v>0.28899999999999992</v>
      </c>
      <c r="X1870" s="4">
        <f t="shared" si="740"/>
        <v>0.3919999999999999</v>
      </c>
      <c r="Y1870" s="4">
        <f t="shared" si="741"/>
        <v>0.10299999999999998</v>
      </c>
      <c r="Z1870" s="30">
        <f t="shared" si="742"/>
        <v>2016</v>
      </c>
      <c r="AA1870" s="4">
        <f t="shared" si="743"/>
        <v>-1</v>
      </c>
      <c r="AB1870" s="4">
        <f t="shared" si="744"/>
        <v>-1</v>
      </c>
      <c r="AC1870" s="4">
        <f t="shared" si="745"/>
        <v>0</v>
      </c>
      <c r="AD1870" s="4"/>
      <c r="AE1870" s="4">
        <f t="shared" si="746"/>
        <v>5.7404385472120345E-2</v>
      </c>
      <c r="AF1870" s="31">
        <f t="shared" si="747"/>
        <v>-0.71100000000000008</v>
      </c>
      <c r="AG1870" s="31">
        <f t="shared" si="748"/>
        <v>-0.6080000000000001</v>
      </c>
      <c r="AH1870" s="3">
        <f t="shared" si="749"/>
        <v>1</v>
      </c>
      <c r="AI1870" s="40">
        <f t="shared" si="750"/>
        <v>3.2232636798807501E-2</v>
      </c>
      <c r="AJ1870" s="3">
        <f t="shared" si="751"/>
        <v>2.4553689375353849E-2</v>
      </c>
      <c r="AK1870" s="3">
        <f t="shared" si="752"/>
        <v>0.80166500957201392</v>
      </c>
    </row>
    <row r="1871" spans="1:37" s="3" customFormat="1" x14ac:dyDescent="0.25">
      <c r="A1871" s="9">
        <v>42638</v>
      </c>
      <c r="B1871" s="1" t="s">
        <v>56</v>
      </c>
      <c r="C1871" s="1" t="s">
        <v>43</v>
      </c>
      <c r="D1871">
        <v>17</v>
      </c>
      <c r="E1871" s="1">
        <v>19</v>
      </c>
      <c r="F1871">
        <f t="shared" si="728"/>
        <v>0</v>
      </c>
      <c r="G1871">
        <f t="shared" si="729"/>
        <v>1</v>
      </c>
      <c r="H1871" s="4">
        <v>1.99</v>
      </c>
      <c r="I1871" s="4">
        <v>1.917</v>
      </c>
      <c r="J1871" s="4">
        <v>2.16</v>
      </c>
      <c r="K1871" s="4">
        <v>1.7809999999999999</v>
      </c>
      <c r="L1871" s="18">
        <f t="shared" si="730"/>
        <v>50</v>
      </c>
      <c r="M1871" s="18">
        <f t="shared" si="731"/>
        <v>50</v>
      </c>
      <c r="N1871" s="18">
        <f t="shared" si="732"/>
        <v>45</v>
      </c>
      <c r="O1871" s="18">
        <f t="shared" si="733"/>
        <v>55</v>
      </c>
      <c r="P1871" s="4">
        <f t="shared" si="734"/>
        <v>201609</v>
      </c>
      <c r="Q1871" s="23">
        <f t="shared" si="735"/>
        <v>1.0380803338549818</v>
      </c>
      <c r="R1871" s="23">
        <f t="shared" si="736"/>
        <v>-2.1006135509952304</v>
      </c>
      <c r="S1871" s="22">
        <f t="shared" si="737"/>
        <v>-1.0625332171402486</v>
      </c>
      <c r="T1871" s="5">
        <f t="shared" si="738"/>
        <v>0.96331658291457289</v>
      </c>
      <c r="U1871" s="5"/>
      <c r="V1871" s="5"/>
      <c r="W1871" s="5">
        <f t="shared" si="739"/>
        <v>-1</v>
      </c>
      <c r="X1871" s="4">
        <f t="shared" si="740"/>
        <v>-1</v>
      </c>
      <c r="Y1871" s="4">
        <f t="shared" si="741"/>
        <v>0</v>
      </c>
      <c r="Z1871" s="30">
        <f t="shared" si="742"/>
        <v>2016</v>
      </c>
      <c r="AA1871" s="4">
        <f t="shared" si="743"/>
        <v>0.91700000000000004</v>
      </c>
      <c r="AB1871" s="4">
        <f t="shared" si="744"/>
        <v>0.78099999999999992</v>
      </c>
      <c r="AC1871" s="4">
        <f t="shared" si="745"/>
        <v>-0.13600000000000012</v>
      </c>
      <c r="AD1871" s="4"/>
      <c r="AE1871" s="4">
        <f t="shared" si="746"/>
        <v>3.9549599851107398E-2</v>
      </c>
      <c r="AF1871" s="31">
        <f t="shared" si="747"/>
        <v>-8.2999999999999963E-2</v>
      </c>
      <c r="AG1871" s="31">
        <f t="shared" si="748"/>
        <v>-0.21900000000000008</v>
      </c>
      <c r="AH1871" s="3">
        <f t="shared" si="749"/>
        <v>1</v>
      </c>
      <c r="AI1871" s="40">
        <f t="shared" si="750"/>
        <v>1.538862806468444E-2</v>
      </c>
      <c r="AJ1871" s="3">
        <f t="shared" si="751"/>
        <v>2.3590990529818279E-2</v>
      </c>
      <c r="AK1871" s="3">
        <f t="shared" si="752"/>
        <v>0.73153168770654964</v>
      </c>
    </row>
    <row r="1872" spans="1:37" s="3" customFormat="1" x14ac:dyDescent="0.25">
      <c r="A1872" s="9">
        <v>42638</v>
      </c>
      <c r="B1872" s="1" t="s">
        <v>51</v>
      </c>
      <c r="C1872" s="1" t="s">
        <v>58</v>
      </c>
      <c r="D1872">
        <v>30</v>
      </c>
      <c r="E1872" s="1">
        <v>24</v>
      </c>
      <c r="F1872">
        <f t="shared" si="728"/>
        <v>1</v>
      </c>
      <c r="G1872">
        <f t="shared" si="729"/>
        <v>0</v>
      </c>
      <c r="H1872" s="4">
        <v>1.1850000000000001</v>
      </c>
      <c r="I1872" s="4">
        <v>5.54</v>
      </c>
      <c r="J1872" s="4">
        <v>1.246</v>
      </c>
      <c r="K1872" s="4">
        <v>4.5</v>
      </c>
      <c r="L1872" s="18">
        <f t="shared" si="730"/>
        <v>80</v>
      </c>
      <c r="M1872" s="18">
        <f t="shared" si="731"/>
        <v>15</v>
      </c>
      <c r="N1872" s="18">
        <f t="shared" si="732"/>
        <v>80</v>
      </c>
      <c r="O1872" s="18">
        <f t="shared" si="733"/>
        <v>20</v>
      </c>
      <c r="P1872" s="4">
        <f t="shared" si="734"/>
        <v>201609</v>
      </c>
      <c r="Q1872" s="23">
        <f t="shared" si="735"/>
        <v>1.1850000000000001</v>
      </c>
      <c r="R1872" s="23">
        <f t="shared" si="736"/>
        <v>-5.6256697225860206</v>
      </c>
      <c r="S1872" s="22">
        <f t="shared" si="737"/>
        <v>-4.440669722586021</v>
      </c>
      <c r="T1872" s="5">
        <f t="shared" si="738"/>
        <v>4.6751054852320673</v>
      </c>
      <c r="U1872" s="5"/>
      <c r="V1872" s="5"/>
      <c r="W1872" s="5">
        <f t="shared" si="739"/>
        <v>0.18500000000000005</v>
      </c>
      <c r="X1872" s="4">
        <f t="shared" si="740"/>
        <v>0.246</v>
      </c>
      <c r="Y1872" s="4">
        <f t="shared" si="741"/>
        <v>6.0999999999999943E-2</v>
      </c>
      <c r="Z1872" s="30">
        <f t="shared" si="742"/>
        <v>2016</v>
      </c>
      <c r="AA1872" s="4">
        <f t="shared" si="743"/>
        <v>-1</v>
      </c>
      <c r="AB1872" s="4">
        <f t="shared" si="744"/>
        <v>-1</v>
      </c>
      <c r="AC1872" s="4">
        <f t="shared" si="745"/>
        <v>0</v>
      </c>
      <c r="AD1872" s="4"/>
      <c r="AE1872" s="4">
        <f t="shared" si="746"/>
        <v>4.1313638241528894E-2</v>
      </c>
      <c r="AF1872" s="31">
        <f t="shared" si="747"/>
        <v>-0.81499999999999995</v>
      </c>
      <c r="AG1872" s="31">
        <f t="shared" si="748"/>
        <v>-0.754</v>
      </c>
      <c r="AH1872" s="3">
        <f t="shared" si="749"/>
        <v>1</v>
      </c>
      <c r="AI1872" s="40">
        <f t="shared" si="750"/>
        <v>1.6926366538989712E-2</v>
      </c>
      <c r="AJ1872" s="3">
        <f t="shared" si="751"/>
        <v>2.3806691449813955E-2</v>
      </c>
      <c r="AK1872" s="3">
        <f t="shared" si="752"/>
        <v>0.84395995800354329</v>
      </c>
    </row>
    <row r="1873" spans="1:37" s="3" customFormat="1" x14ac:dyDescent="0.25">
      <c r="A1873" s="9">
        <v>42638</v>
      </c>
      <c r="B1873" s="1" t="s">
        <v>34</v>
      </c>
      <c r="C1873" s="1" t="s">
        <v>48</v>
      </c>
      <c r="D1873">
        <v>27</v>
      </c>
      <c r="E1873" s="1">
        <v>29</v>
      </c>
      <c r="F1873">
        <f t="shared" si="728"/>
        <v>0</v>
      </c>
      <c r="G1873">
        <f t="shared" si="729"/>
        <v>1</v>
      </c>
      <c r="H1873" s="4">
        <v>1.4870000000000001</v>
      </c>
      <c r="I1873" s="4">
        <v>2.84</v>
      </c>
      <c r="J1873" s="4">
        <v>1.5609999999999999</v>
      </c>
      <c r="K1873" s="4">
        <v>2.6</v>
      </c>
      <c r="L1873" s="18">
        <f t="shared" si="730"/>
        <v>60</v>
      </c>
      <c r="M1873" s="18">
        <f t="shared" si="731"/>
        <v>35</v>
      </c>
      <c r="N1873" s="18">
        <f t="shared" si="732"/>
        <v>60</v>
      </c>
      <c r="O1873" s="18">
        <f t="shared" si="733"/>
        <v>35</v>
      </c>
      <c r="P1873" s="4">
        <f t="shared" si="734"/>
        <v>201609</v>
      </c>
      <c r="Q1873" s="23">
        <f t="shared" si="735"/>
        <v>0.52359154929577467</v>
      </c>
      <c r="R1873" s="23">
        <f t="shared" si="736"/>
        <v>-2.5968663512186412</v>
      </c>
      <c r="S1873" s="22">
        <f t="shared" si="737"/>
        <v>-2.0732748019228664</v>
      </c>
      <c r="T1873" s="5">
        <f t="shared" si="738"/>
        <v>1.9098856758574307</v>
      </c>
      <c r="U1873" s="5"/>
      <c r="V1873" s="5"/>
      <c r="W1873" s="5">
        <f t="shared" si="739"/>
        <v>-1</v>
      </c>
      <c r="X1873" s="4">
        <f t="shared" si="740"/>
        <v>-1</v>
      </c>
      <c r="Y1873" s="4">
        <f t="shared" si="741"/>
        <v>0</v>
      </c>
      <c r="Z1873" s="30">
        <f t="shared" si="742"/>
        <v>2016</v>
      </c>
      <c r="AA1873" s="4">
        <f t="shared" si="743"/>
        <v>1.8399999999999999</v>
      </c>
      <c r="AB1873" s="4">
        <f t="shared" si="744"/>
        <v>1.6</v>
      </c>
      <c r="AC1873" s="4">
        <f t="shared" si="745"/>
        <v>-0.23999999999999977</v>
      </c>
      <c r="AD1873" s="4"/>
      <c r="AE1873" s="4">
        <f t="shared" si="746"/>
        <v>3.1879965897052664E-2</v>
      </c>
      <c r="AF1873" s="31">
        <f t="shared" si="747"/>
        <v>0.83999999999999986</v>
      </c>
      <c r="AG1873" s="31">
        <f t="shared" si="748"/>
        <v>0.60000000000000009</v>
      </c>
      <c r="AH1873" s="3">
        <f t="shared" si="749"/>
        <v>1</v>
      </c>
      <c r="AI1873" s="40" t="b">
        <f t="shared" si="750"/>
        <v>0</v>
      </c>
      <c r="AJ1873" s="3">
        <f t="shared" si="751"/>
        <v>2.4016639704182885E-2</v>
      </c>
      <c r="AK1873" s="3">
        <f t="shared" si="752"/>
        <v>0.75737906164596314</v>
      </c>
    </row>
    <row r="1874" spans="1:37" s="3" customFormat="1" x14ac:dyDescent="0.25">
      <c r="A1874" s="9">
        <v>42638</v>
      </c>
      <c r="B1874" s="1" t="s">
        <v>50</v>
      </c>
      <c r="C1874" s="1" t="s">
        <v>54</v>
      </c>
      <c r="D1874">
        <v>10</v>
      </c>
      <c r="E1874" s="1">
        <v>17</v>
      </c>
      <c r="F1874">
        <f t="shared" si="728"/>
        <v>0</v>
      </c>
      <c r="G1874">
        <f t="shared" si="729"/>
        <v>1</v>
      </c>
      <c r="H1874" s="4">
        <v>1.8260000000000001</v>
      </c>
      <c r="I1874" s="4">
        <v>2.1</v>
      </c>
      <c r="J1874" s="4">
        <v>2.11</v>
      </c>
      <c r="K1874" s="4">
        <v>1.8129999999999999</v>
      </c>
      <c r="L1874" s="18">
        <f t="shared" si="730"/>
        <v>50</v>
      </c>
      <c r="M1874" s="18">
        <f t="shared" si="731"/>
        <v>45</v>
      </c>
      <c r="N1874" s="18">
        <f t="shared" si="732"/>
        <v>45</v>
      </c>
      <c r="O1874" s="18">
        <f t="shared" si="733"/>
        <v>55</v>
      </c>
      <c r="P1874" s="4">
        <f t="shared" si="734"/>
        <v>201609</v>
      </c>
      <c r="Q1874" s="23">
        <f t="shared" si="735"/>
        <v>0.86952380952380948</v>
      </c>
      <c r="R1874" s="23">
        <f t="shared" si="736"/>
        <v>-2.1197446621175433</v>
      </c>
      <c r="S1874" s="22">
        <f t="shared" si="737"/>
        <v>-1.2502208525937339</v>
      </c>
      <c r="T1874" s="5">
        <f t="shared" si="738"/>
        <v>1.1500547645125958</v>
      </c>
      <c r="U1874" s="5"/>
      <c r="V1874" s="5"/>
      <c r="W1874" s="5">
        <f t="shared" si="739"/>
        <v>-1</v>
      </c>
      <c r="X1874" s="4">
        <f t="shared" si="740"/>
        <v>-1</v>
      </c>
      <c r="Y1874" s="4">
        <f t="shared" si="741"/>
        <v>0</v>
      </c>
      <c r="Z1874" s="30">
        <f t="shared" si="742"/>
        <v>2016</v>
      </c>
      <c r="AA1874" s="4">
        <f t="shared" si="743"/>
        <v>1.1000000000000001</v>
      </c>
      <c r="AB1874" s="4">
        <f t="shared" si="744"/>
        <v>0.81299999999999994</v>
      </c>
      <c r="AC1874" s="4">
        <f t="shared" si="745"/>
        <v>-0.28700000000000014</v>
      </c>
      <c r="AD1874" s="4"/>
      <c r="AE1874" s="4">
        <f t="shared" si="746"/>
        <v>7.3711476669279463E-2</v>
      </c>
      <c r="AF1874" s="31">
        <f t="shared" si="747"/>
        <v>0.10000000000000009</v>
      </c>
      <c r="AG1874" s="31">
        <f t="shared" si="748"/>
        <v>-0.18700000000000006</v>
      </c>
      <c r="AH1874" s="3">
        <f t="shared" si="749"/>
        <v>1</v>
      </c>
      <c r="AI1874" s="40">
        <f t="shared" si="750"/>
        <v>4.9875874520424301E-2</v>
      </c>
      <c r="AJ1874" s="3">
        <f t="shared" si="751"/>
        <v>2.3280692817116533E-2</v>
      </c>
      <c r="AK1874" s="3">
        <f t="shared" si="752"/>
        <v>0.73300067747643682</v>
      </c>
    </row>
    <row r="1875" spans="1:37" s="3" customFormat="1" x14ac:dyDescent="0.25">
      <c r="A1875" s="9">
        <v>42635</v>
      </c>
      <c r="B1875" s="1" t="s">
        <v>52</v>
      </c>
      <c r="C1875" s="1" t="s">
        <v>47</v>
      </c>
      <c r="D1875">
        <v>27</v>
      </c>
      <c r="E1875" s="1">
        <v>0</v>
      </c>
      <c r="F1875">
        <f t="shared" si="728"/>
        <v>1</v>
      </c>
      <c r="G1875">
        <f t="shared" si="729"/>
        <v>0</v>
      </c>
      <c r="H1875" s="4">
        <v>2.17</v>
      </c>
      <c r="I1875" s="4">
        <v>1.7749999999999999</v>
      </c>
      <c r="J1875" s="4">
        <v>1.8540000000000001</v>
      </c>
      <c r="K1875" s="4">
        <v>2.06</v>
      </c>
      <c r="L1875" s="18">
        <f t="shared" si="730"/>
        <v>40</v>
      </c>
      <c r="M1875" s="18">
        <f t="shared" si="731"/>
        <v>55</v>
      </c>
      <c r="N1875" s="18">
        <f t="shared" si="732"/>
        <v>50</v>
      </c>
      <c r="O1875" s="18">
        <f t="shared" si="733"/>
        <v>45</v>
      </c>
      <c r="P1875" s="4">
        <f t="shared" si="734"/>
        <v>201609</v>
      </c>
      <c r="Q1875" s="23">
        <f t="shared" si="735"/>
        <v>2.17</v>
      </c>
      <c r="R1875" s="23">
        <f t="shared" si="736"/>
        <v>-2.1450234353460162</v>
      </c>
      <c r="S1875" s="22">
        <f t="shared" si="737"/>
        <v>2.4976564653983679E-2</v>
      </c>
      <c r="T1875" s="5">
        <f t="shared" si="738"/>
        <v>0.8179723502304147</v>
      </c>
      <c r="U1875" s="5"/>
      <c r="V1875" s="5"/>
      <c r="W1875" s="5">
        <f t="shared" si="739"/>
        <v>1.17</v>
      </c>
      <c r="X1875" s="4">
        <f t="shared" si="740"/>
        <v>0.85400000000000009</v>
      </c>
      <c r="Y1875" s="4">
        <f t="shared" si="741"/>
        <v>-0.31599999999999984</v>
      </c>
      <c r="Z1875" s="30">
        <f t="shared" si="742"/>
        <v>2016</v>
      </c>
      <c r="AA1875" s="4">
        <f t="shared" si="743"/>
        <v>-1</v>
      </c>
      <c r="AB1875" s="4">
        <f t="shared" si="744"/>
        <v>-1</v>
      </c>
      <c r="AC1875" s="4">
        <f t="shared" si="745"/>
        <v>0</v>
      </c>
      <c r="AD1875" s="4"/>
      <c r="AE1875" s="4">
        <f t="shared" si="746"/>
        <v>-7.854483269453516E-2</v>
      </c>
      <c r="AF1875" s="31">
        <f t="shared" si="747"/>
        <v>0.16999999999999993</v>
      </c>
      <c r="AG1875" s="31">
        <f t="shared" si="748"/>
        <v>-0.14599999999999991</v>
      </c>
      <c r="AH1875" s="3">
        <f t="shared" si="749"/>
        <v>1</v>
      </c>
      <c r="AI1875" s="40">
        <f t="shared" si="750"/>
        <v>5.3733613708558892E-2</v>
      </c>
      <c r="AJ1875" s="3">
        <f t="shared" si="751"/>
        <v>2.363751584283913E-2</v>
      </c>
      <c r="AK1875" s="3">
        <f t="shared" si="752"/>
        <v>0.73409235418246288</v>
      </c>
    </row>
    <row r="1876" spans="1:37" s="3" customFormat="1" x14ac:dyDescent="0.25">
      <c r="A1876" s="9">
        <v>42632</v>
      </c>
      <c r="B1876" s="1" t="s">
        <v>45</v>
      </c>
      <c r="C1876" s="1" t="s">
        <v>55</v>
      </c>
      <c r="D1876">
        <v>14</v>
      </c>
      <c r="E1876" s="1">
        <v>29</v>
      </c>
      <c r="F1876">
        <f t="shared" si="728"/>
        <v>0</v>
      </c>
      <c r="G1876">
        <f t="shared" si="729"/>
        <v>1</v>
      </c>
      <c r="H1876" s="4">
        <v>1.581</v>
      </c>
      <c r="I1876" s="4">
        <v>2.5499999999999998</v>
      </c>
      <c r="J1876" s="4">
        <v>1.617</v>
      </c>
      <c r="K1876" s="4">
        <v>2.46</v>
      </c>
      <c r="L1876" s="18">
        <f t="shared" si="730"/>
        <v>60</v>
      </c>
      <c r="M1876" s="18">
        <f t="shared" si="731"/>
        <v>35</v>
      </c>
      <c r="N1876" s="18">
        <f t="shared" si="732"/>
        <v>60</v>
      </c>
      <c r="O1876" s="18">
        <f t="shared" si="733"/>
        <v>40</v>
      </c>
      <c r="P1876" s="4">
        <f t="shared" si="734"/>
        <v>201609</v>
      </c>
      <c r="Q1876" s="23">
        <f t="shared" si="735"/>
        <v>0.62</v>
      </c>
      <c r="R1876" s="23">
        <f t="shared" si="736"/>
        <v>-2.3663316861917716</v>
      </c>
      <c r="S1876" s="22">
        <f t="shared" si="737"/>
        <v>-1.7463316861917715</v>
      </c>
      <c r="T1876" s="5">
        <f t="shared" si="738"/>
        <v>1.6129032258064515</v>
      </c>
      <c r="U1876" s="5"/>
      <c r="V1876" s="5"/>
      <c r="W1876" s="5">
        <f t="shared" si="739"/>
        <v>-1</v>
      </c>
      <c r="X1876" s="4">
        <f t="shared" si="740"/>
        <v>-1</v>
      </c>
      <c r="Y1876" s="4">
        <f t="shared" si="741"/>
        <v>0</v>
      </c>
      <c r="Z1876" s="30">
        <f t="shared" si="742"/>
        <v>2016</v>
      </c>
      <c r="AA1876" s="4">
        <f t="shared" si="743"/>
        <v>1.5499999999999998</v>
      </c>
      <c r="AB1876" s="4">
        <f t="shared" si="744"/>
        <v>1.46</v>
      </c>
      <c r="AC1876" s="4">
        <f t="shared" si="745"/>
        <v>-8.9999999999999858E-2</v>
      </c>
      <c r="AD1876" s="4"/>
      <c r="AE1876" s="4">
        <f t="shared" si="746"/>
        <v>1.408187908594527E-2</v>
      </c>
      <c r="AF1876" s="31">
        <f t="shared" si="747"/>
        <v>0.54999999999999982</v>
      </c>
      <c r="AG1876" s="31">
        <f t="shared" si="748"/>
        <v>0.45999999999999996</v>
      </c>
      <c r="AH1876" s="3">
        <f t="shared" si="749"/>
        <v>0</v>
      </c>
      <c r="AI1876" s="40" t="b">
        <f t="shared" si="750"/>
        <v>0</v>
      </c>
      <c r="AJ1876" s="3">
        <f t="shared" si="751"/>
        <v>2.4074074074074248E-2</v>
      </c>
      <c r="AK1876" s="3">
        <f t="shared" si="752"/>
        <v>0.74583772204516752</v>
      </c>
    </row>
    <row r="1877" spans="1:37" s="3" customFormat="1" x14ac:dyDescent="0.25">
      <c r="A1877" s="9">
        <v>42631</v>
      </c>
      <c r="B1877" s="1" t="s">
        <v>60</v>
      </c>
      <c r="C1877" s="1" t="s">
        <v>62</v>
      </c>
      <c r="D1877">
        <v>17</v>
      </c>
      <c r="E1877" s="1">
        <v>14</v>
      </c>
      <c r="F1877">
        <f t="shared" si="728"/>
        <v>1</v>
      </c>
      <c r="G1877">
        <f t="shared" si="729"/>
        <v>0</v>
      </c>
      <c r="H1877" s="4">
        <v>2.11</v>
      </c>
      <c r="I1877" s="4">
        <v>1.8129999999999999</v>
      </c>
      <c r="J1877" s="4">
        <v>2.09</v>
      </c>
      <c r="K1877" s="4">
        <v>1.833</v>
      </c>
      <c r="L1877" s="18">
        <f t="shared" si="730"/>
        <v>40</v>
      </c>
      <c r="M1877" s="18">
        <f t="shared" si="731"/>
        <v>55</v>
      </c>
      <c r="N1877" s="18">
        <f t="shared" si="732"/>
        <v>45</v>
      </c>
      <c r="O1877" s="18">
        <f t="shared" si="733"/>
        <v>50</v>
      </c>
      <c r="P1877" s="4">
        <f t="shared" si="734"/>
        <v>201609</v>
      </c>
      <c r="Q1877" s="23">
        <f t="shared" si="735"/>
        <v>2.11</v>
      </c>
      <c r="R1877" s="23">
        <f t="shared" si="736"/>
        <v>-2.130913201023902</v>
      </c>
      <c r="S1877" s="22">
        <f t="shared" si="737"/>
        <v>-2.091320102390215E-2</v>
      </c>
      <c r="T1877" s="5">
        <f t="shared" si="738"/>
        <v>0.85924170616113749</v>
      </c>
      <c r="U1877" s="5"/>
      <c r="V1877" s="5"/>
      <c r="W1877" s="5">
        <f t="shared" si="739"/>
        <v>1.1099999999999999</v>
      </c>
      <c r="X1877" s="4">
        <f t="shared" si="740"/>
        <v>1.0899999999999999</v>
      </c>
      <c r="Y1877" s="4">
        <f t="shared" si="741"/>
        <v>-2.0000000000000018E-2</v>
      </c>
      <c r="Z1877" s="30">
        <f t="shared" si="742"/>
        <v>2016</v>
      </c>
      <c r="AA1877" s="4">
        <f t="shared" si="743"/>
        <v>-1</v>
      </c>
      <c r="AB1877" s="4">
        <f t="shared" si="744"/>
        <v>-1</v>
      </c>
      <c r="AC1877" s="4">
        <f t="shared" si="745"/>
        <v>0</v>
      </c>
      <c r="AD1877" s="4"/>
      <c r="AE1877" s="4">
        <f t="shared" si="746"/>
        <v>-4.5352502324316202E-3</v>
      </c>
      <c r="AF1877" s="31">
        <f t="shared" si="747"/>
        <v>0.10999999999999988</v>
      </c>
      <c r="AG1877" s="31">
        <f t="shared" si="748"/>
        <v>8.9999999999999858E-2</v>
      </c>
      <c r="AH1877" s="3">
        <f t="shared" si="749"/>
        <v>0</v>
      </c>
      <c r="AI1877" s="40" t="b">
        <f t="shared" si="750"/>
        <v>0</v>
      </c>
      <c r="AJ1877" s="3">
        <f t="shared" si="751"/>
        <v>2.4871271985725363E-2</v>
      </c>
      <c r="AK1877" s="3">
        <f t="shared" si="752"/>
        <v>0.73192408972781919</v>
      </c>
    </row>
    <row r="1878" spans="1:37" s="3" customFormat="1" x14ac:dyDescent="0.25">
      <c r="A1878" s="9">
        <v>42631</v>
      </c>
      <c r="B1878" s="1" t="s">
        <v>35</v>
      </c>
      <c r="C1878" s="1" t="s">
        <v>36</v>
      </c>
      <c r="D1878">
        <v>34</v>
      </c>
      <c r="E1878" s="1">
        <v>20</v>
      </c>
      <c r="F1878">
        <f t="shared" si="728"/>
        <v>1</v>
      </c>
      <c r="G1878">
        <f t="shared" si="729"/>
        <v>0</v>
      </c>
      <c r="H1878" s="4">
        <v>1.3839999999999999</v>
      </c>
      <c r="I1878" s="4">
        <v>3.31</v>
      </c>
      <c r="J1878" s="4">
        <v>1.3839999999999999</v>
      </c>
      <c r="K1878" s="4">
        <v>3.31</v>
      </c>
      <c r="L1878" s="18">
        <f t="shared" si="730"/>
        <v>70</v>
      </c>
      <c r="M1878" s="18">
        <f t="shared" si="731"/>
        <v>30</v>
      </c>
      <c r="N1878" s="18">
        <f t="shared" si="732"/>
        <v>70</v>
      </c>
      <c r="O1878" s="18">
        <f t="shared" si="733"/>
        <v>30</v>
      </c>
      <c r="P1878" s="4">
        <f t="shared" si="734"/>
        <v>201609</v>
      </c>
      <c r="Q1878" s="23">
        <f t="shared" si="735"/>
        <v>1.3839999999999999</v>
      </c>
      <c r="R1878" s="23">
        <f t="shared" si="736"/>
        <v>-3.0370670995671003</v>
      </c>
      <c r="S1878" s="22">
        <f t="shared" si="737"/>
        <v>-1.6530670995671004</v>
      </c>
      <c r="T1878" s="5">
        <f t="shared" si="738"/>
        <v>2.3916184971098269</v>
      </c>
      <c r="U1878" s="5"/>
      <c r="V1878" s="5"/>
      <c r="W1878" s="5">
        <f t="shared" si="739"/>
        <v>0.3839999999999999</v>
      </c>
      <c r="X1878" s="4">
        <f t="shared" si="740"/>
        <v>0.3839999999999999</v>
      </c>
      <c r="Y1878" s="4">
        <f t="shared" si="741"/>
        <v>0</v>
      </c>
      <c r="Z1878" s="30">
        <f t="shared" si="742"/>
        <v>2016</v>
      </c>
      <c r="AA1878" s="4">
        <f t="shared" si="743"/>
        <v>-1</v>
      </c>
      <c r="AB1878" s="4">
        <f t="shared" si="744"/>
        <v>-1</v>
      </c>
      <c r="AC1878" s="4">
        <f t="shared" si="745"/>
        <v>0</v>
      </c>
      <c r="AD1878" s="4"/>
      <c r="AE1878" s="4">
        <f t="shared" si="746"/>
        <v>0</v>
      </c>
      <c r="AF1878" s="31">
        <f t="shared" si="747"/>
        <v>-0.6160000000000001</v>
      </c>
      <c r="AG1878" s="31">
        <f t="shared" si="748"/>
        <v>-0.6160000000000001</v>
      </c>
      <c r="AH1878" s="3">
        <f t="shared" si="749"/>
        <v>0</v>
      </c>
      <c r="AI1878" s="40" t="b">
        <f t="shared" si="750"/>
        <v>0</v>
      </c>
      <c r="AJ1878" s="3">
        <f t="shared" si="751"/>
        <v>2.4064763527907984E-2</v>
      </c>
      <c r="AK1878" s="3">
        <f t="shared" si="752"/>
        <v>0.77632630227491273</v>
      </c>
    </row>
    <row r="1879" spans="1:37" s="3" customFormat="1" x14ac:dyDescent="0.25">
      <c r="A1879" s="9">
        <v>42631</v>
      </c>
      <c r="B1879" s="1" t="s">
        <v>54</v>
      </c>
      <c r="C1879" s="1" t="s">
        <v>41</v>
      </c>
      <c r="D1879">
        <v>28</v>
      </c>
      <c r="E1879" s="1">
        <v>35</v>
      </c>
      <c r="F1879">
        <f t="shared" si="728"/>
        <v>0</v>
      </c>
      <c r="G1879">
        <f t="shared" si="729"/>
        <v>1</v>
      </c>
      <c r="H1879" s="4">
        <v>1.49</v>
      </c>
      <c r="I1879" s="4">
        <v>2.83</v>
      </c>
      <c r="J1879" s="4">
        <v>1.512</v>
      </c>
      <c r="K1879" s="4">
        <v>2.75</v>
      </c>
      <c r="L1879" s="18">
        <f t="shared" si="730"/>
        <v>60</v>
      </c>
      <c r="M1879" s="18">
        <f t="shared" si="731"/>
        <v>35</v>
      </c>
      <c r="N1879" s="18">
        <f t="shared" si="732"/>
        <v>65</v>
      </c>
      <c r="O1879" s="18">
        <f t="shared" si="733"/>
        <v>35</v>
      </c>
      <c r="P1879" s="4">
        <f t="shared" si="734"/>
        <v>201609</v>
      </c>
      <c r="Q1879" s="23">
        <f t="shared" si="735"/>
        <v>0.52650176678445226</v>
      </c>
      <c r="R1879" s="23">
        <f t="shared" si="736"/>
        <v>-2.5872644139623064</v>
      </c>
      <c r="S1879" s="22">
        <f t="shared" si="737"/>
        <v>-2.060762647177854</v>
      </c>
      <c r="T1879" s="5">
        <f t="shared" si="738"/>
        <v>1.8993288590604027</v>
      </c>
      <c r="U1879" s="5"/>
      <c r="V1879" s="5"/>
      <c r="W1879" s="5">
        <f t="shared" si="739"/>
        <v>-1</v>
      </c>
      <c r="X1879" s="4">
        <f t="shared" si="740"/>
        <v>-1</v>
      </c>
      <c r="Y1879" s="4">
        <f t="shared" si="741"/>
        <v>0</v>
      </c>
      <c r="Z1879" s="30">
        <f t="shared" si="742"/>
        <v>2016</v>
      </c>
      <c r="AA1879" s="4">
        <f t="shared" si="743"/>
        <v>1.83</v>
      </c>
      <c r="AB1879" s="4">
        <f t="shared" si="744"/>
        <v>1.75</v>
      </c>
      <c r="AC1879" s="4">
        <f t="shared" si="745"/>
        <v>-8.0000000000000071E-2</v>
      </c>
      <c r="AD1879" s="4"/>
      <c r="AE1879" s="4">
        <f t="shared" si="746"/>
        <v>9.7652782216540723E-3</v>
      </c>
      <c r="AF1879" s="31">
        <f t="shared" si="747"/>
        <v>0.83000000000000007</v>
      </c>
      <c r="AG1879" s="31">
        <f t="shared" si="748"/>
        <v>0.75</v>
      </c>
      <c r="AH1879" s="3">
        <f t="shared" si="749"/>
        <v>0</v>
      </c>
      <c r="AI1879" s="40" t="b">
        <f t="shared" si="750"/>
        <v>0</v>
      </c>
      <c r="AJ1879" s="3">
        <f t="shared" si="751"/>
        <v>2.3912037037037037E-2</v>
      </c>
      <c r="AK1879" s="3">
        <f t="shared" si="752"/>
        <v>0.75703800838174895</v>
      </c>
    </row>
    <row r="1880" spans="1:37" s="3" customFormat="1" x14ac:dyDescent="0.25">
      <c r="A1880" s="9">
        <v>42631</v>
      </c>
      <c r="B1880" s="1" t="s">
        <v>64</v>
      </c>
      <c r="C1880" s="1" t="s">
        <v>56</v>
      </c>
      <c r="D1880">
        <v>38</v>
      </c>
      <c r="E1880" s="1">
        <v>14</v>
      </c>
      <c r="F1880">
        <f t="shared" si="728"/>
        <v>1</v>
      </c>
      <c r="G1880">
        <f t="shared" si="729"/>
        <v>0</v>
      </c>
      <c r="H1880" s="4">
        <v>1.5780000000000001</v>
      </c>
      <c r="I1880" s="4">
        <v>2.56</v>
      </c>
      <c r="J1880" s="4">
        <v>1.6659999999999999</v>
      </c>
      <c r="K1880" s="4">
        <v>2.36</v>
      </c>
      <c r="L1880" s="18">
        <f t="shared" si="730"/>
        <v>60</v>
      </c>
      <c r="M1880" s="18">
        <f t="shared" si="731"/>
        <v>35</v>
      </c>
      <c r="N1880" s="18">
        <f t="shared" si="732"/>
        <v>60</v>
      </c>
      <c r="O1880" s="18">
        <f t="shared" si="733"/>
        <v>40</v>
      </c>
      <c r="P1880" s="4">
        <f t="shared" si="734"/>
        <v>201609</v>
      </c>
      <c r="Q1880" s="23">
        <f t="shared" si="735"/>
        <v>1.5780000000000001</v>
      </c>
      <c r="R1880" s="23">
        <f t="shared" si="736"/>
        <v>-2.3711294472540145</v>
      </c>
      <c r="S1880" s="22">
        <f t="shared" si="737"/>
        <v>-0.79312944725401446</v>
      </c>
      <c r="T1880" s="5">
        <f t="shared" si="738"/>
        <v>1.6223067173637515</v>
      </c>
      <c r="U1880" s="5"/>
      <c r="V1880" s="5"/>
      <c r="W1880" s="5">
        <f t="shared" si="739"/>
        <v>0.57800000000000007</v>
      </c>
      <c r="X1880" s="4">
        <f t="shared" si="740"/>
        <v>0.66599999999999993</v>
      </c>
      <c r="Y1880" s="4">
        <f t="shared" si="741"/>
        <v>8.7999999999999856E-2</v>
      </c>
      <c r="Z1880" s="30">
        <f t="shared" si="742"/>
        <v>2016</v>
      </c>
      <c r="AA1880" s="4">
        <f t="shared" si="743"/>
        <v>-1</v>
      </c>
      <c r="AB1880" s="4">
        <f t="shared" si="744"/>
        <v>-1</v>
      </c>
      <c r="AC1880" s="4">
        <f t="shared" si="745"/>
        <v>0</v>
      </c>
      <c r="AD1880" s="4"/>
      <c r="AE1880" s="4">
        <f t="shared" si="746"/>
        <v>3.3473465431799965E-2</v>
      </c>
      <c r="AF1880" s="31">
        <f t="shared" si="747"/>
        <v>-0.42199999999999993</v>
      </c>
      <c r="AG1880" s="31">
        <f t="shared" si="748"/>
        <v>-0.33400000000000007</v>
      </c>
      <c r="AH1880" s="3">
        <f t="shared" si="749"/>
        <v>1</v>
      </c>
      <c r="AI1880" s="40" t="b">
        <f t="shared" si="750"/>
        <v>0</v>
      </c>
      <c r="AJ1880" s="3">
        <f t="shared" si="751"/>
        <v>2.3760270662155469E-2</v>
      </c>
      <c r="AK1880" s="3">
        <f t="shared" si="752"/>
        <v>0.74643076642946582</v>
      </c>
    </row>
    <row r="1881" spans="1:37" s="3" customFormat="1" x14ac:dyDescent="0.25">
      <c r="A1881" s="9">
        <v>42631</v>
      </c>
      <c r="B1881" s="1" t="s">
        <v>63</v>
      </c>
      <c r="C1881" s="1" t="s">
        <v>39</v>
      </c>
      <c r="D1881">
        <v>40</v>
      </c>
      <c r="E1881" s="1">
        <v>7</v>
      </c>
      <c r="F1881">
        <f t="shared" si="728"/>
        <v>1</v>
      </c>
      <c r="G1881">
        <f t="shared" si="729"/>
        <v>0</v>
      </c>
      <c r="H1881" s="4">
        <v>1.357</v>
      </c>
      <c r="I1881" s="4">
        <v>3.48</v>
      </c>
      <c r="J1881" s="4">
        <v>1.3029999999999999</v>
      </c>
      <c r="K1881" s="4">
        <v>3.89</v>
      </c>
      <c r="L1881" s="18">
        <f t="shared" si="730"/>
        <v>70</v>
      </c>
      <c r="M1881" s="18">
        <f t="shared" si="731"/>
        <v>25</v>
      </c>
      <c r="N1881" s="18">
        <f t="shared" si="732"/>
        <v>75</v>
      </c>
      <c r="O1881" s="18">
        <f t="shared" si="733"/>
        <v>25</v>
      </c>
      <c r="P1881" s="4">
        <f t="shared" si="734"/>
        <v>201609</v>
      </c>
      <c r="Q1881" s="23">
        <f t="shared" si="735"/>
        <v>1.357</v>
      </c>
      <c r="R1881" s="23">
        <f t="shared" si="736"/>
        <v>-3.204346254630885</v>
      </c>
      <c r="S1881" s="22">
        <f t="shared" si="737"/>
        <v>-1.847346254630885</v>
      </c>
      <c r="T1881" s="5">
        <f t="shared" si="738"/>
        <v>2.5644804716285927</v>
      </c>
      <c r="U1881" s="5"/>
      <c r="V1881" s="5"/>
      <c r="W1881" s="5">
        <f t="shared" si="739"/>
        <v>0.35699999999999998</v>
      </c>
      <c r="X1881" s="4">
        <f t="shared" si="740"/>
        <v>0.30299999999999994</v>
      </c>
      <c r="Y1881" s="4">
        <f t="shared" si="741"/>
        <v>-5.4000000000000048E-2</v>
      </c>
      <c r="Z1881" s="30">
        <f t="shared" si="742"/>
        <v>2016</v>
      </c>
      <c r="AA1881" s="4">
        <f t="shared" si="743"/>
        <v>-1</v>
      </c>
      <c r="AB1881" s="4">
        <f t="shared" si="744"/>
        <v>-1</v>
      </c>
      <c r="AC1881" s="4">
        <f t="shared" si="745"/>
        <v>0</v>
      </c>
      <c r="AD1881" s="4"/>
      <c r="AE1881" s="4">
        <f t="shared" si="746"/>
        <v>-3.0540032609968182E-2</v>
      </c>
      <c r="AF1881" s="31">
        <f t="shared" si="747"/>
        <v>-0.64300000000000002</v>
      </c>
      <c r="AG1881" s="31">
        <f t="shared" si="748"/>
        <v>-0.69700000000000006</v>
      </c>
      <c r="AH1881" s="3">
        <f t="shared" si="749"/>
        <v>1</v>
      </c>
      <c r="AI1881" s="40" t="b">
        <f t="shared" si="750"/>
        <v>0</v>
      </c>
      <c r="AJ1881" s="3">
        <f t="shared" si="751"/>
        <v>2.3700640893115521E-2</v>
      </c>
      <c r="AK1881" s="3">
        <f t="shared" si="752"/>
        <v>0.78310082297952233</v>
      </c>
    </row>
    <row r="1882" spans="1:37" s="3" customFormat="1" x14ac:dyDescent="0.25">
      <c r="A1882" s="9">
        <v>42631</v>
      </c>
      <c r="B1882" s="1" t="s">
        <v>73</v>
      </c>
      <c r="C1882" s="1" t="s">
        <v>61</v>
      </c>
      <c r="D1882">
        <v>9</v>
      </c>
      <c r="E1882" s="1">
        <v>3</v>
      </c>
      <c r="F1882">
        <f t="shared" si="728"/>
        <v>1</v>
      </c>
      <c r="G1882">
        <f t="shared" si="729"/>
        <v>0</v>
      </c>
      <c r="H1882" s="4">
        <v>3.45</v>
      </c>
      <c r="I1882" s="4">
        <v>1.361</v>
      </c>
      <c r="J1882" s="4">
        <v>3.1</v>
      </c>
      <c r="K1882" s="4">
        <v>1.425</v>
      </c>
      <c r="L1882" s="18">
        <f t="shared" si="730"/>
        <v>20</v>
      </c>
      <c r="M1882" s="18">
        <f t="shared" si="731"/>
        <v>70</v>
      </c>
      <c r="N1882" s="18">
        <f t="shared" si="732"/>
        <v>30</v>
      </c>
      <c r="O1882" s="18">
        <f t="shared" si="733"/>
        <v>70</v>
      </c>
      <c r="P1882" s="4">
        <f t="shared" si="734"/>
        <v>201609</v>
      </c>
      <c r="Q1882" s="23">
        <f t="shared" si="735"/>
        <v>3.45</v>
      </c>
      <c r="R1882" s="23">
        <f t="shared" si="736"/>
        <v>-3.1782463677991974</v>
      </c>
      <c r="S1882" s="22">
        <f t="shared" si="737"/>
        <v>0.27175363220080273</v>
      </c>
      <c r="T1882" s="5">
        <f t="shared" si="738"/>
        <v>0.39449275362318836</v>
      </c>
      <c r="U1882" s="5"/>
      <c r="V1882" s="5"/>
      <c r="W1882" s="5">
        <f t="shared" si="739"/>
        <v>2.4500000000000002</v>
      </c>
      <c r="X1882" s="4">
        <f t="shared" si="740"/>
        <v>2.1</v>
      </c>
      <c r="Y1882" s="4">
        <f t="shared" si="741"/>
        <v>-0.35000000000000009</v>
      </c>
      <c r="Z1882" s="30">
        <f t="shared" si="742"/>
        <v>2016</v>
      </c>
      <c r="AA1882" s="4">
        <f t="shared" si="743"/>
        <v>-1</v>
      </c>
      <c r="AB1882" s="4">
        <f t="shared" si="744"/>
        <v>-1</v>
      </c>
      <c r="AC1882" s="4">
        <f t="shared" si="745"/>
        <v>0</v>
      </c>
      <c r="AD1882" s="4"/>
      <c r="AE1882" s="4">
        <f t="shared" si="746"/>
        <v>-3.2725572697522187E-2</v>
      </c>
      <c r="AF1882" s="31">
        <f t="shared" si="747"/>
        <v>1.4500000000000002</v>
      </c>
      <c r="AG1882" s="31">
        <f t="shared" si="748"/>
        <v>1.1000000000000001</v>
      </c>
      <c r="AH1882" s="3">
        <f t="shared" si="749"/>
        <v>1</v>
      </c>
      <c r="AI1882" s="40" t="b">
        <f t="shared" si="750"/>
        <v>0</v>
      </c>
      <c r="AJ1882" s="3">
        <f t="shared" si="751"/>
        <v>2.4017875701517366E-2</v>
      </c>
      <c r="AK1882" s="3">
        <f t="shared" si="752"/>
        <v>0.78178685111724766</v>
      </c>
    </row>
    <row r="1883" spans="1:37" s="3" customFormat="1" x14ac:dyDescent="0.25">
      <c r="A1883" s="9">
        <v>42631</v>
      </c>
      <c r="B1883" s="1" t="s">
        <v>40</v>
      </c>
      <c r="C1883" s="1" t="s">
        <v>38</v>
      </c>
      <c r="D1883">
        <v>46</v>
      </c>
      <c r="E1883" s="1">
        <v>27</v>
      </c>
      <c r="F1883">
        <f t="shared" si="728"/>
        <v>1</v>
      </c>
      <c r="G1883">
        <f t="shared" si="729"/>
        <v>0</v>
      </c>
      <c r="H1883" s="4">
        <v>1.1419999999999999</v>
      </c>
      <c r="I1883" s="4">
        <v>6.49</v>
      </c>
      <c r="J1883" s="4">
        <v>1.19</v>
      </c>
      <c r="K1883" s="4">
        <v>5.29</v>
      </c>
      <c r="L1883" s="18">
        <f t="shared" si="730"/>
        <v>80</v>
      </c>
      <c r="M1883" s="18">
        <f t="shared" si="731"/>
        <v>15</v>
      </c>
      <c r="N1883" s="18">
        <f t="shared" si="732"/>
        <v>80</v>
      </c>
      <c r="O1883" s="18">
        <f t="shared" si="733"/>
        <v>15</v>
      </c>
      <c r="P1883" s="4">
        <f t="shared" si="734"/>
        <v>201609</v>
      </c>
      <c r="Q1883" s="23">
        <f t="shared" si="735"/>
        <v>1.1419999999999999</v>
      </c>
      <c r="R1883" s="23">
        <f t="shared" si="736"/>
        <v>-7.2244028836039966</v>
      </c>
      <c r="S1883" s="22">
        <f t="shared" si="737"/>
        <v>-6.0824028836039972</v>
      </c>
      <c r="T1883" s="5">
        <f t="shared" si="738"/>
        <v>5.6830122591943963</v>
      </c>
      <c r="U1883" s="5"/>
      <c r="V1883" s="5"/>
      <c r="W1883" s="5">
        <f t="shared" si="739"/>
        <v>0.1419999999999999</v>
      </c>
      <c r="X1883" s="4">
        <f t="shared" si="740"/>
        <v>0.18999999999999995</v>
      </c>
      <c r="Y1883" s="4">
        <f t="shared" si="741"/>
        <v>4.8000000000000043E-2</v>
      </c>
      <c r="Z1883" s="30">
        <f t="shared" si="742"/>
        <v>2016</v>
      </c>
      <c r="AA1883" s="4">
        <f t="shared" si="743"/>
        <v>-1</v>
      </c>
      <c r="AB1883" s="4">
        <f t="shared" si="744"/>
        <v>-1</v>
      </c>
      <c r="AC1883" s="4">
        <f t="shared" si="745"/>
        <v>0</v>
      </c>
      <c r="AD1883" s="4"/>
      <c r="AE1883" s="4">
        <f t="shared" si="746"/>
        <v>3.5320608103136197E-2</v>
      </c>
      <c r="AF1883" s="31">
        <f t="shared" si="747"/>
        <v>-0.8580000000000001</v>
      </c>
      <c r="AG1883" s="31">
        <f t="shared" si="748"/>
        <v>-0.81</v>
      </c>
      <c r="AH1883" s="3">
        <f t="shared" si="749"/>
        <v>1</v>
      </c>
      <c r="AI1883" s="40" t="b">
        <f t="shared" si="750"/>
        <v>0</v>
      </c>
      <c r="AJ1883" s="3">
        <f t="shared" si="751"/>
        <v>2.8881027253668701E-2</v>
      </c>
      <c r="AK1883" s="3">
        <f t="shared" si="752"/>
        <v>0.86106337009280343</v>
      </c>
    </row>
    <row r="1884" spans="1:37" s="3" customFormat="1" x14ac:dyDescent="0.25">
      <c r="A1884" s="9">
        <v>42631</v>
      </c>
      <c r="B1884" s="1" t="s">
        <v>58</v>
      </c>
      <c r="C1884" s="1" t="s">
        <v>43</v>
      </c>
      <c r="D1884">
        <v>20</v>
      </c>
      <c r="E1884" s="1">
        <v>25</v>
      </c>
      <c r="F1884">
        <f t="shared" si="728"/>
        <v>0</v>
      </c>
      <c r="G1884">
        <f t="shared" si="729"/>
        <v>1</v>
      </c>
      <c r="H1884" s="4">
        <v>3.64</v>
      </c>
      <c r="I1884" s="4">
        <v>1.333</v>
      </c>
      <c r="J1884" s="4">
        <v>2.75</v>
      </c>
      <c r="K1884" s="4">
        <v>1.512</v>
      </c>
      <c r="L1884" s="18">
        <f t="shared" si="730"/>
        <v>20</v>
      </c>
      <c r="M1884" s="18">
        <f t="shared" si="731"/>
        <v>75</v>
      </c>
      <c r="N1884" s="18">
        <f t="shared" si="732"/>
        <v>35</v>
      </c>
      <c r="O1884" s="18">
        <f t="shared" si="733"/>
        <v>65</v>
      </c>
      <c r="P1884" s="4">
        <f t="shared" si="734"/>
        <v>201609</v>
      </c>
      <c r="Q1884" s="23">
        <f t="shared" si="735"/>
        <v>2.730682670667667</v>
      </c>
      <c r="R1884" s="23">
        <f t="shared" si="736"/>
        <v>-3.3817908817908822</v>
      </c>
      <c r="S1884" s="22">
        <f t="shared" si="737"/>
        <v>-0.65110821112321515</v>
      </c>
      <c r="T1884" s="5">
        <f t="shared" si="738"/>
        <v>0.36620879120879118</v>
      </c>
      <c r="U1884" s="5"/>
      <c r="V1884" s="5"/>
      <c r="W1884" s="5">
        <f t="shared" si="739"/>
        <v>-1</v>
      </c>
      <c r="X1884" s="4">
        <f t="shared" si="740"/>
        <v>-1</v>
      </c>
      <c r="Y1884" s="4">
        <f t="shared" si="741"/>
        <v>0</v>
      </c>
      <c r="Z1884" s="30">
        <f t="shared" si="742"/>
        <v>2016</v>
      </c>
      <c r="AA1884" s="4">
        <f t="shared" si="743"/>
        <v>0.33299999999999996</v>
      </c>
      <c r="AB1884" s="4">
        <f t="shared" si="744"/>
        <v>0.51200000000000001</v>
      </c>
      <c r="AC1884" s="4">
        <f t="shared" si="745"/>
        <v>0.17900000000000005</v>
      </c>
      <c r="AD1884" s="4"/>
      <c r="AE1884" s="4">
        <f t="shared" si="746"/>
        <v>-8.8911088911088954E-2</v>
      </c>
      <c r="AF1884" s="31">
        <f t="shared" si="747"/>
        <v>-0.66700000000000004</v>
      </c>
      <c r="AG1884" s="31">
        <f t="shared" si="748"/>
        <v>-0.48799999999999999</v>
      </c>
      <c r="AH1884" s="3">
        <f t="shared" si="749"/>
        <v>1</v>
      </c>
      <c r="AI1884" s="40">
        <f t="shared" si="750"/>
        <v>6.3899063899063968E-2</v>
      </c>
      <c r="AJ1884" s="3">
        <f t="shared" si="751"/>
        <v>2.4307259199678244E-2</v>
      </c>
      <c r="AK1884" s="3">
        <f t="shared" si="752"/>
        <v>0.78877010015993076</v>
      </c>
    </row>
    <row r="1885" spans="1:37" s="3" customFormat="1" x14ac:dyDescent="0.25">
      <c r="A1885" s="9">
        <v>42631</v>
      </c>
      <c r="B1885" s="1" t="s">
        <v>33</v>
      </c>
      <c r="C1885" s="1" t="s">
        <v>50</v>
      </c>
      <c r="D1885">
        <v>15</v>
      </c>
      <c r="E1885" s="1">
        <v>16</v>
      </c>
      <c r="F1885">
        <f t="shared" si="728"/>
        <v>0</v>
      </c>
      <c r="G1885">
        <f t="shared" si="729"/>
        <v>1</v>
      </c>
      <c r="H1885" s="4">
        <v>1.3839999999999999</v>
      </c>
      <c r="I1885" s="4">
        <v>3.31</v>
      </c>
      <c r="J1885" s="4">
        <v>1.3839999999999999</v>
      </c>
      <c r="K1885" s="4">
        <v>3.31</v>
      </c>
      <c r="L1885" s="18">
        <f t="shared" si="730"/>
        <v>70</v>
      </c>
      <c r="M1885" s="18">
        <f t="shared" si="731"/>
        <v>30</v>
      </c>
      <c r="N1885" s="18">
        <f t="shared" si="732"/>
        <v>70</v>
      </c>
      <c r="O1885" s="18">
        <f t="shared" si="733"/>
        <v>30</v>
      </c>
      <c r="P1885" s="4">
        <f t="shared" si="734"/>
        <v>201609</v>
      </c>
      <c r="Q1885" s="23">
        <f t="shared" si="735"/>
        <v>0.41812688821752264</v>
      </c>
      <c r="R1885" s="23">
        <f t="shared" si="736"/>
        <v>-3.0370670995671003</v>
      </c>
      <c r="S1885" s="22">
        <f t="shared" si="737"/>
        <v>-2.6189402113495777</v>
      </c>
      <c r="T1885" s="5">
        <f t="shared" si="738"/>
        <v>2.3916184971098269</v>
      </c>
      <c r="U1885" s="5"/>
      <c r="V1885" s="5"/>
      <c r="W1885" s="5">
        <f t="shared" si="739"/>
        <v>-1</v>
      </c>
      <c r="X1885" s="4">
        <f t="shared" si="740"/>
        <v>-1</v>
      </c>
      <c r="Y1885" s="4">
        <f t="shared" si="741"/>
        <v>0</v>
      </c>
      <c r="Z1885" s="30">
        <f t="shared" si="742"/>
        <v>2016</v>
      </c>
      <c r="AA1885" s="4">
        <f t="shared" si="743"/>
        <v>2.31</v>
      </c>
      <c r="AB1885" s="4">
        <f t="shared" si="744"/>
        <v>2.31</v>
      </c>
      <c r="AC1885" s="4">
        <f t="shared" si="745"/>
        <v>0</v>
      </c>
      <c r="AD1885" s="4"/>
      <c r="AE1885" s="4">
        <f t="shared" si="746"/>
        <v>0</v>
      </c>
      <c r="AF1885" s="31">
        <f t="shared" si="747"/>
        <v>1.31</v>
      </c>
      <c r="AG1885" s="31">
        <f t="shared" si="748"/>
        <v>1.31</v>
      </c>
      <c r="AH1885" s="3">
        <f t="shared" si="749"/>
        <v>0</v>
      </c>
      <c r="AI1885" s="40" t="b">
        <f t="shared" si="750"/>
        <v>0</v>
      </c>
      <c r="AJ1885" s="3">
        <f t="shared" si="751"/>
        <v>2.4064763527907984E-2</v>
      </c>
      <c r="AK1885" s="3">
        <f t="shared" si="752"/>
        <v>0.77632630227491273</v>
      </c>
    </row>
    <row r="1886" spans="1:37" s="3" customFormat="1" x14ac:dyDescent="0.25">
      <c r="A1886" s="9">
        <v>42631</v>
      </c>
      <c r="B1886" s="1" t="s">
        <v>47</v>
      </c>
      <c r="C1886" s="1" t="s">
        <v>49</v>
      </c>
      <c r="D1886">
        <v>19</v>
      </c>
      <c r="E1886" s="1">
        <v>12</v>
      </c>
      <c r="F1886">
        <f t="shared" si="728"/>
        <v>1</v>
      </c>
      <c r="G1886">
        <f t="shared" si="729"/>
        <v>0</v>
      </c>
      <c r="H1886" s="4">
        <v>1.7689999999999999</v>
      </c>
      <c r="I1886" s="4">
        <v>2.1800000000000002</v>
      </c>
      <c r="J1886" s="4">
        <v>1.952</v>
      </c>
      <c r="K1886" s="4">
        <v>1.952</v>
      </c>
      <c r="L1886" s="18">
        <f t="shared" si="730"/>
        <v>50</v>
      </c>
      <c r="M1886" s="18">
        <f t="shared" si="731"/>
        <v>45</v>
      </c>
      <c r="N1886" s="18">
        <f t="shared" si="732"/>
        <v>50</v>
      </c>
      <c r="O1886" s="18">
        <f t="shared" si="733"/>
        <v>50</v>
      </c>
      <c r="P1886" s="4">
        <f t="shared" si="734"/>
        <v>201609</v>
      </c>
      <c r="Q1886" s="23">
        <f t="shared" si="735"/>
        <v>1.7689999999999999</v>
      </c>
      <c r="R1886" s="23">
        <f t="shared" si="736"/>
        <v>-2.1478477441537547</v>
      </c>
      <c r="S1886" s="22">
        <f t="shared" si="737"/>
        <v>-0.37884774415375477</v>
      </c>
      <c r="T1886" s="5">
        <f t="shared" si="738"/>
        <v>1.2323346523459584</v>
      </c>
      <c r="U1886" s="5"/>
      <c r="V1886" s="5"/>
      <c r="W1886" s="5">
        <f t="shared" si="739"/>
        <v>0.76899999999999991</v>
      </c>
      <c r="X1886" s="4">
        <f t="shared" si="740"/>
        <v>0.95199999999999996</v>
      </c>
      <c r="Y1886" s="4">
        <f t="shared" si="741"/>
        <v>0.18300000000000005</v>
      </c>
      <c r="Z1886" s="30">
        <f t="shared" si="742"/>
        <v>2016</v>
      </c>
      <c r="AA1886" s="4">
        <f t="shared" si="743"/>
        <v>-1</v>
      </c>
      <c r="AB1886" s="4">
        <f t="shared" si="744"/>
        <v>-1</v>
      </c>
      <c r="AC1886" s="4">
        <f t="shared" si="745"/>
        <v>0</v>
      </c>
      <c r="AD1886" s="4"/>
      <c r="AE1886" s="4">
        <f t="shared" si="746"/>
        <v>5.2996042962125567E-2</v>
      </c>
      <c r="AF1886" s="31">
        <f t="shared" si="747"/>
        <v>-0.23100000000000009</v>
      </c>
      <c r="AG1886" s="31">
        <f t="shared" si="748"/>
        <v>-4.8000000000000043E-2</v>
      </c>
      <c r="AH1886" s="3">
        <f t="shared" si="749"/>
        <v>1</v>
      </c>
      <c r="AI1886" s="40">
        <f t="shared" si="750"/>
        <v>2.8989321702511672E-2</v>
      </c>
      <c r="AJ1886" s="3">
        <f t="shared" si="751"/>
        <v>2.3443909850595079E-2</v>
      </c>
      <c r="AK1886" s="3">
        <f t="shared" si="752"/>
        <v>0.73446701312107765</v>
      </c>
    </row>
    <row r="1887" spans="1:37" s="3" customFormat="1" x14ac:dyDescent="0.25">
      <c r="A1887" s="9">
        <v>42631</v>
      </c>
      <c r="B1887" s="1" t="s">
        <v>52</v>
      </c>
      <c r="C1887" s="1" t="s">
        <v>51</v>
      </c>
      <c r="D1887">
        <v>31</v>
      </c>
      <c r="E1887" s="1">
        <v>24</v>
      </c>
      <c r="F1887">
        <f t="shared" si="728"/>
        <v>1</v>
      </c>
      <c r="G1887">
        <f t="shared" si="729"/>
        <v>0</v>
      </c>
      <c r="H1887" s="4">
        <v>1.377</v>
      </c>
      <c r="I1887" s="4">
        <v>3.35</v>
      </c>
      <c r="J1887" s="4">
        <v>1.4339999999999999</v>
      </c>
      <c r="K1887" s="4">
        <v>3.05</v>
      </c>
      <c r="L1887" s="18">
        <f t="shared" si="730"/>
        <v>70</v>
      </c>
      <c r="M1887" s="18">
        <f t="shared" si="731"/>
        <v>25</v>
      </c>
      <c r="N1887" s="18">
        <f t="shared" si="732"/>
        <v>65</v>
      </c>
      <c r="O1887" s="18">
        <f t="shared" si="733"/>
        <v>30</v>
      </c>
      <c r="P1887" s="4">
        <f t="shared" si="734"/>
        <v>201609</v>
      </c>
      <c r="Q1887" s="23">
        <f t="shared" si="735"/>
        <v>1.377</v>
      </c>
      <c r="R1887" s="23">
        <f t="shared" si="736"/>
        <v>-3.0780518087928215</v>
      </c>
      <c r="S1887" s="22">
        <f t="shared" si="737"/>
        <v>-1.7010518087928215</v>
      </c>
      <c r="T1887" s="5">
        <f t="shared" si="738"/>
        <v>2.4328249818445897</v>
      </c>
      <c r="U1887" s="5"/>
      <c r="V1887" s="5"/>
      <c r="W1887" s="5">
        <f t="shared" si="739"/>
        <v>0.377</v>
      </c>
      <c r="X1887" s="4">
        <f t="shared" si="740"/>
        <v>0.43399999999999994</v>
      </c>
      <c r="Y1887" s="4">
        <f t="shared" si="741"/>
        <v>5.699999999999994E-2</v>
      </c>
      <c r="Z1887" s="30">
        <f t="shared" si="742"/>
        <v>2016</v>
      </c>
      <c r="AA1887" s="4">
        <f t="shared" si="743"/>
        <v>-1</v>
      </c>
      <c r="AB1887" s="4">
        <f t="shared" si="744"/>
        <v>-1</v>
      </c>
      <c r="AC1887" s="4">
        <f t="shared" si="745"/>
        <v>0</v>
      </c>
      <c r="AD1887" s="4"/>
      <c r="AE1887" s="4">
        <f t="shared" si="746"/>
        <v>2.8866342755915264E-2</v>
      </c>
      <c r="AF1887" s="31">
        <f t="shared" si="747"/>
        <v>-0.623</v>
      </c>
      <c r="AG1887" s="31">
        <f t="shared" si="748"/>
        <v>-0.56600000000000006</v>
      </c>
      <c r="AH1887" s="3">
        <f t="shared" si="749"/>
        <v>1</v>
      </c>
      <c r="AI1887" s="40" t="b">
        <f t="shared" si="750"/>
        <v>0</v>
      </c>
      <c r="AJ1887" s="3">
        <f t="shared" si="751"/>
        <v>2.4127353501163462E-2</v>
      </c>
      <c r="AK1887" s="3">
        <f t="shared" si="752"/>
        <v>0.77785931449994272</v>
      </c>
    </row>
    <row r="1888" spans="1:37" s="3" customFormat="1" x14ac:dyDescent="0.25">
      <c r="A1888" s="9">
        <v>42631</v>
      </c>
      <c r="B1888" s="1" t="s">
        <v>34</v>
      </c>
      <c r="C1888" s="1" t="s">
        <v>42</v>
      </c>
      <c r="D1888">
        <v>16</v>
      </c>
      <c r="E1888" s="1">
        <v>13</v>
      </c>
      <c r="F1888">
        <f t="shared" si="728"/>
        <v>1</v>
      </c>
      <c r="G1888">
        <f t="shared" si="729"/>
        <v>0</v>
      </c>
      <c r="H1888" s="4">
        <v>1.48</v>
      </c>
      <c r="I1888" s="4">
        <v>2.86</v>
      </c>
      <c r="J1888" s="4">
        <v>1.526</v>
      </c>
      <c r="K1888" s="4">
        <v>2.71</v>
      </c>
      <c r="L1888" s="18">
        <f t="shared" si="730"/>
        <v>60</v>
      </c>
      <c r="M1888" s="18">
        <f t="shared" si="731"/>
        <v>30</v>
      </c>
      <c r="N1888" s="18">
        <f t="shared" si="732"/>
        <v>65</v>
      </c>
      <c r="O1888" s="18">
        <f t="shared" si="733"/>
        <v>35</v>
      </c>
      <c r="P1888" s="4">
        <f t="shared" si="734"/>
        <v>201609</v>
      </c>
      <c r="Q1888" s="23">
        <f t="shared" si="735"/>
        <v>1.48</v>
      </c>
      <c r="R1888" s="23">
        <f t="shared" si="736"/>
        <v>-2.620967741935484</v>
      </c>
      <c r="S1888" s="22">
        <f t="shared" si="737"/>
        <v>-1.140967741935484</v>
      </c>
      <c r="T1888" s="5">
        <f t="shared" si="738"/>
        <v>1.9324324324324325</v>
      </c>
      <c r="U1888" s="5"/>
      <c r="V1888" s="5"/>
      <c r="W1888" s="5">
        <f t="shared" si="739"/>
        <v>0.48</v>
      </c>
      <c r="X1888" s="4">
        <f t="shared" si="740"/>
        <v>0.52600000000000002</v>
      </c>
      <c r="Y1888" s="4">
        <f t="shared" si="741"/>
        <v>4.6000000000000041E-2</v>
      </c>
      <c r="Z1888" s="30">
        <f t="shared" si="742"/>
        <v>2016</v>
      </c>
      <c r="AA1888" s="4">
        <f t="shared" si="743"/>
        <v>-1</v>
      </c>
      <c r="AB1888" s="4">
        <f t="shared" si="744"/>
        <v>-1</v>
      </c>
      <c r="AC1888" s="4">
        <f t="shared" si="745"/>
        <v>0</v>
      </c>
      <c r="AD1888" s="4"/>
      <c r="AE1888" s="4">
        <f t="shared" si="746"/>
        <v>2.0367680918139675E-2</v>
      </c>
      <c r="AF1888" s="31">
        <f t="shared" si="747"/>
        <v>-0.52</v>
      </c>
      <c r="AG1888" s="31">
        <f t="shared" si="748"/>
        <v>-0.47399999999999998</v>
      </c>
      <c r="AH1888" s="3">
        <f t="shared" si="749"/>
        <v>0</v>
      </c>
      <c r="AI1888" s="40" t="b">
        <f t="shared" si="750"/>
        <v>0</v>
      </c>
      <c r="AJ1888" s="3">
        <f t="shared" si="751"/>
        <v>2.4700460829493065E-2</v>
      </c>
      <c r="AK1888" s="3">
        <f t="shared" si="752"/>
        <v>0.75776648428321081</v>
      </c>
    </row>
    <row r="1889" spans="1:37" s="3" customFormat="1" x14ac:dyDescent="0.25">
      <c r="A1889" s="9">
        <v>42631</v>
      </c>
      <c r="B1889" s="1" t="s">
        <v>57</v>
      </c>
      <c r="C1889" s="1" t="s">
        <v>44</v>
      </c>
      <c r="D1889">
        <v>24</v>
      </c>
      <c r="E1889" s="1">
        <v>16</v>
      </c>
      <c r="F1889">
        <f t="shared" si="728"/>
        <v>1</v>
      </c>
      <c r="G1889">
        <f t="shared" si="729"/>
        <v>0</v>
      </c>
      <c r="H1889" s="4">
        <v>1.6020000000000001</v>
      </c>
      <c r="I1889" s="4">
        <v>2.5</v>
      </c>
      <c r="J1889" s="4">
        <v>1.625</v>
      </c>
      <c r="K1889" s="4">
        <v>2.44</v>
      </c>
      <c r="L1889" s="18">
        <f t="shared" si="730"/>
        <v>60</v>
      </c>
      <c r="M1889" s="18">
        <f t="shared" si="731"/>
        <v>40</v>
      </c>
      <c r="N1889" s="18">
        <f t="shared" si="732"/>
        <v>60</v>
      </c>
      <c r="O1889" s="18">
        <f t="shared" si="733"/>
        <v>40</v>
      </c>
      <c r="P1889" s="4">
        <f t="shared" si="734"/>
        <v>201609</v>
      </c>
      <c r="Q1889" s="23">
        <f t="shared" si="735"/>
        <v>1.6020000000000001</v>
      </c>
      <c r="R1889" s="23">
        <f t="shared" si="736"/>
        <v>-2.3277962347729786</v>
      </c>
      <c r="S1889" s="22">
        <f t="shared" si="737"/>
        <v>-0.7257962347729785</v>
      </c>
      <c r="T1889" s="5">
        <f t="shared" si="738"/>
        <v>1.5605493133583019</v>
      </c>
      <c r="U1889" s="5"/>
      <c r="V1889" s="5"/>
      <c r="W1889" s="5">
        <f t="shared" si="739"/>
        <v>0.60200000000000009</v>
      </c>
      <c r="X1889" s="4">
        <f t="shared" si="740"/>
        <v>0.625</v>
      </c>
      <c r="Y1889" s="4">
        <f t="shared" si="741"/>
        <v>2.2999999999999909E-2</v>
      </c>
      <c r="Z1889" s="30">
        <f t="shared" si="742"/>
        <v>2016</v>
      </c>
      <c r="AA1889" s="4">
        <f t="shared" si="743"/>
        <v>-1</v>
      </c>
      <c r="AB1889" s="4">
        <f t="shared" si="744"/>
        <v>-1</v>
      </c>
      <c r="AC1889" s="4">
        <f t="shared" si="745"/>
        <v>0</v>
      </c>
      <c r="AD1889" s="4"/>
      <c r="AE1889" s="4">
        <f t="shared" si="746"/>
        <v>8.8351099587054005E-3</v>
      </c>
      <c r="AF1889" s="31">
        <f t="shared" si="747"/>
        <v>-0.39799999999999991</v>
      </c>
      <c r="AG1889" s="31">
        <f t="shared" si="748"/>
        <v>-0.375</v>
      </c>
      <c r="AH1889" s="3">
        <f t="shared" si="749"/>
        <v>0</v>
      </c>
      <c r="AI1889" s="40" t="b">
        <f t="shared" si="750"/>
        <v>0</v>
      </c>
      <c r="AJ1889" s="3">
        <f t="shared" si="751"/>
        <v>2.3647001462701267E-2</v>
      </c>
      <c r="AK1889" s="3">
        <f t="shared" si="752"/>
        <v>0.74426473774199231</v>
      </c>
    </row>
    <row r="1890" spans="1:37" s="3" customFormat="1" x14ac:dyDescent="0.25">
      <c r="A1890" s="9">
        <v>42631</v>
      </c>
      <c r="B1890" s="1" t="s">
        <v>48</v>
      </c>
      <c r="C1890" s="1" t="s">
        <v>37</v>
      </c>
      <c r="D1890">
        <v>23</v>
      </c>
      <c r="E1890" s="1">
        <v>27</v>
      </c>
      <c r="F1890">
        <f t="shared" si="728"/>
        <v>0</v>
      </c>
      <c r="G1890">
        <f t="shared" si="729"/>
        <v>1</v>
      </c>
      <c r="H1890" s="4">
        <v>1.746</v>
      </c>
      <c r="I1890" s="4">
        <v>2.21</v>
      </c>
      <c r="J1890" s="4">
        <v>1.54</v>
      </c>
      <c r="K1890" s="4">
        <v>2.66</v>
      </c>
      <c r="L1890" s="18">
        <f t="shared" si="730"/>
        <v>50</v>
      </c>
      <c r="M1890" s="18">
        <f t="shared" si="731"/>
        <v>45</v>
      </c>
      <c r="N1890" s="18">
        <f t="shared" si="732"/>
        <v>60</v>
      </c>
      <c r="O1890" s="18">
        <f t="shared" si="733"/>
        <v>35</v>
      </c>
      <c r="P1890" s="4">
        <f t="shared" si="734"/>
        <v>201609</v>
      </c>
      <c r="Q1890" s="23">
        <f t="shared" si="735"/>
        <v>0.79004524886877825</v>
      </c>
      <c r="R1890" s="23">
        <f t="shared" si="736"/>
        <v>-2.166928854718277</v>
      </c>
      <c r="S1890" s="22">
        <f t="shared" si="737"/>
        <v>-1.3768836058494989</v>
      </c>
      <c r="T1890" s="5">
        <f t="shared" si="738"/>
        <v>1.265750286368843</v>
      </c>
      <c r="U1890" s="5"/>
      <c r="V1890" s="5"/>
      <c r="W1890" s="5">
        <f t="shared" si="739"/>
        <v>-1</v>
      </c>
      <c r="X1890" s="4">
        <f t="shared" si="740"/>
        <v>-1</v>
      </c>
      <c r="Y1890" s="4">
        <f t="shared" si="741"/>
        <v>0</v>
      </c>
      <c r="Z1890" s="30">
        <f t="shared" si="742"/>
        <v>2016</v>
      </c>
      <c r="AA1890" s="4">
        <f t="shared" si="743"/>
        <v>1.21</v>
      </c>
      <c r="AB1890" s="4">
        <f t="shared" si="744"/>
        <v>1.6600000000000001</v>
      </c>
      <c r="AC1890" s="4">
        <f t="shared" si="745"/>
        <v>0.45000000000000018</v>
      </c>
      <c r="AD1890" s="4"/>
      <c r="AE1890" s="4">
        <f t="shared" si="746"/>
        <v>-7.6612963210901386E-2</v>
      </c>
      <c r="AF1890" s="31">
        <f t="shared" si="747"/>
        <v>0.20999999999999996</v>
      </c>
      <c r="AG1890" s="31">
        <f t="shared" si="748"/>
        <v>0.66000000000000014</v>
      </c>
      <c r="AH1890" s="3">
        <f t="shared" si="749"/>
        <v>1</v>
      </c>
      <c r="AI1890" s="40">
        <f t="shared" si="750"/>
        <v>5.1322464236191911E-2</v>
      </c>
      <c r="AJ1890" s="3">
        <f t="shared" si="751"/>
        <v>2.4605662285136498E-2</v>
      </c>
      <c r="AK1890" s="3">
        <f t="shared" si="752"/>
        <v>0.73430507639373421</v>
      </c>
    </row>
    <row r="1891" spans="1:37" s="3" customFormat="1" x14ac:dyDescent="0.25">
      <c r="A1891" s="9">
        <v>42628</v>
      </c>
      <c r="B1891" s="1" t="s">
        <v>46</v>
      </c>
      <c r="C1891" s="1" t="s">
        <v>53</v>
      </c>
      <c r="D1891">
        <v>31</v>
      </c>
      <c r="E1891" s="1">
        <v>37</v>
      </c>
      <c r="F1891">
        <f t="shared" si="728"/>
        <v>0</v>
      </c>
      <c r="G1891">
        <f t="shared" si="729"/>
        <v>1</v>
      </c>
      <c r="H1891" s="4">
        <v>2.0299999999999998</v>
      </c>
      <c r="I1891" s="4">
        <v>1.877</v>
      </c>
      <c r="J1891" s="4">
        <v>1.8540000000000001</v>
      </c>
      <c r="K1891" s="4">
        <v>2.06</v>
      </c>
      <c r="L1891" s="18">
        <f t="shared" si="730"/>
        <v>40</v>
      </c>
      <c r="M1891" s="18">
        <f t="shared" si="731"/>
        <v>50</v>
      </c>
      <c r="N1891" s="18">
        <f t="shared" si="732"/>
        <v>50</v>
      </c>
      <c r="O1891" s="18">
        <f t="shared" si="733"/>
        <v>45</v>
      </c>
      <c r="P1891" s="4">
        <f t="shared" si="734"/>
        <v>201609</v>
      </c>
      <c r="Q1891" s="23">
        <f t="shared" si="735"/>
        <v>1.08151305274374</v>
      </c>
      <c r="R1891" s="23">
        <f t="shared" si="736"/>
        <v>-2.1111246415959086</v>
      </c>
      <c r="S1891" s="22">
        <f t="shared" si="737"/>
        <v>-1.0296115888521686</v>
      </c>
      <c r="T1891" s="5">
        <f t="shared" si="738"/>
        <v>0.92463054187192129</v>
      </c>
      <c r="U1891" s="5"/>
      <c r="V1891" s="5"/>
      <c r="W1891" s="5">
        <f t="shared" si="739"/>
        <v>-1</v>
      </c>
      <c r="X1891" s="4">
        <f t="shared" si="740"/>
        <v>-1</v>
      </c>
      <c r="Y1891" s="4">
        <f t="shared" si="741"/>
        <v>0</v>
      </c>
      <c r="Z1891" s="30">
        <f t="shared" si="742"/>
        <v>2016</v>
      </c>
      <c r="AA1891" s="4">
        <f t="shared" si="743"/>
        <v>0.877</v>
      </c>
      <c r="AB1891" s="4">
        <f t="shared" si="744"/>
        <v>1.06</v>
      </c>
      <c r="AC1891" s="4">
        <f t="shared" si="745"/>
        <v>0.18300000000000005</v>
      </c>
      <c r="AD1891" s="4"/>
      <c r="AE1891" s="4">
        <f t="shared" si="746"/>
        <v>-4.6763488343669057E-2</v>
      </c>
      <c r="AF1891" s="31">
        <f t="shared" si="747"/>
        <v>-0.123</v>
      </c>
      <c r="AG1891" s="31">
        <f t="shared" si="748"/>
        <v>6.0000000000000053E-2</v>
      </c>
      <c r="AH1891" s="3">
        <f t="shared" si="749"/>
        <v>1</v>
      </c>
      <c r="AI1891" s="40">
        <f t="shared" si="750"/>
        <v>2.1952269357692789E-2</v>
      </c>
      <c r="AJ1891" s="3">
        <f t="shared" si="751"/>
        <v>2.4747888405426299E-2</v>
      </c>
      <c r="AK1891" s="3">
        <f t="shared" si="752"/>
        <v>0.73089436606178926</v>
      </c>
    </row>
    <row r="1892" spans="1:37" s="3" customFormat="1" x14ac:dyDescent="0.25">
      <c r="A1892" s="9">
        <v>42625</v>
      </c>
      <c r="B1892" s="1" t="s">
        <v>38</v>
      </c>
      <c r="C1892" s="1" t="s">
        <v>73</v>
      </c>
      <c r="D1892">
        <v>28</v>
      </c>
      <c r="E1892" s="1">
        <v>0</v>
      </c>
      <c r="F1892">
        <f t="shared" si="728"/>
        <v>1</v>
      </c>
      <c r="G1892">
        <f t="shared" si="729"/>
        <v>0</v>
      </c>
      <c r="H1892" s="4">
        <v>2.2400000000000002</v>
      </c>
      <c r="I1892" s="4">
        <v>1.7290000000000001</v>
      </c>
      <c r="J1892" s="4">
        <v>2.25</v>
      </c>
      <c r="K1892" s="4">
        <v>1.724</v>
      </c>
      <c r="L1892" s="18">
        <f t="shared" si="730"/>
        <v>40</v>
      </c>
      <c r="M1892" s="18">
        <f t="shared" si="731"/>
        <v>55</v>
      </c>
      <c r="N1892" s="18">
        <f t="shared" si="732"/>
        <v>40</v>
      </c>
      <c r="O1892" s="18">
        <f t="shared" si="733"/>
        <v>55</v>
      </c>
      <c r="P1892" s="4">
        <f t="shared" si="734"/>
        <v>201609</v>
      </c>
      <c r="Q1892" s="23">
        <f t="shared" si="735"/>
        <v>2.2400000000000002</v>
      </c>
      <c r="R1892" s="23">
        <f t="shared" si="736"/>
        <v>-2.1781937253860786</v>
      </c>
      <c r="S1892" s="22">
        <f t="shared" si="737"/>
        <v>6.180627461392163E-2</v>
      </c>
      <c r="T1892" s="5">
        <f t="shared" si="738"/>
        <v>0.77187499999999998</v>
      </c>
      <c r="U1892" s="5"/>
      <c r="V1892" s="5"/>
      <c r="W1892" s="5">
        <f t="shared" si="739"/>
        <v>1.2400000000000002</v>
      </c>
      <c r="X1892" s="4">
        <f t="shared" si="740"/>
        <v>1.25</v>
      </c>
      <c r="Y1892" s="4">
        <f t="shared" si="741"/>
        <v>9.9999999999997868E-3</v>
      </c>
      <c r="Z1892" s="30">
        <f t="shared" si="742"/>
        <v>2016</v>
      </c>
      <c r="AA1892" s="4">
        <f t="shared" si="743"/>
        <v>-1</v>
      </c>
      <c r="AB1892" s="4">
        <f t="shared" si="744"/>
        <v>-1</v>
      </c>
      <c r="AC1892" s="4">
        <f t="shared" si="745"/>
        <v>0</v>
      </c>
      <c r="AD1892" s="4"/>
      <c r="AE1892" s="4">
        <f t="shared" si="746"/>
        <v>1.9841269841269771E-3</v>
      </c>
      <c r="AF1892" s="31">
        <f t="shared" si="747"/>
        <v>0.24000000000000021</v>
      </c>
      <c r="AG1892" s="31">
        <f t="shared" si="748"/>
        <v>0.25</v>
      </c>
      <c r="AH1892" s="3">
        <f t="shared" si="749"/>
        <v>0</v>
      </c>
      <c r="AI1892" s="40" t="b">
        <f t="shared" si="750"/>
        <v>0</v>
      </c>
      <c r="AJ1892" s="3">
        <f t="shared" si="751"/>
        <v>2.4197530864197514E-2</v>
      </c>
      <c r="AK1892" s="3">
        <f t="shared" si="752"/>
        <v>0.73539680997216539</v>
      </c>
    </row>
    <row r="1893" spans="1:37" s="3" customFormat="1" x14ac:dyDescent="0.25">
      <c r="A1893" s="9">
        <v>42625</v>
      </c>
      <c r="B1893" s="1" t="s">
        <v>48</v>
      </c>
      <c r="C1893" s="1" t="s">
        <v>57</v>
      </c>
      <c r="D1893">
        <v>16</v>
      </c>
      <c r="E1893" s="1">
        <v>38</v>
      </c>
      <c r="F1893">
        <f t="shared" si="728"/>
        <v>0</v>
      </c>
      <c r="G1893">
        <f t="shared" si="729"/>
        <v>1</v>
      </c>
      <c r="H1893" s="4">
        <v>2.58</v>
      </c>
      <c r="I1893" s="4">
        <v>1.571</v>
      </c>
      <c r="J1893" s="4">
        <v>2.1800000000000002</v>
      </c>
      <c r="K1893" s="4">
        <v>1.7689999999999999</v>
      </c>
      <c r="L1893" s="18">
        <f t="shared" si="730"/>
        <v>30</v>
      </c>
      <c r="M1893" s="18">
        <f t="shared" si="731"/>
        <v>60</v>
      </c>
      <c r="N1893" s="18">
        <f t="shared" si="732"/>
        <v>45</v>
      </c>
      <c r="O1893" s="18">
        <f t="shared" si="733"/>
        <v>55</v>
      </c>
      <c r="P1893" s="4">
        <f t="shared" si="734"/>
        <v>201609</v>
      </c>
      <c r="Q1893" s="23">
        <f t="shared" si="735"/>
        <v>1.6422660725652451</v>
      </c>
      <c r="R1893" s="23">
        <f t="shared" si="736"/>
        <v>-2.3842248775188986</v>
      </c>
      <c r="S1893" s="22">
        <f t="shared" si="737"/>
        <v>-0.74195880495365341</v>
      </c>
      <c r="T1893" s="5">
        <f t="shared" si="738"/>
        <v>0.60891472868217056</v>
      </c>
      <c r="U1893" s="5"/>
      <c r="V1893" s="5"/>
      <c r="W1893" s="5">
        <f t="shared" si="739"/>
        <v>-1</v>
      </c>
      <c r="X1893" s="4">
        <f t="shared" si="740"/>
        <v>-1</v>
      </c>
      <c r="Y1893" s="4">
        <f t="shared" si="741"/>
        <v>0</v>
      </c>
      <c r="Z1893" s="30">
        <f t="shared" si="742"/>
        <v>2016</v>
      </c>
      <c r="AA1893" s="4">
        <f t="shared" si="743"/>
        <v>0.57099999999999995</v>
      </c>
      <c r="AB1893" s="4">
        <f t="shared" si="744"/>
        <v>0.76899999999999991</v>
      </c>
      <c r="AC1893" s="4">
        <f t="shared" si="745"/>
        <v>0.19799999999999995</v>
      </c>
      <c r="AD1893" s="4"/>
      <c r="AE1893" s="4">
        <f t="shared" si="746"/>
        <v>-7.1118697105469031E-2</v>
      </c>
      <c r="AF1893" s="31">
        <f t="shared" si="747"/>
        <v>-0.42900000000000005</v>
      </c>
      <c r="AG1893" s="31">
        <f t="shared" si="748"/>
        <v>-0.23100000000000009</v>
      </c>
      <c r="AH1893" s="3">
        <f t="shared" si="749"/>
        <v>1</v>
      </c>
      <c r="AI1893" s="40">
        <f t="shared" si="750"/>
        <v>4.7111975845855136E-2</v>
      </c>
      <c r="AJ1893" s="3">
        <f t="shared" si="751"/>
        <v>2.3565405926282756E-2</v>
      </c>
      <c r="AK1893" s="3">
        <f t="shared" si="752"/>
        <v>0.74732576972816511</v>
      </c>
    </row>
    <row r="1894" spans="1:37" s="3" customFormat="1" x14ac:dyDescent="0.25">
      <c r="A1894" s="9">
        <v>42624</v>
      </c>
      <c r="B1894" s="1" t="s">
        <v>63</v>
      </c>
      <c r="C1894" s="1" t="s">
        <v>52</v>
      </c>
      <c r="D1894">
        <v>21</v>
      </c>
      <c r="E1894" s="1">
        <v>23</v>
      </c>
      <c r="F1894">
        <f t="shared" si="728"/>
        <v>0</v>
      </c>
      <c r="G1894">
        <f t="shared" si="729"/>
        <v>1</v>
      </c>
      <c r="H1894" s="4">
        <v>1.429</v>
      </c>
      <c r="I1894" s="4">
        <v>3.08</v>
      </c>
      <c r="J1894" s="4">
        <v>1.2589999999999999</v>
      </c>
      <c r="K1894" s="4">
        <v>4.34</v>
      </c>
      <c r="L1894" s="18">
        <f t="shared" si="730"/>
        <v>60</v>
      </c>
      <c r="M1894" s="18">
        <f t="shared" si="731"/>
        <v>30</v>
      </c>
      <c r="N1894" s="18">
        <f t="shared" si="732"/>
        <v>75</v>
      </c>
      <c r="O1894" s="18">
        <f t="shared" si="733"/>
        <v>20</v>
      </c>
      <c r="P1894" s="4">
        <f t="shared" si="734"/>
        <v>201609</v>
      </c>
      <c r="Q1894" s="23">
        <f t="shared" si="735"/>
        <v>0.46396103896103896</v>
      </c>
      <c r="R1894" s="23">
        <f t="shared" si="736"/>
        <v>-2.8117715617715615</v>
      </c>
      <c r="S1894" s="22">
        <f t="shared" si="737"/>
        <v>-2.3478105228105224</v>
      </c>
      <c r="T1894" s="5">
        <f t="shared" si="738"/>
        <v>2.1553533939818053</v>
      </c>
      <c r="U1894" s="5"/>
      <c r="V1894" s="5"/>
      <c r="W1894" s="5">
        <f t="shared" si="739"/>
        <v>-1</v>
      </c>
      <c r="X1894" s="4">
        <f t="shared" si="740"/>
        <v>-1</v>
      </c>
      <c r="Y1894" s="4">
        <f t="shared" si="741"/>
        <v>0</v>
      </c>
      <c r="Z1894" s="30">
        <f t="shared" si="742"/>
        <v>2016</v>
      </c>
      <c r="AA1894" s="4">
        <f t="shared" si="743"/>
        <v>2.08</v>
      </c>
      <c r="AB1894" s="4">
        <f t="shared" si="744"/>
        <v>3.34</v>
      </c>
      <c r="AC1894" s="4">
        <f t="shared" si="745"/>
        <v>1.2599999999999998</v>
      </c>
      <c r="AD1894" s="4"/>
      <c r="AE1894" s="4">
        <f t="shared" si="746"/>
        <v>-9.4491112555034174E-2</v>
      </c>
      <c r="AF1894" s="31">
        <f t="shared" si="747"/>
        <v>1.08</v>
      </c>
      <c r="AG1894" s="31">
        <f t="shared" si="748"/>
        <v>2.34</v>
      </c>
      <c r="AH1894" s="3">
        <f t="shared" si="749"/>
        <v>1</v>
      </c>
      <c r="AI1894" s="40">
        <f t="shared" si="750"/>
        <v>6.9795190475115509E-2</v>
      </c>
      <c r="AJ1894" s="3">
        <f t="shared" si="751"/>
        <v>2.38811266356177E-2</v>
      </c>
      <c r="AK1894" s="3">
        <f t="shared" si="752"/>
        <v>0.76723678631491687</v>
      </c>
    </row>
    <row r="1895" spans="1:37" s="3" customFormat="1" x14ac:dyDescent="0.25">
      <c r="A1895" s="9">
        <v>42624</v>
      </c>
      <c r="B1895" s="1" t="s">
        <v>37</v>
      </c>
      <c r="C1895" s="1" t="s">
        <v>34</v>
      </c>
      <c r="D1895">
        <v>19</v>
      </c>
      <c r="E1895" s="1">
        <v>20</v>
      </c>
      <c r="F1895">
        <f t="shared" si="728"/>
        <v>0</v>
      </c>
      <c r="G1895">
        <f t="shared" si="729"/>
        <v>1</v>
      </c>
      <c r="H1895" s="4">
        <v>1.877</v>
      </c>
      <c r="I1895" s="4">
        <v>2.0299999999999998</v>
      </c>
      <c r="J1895" s="4">
        <v>1.99</v>
      </c>
      <c r="K1895" s="4">
        <v>1.917</v>
      </c>
      <c r="L1895" s="18">
        <f t="shared" si="730"/>
        <v>50</v>
      </c>
      <c r="M1895" s="18">
        <f t="shared" si="731"/>
        <v>45</v>
      </c>
      <c r="N1895" s="18">
        <f t="shared" si="732"/>
        <v>50</v>
      </c>
      <c r="O1895" s="18">
        <f t="shared" si="733"/>
        <v>50</v>
      </c>
      <c r="P1895" s="4">
        <f t="shared" si="734"/>
        <v>201609</v>
      </c>
      <c r="Q1895" s="23">
        <f t="shared" si="735"/>
        <v>0.92463054187192129</v>
      </c>
      <c r="R1895" s="23">
        <f t="shared" si="736"/>
        <v>-2.1111246415959086</v>
      </c>
      <c r="S1895" s="22">
        <f t="shared" si="737"/>
        <v>-1.1864940997239874</v>
      </c>
      <c r="T1895" s="5">
        <f t="shared" si="738"/>
        <v>1.08151305274374</v>
      </c>
      <c r="U1895" s="5"/>
      <c r="V1895" s="5"/>
      <c r="W1895" s="5">
        <f t="shared" si="739"/>
        <v>-1</v>
      </c>
      <c r="X1895" s="4">
        <f t="shared" si="740"/>
        <v>-1</v>
      </c>
      <c r="Y1895" s="4">
        <f t="shared" si="741"/>
        <v>0</v>
      </c>
      <c r="Z1895" s="30">
        <f t="shared" si="742"/>
        <v>2016</v>
      </c>
      <c r="AA1895" s="4">
        <f t="shared" si="743"/>
        <v>1.0299999999999998</v>
      </c>
      <c r="AB1895" s="4">
        <f t="shared" si="744"/>
        <v>0.91700000000000004</v>
      </c>
      <c r="AC1895" s="4">
        <f t="shared" si="745"/>
        <v>-0.11299999999999977</v>
      </c>
      <c r="AD1895" s="4"/>
      <c r="AE1895" s="4">
        <f t="shared" si="746"/>
        <v>3.0252487798609451E-2</v>
      </c>
      <c r="AF1895" s="31">
        <f t="shared" si="747"/>
        <v>2.9999999999999805E-2</v>
      </c>
      <c r="AG1895" s="31">
        <f t="shared" si="748"/>
        <v>-8.2999999999999963E-2</v>
      </c>
      <c r="AH1895" s="3">
        <f t="shared" si="749"/>
        <v>1</v>
      </c>
      <c r="AI1895" s="40" t="b">
        <f t="shared" si="750"/>
        <v>0</v>
      </c>
      <c r="AJ1895" s="3">
        <f t="shared" si="751"/>
        <v>2.4747888405426299E-2</v>
      </c>
      <c r="AK1895" s="3">
        <f t="shared" si="752"/>
        <v>0.73089436606178926</v>
      </c>
    </row>
    <row r="1896" spans="1:37" s="3" customFormat="1" x14ac:dyDescent="0.25">
      <c r="A1896" s="9">
        <v>42624</v>
      </c>
      <c r="B1896" s="1" t="s">
        <v>36</v>
      </c>
      <c r="C1896" s="1" t="s">
        <v>33</v>
      </c>
      <c r="D1896">
        <v>35</v>
      </c>
      <c r="E1896" s="1">
        <v>39</v>
      </c>
      <c r="F1896">
        <f t="shared" si="728"/>
        <v>0</v>
      </c>
      <c r="G1896">
        <f t="shared" si="729"/>
        <v>1</v>
      </c>
      <c r="H1896" s="4">
        <v>1.512</v>
      </c>
      <c r="I1896" s="4">
        <v>2.75</v>
      </c>
      <c r="J1896" s="4">
        <v>1.7509999999999999</v>
      </c>
      <c r="K1896" s="4">
        <v>2.2000000000000002</v>
      </c>
      <c r="L1896" s="18">
        <f t="shared" si="730"/>
        <v>60</v>
      </c>
      <c r="M1896" s="18">
        <f t="shared" si="731"/>
        <v>35</v>
      </c>
      <c r="N1896" s="18">
        <f t="shared" si="732"/>
        <v>55</v>
      </c>
      <c r="O1896" s="18">
        <f t="shared" si="733"/>
        <v>45</v>
      </c>
      <c r="P1896" s="4">
        <f t="shared" si="734"/>
        <v>201609</v>
      </c>
      <c r="Q1896" s="23">
        <f t="shared" si="735"/>
        <v>0.54981818181818187</v>
      </c>
      <c r="R1896" s="23">
        <f t="shared" si="736"/>
        <v>-2.5245535714285712</v>
      </c>
      <c r="S1896" s="22">
        <f t="shared" si="737"/>
        <v>-1.9747353896103892</v>
      </c>
      <c r="T1896" s="5">
        <f t="shared" si="738"/>
        <v>1.8187830687830688</v>
      </c>
      <c r="U1896" s="5"/>
      <c r="V1896" s="5"/>
      <c r="W1896" s="5">
        <f t="shared" si="739"/>
        <v>-1</v>
      </c>
      <c r="X1896" s="4">
        <f t="shared" si="740"/>
        <v>-1</v>
      </c>
      <c r="Y1896" s="4">
        <f t="shared" si="741"/>
        <v>0</v>
      </c>
      <c r="Z1896" s="30">
        <f t="shared" si="742"/>
        <v>2016</v>
      </c>
      <c r="AA1896" s="4">
        <f t="shared" si="743"/>
        <v>1.75</v>
      </c>
      <c r="AB1896" s="4">
        <f t="shared" si="744"/>
        <v>1.2000000000000002</v>
      </c>
      <c r="AC1896" s="4">
        <f t="shared" si="745"/>
        <v>-0.54999999999999982</v>
      </c>
      <c r="AD1896" s="4"/>
      <c r="AE1896" s="4">
        <f t="shared" si="746"/>
        <v>9.0273434076974857E-2</v>
      </c>
      <c r="AF1896" s="31">
        <f t="shared" si="747"/>
        <v>0.75</v>
      </c>
      <c r="AG1896" s="31">
        <f t="shared" si="748"/>
        <v>0.20000000000000018</v>
      </c>
      <c r="AH1896" s="3">
        <f t="shared" si="749"/>
        <v>1</v>
      </c>
      <c r="AI1896" s="40">
        <f t="shared" si="750"/>
        <v>6.5261409064949816E-2</v>
      </c>
      <c r="AJ1896" s="3">
        <f t="shared" si="751"/>
        <v>2.4401689347724131E-2</v>
      </c>
      <c r="AK1896" s="3">
        <f t="shared" si="752"/>
        <v>0.75348436146896947</v>
      </c>
    </row>
    <row r="1897" spans="1:37" s="3" customFormat="1" x14ac:dyDescent="0.25">
      <c r="A1897" s="9">
        <v>42624</v>
      </c>
      <c r="B1897" s="1" t="s">
        <v>61</v>
      </c>
      <c r="C1897" s="1" t="s">
        <v>51</v>
      </c>
      <c r="D1897">
        <v>12</v>
      </c>
      <c r="E1897" s="1">
        <v>10</v>
      </c>
      <c r="F1897">
        <f t="shared" si="728"/>
        <v>1</v>
      </c>
      <c r="G1897">
        <f t="shared" si="729"/>
        <v>0</v>
      </c>
      <c r="H1897" s="4">
        <v>1.2</v>
      </c>
      <c r="I1897" s="4">
        <v>5.23</v>
      </c>
      <c r="J1897" s="4">
        <v>1.2</v>
      </c>
      <c r="K1897" s="4">
        <v>5.23</v>
      </c>
      <c r="L1897" s="18">
        <f t="shared" si="730"/>
        <v>80</v>
      </c>
      <c r="M1897" s="18">
        <f t="shared" si="731"/>
        <v>15</v>
      </c>
      <c r="N1897" s="18">
        <f t="shared" si="732"/>
        <v>80</v>
      </c>
      <c r="O1897" s="18">
        <f t="shared" si="733"/>
        <v>15</v>
      </c>
      <c r="P1897" s="4">
        <f t="shared" si="734"/>
        <v>201609</v>
      </c>
      <c r="Q1897" s="23">
        <f t="shared" si="735"/>
        <v>1.2</v>
      </c>
      <c r="R1897" s="23">
        <f t="shared" si="736"/>
        <v>-5.2364066193853436</v>
      </c>
      <c r="S1897" s="22">
        <f t="shared" si="737"/>
        <v>-4.0364066193853434</v>
      </c>
      <c r="T1897" s="5">
        <f t="shared" si="738"/>
        <v>4.3583333333333343</v>
      </c>
      <c r="U1897" s="5"/>
      <c r="V1897" s="5"/>
      <c r="W1897" s="5">
        <f t="shared" si="739"/>
        <v>0.19999999999999996</v>
      </c>
      <c r="X1897" s="4">
        <f t="shared" si="740"/>
        <v>0.19999999999999996</v>
      </c>
      <c r="Y1897" s="4">
        <f t="shared" si="741"/>
        <v>0</v>
      </c>
      <c r="Z1897" s="30">
        <f t="shared" si="742"/>
        <v>2016</v>
      </c>
      <c r="AA1897" s="4">
        <f t="shared" si="743"/>
        <v>-1</v>
      </c>
      <c r="AB1897" s="4">
        <f t="shared" si="744"/>
        <v>-1</v>
      </c>
      <c r="AC1897" s="4">
        <f t="shared" si="745"/>
        <v>0</v>
      </c>
      <c r="AD1897" s="4"/>
      <c r="AE1897" s="4">
        <f t="shared" si="746"/>
        <v>0</v>
      </c>
      <c r="AF1897" s="31">
        <f t="shared" si="747"/>
        <v>-0.8</v>
      </c>
      <c r="AG1897" s="31">
        <f t="shared" si="748"/>
        <v>-0.8</v>
      </c>
      <c r="AH1897" s="3">
        <f t="shared" si="749"/>
        <v>0</v>
      </c>
      <c r="AI1897" s="40" t="b">
        <f t="shared" si="750"/>
        <v>0</v>
      </c>
      <c r="AJ1897" s="3">
        <f t="shared" si="751"/>
        <v>2.3950233281493039E-2</v>
      </c>
      <c r="AK1897" s="3">
        <f t="shared" si="752"/>
        <v>0.83675303979549598</v>
      </c>
    </row>
    <row r="1898" spans="1:37" s="3" customFormat="1" x14ac:dyDescent="0.25">
      <c r="A1898" s="9">
        <v>42624</v>
      </c>
      <c r="B1898" s="1" t="s">
        <v>41</v>
      </c>
      <c r="C1898" s="1" t="s">
        <v>39</v>
      </c>
      <c r="D1898">
        <v>24</v>
      </c>
      <c r="E1898" s="1">
        <v>31</v>
      </c>
      <c r="F1898">
        <f t="shared" si="728"/>
        <v>0</v>
      </c>
      <c r="G1898">
        <f t="shared" si="729"/>
        <v>1</v>
      </c>
      <c r="H1898" s="4">
        <v>1.645</v>
      </c>
      <c r="I1898" s="4">
        <v>2.4</v>
      </c>
      <c r="J1898" s="4">
        <v>1.7509999999999999</v>
      </c>
      <c r="K1898" s="4">
        <v>2.2000000000000002</v>
      </c>
      <c r="L1898" s="18">
        <f t="shared" si="730"/>
        <v>60</v>
      </c>
      <c r="M1898" s="18">
        <f t="shared" si="731"/>
        <v>40</v>
      </c>
      <c r="N1898" s="18">
        <f t="shared" si="732"/>
        <v>55</v>
      </c>
      <c r="O1898" s="18">
        <f t="shared" si="733"/>
        <v>45</v>
      </c>
      <c r="P1898" s="4">
        <f t="shared" si="734"/>
        <v>201609</v>
      </c>
      <c r="Q1898" s="23">
        <f t="shared" si="735"/>
        <v>0.68541666666666667</v>
      </c>
      <c r="R1898" s="23">
        <f t="shared" si="736"/>
        <v>-2.2646733111849389</v>
      </c>
      <c r="S1898" s="22">
        <f t="shared" si="737"/>
        <v>-1.5792566445182721</v>
      </c>
      <c r="T1898" s="5">
        <f t="shared" si="738"/>
        <v>1.4589665653495441</v>
      </c>
      <c r="U1898" s="5"/>
      <c r="V1898" s="5"/>
      <c r="W1898" s="5">
        <f t="shared" si="739"/>
        <v>-1</v>
      </c>
      <c r="X1898" s="4">
        <f t="shared" si="740"/>
        <v>-1</v>
      </c>
      <c r="Y1898" s="4">
        <f t="shared" si="741"/>
        <v>0</v>
      </c>
      <c r="Z1898" s="30">
        <f t="shared" si="742"/>
        <v>2016</v>
      </c>
      <c r="AA1898" s="4">
        <f t="shared" si="743"/>
        <v>1.4</v>
      </c>
      <c r="AB1898" s="4">
        <f t="shared" si="744"/>
        <v>1.2000000000000002</v>
      </c>
      <c r="AC1898" s="4">
        <f t="shared" si="745"/>
        <v>-0.19999999999999973</v>
      </c>
      <c r="AD1898" s="4"/>
      <c r="AE1898" s="4">
        <f t="shared" si="746"/>
        <v>3.6800508263623466E-2</v>
      </c>
      <c r="AF1898" s="31">
        <f t="shared" si="747"/>
        <v>0.39999999999999991</v>
      </c>
      <c r="AG1898" s="31">
        <f t="shared" si="748"/>
        <v>0.20000000000000018</v>
      </c>
      <c r="AH1898" s="3">
        <f t="shared" si="749"/>
        <v>1</v>
      </c>
      <c r="AI1898" s="40">
        <f t="shared" si="750"/>
        <v>1.2231106034646722E-2</v>
      </c>
      <c r="AJ1898" s="3">
        <f t="shared" si="751"/>
        <v>2.3980222496909787E-2</v>
      </c>
      <c r="AK1898" s="3">
        <f t="shared" si="752"/>
        <v>0.74048394067148515</v>
      </c>
    </row>
    <row r="1899" spans="1:37" s="3" customFormat="1" x14ac:dyDescent="0.25">
      <c r="A1899" s="9">
        <v>42624</v>
      </c>
      <c r="B1899" s="1" t="s">
        <v>43</v>
      </c>
      <c r="C1899" s="1" t="s">
        <v>46</v>
      </c>
      <c r="D1899">
        <v>13</v>
      </c>
      <c r="E1899" s="1">
        <v>7</v>
      </c>
      <c r="F1899">
        <f t="shared" si="728"/>
        <v>1</v>
      </c>
      <c r="G1899">
        <f t="shared" si="729"/>
        <v>0</v>
      </c>
      <c r="H1899" s="4">
        <v>1.613</v>
      </c>
      <c r="I1899" s="4">
        <v>2.4700000000000002</v>
      </c>
      <c r="J1899" s="4">
        <v>1.5980000000000001</v>
      </c>
      <c r="K1899" s="4">
        <v>2.5099999999999998</v>
      </c>
      <c r="L1899" s="18">
        <f t="shared" si="730"/>
        <v>60</v>
      </c>
      <c r="M1899" s="18">
        <f t="shared" si="731"/>
        <v>40</v>
      </c>
      <c r="N1899" s="18">
        <f t="shared" si="732"/>
        <v>60</v>
      </c>
      <c r="O1899" s="18">
        <f t="shared" si="733"/>
        <v>35</v>
      </c>
      <c r="P1899" s="4">
        <f t="shared" si="734"/>
        <v>201609</v>
      </c>
      <c r="Q1899" s="23">
        <f t="shared" si="735"/>
        <v>1.613</v>
      </c>
      <c r="R1899" s="23">
        <f t="shared" si="736"/>
        <v>-2.3115934791534887</v>
      </c>
      <c r="S1899" s="22">
        <f t="shared" si="737"/>
        <v>-0.69859347915348868</v>
      </c>
      <c r="T1899" s="5">
        <f t="shared" si="738"/>
        <v>1.5313081215127093</v>
      </c>
      <c r="U1899" s="5"/>
      <c r="V1899" s="5"/>
      <c r="W1899" s="5">
        <f t="shared" si="739"/>
        <v>0.61299999999999999</v>
      </c>
      <c r="X1899" s="4">
        <f t="shared" si="740"/>
        <v>0.59800000000000009</v>
      </c>
      <c r="Y1899" s="4">
        <f t="shared" si="741"/>
        <v>-1.4999999999999902E-2</v>
      </c>
      <c r="Z1899" s="30">
        <f t="shared" si="742"/>
        <v>2016</v>
      </c>
      <c r="AA1899" s="4">
        <f t="shared" si="743"/>
        <v>-1</v>
      </c>
      <c r="AB1899" s="4">
        <f t="shared" si="744"/>
        <v>-1</v>
      </c>
      <c r="AC1899" s="4">
        <f t="shared" si="745"/>
        <v>0</v>
      </c>
      <c r="AD1899" s="4"/>
      <c r="AE1899" s="4">
        <f t="shared" si="746"/>
        <v>-5.8194255528648542E-3</v>
      </c>
      <c r="AF1899" s="31">
        <f t="shared" si="747"/>
        <v>-0.38700000000000001</v>
      </c>
      <c r="AG1899" s="31">
        <f t="shared" si="748"/>
        <v>-0.40199999999999991</v>
      </c>
      <c r="AH1899" s="3">
        <f t="shared" si="749"/>
        <v>0</v>
      </c>
      <c r="AI1899" s="40" t="b">
        <f t="shared" si="750"/>
        <v>0</v>
      </c>
      <c r="AJ1899" s="3">
        <f t="shared" si="751"/>
        <v>2.4219936321332347E-2</v>
      </c>
      <c r="AK1899" s="3">
        <f t="shared" si="752"/>
        <v>0.74277288984817003</v>
      </c>
    </row>
    <row r="1900" spans="1:37" s="3" customFormat="1" x14ac:dyDescent="0.25">
      <c r="A1900" s="9">
        <v>42624</v>
      </c>
      <c r="B1900" s="1" t="s">
        <v>47</v>
      </c>
      <c r="C1900" s="1" t="s">
        <v>45</v>
      </c>
      <c r="D1900">
        <v>23</v>
      </c>
      <c r="E1900" s="1">
        <v>14</v>
      </c>
      <c r="F1900">
        <f t="shared" si="728"/>
        <v>1</v>
      </c>
      <c r="G1900">
        <f t="shared" si="729"/>
        <v>0</v>
      </c>
      <c r="H1900" s="4">
        <v>1.425</v>
      </c>
      <c r="I1900" s="4">
        <v>3.1</v>
      </c>
      <c r="J1900" s="4">
        <v>1.425</v>
      </c>
      <c r="K1900" s="4">
        <v>3.1</v>
      </c>
      <c r="L1900" s="18">
        <f t="shared" si="730"/>
        <v>70</v>
      </c>
      <c r="M1900" s="18">
        <f t="shared" si="731"/>
        <v>30</v>
      </c>
      <c r="N1900" s="18">
        <f t="shared" si="732"/>
        <v>70</v>
      </c>
      <c r="O1900" s="18">
        <f t="shared" si="733"/>
        <v>30</v>
      </c>
      <c r="P1900" s="4">
        <f t="shared" si="734"/>
        <v>201609</v>
      </c>
      <c r="Q1900" s="23">
        <f t="shared" si="735"/>
        <v>1.425</v>
      </c>
      <c r="R1900" s="23">
        <f t="shared" si="736"/>
        <v>-2.8291316526610641</v>
      </c>
      <c r="S1900" s="22">
        <f t="shared" si="737"/>
        <v>-1.4041316526610641</v>
      </c>
      <c r="T1900" s="5">
        <f t="shared" si="738"/>
        <v>2.1754385964912282</v>
      </c>
      <c r="U1900" s="5"/>
      <c r="V1900" s="5"/>
      <c r="W1900" s="5">
        <f t="shared" si="739"/>
        <v>0.42500000000000004</v>
      </c>
      <c r="X1900" s="4">
        <f t="shared" si="740"/>
        <v>0.42500000000000004</v>
      </c>
      <c r="Y1900" s="4">
        <f t="shared" si="741"/>
        <v>0</v>
      </c>
      <c r="Z1900" s="30">
        <f t="shared" si="742"/>
        <v>2016</v>
      </c>
      <c r="AA1900" s="4">
        <f t="shared" si="743"/>
        <v>-1</v>
      </c>
      <c r="AB1900" s="4">
        <f t="shared" si="744"/>
        <v>-1</v>
      </c>
      <c r="AC1900" s="4">
        <f t="shared" si="745"/>
        <v>0</v>
      </c>
      <c r="AD1900" s="4"/>
      <c r="AE1900" s="4">
        <f t="shared" si="746"/>
        <v>0</v>
      </c>
      <c r="AF1900" s="31">
        <f t="shared" si="747"/>
        <v>-0.57499999999999996</v>
      </c>
      <c r="AG1900" s="31">
        <f t="shared" si="748"/>
        <v>-0.57499999999999996</v>
      </c>
      <c r="AH1900" s="3">
        <f t="shared" si="749"/>
        <v>0</v>
      </c>
      <c r="AI1900" s="40" t="b">
        <f t="shared" si="750"/>
        <v>0</v>
      </c>
      <c r="AJ1900" s="3">
        <f t="shared" si="751"/>
        <v>2.3756906077348039E-2</v>
      </c>
      <c r="AK1900" s="3">
        <f t="shared" si="752"/>
        <v>0.76811883845473627</v>
      </c>
    </row>
    <row r="1901" spans="1:37" s="3" customFormat="1" x14ac:dyDescent="0.25">
      <c r="A1901" s="9">
        <v>42624</v>
      </c>
      <c r="B1901" s="1" t="s">
        <v>56</v>
      </c>
      <c r="C1901" s="1" t="s">
        <v>62</v>
      </c>
      <c r="D1901">
        <v>23</v>
      </c>
      <c r="E1901" s="1">
        <v>27</v>
      </c>
      <c r="F1901">
        <f t="shared" si="728"/>
        <v>0</v>
      </c>
      <c r="G1901">
        <f t="shared" si="729"/>
        <v>1</v>
      </c>
      <c r="H1901" s="4">
        <v>2.86</v>
      </c>
      <c r="I1901" s="4">
        <v>1.48</v>
      </c>
      <c r="J1901" s="4">
        <v>2.61</v>
      </c>
      <c r="K1901" s="4">
        <v>1.5580000000000001</v>
      </c>
      <c r="L1901" s="18">
        <f t="shared" si="730"/>
        <v>30</v>
      </c>
      <c r="M1901" s="18">
        <f t="shared" si="731"/>
        <v>65</v>
      </c>
      <c r="N1901" s="18">
        <f t="shared" si="732"/>
        <v>35</v>
      </c>
      <c r="O1901" s="18">
        <f t="shared" si="733"/>
        <v>60</v>
      </c>
      <c r="P1901" s="4">
        <f t="shared" si="734"/>
        <v>201609</v>
      </c>
      <c r="Q1901" s="23">
        <f t="shared" si="735"/>
        <v>1.9324324324324325</v>
      </c>
      <c r="R1901" s="23">
        <f t="shared" si="736"/>
        <v>-2.620967741935484</v>
      </c>
      <c r="S1901" s="22">
        <f t="shared" si="737"/>
        <v>-0.68853530950305153</v>
      </c>
      <c r="T1901" s="5">
        <f t="shared" si="738"/>
        <v>0.5174825174825175</v>
      </c>
      <c r="U1901" s="5"/>
      <c r="V1901" s="5"/>
      <c r="W1901" s="5">
        <f t="shared" si="739"/>
        <v>-1</v>
      </c>
      <c r="X1901" s="4">
        <f t="shared" si="740"/>
        <v>-1</v>
      </c>
      <c r="Y1901" s="4">
        <f t="shared" si="741"/>
        <v>0</v>
      </c>
      <c r="Z1901" s="30">
        <f t="shared" si="742"/>
        <v>2016</v>
      </c>
      <c r="AA1901" s="4">
        <f t="shared" si="743"/>
        <v>0.48</v>
      </c>
      <c r="AB1901" s="4">
        <f t="shared" si="744"/>
        <v>0.55800000000000005</v>
      </c>
      <c r="AC1901" s="4">
        <f t="shared" si="745"/>
        <v>7.8000000000000069E-2</v>
      </c>
      <c r="AD1901" s="4"/>
      <c r="AE1901" s="4">
        <f t="shared" si="746"/>
        <v>-3.3491412801757603E-2</v>
      </c>
      <c r="AF1901" s="31">
        <f t="shared" si="747"/>
        <v>-0.52</v>
      </c>
      <c r="AG1901" s="31">
        <f t="shared" si="748"/>
        <v>-0.44199999999999995</v>
      </c>
      <c r="AH1901" s="3">
        <f t="shared" si="749"/>
        <v>1</v>
      </c>
      <c r="AI1901" s="40" t="b">
        <f t="shared" si="750"/>
        <v>0</v>
      </c>
      <c r="AJ1901" s="3">
        <f t="shared" si="751"/>
        <v>2.4700460829493065E-2</v>
      </c>
      <c r="AK1901" s="3">
        <f t="shared" si="752"/>
        <v>0.75776648428321081</v>
      </c>
    </row>
    <row r="1902" spans="1:37" s="3" customFormat="1" x14ac:dyDescent="0.25">
      <c r="A1902" s="9">
        <v>42624</v>
      </c>
      <c r="B1902" s="1" t="s">
        <v>49</v>
      </c>
      <c r="C1902" s="1" t="s">
        <v>64</v>
      </c>
      <c r="D1902">
        <v>33</v>
      </c>
      <c r="E1902" s="1">
        <v>27</v>
      </c>
      <c r="F1902">
        <f t="shared" si="728"/>
        <v>1</v>
      </c>
      <c r="G1902">
        <f t="shared" si="729"/>
        <v>0</v>
      </c>
      <c r="H1902" s="4">
        <v>1.3440000000000001</v>
      </c>
      <c r="I1902" s="4">
        <v>3.56</v>
      </c>
      <c r="J1902" s="4">
        <v>1.363</v>
      </c>
      <c r="K1902" s="4">
        <v>3.44</v>
      </c>
      <c r="L1902" s="18">
        <f t="shared" si="730"/>
        <v>70</v>
      </c>
      <c r="M1902" s="18">
        <f t="shared" si="731"/>
        <v>25</v>
      </c>
      <c r="N1902" s="18">
        <f t="shared" si="732"/>
        <v>70</v>
      </c>
      <c r="O1902" s="18">
        <f t="shared" si="733"/>
        <v>25</v>
      </c>
      <c r="P1902" s="4">
        <f t="shared" si="734"/>
        <v>201609</v>
      </c>
      <c r="Q1902" s="23">
        <f t="shared" si="735"/>
        <v>1.3440000000000001</v>
      </c>
      <c r="R1902" s="23">
        <f t="shared" si="736"/>
        <v>-3.2976017441860459</v>
      </c>
      <c r="S1902" s="22">
        <f t="shared" si="737"/>
        <v>-1.9536017441860458</v>
      </c>
      <c r="T1902" s="5">
        <f t="shared" si="738"/>
        <v>2.6488095238095237</v>
      </c>
      <c r="U1902" s="5"/>
      <c r="V1902" s="5"/>
      <c r="W1902" s="5">
        <f t="shared" si="739"/>
        <v>0.34400000000000008</v>
      </c>
      <c r="X1902" s="4">
        <f t="shared" si="740"/>
        <v>0.36299999999999999</v>
      </c>
      <c r="Y1902" s="4">
        <f t="shared" si="741"/>
        <v>1.8999999999999906E-2</v>
      </c>
      <c r="Z1902" s="30">
        <f t="shared" si="742"/>
        <v>2016</v>
      </c>
      <c r="AA1902" s="4">
        <f t="shared" si="743"/>
        <v>-1</v>
      </c>
      <c r="AB1902" s="4">
        <f t="shared" si="744"/>
        <v>-1</v>
      </c>
      <c r="AC1902" s="4">
        <f t="shared" si="745"/>
        <v>0</v>
      </c>
      <c r="AD1902" s="4"/>
      <c r="AE1902" s="4">
        <f t="shared" si="746"/>
        <v>1.0371903713796482E-2</v>
      </c>
      <c r="AF1902" s="31">
        <f t="shared" si="747"/>
        <v>-0.65599999999999992</v>
      </c>
      <c r="AG1902" s="31">
        <f t="shared" si="748"/>
        <v>-0.63700000000000001</v>
      </c>
      <c r="AH1902" s="3">
        <f t="shared" si="749"/>
        <v>0</v>
      </c>
      <c r="AI1902" s="40" t="b">
        <f t="shared" si="750"/>
        <v>0</v>
      </c>
      <c r="AJ1902" s="3">
        <f t="shared" si="751"/>
        <v>2.4339314845024385E-2</v>
      </c>
      <c r="AK1902" s="3">
        <f t="shared" si="752"/>
        <v>0.78578398887855438</v>
      </c>
    </row>
    <row r="1903" spans="1:37" s="3" customFormat="1" x14ac:dyDescent="0.25">
      <c r="A1903" s="9">
        <v>42624</v>
      </c>
      <c r="B1903" s="1" t="s">
        <v>42</v>
      </c>
      <c r="C1903" s="1" t="s">
        <v>54</v>
      </c>
      <c r="D1903">
        <v>34</v>
      </c>
      <c r="E1903" s="1">
        <v>35</v>
      </c>
      <c r="F1903">
        <f t="shared" si="728"/>
        <v>0</v>
      </c>
      <c r="G1903">
        <f t="shared" si="729"/>
        <v>1</v>
      </c>
      <c r="H1903" s="4">
        <v>1.8839999999999999</v>
      </c>
      <c r="I1903" s="4">
        <v>2.02</v>
      </c>
      <c r="J1903" s="4">
        <v>1.68</v>
      </c>
      <c r="K1903" s="4">
        <v>2.33</v>
      </c>
      <c r="L1903" s="18">
        <f t="shared" si="730"/>
        <v>50</v>
      </c>
      <c r="M1903" s="18">
        <f t="shared" si="731"/>
        <v>45</v>
      </c>
      <c r="N1903" s="18">
        <f t="shared" si="732"/>
        <v>55</v>
      </c>
      <c r="O1903" s="18">
        <f t="shared" si="733"/>
        <v>40</v>
      </c>
      <c r="P1903" s="4">
        <f t="shared" si="734"/>
        <v>201609</v>
      </c>
      <c r="Q1903" s="23">
        <f t="shared" si="735"/>
        <v>0.93267326732673261</v>
      </c>
      <c r="R1903" s="23">
        <f t="shared" si="736"/>
        <v>-2.1116138763197587</v>
      </c>
      <c r="S1903" s="22">
        <f t="shared" si="737"/>
        <v>-1.1789406089930261</v>
      </c>
      <c r="T1903" s="5">
        <f t="shared" si="738"/>
        <v>1.0721868365180467</v>
      </c>
      <c r="U1903" s="5"/>
      <c r="V1903" s="5"/>
      <c r="W1903" s="5">
        <f t="shared" si="739"/>
        <v>-1</v>
      </c>
      <c r="X1903" s="4">
        <f t="shared" si="740"/>
        <v>-1</v>
      </c>
      <c r="Y1903" s="4">
        <f t="shared" si="741"/>
        <v>0</v>
      </c>
      <c r="Z1903" s="30">
        <f t="shared" si="742"/>
        <v>2016</v>
      </c>
      <c r="AA1903" s="4">
        <f t="shared" si="743"/>
        <v>1.02</v>
      </c>
      <c r="AB1903" s="4">
        <f t="shared" si="744"/>
        <v>1.33</v>
      </c>
      <c r="AC1903" s="4">
        <f t="shared" si="745"/>
        <v>0.31000000000000005</v>
      </c>
      <c r="AD1903" s="4"/>
      <c r="AE1903" s="4">
        <f t="shared" si="746"/>
        <v>-6.4452532605398849E-2</v>
      </c>
      <c r="AF1903" s="31">
        <f t="shared" si="747"/>
        <v>2.0000000000000018E-2</v>
      </c>
      <c r="AG1903" s="31">
        <f t="shared" si="748"/>
        <v>0.33000000000000007</v>
      </c>
      <c r="AH1903" s="3">
        <f t="shared" si="749"/>
        <v>1</v>
      </c>
      <c r="AI1903" s="40">
        <f t="shared" si="750"/>
        <v>4.0029888011080428E-2</v>
      </c>
      <c r="AJ1903" s="3">
        <f t="shared" si="751"/>
        <v>2.5184426229508228E-2</v>
      </c>
      <c r="AK1903" s="3">
        <f t="shared" si="752"/>
        <v>0.73044631509133939</v>
      </c>
    </row>
    <row r="1904" spans="1:37" s="3" customFormat="1" x14ac:dyDescent="0.25">
      <c r="A1904" s="9">
        <v>42624</v>
      </c>
      <c r="B1904" s="1" t="s">
        <v>53</v>
      </c>
      <c r="C1904" s="1" t="s">
        <v>44</v>
      </c>
      <c r="D1904">
        <v>22</v>
      </c>
      <c r="E1904" s="1">
        <v>23</v>
      </c>
      <c r="F1904">
        <f t="shared" si="728"/>
        <v>0</v>
      </c>
      <c r="G1904">
        <f t="shared" si="729"/>
        <v>1</v>
      </c>
      <c r="H1904" s="4">
        <v>2.15</v>
      </c>
      <c r="I1904" s="4">
        <v>1.7869999999999999</v>
      </c>
      <c r="J1904" s="4">
        <v>1.8540000000000001</v>
      </c>
      <c r="K1904" s="4">
        <v>2.06</v>
      </c>
      <c r="L1904" s="18">
        <f t="shared" si="730"/>
        <v>40</v>
      </c>
      <c r="M1904" s="18">
        <f t="shared" si="731"/>
        <v>55</v>
      </c>
      <c r="N1904" s="18">
        <f t="shared" si="732"/>
        <v>50</v>
      </c>
      <c r="O1904" s="18">
        <f t="shared" si="733"/>
        <v>45</v>
      </c>
      <c r="P1904" s="4">
        <f t="shared" si="734"/>
        <v>201609</v>
      </c>
      <c r="Q1904" s="23">
        <f t="shared" si="735"/>
        <v>1.2031337437045326</v>
      </c>
      <c r="R1904" s="23">
        <f t="shared" si="736"/>
        <v>-2.140213247886857</v>
      </c>
      <c r="S1904" s="22">
        <f t="shared" si="737"/>
        <v>-0.93707950418232433</v>
      </c>
      <c r="T1904" s="5">
        <f t="shared" si="738"/>
        <v>0.8311627906976744</v>
      </c>
      <c r="U1904" s="5"/>
      <c r="V1904" s="5"/>
      <c r="W1904" s="5">
        <f t="shared" si="739"/>
        <v>-1</v>
      </c>
      <c r="X1904" s="4">
        <f t="shared" si="740"/>
        <v>-1</v>
      </c>
      <c r="Y1904" s="4">
        <f t="shared" si="741"/>
        <v>0</v>
      </c>
      <c r="Z1904" s="30">
        <f t="shared" si="742"/>
        <v>2016</v>
      </c>
      <c r="AA1904" s="4">
        <f t="shared" si="743"/>
        <v>0.78699999999999992</v>
      </c>
      <c r="AB1904" s="4">
        <f t="shared" si="744"/>
        <v>1.06</v>
      </c>
      <c r="AC1904" s="4">
        <f t="shared" si="745"/>
        <v>0.27300000000000013</v>
      </c>
      <c r="AD1904" s="4"/>
      <c r="AE1904" s="4">
        <f t="shared" si="746"/>
        <v>-7.4258046712325332E-2</v>
      </c>
      <c r="AF1904" s="31">
        <f t="shared" si="747"/>
        <v>-0.21300000000000008</v>
      </c>
      <c r="AG1904" s="31">
        <f t="shared" si="748"/>
        <v>6.0000000000000053E-2</v>
      </c>
      <c r="AH1904" s="3">
        <f t="shared" si="749"/>
        <v>1</v>
      </c>
      <c r="AI1904" s="40">
        <f t="shared" si="750"/>
        <v>4.9446827726349118E-2</v>
      </c>
      <c r="AJ1904" s="3">
        <f t="shared" si="751"/>
        <v>2.4117348234696578E-2</v>
      </c>
      <c r="AK1904" s="3">
        <f t="shared" si="752"/>
        <v>0.73328994438778805</v>
      </c>
    </row>
    <row r="1905" spans="1:37" s="3" customFormat="1" x14ac:dyDescent="0.25">
      <c r="A1905" s="9">
        <v>42624</v>
      </c>
      <c r="B1905" s="1" t="s">
        <v>55</v>
      </c>
      <c r="C1905" s="1" t="s">
        <v>58</v>
      </c>
      <c r="D1905">
        <v>29</v>
      </c>
      <c r="E1905" s="1">
        <v>10</v>
      </c>
      <c r="F1905">
        <f t="shared" si="728"/>
        <v>1</v>
      </c>
      <c r="G1905">
        <f t="shared" si="729"/>
        <v>0</v>
      </c>
      <c r="H1905" s="4">
        <v>1.4139999999999999</v>
      </c>
      <c r="I1905" s="4">
        <v>3.15</v>
      </c>
      <c r="J1905" s="4">
        <v>1.5549999999999999</v>
      </c>
      <c r="K1905" s="4">
        <v>2.62</v>
      </c>
      <c r="L1905" s="18">
        <f t="shared" si="730"/>
        <v>70</v>
      </c>
      <c r="M1905" s="18">
        <f t="shared" si="731"/>
        <v>30</v>
      </c>
      <c r="N1905" s="18">
        <f t="shared" si="732"/>
        <v>60</v>
      </c>
      <c r="O1905" s="18">
        <f t="shared" si="733"/>
        <v>35</v>
      </c>
      <c r="P1905" s="4">
        <f t="shared" si="734"/>
        <v>201609</v>
      </c>
      <c r="Q1905" s="23">
        <f t="shared" si="735"/>
        <v>1.4139999999999999</v>
      </c>
      <c r="R1905" s="23">
        <f t="shared" si="736"/>
        <v>-2.8805752162678355</v>
      </c>
      <c r="S1905" s="22">
        <f t="shared" si="737"/>
        <v>-1.4665752162678356</v>
      </c>
      <c r="T1905" s="5">
        <f t="shared" si="738"/>
        <v>2.2277227722772279</v>
      </c>
      <c r="U1905" s="5"/>
      <c r="V1905" s="5"/>
      <c r="W1905" s="5">
        <f t="shared" si="739"/>
        <v>0.41399999999999992</v>
      </c>
      <c r="X1905" s="4">
        <f t="shared" si="740"/>
        <v>0.55499999999999994</v>
      </c>
      <c r="Y1905" s="4">
        <f t="shared" si="741"/>
        <v>0.14100000000000001</v>
      </c>
      <c r="Z1905" s="30">
        <f t="shared" si="742"/>
        <v>2016</v>
      </c>
      <c r="AA1905" s="4">
        <f t="shared" si="743"/>
        <v>-1</v>
      </c>
      <c r="AB1905" s="4">
        <f t="shared" si="744"/>
        <v>-1</v>
      </c>
      <c r="AC1905" s="4">
        <f t="shared" si="745"/>
        <v>0</v>
      </c>
      <c r="AD1905" s="4"/>
      <c r="AE1905" s="4">
        <f t="shared" si="746"/>
        <v>6.4126761780449959E-2</v>
      </c>
      <c r="AF1905" s="31">
        <f t="shared" si="747"/>
        <v>-0.58600000000000008</v>
      </c>
      <c r="AG1905" s="31">
        <f t="shared" si="748"/>
        <v>-0.44500000000000006</v>
      </c>
      <c r="AH1905" s="3">
        <f t="shared" si="749"/>
        <v>1</v>
      </c>
      <c r="AI1905" s="40">
        <f t="shared" si="750"/>
        <v>3.9452865819425309E-2</v>
      </c>
      <c r="AJ1905" s="3">
        <f t="shared" si="751"/>
        <v>2.4079754601227132E-2</v>
      </c>
      <c r="AK1905" s="3">
        <f t="shared" si="752"/>
        <v>0.76994816102893404</v>
      </c>
    </row>
    <row r="1906" spans="1:37" s="3" customFormat="1" x14ac:dyDescent="0.25">
      <c r="A1906" s="9">
        <v>42624</v>
      </c>
      <c r="B1906" s="1" t="s">
        <v>50</v>
      </c>
      <c r="C1906" s="1" t="s">
        <v>60</v>
      </c>
      <c r="D1906">
        <v>16</v>
      </c>
      <c r="E1906" s="1">
        <v>25</v>
      </c>
      <c r="F1906">
        <f t="shared" si="728"/>
        <v>0</v>
      </c>
      <c r="G1906">
        <f t="shared" si="729"/>
        <v>1</v>
      </c>
      <c r="H1906" s="4">
        <v>2.1800000000000002</v>
      </c>
      <c r="I1906" s="4">
        <v>1.7689999999999999</v>
      </c>
      <c r="J1906" s="4">
        <v>2.15</v>
      </c>
      <c r="K1906" s="4">
        <v>1.7869999999999999</v>
      </c>
      <c r="L1906" s="18">
        <f t="shared" si="730"/>
        <v>40</v>
      </c>
      <c r="M1906" s="18">
        <f t="shared" si="731"/>
        <v>55</v>
      </c>
      <c r="N1906" s="18">
        <f t="shared" si="732"/>
        <v>45</v>
      </c>
      <c r="O1906" s="18">
        <f t="shared" si="733"/>
        <v>55</v>
      </c>
      <c r="P1906" s="4">
        <f t="shared" si="734"/>
        <v>201609</v>
      </c>
      <c r="Q1906" s="23">
        <f t="shared" si="735"/>
        <v>1.2323346523459584</v>
      </c>
      <c r="R1906" s="23">
        <f t="shared" si="736"/>
        <v>-2.1478477441537547</v>
      </c>
      <c r="S1906" s="22">
        <f t="shared" si="737"/>
        <v>-0.91551309180779628</v>
      </c>
      <c r="T1906" s="5">
        <f t="shared" si="738"/>
        <v>0.8114678899082568</v>
      </c>
      <c r="U1906" s="5"/>
      <c r="V1906" s="5"/>
      <c r="W1906" s="5">
        <f t="shared" si="739"/>
        <v>-1</v>
      </c>
      <c r="X1906" s="4">
        <f t="shared" si="740"/>
        <v>-1</v>
      </c>
      <c r="Y1906" s="4">
        <f t="shared" si="741"/>
        <v>0</v>
      </c>
      <c r="Z1906" s="30">
        <f t="shared" si="742"/>
        <v>2016</v>
      </c>
      <c r="AA1906" s="4">
        <f t="shared" si="743"/>
        <v>0.76899999999999991</v>
      </c>
      <c r="AB1906" s="4">
        <f t="shared" si="744"/>
        <v>0.78699999999999992</v>
      </c>
      <c r="AC1906" s="4">
        <f t="shared" si="745"/>
        <v>1.8000000000000016E-2</v>
      </c>
      <c r="AD1906" s="4"/>
      <c r="AE1906" s="4">
        <f t="shared" si="746"/>
        <v>-6.4006827394922361E-3</v>
      </c>
      <c r="AF1906" s="31">
        <f t="shared" si="747"/>
        <v>-0.23100000000000009</v>
      </c>
      <c r="AG1906" s="31">
        <f t="shared" si="748"/>
        <v>-0.21300000000000008</v>
      </c>
      <c r="AH1906" s="3">
        <f t="shared" si="749"/>
        <v>0</v>
      </c>
      <c r="AI1906" s="40" t="b">
        <f t="shared" si="750"/>
        <v>0</v>
      </c>
      <c r="AJ1906" s="3">
        <f t="shared" si="751"/>
        <v>2.3443909850595079E-2</v>
      </c>
      <c r="AK1906" s="3">
        <f t="shared" si="752"/>
        <v>0.73446701312107765</v>
      </c>
    </row>
    <row r="1907" spans="1:37" s="3" customFormat="1" x14ac:dyDescent="0.25">
      <c r="A1907" s="9">
        <v>42621</v>
      </c>
      <c r="B1907" s="1" t="s">
        <v>35</v>
      </c>
      <c r="C1907" s="1" t="s">
        <v>40</v>
      </c>
      <c r="D1907">
        <v>21</v>
      </c>
      <c r="E1907" s="1">
        <v>20</v>
      </c>
      <c r="F1907">
        <f t="shared" si="728"/>
        <v>1</v>
      </c>
      <c r="G1907">
        <f t="shared" si="729"/>
        <v>0</v>
      </c>
      <c r="H1907" s="4">
        <v>2.61</v>
      </c>
      <c r="I1907" s="4">
        <v>1.5580000000000001</v>
      </c>
      <c r="J1907" s="4">
        <v>2.36</v>
      </c>
      <c r="K1907" s="4">
        <v>1.6659999999999999</v>
      </c>
      <c r="L1907" s="18">
        <f t="shared" si="730"/>
        <v>30</v>
      </c>
      <c r="M1907" s="18">
        <f t="shared" si="731"/>
        <v>60</v>
      </c>
      <c r="N1907" s="18">
        <f t="shared" si="732"/>
        <v>40</v>
      </c>
      <c r="O1907" s="18">
        <f t="shared" si="733"/>
        <v>60</v>
      </c>
      <c r="P1907" s="4">
        <f t="shared" si="734"/>
        <v>201609</v>
      </c>
      <c r="Q1907" s="23">
        <f t="shared" si="735"/>
        <v>2.61</v>
      </c>
      <c r="R1907" s="23">
        <f t="shared" si="736"/>
        <v>-2.4132327077628619</v>
      </c>
      <c r="S1907" s="22">
        <f t="shared" si="737"/>
        <v>0.19676729223713796</v>
      </c>
      <c r="T1907" s="5">
        <f t="shared" si="738"/>
        <v>0.59693486590038314</v>
      </c>
      <c r="U1907" s="5"/>
      <c r="V1907" s="5"/>
      <c r="W1907" s="5">
        <f t="shared" si="739"/>
        <v>1.6099999999999999</v>
      </c>
      <c r="X1907" s="4">
        <f t="shared" si="740"/>
        <v>1.3599999999999999</v>
      </c>
      <c r="Y1907" s="4">
        <f t="shared" si="741"/>
        <v>-0.25</v>
      </c>
      <c r="Z1907" s="30">
        <f t="shared" si="742"/>
        <v>2016</v>
      </c>
      <c r="AA1907" s="4">
        <f t="shared" si="743"/>
        <v>-1</v>
      </c>
      <c r="AB1907" s="4">
        <f t="shared" si="744"/>
        <v>-1</v>
      </c>
      <c r="AC1907" s="4">
        <f t="shared" si="745"/>
        <v>0</v>
      </c>
      <c r="AD1907" s="4"/>
      <c r="AE1907" s="4">
        <f t="shared" si="746"/>
        <v>-4.0587051107214778E-2</v>
      </c>
      <c r="AF1907" s="31">
        <f t="shared" si="747"/>
        <v>0.60999999999999988</v>
      </c>
      <c r="AG1907" s="31">
        <f t="shared" si="748"/>
        <v>0.35999999999999988</v>
      </c>
      <c r="AH1907" s="3">
        <f t="shared" si="749"/>
        <v>1</v>
      </c>
      <c r="AI1907" s="40">
        <f t="shared" si="750"/>
        <v>1.6618141509477269E-2</v>
      </c>
      <c r="AJ1907" s="3">
        <f t="shared" si="751"/>
        <v>2.4380998080614336E-2</v>
      </c>
      <c r="AK1907" s="3">
        <f t="shared" si="752"/>
        <v>0.74793543982596256</v>
      </c>
    </row>
    <row r="1908" spans="1:37" s="3" customFormat="1" x14ac:dyDescent="0.25">
      <c r="A1908" s="9">
        <v>42407</v>
      </c>
      <c r="B1908" s="1" t="s">
        <v>35</v>
      </c>
      <c r="C1908" s="1" t="s">
        <v>40</v>
      </c>
      <c r="D1908">
        <v>24</v>
      </c>
      <c r="E1908" s="1">
        <v>10</v>
      </c>
      <c r="F1908">
        <f t="shared" si="728"/>
        <v>1</v>
      </c>
      <c r="G1908">
        <f t="shared" si="729"/>
        <v>0</v>
      </c>
      <c r="H1908" s="4">
        <v>2.5299999999999998</v>
      </c>
      <c r="I1908" s="4">
        <v>1.5880000000000001</v>
      </c>
      <c r="J1908" s="4">
        <v>2.87</v>
      </c>
      <c r="K1908" s="4">
        <v>1.478</v>
      </c>
      <c r="L1908" s="18">
        <f t="shared" si="730"/>
        <v>30</v>
      </c>
      <c r="M1908" s="18">
        <f t="shared" si="731"/>
        <v>60</v>
      </c>
      <c r="N1908" s="18">
        <f t="shared" si="732"/>
        <v>30</v>
      </c>
      <c r="O1908" s="18">
        <f t="shared" si="733"/>
        <v>65</v>
      </c>
      <c r="P1908" s="4">
        <f t="shared" si="734"/>
        <v>201602</v>
      </c>
      <c r="Q1908" s="23">
        <f t="shared" si="735"/>
        <v>2.5299999999999998</v>
      </c>
      <c r="R1908" s="23">
        <f t="shared" si="736"/>
        <v>-2.3542750433506736</v>
      </c>
      <c r="S1908" s="22">
        <f t="shared" si="737"/>
        <v>0.17572495664932619</v>
      </c>
      <c r="T1908" s="5">
        <f t="shared" si="738"/>
        <v>0.62766798418972336</v>
      </c>
      <c r="U1908" s="5"/>
      <c r="V1908" s="5"/>
      <c r="W1908" s="5">
        <f t="shared" si="739"/>
        <v>1.5299999999999998</v>
      </c>
      <c r="X1908" s="4">
        <f t="shared" si="740"/>
        <v>1.87</v>
      </c>
      <c r="Y1908" s="4">
        <f t="shared" si="741"/>
        <v>0.3400000000000003</v>
      </c>
      <c r="Z1908" s="30">
        <f t="shared" si="742"/>
        <v>2016</v>
      </c>
      <c r="AA1908" s="4">
        <f t="shared" si="743"/>
        <v>-1</v>
      </c>
      <c r="AB1908" s="4">
        <f t="shared" si="744"/>
        <v>-1</v>
      </c>
      <c r="AC1908" s="4">
        <f t="shared" si="745"/>
        <v>0</v>
      </c>
      <c r="AD1908" s="4"/>
      <c r="AE1908" s="4">
        <f t="shared" si="746"/>
        <v>4.6824861246918592E-2</v>
      </c>
      <c r="AF1908" s="31">
        <f t="shared" si="747"/>
        <v>0.5299999999999998</v>
      </c>
      <c r="AG1908" s="31">
        <f t="shared" si="748"/>
        <v>0.87000000000000011</v>
      </c>
      <c r="AH1908" s="3">
        <f t="shared" si="749"/>
        <v>1</v>
      </c>
      <c r="AI1908" s="40">
        <f t="shared" si="750"/>
        <v>2.184502233651342E-2</v>
      </c>
      <c r="AJ1908" s="3">
        <f t="shared" si="751"/>
        <v>2.4371053909664986E-2</v>
      </c>
      <c r="AK1908" s="3">
        <f t="shared" si="752"/>
        <v>0.74488011894783868</v>
      </c>
    </row>
    <row r="1909" spans="1:37" s="3" customFormat="1" x14ac:dyDescent="0.25">
      <c r="A1909" s="9">
        <v>42393</v>
      </c>
      <c r="B1909" s="1" t="s">
        <v>40</v>
      </c>
      <c r="C1909" s="1" t="s">
        <v>63</v>
      </c>
      <c r="D1909">
        <v>49</v>
      </c>
      <c r="E1909" s="1">
        <v>15</v>
      </c>
      <c r="F1909">
        <f t="shared" si="728"/>
        <v>1</v>
      </c>
      <c r="G1909">
        <f t="shared" si="729"/>
        <v>0</v>
      </c>
      <c r="H1909" s="4">
        <v>1.5980000000000001</v>
      </c>
      <c r="I1909" s="4">
        <v>2.5099999999999998</v>
      </c>
      <c r="J1909" s="4">
        <v>1.609</v>
      </c>
      <c r="K1909" s="4">
        <v>2.48</v>
      </c>
      <c r="L1909" s="18">
        <f t="shared" si="730"/>
        <v>60</v>
      </c>
      <c r="M1909" s="18">
        <f t="shared" si="731"/>
        <v>35</v>
      </c>
      <c r="N1909" s="18">
        <f t="shared" si="732"/>
        <v>60</v>
      </c>
      <c r="O1909" s="18">
        <f t="shared" si="733"/>
        <v>40</v>
      </c>
      <c r="P1909" s="4">
        <f t="shared" si="734"/>
        <v>201601</v>
      </c>
      <c r="Q1909" s="23">
        <f t="shared" si="735"/>
        <v>1.5980000000000001</v>
      </c>
      <c r="R1909" s="23">
        <f t="shared" si="736"/>
        <v>-2.334492458304724</v>
      </c>
      <c r="S1909" s="22">
        <f t="shared" si="737"/>
        <v>-0.73649245830472387</v>
      </c>
      <c r="T1909" s="5">
        <f t="shared" si="738"/>
        <v>1.5707133917396743</v>
      </c>
      <c r="U1909" s="5"/>
      <c r="V1909" s="5"/>
      <c r="W1909" s="5">
        <f t="shared" si="739"/>
        <v>0.59800000000000009</v>
      </c>
      <c r="X1909" s="4">
        <f t="shared" si="740"/>
        <v>0.60899999999999999</v>
      </c>
      <c r="Y1909" s="4">
        <f t="shared" si="741"/>
        <v>1.0999999999999899E-2</v>
      </c>
      <c r="Z1909" s="30">
        <f t="shared" si="742"/>
        <v>2016</v>
      </c>
      <c r="AA1909" s="4">
        <f t="shared" si="743"/>
        <v>-1</v>
      </c>
      <c r="AB1909" s="4">
        <f t="shared" si="744"/>
        <v>-1</v>
      </c>
      <c r="AC1909" s="4">
        <f t="shared" si="745"/>
        <v>0</v>
      </c>
      <c r="AD1909" s="4"/>
      <c r="AE1909" s="4">
        <f t="shared" si="746"/>
        <v>4.27818800847235E-3</v>
      </c>
      <c r="AF1909" s="31">
        <f t="shared" si="747"/>
        <v>-0.40199999999999991</v>
      </c>
      <c r="AG1909" s="31">
        <f t="shared" si="748"/>
        <v>-0.39100000000000001</v>
      </c>
      <c r="AH1909" s="3">
        <f t="shared" si="749"/>
        <v>0</v>
      </c>
      <c r="AI1909" s="40" t="b">
        <f t="shared" si="750"/>
        <v>0</v>
      </c>
      <c r="AJ1909" s="3">
        <f t="shared" si="751"/>
        <v>2.3617332035053451E-2</v>
      </c>
      <c r="AK1909" s="3">
        <f t="shared" si="752"/>
        <v>0.74465377481644812</v>
      </c>
    </row>
    <row r="1910" spans="1:37" s="3" customFormat="1" x14ac:dyDescent="0.25">
      <c r="A1910" s="9">
        <v>42393</v>
      </c>
      <c r="B1910" s="1" t="s">
        <v>35</v>
      </c>
      <c r="C1910" s="1" t="s">
        <v>52</v>
      </c>
      <c r="D1910">
        <v>20</v>
      </c>
      <c r="E1910" s="1">
        <v>18</v>
      </c>
      <c r="F1910">
        <f t="shared" si="728"/>
        <v>1</v>
      </c>
      <c r="G1910">
        <f t="shared" si="729"/>
        <v>0</v>
      </c>
      <c r="H1910" s="4">
        <v>2.48</v>
      </c>
      <c r="I1910" s="4">
        <v>1.609</v>
      </c>
      <c r="J1910" s="4">
        <v>2.16</v>
      </c>
      <c r="K1910" s="4">
        <v>1.7809999999999999</v>
      </c>
      <c r="L1910" s="18">
        <f t="shared" si="730"/>
        <v>40</v>
      </c>
      <c r="M1910" s="18">
        <f t="shared" si="731"/>
        <v>60</v>
      </c>
      <c r="N1910" s="18">
        <f t="shared" si="732"/>
        <v>45</v>
      </c>
      <c r="O1910" s="18">
        <f t="shared" si="733"/>
        <v>55</v>
      </c>
      <c r="P1910" s="4">
        <f t="shared" si="734"/>
        <v>201601</v>
      </c>
      <c r="Q1910" s="23">
        <f t="shared" si="735"/>
        <v>2.48</v>
      </c>
      <c r="R1910" s="23">
        <f t="shared" si="736"/>
        <v>-2.3177118004704211</v>
      </c>
      <c r="S1910" s="22">
        <f t="shared" si="737"/>
        <v>0.16228819952957885</v>
      </c>
      <c r="T1910" s="5">
        <f t="shared" si="738"/>
        <v>0.64879032258064517</v>
      </c>
      <c r="U1910" s="5"/>
      <c r="V1910" s="5"/>
      <c r="W1910" s="5">
        <f t="shared" si="739"/>
        <v>1.48</v>
      </c>
      <c r="X1910" s="4">
        <f t="shared" si="740"/>
        <v>1.1600000000000001</v>
      </c>
      <c r="Y1910" s="4">
        <f t="shared" si="741"/>
        <v>-0.31999999999999984</v>
      </c>
      <c r="Z1910" s="30">
        <f t="shared" si="742"/>
        <v>2016</v>
      </c>
      <c r="AA1910" s="4">
        <f t="shared" si="743"/>
        <v>-1</v>
      </c>
      <c r="AB1910" s="4">
        <f t="shared" si="744"/>
        <v>-1</v>
      </c>
      <c r="AC1910" s="4">
        <f t="shared" si="745"/>
        <v>0</v>
      </c>
      <c r="AD1910" s="4"/>
      <c r="AE1910" s="4">
        <f t="shared" si="746"/>
        <v>-5.9737156511349976E-2</v>
      </c>
      <c r="AF1910" s="31">
        <f t="shared" si="747"/>
        <v>0.48</v>
      </c>
      <c r="AG1910" s="31">
        <f t="shared" si="748"/>
        <v>0.16000000000000014</v>
      </c>
      <c r="AH1910" s="3">
        <f t="shared" si="749"/>
        <v>1</v>
      </c>
      <c r="AI1910" s="40">
        <f t="shared" si="750"/>
        <v>3.529188024125629E-2</v>
      </c>
      <c r="AJ1910" s="3">
        <f t="shared" si="751"/>
        <v>2.4133039863047268E-2</v>
      </c>
      <c r="AK1910" s="3">
        <f t="shared" si="752"/>
        <v>0.74319607293954582</v>
      </c>
    </row>
    <row r="1911" spans="1:37" s="3" customFormat="1" x14ac:dyDescent="0.25">
      <c r="A1911" s="9">
        <v>42386</v>
      </c>
      <c r="B1911" s="1" t="s">
        <v>35</v>
      </c>
      <c r="C1911" s="1" t="s">
        <v>57</v>
      </c>
      <c r="D1911">
        <v>23</v>
      </c>
      <c r="E1911" s="1">
        <v>16</v>
      </c>
      <c r="F1911">
        <f t="shared" si="728"/>
        <v>1</v>
      </c>
      <c r="G1911">
        <f t="shared" si="729"/>
        <v>0</v>
      </c>
      <c r="H1911" s="4">
        <v>1.3069999999999999</v>
      </c>
      <c r="I1911" s="4">
        <v>3.85</v>
      </c>
      <c r="J1911" s="4">
        <v>1.3440000000000001</v>
      </c>
      <c r="K1911" s="4">
        <v>3.56</v>
      </c>
      <c r="L1911" s="18">
        <f t="shared" si="730"/>
        <v>70</v>
      </c>
      <c r="M1911" s="18">
        <f t="shared" si="731"/>
        <v>25</v>
      </c>
      <c r="N1911" s="18">
        <f t="shared" si="732"/>
        <v>70</v>
      </c>
      <c r="O1911" s="18">
        <f t="shared" si="733"/>
        <v>25</v>
      </c>
      <c r="P1911" s="4">
        <f t="shared" si="734"/>
        <v>201601</v>
      </c>
      <c r="Q1911" s="23">
        <f t="shared" si="735"/>
        <v>1.3069999999999999</v>
      </c>
      <c r="R1911" s="23">
        <f t="shared" si="736"/>
        <v>-3.6082061832104699</v>
      </c>
      <c r="S1911" s="22">
        <f t="shared" si="737"/>
        <v>-2.30120618321047</v>
      </c>
      <c r="T1911" s="5">
        <f t="shared" si="738"/>
        <v>2.9456771231828616</v>
      </c>
      <c r="U1911" s="5"/>
      <c r="V1911" s="5"/>
      <c r="W1911" s="5">
        <f t="shared" si="739"/>
        <v>0.30699999999999994</v>
      </c>
      <c r="X1911" s="4">
        <f t="shared" si="740"/>
        <v>0.34400000000000008</v>
      </c>
      <c r="Y1911" s="4">
        <f t="shared" si="741"/>
        <v>3.7000000000000144E-2</v>
      </c>
      <c r="Z1911" s="30">
        <f t="shared" si="742"/>
        <v>2016</v>
      </c>
      <c r="AA1911" s="4">
        <f t="shared" si="743"/>
        <v>-1</v>
      </c>
      <c r="AB1911" s="4">
        <f t="shared" si="744"/>
        <v>-1</v>
      </c>
      <c r="AC1911" s="4">
        <f t="shared" si="745"/>
        <v>0</v>
      </c>
      <c r="AD1911" s="4"/>
      <c r="AE1911" s="4">
        <f t="shared" si="746"/>
        <v>2.106332203883865E-2</v>
      </c>
      <c r="AF1911" s="31">
        <f t="shared" si="747"/>
        <v>-0.69300000000000006</v>
      </c>
      <c r="AG1911" s="31">
        <f t="shared" si="748"/>
        <v>-0.65599999999999992</v>
      </c>
      <c r="AH1911" s="3">
        <f t="shared" si="749"/>
        <v>0</v>
      </c>
      <c r="AI1911" s="40" t="b">
        <f t="shared" si="750"/>
        <v>0</v>
      </c>
      <c r="AJ1911" s="3">
        <f t="shared" si="751"/>
        <v>2.424859414388203E-2</v>
      </c>
      <c r="AK1911" s="3">
        <f t="shared" si="752"/>
        <v>0.79633120344464525</v>
      </c>
    </row>
    <row r="1912" spans="1:37" s="3" customFormat="1" x14ac:dyDescent="0.25">
      <c r="A1912" s="9">
        <v>42386</v>
      </c>
      <c r="B1912" s="1" t="s">
        <v>40</v>
      </c>
      <c r="C1912" s="1" t="s">
        <v>61</v>
      </c>
      <c r="D1912">
        <v>31</v>
      </c>
      <c r="E1912" s="1">
        <v>24</v>
      </c>
      <c r="F1912">
        <f t="shared" si="728"/>
        <v>1</v>
      </c>
      <c r="G1912">
        <f t="shared" si="729"/>
        <v>0</v>
      </c>
      <c r="H1912" s="4">
        <v>1.714</v>
      </c>
      <c r="I1912" s="4">
        <v>2.27</v>
      </c>
      <c r="J1912" s="4">
        <v>1.6890000000000001</v>
      </c>
      <c r="K1912" s="4">
        <v>2.31</v>
      </c>
      <c r="L1912" s="18">
        <f t="shared" si="730"/>
        <v>50</v>
      </c>
      <c r="M1912" s="18">
        <f t="shared" si="731"/>
        <v>40</v>
      </c>
      <c r="N1912" s="18">
        <f t="shared" si="732"/>
        <v>55</v>
      </c>
      <c r="O1912" s="18">
        <f t="shared" si="733"/>
        <v>40</v>
      </c>
      <c r="P1912" s="4">
        <f t="shared" si="734"/>
        <v>201601</v>
      </c>
      <c r="Q1912" s="23">
        <f t="shared" si="735"/>
        <v>1.714</v>
      </c>
      <c r="R1912" s="23">
        <f t="shared" si="736"/>
        <v>-2.1879617988927853</v>
      </c>
      <c r="S1912" s="22">
        <f t="shared" si="737"/>
        <v>-0.47396179889278534</v>
      </c>
      <c r="T1912" s="5">
        <f t="shared" si="738"/>
        <v>1.3243873978996499</v>
      </c>
      <c r="U1912" s="5"/>
      <c r="V1912" s="5"/>
      <c r="W1912" s="5">
        <f t="shared" si="739"/>
        <v>0.71399999999999997</v>
      </c>
      <c r="X1912" s="4">
        <f t="shared" si="740"/>
        <v>0.68900000000000006</v>
      </c>
      <c r="Y1912" s="4">
        <f t="shared" si="741"/>
        <v>-2.4999999999999911E-2</v>
      </c>
      <c r="Z1912" s="30">
        <f t="shared" si="742"/>
        <v>2016</v>
      </c>
      <c r="AA1912" s="4">
        <f t="shared" si="743"/>
        <v>-1</v>
      </c>
      <c r="AB1912" s="4">
        <f t="shared" si="744"/>
        <v>-1</v>
      </c>
      <c r="AC1912" s="4">
        <f t="shared" si="745"/>
        <v>0</v>
      </c>
      <c r="AD1912" s="4"/>
      <c r="AE1912" s="4">
        <f t="shared" si="746"/>
        <v>-8.635739664919484E-3</v>
      </c>
      <c r="AF1912" s="31">
        <f t="shared" si="747"/>
        <v>-0.28600000000000003</v>
      </c>
      <c r="AG1912" s="31">
        <f t="shared" si="748"/>
        <v>-0.31099999999999994</v>
      </c>
      <c r="AH1912" s="3">
        <f t="shared" si="749"/>
        <v>0</v>
      </c>
      <c r="AI1912" s="40" t="b">
        <f t="shared" si="750"/>
        <v>0</v>
      </c>
      <c r="AJ1912" s="3">
        <f t="shared" si="751"/>
        <v>2.3398594377510018E-2</v>
      </c>
      <c r="AK1912" s="3">
        <f t="shared" si="752"/>
        <v>0.73682418278000972</v>
      </c>
    </row>
    <row r="1913" spans="1:37" s="3" customFormat="1" x14ac:dyDescent="0.25">
      <c r="A1913" s="9">
        <v>42385</v>
      </c>
      <c r="B1913" s="1" t="s">
        <v>63</v>
      </c>
      <c r="C1913" s="1" t="s">
        <v>62</v>
      </c>
      <c r="D1913">
        <v>26</v>
      </c>
      <c r="E1913" s="1">
        <v>20</v>
      </c>
      <c r="F1913">
        <f t="shared" si="728"/>
        <v>1</v>
      </c>
      <c r="G1913">
        <f t="shared" si="729"/>
        <v>0</v>
      </c>
      <c r="H1913" s="4">
        <v>1.333</v>
      </c>
      <c r="I1913" s="4">
        <v>3.64</v>
      </c>
      <c r="J1913" s="4">
        <v>1.363</v>
      </c>
      <c r="K1913" s="4">
        <v>3.44</v>
      </c>
      <c r="L1913" s="18">
        <f t="shared" si="730"/>
        <v>70</v>
      </c>
      <c r="M1913" s="18">
        <f t="shared" si="731"/>
        <v>25</v>
      </c>
      <c r="N1913" s="18">
        <f t="shared" si="732"/>
        <v>70</v>
      </c>
      <c r="O1913" s="18">
        <f t="shared" si="733"/>
        <v>25</v>
      </c>
      <c r="P1913" s="4">
        <f t="shared" si="734"/>
        <v>201601</v>
      </c>
      <c r="Q1913" s="23">
        <f t="shared" si="735"/>
        <v>1.333</v>
      </c>
      <c r="R1913" s="23">
        <f t="shared" si="736"/>
        <v>-3.3817908817908822</v>
      </c>
      <c r="S1913" s="22">
        <f t="shared" si="737"/>
        <v>-2.0487908817908824</v>
      </c>
      <c r="T1913" s="5">
        <f t="shared" si="738"/>
        <v>2.730682670667667</v>
      </c>
      <c r="U1913" s="5"/>
      <c r="V1913" s="5"/>
      <c r="W1913" s="5">
        <f t="shared" si="739"/>
        <v>0.33299999999999996</v>
      </c>
      <c r="X1913" s="4">
        <f t="shared" si="740"/>
        <v>0.36299999999999999</v>
      </c>
      <c r="Y1913" s="4">
        <f t="shared" si="741"/>
        <v>3.0000000000000027E-2</v>
      </c>
      <c r="Z1913" s="30">
        <f t="shared" si="742"/>
        <v>2016</v>
      </c>
      <c r="AA1913" s="4">
        <f t="shared" si="743"/>
        <v>-1</v>
      </c>
      <c r="AB1913" s="4">
        <f t="shared" si="744"/>
        <v>-1</v>
      </c>
      <c r="AC1913" s="4">
        <f t="shared" si="745"/>
        <v>0</v>
      </c>
      <c r="AD1913" s="4"/>
      <c r="AE1913" s="4">
        <f t="shared" si="746"/>
        <v>1.6511831552899259E-2</v>
      </c>
      <c r="AF1913" s="31">
        <f t="shared" si="747"/>
        <v>-0.66700000000000004</v>
      </c>
      <c r="AG1913" s="31">
        <f t="shared" si="748"/>
        <v>-0.63700000000000001</v>
      </c>
      <c r="AH1913" s="3">
        <f t="shared" si="749"/>
        <v>0</v>
      </c>
      <c r="AI1913" s="40" t="b">
        <f t="shared" si="750"/>
        <v>0</v>
      </c>
      <c r="AJ1913" s="3">
        <f t="shared" si="751"/>
        <v>2.4307259199678244E-2</v>
      </c>
      <c r="AK1913" s="3">
        <f t="shared" si="752"/>
        <v>0.78877010015993076</v>
      </c>
    </row>
    <row r="1914" spans="1:37" s="3" customFormat="1" x14ac:dyDescent="0.25">
      <c r="A1914" s="9">
        <v>42385</v>
      </c>
      <c r="B1914" s="1" t="s">
        <v>52</v>
      </c>
      <c r="C1914" s="1" t="s">
        <v>49</v>
      </c>
      <c r="D1914">
        <v>27</v>
      </c>
      <c r="E1914" s="1">
        <v>20</v>
      </c>
      <c r="F1914">
        <f t="shared" si="728"/>
        <v>1</v>
      </c>
      <c r="G1914">
        <f t="shared" si="729"/>
        <v>0</v>
      </c>
      <c r="H1914" s="4">
        <v>1.48</v>
      </c>
      <c r="I1914" s="4">
        <v>2.86</v>
      </c>
      <c r="J1914" s="4">
        <v>1.3839999999999999</v>
      </c>
      <c r="K1914" s="4">
        <v>3.31</v>
      </c>
      <c r="L1914" s="18">
        <f t="shared" si="730"/>
        <v>60</v>
      </c>
      <c r="M1914" s="18">
        <f t="shared" si="731"/>
        <v>30</v>
      </c>
      <c r="N1914" s="18">
        <f t="shared" si="732"/>
        <v>70</v>
      </c>
      <c r="O1914" s="18">
        <f t="shared" si="733"/>
        <v>30</v>
      </c>
      <c r="P1914" s="4">
        <f t="shared" si="734"/>
        <v>201601</v>
      </c>
      <c r="Q1914" s="23">
        <f t="shared" si="735"/>
        <v>1.48</v>
      </c>
      <c r="R1914" s="23">
        <f t="shared" si="736"/>
        <v>-2.620967741935484</v>
      </c>
      <c r="S1914" s="22">
        <f t="shared" si="737"/>
        <v>-1.140967741935484</v>
      </c>
      <c r="T1914" s="5">
        <f t="shared" si="738"/>
        <v>1.9324324324324325</v>
      </c>
      <c r="U1914" s="5"/>
      <c r="V1914" s="5"/>
      <c r="W1914" s="5">
        <f t="shared" si="739"/>
        <v>0.48</v>
      </c>
      <c r="X1914" s="4">
        <f t="shared" si="740"/>
        <v>0.3839999999999999</v>
      </c>
      <c r="Y1914" s="4">
        <f t="shared" si="741"/>
        <v>-9.6000000000000085E-2</v>
      </c>
      <c r="Z1914" s="30">
        <f t="shared" si="742"/>
        <v>2016</v>
      </c>
      <c r="AA1914" s="4">
        <f t="shared" si="743"/>
        <v>-1</v>
      </c>
      <c r="AB1914" s="4">
        <f t="shared" si="744"/>
        <v>-1</v>
      </c>
      <c r="AC1914" s="4">
        <f t="shared" si="745"/>
        <v>0</v>
      </c>
      <c r="AD1914" s="4"/>
      <c r="AE1914" s="4">
        <f t="shared" si="746"/>
        <v>-4.6867676925480439E-2</v>
      </c>
      <c r="AF1914" s="31">
        <f t="shared" si="747"/>
        <v>-0.52</v>
      </c>
      <c r="AG1914" s="31">
        <f t="shared" si="748"/>
        <v>-0.6160000000000001</v>
      </c>
      <c r="AH1914" s="3">
        <f t="shared" si="749"/>
        <v>1</v>
      </c>
      <c r="AI1914" s="40">
        <f t="shared" si="750"/>
        <v>2.2209520698946772E-2</v>
      </c>
      <c r="AJ1914" s="3">
        <f t="shared" si="751"/>
        <v>2.4700460829493065E-2</v>
      </c>
      <c r="AK1914" s="3">
        <f t="shared" si="752"/>
        <v>0.75776648428321081</v>
      </c>
    </row>
    <row r="1915" spans="1:37" s="3" customFormat="1" x14ac:dyDescent="0.25">
      <c r="A1915" s="9">
        <v>42379</v>
      </c>
      <c r="B1915" s="1" t="s">
        <v>48</v>
      </c>
      <c r="C1915" s="1" t="s">
        <v>62</v>
      </c>
      <c r="D1915">
        <v>18</v>
      </c>
      <c r="E1915" s="1">
        <v>35</v>
      </c>
      <c r="F1915">
        <f t="shared" si="728"/>
        <v>0</v>
      </c>
      <c r="G1915">
        <f t="shared" si="729"/>
        <v>1</v>
      </c>
      <c r="H1915" s="4">
        <v>1.869</v>
      </c>
      <c r="I1915" s="4">
        <v>2.04</v>
      </c>
      <c r="J1915" s="4">
        <v>1.7929999999999999</v>
      </c>
      <c r="K1915" s="4">
        <v>2.14</v>
      </c>
      <c r="L1915" s="18">
        <f t="shared" si="730"/>
        <v>50</v>
      </c>
      <c r="M1915" s="18">
        <f t="shared" si="731"/>
        <v>45</v>
      </c>
      <c r="N1915" s="18">
        <f t="shared" si="732"/>
        <v>55</v>
      </c>
      <c r="O1915" s="18">
        <f t="shared" si="733"/>
        <v>45</v>
      </c>
      <c r="P1915" s="4">
        <f t="shared" si="734"/>
        <v>201601</v>
      </c>
      <c r="Q1915" s="23">
        <f t="shared" si="735"/>
        <v>0.91617647058823526</v>
      </c>
      <c r="R1915" s="23">
        <f t="shared" si="736"/>
        <v>-2.1122864477294856</v>
      </c>
      <c r="S1915" s="22">
        <f t="shared" si="737"/>
        <v>-1.1961099771412504</v>
      </c>
      <c r="T1915" s="5">
        <f t="shared" si="738"/>
        <v>1.0914927768860354</v>
      </c>
      <c r="U1915" s="5"/>
      <c r="V1915" s="5"/>
      <c r="W1915" s="5">
        <f t="shared" si="739"/>
        <v>-1</v>
      </c>
      <c r="X1915" s="4">
        <f t="shared" si="740"/>
        <v>-1</v>
      </c>
      <c r="Y1915" s="4">
        <f t="shared" si="741"/>
        <v>0</v>
      </c>
      <c r="Z1915" s="30">
        <f t="shared" si="742"/>
        <v>2016</v>
      </c>
      <c r="AA1915" s="4">
        <f t="shared" si="743"/>
        <v>1.04</v>
      </c>
      <c r="AB1915" s="4">
        <f t="shared" si="744"/>
        <v>1.1400000000000001</v>
      </c>
      <c r="AC1915" s="4">
        <f t="shared" si="745"/>
        <v>0.10000000000000009</v>
      </c>
      <c r="AD1915" s="4"/>
      <c r="AE1915" s="4">
        <f t="shared" si="746"/>
        <v>-2.2679005239148564E-2</v>
      </c>
      <c r="AF1915" s="31">
        <f t="shared" si="747"/>
        <v>4.0000000000000036E-2</v>
      </c>
      <c r="AG1915" s="31">
        <f t="shared" si="748"/>
        <v>0.14000000000000012</v>
      </c>
      <c r="AH1915" s="3">
        <f t="shared" si="749"/>
        <v>0</v>
      </c>
      <c r="AI1915" s="40" t="b">
        <f t="shared" si="750"/>
        <v>0</v>
      </c>
      <c r="AJ1915" s="3">
        <f t="shared" si="751"/>
        <v>2.4620107444359163E-2</v>
      </c>
      <c r="AK1915" s="3">
        <f t="shared" si="752"/>
        <v>0.73110251961910111</v>
      </c>
    </row>
    <row r="1916" spans="1:37" s="3" customFormat="1" x14ac:dyDescent="0.25">
      <c r="A1916" s="9">
        <v>42379</v>
      </c>
      <c r="B1916" s="1" t="s">
        <v>60</v>
      </c>
      <c r="C1916" s="1" t="s">
        <v>61</v>
      </c>
      <c r="D1916">
        <v>9</v>
      </c>
      <c r="E1916" s="1">
        <v>10</v>
      </c>
      <c r="F1916">
        <f t="shared" si="728"/>
        <v>0</v>
      </c>
      <c r="G1916">
        <f t="shared" si="729"/>
        <v>1</v>
      </c>
      <c r="H1916" s="4">
        <v>3.1</v>
      </c>
      <c r="I1916" s="4">
        <v>1.425</v>
      </c>
      <c r="J1916" s="4">
        <v>2.92</v>
      </c>
      <c r="K1916" s="4">
        <v>1.4670000000000001</v>
      </c>
      <c r="L1916" s="18">
        <f t="shared" si="730"/>
        <v>30</v>
      </c>
      <c r="M1916" s="18">
        <f t="shared" si="731"/>
        <v>70</v>
      </c>
      <c r="N1916" s="18">
        <f t="shared" si="732"/>
        <v>30</v>
      </c>
      <c r="O1916" s="18">
        <f t="shared" si="733"/>
        <v>65</v>
      </c>
      <c r="P1916" s="4">
        <f t="shared" si="734"/>
        <v>201601</v>
      </c>
      <c r="Q1916" s="23">
        <f t="shared" si="735"/>
        <v>2.1754385964912282</v>
      </c>
      <c r="R1916" s="23">
        <f t="shared" si="736"/>
        <v>-2.8291316526610641</v>
      </c>
      <c r="S1916" s="22">
        <f t="shared" si="737"/>
        <v>-0.65369305616983597</v>
      </c>
      <c r="T1916" s="5">
        <f t="shared" si="738"/>
        <v>0.45967741935483869</v>
      </c>
      <c r="U1916" s="5"/>
      <c r="V1916" s="5"/>
      <c r="W1916" s="5">
        <f t="shared" si="739"/>
        <v>-1</v>
      </c>
      <c r="X1916" s="4">
        <f t="shared" si="740"/>
        <v>-1</v>
      </c>
      <c r="Y1916" s="4">
        <f t="shared" si="741"/>
        <v>0</v>
      </c>
      <c r="Z1916" s="30">
        <f t="shared" si="742"/>
        <v>2016</v>
      </c>
      <c r="AA1916" s="4">
        <f t="shared" si="743"/>
        <v>0.42500000000000004</v>
      </c>
      <c r="AB1916" s="4">
        <f t="shared" si="744"/>
        <v>0.46700000000000008</v>
      </c>
      <c r="AC1916" s="4">
        <f t="shared" si="745"/>
        <v>4.2000000000000037E-2</v>
      </c>
      <c r="AD1916" s="4"/>
      <c r="AE1916" s="4">
        <f t="shared" si="746"/>
        <v>-1.9885108263367202E-2</v>
      </c>
      <c r="AF1916" s="31">
        <f t="shared" si="747"/>
        <v>-0.57499999999999996</v>
      </c>
      <c r="AG1916" s="31">
        <f t="shared" si="748"/>
        <v>-0.53299999999999992</v>
      </c>
      <c r="AH1916" s="3">
        <f t="shared" si="749"/>
        <v>0</v>
      </c>
      <c r="AI1916" s="40" t="b">
        <f t="shared" si="750"/>
        <v>0</v>
      </c>
      <c r="AJ1916" s="3">
        <f t="shared" si="751"/>
        <v>2.3756906077348039E-2</v>
      </c>
      <c r="AK1916" s="3">
        <f t="shared" si="752"/>
        <v>0.76811883845473627</v>
      </c>
    </row>
    <row r="1917" spans="1:37" s="3" customFormat="1" x14ac:dyDescent="0.25">
      <c r="A1917" s="9">
        <v>42378</v>
      </c>
      <c r="B1917" s="1" t="s">
        <v>44</v>
      </c>
      <c r="C1917" s="1" t="s">
        <v>57</v>
      </c>
      <c r="D1917">
        <v>16</v>
      </c>
      <c r="E1917" s="1">
        <v>18</v>
      </c>
      <c r="F1917">
        <f t="shared" si="728"/>
        <v>0</v>
      </c>
      <c r="G1917">
        <f t="shared" si="729"/>
        <v>1</v>
      </c>
      <c r="H1917" s="4">
        <v>2.16</v>
      </c>
      <c r="I1917" s="4">
        <v>1.7809999999999999</v>
      </c>
      <c r="J1917" s="4">
        <v>2.08</v>
      </c>
      <c r="K1917" s="4">
        <v>1.84</v>
      </c>
      <c r="L1917" s="18">
        <f t="shared" si="730"/>
        <v>40</v>
      </c>
      <c r="M1917" s="18">
        <f t="shared" si="731"/>
        <v>55</v>
      </c>
      <c r="N1917" s="18">
        <f t="shared" si="732"/>
        <v>45</v>
      </c>
      <c r="O1917" s="18">
        <f t="shared" si="733"/>
        <v>50</v>
      </c>
      <c r="P1917" s="4">
        <f t="shared" si="734"/>
        <v>201601</v>
      </c>
      <c r="Q1917" s="23">
        <f t="shared" si="735"/>
        <v>1.2128017967434028</v>
      </c>
      <c r="R1917" s="23">
        <f t="shared" si="736"/>
        <v>-2.1424786966311977</v>
      </c>
      <c r="S1917" s="22">
        <f t="shared" si="737"/>
        <v>-0.92967689988779489</v>
      </c>
      <c r="T1917" s="5">
        <f t="shared" si="738"/>
        <v>0.82453703703703696</v>
      </c>
      <c r="U1917" s="5"/>
      <c r="V1917" s="5"/>
      <c r="W1917" s="5">
        <f t="shared" si="739"/>
        <v>-1</v>
      </c>
      <c r="X1917" s="4">
        <f t="shared" si="740"/>
        <v>-1</v>
      </c>
      <c r="Y1917" s="4">
        <f t="shared" si="741"/>
        <v>0</v>
      </c>
      <c r="Z1917" s="30">
        <f t="shared" si="742"/>
        <v>2016</v>
      </c>
      <c r="AA1917" s="4">
        <f t="shared" si="743"/>
        <v>0.78099999999999992</v>
      </c>
      <c r="AB1917" s="4">
        <f t="shared" si="744"/>
        <v>0.84000000000000008</v>
      </c>
      <c r="AC1917" s="4">
        <f t="shared" si="745"/>
        <v>5.9000000000000163E-2</v>
      </c>
      <c r="AD1917" s="4"/>
      <c r="AE1917" s="4">
        <f t="shared" si="746"/>
        <v>-1.7806267806267817E-2</v>
      </c>
      <c r="AF1917" s="31">
        <f t="shared" si="747"/>
        <v>-0.21900000000000008</v>
      </c>
      <c r="AG1917" s="31">
        <f t="shared" si="748"/>
        <v>-0.15999999999999992</v>
      </c>
      <c r="AH1917" s="3">
        <f t="shared" si="749"/>
        <v>0</v>
      </c>
      <c r="AI1917" s="40" t="b">
        <f t="shared" si="750"/>
        <v>0</v>
      </c>
      <c r="AJ1917" s="3">
        <f t="shared" si="751"/>
        <v>2.3861963968535793E-2</v>
      </c>
      <c r="AK1917" s="3">
        <f t="shared" si="752"/>
        <v>0.73370004464041894</v>
      </c>
    </row>
    <row r="1918" spans="1:37" s="3" customFormat="1" x14ac:dyDescent="0.25">
      <c r="A1918" s="9">
        <v>42378</v>
      </c>
      <c r="B1918" s="1" t="s">
        <v>47</v>
      </c>
      <c r="C1918" s="1" t="s">
        <v>49</v>
      </c>
      <c r="D1918">
        <v>0</v>
      </c>
      <c r="E1918" s="1">
        <v>30</v>
      </c>
      <c r="F1918">
        <f t="shared" si="728"/>
        <v>0</v>
      </c>
      <c r="G1918">
        <f t="shared" si="729"/>
        <v>1</v>
      </c>
      <c r="H1918" s="4">
        <v>2.5299999999999998</v>
      </c>
      <c r="I1918" s="4">
        <v>1.5880000000000001</v>
      </c>
      <c r="J1918" s="4">
        <v>2.29</v>
      </c>
      <c r="K1918" s="4">
        <v>1.6990000000000001</v>
      </c>
      <c r="L1918" s="18">
        <f t="shared" si="730"/>
        <v>30</v>
      </c>
      <c r="M1918" s="18">
        <f t="shared" si="731"/>
        <v>60</v>
      </c>
      <c r="N1918" s="18">
        <f t="shared" si="732"/>
        <v>40</v>
      </c>
      <c r="O1918" s="18">
        <f t="shared" si="733"/>
        <v>55</v>
      </c>
      <c r="P1918" s="4">
        <f t="shared" si="734"/>
        <v>201601</v>
      </c>
      <c r="Q1918" s="23">
        <f t="shared" si="735"/>
        <v>1.5931989924433247</v>
      </c>
      <c r="R1918" s="23">
        <f t="shared" si="736"/>
        <v>-2.3542750433506736</v>
      </c>
      <c r="S1918" s="22">
        <f t="shared" si="737"/>
        <v>-0.76107605090734887</v>
      </c>
      <c r="T1918" s="5">
        <f t="shared" si="738"/>
        <v>0.62766798418972336</v>
      </c>
      <c r="U1918" s="5"/>
      <c r="V1918" s="5"/>
      <c r="W1918" s="5">
        <f t="shared" si="739"/>
        <v>-1</v>
      </c>
      <c r="X1918" s="4">
        <f t="shared" si="740"/>
        <v>-1</v>
      </c>
      <c r="Y1918" s="4">
        <f t="shared" si="741"/>
        <v>0</v>
      </c>
      <c r="Z1918" s="30">
        <f t="shared" si="742"/>
        <v>2016</v>
      </c>
      <c r="AA1918" s="4">
        <f t="shared" si="743"/>
        <v>0.58800000000000008</v>
      </c>
      <c r="AB1918" s="4">
        <f t="shared" si="744"/>
        <v>0.69900000000000007</v>
      </c>
      <c r="AC1918" s="4">
        <f t="shared" si="745"/>
        <v>0.11099999999999999</v>
      </c>
      <c r="AD1918" s="4"/>
      <c r="AE1918" s="4">
        <f t="shared" si="746"/>
        <v>-4.1424305711376119E-2</v>
      </c>
      <c r="AF1918" s="31">
        <f t="shared" si="747"/>
        <v>-0.41199999999999992</v>
      </c>
      <c r="AG1918" s="31">
        <f t="shared" si="748"/>
        <v>-0.30099999999999993</v>
      </c>
      <c r="AH1918" s="3">
        <f t="shared" si="749"/>
        <v>1</v>
      </c>
      <c r="AI1918" s="40">
        <f t="shared" si="750"/>
        <v>1.6161564463634703E-2</v>
      </c>
      <c r="AJ1918" s="3">
        <f t="shared" si="751"/>
        <v>2.4371053909664986E-2</v>
      </c>
      <c r="AK1918" s="3">
        <f t="shared" si="752"/>
        <v>0.74488011894783868</v>
      </c>
    </row>
    <row r="1919" spans="1:37" s="3" customFormat="1" x14ac:dyDescent="0.25">
      <c r="A1919" s="9">
        <v>42372</v>
      </c>
      <c r="B1919" s="1" t="s">
        <v>63</v>
      </c>
      <c r="C1919" s="1" t="s">
        <v>61</v>
      </c>
      <c r="D1919">
        <v>6</v>
      </c>
      <c r="E1919" s="1">
        <v>36</v>
      </c>
      <c r="F1919">
        <f t="shared" si="728"/>
        <v>0</v>
      </c>
      <c r="G1919">
        <f t="shared" si="729"/>
        <v>1</v>
      </c>
      <c r="H1919" s="4">
        <v>1.377</v>
      </c>
      <c r="I1919" s="4">
        <v>3.35</v>
      </c>
      <c r="J1919" s="4">
        <v>1.427</v>
      </c>
      <c r="K1919" s="4">
        <v>3.09</v>
      </c>
      <c r="L1919" s="18">
        <f t="shared" si="730"/>
        <v>70</v>
      </c>
      <c r="M1919" s="18">
        <f t="shared" si="731"/>
        <v>25</v>
      </c>
      <c r="N1919" s="18">
        <f t="shared" si="732"/>
        <v>70</v>
      </c>
      <c r="O1919" s="18">
        <f t="shared" si="733"/>
        <v>30</v>
      </c>
      <c r="P1919" s="4">
        <f t="shared" si="734"/>
        <v>201601</v>
      </c>
      <c r="Q1919" s="23">
        <f t="shared" si="735"/>
        <v>0.41104477611940299</v>
      </c>
      <c r="R1919" s="23">
        <f t="shared" si="736"/>
        <v>-3.0780518087928215</v>
      </c>
      <c r="S1919" s="22">
        <f t="shared" si="737"/>
        <v>-2.6670070326734185</v>
      </c>
      <c r="T1919" s="5">
        <f t="shared" si="738"/>
        <v>2.4328249818445897</v>
      </c>
      <c r="U1919" s="5"/>
      <c r="V1919" s="5"/>
      <c r="W1919" s="5">
        <f t="shared" si="739"/>
        <v>-1</v>
      </c>
      <c r="X1919" s="4">
        <f t="shared" si="740"/>
        <v>-1</v>
      </c>
      <c r="Y1919" s="4">
        <f t="shared" si="741"/>
        <v>0</v>
      </c>
      <c r="Z1919" s="30">
        <f t="shared" si="742"/>
        <v>2016</v>
      </c>
      <c r="AA1919" s="4">
        <f t="shared" si="743"/>
        <v>2.35</v>
      </c>
      <c r="AB1919" s="4">
        <f t="shared" si="744"/>
        <v>2.09</v>
      </c>
      <c r="AC1919" s="4">
        <f t="shared" si="745"/>
        <v>-0.26000000000000023</v>
      </c>
      <c r="AD1919" s="4"/>
      <c r="AE1919" s="4">
        <f t="shared" si="746"/>
        <v>2.5445564558196354E-2</v>
      </c>
      <c r="AF1919" s="31">
        <f t="shared" si="747"/>
        <v>1.35</v>
      </c>
      <c r="AG1919" s="31">
        <f t="shared" si="748"/>
        <v>1.0899999999999999</v>
      </c>
      <c r="AH1919" s="3">
        <f t="shared" si="749"/>
        <v>1</v>
      </c>
      <c r="AI1919" s="40" t="b">
        <f t="shared" si="750"/>
        <v>0</v>
      </c>
      <c r="AJ1919" s="3">
        <f t="shared" si="751"/>
        <v>2.4127353501163462E-2</v>
      </c>
      <c r="AK1919" s="3">
        <f t="shared" si="752"/>
        <v>0.77785931449994272</v>
      </c>
    </row>
    <row r="1920" spans="1:37" s="3" customFormat="1" x14ac:dyDescent="0.25">
      <c r="A1920" s="9">
        <v>42372</v>
      </c>
      <c r="B1920" s="1" t="s">
        <v>35</v>
      </c>
      <c r="C1920" s="1" t="s">
        <v>64</v>
      </c>
      <c r="D1920">
        <v>27</v>
      </c>
      <c r="E1920" s="1">
        <v>20</v>
      </c>
      <c r="F1920">
        <f t="shared" si="728"/>
        <v>1</v>
      </c>
      <c r="G1920">
        <f t="shared" si="729"/>
        <v>0</v>
      </c>
      <c r="H1920" s="4">
        <v>1.2629999999999999</v>
      </c>
      <c r="I1920" s="4">
        <v>4.3</v>
      </c>
      <c r="J1920" s="4">
        <v>1.2170000000000001</v>
      </c>
      <c r="K1920" s="4">
        <v>4.93</v>
      </c>
      <c r="L1920" s="18">
        <f t="shared" si="730"/>
        <v>70</v>
      </c>
      <c r="M1920" s="18">
        <f t="shared" si="731"/>
        <v>20</v>
      </c>
      <c r="N1920" s="18">
        <f t="shared" si="732"/>
        <v>80</v>
      </c>
      <c r="O1920" s="18">
        <f t="shared" si="733"/>
        <v>20</v>
      </c>
      <c r="P1920" s="4">
        <f t="shared" si="734"/>
        <v>201601</v>
      </c>
      <c r="Q1920" s="23">
        <f t="shared" si="735"/>
        <v>1.2629999999999999</v>
      </c>
      <c r="R1920" s="23">
        <f t="shared" si="736"/>
        <v>-4.105311671851597</v>
      </c>
      <c r="S1920" s="22">
        <f t="shared" si="737"/>
        <v>-2.8423116718515971</v>
      </c>
      <c r="T1920" s="5">
        <f t="shared" si="738"/>
        <v>3.4045922406967537</v>
      </c>
      <c r="U1920" s="5"/>
      <c r="V1920" s="5"/>
      <c r="W1920" s="5">
        <f t="shared" si="739"/>
        <v>0.2629999999999999</v>
      </c>
      <c r="X1920" s="4">
        <f t="shared" si="740"/>
        <v>0.21700000000000008</v>
      </c>
      <c r="Y1920" s="4">
        <f t="shared" si="741"/>
        <v>-4.5999999999999819E-2</v>
      </c>
      <c r="Z1920" s="30">
        <f t="shared" si="742"/>
        <v>2016</v>
      </c>
      <c r="AA1920" s="4">
        <f t="shared" si="743"/>
        <v>-1</v>
      </c>
      <c r="AB1920" s="4">
        <f t="shared" si="744"/>
        <v>-1</v>
      </c>
      <c r="AC1920" s="4">
        <f t="shared" si="745"/>
        <v>0</v>
      </c>
      <c r="AD1920" s="4"/>
      <c r="AE1920" s="4">
        <f t="shared" si="746"/>
        <v>-2.9927049563748143E-2</v>
      </c>
      <c r="AF1920" s="31">
        <f t="shared" si="747"/>
        <v>-0.7370000000000001</v>
      </c>
      <c r="AG1920" s="31">
        <f t="shared" si="748"/>
        <v>-0.78299999999999992</v>
      </c>
      <c r="AH1920" s="3">
        <f t="shared" si="749"/>
        <v>1</v>
      </c>
      <c r="AI1920" s="40" t="b">
        <f t="shared" si="750"/>
        <v>0</v>
      </c>
      <c r="AJ1920" s="3">
        <f t="shared" si="751"/>
        <v>2.3746180118641047E-2</v>
      </c>
      <c r="AK1920" s="3">
        <f t="shared" si="752"/>
        <v>0.81138968183796023</v>
      </c>
    </row>
    <row r="1921" spans="1:37" s="3" customFormat="1" x14ac:dyDescent="0.25">
      <c r="A1921" s="9">
        <v>42372</v>
      </c>
      <c r="B1921" s="1" t="s">
        <v>38</v>
      </c>
      <c r="C1921" s="1" t="s">
        <v>59</v>
      </c>
      <c r="D1921">
        <v>19</v>
      </c>
      <c r="E1921" s="1">
        <v>16</v>
      </c>
      <c r="F1921">
        <f t="shared" si="728"/>
        <v>1</v>
      </c>
      <c r="G1921">
        <f t="shared" si="729"/>
        <v>0</v>
      </c>
      <c r="H1921" s="4">
        <v>2.57</v>
      </c>
      <c r="I1921" s="4">
        <v>1.5740000000000001</v>
      </c>
      <c r="J1921" s="4">
        <v>2.46</v>
      </c>
      <c r="K1921" s="4">
        <v>1.617</v>
      </c>
      <c r="L1921" s="18">
        <f t="shared" si="730"/>
        <v>30</v>
      </c>
      <c r="M1921" s="18">
        <f t="shared" si="731"/>
        <v>60</v>
      </c>
      <c r="N1921" s="18">
        <f t="shared" si="732"/>
        <v>40</v>
      </c>
      <c r="O1921" s="18">
        <f t="shared" si="733"/>
        <v>60</v>
      </c>
      <c r="P1921" s="4">
        <f t="shared" si="734"/>
        <v>201601</v>
      </c>
      <c r="Q1921" s="23">
        <f t="shared" si="735"/>
        <v>2.57</v>
      </c>
      <c r="R1921" s="23">
        <f t="shared" si="736"/>
        <v>-2.37910295390488</v>
      </c>
      <c r="S1921" s="22">
        <f t="shared" si="737"/>
        <v>0.19089704609511982</v>
      </c>
      <c r="T1921" s="5">
        <f t="shared" si="738"/>
        <v>0.61245136186770432</v>
      </c>
      <c r="U1921" s="5"/>
      <c r="V1921" s="5"/>
      <c r="W1921" s="5">
        <f t="shared" si="739"/>
        <v>1.5699999999999998</v>
      </c>
      <c r="X1921" s="4">
        <f t="shared" si="740"/>
        <v>1.46</v>
      </c>
      <c r="Y1921" s="4">
        <f t="shared" si="741"/>
        <v>-0.10999999999999988</v>
      </c>
      <c r="Z1921" s="30">
        <f t="shared" si="742"/>
        <v>2016</v>
      </c>
      <c r="AA1921" s="4">
        <f t="shared" si="743"/>
        <v>-1</v>
      </c>
      <c r="AB1921" s="4">
        <f t="shared" si="744"/>
        <v>-1</v>
      </c>
      <c r="AC1921" s="4">
        <f t="shared" si="745"/>
        <v>0</v>
      </c>
      <c r="AD1921" s="4"/>
      <c r="AE1921" s="4">
        <f t="shared" si="746"/>
        <v>-1.7399006674891637E-2</v>
      </c>
      <c r="AF1921" s="31">
        <f t="shared" si="747"/>
        <v>0.56999999999999984</v>
      </c>
      <c r="AG1921" s="31">
        <f t="shared" si="748"/>
        <v>0.45999999999999996</v>
      </c>
      <c r="AH1921" s="3">
        <f t="shared" si="749"/>
        <v>0</v>
      </c>
      <c r="AI1921" s="40" t="b">
        <f t="shared" si="750"/>
        <v>0</v>
      </c>
      <c r="AJ1921" s="3">
        <f t="shared" si="751"/>
        <v>2.3846525096525073E-2</v>
      </c>
      <c r="AK1921" s="3">
        <f t="shared" si="752"/>
        <v>0.74675315471412018</v>
      </c>
    </row>
    <row r="1922" spans="1:37" s="3" customFormat="1" x14ac:dyDescent="0.25">
      <c r="A1922" s="9">
        <v>42372</v>
      </c>
      <c r="B1922" s="1" t="s">
        <v>41</v>
      </c>
      <c r="C1922" s="1" t="s">
        <v>42</v>
      </c>
      <c r="D1922">
        <v>17</v>
      </c>
      <c r="E1922" s="1">
        <v>20</v>
      </c>
      <c r="F1922">
        <f t="shared" si="728"/>
        <v>0</v>
      </c>
      <c r="G1922">
        <f t="shared" si="729"/>
        <v>1</v>
      </c>
      <c r="H1922" s="4">
        <v>1.512</v>
      </c>
      <c r="I1922" s="4">
        <v>2.75</v>
      </c>
      <c r="J1922" s="4">
        <v>1.403</v>
      </c>
      <c r="K1922" s="4">
        <v>3.21</v>
      </c>
      <c r="L1922" s="18">
        <f t="shared" si="730"/>
        <v>60</v>
      </c>
      <c r="M1922" s="18">
        <f t="shared" si="731"/>
        <v>35</v>
      </c>
      <c r="N1922" s="18">
        <f t="shared" si="732"/>
        <v>70</v>
      </c>
      <c r="O1922" s="18">
        <f t="shared" si="733"/>
        <v>30</v>
      </c>
      <c r="P1922" s="4">
        <f t="shared" si="734"/>
        <v>201601</v>
      </c>
      <c r="Q1922" s="23">
        <f t="shared" si="735"/>
        <v>0.54981818181818187</v>
      </c>
      <c r="R1922" s="23">
        <f t="shared" si="736"/>
        <v>-2.5245535714285712</v>
      </c>
      <c r="S1922" s="22">
        <f t="shared" si="737"/>
        <v>-1.9747353896103892</v>
      </c>
      <c r="T1922" s="5">
        <f t="shared" si="738"/>
        <v>1.8187830687830688</v>
      </c>
      <c r="U1922" s="5"/>
      <c r="V1922" s="5"/>
      <c r="W1922" s="5">
        <f t="shared" si="739"/>
        <v>-1</v>
      </c>
      <c r="X1922" s="4">
        <f t="shared" si="740"/>
        <v>-1</v>
      </c>
      <c r="Y1922" s="4">
        <f t="shared" si="741"/>
        <v>0</v>
      </c>
      <c r="Z1922" s="30">
        <f t="shared" si="742"/>
        <v>2016</v>
      </c>
      <c r="AA1922" s="4">
        <f t="shared" si="743"/>
        <v>1.75</v>
      </c>
      <c r="AB1922" s="4">
        <f t="shared" si="744"/>
        <v>2.21</v>
      </c>
      <c r="AC1922" s="4">
        <f t="shared" si="745"/>
        <v>0.45999999999999996</v>
      </c>
      <c r="AD1922" s="4"/>
      <c r="AE1922" s="4">
        <f t="shared" si="746"/>
        <v>-5.1382713535243818E-2</v>
      </c>
      <c r="AF1922" s="31">
        <f t="shared" si="747"/>
        <v>0.75</v>
      </c>
      <c r="AG1922" s="31">
        <f t="shared" si="748"/>
        <v>1.21</v>
      </c>
      <c r="AH1922" s="3">
        <f t="shared" si="749"/>
        <v>1</v>
      </c>
      <c r="AI1922" s="40">
        <f t="shared" si="750"/>
        <v>2.7097858873559755E-2</v>
      </c>
      <c r="AJ1922" s="3">
        <f t="shared" si="751"/>
        <v>2.4401689347724131E-2</v>
      </c>
      <c r="AK1922" s="3">
        <f t="shared" si="752"/>
        <v>0.75348436146896947</v>
      </c>
    </row>
    <row r="1923" spans="1:37" s="3" customFormat="1" x14ac:dyDescent="0.25">
      <c r="A1923" s="9">
        <v>42372</v>
      </c>
      <c r="B1923" s="1" t="s">
        <v>46</v>
      </c>
      <c r="C1923" s="1" t="s">
        <v>53</v>
      </c>
      <c r="D1923">
        <v>22</v>
      </c>
      <c r="E1923" s="1">
        <v>17</v>
      </c>
      <c r="F1923">
        <f t="shared" ref="F1923:F1986" si="753">IF(D1923&gt;E1923,1,0)</f>
        <v>1</v>
      </c>
      <c r="G1923">
        <f t="shared" ref="G1923:G1986" si="754">IF(E1923&gt;D1923,1,0)</f>
        <v>0</v>
      </c>
      <c r="H1923" s="4">
        <v>2.4</v>
      </c>
      <c r="I1923" s="4">
        <v>1.645</v>
      </c>
      <c r="J1923" s="4">
        <v>2.31</v>
      </c>
      <c r="K1923" s="4">
        <v>1.6890000000000001</v>
      </c>
      <c r="L1923" s="18">
        <f t="shared" ref="L1923:L1986" si="755">INT(100/H1923/10)*10</f>
        <v>40</v>
      </c>
      <c r="M1923" s="18">
        <f t="shared" ref="M1923:M1986" si="756">INT(100/I1923/5)*5</f>
        <v>60</v>
      </c>
      <c r="N1923" s="18">
        <f t="shared" ref="N1923:N1986" si="757">INT(100/J1923/5)*5</f>
        <v>40</v>
      </c>
      <c r="O1923" s="18">
        <f t="shared" ref="O1923:O1986" si="758">INT(100/K1923/5)*5</f>
        <v>55</v>
      </c>
      <c r="P1923" s="4">
        <f t="shared" ref="P1923:P1986" si="759">YEAR(A1923)*100+MONTH(A1923)</f>
        <v>201601</v>
      </c>
      <c r="Q1923" s="23">
        <f t="shared" ref="Q1923:Q1986" si="760">IF(F1923=1,H1923,H1923/I1923)</f>
        <v>2.4</v>
      </c>
      <c r="R1923" s="23">
        <f t="shared" ref="R1923:R1986" si="761">-1/(H1923-1)-1/(I1923-1)</f>
        <v>-2.2646733111849389</v>
      </c>
      <c r="S1923" s="22">
        <f t="shared" ref="S1923:S1986" si="762">Q1923+R1923</f>
        <v>0.13532668881506105</v>
      </c>
      <c r="T1923" s="5">
        <f t="shared" ref="T1923:T1986" si="763">I1923/H1923</f>
        <v>0.68541666666666667</v>
      </c>
      <c r="U1923" s="5"/>
      <c r="V1923" s="5"/>
      <c r="W1923" s="5">
        <f t="shared" ref="W1923:W1986" si="764">H1923*F1923-1</f>
        <v>1.4</v>
      </c>
      <c r="X1923" s="4">
        <f t="shared" ref="X1923:X1986" si="765">J1923*F1923-1</f>
        <v>1.31</v>
      </c>
      <c r="Y1923" s="4">
        <f t="shared" ref="Y1923:Y1986" si="766">X1923-W1923</f>
        <v>-8.9999999999999858E-2</v>
      </c>
      <c r="Z1923" s="30">
        <f t="shared" ref="Z1923:Z1986" si="767">YEAR(A1923)</f>
        <v>2016</v>
      </c>
      <c r="AA1923" s="4">
        <f t="shared" ref="AA1923:AA1986" si="768">I1923*G1923-1</f>
        <v>-1</v>
      </c>
      <c r="AB1923" s="4">
        <f t="shared" ref="AB1923:AB1986" si="769">G1923*K1923-1</f>
        <v>-1</v>
      </c>
      <c r="AC1923" s="4">
        <f t="shared" ref="AC1923:AC1986" si="770">AB1923-AA1923</f>
        <v>0</v>
      </c>
      <c r="AD1923" s="4"/>
      <c r="AE1923" s="4">
        <f t="shared" ref="AE1923:AE1986" si="771">(1/H1923-1/J1923)</f>
        <v>-1.6233766233766211E-2</v>
      </c>
      <c r="AF1923" s="31">
        <f t="shared" ref="AF1923:AF1986" si="772">H1923*F1923+I1923*G1923-2</f>
        <v>0.39999999999999991</v>
      </c>
      <c r="AG1923" s="31">
        <f t="shared" ref="AG1923:AG1986" si="773">F1923*J1923+G1923*K1923-2</f>
        <v>0.31000000000000005</v>
      </c>
      <c r="AH1923" s="3">
        <f t="shared" ref="AH1923:AH1986" si="774">IF(OR((1/H1923+1/K1923)&lt;1,(1/I1923+1/J1923)&lt;1),1,0)</f>
        <v>0</v>
      </c>
      <c r="AI1923" s="40" t="b">
        <f t="shared" ref="AI1923:AI1986" si="775">IF(MIN(1/H1923+1/K1923,1/I1923+1/J1923)&lt;0.99,1-MIN(1/H1923+1/K1923,1/I1923+1/J1923))</f>
        <v>0</v>
      </c>
      <c r="AJ1923" s="3">
        <f t="shared" ref="AJ1923:AJ1986" si="776">1-H1923*I1923/(H1923+I1923)</f>
        <v>2.3980222496909787E-2</v>
      </c>
      <c r="AK1923" s="3">
        <f t="shared" ref="AK1923:AK1986" si="777">1-(1/H1923+1/I1923)/H1923/I1923</f>
        <v>0.74048394067148515</v>
      </c>
    </row>
    <row r="1924" spans="1:37" s="3" customFormat="1" x14ac:dyDescent="0.25">
      <c r="A1924" s="9">
        <v>42372</v>
      </c>
      <c r="B1924" s="1" t="s">
        <v>40</v>
      </c>
      <c r="C1924" s="1" t="s">
        <v>39</v>
      </c>
      <c r="D1924">
        <v>38</v>
      </c>
      <c r="E1924" s="1">
        <v>10</v>
      </c>
      <c r="F1924">
        <f t="shared" si="753"/>
        <v>1</v>
      </c>
      <c r="G1924">
        <f t="shared" si="754"/>
        <v>0</v>
      </c>
      <c r="H1924" s="4">
        <v>1.2</v>
      </c>
      <c r="I1924" s="4">
        <v>5.23</v>
      </c>
      <c r="J1924" s="4">
        <v>1.248</v>
      </c>
      <c r="K1924" s="4">
        <v>4.47</v>
      </c>
      <c r="L1924" s="18">
        <f t="shared" si="755"/>
        <v>80</v>
      </c>
      <c r="M1924" s="18">
        <f t="shared" si="756"/>
        <v>15</v>
      </c>
      <c r="N1924" s="18">
        <f t="shared" si="757"/>
        <v>80</v>
      </c>
      <c r="O1924" s="18">
        <f t="shared" si="758"/>
        <v>20</v>
      </c>
      <c r="P1924" s="4">
        <f t="shared" si="759"/>
        <v>201601</v>
      </c>
      <c r="Q1924" s="23">
        <f t="shared" si="760"/>
        <v>1.2</v>
      </c>
      <c r="R1924" s="23">
        <f t="shared" si="761"/>
        <v>-5.2364066193853436</v>
      </c>
      <c r="S1924" s="22">
        <f t="shared" si="762"/>
        <v>-4.0364066193853434</v>
      </c>
      <c r="T1924" s="5">
        <f t="shared" si="763"/>
        <v>4.3583333333333343</v>
      </c>
      <c r="U1924" s="5"/>
      <c r="V1924" s="5"/>
      <c r="W1924" s="5">
        <f t="shared" si="764"/>
        <v>0.19999999999999996</v>
      </c>
      <c r="X1924" s="4">
        <f t="shared" si="765"/>
        <v>0.248</v>
      </c>
      <c r="Y1924" s="4">
        <f t="shared" si="766"/>
        <v>4.8000000000000043E-2</v>
      </c>
      <c r="Z1924" s="30">
        <f t="shared" si="767"/>
        <v>2016</v>
      </c>
      <c r="AA1924" s="4">
        <f t="shared" si="768"/>
        <v>-1</v>
      </c>
      <c r="AB1924" s="4">
        <f t="shared" si="769"/>
        <v>-1</v>
      </c>
      <c r="AC1924" s="4">
        <f t="shared" si="770"/>
        <v>0</v>
      </c>
      <c r="AD1924" s="4"/>
      <c r="AE1924" s="4">
        <f t="shared" si="771"/>
        <v>3.2051282051282048E-2</v>
      </c>
      <c r="AF1924" s="31">
        <f t="shared" si="772"/>
        <v>-0.8</v>
      </c>
      <c r="AG1924" s="31">
        <f t="shared" si="773"/>
        <v>-0.752</v>
      </c>
      <c r="AH1924" s="3">
        <f t="shared" si="774"/>
        <v>1</v>
      </c>
      <c r="AI1924" s="40" t="b">
        <f t="shared" si="775"/>
        <v>0</v>
      </c>
      <c r="AJ1924" s="3">
        <f t="shared" si="776"/>
        <v>2.3950233281493039E-2</v>
      </c>
      <c r="AK1924" s="3">
        <f t="shared" si="777"/>
        <v>0.83675303979549598</v>
      </c>
    </row>
    <row r="1925" spans="1:37" s="3" customFormat="1" x14ac:dyDescent="0.25">
      <c r="A1925" s="9">
        <v>42372</v>
      </c>
      <c r="B1925" s="1" t="s">
        <v>45</v>
      </c>
      <c r="C1925" s="1" t="s">
        <v>33</v>
      </c>
      <c r="D1925">
        <v>20</v>
      </c>
      <c r="E1925" s="1">
        <v>24</v>
      </c>
      <c r="F1925">
        <f t="shared" si="753"/>
        <v>0</v>
      </c>
      <c r="G1925">
        <f t="shared" si="754"/>
        <v>1</v>
      </c>
      <c r="H1925" s="4">
        <v>1.877</v>
      </c>
      <c r="I1925" s="4">
        <v>2.0299999999999998</v>
      </c>
      <c r="J1925" s="4">
        <v>2.12</v>
      </c>
      <c r="K1925" s="4">
        <v>1.806</v>
      </c>
      <c r="L1925" s="18">
        <f t="shared" si="755"/>
        <v>50</v>
      </c>
      <c r="M1925" s="18">
        <f t="shared" si="756"/>
        <v>45</v>
      </c>
      <c r="N1925" s="18">
        <f t="shared" si="757"/>
        <v>45</v>
      </c>
      <c r="O1925" s="18">
        <f t="shared" si="758"/>
        <v>55</v>
      </c>
      <c r="P1925" s="4">
        <f t="shared" si="759"/>
        <v>201601</v>
      </c>
      <c r="Q1925" s="23">
        <f t="shared" si="760"/>
        <v>0.92463054187192129</v>
      </c>
      <c r="R1925" s="23">
        <f t="shared" si="761"/>
        <v>-2.1111246415959086</v>
      </c>
      <c r="S1925" s="22">
        <f t="shared" si="762"/>
        <v>-1.1864940997239874</v>
      </c>
      <c r="T1925" s="5">
        <f t="shared" si="763"/>
        <v>1.08151305274374</v>
      </c>
      <c r="U1925" s="5"/>
      <c r="V1925" s="5"/>
      <c r="W1925" s="5">
        <f t="shared" si="764"/>
        <v>-1</v>
      </c>
      <c r="X1925" s="4">
        <f t="shared" si="765"/>
        <v>-1</v>
      </c>
      <c r="Y1925" s="4">
        <f t="shared" si="766"/>
        <v>0</v>
      </c>
      <c r="Z1925" s="30">
        <f t="shared" si="767"/>
        <v>2016</v>
      </c>
      <c r="AA1925" s="4">
        <f t="shared" si="768"/>
        <v>1.0299999999999998</v>
      </c>
      <c r="AB1925" s="4">
        <f t="shared" si="769"/>
        <v>0.80600000000000005</v>
      </c>
      <c r="AC1925" s="4">
        <f t="shared" si="770"/>
        <v>-0.22399999999999975</v>
      </c>
      <c r="AD1925" s="4"/>
      <c r="AE1925" s="4">
        <f t="shared" si="771"/>
        <v>6.1066937405132637E-2</v>
      </c>
      <c r="AF1925" s="31">
        <f t="shared" si="772"/>
        <v>2.9999999999999805E-2</v>
      </c>
      <c r="AG1925" s="31">
        <f t="shared" si="773"/>
        <v>-0.19399999999999995</v>
      </c>
      <c r="AH1925" s="3">
        <f t="shared" si="774"/>
        <v>1</v>
      </c>
      <c r="AI1925" s="40">
        <f t="shared" si="775"/>
        <v>3.5691049354029225E-2</v>
      </c>
      <c r="AJ1925" s="3">
        <f t="shared" si="776"/>
        <v>2.4747888405426299E-2</v>
      </c>
      <c r="AK1925" s="3">
        <f t="shared" si="777"/>
        <v>0.73089436606178926</v>
      </c>
    </row>
    <row r="1926" spans="1:37" s="3" customFormat="1" x14ac:dyDescent="0.25">
      <c r="A1926" s="9">
        <v>42372</v>
      </c>
      <c r="B1926" s="1" t="s">
        <v>44</v>
      </c>
      <c r="C1926" s="1" t="s">
        <v>43</v>
      </c>
      <c r="D1926">
        <v>24</v>
      </c>
      <c r="E1926" s="1">
        <v>16</v>
      </c>
      <c r="F1926">
        <f t="shared" si="753"/>
        <v>1</v>
      </c>
      <c r="G1926">
        <f t="shared" si="754"/>
        <v>0</v>
      </c>
      <c r="H1926" s="4">
        <v>1.27</v>
      </c>
      <c r="I1926" s="4">
        <v>4.22</v>
      </c>
      <c r="J1926" s="4">
        <v>1.2629999999999999</v>
      </c>
      <c r="K1926" s="4">
        <v>4.3</v>
      </c>
      <c r="L1926" s="18">
        <f t="shared" si="755"/>
        <v>70</v>
      </c>
      <c r="M1926" s="18">
        <f t="shared" si="756"/>
        <v>20</v>
      </c>
      <c r="N1926" s="18">
        <f t="shared" si="757"/>
        <v>75</v>
      </c>
      <c r="O1926" s="18">
        <f t="shared" si="758"/>
        <v>20</v>
      </c>
      <c r="P1926" s="4">
        <f t="shared" si="759"/>
        <v>201601</v>
      </c>
      <c r="Q1926" s="23">
        <f t="shared" si="760"/>
        <v>1.27</v>
      </c>
      <c r="R1926" s="23">
        <f t="shared" si="761"/>
        <v>-4.0142627099148838</v>
      </c>
      <c r="S1926" s="22">
        <f t="shared" si="762"/>
        <v>-2.7442627099148837</v>
      </c>
      <c r="T1926" s="5">
        <f t="shared" si="763"/>
        <v>3.3228346456692912</v>
      </c>
      <c r="U1926" s="5"/>
      <c r="V1926" s="5"/>
      <c r="W1926" s="5">
        <f t="shared" si="764"/>
        <v>0.27</v>
      </c>
      <c r="X1926" s="4">
        <f t="shared" si="765"/>
        <v>0.2629999999999999</v>
      </c>
      <c r="Y1926" s="4">
        <f t="shared" si="766"/>
        <v>-7.0000000000001172E-3</v>
      </c>
      <c r="Z1926" s="30">
        <f t="shared" si="767"/>
        <v>2016</v>
      </c>
      <c r="AA1926" s="4">
        <f t="shared" si="768"/>
        <v>-1</v>
      </c>
      <c r="AB1926" s="4">
        <f t="shared" si="769"/>
        <v>-1</v>
      </c>
      <c r="AC1926" s="4">
        <f t="shared" si="770"/>
        <v>0</v>
      </c>
      <c r="AD1926" s="4"/>
      <c r="AE1926" s="4">
        <f t="shared" si="771"/>
        <v>-4.3640625681885536E-3</v>
      </c>
      <c r="AF1926" s="31">
        <f t="shared" si="772"/>
        <v>-0.73</v>
      </c>
      <c r="AG1926" s="31">
        <f t="shared" si="773"/>
        <v>-0.7370000000000001</v>
      </c>
      <c r="AH1926" s="3">
        <f t="shared" si="774"/>
        <v>0</v>
      </c>
      <c r="AI1926" s="40" t="b">
        <f t="shared" si="775"/>
        <v>0</v>
      </c>
      <c r="AJ1926" s="3">
        <f t="shared" si="776"/>
        <v>2.3788706739526488E-2</v>
      </c>
      <c r="AK1926" s="3">
        <f t="shared" si="777"/>
        <v>0.80886509694225106</v>
      </c>
    </row>
    <row r="1927" spans="1:37" s="3" customFormat="1" x14ac:dyDescent="0.25">
      <c r="A1927" s="9">
        <v>42372</v>
      </c>
      <c r="B1927" s="1" t="s">
        <v>58</v>
      </c>
      <c r="C1927" s="1" t="s">
        <v>57</v>
      </c>
      <c r="D1927">
        <v>12</v>
      </c>
      <c r="E1927" s="1">
        <v>28</v>
      </c>
      <c r="F1927">
        <f t="shared" si="753"/>
        <v>0</v>
      </c>
      <c r="G1927">
        <f t="shared" si="754"/>
        <v>1</v>
      </c>
      <c r="H1927" s="4">
        <v>4.3</v>
      </c>
      <c r="I1927" s="4">
        <v>1.2629999999999999</v>
      </c>
      <c r="J1927" s="4">
        <v>5.98</v>
      </c>
      <c r="K1927" s="4">
        <v>1.1659999999999999</v>
      </c>
      <c r="L1927" s="18">
        <f t="shared" si="755"/>
        <v>20</v>
      </c>
      <c r="M1927" s="18">
        <f t="shared" si="756"/>
        <v>75</v>
      </c>
      <c r="N1927" s="18">
        <f t="shared" si="757"/>
        <v>15</v>
      </c>
      <c r="O1927" s="18">
        <f t="shared" si="758"/>
        <v>85</v>
      </c>
      <c r="P1927" s="4">
        <f t="shared" si="759"/>
        <v>201601</v>
      </c>
      <c r="Q1927" s="23">
        <f t="shared" si="760"/>
        <v>3.4045922406967537</v>
      </c>
      <c r="R1927" s="23">
        <f t="shared" si="761"/>
        <v>-4.105311671851597</v>
      </c>
      <c r="S1927" s="22">
        <f t="shared" si="762"/>
        <v>-0.70071943115484325</v>
      </c>
      <c r="T1927" s="5">
        <f t="shared" si="763"/>
        <v>0.29372093023255813</v>
      </c>
      <c r="U1927" s="5"/>
      <c r="V1927" s="5"/>
      <c r="W1927" s="5">
        <f t="shared" si="764"/>
        <v>-1</v>
      </c>
      <c r="X1927" s="4">
        <f t="shared" si="765"/>
        <v>-1</v>
      </c>
      <c r="Y1927" s="4">
        <f t="shared" si="766"/>
        <v>0</v>
      </c>
      <c r="Z1927" s="30">
        <f t="shared" si="767"/>
        <v>2016</v>
      </c>
      <c r="AA1927" s="4">
        <f t="shared" si="768"/>
        <v>0.2629999999999999</v>
      </c>
      <c r="AB1927" s="4">
        <f t="shared" si="769"/>
        <v>0.16599999999999993</v>
      </c>
      <c r="AC1927" s="4">
        <f t="shared" si="770"/>
        <v>-9.6999999999999975E-2</v>
      </c>
      <c r="AD1927" s="4"/>
      <c r="AE1927" s="4">
        <f t="shared" si="771"/>
        <v>6.533405926732519E-2</v>
      </c>
      <c r="AF1927" s="31">
        <f t="shared" si="772"/>
        <v>-0.7370000000000001</v>
      </c>
      <c r="AG1927" s="31">
        <f t="shared" si="773"/>
        <v>-0.83400000000000007</v>
      </c>
      <c r="AH1927" s="3">
        <f t="shared" si="774"/>
        <v>1</v>
      </c>
      <c r="AI1927" s="40">
        <f t="shared" si="775"/>
        <v>4.1010282361103378E-2</v>
      </c>
      <c r="AJ1927" s="3">
        <f t="shared" si="776"/>
        <v>2.3746180118641047E-2</v>
      </c>
      <c r="AK1927" s="3">
        <f t="shared" si="777"/>
        <v>0.81138968183796023</v>
      </c>
    </row>
    <row r="1928" spans="1:37" s="3" customFormat="1" x14ac:dyDescent="0.25">
      <c r="A1928" s="9">
        <v>42372</v>
      </c>
      <c r="B1928" s="1" t="s">
        <v>37</v>
      </c>
      <c r="C1928" s="1" t="s">
        <v>48</v>
      </c>
      <c r="D1928">
        <v>23</v>
      </c>
      <c r="E1928" s="1">
        <v>34</v>
      </c>
      <c r="F1928">
        <f t="shared" si="753"/>
        <v>0</v>
      </c>
      <c r="G1928">
        <f t="shared" si="754"/>
        <v>1</v>
      </c>
      <c r="H1928" s="4">
        <v>1.546</v>
      </c>
      <c r="I1928" s="4">
        <v>2.65</v>
      </c>
      <c r="J1928" s="4">
        <v>1.5980000000000001</v>
      </c>
      <c r="K1928" s="4">
        <v>2.5099999999999998</v>
      </c>
      <c r="L1928" s="18">
        <f t="shared" si="755"/>
        <v>60</v>
      </c>
      <c r="M1928" s="18">
        <f t="shared" si="756"/>
        <v>35</v>
      </c>
      <c r="N1928" s="18">
        <f t="shared" si="757"/>
        <v>60</v>
      </c>
      <c r="O1928" s="18">
        <f t="shared" si="758"/>
        <v>35</v>
      </c>
      <c r="P1928" s="4">
        <f t="shared" si="759"/>
        <v>201601</v>
      </c>
      <c r="Q1928" s="23">
        <f t="shared" si="760"/>
        <v>0.58339622641509437</v>
      </c>
      <c r="R1928" s="23">
        <f t="shared" si="761"/>
        <v>-2.4375624375624376</v>
      </c>
      <c r="S1928" s="22">
        <f t="shared" si="762"/>
        <v>-1.8541662111473434</v>
      </c>
      <c r="T1928" s="5">
        <f t="shared" si="763"/>
        <v>1.7141009055627425</v>
      </c>
      <c r="U1928" s="5"/>
      <c r="V1928" s="5"/>
      <c r="W1928" s="5">
        <f t="shared" si="764"/>
        <v>-1</v>
      </c>
      <c r="X1928" s="4">
        <f t="shared" si="765"/>
        <v>-1</v>
      </c>
      <c r="Y1928" s="4">
        <f t="shared" si="766"/>
        <v>0</v>
      </c>
      <c r="Z1928" s="30">
        <f t="shared" si="767"/>
        <v>2016</v>
      </c>
      <c r="AA1928" s="4">
        <f t="shared" si="768"/>
        <v>1.65</v>
      </c>
      <c r="AB1928" s="4">
        <f t="shared" si="769"/>
        <v>1.5099999999999998</v>
      </c>
      <c r="AC1928" s="4">
        <f t="shared" si="770"/>
        <v>-0.14000000000000012</v>
      </c>
      <c r="AD1928" s="4"/>
      <c r="AE1928" s="4">
        <f t="shared" si="771"/>
        <v>2.1048302616303971E-2</v>
      </c>
      <c r="AF1928" s="31">
        <f t="shared" si="772"/>
        <v>0.64999999999999991</v>
      </c>
      <c r="AG1928" s="31">
        <f t="shared" si="773"/>
        <v>0.50999999999999979</v>
      </c>
      <c r="AH1928" s="3">
        <f t="shared" si="774"/>
        <v>0</v>
      </c>
      <c r="AI1928" s="40" t="b">
        <f t="shared" si="775"/>
        <v>0</v>
      </c>
      <c r="AJ1928" s="3">
        <f t="shared" si="776"/>
        <v>2.3617731172545287E-2</v>
      </c>
      <c r="AK1928" s="3">
        <f t="shared" si="777"/>
        <v>0.75000878201394405</v>
      </c>
    </row>
    <row r="1929" spans="1:37" s="3" customFormat="1" x14ac:dyDescent="0.25">
      <c r="A1929" s="9">
        <v>42372</v>
      </c>
      <c r="B1929" s="1" t="s">
        <v>62</v>
      </c>
      <c r="C1929" s="1" t="s">
        <v>60</v>
      </c>
      <c r="D1929">
        <v>13</v>
      </c>
      <c r="E1929" s="1">
        <v>20</v>
      </c>
      <c r="F1929">
        <f t="shared" si="753"/>
        <v>0</v>
      </c>
      <c r="G1929">
        <f t="shared" si="754"/>
        <v>1</v>
      </c>
      <c r="H1929" s="4">
        <v>1.581</v>
      </c>
      <c r="I1929" s="4">
        <v>2.5499999999999998</v>
      </c>
      <c r="J1929" s="4">
        <v>1.68</v>
      </c>
      <c r="K1929" s="4">
        <v>2.33</v>
      </c>
      <c r="L1929" s="18">
        <f t="shared" si="755"/>
        <v>60</v>
      </c>
      <c r="M1929" s="18">
        <f t="shared" si="756"/>
        <v>35</v>
      </c>
      <c r="N1929" s="18">
        <f t="shared" si="757"/>
        <v>55</v>
      </c>
      <c r="O1929" s="18">
        <f t="shared" si="758"/>
        <v>40</v>
      </c>
      <c r="P1929" s="4">
        <f t="shared" si="759"/>
        <v>201601</v>
      </c>
      <c r="Q1929" s="23">
        <f t="shared" si="760"/>
        <v>0.62</v>
      </c>
      <c r="R1929" s="23">
        <f t="shared" si="761"/>
        <v>-2.3663316861917716</v>
      </c>
      <c r="S1929" s="22">
        <f t="shared" si="762"/>
        <v>-1.7463316861917715</v>
      </c>
      <c r="T1929" s="5">
        <f t="shared" si="763"/>
        <v>1.6129032258064515</v>
      </c>
      <c r="U1929" s="5"/>
      <c r="V1929" s="5"/>
      <c r="W1929" s="5">
        <f t="shared" si="764"/>
        <v>-1</v>
      </c>
      <c r="X1929" s="4">
        <f t="shared" si="765"/>
        <v>-1</v>
      </c>
      <c r="Y1929" s="4">
        <f t="shared" si="766"/>
        <v>0</v>
      </c>
      <c r="Z1929" s="30">
        <f t="shared" si="767"/>
        <v>2016</v>
      </c>
      <c r="AA1929" s="4">
        <f t="shared" si="768"/>
        <v>1.5499999999999998</v>
      </c>
      <c r="AB1929" s="4">
        <f t="shared" si="769"/>
        <v>1.33</v>
      </c>
      <c r="AC1929" s="4">
        <f t="shared" si="770"/>
        <v>-0.21999999999999975</v>
      </c>
      <c r="AD1929" s="4"/>
      <c r="AE1929" s="4">
        <f t="shared" si="771"/>
        <v>3.7272973705611334E-2</v>
      </c>
      <c r="AF1929" s="31">
        <f t="shared" si="772"/>
        <v>0.54999999999999982</v>
      </c>
      <c r="AG1929" s="31">
        <f t="shared" si="773"/>
        <v>0.33000000000000007</v>
      </c>
      <c r="AH1929" s="3">
        <f t="shared" si="774"/>
        <v>1</v>
      </c>
      <c r="AI1929" s="40">
        <f t="shared" si="775"/>
        <v>1.2605042016806678E-2</v>
      </c>
      <c r="AJ1929" s="3">
        <f t="shared" si="776"/>
        <v>2.4074074074074248E-2</v>
      </c>
      <c r="AK1929" s="3">
        <f t="shared" si="777"/>
        <v>0.74583772204516752</v>
      </c>
    </row>
    <row r="1930" spans="1:37" s="3" customFormat="1" x14ac:dyDescent="0.25">
      <c r="A1930" s="9">
        <v>42372</v>
      </c>
      <c r="B1930" s="1" t="s">
        <v>47</v>
      </c>
      <c r="C1930" s="1" t="s">
        <v>56</v>
      </c>
      <c r="D1930">
        <v>30</v>
      </c>
      <c r="E1930" s="1">
        <v>6</v>
      </c>
      <c r="F1930">
        <f t="shared" si="753"/>
        <v>1</v>
      </c>
      <c r="G1930">
        <f t="shared" si="754"/>
        <v>0</v>
      </c>
      <c r="H1930" s="4">
        <v>1.393</v>
      </c>
      <c r="I1930" s="4">
        <v>3.26</v>
      </c>
      <c r="J1930" s="4">
        <v>1.454</v>
      </c>
      <c r="K1930" s="4">
        <v>2.97</v>
      </c>
      <c r="L1930" s="18">
        <f t="shared" si="755"/>
        <v>70</v>
      </c>
      <c r="M1930" s="18">
        <f t="shared" si="756"/>
        <v>30</v>
      </c>
      <c r="N1930" s="18">
        <f t="shared" si="757"/>
        <v>65</v>
      </c>
      <c r="O1930" s="18">
        <f t="shared" si="758"/>
        <v>30</v>
      </c>
      <c r="P1930" s="4">
        <f t="shared" si="759"/>
        <v>201601</v>
      </c>
      <c r="Q1930" s="23">
        <f t="shared" si="760"/>
        <v>1.393</v>
      </c>
      <c r="R1930" s="23">
        <f t="shared" si="761"/>
        <v>-2.987007138192709</v>
      </c>
      <c r="S1930" s="22">
        <f t="shared" si="762"/>
        <v>-1.594007138192709</v>
      </c>
      <c r="T1930" s="5">
        <f t="shared" si="763"/>
        <v>2.3402727925340989</v>
      </c>
      <c r="U1930" s="5"/>
      <c r="V1930" s="5"/>
      <c r="W1930" s="5">
        <f t="shared" si="764"/>
        <v>0.39300000000000002</v>
      </c>
      <c r="X1930" s="4">
        <f t="shared" si="765"/>
        <v>0.45399999999999996</v>
      </c>
      <c r="Y1930" s="4">
        <f t="shared" si="766"/>
        <v>6.0999999999999943E-2</v>
      </c>
      <c r="Z1930" s="30">
        <f t="shared" si="767"/>
        <v>2016</v>
      </c>
      <c r="AA1930" s="4">
        <f t="shared" si="768"/>
        <v>-1</v>
      </c>
      <c r="AB1930" s="4">
        <f t="shared" si="769"/>
        <v>-1</v>
      </c>
      <c r="AC1930" s="4">
        <f t="shared" si="770"/>
        <v>0</v>
      </c>
      <c r="AD1930" s="4"/>
      <c r="AE1930" s="4">
        <f t="shared" si="771"/>
        <v>3.0117180518430153E-2</v>
      </c>
      <c r="AF1930" s="31">
        <f t="shared" si="772"/>
        <v>-0.60699999999999998</v>
      </c>
      <c r="AG1930" s="31">
        <f t="shared" si="773"/>
        <v>-0.54600000000000004</v>
      </c>
      <c r="AH1930" s="3">
        <f t="shared" si="774"/>
        <v>1</v>
      </c>
      <c r="AI1930" s="40" t="b">
        <f t="shared" si="775"/>
        <v>0</v>
      </c>
      <c r="AJ1930" s="3">
        <f t="shared" si="776"/>
        <v>2.4031807436062702E-2</v>
      </c>
      <c r="AK1930" s="3">
        <f t="shared" si="777"/>
        <v>0.77437063582768029</v>
      </c>
    </row>
    <row r="1931" spans="1:37" s="3" customFormat="1" x14ac:dyDescent="0.25">
      <c r="A1931" s="9">
        <v>42372</v>
      </c>
      <c r="B1931" s="1" t="s">
        <v>36</v>
      </c>
      <c r="C1931" s="1" t="s">
        <v>50</v>
      </c>
      <c r="D1931">
        <v>30</v>
      </c>
      <c r="E1931" s="1">
        <v>24</v>
      </c>
      <c r="F1931">
        <f t="shared" si="753"/>
        <v>1</v>
      </c>
      <c r="G1931">
        <f t="shared" si="754"/>
        <v>0</v>
      </c>
      <c r="H1931" s="4">
        <v>1.526</v>
      </c>
      <c r="I1931" s="4">
        <v>2.71</v>
      </c>
      <c r="J1931" s="4">
        <v>1.54</v>
      </c>
      <c r="K1931" s="4">
        <v>2.66</v>
      </c>
      <c r="L1931" s="18">
        <f t="shared" si="755"/>
        <v>60</v>
      </c>
      <c r="M1931" s="18">
        <f t="shared" si="756"/>
        <v>35</v>
      </c>
      <c r="N1931" s="18">
        <f t="shared" si="757"/>
        <v>60</v>
      </c>
      <c r="O1931" s="18">
        <f t="shared" si="758"/>
        <v>35</v>
      </c>
      <c r="P1931" s="4">
        <f t="shared" si="759"/>
        <v>201601</v>
      </c>
      <c r="Q1931" s="23">
        <f t="shared" si="760"/>
        <v>1.526</v>
      </c>
      <c r="R1931" s="23">
        <f t="shared" si="761"/>
        <v>-2.4859360060480729</v>
      </c>
      <c r="S1931" s="22">
        <f t="shared" si="762"/>
        <v>-0.95993600604807283</v>
      </c>
      <c r="T1931" s="5">
        <f t="shared" si="763"/>
        <v>1.7758846657929226</v>
      </c>
      <c r="U1931" s="5"/>
      <c r="V1931" s="5"/>
      <c r="W1931" s="5">
        <f t="shared" si="764"/>
        <v>0.52600000000000002</v>
      </c>
      <c r="X1931" s="4">
        <f t="shared" si="765"/>
        <v>0.54</v>
      </c>
      <c r="Y1931" s="4">
        <f t="shared" si="766"/>
        <v>1.4000000000000012E-2</v>
      </c>
      <c r="Z1931" s="30">
        <f t="shared" si="767"/>
        <v>2016</v>
      </c>
      <c r="AA1931" s="4">
        <f t="shared" si="768"/>
        <v>-1</v>
      </c>
      <c r="AB1931" s="4">
        <f t="shared" si="769"/>
        <v>-1</v>
      </c>
      <c r="AC1931" s="4">
        <f t="shared" si="770"/>
        <v>0</v>
      </c>
      <c r="AD1931" s="4"/>
      <c r="AE1931" s="4">
        <f t="shared" si="771"/>
        <v>5.9573454068866383E-3</v>
      </c>
      <c r="AF1931" s="31">
        <f t="shared" si="772"/>
        <v>-0.47399999999999998</v>
      </c>
      <c r="AG1931" s="31">
        <f t="shared" si="773"/>
        <v>-0.45999999999999996</v>
      </c>
      <c r="AH1931" s="3">
        <f t="shared" si="774"/>
        <v>0</v>
      </c>
      <c r="AI1931" s="40" t="b">
        <f t="shared" si="775"/>
        <v>0</v>
      </c>
      <c r="AJ1931" s="3">
        <f t="shared" si="776"/>
        <v>2.3734655335221788E-2</v>
      </c>
      <c r="AK1931" s="3">
        <f t="shared" si="777"/>
        <v>0.7523100973544814</v>
      </c>
    </row>
    <row r="1932" spans="1:37" s="3" customFormat="1" x14ac:dyDescent="0.25">
      <c r="A1932" s="9">
        <v>42372</v>
      </c>
      <c r="B1932" s="1" t="s">
        <v>49</v>
      </c>
      <c r="C1932" s="1" t="s">
        <v>54</v>
      </c>
      <c r="D1932">
        <v>23</v>
      </c>
      <c r="E1932" s="1">
        <v>17</v>
      </c>
      <c r="F1932">
        <f t="shared" si="753"/>
        <v>1</v>
      </c>
      <c r="G1932">
        <f t="shared" si="754"/>
        <v>0</v>
      </c>
      <c r="H1932" s="4">
        <v>1.357</v>
      </c>
      <c r="I1932" s="4">
        <v>3.48</v>
      </c>
      <c r="J1932" s="4">
        <v>1.3440000000000001</v>
      </c>
      <c r="K1932" s="4">
        <v>3.56</v>
      </c>
      <c r="L1932" s="18">
        <f t="shared" si="755"/>
        <v>70</v>
      </c>
      <c r="M1932" s="18">
        <f t="shared" si="756"/>
        <v>25</v>
      </c>
      <c r="N1932" s="18">
        <f t="shared" si="757"/>
        <v>70</v>
      </c>
      <c r="O1932" s="18">
        <f t="shared" si="758"/>
        <v>25</v>
      </c>
      <c r="P1932" s="4">
        <f t="shared" si="759"/>
        <v>201601</v>
      </c>
      <c r="Q1932" s="23">
        <f t="shared" si="760"/>
        <v>1.357</v>
      </c>
      <c r="R1932" s="23">
        <f t="shared" si="761"/>
        <v>-3.204346254630885</v>
      </c>
      <c r="S1932" s="22">
        <f t="shared" si="762"/>
        <v>-1.847346254630885</v>
      </c>
      <c r="T1932" s="5">
        <f t="shared" si="763"/>
        <v>2.5644804716285927</v>
      </c>
      <c r="U1932" s="5"/>
      <c r="V1932" s="5"/>
      <c r="W1932" s="5">
        <f t="shared" si="764"/>
        <v>0.35699999999999998</v>
      </c>
      <c r="X1932" s="4">
        <f t="shared" si="765"/>
        <v>0.34400000000000008</v>
      </c>
      <c r="Y1932" s="4">
        <f t="shared" si="766"/>
        <v>-1.2999999999999901E-2</v>
      </c>
      <c r="Z1932" s="30">
        <f t="shared" si="767"/>
        <v>2016</v>
      </c>
      <c r="AA1932" s="4">
        <f t="shared" si="768"/>
        <v>-1</v>
      </c>
      <c r="AB1932" s="4">
        <f t="shared" si="769"/>
        <v>-1</v>
      </c>
      <c r="AC1932" s="4">
        <f t="shared" si="770"/>
        <v>0</v>
      </c>
      <c r="AD1932" s="4"/>
      <c r="AE1932" s="4">
        <f t="shared" si="771"/>
        <v>-7.1279432922762842E-3</v>
      </c>
      <c r="AF1932" s="31">
        <f t="shared" si="772"/>
        <v>-0.64300000000000002</v>
      </c>
      <c r="AG1932" s="31">
        <f t="shared" si="773"/>
        <v>-0.65599999999999992</v>
      </c>
      <c r="AH1932" s="3">
        <f t="shared" si="774"/>
        <v>0</v>
      </c>
      <c r="AI1932" s="40" t="b">
        <f t="shared" si="775"/>
        <v>0</v>
      </c>
      <c r="AJ1932" s="3">
        <f t="shared" si="776"/>
        <v>2.3700640893115521E-2</v>
      </c>
      <c r="AK1932" s="3">
        <f t="shared" si="777"/>
        <v>0.78310082297952233</v>
      </c>
    </row>
    <row r="1933" spans="1:37" s="3" customFormat="1" x14ac:dyDescent="0.25">
      <c r="A1933" s="9">
        <v>42372</v>
      </c>
      <c r="B1933" s="1" t="s">
        <v>51</v>
      </c>
      <c r="C1933" s="1" t="s">
        <v>52</v>
      </c>
      <c r="D1933">
        <v>20</v>
      </c>
      <c r="E1933" s="1">
        <v>10</v>
      </c>
      <c r="F1933">
        <f t="shared" si="753"/>
        <v>1</v>
      </c>
      <c r="G1933">
        <f t="shared" si="754"/>
        <v>0</v>
      </c>
      <c r="H1933" s="4">
        <v>4.93</v>
      </c>
      <c r="I1933" s="4">
        <v>1.2170000000000001</v>
      </c>
      <c r="J1933" s="4">
        <v>4.3</v>
      </c>
      <c r="K1933" s="4">
        <v>1.2629999999999999</v>
      </c>
      <c r="L1933" s="18">
        <f t="shared" si="755"/>
        <v>20</v>
      </c>
      <c r="M1933" s="18">
        <f t="shared" si="756"/>
        <v>80</v>
      </c>
      <c r="N1933" s="18">
        <f t="shared" si="757"/>
        <v>20</v>
      </c>
      <c r="O1933" s="18">
        <f t="shared" si="758"/>
        <v>75</v>
      </c>
      <c r="P1933" s="4">
        <f t="shared" si="759"/>
        <v>201601</v>
      </c>
      <c r="Q1933" s="23">
        <f t="shared" si="760"/>
        <v>4.93</v>
      </c>
      <c r="R1933" s="23">
        <f t="shared" si="761"/>
        <v>-4.8627478570842264</v>
      </c>
      <c r="S1933" s="22">
        <f t="shared" si="762"/>
        <v>6.7252142915773305E-2</v>
      </c>
      <c r="T1933" s="5">
        <f t="shared" si="763"/>
        <v>0.2468559837728195</v>
      </c>
      <c r="U1933" s="5"/>
      <c r="V1933" s="5"/>
      <c r="W1933" s="5">
        <f t="shared" si="764"/>
        <v>3.9299999999999997</v>
      </c>
      <c r="X1933" s="4">
        <f t="shared" si="765"/>
        <v>3.3</v>
      </c>
      <c r="Y1933" s="4">
        <f t="shared" si="766"/>
        <v>-0.62999999999999989</v>
      </c>
      <c r="Z1933" s="30">
        <f t="shared" si="767"/>
        <v>2016</v>
      </c>
      <c r="AA1933" s="4">
        <f t="shared" si="768"/>
        <v>-1</v>
      </c>
      <c r="AB1933" s="4">
        <f t="shared" si="769"/>
        <v>-1</v>
      </c>
      <c r="AC1933" s="4">
        <f t="shared" si="770"/>
        <v>0</v>
      </c>
      <c r="AD1933" s="4"/>
      <c r="AE1933" s="4">
        <f t="shared" si="771"/>
        <v>-2.9718382942591604E-2</v>
      </c>
      <c r="AF1933" s="31">
        <f t="shared" si="772"/>
        <v>2.9299999999999997</v>
      </c>
      <c r="AG1933" s="31">
        <f t="shared" si="773"/>
        <v>2.2999999999999998</v>
      </c>
      <c r="AH1933" s="3">
        <f t="shared" si="774"/>
        <v>1</v>
      </c>
      <c r="AI1933" s="40" t="b">
        <f t="shared" si="775"/>
        <v>0</v>
      </c>
      <c r="AJ1933" s="3">
        <f t="shared" si="776"/>
        <v>2.3945013827883499E-2</v>
      </c>
      <c r="AK1933" s="3">
        <f t="shared" si="777"/>
        <v>0.82923918531963869</v>
      </c>
    </row>
    <row r="1934" spans="1:37" s="3" customFormat="1" x14ac:dyDescent="0.25">
      <c r="A1934" s="9">
        <v>42372</v>
      </c>
      <c r="B1934" s="1" t="s">
        <v>34</v>
      </c>
      <c r="C1934" s="1" t="s">
        <v>55</v>
      </c>
      <c r="D1934">
        <v>30</v>
      </c>
      <c r="E1934" s="1">
        <v>35</v>
      </c>
      <c r="F1934">
        <f t="shared" si="753"/>
        <v>0</v>
      </c>
      <c r="G1934">
        <f t="shared" si="754"/>
        <v>1</v>
      </c>
      <c r="H1934" s="4">
        <v>1.5740000000000001</v>
      </c>
      <c r="I1934" s="4">
        <v>2.57</v>
      </c>
      <c r="J1934" s="4">
        <v>1.4950000000000001</v>
      </c>
      <c r="K1934" s="4">
        <v>2.81</v>
      </c>
      <c r="L1934" s="18">
        <f t="shared" si="755"/>
        <v>60</v>
      </c>
      <c r="M1934" s="18">
        <f t="shared" si="756"/>
        <v>35</v>
      </c>
      <c r="N1934" s="18">
        <f t="shared" si="757"/>
        <v>65</v>
      </c>
      <c r="O1934" s="18">
        <f t="shared" si="758"/>
        <v>35</v>
      </c>
      <c r="P1934" s="4">
        <f t="shared" si="759"/>
        <v>201601</v>
      </c>
      <c r="Q1934" s="23">
        <f t="shared" si="760"/>
        <v>0.61245136186770432</v>
      </c>
      <c r="R1934" s="23">
        <f t="shared" si="761"/>
        <v>-2.37910295390488</v>
      </c>
      <c r="S1934" s="22">
        <f t="shared" si="762"/>
        <v>-1.7666515920371757</v>
      </c>
      <c r="T1934" s="5">
        <f t="shared" si="763"/>
        <v>1.6327827191867852</v>
      </c>
      <c r="U1934" s="5"/>
      <c r="V1934" s="5"/>
      <c r="W1934" s="5">
        <f t="shared" si="764"/>
        <v>-1</v>
      </c>
      <c r="X1934" s="4">
        <f t="shared" si="765"/>
        <v>-1</v>
      </c>
      <c r="Y1934" s="4">
        <f t="shared" si="766"/>
        <v>0</v>
      </c>
      <c r="Z1934" s="30">
        <f t="shared" si="767"/>
        <v>2016</v>
      </c>
      <c r="AA1934" s="4">
        <f t="shared" si="768"/>
        <v>1.5699999999999998</v>
      </c>
      <c r="AB1934" s="4">
        <f t="shared" si="769"/>
        <v>1.81</v>
      </c>
      <c r="AC1934" s="4">
        <f t="shared" si="770"/>
        <v>0.24000000000000021</v>
      </c>
      <c r="AD1934" s="4"/>
      <c r="AE1934" s="4">
        <f t="shared" si="771"/>
        <v>-3.3572305822457738E-2</v>
      </c>
      <c r="AF1934" s="31">
        <f t="shared" si="772"/>
        <v>0.56999999999999984</v>
      </c>
      <c r="AG1934" s="31">
        <f t="shared" si="773"/>
        <v>0.81</v>
      </c>
      <c r="AH1934" s="3">
        <f t="shared" si="774"/>
        <v>1</v>
      </c>
      <c r="AI1934" s="40" t="b">
        <f t="shared" si="775"/>
        <v>0</v>
      </c>
      <c r="AJ1934" s="3">
        <f t="shared" si="776"/>
        <v>2.3846525096525073E-2</v>
      </c>
      <c r="AK1934" s="3">
        <f t="shared" si="777"/>
        <v>0.74675315471412018</v>
      </c>
    </row>
    <row r="1935" spans="1:37" s="3" customFormat="1" x14ac:dyDescent="0.25">
      <c r="A1935" s="9">
        <v>42366</v>
      </c>
      <c r="B1935" s="1" t="s">
        <v>35</v>
      </c>
      <c r="C1935" s="1" t="s">
        <v>44</v>
      </c>
      <c r="D1935">
        <v>20</v>
      </c>
      <c r="E1935" s="1">
        <v>17</v>
      </c>
      <c r="F1935">
        <f t="shared" si="753"/>
        <v>1</v>
      </c>
      <c r="G1935">
        <f t="shared" si="754"/>
        <v>0</v>
      </c>
      <c r="H1935" s="4">
        <v>1.5309999999999999</v>
      </c>
      <c r="I1935" s="4">
        <v>2.69</v>
      </c>
      <c r="J1935" s="4">
        <v>1.54</v>
      </c>
      <c r="K1935" s="4">
        <v>2.66</v>
      </c>
      <c r="L1935" s="18">
        <f t="shared" si="755"/>
        <v>60</v>
      </c>
      <c r="M1935" s="18">
        <f t="shared" si="756"/>
        <v>35</v>
      </c>
      <c r="N1935" s="18">
        <f t="shared" si="757"/>
        <v>60</v>
      </c>
      <c r="O1935" s="18">
        <f t="shared" si="758"/>
        <v>35</v>
      </c>
      <c r="P1935" s="4">
        <f t="shared" si="759"/>
        <v>201512</v>
      </c>
      <c r="Q1935" s="23">
        <f t="shared" si="760"/>
        <v>1.5309999999999999</v>
      </c>
      <c r="R1935" s="23">
        <f t="shared" si="761"/>
        <v>-2.474955147706126</v>
      </c>
      <c r="S1935" s="22">
        <f t="shared" si="762"/>
        <v>-0.9439551477061261</v>
      </c>
      <c r="T1935" s="5">
        <f t="shared" si="763"/>
        <v>1.7570215545395167</v>
      </c>
      <c r="U1935" s="5"/>
      <c r="V1935" s="5"/>
      <c r="W1935" s="5">
        <f t="shared" si="764"/>
        <v>0.53099999999999992</v>
      </c>
      <c r="X1935" s="4">
        <f t="shared" si="765"/>
        <v>0.54</v>
      </c>
      <c r="Y1935" s="4">
        <f t="shared" si="766"/>
        <v>9.000000000000119E-3</v>
      </c>
      <c r="Z1935" s="30">
        <f t="shared" si="767"/>
        <v>2015</v>
      </c>
      <c r="AA1935" s="4">
        <f t="shared" si="768"/>
        <v>-1</v>
      </c>
      <c r="AB1935" s="4">
        <f t="shared" si="769"/>
        <v>-1</v>
      </c>
      <c r="AC1935" s="4">
        <f t="shared" si="770"/>
        <v>0</v>
      </c>
      <c r="AD1935" s="4"/>
      <c r="AE1935" s="4">
        <f t="shared" si="771"/>
        <v>3.8172147904349529E-3</v>
      </c>
      <c r="AF1935" s="31">
        <f t="shared" si="772"/>
        <v>-0.46900000000000008</v>
      </c>
      <c r="AG1935" s="31">
        <f t="shared" si="773"/>
        <v>-0.45999999999999996</v>
      </c>
      <c r="AH1935" s="3">
        <f t="shared" si="774"/>
        <v>0</v>
      </c>
      <c r="AI1935" s="40" t="b">
        <f t="shared" si="775"/>
        <v>0</v>
      </c>
      <c r="AJ1935" s="3">
        <f t="shared" si="776"/>
        <v>2.4309405354181579E-2</v>
      </c>
      <c r="AK1935" s="3">
        <f t="shared" si="777"/>
        <v>0.75113695496614086</v>
      </c>
    </row>
    <row r="1936" spans="1:37" s="3" customFormat="1" x14ac:dyDescent="0.25">
      <c r="A1936" s="9">
        <v>42365</v>
      </c>
      <c r="B1936" s="1" t="s">
        <v>63</v>
      </c>
      <c r="C1936" s="1" t="s">
        <v>62</v>
      </c>
      <c r="D1936">
        <v>38</v>
      </c>
      <c r="E1936" s="1">
        <v>8</v>
      </c>
      <c r="F1936">
        <f t="shared" si="753"/>
        <v>1</v>
      </c>
      <c r="G1936">
        <f t="shared" si="754"/>
        <v>0</v>
      </c>
      <c r="H1936" s="4">
        <v>1.49</v>
      </c>
      <c r="I1936" s="4">
        <v>2.83</v>
      </c>
      <c r="J1936" s="4">
        <v>1.403</v>
      </c>
      <c r="K1936" s="4">
        <v>3.21</v>
      </c>
      <c r="L1936" s="18">
        <f t="shared" si="755"/>
        <v>60</v>
      </c>
      <c r="M1936" s="18">
        <f t="shared" si="756"/>
        <v>35</v>
      </c>
      <c r="N1936" s="18">
        <f t="shared" si="757"/>
        <v>70</v>
      </c>
      <c r="O1936" s="18">
        <f t="shared" si="758"/>
        <v>30</v>
      </c>
      <c r="P1936" s="4">
        <f t="shared" si="759"/>
        <v>201512</v>
      </c>
      <c r="Q1936" s="23">
        <f t="shared" si="760"/>
        <v>1.49</v>
      </c>
      <c r="R1936" s="23">
        <f t="shared" si="761"/>
        <v>-2.5872644139623064</v>
      </c>
      <c r="S1936" s="22">
        <f t="shared" si="762"/>
        <v>-1.0972644139623065</v>
      </c>
      <c r="T1936" s="5">
        <f t="shared" si="763"/>
        <v>1.8993288590604027</v>
      </c>
      <c r="U1936" s="5"/>
      <c r="V1936" s="5"/>
      <c r="W1936" s="5">
        <f t="shared" si="764"/>
        <v>0.49</v>
      </c>
      <c r="X1936" s="4">
        <f t="shared" si="765"/>
        <v>0.40300000000000002</v>
      </c>
      <c r="Y1936" s="4">
        <f t="shared" si="766"/>
        <v>-8.6999999999999966E-2</v>
      </c>
      <c r="Z1936" s="30">
        <f t="shared" si="767"/>
        <v>2015</v>
      </c>
      <c r="AA1936" s="4">
        <f t="shared" si="768"/>
        <v>-1</v>
      </c>
      <c r="AB1936" s="4">
        <f t="shared" si="769"/>
        <v>-1</v>
      </c>
      <c r="AC1936" s="4">
        <f t="shared" si="770"/>
        <v>0</v>
      </c>
      <c r="AD1936" s="4"/>
      <c r="AE1936" s="4">
        <f t="shared" si="771"/>
        <v>-4.1617435313589746E-2</v>
      </c>
      <c r="AF1936" s="31">
        <f t="shared" si="772"/>
        <v>-0.51</v>
      </c>
      <c r="AG1936" s="31">
        <f t="shared" si="773"/>
        <v>-0.59699999999999998</v>
      </c>
      <c r="AH1936" s="3">
        <f t="shared" si="774"/>
        <v>1</v>
      </c>
      <c r="AI1936" s="40">
        <f t="shared" si="775"/>
        <v>1.7332580651905793E-2</v>
      </c>
      <c r="AJ1936" s="3">
        <f t="shared" si="776"/>
        <v>2.3912037037037037E-2</v>
      </c>
      <c r="AK1936" s="3">
        <f t="shared" si="777"/>
        <v>0.75703800838174895</v>
      </c>
    </row>
    <row r="1937" spans="1:37" s="3" customFormat="1" x14ac:dyDescent="0.25">
      <c r="A1937" s="9">
        <v>42365</v>
      </c>
      <c r="B1937" s="1" t="s">
        <v>61</v>
      </c>
      <c r="C1937" s="1" t="s">
        <v>59</v>
      </c>
      <c r="D1937">
        <v>17</v>
      </c>
      <c r="E1937" s="1">
        <v>23</v>
      </c>
      <c r="F1937">
        <f t="shared" si="753"/>
        <v>0</v>
      </c>
      <c r="G1937">
        <f t="shared" si="754"/>
        <v>1</v>
      </c>
      <c r="H1937" s="4">
        <v>1.113</v>
      </c>
      <c r="I1937" s="4">
        <v>7.91</v>
      </c>
      <c r="J1937" s="4">
        <v>1.173</v>
      </c>
      <c r="K1937" s="4">
        <v>5.8</v>
      </c>
      <c r="L1937" s="18">
        <f t="shared" si="755"/>
        <v>80</v>
      </c>
      <c r="M1937" s="18">
        <f t="shared" si="756"/>
        <v>10</v>
      </c>
      <c r="N1937" s="18">
        <f t="shared" si="757"/>
        <v>85</v>
      </c>
      <c r="O1937" s="18">
        <f t="shared" si="758"/>
        <v>15</v>
      </c>
      <c r="P1937" s="4">
        <f t="shared" si="759"/>
        <v>201512</v>
      </c>
      <c r="Q1937" s="23">
        <f t="shared" si="760"/>
        <v>0.1407079646017699</v>
      </c>
      <c r="R1937" s="23">
        <f t="shared" si="761"/>
        <v>-8.9942753224133298</v>
      </c>
      <c r="S1937" s="22">
        <f t="shared" si="762"/>
        <v>-8.8535673578115599</v>
      </c>
      <c r="T1937" s="5">
        <f t="shared" si="763"/>
        <v>7.1069182389937104</v>
      </c>
      <c r="U1937" s="5"/>
      <c r="V1937" s="5"/>
      <c r="W1937" s="5">
        <f t="shared" si="764"/>
        <v>-1</v>
      </c>
      <c r="X1937" s="4">
        <f t="shared" si="765"/>
        <v>-1</v>
      </c>
      <c r="Y1937" s="4">
        <f t="shared" si="766"/>
        <v>0</v>
      </c>
      <c r="Z1937" s="30">
        <f t="shared" si="767"/>
        <v>2015</v>
      </c>
      <c r="AA1937" s="4">
        <f t="shared" si="768"/>
        <v>6.91</v>
      </c>
      <c r="AB1937" s="4">
        <f t="shared" si="769"/>
        <v>4.8</v>
      </c>
      <c r="AC1937" s="4">
        <f t="shared" si="770"/>
        <v>-2.1100000000000003</v>
      </c>
      <c r="AD1937" s="4"/>
      <c r="AE1937" s="4">
        <f t="shared" si="771"/>
        <v>4.5957677574721467E-2</v>
      </c>
      <c r="AF1937" s="31">
        <f t="shared" si="772"/>
        <v>5.91</v>
      </c>
      <c r="AG1937" s="31">
        <f t="shared" si="773"/>
        <v>3.8</v>
      </c>
      <c r="AH1937" s="3">
        <f t="shared" si="774"/>
        <v>1</v>
      </c>
      <c r="AI1937" s="40">
        <f t="shared" si="775"/>
        <v>2.1062830672861743E-2</v>
      </c>
      <c r="AJ1937" s="3">
        <f t="shared" si="776"/>
        <v>2.4290147401086148E-2</v>
      </c>
      <c r="AK1937" s="3">
        <f t="shared" si="777"/>
        <v>0.88358534332195648</v>
      </c>
    </row>
    <row r="1938" spans="1:37" s="3" customFormat="1" x14ac:dyDescent="0.25">
      <c r="A1938" s="9">
        <v>42365</v>
      </c>
      <c r="B1938" s="1" t="s">
        <v>42</v>
      </c>
      <c r="C1938" s="1" t="s">
        <v>56</v>
      </c>
      <c r="D1938">
        <v>38</v>
      </c>
      <c r="E1938" s="1">
        <v>27</v>
      </c>
      <c r="F1938">
        <f t="shared" si="753"/>
        <v>1</v>
      </c>
      <c r="G1938">
        <f t="shared" si="754"/>
        <v>0</v>
      </c>
      <c r="H1938" s="4">
        <v>1.675</v>
      </c>
      <c r="I1938" s="4">
        <v>2.34</v>
      </c>
      <c r="J1938" s="4">
        <v>1.7689999999999999</v>
      </c>
      <c r="K1938" s="4">
        <v>2.1800000000000002</v>
      </c>
      <c r="L1938" s="18">
        <f t="shared" si="755"/>
        <v>50</v>
      </c>
      <c r="M1938" s="18">
        <f t="shared" si="756"/>
        <v>40</v>
      </c>
      <c r="N1938" s="18">
        <f t="shared" si="757"/>
        <v>55</v>
      </c>
      <c r="O1938" s="18">
        <f t="shared" si="758"/>
        <v>45</v>
      </c>
      <c r="P1938" s="4">
        <f t="shared" si="759"/>
        <v>201512</v>
      </c>
      <c r="Q1938" s="23">
        <f t="shared" si="760"/>
        <v>1.675</v>
      </c>
      <c r="R1938" s="23">
        <f t="shared" si="761"/>
        <v>-2.2277501381978992</v>
      </c>
      <c r="S1938" s="22">
        <f t="shared" si="762"/>
        <v>-0.5527501381978992</v>
      </c>
      <c r="T1938" s="5">
        <f t="shared" si="763"/>
        <v>1.3970149253731341</v>
      </c>
      <c r="U1938" s="5"/>
      <c r="V1938" s="5"/>
      <c r="W1938" s="5">
        <f t="shared" si="764"/>
        <v>0.67500000000000004</v>
      </c>
      <c r="X1938" s="4">
        <f t="shared" si="765"/>
        <v>0.76899999999999991</v>
      </c>
      <c r="Y1938" s="4">
        <f t="shared" si="766"/>
        <v>9.3999999999999861E-2</v>
      </c>
      <c r="Z1938" s="30">
        <f t="shared" si="767"/>
        <v>2015</v>
      </c>
      <c r="AA1938" s="4">
        <f t="shared" si="768"/>
        <v>-1</v>
      </c>
      <c r="AB1938" s="4">
        <f t="shared" si="769"/>
        <v>-1</v>
      </c>
      <c r="AC1938" s="4">
        <f t="shared" si="770"/>
        <v>0</v>
      </c>
      <c r="AD1938" s="4"/>
      <c r="AE1938" s="4">
        <f t="shared" si="771"/>
        <v>3.1723800443795636E-2</v>
      </c>
      <c r="AF1938" s="31">
        <f t="shared" si="772"/>
        <v>-0.32499999999999996</v>
      </c>
      <c r="AG1938" s="31">
        <f t="shared" si="773"/>
        <v>-0.23100000000000009</v>
      </c>
      <c r="AH1938" s="3">
        <f t="shared" si="774"/>
        <v>1</v>
      </c>
      <c r="AI1938" s="40" t="b">
        <f t="shared" si="775"/>
        <v>0</v>
      </c>
      <c r="AJ1938" s="3">
        <f t="shared" si="776"/>
        <v>2.3785803237858061E-2</v>
      </c>
      <c r="AK1938" s="3">
        <f t="shared" si="777"/>
        <v>0.73864897238842664</v>
      </c>
    </row>
    <row r="1939" spans="1:37" s="3" customFormat="1" x14ac:dyDescent="0.25">
      <c r="A1939" s="9">
        <v>42365</v>
      </c>
      <c r="B1939" s="1" t="s">
        <v>41</v>
      </c>
      <c r="C1939" s="1" t="s">
        <v>40</v>
      </c>
      <c r="D1939">
        <v>20</v>
      </c>
      <c r="E1939" s="1">
        <v>13</v>
      </c>
      <c r="F1939">
        <f t="shared" si="753"/>
        <v>1</v>
      </c>
      <c r="G1939">
        <f t="shared" si="754"/>
        <v>0</v>
      </c>
      <c r="H1939" s="4">
        <v>3.6</v>
      </c>
      <c r="I1939" s="4">
        <v>1.3380000000000001</v>
      </c>
      <c r="J1939" s="4">
        <v>3.39</v>
      </c>
      <c r="K1939" s="4">
        <v>1.37</v>
      </c>
      <c r="L1939" s="18">
        <f t="shared" si="755"/>
        <v>20</v>
      </c>
      <c r="M1939" s="18">
        <f t="shared" si="756"/>
        <v>70</v>
      </c>
      <c r="N1939" s="18">
        <f t="shared" si="757"/>
        <v>25</v>
      </c>
      <c r="O1939" s="18">
        <f t="shared" si="758"/>
        <v>70</v>
      </c>
      <c r="P1939" s="4">
        <f t="shared" si="759"/>
        <v>201512</v>
      </c>
      <c r="Q1939" s="23">
        <f t="shared" si="760"/>
        <v>3.6</v>
      </c>
      <c r="R1939" s="23">
        <f t="shared" si="761"/>
        <v>-3.3431952662721884</v>
      </c>
      <c r="S1939" s="22">
        <f t="shared" si="762"/>
        <v>0.25680473372781165</v>
      </c>
      <c r="T1939" s="5">
        <f t="shared" si="763"/>
        <v>0.3716666666666667</v>
      </c>
      <c r="U1939" s="5"/>
      <c r="V1939" s="5"/>
      <c r="W1939" s="5">
        <f t="shared" si="764"/>
        <v>2.6</v>
      </c>
      <c r="X1939" s="4">
        <f t="shared" si="765"/>
        <v>2.39</v>
      </c>
      <c r="Y1939" s="4">
        <f t="shared" si="766"/>
        <v>-0.20999999999999996</v>
      </c>
      <c r="Z1939" s="30">
        <f t="shared" si="767"/>
        <v>2015</v>
      </c>
      <c r="AA1939" s="4">
        <f t="shared" si="768"/>
        <v>-1</v>
      </c>
      <c r="AB1939" s="4">
        <f t="shared" si="769"/>
        <v>-1</v>
      </c>
      <c r="AC1939" s="4">
        <f t="shared" si="770"/>
        <v>0</v>
      </c>
      <c r="AD1939" s="4"/>
      <c r="AE1939" s="4">
        <f t="shared" si="771"/>
        <v>-1.7207472959685333E-2</v>
      </c>
      <c r="AF1939" s="31">
        <f t="shared" si="772"/>
        <v>1.6</v>
      </c>
      <c r="AG1939" s="31">
        <f t="shared" si="773"/>
        <v>1.3900000000000001</v>
      </c>
      <c r="AH1939" s="3">
        <f t="shared" si="774"/>
        <v>0</v>
      </c>
      <c r="AI1939" s="40" t="b">
        <f t="shared" si="775"/>
        <v>0</v>
      </c>
      <c r="AJ1939" s="3">
        <f t="shared" si="776"/>
        <v>2.4544349939246701E-2</v>
      </c>
      <c r="AK1939" s="3">
        <f t="shared" si="777"/>
        <v>0.78716950397905616</v>
      </c>
    </row>
    <row r="1940" spans="1:37" s="3" customFormat="1" x14ac:dyDescent="0.25">
      <c r="A1940" s="9">
        <v>42365</v>
      </c>
      <c r="B1940" s="1" t="s">
        <v>43</v>
      </c>
      <c r="C1940" s="1" t="s">
        <v>57</v>
      </c>
      <c r="D1940">
        <v>20</v>
      </c>
      <c r="E1940" s="1">
        <v>17</v>
      </c>
      <c r="F1940">
        <f t="shared" si="753"/>
        <v>1</v>
      </c>
      <c r="G1940">
        <f t="shared" si="754"/>
        <v>0</v>
      </c>
      <c r="H1940" s="4">
        <v>5.08</v>
      </c>
      <c r="I1940" s="4">
        <v>1.208</v>
      </c>
      <c r="J1940" s="4">
        <v>5.61</v>
      </c>
      <c r="K1940" s="4">
        <v>1.181</v>
      </c>
      <c r="L1940" s="18">
        <f t="shared" si="755"/>
        <v>10</v>
      </c>
      <c r="M1940" s="18">
        <f t="shared" si="756"/>
        <v>80</v>
      </c>
      <c r="N1940" s="18">
        <f t="shared" si="757"/>
        <v>15</v>
      </c>
      <c r="O1940" s="18">
        <f t="shared" si="758"/>
        <v>80</v>
      </c>
      <c r="P1940" s="4">
        <f t="shared" si="759"/>
        <v>201512</v>
      </c>
      <c r="Q1940" s="23">
        <f t="shared" si="760"/>
        <v>5.08</v>
      </c>
      <c r="R1940" s="23">
        <f t="shared" si="761"/>
        <v>-5.0527903469079947</v>
      </c>
      <c r="S1940" s="22">
        <f t="shared" si="762"/>
        <v>2.7209653092005404E-2</v>
      </c>
      <c r="T1940" s="5">
        <f t="shared" si="763"/>
        <v>0.23779527559055116</v>
      </c>
      <c r="U1940" s="5"/>
      <c r="V1940" s="5"/>
      <c r="W1940" s="5">
        <f t="shared" si="764"/>
        <v>4.08</v>
      </c>
      <c r="X1940" s="4">
        <f t="shared" si="765"/>
        <v>4.6100000000000003</v>
      </c>
      <c r="Y1940" s="4">
        <f t="shared" si="766"/>
        <v>0.53000000000000025</v>
      </c>
      <c r="Z1940" s="30">
        <f t="shared" si="767"/>
        <v>2015</v>
      </c>
      <c r="AA1940" s="4">
        <f t="shared" si="768"/>
        <v>-1</v>
      </c>
      <c r="AB1940" s="4">
        <f t="shared" si="769"/>
        <v>-1</v>
      </c>
      <c r="AC1940" s="4">
        <f t="shared" si="770"/>
        <v>0</v>
      </c>
      <c r="AD1940" s="4"/>
      <c r="AE1940" s="4">
        <f t="shared" si="771"/>
        <v>1.8597274271197367E-2</v>
      </c>
      <c r="AF1940" s="31">
        <f t="shared" si="772"/>
        <v>3.08</v>
      </c>
      <c r="AG1940" s="31">
        <f t="shared" si="773"/>
        <v>3.6100000000000003</v>
      </c>
      <c r="AH1940" s="3">
        <f t="shared" si="774"/>
        <v>0</v>
      </c>
      <c r="AI1940" s="40" t="b">
        <f t="shared" si="775"/>
        <v>0</v>
      </c>
      <c r="AJ1940" s="3">
        <f t="shared" si="776"/>
        <v>2.4071246819338477E-2</v>
      </c>
      <c r="AK1940" s="3">
        <f t="shared" si="777"/>
        <v>0.83302508160211264</v>
      </c>
    </row>
    <row r="1941" spans="1:37" s="3" customFormat="1" x14ac:dyDescent="0.25">
      <c r="A1941" s="9">
        <v>42365</v>
      </c>
      <c r="B1941" s="1" t="s">
        <v>46</v>
      </c>
      <c r="C1941" s="1" t="s">
        <v>37</v>
      </c>
      <c r="D1941">
        <v>16</v>
      </c>
      <c r="E1941" s="1">
        <v>6</v>
      </c>
      <c r="F1941">
        <f t="shared" si="753"/>
        <v>1</v>
      </c>
      <c r="G1941">
        <f t="shared" si="754"/>
        <v>0</v>
      </c>
      <c r="H1941" s="4">
        <v>1.3919999999999999</v>
      </c>
      <c r="I1941" s="4">
        <v>3.27</v>
      </c>
      <c r="J1941" s="4">
        <v>1.3839999999999999</v>
      </c>
      <c r="K1941" s="4">
        <v>3.31</v>
      </c>
      <c r="L1941" s="18">
        <f t="shared" si="755"/>
        <v>70</v>
      </c>
      <c r="M1941" s="18">
        <f t="shared" si="756"/>
        <v>30</v>
      </c>
      <c r="N1941" s="18">
        <f t="shared" si="757"/>
        <v>70</v>
      </c>
      <c r="O1941" s="18">
        <f t="shared" si="758"/>
        <v>30</v>
      </c>
      <c r="P1941" s="4">
        <f t="shared" si="759"/>
        <v>201512</v>
      </c>
      <c r="Q1941" s="23">
        <f t="shared" si="760"/>
        <v>1.3919999999999999</v>
      </c>
      <c r="R1941" s="23">
        <f t="shared" si="761"/>
        <v>-2.9915490425244995</v>
      </c>
      <c r="S1941" s="22">
        <f t="shared" si="762"/>
        <v>-1.5995490425244996</v>
      </c>
      <c r="T1941" s="5">
        <f t="shared" si="763"/>
        <v>2.3491379310344831</v>
      </c>
      <c r="U1941" s="5"/>
      <c r="V1941" s="5"/>
      <c r="W1941" s="5">
        <f t="shared" si="764"/>
        <v>0.3919999999999999</v>
      </c>
      <c r="X1941" s="4">
        <f t="shared" si="765"/>
        <v>0.3839999999999999</v>
      </c>
      <c r="Y1941" s="4">
        <f t="shared" si="766"/>
        <v>-8.0000000000000071E-3</v>
      </c>
      <c r="Z1941" s="30">
        <f t="shared" si="767"/>
        <v>2015</v>
      </c>
      <c r="AA1941" s="4">
        <f t="shared" si="768"/>
        <v>-1</v>
      </c>
      <c r="AB1941" s="4">
        <f t="shared" si="769"/>
        <v>-1</v>
      </c>
      <c r="AC1941" s="4">
        <f t="shared" si="770"/>
        <v>0</v>
      </c>
      <c r="AD1941" s="4"/>
      <c r="AE1941" s="4">
        <f t="shared" si="771"/>
        <v>-4.1525480034548812E-3</v>
      </c>
      <c r="AF1941" s="31">
        <f t="shared" si="772"/>
        <v>-0.6080000000000001</v>
      </c>
      <c r="AG1941" s="31">
        <f t="shared" si="773"/>
        <v>-0.6160000000000001</v>
      </c>
      <c r="AH1941" s="3">
        <f t="shared" si="774"/>
        <v>0</v>
      </c>
      <c r="AI1941" s="40" t="b">
        <f t="shared" si="775"/>
        <v>0</v>
      </c>
      <c r="AJ1941" s="3">
        <f t="shared" si="776"/>
        <v>2.3629343629343769E-2</v>
      </c>
      <c r="AK1941" s="3">
        <f t="shared" si="777"/>
        <v>0.77499182700815095</v>
      </c>
    </row>
    <row r="1942" spans="1:37" s="3" customFormat="1" x14ac:dyDescent="0.25">
      <c r="A1942" s="9">
        <v>42365</v>
      </c>
      <c r="B1942" s="1" t="s">
        <v>33</v>
      </c>
      <c r="C1942" s="1" t="s">
        <v>38</v>
      </c>
      <c r="D1942">
        <v>32</v>
      </c>
      <c r="E1942" s="1">
        <v>17</v>
      </c>
      <c r="F1942">
        <f t="shared" si="753"/>
        <v>1</v>
      </c>
      <c r="G1942">
        <f t="shared" si="754"/>
        <v>0</v>
      </c>
      <c r="H1942" s="4">
        <v>1.2</v>
      </c>
      <c r="I1942" s="4">
        <v>5.23</v>
      </c>
      <c r="J1942" s="4">
        <v>1.25</v>
      </c>
      <c r="K1942" s="4">
        <v>4.46</v>
      </c>
      <c r="L1942" s="18">
        <f t="shared" si="755"/>
        <v>80</v>
      </c>
      <c r="M1942" s="18">
        <f t="shared" si="756"/>
        <v>15</v>
      </c>
      <c r="N1942" s="18">
        <f t="shared" si="757"/>
        <v>80</v>
      </c>
      <c r="O1942" s="18">
        <f t="shared" si="758"/>
        <v>20</v>
      </c>
      <c r="P1942" s="4">
        <f t="shared" si="759"/>
        <v>201512</v>
      </c>
      <c r="Q1942" s="23">
        <f t="shared" si="760"/>
        <v>1.2</v>
      </c>
      <c r="R1942" s="23">
        <f t="shared" si="761"/>
        <v>-5.2364066193853436</v>
      </c>
      <c r="S1942" s="22">
        <f t="shared" si="762"/>
        <v>-4.0364066193853434</v>
      </c>
      <c r="T1942" s="5">
        <f t="shared" si="763"/>
        <v>4.3583333333333343</v>
      </c>
      <c r="U1942" s="5"/>
      <c r="V1942" s="5"/>
      <c r="W1942" s="5">
        <f t="shared" si="764"/>
        <v>0.19999999999999996</v>
      </c>
      <c r="X1942" s="4">
        <f t="shared" si="765"/>
        <v>0.25</v>
      </c>
      <c r="Y1942" s="4">
        <f t="shared" si="766"/>
        <v>5.0000000000000044E-2</v>
      </c>
      <c r="Z1942" s="30">
        <f t="shared" si="767"/>
        <v>2015</v>
      </c>
      <c r="AA1942" s="4">
        <f t="shared" si="768"/>
        <v>-1</v>
      </c>
      <c r="AB1942" s="4">
        <f t="shared" si="769"/>
        <v>-1</v>
      </c>
      <c r="AC1942" s="4">
        <f t="shared" si="770"/>
        <v>0</v>
      </c>
      <c r="AD1942" s="4"/>
      <c r="AE1942" s="4">
        <f t="shared" si="771"/>
        <v>3.3333333333333326E-2</v>
      </c>
      <c r="AF1942" s="31">
        <f t="shared" si="772"/>
        <v>-0.8</v>
      </c>
      <c r="AG1942" s="31">
        <f t="shared" si="773"/>
        <v>-0.75</v>
      </c>
      <c r="AH1942" s="3">
        <f t="shared" si="774"/>
        <v>1</v>
      </c>
      <c r="AI1942" s="40" t="b">
        <f t="shared" si="775"/>
        <v>0</v>
      </c>
      <c r="AJ1942" s="3">
        <f t="shared" si="776"/>
        <v>2.3950233281493039E-2</v>
      </c>
      <c r="AK1942" s="3">
        <f t="shared" si="777"/>
        <v>0.83675303979549598</v>
      </c>
    </row>
    <row r="1943" spans="1:37" s="3" customFormat="1" x14ac:dyDescent="0.25">
      <c r="A1943" s="9">
        <v>42365</v>
      </c>
      <c r="B1943" s="1" t="s">
        <v>49</v>
      </c>
      <c r="C1943" s="1" t="s">
        <v>58</v>
      </c>
      <c r="D1943">
        <v>17</v>
      </c>
      <c r="E1943" s="1">
        <v>13</v>
      </c>
      <c r="F1943">
        <f t="shared" si="753"/>
        <v>1</v>
      </c>
      <c r="G1943">
        <f t="shared" si="754"/>
        <v>0</v>
      </c>
      <c r="H1943" s="4">
        <v>1.133</v>
      </c>
      <c r="I1943" s="4">
        <v>7.04</v>
      </c>
      <c r="J1943" s="4">
        <v>1.181</v>
      </c>
      <c r="K1943" s="4">
        <v>5.61</v>
      </c>
      <c r="L1943" s="18">
        <f t="shared" si="755"/>
        <v>80</v>
      </c>
      <c r="M1943" s="18">
        <f t="shared" si="756"/>
        <v>10</v>
      </c>
      <c r="N1943" s="18">
        <f t="shared" si="757"/>
        <v>80</v>
      </c>
      <c r="O1943" s="18">
        <f t="shared" si="758"/>
        <v>15</v>
      </c>
      <c r="P1943" s="4">
        <f t="shared" si="759"/>
        <v>201512</v>
      </c>
      <c r="Q1943" s="23">
        <f t="shared" si="760"/>
        <v>1.133</v>
      </c>
      <c r="R1943" s="23">
        <f t="shared" si="761"/>
        <v>-7.6843599063884875</v>
      </c>
      <c r="S1943" s="22">
        <f t="shared" si="762"/>
        <v>-6.5513599063884875</v>
      </c>
      <c r="T1943" s="5">
        <f t="shared" si="763"/>
        <v>6.2135922330097086</v>
      </c>
      <c r="U1943" s="5"/>
      <c r="V1943" s="5"/>
      <c r="W1943" s="5">
        <f t="shared" si="764"/>
        <v>0.13300000000000001</v>
      </c>
      <c r="X1943" s="4">
        <f t="shared" si="765"/>
        <v>0.18100000000000005</v>
      </c>
      <c r="Y1943" s="4">
        <f t="shared" si="766"/>
        <v>4.8000000000000043E-2</v>
      </c>
      <c r="Z1943" s="30">
        <f t="shared" si="767"/>
        <v>2015</v>
      </c>
      <c r="AA1943" s="4">
        <f t="shared" si="768"/>
        <v>-1</v>
      </c>
      <c r="AB1943" s="4">
        <f t="shared" si="769"/>
        <v>-1</v>
      </c>
      <c r="AC1943" s="4">
        <f t="shared" si="770"/>
        <v>0</v>
      </c>
      <c r="AD1943" s="4"/>
      <c r="AE1943" s="4">
        <f t="shared" si="771"/>
        <v>3.5872482293566876E-2</v>
      </c>
      <c r="AF1943" s="31">
        <f t="shared" si="772"/>
        <v>-0.86699999999999999</v>
      </c>
      <c r="AG1943" s="31">
        <f t="shared" si="773"/>
        <v>-0.81899999999999995</v>
      </c>
      <c r="AH1943" s="3">
        <f t="shared" si="774"/>
        <v>1</v>
      </c>
      <c r="AI1943" s="40">
        <f t="shared" si="775"/>
        <v>1.1214494650142348E-2</v>
      </c>
      <c r="AJ1943" s="3">
        <f t="shared" si="776"/>
        <v>2.4064602960969017E-2</v>
      </c>
      <c r="AK1943" s="3">
        <f t="shared" si="777"/>
        <v>0.87153750255212625</v>
      </c>
    </row>
    <row r="1944" spans="1:37" s="3" customFormat="1" x14ac:dyDescent="0.25">
      <c r="A1944" s="9">
        <v>42365</v>
      </c>
      <c r="B1944" s="1" t="s">
        <v>51</v>
      </c>
      <c r="C1944" s="1" t="s">
        <v>36</v>
      </c>
      <c r="D1944">
        <v>12</v>
      </c>
      <c r="E1944" s="1">
        <v>18</v>
      </c>
      <c r="F1944">
        <f t="shared" si="753"/>
        <v>0</v>
      </c>
      <c r="G1944">
        <f t="shared" si="754"/>
        <v>1</v>
      </c>
      <c r="H1944" s="4">
        <v>1.724</v>
      </c>
      <c r="I1944" s="4">
        <v>2.25</v>
      </c>
      <c r="J1944" s="4">
        <v>1.7509999999999999</v>
      </c>
      <c r="K1944" s="4">
        <v>2.2000000000000002</v>
      </c>
      <c r="L1944" s="18">
        <f t="shared" si="755"/>
        <v>50</v>
      </c>
      <c r="M1944" s="18">
        <f t="shared" si="756"/>
        <v>40</v>
      </c>
      <c r="N1944" s="18">
        <f t="shared" si="757"/>
        <v>55</v>
      </c>
      <c r="O1944" s="18">
        <f t="shared" si="758"/>
        <v>45</v>
      </c>
      <c r="P1944" s="4">
        <f t="shared" si="759"/>
        <v>201512</v>
      </c>
      <c r="Q1944" s="23">
        <f t="shared" si="760"/>
        <v>0.76622222222222225</v>
      </c>
      <c r="R1944" s="23">
        <f t="shared" si="761"/>
        <v>-2.1812154696132597</v>
      </c>
      <c r="S1944" s="22">
        <f t="shared" si="762"/>
        <v>-1.4149932473910374</v>
      </c>
      <c r="T1944" s="5">
        <f t="shared" si="763"/>
        <v>1.3051044083526682</v>
      </c>
      <c r="U1944" s="5"/>
      <c r="V1944" s="5"/>
      <c r="W1944" s="5">
        <f t="shared" si="764"/>
        <v>-1</v>
      </c>
      <c r="X1944" s="4">
        <f t="shared" si="765"/>
        <v>-1</v>
      </c>
      <c r="Y1944" s="4">
        <f t="shared" si="766"/>
        <v>0</v>
      </c>
      <c r="Z1944" s="30">
        <f t="shared" si="767"/>
        <v>2015</v>
      </c>
      <c r="AA1944" s="4">
        <f t="shared" si="768"/>
        <v>1.25</v>
      </c>
      <c r="AB1944" s="4">
        <f t="shared" si="769"/>
        <v>1.2000000000000002</v>
      </c>
      <c r="AC1944" s="4">
        <f t="shared" si="770"/>
        <v>-4.9999999999999822E-2</v>
      </c>
      <c r="AD1944" s="4"/>
      <c r="AE1944" s="4">
        <f t="shared" si="771"/>
        <v>8.9441764136104496E-3</v>
      </c>
      <c r="AF1944" s="31">
        <f t="shared" si="772"/>
        <v>0.25</v>
      </c>
      <c r="AG1944" s="31">
        <f t="shared" si="773"/>
        <v>0.20000000000000018</v>
      </c>
      <c r="AH1944" s="3">
        <f t="shared" si="774"/>
        <v>0</v>
      </c>
      <c r="AI1944" s="40" t="b">
        <f t="shared" si="775"/>
        <v>0</v>
      </c>
      <c r="AJ1944" s="3">
        <f t="shared" si="776"/>
        <v>2.3905385002516377E-2</v>
      </c>
      <c r="AK1944" s="3">
        <f t="shared" si="777"/>
        <v>0.73588789684023159</v>
      </c>
    </row>
    <row r="1945" spans="1:37" s="3" customFormat="1" x14ac:dyDescent="0.25">
      <c r="A1945" s="9">
        <v>42365</v>
      </c>
      <c r="B1945" s="1" t="s">
        <v>60</v>
      </c>
      <c r="C1945" s="1" t="s">
        <v>34</v>
      </c>
      <c r="D1945">
        <v>49</v>
      </c>
      <c r="E1945" s="1">
        <v>17</v>
      </c>
      <c r="F1945">
        <f t="shared" si="753"/>
        <v>1</v>
      </c>
      <c r="G1945">
        <f t="shared" si="754"/>
        <v>0</v>
      </c>
      <c r="H1945" s="4">
        <v>1.423</v>
      </c>
      <c r="I1945" s="4">
        <v>3.11</v>
      </c>
      <c r="J1945" s="4">
        <v>1.327</v>
      </c>
      <c r="K1945" s="4">
        <v>3.69</v>
      </c>
      <c r="L1945" s="18">
        <f t="shared" si="755"/>
        <v>70</v>
      </c>
      <c r="M1945" s="18">
        <f t="shared" si="756"/>
        <v>30</v>
      </c>
      <c r="N1945" s="18">
        <f t="shared" si="757"/>
        <v>75</v>
      </c>
      <c r="O1945" s="18">
        <f t="shared" si="758"/>
        <v>25</v>
      </c>
      <c r="P1945" s="4">
        <f t="shared" si="759"/>
        <v>201512</v>
      </c>
      <c r="Q1945" s="23">
        <f t="shared" si="760"/>
        <v>1.423</v>
      </c>
      <c r="R1945" s="23">
        <f t="shared" si="761"/>
        <v>-2.8379998431425273</v>
      </c>
      <c r="S1945" s="22">
        <f t="shared" si="762"/>
        <v>-1.4149998431425272</v>
      </c>
      <c r="T1945" s="5">
        <f t="shared" si="763"/>
        <v>2.1855235418130707</v>
      </c>
      <c r="U1945" s="5"/>
      <c r="V1945" s="5"/>
      <c r="W1945" s="5">
        <f t="shared" si="764"/>
        <v>0.42300000000000004</v>
      </c>
      <c r="X1945" s="4">
        <f t="shared" si="765"/>
        <v>0.32699999999999996</v>
      </c>
      <c r="Y1945" s="4">
        <f t="shared" si="766"/>
        <v>-9.6000000000000085E-2</v>
      </c>
      <c r="Z1945" s="30">
        <f t="shared" si="767"/>
        <v>2015</v>
      </c>
      <c r="AA1945" s="4">
        <f t="shared" si="768"/>
        <v>-1</v>
      </c>
      <c r="AB1945" s="4">
        <f t="shared" si="769"/>
        <v>-1</v>
      </c>
      <c r="AC1945" s="4">
        <f t="shared" si="770"/>
        <v>0</v>
      </c>
      <c r="AD1945" s="4"/>
      <c r="AE1945" s="4">
        <f t="shared" si="771"/>
        <v>-5.083881395165335E-2</v>
      </c>
      <c r="AF1945" s="31">
        <f t="shared" si="772"/>
        <v>-0.57699999999999996</v>
      </c>
      <c r="AG1945" s="31">
        <f t="shared" si="773"/>
        <v>-0.67300000000000004</v>
      </c>
      <c r="AH1945" s="3">
        <f t="shared" si="774"/>
        <v>1</v>
      </c>
      <c r="AI1945" s="40">
        <f t="shared" si="775"/>
        <v>2.6256601287024783E-2</v>
      </c>
      <c r="AJ1945" s="3">
        <f t="shared" si="776"/>
        <v>2.3708360908890169E-2</v>
      </c>
      <c r="AK1945" s="3">
        <f t="shared" si="777"/>
        <v>0.76855108946363404</v>
      </c>
    </row>
    <row r="1946" spans="1:37" s="3" customFormat="1" x14ac:dyDescent="0.25">
      <c r="A1946" s="9">
        <v>42365</v>
      </c>
      <c r="B1946" s="1" t="s">
        <v>53</v>
      </c>
      <c r="C1946" s="1" t="s">
        <v>52</v>
      </c>
      <c r="D1946">
        <v>26</v>
      </c>
      <c r="E1946" s="1">
        <v>20</v>
      </c>
      <c r="F1946">
        <f t="shared" si="753"/>
        <v>1</v>
      </c>
      <c r="G1946">
        <f t="shared" si="754"/>
        <v>0</v>
      </c>
      <c r="H1946" s="4">
        <v>2.48</v>
      </c>
      <c r="I1946" s="4">
        <v>1.609</v>
      </c>
      <c r="J1946" s="4">
        <v>2.21</v>
      </c>
      <c r="K1946" s="4">
        <v>1.746</v>
      </c>
      <c r="L1946" s="18">
        <f t="shared" si="755"/>
        <v>40</v>
      </c>
      <c r="M1946" s="18">
        <f t="shared" si="756"/>
        <v>60</v>
      </c>
      <c r="N1946" s="18">
        <f t="shared" si="757"/>
        <v>45</v>
      </c>
      <c r="O1946" s="18">
        <f t="shared" si="758"/>
        <v>55</v>
      </c>
      <c r="P1946" s="4">
        <f t="shared" si="759"/>
        <v>201512</v>
      </c>
      <c r="Q1946" s="23">
        <f t="shared" si="760"/>
        <v>2.48</v>
      </c>
      <c r="R1946" s="23">
        <f t="shared" si="761"/>
        <v>-2.3177118004704211</v>
      </c>
      <c r="S1946" s="22">
        <f t="shared" si="762"/>
        <v>0.16228819952957885</v>
      </c>
      <c r="T1946" s="5">
        <f t="shared" si="763"/>
        <v>0.64879032258064517</v>
      </c>
      <c r="U1946" s="5"/>
      <c r="V1946" s="5"/>
      <c r="W1946" s="5">
        <f t="shared" si="764"/>
        <v>1.48</v>
      </c>
      <c r="X1946" s="4">
        <f t="shared" si="765"/>
        <v>1.21</v>
      </c>
      <c r="Y1946" s="4">
        <f t="shared" si="766"/>
        <v>-0.27</v>
      </c>
      <c r="Z1946" s="30">
        <f t="shared" si="767"/>
        <v>2015</v>
      </c>
      <c r="AA1946" s="4">
        <f t="shared" si="768"/>
        <v>-1</v>
      </c>
      <c r="AB1946" s="4">
        <f t="shared" si="769"/>
        <v>-1</v>
      </c>
      <c r="AC1946" s="4">
        <f t="shared" si="770"/>
        <v>0</v>
      </c>
      <c r="AD1946" s="4"/>
      <c r="AE1946" s="4">
        <f t="shared" si="771"/>
        <v>-4.9262881331192498E-2</v>
      </c>
      <c r="AF1946" s="31">
        <f t="shared" si="772"/>
        <v>0.48</v>
      </c>
      <c r="AG1946" s="31">
        <f t="shared" si="773"/>
        <v>0.20999999999999996</v>
      </c>
      <c r="AH1946" s="3">
        <f t="shared" si="774"/>
        <v>1</v>
      </c>
      <c r="AI1946" s="40">
        <f t="shared" si="775"/>
        <v>2.4036507408639052E-2</v>
      </c>
      <c r="AJ1946" s="3">
        <f t="shared" si="776"/>
        <v>2.4133039863047268E-2</v>
      </c>
      <c r="AK1946" s="3">
        <f t="shared" si="777"/>
        <v>0.74319607293954582</v>
      </c>
    </row>
    <row r="1947" spans="1:37" s="3" customFormat="1" x14ac:dyDescent="0.25">
      <c r="A1947" s="9">
        <v>42365</v>
      </c>
      <c r="B1947" s="1" t="s">
        <v>39</v>
      </c>
      <c r="C1947" s="1" t="s">
        <v>45</v>
      </c>
      <c r="D1947">
        <v>21</v>
      </c>
      <c r="E1947" s="1">
        <v>26</v>
      </c>
      <c r="F1947">
        <f t="shared" si="753"/>
        <v>0</v>
      </c>
      <c r="G1947">
        <f t="shared" si="754"/>
        <v>1</v>
      </c>
      <c r="H1947" s="4">
        <v>1.625</v>
      </c>
      <c r="I1947" s="4">
        <v>2.44</v>
      </c>
      <c r="J1947" s="4">
        <v>1.5580000000000001</v>
      </c>
      <c r="K1947" s="4">
        <v>2.61</v>
      </c>
      <c r="L1947" s="18">
        <f t="shared" si="755"/>
        <v>60</v>
      </c>
      <c r="M1947" s="18">
        <f t="shared" si="756"/>
        <v>40</v>
      </c>
      <c r="N1947" s="18">
        <f t="shared" si="757"/>
        <v>60</v>
      </c>
      <c r="O1947" s="18">
        <f t="shared" si="758"/>
        <v>35</v>
      </c>
      <c r="P1947" s="4">
        <f t="shared" si="759"/>
        <v>201512</v>
      </c>
      <c r="Q1947" s="23">
        <f t="shared" si="760"/>
        <v>0.66598360655737709</v>
      </c>
      <c r="R1947" s="23">
        <f t="shared" si="761"/>
        <v>-2.2944444444444443</v>
      </c>
      <c r="S1947" s="22">
        <f t="shared" si="762"/>
        <v>-1.6284608378870673</v>
      </c>
      <c r="T1947" s="5">
        <f t="shared" si="763"/>
        <v>1.5015384615384615</v>
      </c>
      <c r="U1947" s="5"/>
      <c r="V1947" s="5"/>
      <c r="W1947" s="5">
        <f t="shared" si="764"/>
        <v>-1</v>
      </c>
      <c r="X1947" s="4">
        <f t="shared" si="765"/>
        <v>-1</v>
      </c>
      <c r="Y1947" s="4">
        <f t="shared" si="766"/>
        <v>0</v>
      </c>
      <c r="Z1947" s="30">
        <f t="shared" si="767"/>
        <v>2015</v>
      </c>
      <c r="AA1947" s="4">
        <f t="shared" si="768"/>
        <v>1.44</v>
      </c>
      <c r="AB1947" s="4">
        <f t="shared" si="769"/>
        <v>1.6099999999999999</v>
      </c>
      <c r="AC1947" s="4">
        <f t="shared" si="770"/>
        <v>0.16999999999999993</v>
      </c>
      <c r="AD1947" s="4"/>
      <c r="AE1947" s="4">
        <f t="shared" si="771"/>
        <v>-2.6463908363779987E-2</v>
      </c>
      <c r="AF1947" s="31">
        <f t="shared" si="772"/>
        <v>0.43999999999999995</v>
      </c>
      <c r="AG1947" s="31">
        <f t="shared" si="773"/>
        <v>0.60999999999999988</v>
      </c>
      <c r="AH1947" s="3">
        <f t="shared" si="774"/>
        <v>1</v>
      </c>
      <c r="AI1947" s="40" t="b">
        <f t="shared" si="775"/>
        <v>0</v>
      </c>
      <c r="AJ1947" s="3">
        <f t="shared" si="776"/>
        <v>2.4600246002459913E-2</v>
      </c>
      <c r="AK1947" s="3">
        <f t="shared" si="777"/>
        <v>0.74143236293609438</v>
      </c>
    </row>
    <row r="1948" spans="1:37" s="3" customFormat="1" x14ac:dyDescent="0.25">
      <c r="A1948" s="9">
        <v>42365</v>
      </c>
      <c r="B1948" s="1" t="s">
        <v>50</v>
      </c>
      <c r="C1948" s="1" t="s">
        <v>47</v>
      </c>
      <c r="D1948">
        <v>6</v>
      </c>
      <c r="E1948" s="1">
        <v>34</v>
      </c>
      <c r="F1948">
        <f t="shared" si="753"/>
        <v>0</v>
      </c>
      <c r="G1948">
        <f t="shared" si="754"/>
        <v>1</v>
      </c>
      <c r="H1948" s="4">
        <v>2.81</v>
      </c>
      <c r="I1948" s="4">
        <v>1.4950000000000001</v>
      </c>
      <c r="J1948" s="4">
        <v>2.5299999999999998</v>
      </c>
      <c r="K1948" s="4">
        <v>1.5880000000000001</v>
      </c>
      <c r="L1948" s="18">
        <f t="shared" si="755"/>
        <v>30</v>
      </c>
      <c r="M1948" s="18">
        <f t="shared" si="756"/>
        <v>65</v>
      </c>
      <c r="N1948" s="18">
        <f t="shared" si="757"/>
        <v>35</v>
      </c>
      <c r="O1948" s="18">
        <f t="shared" si="758"/>
        <v>60</v>
      </c>
      <c r="P1948" s="4">
        <f t="shared" si="759"/>
        <v>201512</v>
      </c>
      <c r="Q1948" s="23">
        <f t="shared" si="760"/>
        <v>1.8795986622073577</v>
      </c>
      <c r="R1948" s="23">
        <f t="shared" si="761"/>
        <v>-2.5726882080473237</v>
      </c>
      <c r="S1948" s="22">
        <f t="shared" si="762"/>
        <v>-0.69308954583996596</v>
      </c>
      <c r="T1948" s="5">
        <f t="shared" si="763"/>
        <v>0.53202846975088969</v>
      </c>
      <c r="U1948" s="5"/>
      <c r="V1948" s="5"/>
      <c r="W1948" s="5">
        <f t="shared" si="764"/>
        <v>-1</v>
      </c>
      <c r="X1948" s="4">
        <f t="shared" si="765"/>
        <v>-1</v>
      </c>
      <c r="Y1948" s="4">
        <f t="shared" si="766"/>
        <v>0</v>
      </c>
      <c r="Z1948" s="30">
        <f t="shared" si="767"/>
        <v>2015</v>
      </c>
      <c r="AA1948" s="4">
        <f t="shared" si="768"/>
        <v>0.49500000000000011</v>
      </c>
      <c r="AB1948" s="4">
        <f t="shared" si="769"/>
        <v>0.58800000000000008</v>
      </c>
      <c r="AC1948" s="4">
        <f t="shared" si="770"/>
        <v>9.2999999999999972E-2</v>
      </c>
      <c r="AD1948" s="4"/>
      <c r="AE1948" s="4">
        <f t="shared" si="771"/>
        <v>-3.9385030875051019E-2</v>
      </c>
      <c r="AF1948" s="31">
        <f t="shared" si="772"/>
        <v>-0.50499999999999989</v>
      </c>
      <c r="AG1948" s="31">
        <f t="shared" si="773"/>
        <v>-0.41199999999999992</v>
      </c>
      <c r="AH1948" s="3">
        <f t="shared" si="774"/>
        <v>1</v>
      </c>
      <c r="AI1948" s="40">
        <f t="shared" si="775"/>
        <v>1.4405191964645958E-2</v>
      </c>
      <c r="AJ1948" s="3">
        <f t="shared" si="776"/>
        <v>2.4169570267131069E-2</v>
      </c>
      <c r="AK1948" s="3">
        <f t="shared" si="777"/>
        <v>0.75606274600001655</v>
      </c>
    </row>
    <row r="1949" spans="1:37" s="3" customFormat="1" x14ac:dyDescent="0.25">
      <c r="A1949" s="9">
        <v>42364</v>
      </c>
      <c r="B1949" s="1" t="s">
        <v>55</v>
      </c>
      <c r="C1949" s="1" t="s">
        <v>48</v>
      </c>
      <c r="D1949">
        <v>24</v>
      </c>
      <c r="E1949" s="1">
        <v>38</v>
      </c>
      <c r="F1949">
        <f t="shared" si="753"/>
        <v>0</v>
      </c>
      <c r="G1949">
        <f t="shared" si="754"/>
        <v>1</v>
      </c>
      <c r="H1949" s="4">
        <v>1.645</v>
      </c>
      <c r="I1949" s="4">
        <v>2.4</v>
      </c>
      <c r="J1949" s="4">
        <v>1.526</v>
      </c>
      <c r="K1949" s="4">
        <v>2.71</v>
      </c>
      <c r="L1949" s="18">
        <f t="shared" si="755"/>
        <v>60</v>
      </c>
      <c r="M1949" s="18">
        <f t="shared" si="756"/>
        <v>40</v>
      </c>
      <c r="N1949" s="18">
        <f t="shared" si="757"/>
        <v>65</v>
      </c>
      <c r="O1949" s="18">
        <f t="shared" si="758"/>
        <v>35</v>
      </c>
      <c r="P1949" s="4">
        <f t="shared" si="759"/>
        <v>201512</v>
      </c>
      <c r="Q1949" s="23">
        <f t="shared" si="760"/>
        <v>0.68541666666666667</v>
      </c>
      <c r="R1949" s="23">
        <f t="shared" si="761"/>
        <v>-2.2646733111849389</v>
      </c>
      <c r="S1949" s="22">
        <f t="shared" si="762"/>
        <v>-1.5792566445182721</v>
      </c>
      <c r="T1949" s="5">
        <f t="shared" si="763"/>
        <v>1.4589665653495441</v>
      </c>
      <c r="U1949" s="5"/>
      <c r="V1949" s="5"/>
      <c r="W1949" s="5">
        <f t="shared" si="764"/>
        <v>-1</v>
      </c>
      <c r="X1949" s="4">
        <f t="shared" si="765"/>
        <v>-1</v>
      </c>
      <c r="Y1949" s="4">
        <f t="shared" si="766"/>
        <v>0</v>
      </c>
      <c r="Z1949" s="30">
        <f t="shared" si="767"/>
        <v>2015</v>
      </c>
      <c r="AA1949" s="4">
        <f t="shared" si="768"/>
        <v>1.4</v>
      </c>
      <c r="AB1949" s="4">
        <f t="shared" si="769"/>
        <v>1.71</v>
      </c>
      <c r="AC1949" s="4">
        <f t="shared" si="770"/>
        <v>0.31000000000000005</v>
      </c>
      <c r="AD1949" s="4"/>
      <c r="AE1949" s="4">
        <f t="shared" si="771"/>
        <v>-4.7405259195225979E-2</v>
      </c>
      <c r="AF1949" s="31">
        <f t="shared" si="772"/>
        <v>0.39999999999999991</v>
      </c>
      <c r="AG1949" s="31">
        <f t="shared" si="773"/>
        <v>0.71</v>
      </c>
      <c r="AH1949" s="3">
        <f t="shared" si="774"/>
        <v>1</v>
      </c>
      <c r="AI1949" s="40">
        <f t="shared" si="775"/>
        <v>2.3093574400789629E-2</v>
      </c>
      <c r="AJ1949" s="3">
        <f t="shared" si="776"/>
        <v>2.3980222496909787E-2</v>
      </c>
      <c r="AK1949" s="3">
        <f t="shared" si="777"/>
        <v>0.74048394067148515</v>
      </c>
    </row>
    <row r="1950" spans="1:37" s="3" customFormat="1" x14ac:dyDescent="0.25">
      <c r="A1950" s="9">
        <v>42362</v>
      </c>
      <c r="B1950" s="1" t="s">
        <v>54</v>
      </c>
      <c r="C1950" s="1" t="s">
        <v>64</v>
      </c>
      <c r="D1950">
        <v>23</v>
      </c>
      <c r="E1950" s="1">
        <v>20</v>
      </c>
      <c r="F1950">
        <f t="shared" si="753"/>
        <v>1</v>
      </c>
      <c r="G1950">
        <f t="shared" si="754"/>
        <v>0</v>
      </c>
      <c r="H1950" s="4">
        <v>1.444</v>
      </c>
      <c r="I1950" s="4">
        <v>3.01</v>
      </c>
      <c r="J1950" s="4">
        <v>1.4950000000000001</v>
      </c>
      <c r="K1950" s="4">
        <v>2.81</v>
      </c>
      <c r="L1950" s="18">
        <f t="shared" si="755"/>
        <v>60</v>
      </c>
      <c r="M1950" s="18">
        <f t="shared" si="756"/>
        <v>30</v>
      </c>
      <c r="N1950" s="18">
        <f t="shared" si="757"/>
        <v>65</v>
      </c>
      <c r="O1950" s="18">
        <f t="shared" si="758"/>
        <v>35</v>
      </c>
      <c r="P1950" s="4">
        <f t="shared" si="759"/>
        <v>201512</v>
      </c>
      <c r="Q1950" s="23">
        <f t="shared" si="760"/>
        <v>1.444</v>
      </c>
      <c r="R1950" s="23">
        <f t="shared" si="761"/>
        <v>-2.7497646900631976</v>
      </c>
      <c r="S1950" s="22">
        <f t="shared" si="762"/>
        <v>-1.3057646900631976</v>
      </c>
      <c r="T1950" s="5">
        <f t="shared" si="763"/>
        <v>2.0844875346260388</v>
      </c>
      <c r="U1950" s="5"/>
      <c r="V1950" s="5"/>
      <c r="W1950" s="5">
        <f t="shared" si="764"/>
        <v>0.44399999999999995</v>
      </c>
      <c r="X1950" s="4">
        <f t="shared" si="765"/>
        <v>0.49500000000000011</v>
      </c>
      <c r="Y1950" s="4">
        <f t="shared" si="766"/>
        <v>5.1000000000000156E-2</v>
      </c>
      <c r="Z1950" s="30">
        <f t="shared" si="767"/>
        <v>2015</v>
      </c>
      <c r="AA1950" s="4">
        <f t="shared" si="768"/>
        <v>-1</v>
      </c>
      <c r="AB1950" s="4">
        <f t="shared" si="769"/>
        <v>-1</v>
      </c>
      <c r="AC1950" s="4">
        <f t="shared" si="770"/>
        <v>0</v>
      </c>
      <c r="AD1950" s="4"/>
      <c r="AE1950" s="4">
        <f t="shared" si="771"/>
        <v>2.3624454553034635E-2</v>
      </c>
      <c r="AF1950" s="31">
        <f t="shared" si="772"/>
        <v>-0.55600000000000005</v>
      </c>
      <c r="AG1950" s="31">
        <f t="shared" si="773"/>
        <v>-0.50499999999999989</v>
      </c>
      <c r="AH1950" s="3">
        <f t="shared" si="774"/>
        <v>0</v>
      </c>
      <c r="AI1950" s="40" t="b">
        <f t="shared" si="775"/>
        <v>0</v>
      </c>
      <c r="AJ1950" s="3">
        <f t="shared" si="776"/>
        <v>2.4149079479119928E-2</v>
      </c>
      <c r="AK1950" s="3">
        <f t="shared" si="777"/>
        <v>0.76423309898571445</v>
      </c>
    </row>
    <row r="1951" spans="1:37" s="3" customFormat="1" x14ac:dyDescent="0.25">
      <c r="A1951" s="9">
        <v>42359</v>
      </c>
      <c r="B1951" s="1" t="s">
        <v>42</v>
      </c>
      <c r="C1951" s="1" t="s">
        <v>33</v>
      </c>
      <c r="D1951">
        <v>27</v>
      </c>
      <c r="E1951" s="1">
        <v>35</v>
      </c>
      <c r="F1951">
        <f t="shared" si="753"/>
        <v>0</v>
      </c>
      <c r="G1951">
        <f t="shared" si="754"/>
        <v>1</v>
      </c>
      <c r="H1951" s="4">
        <v>1.645</v>
      </c>
      <c r="I1951" s="4">
        <v>2.4</v>
      </c>
      <c r="J1951" s="4">
        <v>1.806</v>
      </c>
      <c r="K1951" s="4">
        <v>2.12</v>
      </c>
      <c r="L1951" s="18">
        <f t="shared" si="755"/>
        <v>60</v>
      </c>
      <c r="M1951" s="18">
        <f t="shared" si="756"/>
        <v>40</v>
      </c>
      <c r="N1951" s="18">
        <f t="shared" si="757"/>
        <v>55</v>
      </c>
      <c r="O1951" s="18">
        <f t="shared" si="758"/>
        <v>45</v>
      </c>
      <c r="P1951" s="4">
        <f t="shared" si="759"/>
        <v>201512</v>
      </c>
      <c r="Q1951" s="23">
        <f t="shared" si="760"/>
        <v>0.68541666666666667</v>
      </c>
      <c r="R1951" s="23">
        <f t="shared" si="761"/>
        <v>-2.2646733111849389</v>
      </c>
      <c r="S1951" s="22">
        <f t="shared" si="762"/>
        <v>-1.5792566445182721</v>
      </c>
      <c r="T1951" s="5">
        <f t="shared" si="763"/>
        <v>1.4589665653495441</v>
      </c>
      <c r="U1951" s="5"/>
      <c r="V1951" s="5"/>
      <c r="W1951" s="5">
        <f t="shared" si="764"/>
        <v>-1</v>
      </c>
      <c r="X1951" s="4">
        <f t="shared" si="765"/>
        <v>-1</v>
      </c>
      <c r="Y1951" s="4">
        <f t="shared" si="766"/>
        <v>0</v>
      </c>
      <c r="Z1951" s="30">
        <f t="shared" si="767"/>
        <v>2015</v>
      </c>
      <c r="AA1951" s="4">
        <f t="shared" si="768"/>
        <v>1.4</v>
      </c>
      <c r="AB1951" s="4">
        <f t="shared" si="769"/>
        <v>1.1200000000000001</v>
      </c>
      <c r="AC1951" s="4">
        <f t="shared" si="770"/>
        <v>-0.2799999999999998</v>
      </c>
      <c r="AD1951" s="4"/>
      <c r="AE1951" s="4">
        <f t="shared" si="771"/>
        <v>5.4192879526872573E-2</v>
      </c>
      <c r="AF1951" s="31">
        <f t="shared" si="772"/>
        <v>0.39999999999999991</v>
      </c>
      <c r="AG1951" s="31">
        <f t="shared" si="773"/>
        <v>0.12000000000000011</v>
      </c>
      <c r="AH1951" s="3">
        <f t="shared" si="774"/>
        <v>1</v>
      </c>
      <c r="AI1951" s="40">
        <f t="shared" si="775"/>
        <v>2.9623477297895828E-2</v>
      </c>
      <c r="AJ1951" s="3">
        <f t="shared" si="776"/>
        <v>2.3980222496909787E-2</v>
      </c>
      <c r="AK1951" s="3">
        <f t="shared" si="777"/>
        <v>0.74048394067148515</v>
      </c>
    </row>
    <row r="1952" spans="1:37" s="3" customFormat="1" x14ac:dyDescent="0.25">
      <c r="A1952" s="9">
        <v>42358</v>
      </c>
      <c r="B1952" s="1" t="s">
        <v>55</v>
      </c>
      <c r="C1952" s="1" t="s">
        <v>63</v>
      </c>
      <c r="D1952">
        <v>17</v>
      </c>
      <c r="E1952" s="1">
        <v>40</v>
      </c>
      <c r="F1952">
        <f t="shared" si="753"/>
        <v>0</v>
      </c>
      <c r="G1952">
        <f t="shared" si="754"/>
        <v>1</v>
      </c>
      <c r="H1952" s="4">
        <v>2.62</v>
      </c>
      <c r="I1952" s="4">
        <v>1.5549999999999999</v>
      </c>
      <c r="J1952" s="4">
        <v>2.56</v>
      </c>
      <c r="K1952" s="4">
        <v>1.5780000000000001</v>
      </c>
      <c r="L1952" s="18">
        <f t="shared" si="755"/>
        <v>30</v>
      </c>
      <c r="M1952" s="18">
        <f t="shared" si="756"/>
        <v>60</v>
      </c>
      <c r="N1952" s="18">
        <f t="shared" si="757"/>
        <v>35</v>
      </c>
      <c r="O1952" s="18">
        <f t="shared" si="758"/>
        <v>60</v>
      </c>
      <c r="P1952" s="4">
        <f t="shared" si="759"/>
        <v>201512</v>
      </c>
      <c r="Q1952" s="23">
        <f t="shared" si="760"/>
        <v>1.684887459807074</v>
      </c>
      <c r="R1952" s="23">
        <f t="shared" si="761"/>
        <v>-2.4190857524190861</v>
      </c>
      <c r="S1952" s="22">
        <f t="shared" si="762"/>
        <v>-0.73419829261201208</v>
      </c>
      <c r="T1952" s="5">
        <f t="shared" si="763"/>
        <v>0.5935114503816793</v>
      </c>
      <c r="U1952" s="5"/>
      <c r="V1952" s="5"/>
      <c r="W1952" s="5">
        <f t="shared" si="764"/>
        <v>-1</v>
      </c>
      <c r="X1952" s="4">
        <f t="shared" si="765"/>
        <v>-1</v>
      </c>
      <c r="Y1952" s="4">
        <f t="shared" si="766"/>
        <v>0</v>
      </c>
      <c r="Z1952" s="30">
        <f t="shared" si="767"/>
        <v>2015</v>
      </c>
      <c r="AA1952" s="4">
        <f t="shared" si="768"/>
        <v>0.55499999999999994</v>
      </c>
      <c r="AB1952" s="4">
        <f t="shared" si="769"/>
        <v>0.57800000000000007</v>
      </c>
      <c r="AC1952" s="4">
        <f t="shared" si="770"/>
        <v>2.3000000000000131E-2</v>
      </c>
      <c r="AD1952" s="4"/>
      <c r="AE1952" s="4">
        <f t="shared" si="771"/>
        <v>-8.9456106870229313E-3</v>
      </c>
      <c r="AF1952" s="31">
        <f t="shared" si="772"/>
        <v>-0.44500000000000006</v>
      </c>
      <c r="AG1952" s="31">
        <f t="shared" si="773"/>
        <v>-0.42199999999999993</v>
      </c>
      <c r="AH1952" s="3">
        <f t="shared" si="774"/>
        <v>0</v>
      </c>
      <c r="AI1952" s="40" t="b">
        <f t="shared" si="775"/>
        <v>0</v>
      </c>
      <c r="AJ1952" s="3">
        <f t="shared" si="776"/>
        <v>2.4167664670658784E-2</v>
      </c>
      <c r="AK1952" s="3">
        <f t="shared" si="777"/>
        <v>0.74846807735862297</v>
      </c>
    </row>
    <row r="1953" spans="1:37" s="3" customFormat="1" x14ac:dyDescent="0.25">
      <c r="A1953" s="9">
        <v>42358</v>
      </c>
      <c r="B1953" s="1" t="s">
        <v>57</v>
      </c>
      <c r="C1953" s="1" t="s">
        <v>35</v>
      </c>
      <c r="D1953">
        <v>34</v>
      </c>
      <c r="E1953" s="1">
        <v>27</v>
      </c>
      <c r="F1953">
        <f t="shared" si="753"/>
        <v>1</v>
      </c>
      <c r="G1953">
        <f t="shared" si="754"/>
        <v>0</v>
      </c>
      <c r="H1953" s="4">
        <v>1.425</v>
      </c>
      <c r="I1953" s="4">
        <v>3.1</v>
      </c>
      <c r="J1953" s="4">
        <v>1.2889999999999999</v>
      </c>
      <c r="K1953" s="4">
        <v>4.01</v>
      </c>
      <c r="L1953" s="18">
        <f t="shared" si="755"/>
        <v>70</v>
      </c>
      <c r="M1953" s="18">
        <f t="shared" si="756"/>
        <v>30</v>
      </c>
      <c r="N1953" s="18">
        <f t="shared" si="757"/>
        <v>75</v>
      </c>
      <c r="O1953" s="18">
        <f t="shared" si="758"/>
        <v>20</v>
      </c>
      <c r="P1953" s="4">
        <f t="shared" si="759"/>
        <v>201512</v>
      </c>
      <c r="Q1953" s="23">
        <f t="shared" si="760"/>
        <v>1.425</v>
      </c>
      <c r="R1953" s="23">
        <f t="shared" si="761"/>
        <v>-2.8291316526610641</v>
      </c>
      <c r="S1953" s="22">
        <f t="shared" si="762"/>
        <v>-1.4041316526610641</v>
      </c>
      <c r="T1953" s="5">
        <f t="shared" si="763"/>
        <v>2.1754385964912282</v>
      </c>
      <c r="U1953" s="5"/>
      <c r="V1953" s="5"/>
      <c r="W1953" s="5">
        <f t="shared" si="764"/>
        <v>0.42500000000000004</v>
      </c>
      <c r="X1953" s="4">
        <f t="shared" si="765"/>
        <v>0.28899999999999992</v>
      </c>
      <c r="Y1953" s="4">
        <f t="shared" si="766"/>
        <v>-0.13600000000000012</v>
      </c>
      <c r="Z1953" s="30">
        <f t="shared" si="767"/>
        <v>2015</v>
      </c>
      <c r="AA1953" s="4">
        <f t="shared" si="768"/>
        <v>-1</v>
      </c>
      <c r="AB1953" s="4">
        <f t="shared" si="769"/>
        <v>-1</v>
      </c>
      <c r="AC1953" s="4">
        <f t="shared" si="770"/>
        <v>0</v>
      </c>
      <c r="AD1953" s="4"/>
      <c r="AE1953" s="4">
        <f t="shared" si="771"/>
        <v>-7.4040804104909319E-2</v>
      </c>
      <c r="AF1953" s="31">
        <f t="shared" si="772"/>
        <v>-0.57499999999999996</v>
      </c>
      <c r="AG1953" s="31">
        <f t="shared" si="773"/>
        <v>-0.71100000000000008</v>
      </c>
      <c r="AH1953" s="3">
        <f t="shared" si="774"/>
        <v>1</v>
      </c>
      <c r="AI1953" s="40">
        <f t="shared" si="775"/>
        <v>4.8869055431596475E-2</v>
      </c>
      <c r="AJ1953" s="3">
        <f t="shared" si="776"/>
        <v>2.3756906077348039E-2</v>
      </c>
      <c r="AK1953" s="3">
        <f t="shared" si="777"/>
        <v>0.76811883845473627</v>
      </c>
    </row>
    <row r="1954" spans="1:37" s="3" customFormat="1" x14ac:dyDescent="0.25">
      <c r="A1954" s="9">
        <v>42358</v>
      </c>
      <c r="B1954" s="1" t="s">
        <v>64</v>
      </c>
      <c r="C1954" s="1" t="s">
        <v>51</v>
      </c>
      <c r="D1954">
        <v>30</v>
      </c>
      <c r="E1954" s="1">
        <v>14</v>
      </c>
      <c r="F1954">
        <f t="shared" si="753"/>
        <v>1</v>
      </c>
      <c r="G1954">
        <f t="shared" si="754"/>
        <v>0</v>
      </c>
      <c r="H1954" s="4">
        <v>1.8260000000000001</v>
      </c>
      <c r="I1954" s="4">
        <v>2.1</v>
      </c>
      <c r="J1954" s="4">
        <v>1.952</v>
      </c>
      <c r="K1954" s="4">
        <v>1.952</v>
      </c>
      <c r="L1954" s="18">
        <f t="shared" si="755"/>
        <v>50</v>
      </c>
      <c r="M1954" s="18">
        <f t="shared" si="756"/>
        <v>45</v>
      </c>
      <c r="N1954" s="18">
        <f t="shared" si="757"/>
        <v>50</v>
      </c>
      <c r="O1954" s="18">
        <f t="shared" si="758"/>
        <v>50</v>
      </c>
      <c r="P1954" s="4">
        <f t="shared" si="759"/>
        <v>201512</v>
      </c>
      <c r="Q1954" s="23">
        <f t="shared" si="760"/>
        <v>1.8260000000000001</v>
      </c>
      <c r="R1954" s="23">
        <f t="shared" si="761"/>
        <v>-2.1197446621175433</v>
      </c>
      <c r="S1954" s="22">
        <f t="shared" si="762"/>
        <v>-0.29374466211754324</v>
      </c>
      <c r="T1954" s="5">
        <f t="shared" si="763"/>
        <v>1.1500547645125958</v>
      </c>
      <c r="U1954" s="5"/>
      <c r="V1954" s="5"/>
      <c r="W1954" s="5">
        <f t="shared" si="764"/>
        <v>0.82600000000000007</v>
      </c>
      <c r="X1954" s="4">
        <f t="shared" si="765"/>
        <v>0.95199999999999996</v>
      </c>
      <c r="Y1954" s="4">
        <f t="shared" si="766"/>
        <v>0.12599999999999989</v>
      </c>
      <c r="Z1954" s="30">
        <f t="shared" si="767"/>
        <v>2015</v>
      </c>
      <c r="AA1954" s="4">
        <f t="shared" si="768"/>
        <v>-1</v>
      </c>
      <c r="AB1954" s="4">
        <f t="shared" si="769"/>
        <v>-1</v>
      </c>
      <c r="AC1954" s="4">
        <f t="shared" si="770"/>
        <v>0</v>
      </c>
      <c r="AD1954" s="4"/>
      <c r="AE1954" s="4">
        <f t="shared" si="771"/>
        <v>3.5350043991165925E-2</v>
      </c>
      <c r="AF1954" s="31">
        <f t="shared" si="772"/>
        <v>-0.17399999999999993</v>
      </c>
      <c r="AG1954" s="31">
        <f t="shared" si="773"/>
        <v>-4.8000000000000043E-2</v>
      </c>
      <c r="AH1954" s="3">
        <f t="shared" si="774"/>
        <v>1</v>
      </c>
      <c r="AI1954" s="40">
        <f t="shared" si="775"/>
        <v>1.1514441842310763E-2</v>
      </c>
      <c r="AJ1954" s="3">
        <f t="shared" si="776"/>
        <v>2.3280692817116533E-2</v>
      </c>
      <c r="AK1954" s="3">
        <f t="shared" si="777"/>
        <v>0.73300067747643682</v>
      </c>
    </row>
    <row r="1955" spans="1:37" s="3" customFormat="1" x14ac:dyDescent="0.25">
      <c r="A1955" s="9">
        <v>42358</v>
      </c>
      <c r="B1955" s="1" t="s">
        <v>38</v>
      </c>
      <c r="C1955" s="1" t="s">
        <v>44</v>
      </c>
      <c r="D1955">
        <v>14</v>
      </c>
      <c r="E1955" s="1">
        <v>24</v>
      </c>
      <c r="F1955">
        <f t="shared" si="753"/>
        <v>0</v>
      </c>
      <c r="G1955">
        <f t="shared" si="754"/>
        <v>1</v>
      </c>
      <c r="H1955" s="4">
        <v>2.93</v>
      </c>
      <c r="I1955" s="4">
        <v>1.4650000000000001</v>
      </c>
      <c r="J1955" s="4">
        <v>3.62</v>
      </c>
      <c r="K1955" s="4">
        <v>1.3360000000000001</v>
      </c>
      <c r="L1955" s="18">
        <f t="shared" si="755"/>
        <v>30</v>
      </c>
      <c r="M1955" s="18">
        <f t="shared" si="756"/>
        <v>65</v>
      </c>
      <c r="N1955" s="18">
        <f t="shared" si="757"/>
        <v>25</v>
      </c>
      <c r="O1955" s="18">
        <f t="shared" si="758"/>
        <v>70</v>
      </c>
      <c r="P1955" s="4">
        <f t="shared" si="759"/>
        <v>201512</v>
      </c>
      <c r="Q1955" s="23">
        <f t="shared" si="760"/>
        <v>2</v>
      </c>
      <c r="R1955" s="23">
        <f t="shared" si="761"/>
        <v>-2.6686723494345084</v>
      </c>
      <c r="S1955" s="22">
        <f t="shared" si="762"/>
        <v>-0.66867234943450837</v>
      </c>
      <c r="T1955" s="5">
        <f t="shared" si="763"/>
        <v>0.5</v>
      </c>
      <c r="U1955" s="5"/>
      <c r="V1955" s="5"/>
      <c r="W1955" s="5">
        <f t="shared" si="764"/>
        <v>-1</v>
      </c>
      <c r="X1955" s="4">
        <f t="shared" si="765"/>
        <v>-1</v>
      </c>
      <c r="Y1955" s="4">
        <f t="shared" si="766"/>
        <v>0</v>
      </c>
      <c r="Z1955" s="30">
        <f t="shared" si="767"/>
        <v>2015</v>
      </c>
      <c r="AA1955" s="4">
        <f t="shared" si="768"/>
        <v>0.46500000000000008</v>
      </c>
      <c r="AB1955" s="4">
        <f t="shared" si="769"/>
        <v>0.33600000000000008</v>
      </c>
      <c r="AC1955" s="4">
        <f t="shared" si="770"/>
        <v>-0.129</v>
      </c>
      <c r="AD1955" s="4"/>
      <c r="AE1955" s="4">
        <f t="shared" si="771"/>
        <v>6.5053834404993072E-2</v>
      </c>
      <c r="AF1955" s="31">
        <f t="shared" si="772"/>
        <v>-0.53499999999999992</v>
      </c>
      <c r="AG1955" s="31">
        <f t="shared" si="773"/>
        <v>-0.66399999999999992</v>
      </c>
      <c r="AH1955" s="3">
        <f t="shared" si="774"/>
        <v>1</v>
      </c>
      <c r="AI1955" s="40">
        <f t="shared" si="775"/>
        <v>4.1163049422058062E-2</v>
      </c>
      <c r="AJ1955" s="3">
        <f t="shared" si="776"/>
        <v>2.3333333333333317E-2</v>
      </c>
      <c r="AK1955" s="3">
        <f t="shared" si="777"/>
        <v>0.76146704446576319</v>
      </c>
    </row>
    <row r="1956" spans="1:37" s="3" customFormat="1" x14ac:dyDescent="0.25">
      <c r="A1956" s="9">
        <v>42358</v>
      </c>
      <c r="B1956" s="1" t="s">
        <v>54</v>
      </c>
      <c r="C1956" s="1" t="s">
        <v>62</v>
      </c>
      <c r="D1956">
        <v>20</v>
      </c>
      <c r="E1956" s="1">
        <v>30</v>
      </c>
      <c r="F1956">
        <f t="shared" si="753"/>
        <v>0</v>
      </c>
      <c r="G1956">
        <f t="shared" si="754"/>
        <v>1</v>
      </c>
      <c r="H1956" s="4">
        <v>2.44</v>
      </c>
      <c r="I1956" s="4">
        <v>1.625</v>
      </c>
      <c r="J1956" s="4">
        <v>2.81</v>
      </c>
      <c r="K1956" s="4">
        <v>1.4950000000000001</v>
      </c>
      <c r="L1956" s="18">
        <f t="shared" si="755"/>
        <v>40</v>
      </c>
      <c r="M1956" s="18">
        <f t="shared" si="756"/>
        <v>60</v>
      </c>
      <c r="N1956" s="18">
        <f t="shared" si="757"/>
        <v>35</v>
      </c>
      <c r="O1956" s="18">
        <f t="shared" si="758"/>
        <v>65</v>
      </c>
      <c r="P1956" s="4">
        <f t="shared" si="759"/>
        <v>201512</v>
      </c>
      <c r="Q1956" s="23">
        <f t="shared" si="760"/>
        <v>1.5015384615384615</v>
      </c>
      <c r="R1956" s="23">
        <f t="shared" si="761"/>
        <v>-2.2944444444444443</v>
      </c>
      <c r="S1956" s="22">
        <f t="shared" si="762"/>
        <v>-0.7929059829059828</v>
      </c>
      <c r="T1956" s="5">
        <f t="shared" si="763"/>
        <v>0.66598360655737709</v>
      </c>
      <c r="U1956" s="5"/>
      <c r="V1956" s="5"/>
      <c r="W1956" s="5">
        <f t="shared" si="764"/>
        <v>-1</v>
      </c>
      <c r="X1956" s="4">
        <f t="shared" si="765"/>
        <v>-1</v>
      </c>
      <c r="Y1956" s="4">
        <f t="shared" si="766"/>
        <v>0</v>
      </c>
      <c r="Z1956" s="30">
        <f t="shared" si="767"/>
        <v>2015</v>
      </c>
      <c r="AA1956" s="4">
        <f t="shared" si="768"/>
        <v>0.625</v>
      </c>
      <c r="AB1956" s="4">
        <f t="shared" si="769"/>
        <v>0.49500000000000011</v>
      </c>
      <c r="AC1956" s="4">
        <f t="shared" si="770"/>
        <v>-0.12999999999999989</v>
      </c>
      <c r="AD1956" s="4"/>
      <c r="AE1956" s="4">
        <f t="shared" si="771"/>
        <v>5.3964179452774041E-2</v>
      </c>
      <c r="AF1956" s="31">
        <f t="shared" si="772"/>
        <v>-0.375</v>
      </c>
      <c r="AG1956" s="31">
        <f t="shared" si="773"/>
        <v>-0.50499999999999989</v>
      </c>
      <c r="AH1956" s="3">
        <f t="shared" si="774"/>
        <v>1</v>
      </c>
      <c r="AI1956" s="40">
        <f t="shared" si="775"/>
        <v>2.8743498494388176E-2</v>
      </c>
      <c r="AJ1956" s="3">
        <f t="shared" si="776"/>
        <v>2.4600246002459913E-2</v>
      </c>
      <c r="AK1956" s="3">
        <f t="shared" si="777"/>
        <v>0.74143236293609438</v>
      </c>
    </row>
    <row r="1957" spans="1:37" s="3" customFormat="1" x14ac:dyDescent="0.25">
      <c r="A1957" s="9">
        <v>42358</v>
      </c>
      <c r="B1957" s="1" t="s">
        <v>61</v>
      </c>
      <c r="C1957" s="1" t="s">
        <v>58</v>
      </c>
      <c r="D1957">
        <v>30</v>
      </c>
      <c r="E1957" s="1">
        <v>13</v>
      </c>
      <c r="F1957">
        <f t="shared" si="753"/>
        <v>1</v>
      </c>
      <c r="G1957">
        <f t="shared" si="754"/>
        <v>0</v>
      </c>
      <c r="H1957" s="4">
        <v>1.0760000000000001</v>
      </c>
      <c r="I1957" s="4">
        <v>10.44</v>
      </c>
      <c r="J1957" s="4">
        <v>1.1000000000000001</v>
      </c>
      <c r="K1957" s="4">
        <v>8.67</v>
      </c>
      <c r="L1957" s="18">
        <f t="shared" si="755"/>
        <v>90</v>
      </c>
      <c r="M1957" s="18">
        <f t="shared" si="756"/>
        <v>5</v>
      </c>
      <c r="N1957" s="18">
        <f t="shared" si="757"/>
        <v>90</v>
      </c>
      <c r="O1957" s="18">
        <f t="shared" si="758"/>
        <v>10</v>
      </c>
      <c r="P1957" s="4">
        <f t="shared" si="759"/>
        <v>201512</v>
      </c>
      <c r="Q1957" s="23">
        <f t="shared" si="760"/>
        <v>1.0760000000000001</v>
      </c>
      <c r="R1957" s="23">
        <f t="shared" si="761"/>
        <v>-13.263826940231924</v>
      </c>
      <c r="S1957" s="22">
        <f t="shared" si="762"/>
        <v>-12.187826940231924</v>
      </c>
      <c r="T1957" s="5">
        <f t="shared" si="763"/>
        <v>9.7026022304832704</v>
      </c>
      <c r="U1957" s="5"/>
      <c r="V1957" s="5"/>
      <c r="W1957" s="5">
        <f t="shared" si="764"/>
        <v>7.6000000000000068E-2</v>
      </c>
      <c r="X1957" s="4">
        <f t="shared" si="765"/>
        <v>0.10000000000000009</v>
      </c>
      <c r="Y1957" s="4">
        <f t="shared" si="766"/>
        <v>2.4000000000000021E-2</v>
      </c>
      <c r="Z1957" s="30">
        <f t="shared" si="767"/>
        <v>2015</v>
      </c>
      <c r="AA1957" s="4">
        <f t="shared" si="768"/>
        <v>-1</v>
      </c>
      <c r="AB1957" s="4">
        <f t="shared" si="769"/>
        <v>-1</v>
      </c>
      <c r="AC1957" s="4">
        <f t="shared" si="770"/>
        <v>0</v>
      </c>
      <c r="AD1957" s="4"/>
      <c r="AE1957" s="4">
        <f t="shared" si="771"/>
        <v>2.0277120648867886E-2</v>
      </c>
      <c r="AF1957" s="31">
        <f t="shared" si="772"/>
        <v>-0.92399999999999993</v>
      </c>
      <c r="AG1957" s="31">
        <f t="shared" si="773"/>
        <v>-0.89999999999999991</v>
      </c>
      <c r="AH1957" s="3">
        <f t="shared" si="774"/>
        <v>0</v>
      </c>
      <c r="AI1957" s="40" t="b">
        <f t="shared" si="775"/>
        <v>0</v>
      </c>
      <c r="AJ1957" s="3">
        <f t="shared" si="776"/>
        <v>2.4536297325460255E-2</v>
      </c>
      <c r="AK1957" s="3">
        <f t="shared" si="777"/>
        <v>0.9087409137047241</v>
      </c>
    </row>
    <row r="1958" spans="1:37" s="3" customFormat="1" x14ac:dyDescent="0.25">
      <c r="A1958" s="9">
        <v>42358</v>
      </c>
      <c r="B1958" s="1" t="s">
        <v>43</v>
      </c>
      <c r="C1958" s="1" t="s">
        <v>49</v>
      </c>
      <c r="D1958">
        <v>14</v>
      </c>
      <c r="E1958" s="1">
        <v>34</v>
      </c>
      <c r="F1958">
        <f t="shared" si="753"/>
        <v>0</v>
      </c>
      <c r="G1958">
        <f t="shared" si="754"/>
        <v>1</v>
      </c>
      <c r="H1958" s="4">
        <v>3.93</v>
      </c>
      <c r="I1958" s="4">
        <v>1.298</v>
      </c>
      <c r="J1958" s="4">
        <v>3.31</v>
      </c>
      <c r="K1958" s="4">
        <v>1.3839999999999999</v>
      </c>
      <c r="L1958" s="18">
        <f t="shared" si="755"/>
        <v>20</v>
      </c>
      <c r="M1958" s="18">
        <f t="shared" si="756"/>
        <v>75</v>
      </c>
      <c r="N1958" s="18">
        <f t="shared" si="757"/>
        <v>30</v>
      </c>
      <c r="O1958" s="18">
        <f t="shared" si="758"/>
        <v>70</v>
      </c>
      <c r="P1958" s="4">
        <f t="shared" si="759"/>
        <v>201512</v>
      </c>
      <c r="Q1958" s="23">
        <f t="shared" si="760"/>
        <v>3.0277349768875195</v>
      </c>
      <c r="R1958" s="23">
        <f t="shared" si="761"/>
        <v>-3.697001626314222</v>
      </c>
      <c r="S1958" s="22">
        <f t="shared" si="762"/>
        <v>-0.66926664942670255</v>
      </c>
      <c r="T1958" s="5">
        <f t="shared" si="763"/>
        <v>0.33027989821882953</v>
      </c>
      <c r="U1958" s="5"/>
      <c r="V1958" s="5"/>
      <c r="W1958" s="5">
        <f t="shared" si="764"/>
        <v>-1</v>
      </c>
      <c r="X1958" s="4">
        <f t="shared" si="765"/>
        <v>-1</v>
      </c>
      <c r="Y1958" s="4">
        <f t="shared" si="766"/>
        <v>0</v>
      </c>
      <c r="Z1958" s="30">
        <f t="shared" si="767"/>
        <v>2015</v>
      </c>
      <c r="AA1958" s="4">
        <f t="shared" si="768"/>
        <v>0.29800000000000004</v>
      </c>
      <c r="AB1958" s="4">
        <f t="shared" si="769"/>
        <v>0.3839999999999999</v>
      </c>
      <c r="AC1958" s="4">
        <f t="shared" si="770"/>
        <v>8.5999999999999854E-2</v>
      </c>
      <c r="AD1958" s="4"/>
      <c r="AE1958" s="4">
        <f t="shared" si="771"/>
        <v>-4.7661877416726228E-2</v>
      </c>
      <c r="AF1958" s="31">
        <f t="shared" si="772"/>
        <v>-0.70199999999999996</v>
      </c>
      <c r="AG1958" s="31">
        <f t="shared" si="773"/>
        <v>-0.6160000000000001</v>
      </c>
      <c r="AH1958" s="3">
        <f t="shared" si="774"/>
        <v>1</v>
      </c>
      <c r="AI1958" s="40">
        <f t="shared" si="775"/>
        <v>2.3003721190192561E-2</v>
      </c>
      <c r="AJ1958" s="3">
        <f t="shared" si="776"/>
        <v>2.4265493496556934E-2</v>
      </c>
      <c r="AK1958" s="3">
        <f t="shared" si="777"/>
        <v>0.79909021299906213</v>
      </c>
    </row>
    <row r="1959" spans="1:37" s="3" customFormat="1" x14ac:dyDescent="0.25">
      <c r="A1959" s="9">
        <v>42358</v>
      </c>
      <c r="B1959" s="1" t="s">
        <v>36</v>
      </c>
      <c r="C1959" s="1" t="s">
        <v>47</v>
      </c>
      <c r="D1959">
        <v>10</v>
      </c>
      <c r="E1959" s="1">
        <v>16</v>
      </c>
      <c r="F1959">
        <f t="shared" si="753"/>
        <v>0</v>
      </c>
      <c r="G1959">
        <f t="shared" si="754"/>
        <v>1</v>
      </c>
      <c r="H1959" s="4">
        <v>1.8</v>
      </c>
      <c r="I1959" s="4">
        <v>2.13</v>
      </c>
      <c r="J1959" s="4">
        <v>1.7509999999999999</v>
      </c>
      <c r="K1959" s="4">
        <v>2.2000000000000002</v>
      </c>
      <c r="L1959" s="18">
        <f t="shared" si="755"/>
        <v>50</v>
      </c>
      <c r="M1959" s="18">
        <f t="shared" si="756"/>
        <v>45</v>
      </c>
      <c r="N1959" s="18">
        <f t="shared" si="757"/>
        <v>55</v>
      </c>
      <c r="O1959" s="18">
        <f t="shared" si="758"/>
        <v>45</v>
      </c>
      <c r="P1959" s="4">
        <f t="shared" si="759"/>
        <v>201512</v>
      </c>
      <c r="Q1959" s="23">
        <f t="shared" si="760"/>
        <v>0.84507042253521136</v>
      </c>
      <c r="R1959" s="23">
        <f t="shared" si="761"/>
        <v>-2.1349557522123894</v>
      </c>
      <c r="S1959" s="22">
        <f t="shared" si="762"/>
        <v>-1.2898853296771779</v>
      </c>
      <c r="T1959" s="5">
        <f t="shared" si="763"/>
        <v>1.1833333333333333</v>
      </c>
      <c r="U1959" s="5"/>
      <c r="V1959" s="5"/>
      <c r="W1959" s="5">
        <f t="shared" si="764"/>
        <v>-1</v>
      </c>
      <c r="X1959" s="4">
        <f t="shared" si="765"/>
        <v>-1</v>
      </c>
      <c r="Y1959" s="4">
        <f t="shared" si="766"/>
        <v>0</v>
      </c>
      <c r="Z1959" s="30">
        <f t="shared" si="767"/>
        <v>2015</v>
      </c>
      <c r="AA1959" s="4">
        <f t="shared" si="768"/>
        <v>1.1299999999999999</v>
      </c>
      <c r="AB1959" s="4">
        <f t="shared" si="769"/>
        <v>1.2000000000000002</v>
      </c>
      <c r="AC1959" s="4">
        <f t="shared" si="770"/>
        <v>7.0000000000000284E-2</v>
      </c>
      <c r="AD1959" s="4"/>
      <c r="AE1959" s="4">
        <f t="shared" si="771"/>
        <v>-1.5546671743130958E-2</v>
      </c>
      <c r="AF1959" s="31">
        <f t="shared" si="772"/>
        <v>0.12999999999999989</v>
      </c>
      <c r="AG1959" s="31">
        <f t="shared" si="773"/>
        <v>0.20000000000000018</v>
      </c>
      <c r="AH1959" s="3">
        <f t="shared" si="774"/>
        <v>0</v>
      </c>
      <c r="AI1959" s="40" t="b">
        <f t="shared" si="775"/>
        <v>0</v>
      </c>
      <c r="AJ1959" s="3">
        <f t="shared" si="776"/>
        <v>2.442748091603042E-2</v>
      </c>
      <c r="AK1959" s="3">
        <f t="shared" si="777"/>
        <v>0.73264498601182237</v>
      </c>
    </row>
    <row r="1960" spans="1:37" s="3" customFormat="1" x14ac:dyDescent="0.25">
      <c r="A1960" s="9">
        <v>42358</v>
      </c>
      <c r="B1960" s="1" t="s">
        <v>56</v>
      </c>
      <c r="C1960" s="1" t="s">
        <v>41</v>
      </c>
      <c r="D1960">
        <v>17</v>
      </c>
      <c r="E1960" s="1">
        <v>23</v>
      </c>
      <c r="F1960">
        <f t="shared" si="753"/>
        <v>0</v>
      </c>
      <c r="G1960">
        <f t="shared" si="754"/>
        <v>1</v>
      </c>
      <c r="H1960" s="4">
        <v>1.591</v>
      </c>
      <c r="I1960" s="4">
        <v>2.52</v>
      </c>
      <c r="J1960" s="4">
        <v>1.8</v>
      </c>
      <c r="K1960" s="4">
        <v>2.13</v>
      </c>
      <c r="L1960" s="18">
        <f t="shared" si="755"/>
        <v>60</v>
      </c>
      <c r="M1960" s="18">
        <f t="shared" si="756"/>
        <v>35</v>
      </c>
      <c r="N1960" s="18">
        <f t="shared" si="757"/>
        <v>55</v>
      </c>
      <c r="O1960" s="18">
        <f t="shared" si="758"/>
        <v>45</v>
      </c>
      <c r="P1960" s="4">
        <f t="shared" si="759"/>
        <v>201512</v>
      </c>
      <c r="Q1960" s="23">
        <f t="shared" si="760"/>
        <v>0.63134920634920633</v>
      </c>
      <c r="R1960" s="23">
        <f t="shared" si="761"/>
        <v>-2.3499421141686705</v>
      </c>
      <c r="S1960" s="22">
        <f t="shared" si="762"/>
        <v>-1.7185929078194642</v>
      </c>
      <c r="T1960" s="5">
        <f t="shared" si="763"/>
        <v>1.583909490886235</v>
      </c>
      <c r="U1960" s="5"/>
      <c r="V1960" s="5"/>
      <c r="W1960" s="5">
        <f t="shared" si="764"/>
        <v>-1</v>
      </c>
      <c r="X1960" s="4">
        <f t="shared" si="765"/>
        <v>-1</v>
      </c>
      <c r="Y1960" s="4">
        <f t="shared" si="766"/>
        <v>0</v>
      </c>
      <c r="Z1960" s="30">
        <f t="shared" si="767"/>
        <v>2015</v>
      </c>
      <c r="AA1960" s="4">
        <f t="shared" si="768"/>
        <v>1.52</v>
      </c>
      <c r="AB1960" s="4">
        <f t="shared" si="769"/>
        <v>1.1299999999999999</v>
      </c>
      <c r="AC1960" s="4">
        <f t="shared" si="770"/>
        <v>-0.39000000000000012</v>
      </c>
      <c r="AD1960" s="4"/>
      <c r="AE1960" s="4">
        <f t="shared" si="771"/>
        <v>7.2979956700886972E-2</v>
      </c>
      <c r="AF1960" s="31">
        <f t="shared" si="772"/>
        <v>0.52</v>
      </c>
      <c r="AG1960" s="31">
        <f t="shared" si="773"/>
        <v>0.12999999999999989</v>
      </c>
      <c r="AH1960" s="3">
        <f t="shared" si="774"/>
        <v>1</v>
      </c>
      <c r="AI1960" s="40">
        <f t="shared" si="775"/>
        <v>4.7619047619047672E-2</v>
      </c>
      <c r="AJ1960" s="3">
        <f t="shared" si="776"/>
        <v>2.4733641449768862E-2</v>
      </c>
      <c r="AK1960" s="3">
        <f t="shared" si="777"/>
        <v>0.74425565704861685</v>
      </c>
    </row>
    <row r="1961" spans="1:37" s="3" customFormat="1" x14ac:dyDescent="0.25">
      <c r="A1961" s="9">
        <v>42358</v>
      </c>
      <c r="B1961" s="1" t="s">
        <v>60</v>
      </c>
      <c r="C1961" s="1" t="s">
        <v>45</v>
      </c>
      <c r="D1961">
        <v>38</v>
      </c>
      <c r="E1961" s="1">
        <v>17</v>
      </c>
      <c r="F1961">
        <f t="shared" si="753"/>
        <v>1</v>
      </c>
      <c r="G1961">
        <f t="shared" si="754"/>
        <v>0</v>
      </c>
      <c r="H1961" s="4">
        <v>1.429</v>
      </c>
      <c r="I1961" s="4">
        <v>3.08</v>
      </c>
      <c r="J1961" s="4">
        <v>1.51</v>
      </c>
      <c r="K1961" s="4">
        <v>2.76</v>
      </c>
      <c r="L1961" s="18">
        <f t="shared" si="755"/>
        <v>60</v>
      </c>
      <c r="M1961" s="18">
        <f t="shared" si="756"/>
        <v>30</v>
      </c>
      <c r="N1961" s="18">
        <f t="shared" si="757"/>
        <v>65</v>
      </c>
      <c r="O1961" s="18">
        <f t="shared" si="758"/>
        <v>35</v>
      </c>
      <c r="P1961" s="4">
        <f t="shared" si="759"/>
        <v>201512</v>
      </c>
      <c r="Q1961" s="23">
        <f t="shared" si="760"/>
        <v>1.429</v>
      </c>
      <c r="R1961" s="23">
        <f t="shared" si="761"/>
        <v>-2.8117715617715615</v>
      </c>
      <c r="S1961" s="22">
        <f t="shared" si="762"/>
        <v>-1.3827715617715615</v>
      </c>
      <c r="T1961" s="5">
        <f t="shared" si="763"/>
        <v>2.1553533939818053</v>
      </c>
      <c r="U1961" s="5"/>
      <c r="V1961" s="5"/>
      <c r="W1961" s="5">
        <f t="shared" si="764"/>
        <v>0.42900000000000005</v>
      </c>
      <c r="X1961" s="4">
        <f t="shared" si="765"/>
        <v>0.51</v>
      </c>
      <c r="Y1961" s="4">
        <f t="shared" si="766"/>
        <v>8.0999999999999961E-2</v>
      </c>
      <c r="Z1961" s="30">
        <f t="shared" si="767"/>
        <v>2015</v>
      </c>
      <c r="AA1961" s="4">
        <f t="shared" si="768"/>
        <v>-1</v>
      </c>
      <c r="AB1961" s="4">
        <f t="shared" si="769"/>
        <v>-1</v>
      </c>
      <c r="AC1961" s="4">
        <f t="shared" si="770"/>
        <v>0</v>
      </c>
      <c r="AD1961" s="4"/>
      <c r="AE1961" s="4">
        <f t="shared" si="771"/>
        <v>3.7538407351966563E-2</v>
      </c>
      <c r="AF1961" s="31">
        <f t="shared" si="772"/>
        <v>-0.57099999999999995</v>
      </c>
      <c r="AG1961" s="31">
        <f t="shared" si="773"/>
        <v>-0.49</v>
      </c>
      <c r="AH1961" s="3">
        <f t="shared" si="774"/>
        <v>1</v>
      </c>
      <c r="AI1961" s="40">
        <f t="shared" si="775"/>
        <v>1.3073019695536203E-2</v>
      </c>
      <c r="AJ1961" s="3">
        <f t="shared" si="776"/>
        <v>2.38811266356177E-2</v>
      </c>
      <c r="AK1961" s="3">
        <f t="shared" si="777"/>
        <v>0.76723678631491687</v>
      </c>
    </row>
    <row r="1962" spans="1:37" s="3" customFormat="1" x14ac:dyDescent="0.25">
      <c r="A1962" s="9">
        <v>42358</v>
      </c>
      <c r="B1962" s="1" t="s">
        <v>52</v>
      </c>
      <c r="C1962" s="1" t="s">
        <v>50</v>
      </c>
      <c r="D1962">
        <v>33</v>
      </c>
      <c r="E1962" s="1">
        <v>16</v>
      </c>
      <c r="F1962">
        <f t="shared" si="753"/>
        <v>1</v>
      </c>
      <c r="G1962">
        <f t="shared" si="754"/>
        <v>0</v>
      </c>
      <c r="H1962" s="4">
        <v>1.083</v>
      </c>
      <c r="I1962" s="4">
        <v>9.8699999999999992</v>
      </c>
      <c r="J1962" s="4">
        <v>1.1000000000000001</v>
      </c>
      <c r="K1962" s="4">
        <v>8.67</v>
      </c>
      <c r="L1962" s="18">
        <f t="shared" si="755"/>
        <v>90</v>
      </c>
      <c r="M1962" s="18">
        <f t="shared" si="756"/>
        <v>10</v>
      </c>
      <c r="N1962" s="18">
        <f t="shared" si="757"/>
        <v>90</v>
      </c>
      <c r="O1962" s="18">
        <f t="shared" si="758"/>
        <v>10</v>
      </c>
      <c r="P1962" s="4">
        <f t="shared" si="759"/>
        <v>201512</v>
      </c>
      <c r="Q1962" s="23">
        <f t="shared" si="760"/>
        <v>1.083</v>
      </c>
      <c r="R1962" s="23">
        <f t="shared" si="761"/>
        <v>-12.160932342673972</v>
      </c>
      <c r="S1962" s="22">
        <f t="shared" si="762"/>
        <v>-11.077932342673972</v>
      </c>
      <c r="T1962" s="5">
        <f t="shared" si="763"/>
        <v>9.1135734072022156</v>
      </c>
      <c r="U1962" s="5"/>
      <c r="V1962" s="5"/>
      <c r="W1962" s="5">
        <f t="shared" si="764"/>
        <v>8.2999999999999963E-2</v>
      </c>
      <c r="X1962" s="4">
        <f t="shared" si="765"/>
        <v>0.10000000000000009</v>
      </c>
      <c r="Y1962" s="4">
        <f t="shared" si="766"/>
        <v>1.7000000000000126E-2</v>
      </c>
      <c r="Z1962" s="30">
        <f t="shared" si="767"/>
        <v>2015</v>
      </c>
      <c r="AA1962" s="4">
        <f t="shared" si="768"/>
        <v>-1</v>
      </c>
      <c r="AB1962" s="4">
        <f t="shared" si="769"/>
        <v>-1</v>
      </c>
      <c r="AC1962" s="4">
        <f t="shared" si="770"/>
        <v>0</v>
      </c>
      <c r="AD1962" s="4"/>
      <c r="AE1962" s="4">
        <f t="shared" si="771"/>
        <v>1.4270125073449269E-2</v>
      </c>
      <c r="AF1962" s="31">
        <f t="shared" si="772"/>
        <v>-0.91700000000000004</v>
      </c>
      <c r="AG1962" s="31">
        <f t="shared" si="773"/>
        <v>-0.89999999999999991</v>
      </c>
      <c r="AH1962" s="3">
        <f t="shared" si="774"/>
        <v>0</v>
      </c>
      <c r="AI1962" s="40" t="b">
        <f t="shared" si="775"/>
        <v>0</v>
      </c>
      <c r="AJ1962" s="3">
        <f t="shared" si="776"/>
        <v>2.4083812654067449E-2</v>
      </c>
      <c r="AK1962" s="3">
        <f t="shared" si="777"/>
        <v>0.90413901899597104</v>
      </c>
    </row>
    <row r="1963" spans="1:37" s="3" customFormat="1" x14ac:dyDescent="0.25">
      <c r="A1963" s="9">
        <v>42358</v>
      </c>
      <c r="B1963" s="1" t="s">
        <v>34</v>
      </c>
      <c r="C1963" s="1" t="s">
        <v>40</v>
      </c>
      <c r="D1963">
        <v>35</v>
      </c>
      <c r="E1963" s="1">
        <v>38</v>
      </c>
      <c r="F1963">
        <f t="shared" si="753"/>
        <v>0</v>
      </c>
      <c r="G1963">
        <f t="shared" si="754"/>
        <v>1</v>
      </c>
      <c r="H1963" s="4">
        <v>2.93</v>
      </c>
      <c r="I1963" s="4">
        <v>1.4650000000000001</v>
      </c>
      <c r="J1963" s="4">
        <v>2.86</v>
      </c>
      <c r="K1963" s="4">
        <v>1.48</v>
      </c>
      <c r="L1963" s="18">
        <f t="shared" si="755"/>
        <v>30</v>
      </c>
      <c r="M1963" s="18">
        <f t="shared" si="756"/>
        <v>65</v>
      </c>
      <c r="N1963" s="18">
        <f t="shared" si="757"/>
        <v>30</v>
      </c>
      <c r="O1963" s="18">
        <f t="shared" si="758"/>
        <v>65</v>
      </c>
      <c r="P1963" s="4">
        <f t="shared" si="759"/>
        <v>201512</v>
      </c>
      <c r="Q1963" s="23">
        <f t="shared" si="760"/>
        <v>2</v>
      </c>
      <c r="R1963" s="23">
        <f t="shared" si="761"/>
        <v>-2.6686723494345084</v>
      </c>
      <c r="S1963" s="22">
        <f t="shared" si="762"/>
        <v>-0.66867234943450837</v>
      </c>
      <c r="T1963" s="5">
        <f t="shared" si="763"/>
        <v>0.5</v>
      </c>
      <c r="U1963" s="5"/>
      <c r="V1963" s="5"/>
      <c r="W1963" s="5">
        <f t="shared" si="764"/>
        <v>-1</v>
      </c>
      <c r="X1963" s="4">
        <f t="shared" si="765"/>
        <v>-1</v>
      </c>
      <c r="Y1963" s="4">
        <f t="shared" si="766"/>
        <v>0</v>
      </c>
      <c r="Z1963" s="30">
        <f t="shared" si="767"/>
        <v>2015</v>
      </c>
      <c r="AA1963" s="4">
        <f t="shared" si="768"/>
        <v>0.46500000000000008</v>
      </c>
      <c r="AB1963" s="4">
        <f t="shared" si="769"/>
        <v>0.48</v>
      </c>
      <c r="AC1963" s="4">
        <f t="shared" si="770"/>
        <v>1.4999999999999902E-2</v>
      </c>
      <c r="AD1963" s="4"/>
      <c r="AE1963" s="4">
        <f t="shared" si="771"/>
        <v>-8.3534213227046683E-3</v>
      </c>
      <c r="AF1963" s="31">
        <f t="shared" si="772"/>
        <v>-0.53499999999999992</v>
      </c>
      <c r="AG1963" s="31">
        <f t="shared" si="773"/>
        <v>-0.52</v>
      </c>
      <c r="AH1963" s="3">
        <f t="shared" si="774"/>
        <v>0</v>
      </c>
      <c r="AI1963" s="40" t="b">
        <f t="shared" si="775"/>
        <v>0</v>
      </c>
      <c r="AJ1963" s="3">
        <f t="shared" si="776"/>
        <v>2.3333333333333317E-2</v>
      </c>
      <c r="AK1963" s="3">
        <f t="shared" si="777"/>
        <v>0.76146704446576319</v>
      </c>
    </row>
    <row r="1964" spans="1:37" s="3" customFormat="1" x14ac:dyDescent="0.25">
      <c r="A1964" s="9">
        <v>42358</v>
      </c>
      <c r="B1964" s="1" t="s">
        <v>48</v>
      </c>
      <c r="C1964" s="1" t="s">
        <v>46</v>
      </c>
      <c r="D1964">
        <v>35</v>
      </c>
      <c r="E1964" s="1">
        <v>25</v>
      </c>
      <c r="F1964">
        <f t="shared" si="753"/>
        <v>1</v>
      </c>
      <c r="G1964">
        <f t="shared" si="754"/>
        <v>0</v>
      </c>
      <c r="H1964" s="4">
        <v>2.0299999999999998</v>
      </c>
      <c r="I1964" s="4">
        <v>1.877</v>
      </c>
      <c r="J1964" s="4">
        <v>2.11</v>
      </c>
      <c r="K1964" s="4">
        <v>1.8129999999999999</v>
      </c>
      <c r="L1964" s="18">
        <f t="shared" si="755"/>
        <v>40</v>
      </c>
      <c r="M1964" s="18">
        <f t="shared" si="756"/>
        <v>50</v>
      </c>
      <c r="N1964" s="18">
        <f t="shared" si="757"/>
        <v>45</v>
      </c>
      <c r="O1964" s="18">
        <f t="shared" si="758"/>
        <v>55</v>
      </c>
      <c r="P1964" s="4">
        <f t="shared" si="759"/>
        <v>201512</v>
      </c>
      <c r="Q1964" s="23">
        <f t="shared" si="760"/>
        <v>2.0299999999999998</v>
      </c>
      <c r="R1964" s="23">
        <f t="shared" si="761"/>
        <v>-2.1111246415959086</v>
      </c>
      <c r="S1964" s="22">
        <f t="shared" si="762"/>
        <v>-8.112464159590882E-2</v>
      </c>
      <c r="T1964" s="5">
        <f t="shared" si="763"/>
        <v>0.92463054187192129</v>
      </c>
      <c r="U1964" s="5"/>
      <c r="V1964" s="5"/>
      <c r="W1964" s="5">
        <f t="shared" si="764"/>
        <v>1.0299999999999998</v>
      </c>
      <c r="X1964" s="4">
        <f t="shared" si="765"/>
        <v>1.1099999999999999</v>
      </c>
      <c r="Y1964" s="4">
        <f t="shared" si="766"/>
        <v>8.0000000000000071E-2</v>
      </c>
      <c r="Z1964" s="30">
        <f t="shared" si="767"/>
        <v>2015</v>
      </c>
      <c r="AA1964" s="4">
        <f t="shared" si="768"/>
        <v>-1</v>
      </c>
      <c r="AB1964" s="4">
        <f t="shared" si="769"/>
        <v>-1</v>
      </c>
      <c r="AC1964" s="4">
        <f t="shared" si="770"/>
        <v>0</v>
      </c>
      <c r="AD1964" s="4"/>
      <c r="AE1964" s="4">
        <f t="shared" si="771"/>
        <v>1.8677188149324175E-2</v>
      </c>
      <c r="AF1964" s="31">
        <f t="shared" si="772"/>
        <v>2.9999999999999805E-2</v>
      </c>
      <c r="AG1964" s="31">
        <f t="shared" si="773"/>
        <v>0.10999999999999988</v>
      </c>
      <c r="AH1964" s="3">
        <f t="shared" si="774"/>
        <v>0</v>
      </c>
      <c r="AI1964" s="40" t="b">
        <f t="shared" si="775"/>
        <v>0</v>
      </c>
      <c r="AJ1964" s="3">
        <f t="shared" si="776"/>
        <v>2.4747888405426299E-2</v>
      </c>
      <c r="AK1964" s="3">
        <f t="shared" si="777"/>
        <v>0.73089436606178926</v>
      </c>
    </row>
    <row r="1965" spans="1:37" s="3" customFormat="1" x14ac:dyDescent="0.25">
      <c r="A1965" s="9">
        <v>42357</v>
      </c>
      <c r="B1965" s="1" t="s">
        <v>37</v>
      </c>
      <c r="C1965" s="1" t="s">
        <v>53</v>
      </c>
      <c r="D1965">
        <v>16</v>
      </c>
      <c r="E1965" s="1">
        <v>19</v>
      </c>
      <c r="F1965">
        <f t="shared" si="753"/>
        <v>0</v>
      </c>
      <c r="G1965">
        <f t="shared" si="754"/>
        <v>1</v>
      </c>
      <c r="H1965" s="4">
        <v>2.4300000000000002</v>
      </c>
      <c r="I1965" s="4">
        <v>1.6319999999999999</v>
      </c>
      <c r="J1965" s="4">
        <v>2.37</v>
      </c>
      <c r="K1965" s="4">
        <v>1.657</v>
      </c>
      <c r="L1965" s="18">
        <f t="shared" si="755"/>
        <v>40</v>
      </c>
      <c r="M1965" s="18">
        <f t="shared" si="756"/>
        <v>60</v>
      </c>
      <c r="N1965" s="18">
        <f t="shared" si="757"/>
        <v>40</v>
      </c>
      <c r="O1965" s="18">
        <f t="shared" si="758"/>
        <v>60</v>
      </c>
      <c r="P1965" s="4">
        <f t="shared" si="759"/>
        <v>201512</v>
      </c>
      <c r="Q1965" s="23">
        <f t="shared" si="760"/>
        <v>1.4889705882352944</v>
      </c>
      <c r="R1965" s="23">
        <f t="shared" si="761"/>
        <v>-2.2815791803133578</v>
      </c>
      <c r="S1965" s="22">
        <f t="shared" si="762"/>
        <v>-0.79260859207806345</v>
      </c>
      <c r="T1965" s="5">
        <f t="shared" si="763"/>
        <v>0.67160493827160483</v>
      </c>
      <c r="U1965" s="5"/>
      <c r="V1965" s="5"/>
      <c r="W1965" s="5">
        <f t="shared" si="764"/>
        <v>-1</v>
      </c>
      <c r="X1965" s="4">
        <f t="shared" si="765"/>
        <v>-1</v>
      </c>
      <c r="Y1965" s="4">
        <f t="shared" si="766"/>
        <v>0</v>
      </c>
      <c r="Z1965" s="30">
        <f t="shared" si="767"/>
        <v>2015</v>
      </c>
      <c r="AA1965" s="4">
        <f t="shared" si="768"/>
        <v>0.6319999999999999</v>
      </c>
      <c r="AB1965" s="4">
        <f t="shared" si="769"/>
        <v>0.65700000000000003</v>
      </c>
      <c r="AC1965" s="4">
        <f t="shared" si="770"/>
        <v>2.5000000000000133E-2</v>
      </c>
      <c r="AD1965" s="4"/>
      <c r="AE1965" s="4">
        <f t="shared" si="771"/>
        <v>-1.0418294525186222E-2</v>
      </c>
      <c r="AF1965" s="31">
        <f t="shared" si="772"/>
        <v>-0.3680000000000001</v>
      </c>
      <c r="AG1965" s="31">
        <f t="shared" si="773"/>
        <v>-0.34299999999999997</v>
      </c>
      <c r="AH1965" s="3">
        <f t="shared" si="774"/>
        <v>0</v>
      </c>
      <c r="AI1965" s="40" t="b">
        <f t="shared" si="775"/>
        <v>0</v>
      </c>
      <c r="AJ1965" s="3">
        <f t="shared" si="776"/>
        <v>2.3692762186115268E-2</v>
      </c>
      <c r="AK1965" s="3">
        <f t="shared" si="777"/>
        <v>0.74172220916442955</v>
      </c>
    </row>
    <row r="1966" spans="1:37" s="3" customFormat="1" x14ac:dyDescent="0.25">
      <c r="A1966" s="9">
        <v>42355</v>
      </c>
      <c r="B1966" s="1" t="s">
        <v>59</v>
      </c>
      <c r="C1966" s="1" t="s">
        <v>39</v>
      </c>
      <c r="D1966">
        <v>31</v>
      </c>
      <c r="E1966" s="1">
        <v>23</v>
      </c>
      <c r="F1966">
        <f t="shared" si="753"/>
        <v>1</v>
      </c>
      <c r="G1966">
        <f t="shared" si="754"/>
        <v>0</v>
      </c>
      <c r="H1966" s="4">
        <v>1.8540000000000001</v>
      </c>
      <c r="I1966" s="4">
        <v>2.06</v>
      </c>
      <c r="J1966" s="4">
        <v>1.952</v>
      </c>
      <c r="K1966" s="4">
        <v>1.952</v>
      </c>
      <c r="L1966" s="18">
        <f t="shared" si="755"/>
        <v>50</v>
      </c>
      <c r="M1966" s="18">
        <f t="shared" si="756"/>
        <v>45</v>
      </c>
      <c r="N1966" s="18">
        <f t="shared" si="757"/>
        <v>50</v>
      </c>
      <c r="O1966" s="18">
        <f t="shared" si="758"/>
        <v>50</v>
      </c>
      <c r="P1966" s="4">
        <f t="shared" si="759"/>
        <v>201512</v>
      </c>
      <c r="Q1966" s="23">
        <f t="shared" si="760"/>
        <v>1.8540000000000001</v>
      </c>
      <c r="R1966" s="23">
        <f t="shared" si="761"/>
        <v>-2.1143564137687241</v>
      </c>
      <c r="S1966" s="22">
        <f t="shared" si="762"/>
        <v>-0.26035641376872398</v>
      </c>
      <c r="T1966" s="5">
        <f t="shared" si="763"/>
        <v>1.1111111111111112</v>
      </c>
      <c r="U1966" s="5"/>
      <c r="V1966" s="5"/>
      <c r="W1966" s="5">
        <f t="shared" si="764"/>
        <v>0.85400000000000009</v>
      </c>
      <c r="X1966" s="4">
        <f t="shared" si="765"/>
        <v>0.95199999999999996</v>
      </c>
      <c r="Y1966" s="4">
        <f t="shared" si="766"/>
        <v>9.7999999999999865E-2</v>
      </c>
      <c r="Z1966" s="30">
        <f t="shared" si="767"/>
        <v>2015</v>
      </c>
      <c r="AA1966" s="4">
        <f t="shared" si="768"/>
        <v>-1</v>
      </c>
      <c r="AB1966" s="4">
        <f t="shared" si="769"/>
        <v>-1</v>
      </c>
      <c r="AC1966" s="4">
        <f t="shared" si="770"/>
        <v>0</v>
      </c>
      <c r="AD1966" s="4"/>
      <c r="AE1966" s="4">
        <f t="shared" si="771"/>
        <v>2.7079243814879694E-2</v>
      </c>
      <c r="AF1966" s="31">
        <f t="shared" si="772"/>
        <v>-0.14599999999999991</v>
      </c>
      <c r="AG1966" s="31">
        <f t="shared" si="773"/>
        <v>-4.8000000000000043E-2</v>
      </c>
      <c r="AH1966" s="3">
        <f t="shared" si="774"/>
        <v>1</v>
      </c>
      <c r="AI1966" s="40" t="b">
        <f t="shared" si="775"/>
        <v>0</v>
      </c>
      <c r="AJ1966" s="3">
        <f t="shared" si="776"/>
        <v>2.421052631578946E-2</v>
      </c>
      <c r="AK1966" s="3">
        <f t="shared" si="777"/>
        <v>0.73167142704151189</v>
      </c>
    </row>
    <row r="1967" spans="1:37" s="3" customFormat="1" x14ac:dyDescent="0.25">
      <c r="A1967" s="9">
        <v>42352</v>
      </c>
      <c r="B1967" s="1" t="s">
        <v>51</v>
      </c>
      <c r="C1967" s="1" t="s">
        <v>34</v>
      </c>
      <c r="D1967">
        <v>24</v>
      </c>
      <c r="E1967" s="1">
        <v>31</v>
      </c>
      <c r="F1967">
        <f t="shared" si="753"/>
        <v>0</v>
      </c>
      <c r="G1967">
        <f t="shared" si="754"/>
        <v>1</v>
      </c>
      <c r="H1967" s="4">
        <v>2.06</v>
      </c>
      <c r="I1967" s="4">
        <v>1.8540000000000001</v>
      </c>
      <c r="J1967" s="4">
        <v>2.11</v>
      </c>
      <c r="K1967" s="4">
        <v>1.8129999999999999</v>
      </c>
      <c r="L1967" s="18">
        <f t="shared" si="755"/>
        <v>40</v>
      </c>
      <c r="M1967" s="18">
        <f t="shared" si="756"/>
        <v>50</v>
      </c>
      <c r="N1967" s="18">
        <f t="shared" si="757"/>
        <v>45</v>
      </c>
      <c r="O1967" s="18">
        <f t="shared" si="758"/>
        <v>55</v>
      </c>
      <c r="P1967" s="4">
        <f t="shared" si="759"/>
        <v>201512</v>
      </c>
      <c r="Q1967" s="23">
        <f t="shared" si="760"/>
        <v>1.1111111111111112</v>
      </c>
      <c r="R1967" s="23">
        <f t="shared" si="761"/>
        <v>-2.1143564137687241</v>
      </c>
      <c r="S1967" s="22">
        <f t="shared" si="762"/>
        <v>-1.0032453026576129</v>
      </c>
      <c r="T1967" s="5">
        <f t="shared" si="763"/>
        <v>0.9</v>
      </c>
      <c r="U1967" s="5"/>
      <c r="V1967" s="5"/>
      <c r="W1967" s="5">
        <f t="shared" si="764"/>
        <v>-1</v>
      </c>
      <c r="X1967" s="4">
        <f t="shared" si="765"/>
        <v>-1</v>
      </c>
      <c r="Y1967" s="4">
        <f t="shared" si="766"/>
        <v>0</v>
      </c>
      <c r="Z1967" s="30">
        <f t="shared" si="767"/>
        <v>2015</v>
      </c>
      <c r="AA1967" s="4">
        <f t="shared" si="768"/>
        <v>0.85400000000000009</v>
      </c>
      <c r="AB1967" s="4">
        <f t="shared" si="769"/>
        <v>0.81299999999999994</v>
      </c>
      <c r="AC1967" s="4">
        <f t="shared" si="770"/>
        <v>-4.1000000000000147E-2</v>
      </c>
      <c r="AD1967" s="4"/>
      <c r="AE1967" s="4">
        <f t="shared" si="771"/>
        <v>1.1503243914783967E-2</v>
      </c>
      <c r="AF1967" s="31">
        <f t="shared" si="772"/>
        <v>-0.14599999999999991</v>
      </c>
      <c r="AG1967" s="31">
        <f t="shared" si="773"/>
        <v>-0.18700000000000006</v>
      </c>
      <c r="AH1967" s="3">
        <f t="shared" si="774"/>
        <v>0</v>
      </c>
      <c r="AI1967" s="40" t="b">
        <f t="shared" si="775"/>
        <v>0</v>
      </c>
      <c r="AJ1967" s="3">
        <f t="shared" si="776"/>
        <v>2.421052631578946E-2</v>
      </c>
      <c r="AK1967" s="3">
        <f t="shared" si="777"/>
        <v>0.73167142704151189</v>
      </c>
    </row>
    <row r="1968" spans="1:37" s="3" customFormat="1" x14ac:dyDescent="0.25">
      <c r="A1968" s="9">
        <v>42351</v>
      </c>
      <c r="B1968" s="1" t="s">
        <v>43</v>
      </c>
      <c r="C1968" s="1" t="s">
        <v>61</v>
      </c>
      <c r="D1968">
        <v>6</v>
      </c>
      <c r="E1968" s="1">
        <v>35</v>
      </c>
      <c r="F1968">
        <f t="shared" si="753"/>
        <v>0</v>
      </c>
      <c r="G1968">
        <f t="shared" si="754"/>
        <v>1</v>
      </c>
      <c r="H1968" s="4">
        <v>5.98</v>
      </c>
      <c r="I1968" s="4">
        <v>1.1659999999999999</v>
      </c>
      <c r="J1968" s="4">
        <v>4.6900000000000004</v>
      </c>
      <c r="K1968" s="4">
        <v>1.232</v>
      </c>
      <c r="L1968" s="18">
        <f t="shared" si="755"/>
        <v>10</v>
      </c>
      <c r="M1968" s="18">
        <f t="shared" si="756"/>
        <v>85</v>
      </c>
      <c r="N1968" s="18">
        <f t="shared" si="757"/>
        <v>20</v>
      </c>
      <c r="O1968" s="18">
        <f t="shared" si="758"/>
        <v>80</v>
      </c>
      <c r="P1968" s="4">
        <f t="shared" si="759"/>
        <v>201512</v>
      </c>
      <c r="Q1968" s="23">
        <f t="shared" si="760"/>
        <v>5.128644939965695</v>
      </c>
      <c r="R1968" s="23">
        <f t="shared" si="761"/>
        <v>-6.2248995983935771</v>
      </c>
      <c r="S1968" s="22">
        <f t="shared" si="762"/>
        <v>-1.0962546584278821</v>
      </c>
      <c r="T1968" s="5">
        <f t="shared" si="763"/>
        <v>0.19498327759197323</v>
      </c>
      <c r="U1968" s="5"/>
      <c r="V1968" s="5"/>
      <c r="W1968" s="5">
        <f t="shared" si="764"/>
        <v>-1</v>
      </c>
      <c r="X1968" s="4">
        <f t="shared" si="765"/>
        <v>-1</v>
      </c>
      <c r="Y1968" s="4">
        <f t="shared" si="766"/>
        <v>0</v>
      </c>
      <c r="Z1968" s="30">
        <f t="shared" si="767"/>
        <v>2015</v>
      </c>
      <c r="AA1968" s="4">
        <f t="shared" si="768"/>
        <v>0.16599999999999993</v>
      </c>
      <c r="AB1968" s="4">
        <f t="shared" si="769"/>
        <v>0.23199999999999998</v>
      </c>
      <c r="AC1968" s="4">
        <f t="shared" si="770"/>
        <v>6.6000000000000059E-2</v>
      </c>
      <c r="AD1968" s="4"/>
      <c r="AE1968" s="4">
        <f t="shared" si="771"/>
        <v>-4.5995535937132292E-2</v>
      </c>
      <c r="AF1968" s="31">
        <f t="shared" si="772"/>
        <v>-0.83400000000000007</v>
      </c>
      <c r="AG1968" s="31">
        <f t="shared" si="773"/>
        <v>-0.76800000000000002</v>
      </c>
      <c r="AH1968" s="3">
        <f t="shared" si="774"/>
        <v>1</v>
      </c>
      <c r="AI1968" s="40">
        <f t="shared" si="775"/>
        <v>2.1087608044129791E-2</v>
      </c>
      <c r="AJ1968" s="3">
        <f t="shared" si="776"/>
        <v>2.4254128183599288E-2</v>
      </c>
      <c r="AK1968" s="3">
        <f t="shared" si="777"/>
        <v>0.85301820628908975</v>
      </c>
    </row>
    <row r="1969" spans="1:37" s="3" customFormat="1" x14ac:dyDescent="0.25">
      <c r="A1969" s="9">
        <v>42351</v>
      </c>
      <c r="B1969" s="1" t="s">
        <v>62</v>
      </c>
      <c r="C1969" s="1" t="s">
        <v>37</v>
      </c>
      <c r="D1969">
        <v>28</v>
      </c>
      <c r="E1969" s="1">
        <v>7</v>
      </c>
      <c r="F1969">
        <f t="shared" si="753"/>
        <v>1</v>
      </c>
      <c r="G1969">
        <f t="shared" si="754"/>
        <v>0</v>
      </c>
      <c r="H1969" s="4">
        <v>1.3169999999999999</v>
      </c>
      <c r="I1969" s="4">
        <v>3.77</v>
      </c>
      <c r="J1969" s="4">
        <v>1.367</v>
      </c>
      <c r="K1969" s="4">
        <v>3.41</v>
      </c>
      <c r="L1969" s="18">
        <f t="shared" si="755"/>
        <v>70</v>
      </c>
      <c r="M1969" s="18">
        <f t="shared" si="756"/>
        <v>25</v>
      </c>
      <c r="N1969" s="18">
        <f t="shared" si="757"/>
        <v>70</v>
      </c>
      <c r="O1969" s="18">
        <f t="shared" si="758"/>
        <v>25</v>
      </c>
      <c r="P1969" s="4">
        <f t="shared" si="759"/>
        <v>201512</v>
      </c>
      <c r="Q1969" s="23">
        <f t="shared" si="760"/>
        <v>1.3169999999999999</v>
      </c>
      <c r="R1969" s="23">
        <f t="shared" si="761"/>
        <v>-3.5155849628170239</v>
      </c>
      <c r="S1969" s="22">
        <f t="shared" si="762"/>
        <v>-2.1985849628170238</v>
      </c>
      <c r="T1969" s="5">
        <f t="shared" si="763"/>
        <v>2.8625664388762342</v>
      </c>
      <c r="U1969" s="5"/>
      <c r="V1969" s="5"/>
      <c r="W1969" s="5">
        <f t="shared" si="764"/>
        <v>0.31699999999999995</v>
      </c>
      <c r="X1969" s="4">
        <f t="shared" si="765"/>
        <v>0.36699999999999999</v>
      </c>
      <c r="Y1969" s="4">
        <f t="shared" si="766"/>
        <v>5.0000000000000044E-2</v>
      </c>
      <c r="Z1969" s="30">
        <f t="shared" si="767"/>
        <v>2015</v>
      </c>
      <c r="AA1969" s="4">
        <f t="shared" si="768"/>
        <v>-1</v>
      </c>
      <c r="AB1969" s="4">
        <f t="shared" si="769"/>
        <v>-1</v>
      </c>
      <c r="AC1969" s="4">
        <f t="shared" si="770"/>
        <v>0</v>
      </c>
      <c r="AD1969" s="4"/>
      <c r="AE1969" s="4">
        <f t="shared" si="771"/>
        <v>2.7772547281373128E-2</v>
      </c>
      <c r="AF1969" s="31">
        <f t="shared" si="772"/>
        <v>-0.68300000000000005</v>
      </c>
      <c r="AG1969" s="31">
        <f t="shared" si="773"/>
        <v>-0.63300000000000001</v>
      </c>
      <c r="AH1969" s="3">
        <f t="shared" si="774"/>
        <v>1</v>
      </c>
      <c r="AI1969" s="40" t="b">
        <f t="shared" si="775"/>
        <v>0</v>
      </c>
      <c r="AJ1969" s="3">
        <f t="shared" si="776"/>
        <v>2.3965008846078217E-2</v>
      </c>
      <c r="AK1969" s="3">
        <f t="shared" si="777"/>
        <v>0.79364856788846494</v>
      </c>
    </row>
    <row r="1970" spans="1:37" s="3" customFormat="1" x14ac:dyDescent="0.25">
      <c r="A1970" s="9">
        <v>42351</v>
      </c>
      <c r="B1970" s="1" t="s">
        <v>35</v>
      </c>
      <c r="C1970" s="1" t="s">
        <v>54</v>
      </c>
      <c r="D1970">
        <v>12</v>
      </c>
      <c r="E1970" s="1">
        <v>15</v>
      </c>
      <c r="F1970">
        <f t="shared" si="753"/>
        <v>0</v>
      </c>
      <c r="G1970">
        <f t="shared" si="754"/>
        <v>1</v>
      </c>
      <c r="H1970" s="4">
        <v>1.3029999999999999</v>
      </c>
      <c r="I1970" s="4">
        <v>3.89</v>
      </c>
      <c r="J1970" s="4">
        <v>1.377</v>
      </c>
      <c r="K1970" s="4">
        <v>3.35</v>
      </c>
      <c r="L1970" s="18">
        <f t="shared" si="755"/>
        <v>70</v>
      </c>
      <c r="M1970" s="18">
        <f t="shared" si="756"/>
        <v>25</v>
      </c>
      <c r="N1970" s="18">
        <f t="shared" si="757"/>
        <v>70</v>
      </c>
      <c r="O1970" s="18">
        <f t="shared" si="758"/>
        <v>25</v>
      </c>
      <c r="P1970" s="4">
        <f t="shared" si="759"/>
        <v>201512</v>
      </c>
      <c r="Q1970" s="23">
        <f t="shared" si="760"/>
        <v>0.3349614395886889</v>
      </c>
      <c r="R1970" s="23">
        <f t="shared" si="761"/>
        <v>-3.6463507942489759</v>
      </c>
      <c r="S1970" s="22">
        <f t="shared" si="762"/>
        <v>-3.3113893546602871</v>
      </c>
      <c r="T1970" s="5">
        <f t="shared" si="763"/>
        <v>2.9854182655410595</v>
      </c>
      <c r="U1970" s="5"/>
      <c r="V1970" s="5"/>
      <c r="W1970" s="5">
        <f t="shared" si="764"/>
        <v>-1</v>
      </c>
      <c r="X1970" s="4">
        <f t="shared" si="765"/>
        <v>-1</v>
      </c>
      <c r="Y1970" s="4">
        <f t="shared" si="766"/>
        <v>0</v>
      </c>
      <c r="Z1970" s="30">
        <f t="shared" si="767"/>
        <v>2015</v>
      </c>
      <c r="AA1970" s="4">
        <f t="shared" si="768"/>
        <v>2.89</v>
      </c>
      <c r="AB1970" s="4">
        <f t="shared" si="769"/>
        <v>2.35</v>
      </c>
      <c r="AC1970" s="4">
        <f t="shared" si="770"/>
        <v>-0.54</v>
      </c>
      <c r="AD1970" s="4"/>
      <c r="AE1970" s="4">
        <f t="shared" si="771"/>
        <v>4.1243295874388575E-2</v>
      </c>
      <c r="AF1970" s="31">
        <f t="shared" si="772"/>
        <v>1.8900000000000001</v>
      </c>
      <c r="AG1970" s="31">
        <f t="shared" si="773"/>
        <v>1.35</v>
      </c>
      <c r="AH1970" s="3">
        <f t="shared" si="774"/>
        <v>1</v>
      </c>
      <c r="AI1970" s="40">
        <f t="shared" si="775"/>
        <v>1.6714178768717836E-2</v>
      </c>
      <c r="AJ1970" s="3">
        <f t="shared" si="776"/>
        <v>2.394184479106487E-2</v>
      </c>
      <c r="AK1970" s="3">
        <f t="shared" si="777"/>
        <v>0.79787022688285669</v>
      </c>
    </row>
    <row r="1971" spans="1:37" s="3" customFormat="1" x14ac:dyDescent="0.25">
      <c r="A1971" s="9">
        <v>42351</v>
      </c>
      <c r="B1971" s="1" t="s">
        <v>40</v>
      </c>
      <c r="C1971" s="1" t="s">
        <v>41</v>
      </c>
      <c r="D1971">
        <v>38</v>
      </c>
      <c r="E1971" s="1">
        <v>0</v>
      </c>
      <c r="F1971">
        <f t="shared" si="753"/>
        <v>1</v>
      </c>
      <c r="G1971">
        <f t="shared" si="754"/>
        <v>0</v>
      </c>
      <c r="H1971" s="4">
        <v>1.2809999999999999</v>
      </c>
      <c r="I1971" s="4">
        <v>4.0999999999999996</v>
      </c>
      <c r="J1971" s="4">
        <v>1.27</v>
      </c>
      <c r="K1971" s="4">
        <v>4.22</v>
      </c>
      <c r="L1971" s="18">
        <f t="shared" si="755"/>
        <v>70</v>
      </c>
      <c r="M1971" s="18">
        <f t="shared" si="756"/>
        <v>20</v>
      </c>
      <c r="N1971" s="18">
        <f t="shared" si="757"/>
        <v>75</v>
      </c>
      <c r="O1971" s="18">
        <f t="shared" si="758"/>
        <v>20</v>
      </c>
      <c r="P1971" s="4">
        <f t="shared" si="759"/>
        <v>201512</v>
      </c>
      <c r="Q1971" s="23">
        <f t="shared" si="760"/>
        <v>1.2809999999999999</v>
      </c>
      <c r="R1971" s="23">
        <f t="shared" si="761"/>
        <v>-3.8812995063712559</v>
      </c>
      <c r="S1971" s="22">
        <f t="shared" si="762"/>
        <v>-2.6002995063712557</v>
      </c>
      <c r="T1971" s="5">
        <f t="shared" si="763"/>
        <v>3.2006245120999219</v>
      </c>
      <c r="U1971" s="5"/>
      <c r="V1971" s="5"/>
      <c r="W1971" s="5">
        <f t="shared" si="764"/>
        <v>0.28099999999999992</v>
      </c>
      <c r="X1971" s="4">
        <f t="shared" si="765"/>
        <v>0.27</v>
      </c>
      <c r="Y1971" s="4">
        <f t="shared" si="766"/>
        <v>-1.0999999999999899E-2</v>
      </c>
      <c r="Z1971" s="30">
        <f t="shared" si="767"/>
        <v>2015</v>
      </c>
      <c r="AA1971" s="4">
        <f t="shared" si="768"/>
        <v>-1</v>
      </c>
      <c r="AB1971" s="4">
        <f t="shared" si="769"/>
        <v>-1</v>
      </c>
      <c r="AC1971" s="4">
        <f t="shared" si="770"/>
        <v>0</v>
      </c>
      <c r="AD1971" s="4"/>
      <c r="AE1971" s="4">
        <f t="shared" si="771"/>
        <v>-6.7614499007294659E-3</v>
      </c>
      <c r="AF1971" s="31">
        <f t="shared" si="772"/>
        <v>-0.71900000000000008</v>
      </c>
      <c r="AG1971" s="31">
        <f t="shared" si="773"/>
        <v>-0.73</v>
      </c>
      <c r="AH1971" s="3">
        <f t="shared" si="774"/>
        <v>0</v>
      </c>
      <c r="AI1971" s="40" t="b">
        <f t="shared" si="775"/>
        <v>0</v>
      </c>
      <c r="AJ1971" s="3">
        <f t="shared" si="776"/>
        <v>2.3954655268537461E-2</v>
      </c>
      <c r="AK1971" s="3">
        <f t="shared" si="777"/>
        <v>0.80492706461666563</v>
      </c>
    </row>
    <row r="1972" spans="1:37" s="3" customFormat="1" x14ac:dyDescent="0.25">
      <c r="A1972" s="9">
        <v>42351</v>
      </c>
      <c r="B1972" s="1" t="s">
        <v>45</v>
      </c>
      <c r="C1972" s="1" t="s">
        <v>48</v>
      </c>
      <c r="D1972">
        <v>21</v>
      </c>
      <c r="E1972" s="1">
        <v>24</v>
      </c>
      <c r="F1972">
        <f t="shared" si="753"/>
        <v>0</v>
      </c>
      <c r="G1972">
        <f t="shared" si="754"/>
        <v>1</v>
      </c>
      <c r="H1972" s="4">
        <v>1.5640000000000001</v>
      </c>
      <c r="I1972" s="4">
        <v>2.59</v>
      </c>
      <c r="J1972" s="4">
        <v>1.48</v>
      </c>
      <c r="K1972" s="4">
        <v>2.86</v>
      </c>
      <c r="L1972" s="18">
        <f t="shared" si="755"/>
        <v>60</v>
      </c>
      <c r="M1972" s="18">
        <f t="shared" si="756"/>
        <v>35</v>
      </c>
      <c r="N1972" s="18">
        <f t="shared" si="757"/>
        <v>65</v>
      </c>
      <c r="O1972" s="18">
        <f t="shared" si="758"/>
        <v>30</v>
      </c>
      <c r="P1972" s="4">
        <f t="shared" si="759"/>
        <v>201512</v>
      </c>
      <c r="Q1972" s="23">
        <f t="shared" si="760"/>
        <v>0.60386100386100394</v>
      </c>
      <c r="R1972" s="23">
        <f t="shared" si="761"/>
        <v>-2.4019804630001338</v>
      </c>
      <c r="S1972" s="22">
        <f t="shared" si="762"/>
        <v>-1.7981194591391298</v>
      </c>
      <c r="T1972" s="5">
        <f t="shared" si="763"/>
        <v>1.656010230179028</v>
      </c>
      <c r="U1972" s="5"/>
      <c r="V1972" s="5"/>
      <c r="W1972" s="5">
        <f t="shared" si="764"/>
        <v>-1</v>
      </c>
      <c r="X1972" s="4">
        <f t="shared" si="765"/>
        <v>-1</v>
      </c>
      <c r="Y1972" s="4">
        <f t="shared" si="766"/>
        <v>0</v>
      </c>
      <c r="Z1972" s="30">
        <f t="shared" si="767"/>
        <v>2015</v>
      </c>
      <c r="AA1972" s="4">
        <f t="shared" si="768"/>
        <v>1.5899999999999999</v>
      </c>
      <c r="AB1972" s="4">
        <f t="shared" si="769"/>
        <v>1.8599999999999999</v>
      </c>
      <c r="AC1972" s="4">
        <f t="shared" si="770"/>
        <v>0.27</v>
      </c>
      <c r="AD1972" s="4"/>
      <c r="AE1972" s="4">
        <f t="shared" si="771"/>
        <v>-3.6289486417363626E-2</v>
      </c>
      <c r="AF1972" s="31">
        <f t="shared" si="772"/>
        <v>0.58999999999999986</v>
      </c>
      <c r="AG1972" s="31">
        <f t="shared" si="773"/>
        <v>0.85999999999999988</v>
      </c>
      <c r="AH1972" s="3">
        <f t="shared" si="774"/>
        <v>1</v>
      </c>
      <c r="AI1972" s="40">
        <f t="shared" si="775"/>
        <v>1.0963461091338278E-2</v>
      </c>
      <c r="AJ1972" s="3">
        <f t="shared" si="776"/>
        <v>2.4853153586904098E-2</v>
      </c>
      <c r="AK1972" s="3">
        <f t="shared" si="777"/>
        <v>0.74684094457368544</v>
      </c>
    </row>
    <row r="1973" spans="1:37" s="3" customFormat="1" x14ac:dyDescent="0.25">
      <c r="A1973" s="9">
        <v>42351</v>
      </c>
      <c r="B1973" s="1" t="s">
        <v>44</v>
      </c>
      <c r="C1973" s="1" t="s">
        <v>57</v>
      </c>
      <c r="D1973">
        <v>20</v>
      </c>
      <c r="E1973" s="1">
        <v>33</v>
      </c>
      <c r="F1973">
        <f t="shared" si="753"/>
        <v>0</v>
      </c>
      <c r="G1973">
        <f t="shared" si="754"/>
        <v>1</v>
      </c>
      <c r="H1973" s="4">
        <v>1.7090000000000001</v>
      </c>
      <c r="I1973" s="4">
        <v>2.2799999999999998</v>
      </c>
      <c r="J1973" s="4">
        <v>1.9339999999999999</v>
      </c>
      <c r="K1973" s="4">
        <v>1.97</v>
      </c>
      <c r="L1973" s="18">
        <f t="shared" si="755"/>
        <v>50</v>
      </c>
      <c r="M1973" s="18">
        <f t="shared" si="756"/>
        <v>40</v>
      </c>
      <c r="N1973" s="18">
        <f t="shared" si="757"/>
        <v>50</v>
      </c>
      <c r="O1973" s="18">
        <f t="shared" si="758"/>
        <v>50</v>
      </c>
      <c r="P1973" s="4">
        <f t="shared" si="759"/>
        <v>201512</v>
      </c>
      <c r="Q1973" s="23">
        <f t="shared" si="760"/>
        <v>0.74956140350877198</v>
      </c>
      <c r="R1973" s="23">
        <f t="shared" si="761"/>
        <v>-2.1916872355430184</v>
      </c>
      <c r="S1973" s="22">
        <f t="shared" si="762"/>
        <v>-1.4421258320342463</v>
      </c>
      <c r="T1973" s="5">
        <f t="shared" si="763"/>
        <v>1.3341135166764189</v>
      </c>
      <c r="U1973" s="5"/>
      <c r="V1973" s="5"/>
      <c r="W1973" s="5">
        <f t="shared" si="764"/>
        <v>-1</v>
      </c>
      <c r="X1973" s="4">
        <f t="shared" si="765"/>
        <v>-1</v>
      </c>
      <c r="Y1973" s="4">
        <f t="shared" si="766"/>
        <v>0</v>
      </c>
      <c r="Z1973" s="30">
        <f t="shared" si="767"/>
        <v>2015</v>
      </c>
      <c r="AA1973" s="4">
        <f t="shared" si="768"/>
        <v>1.2799999999999998</v>
      </c>
      <c r="AB1973" s="4">
        <f t="shared" si="769"/>
        <v>0.97</v>
      </c>
      <c r="AC1973" s="4">
        <f t="shared" si="770"/>
        <v>-0.30999999999999983</v>
      </c>
      <c r="AD1973" s="4"/>
      <c r="AE1973" s="4">
        <f t="shared" si="771"/>
        <v>6.8074425618251833E-2</v>
      </c>
      <c r="AF1973" s="31">
        <f t="shared" si="772"/>
        <v>0.2799999999999998</v>
      </c>
      <c r="AG1973" s="31">
        <f t="shared" si="773"/>
        <v>-3.0000000000000027E-2</v>
      </c>
      <c r="AH1973" s="3">
        <f t="shared" si="774"/>
        <v>1</v>
      </c>
      <c r="AI1973" s="40">
        <f t="shared" si="775"/>
        <v>4.4340427075962863E-2</v>
      </c>
      <c r="AJ1973" s="3">
        <f t="shared" si="776"/>
        <v>2.3183755327149669E-2</v>
      </c>
      <c r="AK1973" s="3">
        <f t="shared" si="777"/>
        <v>0.73726966664041527</v>
      </c>
    </row>
    <row r="1974" spans="1:37" s="3" customFormat="1" x14ac:dyDescent="0.25">
      <c r="A1974" s="9">
        <v>42351</v>
      </c>
      <c r="B1974" s="1" t="s">
        <v>58</v>
      </c>
      <c r="C1974" s="1" t="s">
        <v>38</v>
      </c>
      <c r="D1974">
        <v>24</v>
      </c>
      <c r="E1974" s="1">
        <v>10</v>
      </c>
      <c r="F1974">
        <f t="shared" si="753"/>
        <v>1</v>
      </c>
      <c r="G1974">
        <f t="shared" si="754"/>
        <v>0</v>
      </c>
      <c r="H1974" s="4">
        <v>1.8540000000000001</v>
      </c>
      <c r="I1974" s="4">
        <v>2.06</v>
      </c>
      <c r="J1974" s="4">
        <v>1.7629999999999999</v>
      </c>
      <c r="K1974" s="4">
        <v>2.19</v>
      </c>
      <c r="L1974" s="18">
        <f t="shared" si="755"/>
        <v>50</v>
      </c>
      <c r="M1974" s="18">
        <f t="shared" si="756"/>
        <v>45</v>
      </c>
      <c r="N1974" s="18">
        <f t="shared" si="757"/>
        <v>55</v>
      </c>
      <c r="O1974" s="18">
        <f t="shared" si="758"/>
        <v>45</v>
      </c>
      <c r="P1974" s="4">
        <f t="shared" si="759"/>
        <v>201512</v>
      </c>
      <c r="Q1974" s="23">
        <f t="shared" si="760"/>
        <v>1.8540000000000001</v>
      </c>
      <c r="R1974" s="23">
        <f t="shared" si="761"/>
        <v>-2.1143564137687241</v>
      </c>
      <c r="S1974" s="22">
        <f t="shared" si="762"/>
        <v>-0.26035641376872398</v>
      </c>
      <c r="T1974" s="5">
        <f t="shared" si="763"/>
        <v>1.1111111111111112</v>
      </c>
      <c r="U1974" s="5"/>
      <c r="V1974" s="5"/>
      <c r="W1974" s="5">
        <f t="shared" si="764"/>
        <v>0.85400000000000009</v>
      </c>
      <c r="X1974" s="4">
        <f t="shared" si="765"/>
        <v>0.7629999999999999</v>
      </c>
      <c r="Y1974" s="4">
        <f t="shared" si="766"/>
        <v>-9.1000000000000192E-2</v>
      </c>
      <c r="Z1974" s="30">
        <f t="shared" si="767"/>
        <v>2015</v>
      </c>
      <c r="AA1974" s="4">
        <f t="shared" si="768"/>
        <v>-1</v>
      </c>
      <c r="AB1974" s="4">
        <f t="shared" si="769"/>
        <v>-1</v>
      </c>
      <c r="AC1974" s="4">
        <f t="shared" si="770"/>
        <v>0</v>
      </c>
      <c r="AD1974" s="4"/>
      <c r="AE1974" s="4">
        <f t="shared" si="771"/>
        <v>-2.7840648693233438E-2</v>
      </c>
      <c r="AF1974" s="31">
        <f t="shared" si="772"/>
        <v>-0.14599999999999991</v>
      </c>
      <c r="AG1974" s="31">
        <f t="shared" si="773"/>
        <v>-0.2370000000000001</v>
      </c>
      <c r="AH1974" s="3">
        <f t="shared" si="774"/>
        <v>1</v>
      </c>
      <c r="AI1974" s="40" t="b">
        <f t="shared" si="775"/>
        <v>0</v>
      </c>
      <c r="AJ1974" s="3">
        <f t="shared" si="776"/>
        <v>2.421052631578946E-2</v>
      </c>
      <c r="AK1974" s="3">
        <f t="shared" si="777"/>
        <v>0.73167142704151189</v>
      </c>
    </row>
    <row r="1975" spans="1:37" s="3" customFormat="1" x14ac:dyDescent="0.25">
      <c r="A1975" s="9">
        <v>42351</v>
      </c>
      <c r="B1975" s="1" t="s">
        <v>47</v>
      </c>
      <c r="C1975" s="1" t="s">
        <v>52</v>
      </c>
      <c r="D1975">
        <v>6</v>
      </c>
      <c r="E1975" s="1">
        <v>27</v>
      </c>
      <c r="F1975">
        <f t="shared" si="753"/>
        <v>0</v>
      </c>
      <c r="G1975">
        <f t="shared" si="754"/>
        <v>1</v>
      </c>
      <c r="H1975" s="4">
        <v>2.44</v>
      </c>
      <c r="I1975" s="4">
        <v>1.625</v>
      </c>
      <c r="J1975" s="4">
        <v>2.81</v>
      </c>
      <c r="K1975" s="4">
        <v>1.4950000000000001</v>
      </c>
      <c r="L1975" s="18">
        <f t="shared" si="755"/>
        <v>40</v>
      </c>
      <c r="M1975" s="18">
        <f t="shared" si="756"/>
        <v>60</v>
      </c>
      <c r="N1975" s="18">
        <f t="shared" si="757"/>
        <v>35</v>
      </c>
      <c r="O1975" s="18">
        <f t="shared" si="758"/>
        <v>65</v>
      </c>
      <c r="P1975" s="4">
        <f t="shared" si="759"/>
        <v>201512</v>
      </c>
      <c r="Q1975" s="23">
        <f t="shared" si="760"/>
        <v>1.5015384615384615</v>
      </c>
      <c r="R1975" s="23">
        <f t="shared" si="761"/>
        <v>-2.2944444444444443</v>
      </c>
      <c r="S1975" s="22">
        <f t="shared" si="762"/>
        <v>-0.7929059829059828</v>
      </c>
      <c r="T1975" s="5">
        <f t="shared" si="763"/>
        <v>0.66598360655737709</v>
      </c>
      <c r="U1975" s="5"/>
      <c r="V1975" s="5"/>
      <c r="W1975" s="5">
        <f t="shared" si="764"/>
        <v>-1</v>
      </c>
      <c r="X1975" s="4">
        <f t="shared" si="765"/>
        <v>-1</v>
      </c>
      <c r="Y1975" s="4">
        <f t="shared" si="766"/>
        <v>0</v>
      </c>
      <c r="Z1975" s="30">
        <f t="shared" si="767"/>
        <v>2015</v>
      </c>
      <c r="AA1975" s="4">
        <f t="shared" si="768"/>
        <v>0.625</v>
      </c>
      <c r="AB1975" s="4">
        <f t="shared" si="769"/>
        <v>0.49500000000000011</v>
      </c>
      <c r="AC1975" s="4">
        <f t="shared" si="770"/>
        <v>-0.12999999999999989</v>
      </c>
      <c r="AD1975" s="4"/>
      <c r="AE1975" s="4">
        <f t="shared" si="771"/>
        <v>5.3964179452774041E-2</v>
      </c>
      <c r="AF1975" s="31">
        <f t="shared" si="772"/>
        <v>-0.375</v>
      </c>
      <c r="AG1975" s="31">
        <f t="shared" si="773"/>
        <v>-0.50499999999999989</v>
      </c>
      <c r="AH1975" s="3">
        <f t="shared" si="774"/>
        <v>1</v>
      </c>
      <c r="AI1975" s="40">
        <f t="shared" si="775"/>
        <v>2.8743498494388176E-2</v>
      </c>
      <c r="AJ1975" s="3">
        <f t="shared" si="776"/>
        <v>2.4600246002459913E-2</v>
      </c>
      <c r="AK1975" s="3">
        <f t="shared" si="777"/>
        <v>0.74143236293609438</v>
      </c>
    </row>
    <row r="1976" spans="1:37" s="3" customFormat="1" x14ac:dyDescent="0.25">
      <c r="A1976" s="9">
        <v>42351</v>
      </c>
      <c r="B1976" s="1" t="s">
        <v>56</v>
      </c>
      <c r="C1976" s="1" t="s">
        <v>36</v>
      </c>
      <c r="D1976">
        <v>51</v>
      </c>
      <c r="E1976" s="1">
        <v>16</v>
      </c>
      <c r="F1976">
        <f t="shared" si="753"/>
        <v>1</v>
      </c>
      <c r="G1976">
        <f t="shared" si="754"/>
        <v>0</v>
      </c>
      <c r="H1976" s="4">
        <v>1.8839999999999999</v>
      </c>
      <c r="I1976" s="4">
        <v>2.02</v>
      </c>
      <c r="J1976" s="4">
        <v>1.8839999999999999</v>
      </c>
      <c r="K1976" s="4">
        <v>2.02</v>
      </c>
      <c r="L1976" s="18">
        <f t="shared" si="755"/>
        <v>50</v>
      </c>
      <c r="M1976" s="18">
        <f t="shared" si="756"/>
        <v>45</v>
      </c>
      <c r="N1976" s="18">
        <f t="shared" si="757"/>
        <v>50</v>
      </c>
      <c r="O1976" s="18">
        <f t="shared" si="758"/>
        <v>45</v>
      </c>
      <c r="P1976" s="4">
        <f t="shared" si="759"/>
        <v>201512</v>
      </c>
      <c r="Q1976" s="23">
        <f t="shared" si="760"/>
        <v>1.8839999999999999</v>
      </c>
      <c r="R1976" s="23">
        <f t="shared" si="761"/>
        <v>-2.1116138763197587</v>
      </c>
      <c r="S1976" s="22">
        <f t="shared" si="762"/>
        <v>-0.22761387631975882</v>
      </c>
      <c r="T1976" s="5">
        <f t="shared" si="763"/>
        <v>1.0721868365180467</v>
      </c>
      <c r="U1976" s="5"/>
      <c r="V1976" s="5"/>
      <c r="W1976" s="5">
        <f t="shared" si="764"/>
        <v>0.8839999999999999</v>
      </c>
      <c r="X1976" s="4">
        <f t="shared" si="765"/>
        <v>0.8839999999999999</v>
      </c>
      <c r="Y1976" s="4">
        <f t="shared" si="766"/>
        <v>0</v>
      </c>
      <c r="Z1976" s="30">
        <f t="shared" si="767"/>
        <v>2015</v>
      </c>
      <c r="AA1976" s="4">
        <f t="shared" si="768"/>
        <v>-1</v>
      </c>
      <c r="AB1976" s="4">
        <f t="shared" si="769"/>
        <v>-1</v>
      </c>
      <c r="AC1976" s="4">
        <f t="shared" si="770"/>
        <v>0</v>
      </c>
      <c r="AD1976" s="4"/>
      <c r="AE1976" s="4">
        <f t="shared" si="771"/>
        <v>0</v>
      </c>
      <c r="AF1976" s="31">
        <f t="shared" si="772"/>
        <v>-0.1160000000000001</v>
      </c>
      <c r="AG1976" s="31">
        <f t="shared" si="773"/>
        <v>-0.1160000000000001</v>
      </c>
      <c r="AH1976" s="3">
        <f t="shared" si="774"/>
        <v>0</v>
      </c>
      <c r="AI1976" s="40" t="b">
        <f t="shared" si="775"/>
        <v>0</v>
      </c>
      <c r="AJ1976" s="3">
        <f t="shared" si="776"/>
        <v>2.5184426229508228E-2</v>
      </c>
      <c r="AK1976" s="3">
        <f t="shared" si="777"/>
        <v>0.73044631509133939</v>
      </c>
    </row>
    <row r="1977" spans="1:37" s="3" customFormat="1" x14ac:dyDescent="0.25">
      <c r="A1977" s="9">
        <v>42351</v>
      </c>
      <c r="B1977" s="1" t="s">
        <v>49</v>
      </c>
      <c r="C1977" s="1" t="s">
        <v>64</v>
      </c>
      <c r="D1977">
        <v>10</v>
      </c>
      <c r="E1977" s="1">
        <v>3</v>
      </c>
      <c r="F1977">
        <f t="shared" si="753"/>
        <v>1</v>
      </c>
      <c r="G1977">
        <f t="shared" si="754"/>
        <v>0</v>
      </c>
      <c r="H1977" s="4">
        <v>1.206</v>
      </c>
      <c r="I1977" s="4">
        <v>5.12</v>
      </c>
      <c r="J1977" s="4">
        <v>1.1719999999999999</v>
      </c>
      <c r="K1977" s="4">
        <v>5.83</v>
      </c>
      <c r="L1977" s="18">
        <f t="shared" si="755"/>
        <v>80</v>
      </c>
      <c r="M1977" s="18">
        <f t="shared" si="756"/>
        <v>15</v>
      </c>
      <c r="N1977" s="18">
        <f t="shared" si="757"/>
        <v>85</v>
      </c>
      <c r="O1977" s="18">
        <f t="shared" si="758"/>
        <v>15</v>
      </c>
      <c r="P1977" s="4">
        <f t="shared" si="759"/>
        <v>201512</v>
      </c>
      <c r="Q1977" s="23">
        <f t="shared" si="760"/>
        <v>1.206</v>
      </c>
      <c r="R1977" s="23">
        <f t="shared" si="761"/>
        <v>-5.0970873786407775</v>
      </c>
      <c r="S1977" s="22">
        <f t="shared" si="762"/>
        <v>-3.8910873786407776</v>
      </c>
      <c r="T1977" s="5">
        <f t="shared" si="763"/>
        <v>4.2454394693200666</v>
      </c>
      <c r="U1977" s="5"/>
      <c r="V1977" s="5"/>
      <c r="W1977" s="5">
        <f t="shared" si="764"/>
        <v>0.20599999999999996</v>
      </c>
      <c r="X1977" s="4">
        <f t="shared" si="765"/>
        <v>0.17199999999999993</v>
      </c>
      <c r="Y1977" s="4">
        <f t="shared" si="766"/>
        <v>-3.400000000000003E-2</v>
      </c>
      <c r="Z1977" s="30">
        <f t="shared" si="767"/>
        <v>2015</v>
      </c>
      <c r="AA1977" s="4">
        <f t="shared" si="768"/>
        <v>-1</v>
      </c>
      <c r="AB1977" s="4">
        <f t="shared" si="769"/>
        <v>-1</v>
      </c>
      <c r="AC1977" s="4">
        <f t="shared" si="770"/>
        <v>0</v>
      </c>
      <c r="AD1977" s="4"/>
      <c r="AE1977" s="4">
        <f t="shared" si="771"/>
        <v>-2.4054924467537209E-2</v>
      </c>
      <c r="AF1977" s="31">
        <f t="shared" si="772"/>
        <v>-0.79400000000000004</v>
      </c>
      <c r="AG1977" s="31">
        <f t="shared" si="773"/>
        <v>-0.82800000000000007</v>
      </c>
      <c r="AH1977" s="3">
        <f t="shared" si="774"/>
        <v>0</v>
      </c>
      <c r="AI1977" s="40" t="b">
        <f t="shared" si="775"/>
        <v>0</v>
      </c>
      <c r="AJ1977" s="3">
        <f t="shared" si="776"/>
        <v>2.3914005690800044E-2</v>
      </c>
      <c r="AK1977" s="3">
        <f t="shared" si="777"/>
        <v>0.83408156218394103</v>
      </c>
    </row>
    <row r="1978" spans="1:37" s="3" customFormat="1" x14ac:dyDescent="0.25">
      <c r="A1978" s="9">
        <v>42351</v>
      </c>
      <c r="B1978" s="1" t="s">
        <v>53</v>
      </c>
      <c r="C1978" s="1" t="s">
        <v>50</v>
      </c>
      <c r="D1978">
        <v>30</v>
      </c>
      <c r="E1978" s="1">
        <v>8</v>
      </c>
      <c r="F1978">
        <f t="shared" si="753"/>
        <v>1</v>
      </c>
      <c r="G1978">
        <f t="shared" si="754"/>
        <v>0</v>
      </c>
      <c r="H1978" s="4">
        <v>1.3149999999999999</v>
      </c>
      <c r="I1978" s="4">
        <v>3.79</v>
      </c>
      <c r="J1978" s="4">
        <v>1.294</v>
      </c>
      <c r="K1978" s="4">
        <v>3.97</v>
      </c>
      <c r="L1978" s="18">
        <f t="shared" si="755"/>
        <v>70</v>
      </c>
      <c r="M1978" s="18">
        <f t="shared" si="756"/>
        <v>25</v>
      </c>
      <c r="N1978" s="18">
        <f t="shared" si="757"/>
        <v>75</v>
      </c>
      <c r="O1978" s="18">
        <f t="shared" si="758"/>
        <v>25</v>
      </c>
      <c r="P1978" s="4">
        <f t="shared" si="759"/>
        <v>201512</v>
      </c>
      <c r="Q1978" s="23">
        <f t="shared" si="760"/>
        <v>1.3149999999999999</v>
      </c>
      <c r="R1978" s="23">
        <f t="shared" si="761"/>
        <v>-3.5330261136712755</v>
      </c>
      <c r="S1978" s="22">
        <f t="shared" si="762"/>
        <v>-2.2180261136712756</v>
      </c>
      <c r="T1978" s="5">
        <f t="shared" si="763"/>
        <v>2.8821292775665399</v>
      </c>
      <c r="U1978" s="5"/>
      <c r="V1978" s="5"/>
      <c r="W1978" s="5">
        <f t="shared" si="764"/>
        <v>0.31499999999999995</v>
      </c>
      <c r="X1978" s="4">
        <f t="shared" si="765"/>
        <v>0.29400000000000004</v>
      </c>
      <c r="Y1978" s="4">
        <f t="shared" si="766"/>
        <v>-2.0999999999999908E-2</v>
      </c>
      <c r="Z1978" s="30">
        <f t="shared" si="767"/>
        <v>2015</v>
      </c>
      <c r="AA1978" s="4">
        <f t="shared" si="768"/>
        <v>-1</v>
      </c>
      <c r="AB1978" s="4">
        <f t="shared" si="769"/>
        <v>-1</v>
      </c>
      <c r="AC1978" s="4">
        <f t="shared" si="770"/>
        <v>0</v>
      </c>
      <c r="AD1978" s="4"/>
      <c r="AE1978" s="4">
        <f t="shared" si="771"/>
        <v>-1.2341253283654763E-2</v>
      </c>
      <c r="AF1978" s="31">
        <f t="shared" si="772"/>
        <v>-0.68500000000000005</v>
      </c>
      <c r="AG1978" s="31">
        <f t="shared" si="773"/>
        <v>-0.70599999999999996</v>
      </c>
      <c r="AH1978" s="3">
        <f t="shared" si="774"/>
        <v>0</v>
      </c>
      <c r="AI1978" s="40" t="b">
        <f t="shared" si="775"/>
        <v>0</v>
      </c>
      <c r="AJ1978" s="3">
        <f t="shared" si="776"/>
        <v>2.3731635651322414E-2</v>
      </c>
      <c r="AK1978" s="3">
        <f t="shared" si="777"/>
        <v>0.794474449169152</v>
      </c>
    </row>
    <row r="1979" spans="1:37" s="3" customFormat="1" x14ac:dyDescent="0.25">
      <c r="A1979" s="9">
        <v>42351</v>
      </c>
      <c r="B1979" s="1" t="s">
        <v>55</v>
      </c>
      <c r="C1979" s="1" t="s">
        <v>46</v>
      </c>
      <c r="D1979">
        <v>23</v>
      </c>
      <c r="E1979" s="1">
        <v>20</v>
      </c>
      <c r="F1979">
        <f t="shared" si="753"/>
        <v>1</v>
      </c>
      <c r="G1979">
        <f t="shared" si="754"/>
        <v>0</v>
      </c>
      <c r="H1979" s="4">
        <v>2.06</v>
      </c>
      <c r="I1979" s="4">
        <v>1.8540000000000001</v>
      </c>
      <c r="J1979" s="4">
        <v>1.8839999999999999</v>
      </c>
      <c r="K1979" s="4">
        <v>2.02</v>
      </c>
      <c r="L1979" s="18">
        <f t="shared" si="755"/>
        <v>40</v>
      </c>
      <c r="M1979" s="18">
        <f t="shared" si="756"/>
        <v>50</v>
      </c>
      <c r="N1979" s="18">
        <f t="shared" si="757"/>
        <v>50</v>
      </c>
      <c r="O1979" s="18">
        <f t="shared" si="758"/>
        <v>45</v>
      </c>
      <c r="P1979" s="4">
        <f t="shared" si="759"/>
        <v>201512</v>
      </c>
      <c r="Q1979" s="23">
        <f t="shared" si="760"/>
        <v>2.06</v>
      </c>
      <c r="R1979" s="23">
        <f t="shared" si="761"/>
        <v>-2.1143564137687241</v>
      </c>
      <c r="S1979" s="22">
        <f t="shared" si="762"/>
        <v>-5.4356413768724021E-2</v>
      </c>
      <c r="T1979" s="5">
        <f t="shared" si="763"/>
        <v>0.9</v>
      </c>
      <c r="U1979" s="5"/>
      <c r="V1979" s="5"/>
      <c r="W1979" s="5">
        <f t="shared" si="764"/>
        <v>1.06</v>
      </c>
      <c r="X1979" s="4">
        <f t="shared" si="765"/>
        <v>0.8839999999999999</v>
      </c>
      <c r="Y1979" s="4">
        <f t="shared" si="766"/>
        <v>-0.17600000000000016</v>
      </c>
      <c r="Z1979" s="30">
        <f t="shared" si="767"/>
        <v>2015</v>
      </c>
      <c r="AA1979" s="4">
        <f t="shared" si="768"/>
        <v>-1</v>
      </c>
      <c r="AB1979" s="4">
        <f t="shared" si="769"/>
        <v>-1</v>
      </c>
      <c r="AC1979" s="4">
        <f t="shared" si="770"/>
        <v>0</v>
      </c>
      <c r="AD1979" s="4"/>
      <c r="AE1979" s="4">
        <f t="shared" si="771"/>
        <v>-4.5348669428812882E-2</v>
      </c>
      <c r="AF1979" s="31">
        <f t="shared" si="772"/>
        <v>6.0000000000000053E-2</v>
      </c>
      <c r="AG1979" s="31">
        <f t="shared" si="773"/>
        <v>-0.1160000000000001</v>
      </c>
      <c r="AH1979" s="3">
        <f t="shared" si="774"/>
        <v>1</v>
      </c>
      <c r="AI1979" s="40">
        <f t="shared" si="775"/>
        <v>1.9513601845621453E-2</v>
      </c>
      <c r="AJ1979" s="3">
        <f t="shared" si="776"/>
        <v>2.421052631578946E-2</v>
      </c>
      <c r="AK1979" s="3">
        <f t="shared" si="777"/>
        <v>0.73167142704151189</v>
      </c>
    </row>
    <row r="1980" spans="1:37" s="3" customFormat="1" x14ac:dyDescent="0.25">
      <c r="A1980" s="9">
        <v>42351</v>
      </c>
      <c r="B1980" s="1" t="s">
        <v>59</v>
      </c>
      <c r="C1980" s="1" t="s">
        <v>33</v>
      </c>
      <c r="D1980">
        <v>21</v>
      </c>
      <c r="E1980" s="1">
        <v>14</v>
      </c>
      <c r="F1980">
        <f t="shared" si="753"/>
        <v>1</v>
      </c>
      <c r="G1980">
        <f t="shared" si="754"/>
        <v>0</v>
      </c>
      <c r="H1980" s="4">
        <v>1.909</v>
      </c>
      <c r="I1980" s="4">
        <v>2</v>
      </c>
      <c r="J1980" s="4">
        <v>2.4</v>
      </c>
      <c r="K1980" s="4">
        <v>1.645</v>
      </c>
      <c r="L1980" s="18">
        <f t="shared" si="755"/>
        <v>50</v>
      </c>
      <c r="M1980" s="18">
        <f t="shared" si="756"/>
        <v>50</v>
      </c>
      <c r="N1980" s="18">
        <f t="shared" si="757"/>
        <v>40</v>
      </c>
      <c r="O1980" s="18">
        <f t="shared" si="758"/>
        <v>60</v>
      </c>
      <c r="P1980" s="4">
        <f t="shared" si="759"/>
        <v>201512</v>
      </c>
      <c r="Q1980" s="23">
        <f t="shared" si="760"/>
        <v>1.909</v>
      </c>
      <c r="R1980" s="23">
        <f t="shared" si="761"/>
        <v>-2.1001100110011004</v>
      </c>
      <c r="S1980" s="22">
        <f t="shared" si="762"/>
        <v>-0.19111001100110037</v>
      </c>
      <c r="T1980" s="5">
        <f t="shared" si="763"/>
        <v>1.0476689366160292</v>
      </c>
      <c r="U1980" s="5"/>
      <c r="V1980" s="5"/>
      <c r="W1980" s="5">
        <f t="shared" si="764"/>
        <v>0.90900000000000003</v>
      </c>
      <c r="X1980" s="4">
        <f t="shared" si="765"/>
        <v>1.4</v>
      </c>
      <c r="Y1980" s="4">
        <f t="shared" si="766"/>
        <v>0.49099999999999988</v>
      </c>
      <c r="Z1980" s="30">
        <f t="shared" si="767"/>
        <v>2015</v>
      </c>
      <c r="AA1980" s="4">
        <f t="shared" si="768"/>
        <v>-1</v>
      </c>
      <c r="AB1980" s="4">
        <f t="shared" si="769"/>
        <v>-1</v>
      </c>
      <c r="AC1980" s="4">
        <f t="shared" si="770"/>
        <v>0</v>
      </c>
      <c r="AD1980" s="4"/>
      <c r="AE1980" s="4">
        <f t="shared" si="771"/>
        <v>0.10716780164134793</v>
      </c>
      <c r="AF1980" s="31">
        <f t="shared" si="772"/>
        <v>-9.099999999999997E-2</v>
      </c>
      <c r="AG1980" s="31">
        <f t="shared" si="773"/>
        <v>0.39999999999999991</v>
      </c>
      <c r="AH1980" s="3">
        <f t="shared" si="774"/>
        <v>1</v>
      </c>
      <c r="AI1980" s="40">
        <f t="shared" si="775"/>
        <v>8.3333333333333259E-2</v>
      </c>
      <c r="AJ1980" s="3">
        <f t="shared" si="776"/>
        <v>2.3279611153747659E-2</v>
      </c>
      <c r="AK1980" s="3">
        <f t="shared" si="777"/>
        <v>0.73184010782922615</v>
      </c>
    </row>
    <row r="1981" spans="1:37" s="3" customFormat="1" x14ac:dyDescent="0.25">
      <c r="A1981" s="9">
        <v>42351</v>
      </c>
      <c r="B1981" s="1" t="s">
        <v>39</v>
      </c>
      <c r="C1981" s="1" t="s">
        <v>42</v>
      </c>
      <c r="D1981">
        <v>17</v>
      </c>
      <c r="E1981" s="1">
        <v>24</v>
      </c>
      <c r="F1981">
        <f t="shared" si="753"/>
        <v>0</v>
      </c>
      <c r="G1981">
        <f t="shared" si="754"/>
        <v>1</v>
      </c>
      <c r="H1981" s="4">
        <v>1.5309999999999999</v>
      </c>
      <c r="I1981" s="4">
        <v>2.69</v>
      </c>
      <c r="J1981" s="4">
        <v>1.4039999999999999</v>
      </c>
      <c r="K1981" s="4">
        <v>3.2</v>
      </c>
      <c r="L1981" s="18">
        <f t="shared" si="755"/>
        <v>60</v>
      </c>
      <c r="M1981" s="18">
        <f t="shared" si="756"/>
        <v>35</v>
      </c>
      <c r="N1981" s="18">
        <f t="shared" si="757"/>
        <v>70</v>
      </c>
      <c r="O1981" s="18">
        <f t="shared" si="758"/>
        <v>30</v>
      </c>
      <c r="P1981" s="4">
        <f t="shared" si="759"/>
        <v>201512</v>
      </c>
      <c r="Q1981" s="23">
        <f t="shared" si="760"/>
        <v>0.56914498141263936</v>
      </c>
      <c r="R1981" s="23">
        <f t="shared" si="761"/>
        <v>-2.474955147706126</v>
      </c>
      <c r="S1981" s="22">
        <f t="shared" si="762"/>
        <v>-1.9058101662934868</v>
      </c>
      <c r="T1981" s="5">
        <f t="shared" si="763"/>
        <v>1.7570215545395167</v>
      </c>
      <c r="U1981" s="5"/>
      <c r="V1981" s="5"/>
      <c r="W1981" s="5">
        <f t="shared" si="764"/>
        <v>-1</v>
      </c>
      <c r="X1981" s="4">
        <f t="shared" si="765"/>
        <v>-1</v>
      </c>
      <c r="Y1981" s="4">
        <f t="shared" si="766"/>
        <v>0</v>
      </c>
      <c r="Z1981" s="30">
        <f t="shared" si="767"/>
        <v>2015</v>
      </c>
      <c r="AA1981" s="4">
        <f t="shared" si="768"/>
        <v>1.69</v>
      </c>
      <c r="AB1981" s="4">
        <f t="shared" si="769"/>
        <v>2.2000000000000002</v>
      </c>
      <c r="AC1981" s="4">
        <f t="shared" si="770"/>
        <v>0.51000000000000023</v>
      </c>
      <c r="AD1981" s="4"/>
      <c r="AE1981" s="4">
        <f t="shared" si="771"/>
        <v>-5.908284810962805E-2</v>
      </c>
      <c r="AF1981" s="31">
        <f t="shared" si="772"/>
        <v>0.69</v>
      </c>
      <c r="AG1981" s="31">
        <f t="shared" si="773"/>
        <v>1.2000000000000002</v>
      </c>
      <c r="AH1981" s="3">
        <f t="shared" si="774"/>
        <v>1</v>
      </c>
      <c r="AI1981" s="40">
        <f t="shared" si="775"/>
        <v>3.4332135858915702E-2</v>
      </c>
      <c r="AJ1981" s="3">
        <f t="shared" si="776"/>
        <v>2.4309405354181579E-2</v>
      </c>
      <c r="AK1981" s="3">
        <f t="shared" si="777"/>
        <v>0.75113695496614086</v>
      </c>
    </row>
    <row r="1982" spans="1:37" s="3" customFormat="1" x14ac:dyDescent="0.25">
      <c r="A1982" s="9">
        <v>42348</v>
      </c>
      <c r="B1982" s="1" t="s">
        <v>63</v>
      </c>
      <c r="C1982" s="1" t="s">
        <v>60</v>
      </c>
      <c r="D1982">
        <v>23</v>
      </c>
      <c r="E1982" s="1">
        <v>20</v>
      </c>
      <c r="F1982">
        <f t="shared" si="753"/>
        <v>1</v>
      </c>
      <c r="G1982">
        <f t="shared" si="754"/>
        <v>0</v>
      </c>
      <c r="H1982" s="4">
        <v>1.3029999999999999</v>
      </c>
      <c r="I1982" s="4">
        <v>3.89</v>
      </c>
      <c r="J1982" s="4">
        <v>1.222</v>
      </c>
      <c r="K1982" s="4">
        <v>4.8499999999999996</v>
      </c>
      <c r="L1982" s="18">
        <f t="shared" si="755"/>
        <v>70</v>
      </c>
      <c r="M1982" s="18">
        <f t="shared" si="756"/>
        <v>25</v>
      </c>
      <c r="N1982" s="18">
        <f t="shared" si="757"/>
        <v>80</v>
      </c>
      <c r="O1982" s="18">
        <f t="shared" si="758"/>
        <v>20</v>
      </c>
      <c r="P1982" s="4">
        <f t="shared" si="759"/>
        <v>201512</v>
      </c>
      <c r="Q1982" s="23">
        <f t="shared" si="760"/>
        <v>1.3029999999999999</v>
      </c>
      <c r="R1982" s="23">
        <f t="shared" si="761"/>
        <v>-3.6463507942489759</v>
      </c>
      <c r="S1982" s="22">
        <f t="shared" si="762"/>
        <v>-2.343350794248976</v>
      </c>
      <c r="T1982" s="5">
        <f t="shared" si="763"/>
        <v>2.9854182655410595</v>
      </c>
      <c r="U1982" s="5"/>
      <c r="V1982" s="5"/>
      <c r="W1982" s="5">
        <f t="shared" si="764"/>
        <v>0.30299999999999994</v>
      </c>
      <c r="X1982" s="4">
        <f t="shared" si="765"/>
        <v>0.22199999999999998</v>
      </c>
      <c r="Y1982" s="4">
        <f t="shared" si="766"/>
        <v>-8.0999999999999961E-2</v>
      </c>
      <c r="Z1982" s="30">
        <f t="shared" si="767"/>
        <v>2015</v>
      </c>
      <c r="AA1982" s="4">
        <f t="shared" si="768"/>
        <v>-1</v>
      </c>
      <c r="AB1982" s="4">
        <f t="shared" si="769"/>
        <v>-1</v>
      </c>
      <c r="AC1982" s="4">
        <f t="shared" si="770"/>
        <v>0</v>
      </c>
      <c r="AD1982" s="4"/>
      <c r="AE1982" s="4">
        <f t="shared" si="771"/>
        <v>-5.0870897199337239E-2</v>
      </c>
      <c r="AF1982" s="31">
        <f t="shared" si="772"/>
        <v>-0.69700000000000006</v>
      </c>
      <c r="AG1982" s="31">
        <f t="shared" si="773"/>
        <v>-0.77800000000000002</v>
      </c>
      <c r="AH1982" s="3">
        <f t="shared" si="774"/>
        <v>1</v>
      </c>
      <c r="AI1982" s="40">
        <f t="shared" si="775"/>
        <v>2.6354724624379822E-2</v>
      </c>
      <c r="AJ1982" s="3">
        <f t="shared" si="776"/>
        <v>2.394184479106487E-2</v>
      </c>
      <c r="AK1982" s="3">
        <f t="shared" si="777"/>
        <v>0.79787022688285669</v>
      </c>
    </row>
    <row r="1983" spans="1:37" s="3" customFormat="1" x14ac:dyDescent="0.25">
      <c r="A1983" s="9">
        <v>42345</v>
      </c>
      <c r="B1983" s="1" t="s">
        <v>48</v>
      </c>
      <c r="C1983" s="1" t="s">
        <v>37</v>
      </c>
      <c r="D1983">
        <v>16</v>
      </c>
      <c r="E1983" s="1">
        <v>19</v>
      </c>
      <c r="F1983">
        <f t="shared" si="753"/>
        <v>0</v>
      </c>
      <c r="G1983">
        <f t="shared" si="754"/>
        <v>1</v>
      </c>
      <c r="H1983" s="4">
        <v>1.4650000000000001</v>
      </c>
      <c r="I1983" s="4">
        <v>2.93</v>
      </c>
      <c r="J1983" s="4">
        <v>1.84</v>
      </c>
      <c r="K1983" s="4">
        <v>2.08</v>
      </c>
      <c r="L1983" s="18">
        <f t="shared" si="755"/>
        <v>60</v>
      </c>
      <c r="M1983" s="18">
        <f t="shared" si="756"/>
        <v>30</v>
      </c>
      <c r="N1983" s="18">
        <f t="shared" si="757"/>
        <v>50</v>
      </c>
      <c r="O1983" s="18">
        <f t="shared" si="758"/>
        <v>45</v>
      </c>
      <c r="P1983" s="4">
        <f t="shared" si="759"/>
        <v>201512</v>
      </c>
      <c r="Q1983" s="23">
        <f t="shared" si="760"/>
        <v>0.5</v>
      </c>
      <c r="R1983" s="23">
        <f t="shared" si="761"/>
        <v>-2.6686723494345084</v>
      </c>
      <c r="S1983" s="22">
        <f t="shared" si="762"/>
        <v>-2.1686723494345084</v>
      </c>
      <c r="T1983" s="5">
        <f t="shared" si="763"/>
        <v>2</v>
      </c>
      <c r="U1983" s="5"/>
      <c r="V1983" s="5"/>
      <c r="W1983" s="5">
        <f t="shared" si="764"/>
        <v>-1</v>
      </c>
      <c r="X1983" s="4">
        <f t="shared" si="765"/>
        <v>-1</v>
      </c>
      <c r="Y1983" s="4">
        <f t="shared" si="766"/>
        <v>0</v>
      </c>
      <c r="Z1983" s="30">
        <f t="shared" si="767"/>
        <v>2015</v>
      </c>
      <c r="AA1983" s="4">
        <f t="shared" si="768"/>
        <v>1.9300000000000002</v>
      </c>
      <c r="AB1983" s="4">
        <f t="shared" si="769"/>
        <v>1.08</v>
      </c>
      <c r="AC1983" s="4">
        <f t="shared" si="770"/>
        <v>-0.85000000000000009</v>
      </c>
      <c r="AD1983" s="4"/>
      <c r="AE1983" s="4">
        <f t="shared" si="771"/>
        <v>0.13911559578572485</v>
      </c>
      <c r="AF1983" s="31">
        <f t="shared" si="772"/>
        <v>0.93000000000000016</v>
      </c>
      <c r="AG1983" s="31">
        <f t="shared" si="773"/>
        <v>8.0000000000000071E-2</v>
      </c>
      <c r="AH1983" s="3">
        <f t="shared" si="774"/>
        <v>1</v>
      </c>
      <c r="AI1983" s="40">
        <f t="shared" si="775"/>
        <v>0.11522481080278979</v>
      </c>
      <c r="AJ1983" s="3">
        <f t="shared" si="776"/>
        <v>2.3333333333333317E-2</v>
      </c>
      <c r="AK1983" s="3">
        <f t="shared" si="777"/>
        <v>0.76146704446576319</v>
      </c>
    </row>
    <row r="1984" spans="1:37" s="3" customFormat="1" x14ac:dyDescent="0.25">
      <c r="A1984" s="9">
        <v>42344</v>
      </c>
      <c r="B1984" s="1" t="s">
        <v>57</v>
      </c>
      <c r="C1984" s="1" t="s">
        <v>36</v>
      </c>
      <c r="D1984">
        <v>45</v>
      </c>
      <c r="E1984" s="1">
        <v>10</v>
      </c>
      <c r="F1984">
        <f t="shared" si="753"/>
        <v>1</v>
      </c>
      <c r="G1984">
        <f t="shared" si="754"/>
        <v>0</v>
      </c>
      <c r="H1984" s="4">
        <v>1.3380000000000001</v>
      </c>
      <c r="I1984" s="4">
        <v>3.6</v>
      </c>
      <c r="J1984" s="4">
        <v>1.222</v>
      </c>
      <c r="K1984" s="4">
        <v>4.8499999999999996</v>
      </c>
      <c r="L1984" s="18">
        <f t="shared" si="755"/>
        <v>70</v>
      </c>
      <c r="M1984" s="18">
        <f t="shared" si="756"/>
        <v>25</v>
      </c>
      <c r="N1984" s="18">
        <f t="shared" si="757"/>
        <v>80</v>
      </c>
      <c r="O1984" s="18">
        <f t="shared" si="758"/>
        <v>20</v>
      </c>
      <c r="P1984" s="4">
        <f t="shared" si="759"/>
        <v>201512</v>
      </c>
      <c r="Q1984" s="23">
        <f t="shared" si="760"/>
        <v>1.3380000000000001</v>
      </c>
      <c r="R1984" s="23">
        <f t="shared" si="761"/>
        <v>-3.3431952662721884</v>
      </c>
      <c r="S1984" s="22">
        <f t="shared" si="762"/>
        <v>-2.0051952662721884</v>
      </c>
      <c r="T1984" s="5">
        <f t="shared" si="763"/>
        <v>2.6905829596412554</v>
      </c>
      <c r="U1984" s="5"/>
      <c r="V1984" s="5"/>
      <c r="W1984" s="5">
        <f t="shared" si="764"/>
        <v>0.33800000000000008</v>
      </c>
      <c r="X1984" s="4">
        <f t="shared" si="765"/>
        <v>0.22199999999999998</v>
      </c>
      <c r="Y1984" s="4">
        <f t="shared" si="766"/>
        <v>-0.1160000000000001</v>
      </c>
      <c r="Z1984" s="30">
        <f t="shared" si="767"/>
        <v>2015</v>
      </c>
      <c r="AA1984" s="4">
        <f t="shared" si="768"/>
        <v>-1</v>
      </c>
      <c r="AB1984" s="4">
        <f t="shared" si="769"/>
        <v>-1</v>
      </c>
      <c r="AC1984" s="4">
        <f t="shared" si="770"/>
        <v>0</v>
      </c>
      <c r="AD1984" s="4"/>
      <c r="AE1984" s="4">
        <f t="shared" si="771"/>
        <v>-7.0946450108743786E-2</v>
      </c>
      <c r="AF1984" s="31">
        <f t="shared" si="772"/>
        <v>-0.66199999999999992</v>
      </c>
      <c r="AG1984" s="31">
        <f t="shared" si="773"/>
        <v>-0.77800000000000002</v>
      </c>
      <c r="AH1984" s="3">
        <f t="shared" si="774"/>
        <v>1</v>
      </c>
      <c r="AI1984" s="40">
        <f t="shared" si="775"/>
        <v>4.6430277533786368E-2</v>
      </c>
      <c r="AJ1984" s="3">
        <f t="shared" si="776"/>
        <v>2.4544349939246701E-2</v>
      </c>
      <c r="AK1984" s="3">
        <f t="shared" si="777"/>
        <v>0.78716950397905627</v>
      </c>
    </row>
    <row r="1985" spans="1:37" s="3" customFormat="1" x14ac:dyDescent="0.25">
      <c r="A1985" s="9">
        <v>42344</v>
      </c>
      <c r="B1985" s="1" t="s">
        <v>52</v>
      </c>
      <c r="C1985" s="1" t="s">
        <v>55</v>
      </c>
      <c r="D1985">
        <v>28</v>
      </c>
      <c r="E1985" s="1">
        <v>35</v>
      </c>
      <c r="F1985">
        <f t="shared" si="753"/>
        <v>0</v>
      </c>
      <c r="G1985">
        <f t="shared" si="754"/>
        <v>1</v>
      </c>
      <c r="H1985" s="4">
        <v>1.2</v>
      </c>
      <c r="I1985" s="4">
        <v>5.23</v>
      </c>
      <c r="J1985" s="4">
        <v>1.238</v>
      </c>
      <c r="K1985" s="4">
        <v>4.6100000000000003</v>
      </c>
      <c r="L1985" s="18">
        <f t="shared" si="755"/>
        <v>80</v>
      </c>
      <c r="M1985" s="18">
        <f t="shared" si="756"/>
        <v>15</v>
      </c>
      <c r="N1985" s="18">
        <f t="shared" si="757"/>
        <v>80</v>
      </c>
      <c r="O1985" s="18">
        <f t="shared" si="758"/>
        <v>20</v>
      </c>
      <c r="P1985" s="4">
        <f t="shared" si="759"/>
        <v>201512</v>
      </c>
      <c r="Q1985" s="23">
        <f t="shared" si="760"/>
        <v>0.22944550669216057</v>
      </c>
      <c r="R1985" s="23">
        <f t="shared" si="761"/>
        <v>-5.2364066193853436</v>
      </c>
      <c r="S1985" s="22">
        <f t="shared" si="762"/>
        <v>-5.0069611126931832</v>
      </c>
      <c r="T1985" s="5">
        <f t="shared" si="763"/>
        <v>4.3583333333333343</v>
      </c>
      <c r="U1985" s="5"/>
      <c r="V1985" s="5"/>
      <c r="W1985" s="5">
        <f t="shared" si="764"/>
        <v>-1</v>
      </c>
      <c r="X1985" s="4">
        <f t="shared" si="765"/>
        <v>-1</v>
      </c>
      <c r="Y1985" s="4">
        <f t="shared" si="766"/>
        <v>0</v>
      </c>
      <c r="Z1985" s="30">
        <f t="shared" si="767"/>
        <v>2015</v>
      </c>
      <c r="AA1985" s="4">
        <f t="shared" si="768"/>
        <v>4.2300000000000004</v>
      </c>
      <c r="AB1985" s="4">
        <f t="shared" si="769"/>
        <v>3.6100000000000003</v>
      </c>
      <c r="AC1985" s="4">
        <f t="shared" si="770"/>
        <v>-0.62000000000000011</v>
      </c>
      <c r="AD1985" s="4"/>
      <c r="AE1985" s="4">
        <f t="shared" si="771"/>
        <v>2.5578890683898736E-2</v>
      </c>
      <c r="AF1985" s="31">
        <f t="shared" si="772"/>
        <v>3.2300000000000004</v>
      </c>
      <c r="AG1985" s="31">
        <f t="shared" si="773"/>
        <v>2.6100000000000003</v>
      </c>
      <c r="AH1985" s="3">
        <f t="shared" si="774"/>
        <v>1</v>
      </c>
      <c r="AI1985" s="40" t="b">
        <f t="shared" si="775"/>
        <v>0</v>
      </c>
      <c r="AJ1985" s="3">
        <f t="shared" si="776"/>
        <v>2.3950233281493039E-2</v>
      </c>
      <c r="AK1985" s="3">
        <f t="shared" si="777"/>
        <v>0.83675303979549598</v>
      </c>
    </row>
    <row r="1986" spans="1:37" s="3" customFormat="1" x14ac:dyDescent="0.25">
      <c r="A1986" s="9">
        <v>42344</v>
      </c>
      <c r="B1986" s="1" t="s">
        <v>42</v>
      </c>
      <c r="C1986" s="1" t="s">
        <v>40</v>
      </c>
      <c r="D1986">
        <v>38</v>
      </c>
      <c r="E1986" s="1">
        <v>41</v>
      </c>
      <c r="F1986">
        <f t="shared" si="753"/>
        <v>0</v>
      </c>
      <c r="G1986">
        <f t="shared" si="754"/>
        <v>1</v>
      </c>
      <c r="H1986" s="4">
        <v>3.64</v>
      </c>
      <c r="I1986" s="4">
        <v>1.333</v>
      </c>
      <c r="J1986" s="4">
        <v>3.01</v>
      </c>
      <c r="K1986" s="4">
        <v>1.444</v>
      </c>
      <c r="L1986" s="18">
        <f t="shared" si="755"/>
        <v>20</v>
      </c>
      <c r="M1986" s="18">
        <f t="shared" si="756"/>
        <v>75</v>
      </c>
      <c r="N1986" s="18">
        <f t="shared" si="757"/>
        <v>30</v>
      </c>
      <c r="O1986" s="18">
        <f t="shared" si="758"/>
        <v>65</v>
      </c>
      <c r="P1986" s="4">
        <f t="shared" si="759"/>
        <v>201512</v>
      </c>
      <c r="Q1986" s="23">
        <f t="shared" si="760"/>
        <v>2.730682670667667</v>
      </c>
      <c r="R1986" s="23">
        <f t="shared" si="761"/>
        <v>-3.3817908817908822</v>
      </c>
      <c r="S1986" s="22">
        <f t="shared" si="762"/>
        <v>-0.65110821112321515</v>
      </c>
      <c r="T1986" s="5">
        <f t="shared" si="763"/>
        <v>0.36620879120879118</v>
      </c>
      <c r="U1986" s="5"/>
      <c r="V1986" s="5"/>
      <c r="W1986" s="5">
        <f t="shared" si="764"/>
        <v>-1</v>
      </c>
      <c r="X1986" s="4">
        <f t="shared" si="765"/>
        <v>-1</v>
      </c>
      <c r="Y1986" s="4">
        <f t="shared" si="766"/>
        <v>0</v>
      </c>
      <c r="Z1986" s="30">
        <f t="shared" si="767"/>
        <v>2015</v>
      </c>
      <c r="AA1986" s="4">
        <f t="shared" si="768"/>
        <v>0.33299999999999996</v>
      </c>
      <c r="AB1986" s="4">
        <f t="shared" si="769"/>
        <v>0.44399999999999995</v>
      </c>
      <c r="AC1986" s="4">
        <f t="shared" si="770"/>
        <v>0.11099999999999999</v>
      </c>
      <c r="AD1986" s="4"/>
      <c r="AE1986" s="4">
        <f t="shared" si="771"/>
        <v>-5.7500638895987777E-2</v>
      </c>
      <c r="AF1986" s="31">
        <f t="shared" si="772"/>
        <v>-0.66700000000000004</v>
      </c>
      <c r="AG1986" s="31">
        <f t="shared" si="773"/>
        <v>-0.55600000000000005</v>
      </c>
      <c r="AH1986" s="3">
        <f t="shared" si="774"/>
        <v>1</v>
      </c>
      <c r="AI1986" s="40">
        <f t="shared" si="775"/>
        <v>3.2753949651456615E-2</v>
      </c>
      <c r="AJ1986" s="3">
        <f t="shared" si="776"/>
        <v>2.4307259199678244E-2</v>
      </c>
      <c r="AK1986" s="3">
        <f t="shared" si="777"/>
        <v>0.78877010015993076</v>
      </c>
    </row>
    <row r="1987" spans="1:37" s="3" customFormat="1" x14ac:dyDescent="0.25">
      <c r="A1987" s="9">
        <v>42344</v>
      </c>
      <c r="B1987" s="1" t="s">
        <v>54</v>
      </c>
      <c r="C1987" s="1" t="s">
        <v>49</v>
      </c>
      <c r="D1987">
        <v>20</v>
      </c>
      <c r="E1987" s="1">
        <v>34</v>
      </c>
      <c r="F1987">
        <f t="shared" ref="F1987:F2050" si="778">IF(D1987&gt;E1987,1,0)</f>
        <v>0</v>
      </c>
      <c r="G1987">
        <f t="shared" ref="G1987:G2050" si="779">IF(E1987&gt;D1987,1,0)</f>
        <v>1</v>
      </c>
      <c r="H1987" s="4">
        <v>2.2999999999999998</v>
      </c>
      <c r="I1987" s="4">
        <v>1.694</v>
      </c>
      <c r="J1987" s="4">
        <v>2.41</v>
      </c>
      <c r="K1987" s="4">
        <v>1.641</v>
      </c>
      <c r="L1987" s="18">
        <f t="shared" ref="L1987:L2050" si="780">INT(100/H1987/10)*10</f>
        <v>40</v>
      </c>
      <c r="M1987" s="18">
        <f t="shared" ref="M1987:M2050" si="781">INT(100/I1987/5)*5</f>
        <v>55</v>
      </c>
      <c r="N1987" s="18">
        <f t="shared" ref="N1987:N2050" si="782">INT(100/J1987/5)*5</f>
        <v>40</v>
      </c>
      <c r="O1987" s="18">
        <f t="shared" ref="O1987:O2050" si="783">INT(100/K1987/5)*5</f>
        <v>60</v>
      </c>
      <c r="P1987" s="4">
        <f t="shared" ref="P1987:P2050" si="784">YEAR(A1987)*100+MONTH(A1987)</f>
        <v>201512</v>
      </c>
      <c r="Q1987" s="23">
        <f t="shared" ref="Q1987:Q2050" si="785">IF(F1987=1,H1987,H1987/I1987)</f>
        <v>1.357733175914994</v>
      </c>
      <c r="R1987" s="23">
        <f t="shared" ref="R1987:R2050" si="786">-1/(H1987-1)-1/(I1987-1)</f>
        <v>-2.2101529594324987</v>
      </c>
      <c r="S1987" s="22">
        <f t="shared" ref="S1987:S2050" si="787">Q1987+R1987</f>
        <v>-0.85241978351750469</v>
      </c>
      <c r="T1987" s="5">
        <f t="shared" ref="T1987:T2050" si="788">I1987/H1987</f>
        <v>0.73652173913043484</v>
      </c>
      <c r="U1987" s="5"/>
      <c r="V1987" s="5"/>
      <c r="W1987" s="5">
        <f t="shared" ref="W1987:W2050" si="789">H1987*F1987-1</f>
        <v>-1</v>
      </c>
      <c r="X1987" s="4">
        <f t="shared" ref="X1987:X2050" si="790">J1987*F1987-1</f>
        <v>-1</v>
      </c>
      <c r="Y1987" s="4">
        <f t="shared" ref="Y1987:Y2050" si="791">X1987-W1987</f>
        <v>0</v>
      </c>
      <c r="Z1987" s="30">
        <f t="shared" ref="Z1987:Z2050" si="792">YEAR(A1987)</f>
        <v>2015</v>
      </c>
      <c r="AA1987" s="4">
        <f t="shared" ref="AA1987:AA2050" si="793">I1987*G1987-1</f>
        <v>0.69399999999999995</v>
      </c>
      <c r="AB1987" s="4">
        <f t="shared" ref="AB1987:AB2050" si="794">G1987*K1987-1</f>
        <v>0.64100000000000001</v>
      </c>
      <c r="AC1987" s="4">
        <f t="shared" ref="AC1987:AC2050" si="795">AB1987-AA1987</f>
        <v>-5.2999999999999936E-2</v>
      </c>
      <c r="AD1987" s="4"/>
      <c r="AE1987" s="4">
        <f t="shared" ref="AE1987:AE2050" si="796">(1/H1987-1/J1987)</f>
        <v>1.9844849359552663E-2</v>
      </c>
      <c r="AF1987" s="31">
        <f t="shared" ref="AF1987:AF2050" si="797">H1987*F1987+I1987*G1987-2</f>
        <v>-0.30600000000000005</v>
      </c>
      <c r="AG1987" s="31">
        <f t="shared" ref="AG1987:AG2050" si="798">F1987*J1987+G1987*K1987-2</f>
        <v>-0.35899999999999999</v>
      </c>
      <c r="AH1987" s="3">
        <f t="shared" ref="AH1987:AH2050" si="799">IF(OR((1/H1987+1/K1987)&lt;1,(1/I1987+1/J1987)&lt;1),1,0)</f>
        <v>0</v>
      </c>
      <c r="AI1987" s="40" t="b">
        <f t="shared" ref="AI1987:AI2050" si="800">IF(MIN(1/H1987+1/K1987,1/I1987+1/J1987)&lt;0.99,1-MIN(1/H1987+1/K1987,1/I1987+1/J1987))</f>
        <v>0</v>
      </c>
      <c r="AJ1987" s="3">
        <f t="shared" ref="AJ1987:AJ2050" si="801">1-H1987*I1987/(H1987+I1987)</f>
        <v>2.4486730095142795E-2</v>
      </c>
      <c r="AK1987" s="3">
        <f t="shared" ref="AK1987:AK2050" si="802">1-(1/H1987+1/I1987)/H1987/I1987</f>
        <v>0.73689713545695645</v>
      </c>
    </row>
    <row r="1988" spans="1:37" s="3" customFormat="1" x14ac:dyDescent="0.25">
      <c r="A1988" s="9">
        <v>42344</v>
      </c>
      <c r="B1988" s="1" t="s">
        <v>64</v>
      </c>
      <c r="C1988" s="1" t="s">
        <v>35</v>
      </c>
      <c r="D1988">
        <v>3</v>
      </c>
      <c r="E1988" s="1">
        <v>17</v>
      </c>
      <c r="F1988">
        <f t="shared" si="778"/>
        <v>0</v>
      </c>
      <c r="G1988">
        <f t="shared" si="779"/>
        <v>1</v>
      </c>
      <c r="H1988" s="4">
        <v>2.93</v>
      </c>
      <c r="I1988" s="4">
        <v>1.4650000000000001</v>
      </c>
      <c r="J1988" s="4">
        <v>3.05</v>
      </c>
      <c r="K1988" s="4">
        <v>1.4339999999999999</v>
      </c>
      <c r="L1988" s="18">
        <f t="shared" si="780"/>
        <v>30</v>
      </c>
      <c r="M1988" s="18">
        <f t="shared" si="781"/>
        <v>65</v>
      </c>
      <c r="N1988" s="18">
        <f t="shared" si="782"/>
        <v>30</v>
      </c>
      <c r="O1988" s="18">
        <f t="shared" si="783"/>
        <v>65</v>
      </c>
      <c r="P1988" s="4">
        <f t="shared" si="784"/>
        <v>201512</v>
      </c>
      <c r="Q1988" s="23">
        <f t="shared" si="785"/>
        <v>2</v>
      </c>
      <c r="R1988" s="23">
        <f t="shared" si="786"/>
        <v>-2.6686723494345084</v>
      </c>
      <c r="S1988" s="22">
        <f t="shared" si="787"/>
        <v>-0.66867234943450837</v>
      </c>
      <c r="T1988" s="5">
        <f t="shared" si="788"/>
        <v>0.5</v>
      </c>
      <c r="U1988" s="5"/>
      <c r="V1988" s="5"/>
      <c r="W1988" s="5">
        <f t="shared" si="789"/>
        <v>-1</v>
      </c>
      <c r="X1988" s="4">
        <f t="shared" si="790"/>
        <v>-1</v>
      </c>
      <c r="Y1988" s="4">
        <f t="shared" si="791"/>
        <v>0</v>
      </c>
      <c r="Z1988" s="30">
        <f t="shared" si="792"/>
        <v>2015</v>
      </c>
      <c r="AA1988" s="4">
        <f t="shared" si="793"/>
        <v>0.46500000000000008</v>
      </c>
      <c r="AB1988" s="4">
        <f t="shared" si="794"/>
        <v>0.43399999999999994</v>
      </c>
      <c r="AC1988" s="4">
        <f t="shared" si="795"/>
        <v>-3.1000000000000139E-2</v>
      </c>
      <c r="AD1988" s="4"/>
      <c r="AE1988" s="4">
        <f t="shared" si="796"/>
        <v>1.3428075868628597E-2</v>
      </c>
      <c r="AF1988" s="31">
        <f t="shared" si="797"/>
        <v>-0.53499999999999992</v>
      </c>
      <c r="AG1988" s="31">
        <f t="shared" si="798"/>
        <v>-0.56600000000000006</v>
      </c>
      <c r="AH1988" s="3">
        <f t="shared" si="799"/>
        <v>0</v>
      </c>
      <c r="AI1988" s="40" t="b">
        <f t="shared" si="800"/>
        <v>0</v>
      </c>
      <c r="AJ1988" s="3">
        <f t="shared" si="801"/>
        <v>2.3333333333333317E-2</v>
      </c>
      <c r="AK1988" s="3">
        <f t="shared" si="802"/>
        <v>0.76146704446576319</v>
      </c>
    </row>
    <row r="1989" spans="1:37" s="3" customFormat="1" x14ac:dyDescent="0.25">
      <c r="A1989" s="9">
        <v>42344</v>
      </c>
      <c r="B1989" s="1" t="s">
        <v>46</v>
      </c>
      <c r="C1989" s="1" t="s">
        <v>47</v>
      </c>
      <c r="D1989">
        <v>30</v>
      </c>
      <c r="E1989" s="1">
        <v>21</v>
      </c>
      <c r="F1989">
        <f t="shared" si="778"/>
        <v>1</v>
      </c>
      <c r="G1989">
        <f t="shared" si="779"/>
        <v>0</v>
      </c>
      <c r="H1989" s="4">
        <v>1.609</v>
      </c>
      <c r="I1989" s="4">
        <v>2.48</v>
      </c>
      <c r="J1989" s="4">
        <v>1.6990000000000001</v>
      </c>
      <c r="K1989" s="4">
        <v>2.29</v>
      </c>
      <c r="L1989" s="18">
        <f t="shared" si="780"/>
        <v>60</v>
      </c>
      <c r="M1989" s="18">
        <f t="shared" si="781"/>
        <v>40</v>
      </c>
      <c r="N1989" s="18">
        <f t="shared" si="782"/>
        <v>55</v>
      </c>
      <c r="O1989" s="18">
        <f t="shared" si="783"/>
        <v>40</v>
      </c>
      <c r="P1989" s="4">
        <f t="shared" si="784"/>
        <v>201512</v>
      </c>
      <c r="Q1989" s="23">
        <f t="shared" si="785"/>
        <v>1.609</v>
      </c>
      <c r="R1989" s="23">
        <f t="shared" si="786"/>
        <v>-2.3177118004704211</v>
      </c>
      <c r="S1989" s="22">
        <f t="shared" si="787"/>
        <v>-0.70871180047042115</v>
      </c>
      <c r="T1989" s="5">
        <f t="shared" si="788"/>
        <v>1.5413300186451211</v>
      </c>
      <c r="U1989" s="5"/>
      <c r="V1989" s="5"/>
      <c r="W1989" s="5">
        <f t="shared" si="789"/>
        <v>0.60899999999999999</v>
      </c>
      <c r="X1989" s="4">
        <f t="shared" si="790"/>
        <v>0.69900000000000007</v>
      </c>
      <c r="Y1989" s="4">
        <f t="shared" si="791"/>
        <v>9.000000000000008E-2</v>
      </c>
      <c r="Z1989" s="30">
        <f t="shared" si="792"/>
        <v>2015</v>
      </c>
      <c r="AA1989" s="4">
        <f t="shared" si="793"/>
        <v>-1</v>
      </c>
      <c r="AB1989" s="4">
        <f t="shared" si="794"/>
        <v>-1</v>
      </c>
      <c r="AC1989" s="4">
        <f t="shared" si="795"/>
        <v>0</v>
      </c>
      <c r="AD1989" s="4"/>
      <c r="AE1989" s="4">
        <f t="shared" si="796"/>
        <v>3.2922521235940749E-2</v>
      </c>
      <c r="AF1989" s="31">
        <f t="shared" si="797"/>
        <v>-0.39100000000000001</v>
      </c>
      <c r="AG1989" s="31">
        <f t="shared" si="798"/>
        <v>-0.30099999999999993</v>
      </c>
      <c r="AH1989" s="3">
        <f t="shared" si="799"/>
        <v>1</v>
      </c>
      <c r="AI1989" s="40" t="b">
        <f t="shared" si="800"/>
        <v>0</v>
      </c>
      <c r="AJ1989" s="3">
        <f t="shared" si="801"/>
        <v>2.4133039863047268E-2</v>
      </c>
      <c r="AK1989" s="3">
        <f t="shared" si="802"/>
        <v>0.74319607293954582</v>
      </c>
    </row>
    <row r="1990" spans="1:37" s="3" customFormat="1" x14ac:dyDescent="0.25">
      <c r="A1990" s="9">
        <v>42344</v>
      </c>
      <c r="B1990" s="1" t="s">
        <v>45</v>
      </c>
      <c r="C1990" s="1" t="s">
        <v>38</v>
      </c>
      <c r="D1990">
        <v>20</v>
      </c>
      <c r="E1990" s="1">
        <v>26</v>
      </c>
      <c r="F1990">
        <f t="shared" si="778"/>
        <v>0</v>
      </c>
      <c r="G1990">
        <f t="shared" si="779"/>
        <v>1</v>
      </c>
      <c r="H1990" s="4">
        <v>1.3440000000000001</v>
      </c>
      <c r="I1990" s="4">
        <v>3.56</v>
      </c>
      <c r="J1990" s="4">
        <v>1.4</v>
      </c>
      <c r="K1990" s="4">
        <v>3.22</v>
      </c>
      <c r="L1990" s="18">
        <f t="shared" si="780"/>
        <v>70</v>
      </c>
      <c r="M1990" s="18">
        <f t="shared" si="781"/>
        <v>25</v>
      </c>
      <c r="N1990" s="18">
        <f t="shared" si="782"/>
        <v>70</v>
      </c>
      <c r="O1990" s="18">
        <f t="shared" si="783"/>
        <v>30</v>
      </c>
      <c r="P1990" s="4">
        <f t="shared" si="784"/>
        <v>201512</v>
      </c>
      <c r="Q1990" s="23">
        <f t="shared" si="785"/>
        <v>0.37752808988764047</v>
      </c>
      <c r="R1990" s="23">
        <f t="shared" si="786"/>
        <v>-3.2976017441860459</v>
      </c>
      <c r="S1990" s="22">
        <f t="shared" si="787"/>
        <v>-2.9200736542984056</v>
      </c>
      <c r="T1990" s="5">
        <f t="shared" si="788"/>
        <v>2.6488095238095237</v>
      </c>
      <c r="U1990" s="5"/>
      <c r="V1990" s="5"/>
      <c r="W1990" s="5">
        <f t="shared" si="789"/>
        <v>-1</v>
      </c>
      <c r="X1990" s="4">
        <f t="shared" si="790"/>
        <v>-1</v>
      </c>
      <c r="Y1990" s="4">
        <f t="shared" si="791"/>
        <v>0</v>
      </c>
      <c r="Z1990" s="30">
        <f t="shared" si="792"/>
        <v>2015</v>
      </c>
      <c r="AA1990" s="4">
        <f t="shared" si="793"/>
        <v>2.56</v>
      </c>
      <c r="AB1990" s="4">
        <f t="shared" si="794"/>
        <v>2.2200000000000002</v>
      </c>
      <c r="AC1990" s="4">
        <f t="shared" si="795"/>
        <v>-0.33999999999999986</v>
      </c>
      <c r="AD1990" s="4"/>
      <c r="AE1990" s="4">
        <f t="shared" si="796"/>
        <v>2.9761904761904656E-2</v>
      </c>
      <c r="AF1990" s="31">
        <f t="shared" si="797"/>
        <v>1.56</v>
      </c>
      <c r="AG1990" s="31">
        <f t="shared" si="798"/>
        <v>1.2200000000000002</v>
      </c>
      <c r="AH1990" s="3">
        <f t="shared" si="799"/>
        <v>1</v>
      </c>
      <c r="AI1990" s="40" t="b">
        <f t="shared" si="800"/>
        <v>0</v>
      </c>
      <c r="AJ1990" s="3">
        <f t="shared" si="801"/>
        <v>2.4339314845024385E-2</v>
      </c>
      <c r="AK1990" s="3">
        <f t="shared" si="802"/>
        <v>0.78578398887855438</v>
      </c>
    </row>
    <row r="1991" spans="1:37" s="3" customFormat="1" x14ac:dyDescent="0.25">
      <c r="A1991" s="9">
        <v>42344</v>
      </c>
      <c r="B1991" s="1" t="s">
        <v>58</v>
      </c>
      <c r="C1991" s="1" t="s">
        <v>44</v>
      </c>
      <c r="D1991">
        <v>3</v>
      </c>
      <c r="E1991" s="1">
        <v>37</v>
      </c>
      <c r="F1991">
        <f t="shared" si="778"/>
        <v>0</v>
      </c>
      <c r="G1991">
        <f t="shared" si="779"/>
        <v>1</v>
      </c>
      <c r="H1991" s="4">
        <v>4.93</v>
      </c>
      <c r="I1991" s="4">
        <v>1.2170000000000001</v>
      </c>
      <c r="J1991" s="4">
        <v>3.81</v>
      </c>
      <c r="K1991" s="4">
        <v>1.3120000000000001</v>
      </c>
      <c r="L1991" s="18">
        <f t="shared" si="780"/>
        <v>20</v>
      </c>
      <c r="M1991" s="18">
        <f t="shared" si="781"/>
        <v>80</v>
      </c>
      <c r="N1991" s="18">
        <f t="shared" si="782"/>
        <v>25</v>
      </c>
      <c r="O1991" s="18">
        <f t="shared" si="783"/>
        <v>75</v>
      </c>
      <c r="P1991" s="4">
        <f t="shared" si="784"/>
        <v>201512</v>
      </c>
      <c r="Q1991" s="23">
        <f t="shared" si="785"/>
        <v>4.0509449465899747</v>
      </c>
      <c r="R1991" s="23">
        <f t="shared" si="786"/>
        <v>-4.8627478570842264</v>
      </c>
      <c r="S1991" s="22">
        <f t="shared" si="787"/>
        <v>-0.81180291049425168</v>
      </c>
      <c r="T1991" s="5">
        <f t="shared" si="788"/>
        <v>0.2468559837728195</v>
      </c>
      <c r="U1991" s="5"/>
      <c r="V1991" s="5"/>
      <c r="W1991" s="5">
        <f t="shared" si="789"/>
        <v>-1</v>
      </c>
      <c r="X1991" s="4">
        <f t="shared" si="790"/>
        <v>-1</v>
      </c>
      <c r="Y1991" s="4">
        <f t="shared" si="791"/>
        <v>0</v>
      </c>
      <c r="Z1991" s="30">
        <f t="shared" si="792"/>
        <v>2015</v>
      </c>
      <c r="AA1991" s="4">
        <f t="shared" si="793"/>
        <v>0.21700000000000008</v>
      </c>
      <c r="AB1991" s="4">
        <f t="shared" si="794"/>
        <v>0.31200000000000006</v>
      </c>
      <c r="AC1991" s="4">
        <f t="shared" si="795"/>
        <v>9.4999999999999973E-2</v>
      </c>
      <c r="AD1991" s="4"/>
      <c r="AE1991" s="4">
        <f t="shared" si="796"/>
        <v>-5.9627435008757751E-2</v>
      </c>
      <c r="AF1991" s="31">
        <f t="shared" si="797"/>
        <v>-0.78299999999999992</v>
      </c>
      <c r="AG1991" s="31">
        <f t="shared" si="798"/>
        <v>-0.68799999999999994</v>
      </c>
      <c r="AH1991" s="3">
        <f t="shared" si="799"/>
        <v>1</v>
      </c>
      <c r="AI1991" s="40">
        <f t="shared" si="800"/>
        <v>3.4965121456488335E-2</v>
      </c>
      <c r="AJ1991" s="3">
        <f t="shared" si="801"/>
        <v>2.3945013827883499E-2</v>
      </c>
      <c r="AK1991" s="3">
        <f t="shared" si="802"/>
        <v>0.82923918531963869</v>
      </c>
    </row>
    <row r="1992" spans="1:37" s="3" customFormat="1" x14ac:dyDescent="0.25">
      <c r="A1992" s="9">
        <v>42344</v>
      </c>
      <c r="B1992" s="1" t="s">
        <v>51</v>
      </c>
      <c r="C1992" s="1" t="s">
        <v>43</v>
      </c>
      <c r="D1992">
        <v>15</v>
      </c>
      <c r="E1992" s="1">
        <v>13</v>
      </c>
      <c r="F1992">
        <f t="shared" si="778"/>
        <v>1</v>
      </c>
      <c r="G1992">
        <f t="shared" si="779"/>
        <v>0</v>
      </c>
      <c r="H1992" s="4">
        <v>1.526</v>
      </c>
      <c r="I1992" s="4">
        <v>2.71</v>
      </c>
      <c r="J1992" s="4">
        <v>1.5780000000000001</v>
      </c>
      <c r="K1992" s="4">
        <v>2.56</v>
      </c>
      <c r="L1992" s="18">
        <f t="shared" si="780"/>
        <v>60</v>
      </c>
      <c r="M1992" s="18">
        <f t="shared" si="781"/>
        <v>35</v>
      </c>
      <c r="N1992" s="18">
        <f t="shared" si="782"/>
        <v>60</v>
      </c>
      <c r="O1992" s="18">
        <f t="shared" si="783"/>
        <v>35</v>
      </c>
      <c r="P1992" s="4">
        <f t="shared" si="784"/>
        <v>201512</v>
      </c>
      <c r="Q1992" s="23">
        <f t="shared" si="785"/>
        <v>1.526</v>
      </c>
      <c r="R1992" s="23">
        <f t="shared" si="786"/>
        <v>-2.4859360060480729</v>
      </c>
      <c r="S1992" s="22">
        <f t="shared" si="787"/>
        <v>-0.95993600604807283</v>
      </c>
      <c r="T1992" s="5">
        <f t="shared" si="788"/>
        <v>1.7758846657929226</v>
      </c>
      <c r="U1992" s="5"/>
      <c r="V1992" s="5"/>
      <c r="W1992" s="5">
        <f t="shared" si="789"/>
        <v>0.52600000000000002</v>
      </c>
      <c r="X1992" s="4">
        <f t="shared" si="790"/>
        <v>0.57800000000000007</v>
      </c>
      <c r="Y1992" s="4">
        <f t="shared" si="791"/>
        <v>5.2000000000000046E-2</v>
      </c>
      <c r="Z1992" s="30">
        <f t="shared" si="792"/>
        <v>2015</v>
      </c>
      <c r="AA1992" s="4">
        <f t="shared" si="793"/>
        <v>-1</v>
      </c>
      <c r="AB1992" s="4">
        <f t="shared" si="794"/>
        <v>-1</v>
      </c>
      <c r="AC1992" s="4">
        <f t="shared" si="795"/>
        <v>0</v>
      </c>
      <c r="AD1992" s="4"/>
      <c r="AE1992" s="4">
        <f t="shared" si="796"/>
        <v>2.159443328732058E-2</v>
      </c>
      <c r="AF1992" s="31">
        <f t="shared" si="797"/>
        <v>-0.47399999999999998</v>
      </c>
      <c r="AG1992" s="31">
        <f t="shared" si="798"/>
        <v>-0.42199999999999993</v>
      </c>
      <c r="AH1992" s="3">
        <f t="shared" si="799"/>
        <v>0</v>
      </c>
      <c r="AI1992" s="40" t="b">
        <f t="shared" si="800"/>
        <v>0</v>
      </c>
      <c r="AJ1992" s="3">
        <f t="shared" si="801"/>
        <v>2.3734655335221788E-2</v>
      </c>
      <c r="AK1992" s="3">
        <f t="shared" si="802"/>
        <v>0.7523100973544814</v>
      </c>
    </row>
    <row r="1993" spans="1:37" s="3" customFormat="1" x14ac:dyDescent="0.25">
      <c r="A1993" s="9">
        <v>42344</v>
      </c>
      <c r="B1993" s="1" t="s">
        <v>60</v>
      </c>
      <c r="C1993" s="1" t="s">
        <v>61</v>
      </c>
      <c r="D1993">
        <v>7</v>
      </c>
      <c r="E1993" s="1">
        <v>38</v>
      </c>
      <c r="F1993">
        <f t="shared" si="778"/>
        <v>0</v>
      </c>
      <c r="G1993">
        <f t="shared" si="779"/>
        <v>1</v>
      </c>
      <c r="H1993" s="4">
        <v>1.98</v>
      </c>
      <c r="I1993" s="4">
        <v>1.925</v>
      </c>
      <c r="J1993" s="4">
        <v>2.31</v>
      </c>
      <c r="K1993" s="4">
        <v>1.6890000000000001</v>
      </c>
      <c r="L1993" s="18">
        <f t="shared" si="780"/>
        <v>50</v>
      </c>
      <c r="M1993" s="18">
        <f t="shared" si="781"/>
        <v>50</v>
      </c>
      <c r="N1993" s="18">
        <f t="shared" si="782"/>
        <v>40</v>
      </c>
      <c r="O1993" s="18">
        <f t="shared" si="783"/>
        <v>55</v>
      </c>
      <c r="P1993" s="4">
        <f t="shared" si="784"/>
        <v>201512</v>
      </c>
      <c r="Q1993" s="23">
        <f t="shared" si="785"/>
        <v>1.0285714285714285</v>
      </c>
      <c r="R1993" s="23">
        <f t="shared" si="786"/>
        <v>-2.1014892443463871</v>
      </c>
      <c r="S1993" s="22">
        <f t="shared" si="787"/>
        <v>-1.0729178157749586</v>
      </c>
      <c r="T1993" s="5">
        <f t="shared" si="788"/>
        <v>0.97222222222222221</v>
      </c>
      <c r="U1993" s="5"/>
      <c r="V1993" s="5"/>
      <c r="W1993" s="5">
        <f t="shared" si="789"/>
        <v>-1</v>
      </c>
      <c r="X1993" s="4">
        <f t="shared" si="790"/>
        <v>-1</v>
      </c>
      <c r="Y1993" s="4">
        <f t="shared" si="791"/>
        <v>0</v>
      </c>
      <c r="Z1993" s="30">
        <f t="shared" si="792"/>
        <v>2015</v>
      </c>
      <c r="AA1993" s="4">
        <f t="shared" si="793"/>
        <v>0.92500000000000004</v>
      </c>
      <c r="AB1993" s="4">
        <f t="shared" si="794"/>
        <v>0.68900000000000006</v>
      </c>
      <c r="AC1993" s="4">
        <f t="shared" si="795"/>
        <v>-0.23599999999999999</v>
      </c>
      <c r="AD1993" s="4"/>
      <c r="AE1993" s="4">
        <f t="shared" si="796"/>
        <v>7.2150072150072186E-2</v>
      </c>
      <c r="AF1993" s="31">
        <f t="shared" si="797"/>
        <v>-7.4999999999999956E-2</v>
      </c>
      <c r="AG1993" s="31">
        <f t="shared" si="798"/>
        <v>-0.31099999999999994</v>
      </c>
      <c r="AH1993" s="3">
        <f t="shared" si="799"/>
        <v>1</v>
      </c>
      <c r="AI1993" s="40">
        <f t="shared" si="800"/>
        <v>4.7619047619047672E-2</v>
      </c>
      <c r="AJ1993" s="3">
        <f t="shared" si="801"/>
        <v>2.3943661971831065E-2</v>
      </c>
      <c r="AK1993" s="3">
        <f t="shared" si="802"/>
        <v>0.7312000460367245</v>
      </c>
    </row>
    <row r="1994" spans="1:37" s="3" customFormat="1" x14ac:dyDescent="0.25">
      <c r="A1994" s="9">
        <v>42344</v>
      </c>
      <c r="B1994" s="1" t="s">
        <v>34</v>
      </c>
      <c r="C1994" s="1" t="s">
        <v>53</v>
      </c>
      <c r="D1994">
        <v>20</v>
      </c>
      <c r="E1994" s="1">
        <v>23</v>
      </c>
      <c r="F1994">
        <f t="shared" si="778"/>
        <v>0</v>
      </c>
      <c r="G1994">
        <f t="shared" si="779"/>
        <v>1</v>
      </c>
      <c r="H1994" s="4">
        <v>2.16</v>
      </c>
      <c r="I1994" s="4">
        <v>1.7809999999999999</v>
      </c>
      <c r="J1994" s="4">
        <v>2.11</v>
      </c>
      <c r="K1994" s="4">
        <v>1.8129999999999999</v>
      </c>
      <c r="L1994" s="18">
        <f t="shared" si="780"/>
        <v>40</v>
      </c>
      <c r="M1994" s="18">
        <f t="shared" si="781"/>
        <v>55</v>
      </c>
      <c r="N1994" s="18">
        <f t="shared" si="782"/>
        <v>45</v>
      </c>
      <c r="O1994" s="18">
        <f t="shared" si="783"/>
        <v>55</v>
      </c>
      <c r="P1994" s="4">
        <f t="shared" si="784"/>
        <v>201512</v>
      </c>
      <c r="Q1994" s="23">
        <f t="shared" si="785"/>
        <v>1.2128017967434028</v>
      </c>
      <c r="R1994" s="23">
        <f t="shared" si="786"/>
        <v>-2.1424786966311977</v>
      </c>
      <c r="S1994" s="22">
        <f t="shared" si="787"/>
        <v>-0.92967689988779489</v>
      </c>
      <c r="T1994" s="5">
        <f t="shared" si="788"/>
        <v>0.82453703703703696</v>
      </c>
      <c r="U1994" s="5"/>
      <c r="V1994" s="5"/>
      <c r="W1994" s="5">
        <f t="shared" si="789"/>
        <v>-1</v>
      </c>
      <c r="X1994" s="4">
        <f t="shared" si="790"/>
        <v>-1</v>
      </c>
      <c r="Y1994" s="4">
        <f t="shared" si="791"/>
        <v>0</v>
      </c>
      <c r="Z1994" s="30">
        <f t="shared" si="792"/>
        <v>2015</v>
      </c>
      <c r="AA1994" s="4">
        <f t="shared" si="793"/>
        <v>0.78099999999999992</v>
      </c>
      <c r="AB1994" s="4">
        <f t="shared" si="794"/>
        <v>0.81299999999999994</v>
      </c>
      <c r="AC1994" s="4">
        <f t="shared" si="795"/>
        <v>3.2000000000000028E-2</v>
      </c>
      <c r="AD1994" s="4"/>
      <c r="AE1994" s="4">
        <f t="shared" si="796"/>
        <v>-1.0970686326136625E-2</v>
      </c>
      <c r="AF1994" s="31">
        <f t="shared" si="797"/>
        <v>-0.21900000000000008</v>
      </c>
      <c r="AG1994" s="31">
        <f t="shared" si="798"/>
        <v>-0.18700000000000006</v>
      </c>
      <c r="AH1994" s="3">
        <f t="shared" si="799"/>
        <v>0</v>
      </c>
      <c r="AI1994" s="40" t="b">
        <f t="shared" si="800"/>
        <v>0</v>
      </c>
      <c r="AJ1994" s="3">
        <f t="shared" si="801"/>
        <v>2.3861963968535793E-2</v>
      </c>
      <c r="AK1994" s="3">
        <f t="shared" si="802"/>
        <v>0.73370004464041894</v>
      </c>
    </row>
    <row r="1995" spans="1:37" s="3" customFormat="1" x14ac:dyDescent="0.25">
      <c r="A1995" s="9">
        <v>42344</v>
      </c>
      <c r="B1995" s="1" t="s">
        <v>59</v>
      </c>
      <c r="C1995" s="1" t="s">
        <v>63</v>
      </c>
      <c r="D1995">
        <v>3</v>
      </c>
      <c r="E1995" s="1">
        <v>27</v>
      </c>
      <c r="F1995">
        <f t="shared" si="778"/>
        <v>0</v>
      </c>
      <c r="G1995">
        <f t="shared" si="779"/>
        <v>1</v>
      </c>
      <c r="H1995" s="4">
        <v>3.21</v>
      </c>
      <c r="I1995" s="4">
        <v>1.403</v>
      </c>
      <c r="J1995" s="4">
        <v>2.62</v>
      </c>
      <c r="K1995" s="4">
        <v>1.5549999999999999</v>
      </c>
      <c r="L1995" s="18">
        <f t="shared" si="780"/>
        <v>30</v>
      </c>
      <c r="M1995" s="18">
        <f t="shared" si="781"/>
        <v>70</v>
      </c>
      <c r="N1995" s="18">
        <f t="shared" si="782"/>
        <v>35</v>
      </c>
      <c r="O1995" s="18">
        <f t="shared" si="783"/>
        <v>60</v>
      </c>
      <c r="P1995" s="4">
        <f t="shared" si="784"/>
        <v>201512</v>
      </c>
      <c r="Q1995" s="23">
        <f t="shared" si="785"/>
        <v>2.2879543834640055</v>
      </c>
      <c r="R1995" s="23">
        <f t="shared" si="786"/>
        <v>-2.9338782659465772</v>
      </c>
      <c r="S1995" s="22">
        <f t="shared" si="787"/>
        <v>-0.64592388248257171</v>
      </c>
      <c r="T1995" s="5">
        <f t="shared" si="788"/>
        <v>0.43707165109034268</v>
      </c>
      <c r="U1995" s="5"/>
      <c r="V1995" s="5"/>
      <c r="W1995" s="5">
        <f t="shared" si="789"/>
        <v>-1</v>
      </c>
      <c r="X1995" s="4">
        <f t="shared" si="790"/>
        <v>-1</v>
      </c>
      <c r="Y1995" s="4">
        <f t="shared" si="791"/>
        <v>0</v>
      </c>
      <c r="Z1995" s="30">
        <f t="shared" si="792"/>
        <v>2015</v>
      </c>
      <c r="AA1995" s="4">
        <f t="shared" si="793"/>
        <v>0.40300000000000002</v>
      </c>
      <c r="AB1995" s="4">
        <f t="shared" si="794"/>
        <v>0.55499999999999994</v>
      </c>
      <c r="AC1995" s="4">
        <f t="shared" si="795"/>
        <v>0.15199999999999991</v>
      </c>
      <c r="AD1995" s="4"/>
      <c r="AE1995" s="4">
        <f t="shared" si="796"/>
        <v>-7.0152909562198273E-2</v>
      </c>
      <c r="AF1995" s="31">
        <f t="shared" si="797"/>
        <v>-0.59699999999999998</v>
      </c>
      <c r="AG1995" s="31">
        <f t="shared" si="798"/>
        <v>-0.44500000000000006</v>
      </c>
      <c r="AH1995" s="3">
        <f t="shared" si="799"/>
        <v>1</v>
      </c>
      <c r="AI1995" s="40">
        <f t="shared" si="800"/>
        <v>4.5386703528963901E-2</v>
      </c>
      <c r="AJ1995" s="3">
        <f t="shared" si="801"/>
        <v>2.3709083026230093E-2</v>
      </c>
      <c r="AK1995" s="3">
        <f t="shared" si="802"/>
        <v>0.77256460795809512</v>
      </c>
    </row>
    <row r="1996" spans="1:37" s="3" customFormat="1" x14ac:dyDescent="0.25">
      <c r="A1996" s="9">
        <v>42344</v>
      </c>
      <c r="B1996" s="1" t="s">
        <v>39</v>
      </c>
      <c r="C1996" s="1" t="s">
        <v>41</v>
      </c>
      <c r="D1996">
        <v>23</v>
      </c>
      <c r="E1996" s="1">
        <v>19</v>
      </c>
      <c r="F1996">
        <f t="shared" si="778"/>
        <v>1</v>
      </c>
      <c r="G1996">
        <f t="shared" si="779"/>
        <v>0</v>
      </c>
      <c r="H1996" s="4">
        <v>1.8129999999999999</v>
      </c>
      <c r="I1996" s="4">
        <v>2.11</v>
      </c>
      <c r="J1996" s="4">
        <v>1.869</v>
      </c>
      <c r="K1996" s="4">
        <v>2.04</v>
      </c>
      <c r="L1996" s="18">
        <f t="shared" si="780"/>
        <v>50</v>
      </c>
      <c r="M1996" s="18">
        <f t="shared" si="781"/>
        <v>45</v>
      </c>
      <c r="N1996" s="18">
        <f t="shared" si="782"/>
        <v>50</v>
      </c>
      <c r="O1996" s="18">
        <f t="shared" si="783"/>
        <v>45</v>
      </c>
      <c r="P1996" s="4">
        <f t="shared" si="784"/>
        <v>201512</v>
      </c>
      <c r="Q1996" s="23">
        <f t="shared" si="785"/>
        <v>1.8129999999999999</v>
      </c>
      <c r="R1996" s="23">
        <f t="shared" si="786"/>
        <v>-2.130913201023902</v>
      </c>
      <c r="S1996" s="22">
        <f t="shared" si="787"/>
        <v>-0.31791320102390208</v>
      </c>
      <c r="T1996" s="5">
        <f t="shared" si="788"/>
        <v>1.1638168781025924</v>
      </c>
      <c r="U1996" s="5"/>
      <c r="V1996" s="5"/>
      <c r="W1996" s="5">
        <f t="shared" si="789"/>
        <v>0.81299999999999994</v>
      </c>
      <c r="X1996" s="4">
        <f t="shared" si="790"/>
        <v>0.86899999999999999</v>
      </c>
      <c r="Y1996" s="4">
        <f t="shared" si="791"/>
        <v>5.600000000000005E-2</v>
      </c>
      <c r="Z1996" s="30">
        <f t="shared" si="792"/>
        <v>2015</v>
      </c>
      <c r="AA1996" s="4">
        <f t="shared" si="793"/>
        <v>-1</v>
      </c>
      <c r="AB1996" s="4">
        <f t="shared" si="794"/>
        <v>-1</v>
      </c>
      <c r="AC1996" s="4">
        <f t="shared" si="795"/>
        <v>0</v>
      </c>
      <c r="AD1996" s="4"/>
      <c r="AE1996" s="4">
        <f t="shared" si="796"/>
        <v>1.6526501277705052E-2</v>
      </c>
      <c r="AF1996" s="31">
        <f t="shared" si="797"/>
        <v>-0.18700000000000006</v>
      </c>
      <c r="AG1996" s="31">
        <f t="shared" si="798"/>
        <v>-0.13100000000000001</v>
      </c>
      <c r="AH1996" s="3">
        <f t="shared" si="799"/>
        <v>0</v>
      </c>
      <c r="AI1996" s="40" t="b">
        <f t="shared" si="800"/>
        <v>0</v>
      </c>
      <c r="AJ1996" s="3">
        <f t="shared" si="801"/>
        <v>2.4871271985725363E-2</v>
      </c>
      <c r="AK1996" s="3">
        <f t="shared" si="802"/>
        <v>0.7319240897278193</v>
      </c>
    </row>
    <row r="1997" spans="1:37" s="3" customFormat="1" x14ac:dyDescent="0.25">
      <c r="A1997" s="9">
        <v>42344</v>
      </c>
      <c r="B1997" s="1" t="s">
        <v>50</v>
      </c>
      <c r="C1997" s="1" t="s">
        <v>56</v>
      </c>
      <c r="D1997">
        <v>42</v>
      </c>
      <c r="E1997" s="1">
        <v>39</v>
      </c>
      <c r="F1997">
        <f t="shared" si="778"/>
        <v>1</v>
      </c>
      <c r="G1997">
        <f t="shared" si="779"/>
        <v>0</v>
      </c>
      <c r="H1997" s="4">
        <v>1.7509999999999999</v>
      </c>
      <c r="I1997" s="4">
        <v>2.2000000000000002</v>
      </c>
      <c r="J1997" s="4">
        <v>1.7190000000000001</v>
      </c>
      <c r="K1997" s="4">
        <v>2.2599999999999998</v>
      </c>
      <c r="L1997" s="18">
        <f t="shared" si="780"/>
        <v>50</v>
      </c>
      <c r="M1997" s="18">
        <f t="shared" si="781"/>
        <v>45</v>
      </c>
      <c r="N1997" s="18">
        <f t="shared" si="782"/>
        <v>55</v>
      </c>
      <c r="O1997" s="18">
        <f t="shared" si="783"/>
        <v>40</v>
      </c>
      <c r="P1997" s="4">
        <f t="shared" si="784"/>
        <v>201512</v>
      </c>
      <c r="Q1997" s="23">
        <f t="shared" si="785"/>
        <v>1.7509999999999999</v>
      </c>
      <c r="R1997" s="23">
        <f t="shared" si="786"/>
        <v>-2.1648912561029738</v>
      </c>
      <c r="S1997" s="22">
        <f t="shared" si="787"/>
        <v>-0.41389125610297395</v>
      </c>
      <c r="T1997" s="5">
        <f t="shared" si="788"/>
        <v>1.2564249000571104</v>
      </c>
      <c r="U1997" s="5"/>
      <c r="V1997" s="5"/>
      <c r="W1997" s="5">
        <f t="shared" si="789"/>
        <v>0.75099999999999989</v>
      </c>
      <c r="X1997" s="4">
        <f t="shared" si="790"/>
        <v>0.71900000000000008</v>
      </c>
      <c r="Y1997" s="4">
        <f t="shared" si="791"/>
        <v>-3.1999999999999806E-2</v>
      </c>
      <c r="Z1997" s="30">
        <f t="shared" si="792"/>
        <v>2015</v>
      </c>
      <c r="AA1997" s="4">
        <f t="shared" si="793"/>
        <v>-1</v>
      </c>
      <c r="AB1997" s="4">
        <f t="shared" si="794"/>
        <v>-1</v>
      </c>
      <c r="AC1997" s="4">
        <f t="shared" si="795"/>
        <v>0</v>
      </c>
      <c r="AD1997" s="4"/>
      <c r="AE1997" s="4">
        <f t="shared" si="796"/>
        <v>-1.0631338728073203E-2</v>
      </c>
      <c r="AF1997" s="31">
        <f t="shared" si="797"/>
        <v>-0.24900000000000011</v>
      </c>
      <c r="AG1997" s="31">
        <f t="shared" si="798"/>
        <v>-0.28099999999999992</v>
      </c>
      <c r="AH1997" s="3">
        <f t="shared" si="799"/>
        <v>0</v>
      </c>
      <c r="AI1997" s="40" t="b">
        <f t="shared" si="800"/>
        <v>0</v>
      </c>
      <c r="AJ1997" s="3">
        <f t="shared" si="801"/>
        <v>2.5006327512022253E-2</v>
      </c>
      <c r="AK1997" s="3">
        <f t="shared" si="802"/>
        <v>0.73375014748867118</v>
      </c>
    </row>
    <row r="1998" spans="1:37" s="3" customFormat="1" x14ac:dyDescent="0.25">
      <c r="A1998" s="9">
        <v>42341</v>
      </c>
      <c r="B1998" s="1" t="s">
        <v>33</v>
      </c>
      <c r="C1998" s="1" t="s">
        <v>62</v>
      </c>
      <c r="D1998">
        <v>23</v>
      </c>
      <c r="E1998" s="1">
        <v>27</v>
      </c>
      <c r="F1998">
        <f t="shared" si="778"/>
        <v>0</v>
      </c>
      <c r="G1998">
        <f t="shared" si="779"/>
        <v>1</v>
      </c>
      <c r="H1998" s="4">
        <v>2.36</v>
      </c>
      <c r="I1998" s="4">
        <v>1.6659999999999999</v>
      </c>
      <c r="J1998" s="4">
        <v>2.1</v>
      </c>
      <c r="K1998" s="4">
        <v>1.8260000000000001</v>
      </c>
      <c r="L1998" s="18">
        <f t="shared" si="780"/>
        <v>40</v>
      </c>
      <c r="M1998" s="18">
        <f t="shared" si="781"/>
        <v>60</v>
      </c>
      <c r="N1998" s="18">
        <f t="shared" si="782"/>
        <v>45</v>
      </c>
      <c r="O1998" s="18">
        <f t="shared" si="783"/>
        <v>50</v>
      </c>
      <c r="P1998" s="4">
        <f t="shared" si="784"/>
        <v>201512</v>
      </c>
      <c r="Q1998" s="23">
        <f t="shared" si="785"/>
        <v>1.4165666266506602</v>
      </c>
      <c r="R1998" s="23">
        <f t="shared" si="786"/>
        <v>-2.2367956191485607</v>
      </c>
      <c r="S1998" s="22">
        <f t="shared" si="787"/>
        <v>-0.82022899249790049</v>
      </c>
      <c r="T1998" s="5">
        <f t="shared" si="788"/>
        <v>0.70593220338983054</v>
      </c>
      <c r="U1998" s="5"/>
      <c r="V1998" s="5"/>
      <c r="W1998" s="5">
        <f t="shared" si="789"/>
        <v>-1</v>
      </c>
      <c r="X1998" s="4">
        <f t="shared" si="790"/>
        <v>-1</v>
      </c>
      <c r="Y1998" s="4">
        <f t="shared" si="791"/>
        <v>0</v>
      </c>
      <c r="Z1998" s="30">
        <f t="shared" si="792"/>
        <v>2015</v>
      </c>
      <c r="AA1998" s="4">
        <f t="shared" si="793"/>
        <v>0.66599999999999993</v>
      </c>
      <c r="AB1998" s="4">
        <f t="shared" si="794"/>
        <v>0.82600000000000007</v>
      </c>
      <c r="AC1998" s="4">
        <f t="shared" si="795"/>
        <v>0.16000000000000014</v>
      </c>
      <c r="AD1998" s="4"/>
      <c r="AE1998" s="4">
        <f t="shared" si="796"/>
        <v>-5.2461662631154093E-2</v>
      </c>
      <c r="AF1998" s="31">
        <f t="shared" si="797"/>
        <v>-0.33400000000000007</v>
      </c>
      <c r="AG1998" s="31">
        <f t="shared" si="798"/>
        <v>-0.17399999999999993</v>
      </c>
      <c r="AH1998" s="3">
        <f t="shared" si="799"/>
        <v>1</v>
      </c>
      <c r="AI1998" s="40">
        <f t="shared" si="800"/>
        <v>2.8626060482298987E-2</v>
      </c>
      <c r="AJ1998" s="3">
        <f t="shared" si="801"/>
        <v>2.3407848981619517E-2</v>
      </c>
      <c r="AK1998" s="3">
        <f t="shared" si="802"/>
        <v>0.7395647471875858</v>
      </c>
    </row>
    <row r="1999" spans="1:37" s="3" customFormat="1" x14ac:dyDescent="0.25">
      <c r="A1999" s="9">
        <v>42338</v>
      </c>
      <c r="B1999" s="1" t="s">
        <v>58</v>
      </c>
      <c r="C1999" s="1" t="s">
        <v>43</v>
      </c>
      <c r="D1999">
        <v>27</v>
      </c>
      <c r="E1999" s="1">
        <v>33</v>
      </c>
      <c r="F1999">
        <f t="shared" si="778"/>
        <v>0</v>
      </c>
      <c r="G1999">
        <f t="shared" si="779"/>
        <v>1</v>
      </c>
      <c r="H1999" s="4">
        <v>1.7290000000000001</v>
      </c>
      <c r="I1999" s="4">
        <v>2.2400000000000002</v>
      </c>
      <c r="J1999" s="4">
        <v>1.3839999999999999</v>
      </c>
      <c r="K1999" s="4">
        <v>3.31</v>
      </c>
      <c r="L1999" s="18">
        <f t="shared" si="780"/>
        <v>50</v>
      </c>
      <c r="M1999" s="18">
        <f t="shared" si="781"/>
        <v>40</v>
      </c>
      <c r="N1999" s="18">
        <f t="shared" si="782"/>
        <v>70</v>
      </c>
      <c r="O1999" s="18">
        <f t="shared" si="783"/>
        <v>30</v>
      </c>
      <c r="P1999" s="4">
        <f t="shared" si="784"/>
        <v>201511</v>
      </c>
      <c r="Q1999" s="23">
        <f t="shared" si="785"/>
        <v>0.77187499999999998</v>
      </c>
      <c r="R1999" s="23">
        <f t="shared" si="786"/>
        <v>-2.1781937253860786</v>
      </c>
      <c r="S1999" s="22">
        <f t="shared" si="787"/>
        <v>-1.4063187253860785</v>
      </c>
      <c r="T1999" s="5">
        <f t="shared" si="788"/>
        <v>1.2955465587044535</v>
      </c>
      <c r="U1999" s="5"/>
      <c r="V1999" s="5"/>
      <c r="W1999" s="5">
        <f t="shared" si="789"/>
        <v>-1</v>
      </c>
      <c r="X1999" s="4">
        <f t="shared" si="790"/>
        <v>-1</v>
      </c>
      <c r="Y1999" s="4">
        <f t="shared" si="791"/>
        <v>0</v>
      </c>
      <c r="Z1999" s="30">
        <f t="shared" si="792"/>
        <v>2015</v>
      </c>
      <c r="AA1999" s="4">
        <f t="shared" si="793"/>
        <v>1.2400000000000002</v>
      </c>
      <c r="AB1999" s="4">
        <f t="shared" si="794"/>
        <v>2.31</v>
      </c>
      <c r="AC1999" s="4">
        <f t="shared" si="795"/>
        <v>1.0699999999999998</v>
      </c>
      <c r="AD1999" s="4"/>
      <c r="AE1999" s="4">
        <f t="shared" si="796"/>
        <v>-0.14417435317952509</v>
      </c>
      <c r="AF1999" s="31">
        <f t="shared" si="797"/>
        <v>0.24000000000000021</v>
      </c>
      <c r="AG1999" s="31">
        <f t="shared" si="798"/>
        <v>1.31</v>
      </c>
      <c r="AH1999" s="3">
        <f t="shared" si="799"/>
        <v>1</v>
      </c>
      <c r="AI1999" s="40">
        <f t="shared" si="800"/>
        <v>0.11951619695299143</v>
      </c>
      <c r="AJ1999" s="3">
        <f t="shared" si="801"/>
        <v>2.4197530864197514E-2</v>
      </c>
      <c r="AK1999" s="3">
        <f t="shared" si="802"/>
        <v>0.7353968099721655</v>
      </c>
    </row>
    <row r="2000" spans="1:37" s="3" customFormat="1" x14ac:dyDescent="0.25">
      <c r="A2000" s="9">
        <v>42337</v>
      </c>
      <c r="B2000" s="1" t="s">
        <v>35</v>
      </c>
      <c r="C2000" s="1" t="s">
        <v>52</v>
      </c>
      <c r="D2000">
        <v>30</v>
      </c>
      <c r="E2000" s="1">
        <v>24</v>
      </c>
      <c r="F2000">
        <f t="shared" si="778"/>
        <v>1</v>
      </c>
      <c r="G2000">
        <f t="shared" si="779"/>
        <v>0</v>
      </c>
      <c r="H2000" s="4">
        <v>2.4</v>
      </c>
      <c r="I2000" s="4">
        <v>1.645</v>
      </c>
      <c r="J2000" s="4">
        <v>2.2000000000000002</v>
      </c>
      <c r="K2000" s="4">
        <v>1.7509999999999999</v>
      </c>
      <c r="L2000" s="18">
        <f t="shared" si="780"/>
        <v>40</v>
      </c>
      <c r="M2000" s="18">
        <f t="shared" si="781"/>
        <v>60</v>
      </c>
      <c r="N2000" s="18">
        <f t="shared" si="782"/>
        <v>45</v>
      </c>
      <c r="O2000" s="18">
        <f t="shared" si="783"/>
        <v>55</v>
      </c>
      <c r="P2000" s="4">
        <f t="shared" si="784"/>
        <v>201511</v>
      </c>
      <c r="Q2000" s="23">
        <f t="shared" si="785"/>
        <v>2.4</v>
      </c>
      <c r="R2000" s="23">
        <f t="shared" si="786"/>
        <v>-2.2646733111849389</v>
      </c>
      <c r="S2000" s="22">
        <f t="shared" si="787"/>
        <v>0.13532668881506105</v>
      </c>
      <c r="T2000" s="5">
        <f t="shared" si="788"/>
        <v>0.68541666666666667</v>
      </c>
      <c r="U2000" s="5"/>
      <c r="V2000" s="5"/>
      <c r="W2000" s="5">
        <f t="shared" si="789"/>
        <v>1.4</v>
      </c>
      <c r="X2000" s="4">
        <f t="shared" si="790"/>
        <v>1.2000000000000002</v>
      </c>
      <c r="Y2000" s="4">
        <f t="shared" si="791"/>
        <v>-0.19999999999999973</v>
      </c>
      <c r="Z2000" s="30">
        <f t="shared" si="792"/>
        <v>2015</v>
      </c>
      <c r="AA2000" s="4">
        <f t="shared" si="793"/>
        <v>-1</v>
      </c>
      <c r="AB2000" s="4">
        <f t="shared" si="794"/>
        <v>-1</v>
      </c>
      <c r="AC2000" s="4">
        <f t="shared" si="795"/>
        <v>0</v>
      </c>
      <c r="AD2000" s="4"/>
      <c r="AE2000" s="4">
        <f t="shared" si="796"/>
        <v>-3.7878787878787845E-2</v>
      </c>
      <c r="AF2000" s="31">
        <f t="shared" si="797"/>
        <v>0.39999999999999991</v>
      </c>
      <c r="AG2000" s="31">
        <f t="shared" si="798"/>
        <v>0.20000000000000018</v>
      </c>
      <c r="AH2000" s="3">
        <f t="shared" si="799"/>
        <v>1</v>
      </c>
      <c r="AI2000" s="40">
        <f t="shared" si="800"/>
        <v>1.2231106034646722E-2</v>
      </c>
      <c r="AJ2000" s="3">
        <f t="shared" si="801"/>
        <v>2.3980222496909787E-2</v>
      </c>
      <c r="AK2000" s="3">
        <f t="shared" si="802"/>
        <v>0.74048394067148515</v>
      </c>
    </row>
    <row r="2001" spans="1:37" s="3" customFormat="1" x14ac:dyDescent="0.25">
      <c r="A2001" s="9">
        <v>42337</v>
      </c>
      <c r="B2001" s="1" t="s">
        <v>61</v>
      </c>
      <c r="C2001" s="1" t="s">
        <v>57</v>
      </c>
      <c r="D2001">
        <v>39</v>
      </c>
      <c r="E2001" s="1">
        <v>30</v>
      </c>
      <c r="F2001">
        <f t="shared" si="778"/>
        <v>1</v>
      </c>
      <c r="G2001">
        <f t="shared" si="779"/>
        <v>0</v>
      </c>
      <c r="H2001" s="4">
        <v>1.4690000000000001</v>
      </c>
      <c r="I2001" s="4">
        <v>2.91</v>
      </c>
      <c r="J2001" s="4">
        <v>1.7190000000000001</v>
      </c>
      <c r="K2001" s="4">
        <v>2.2599999999999998</v>
      </c>
      <c r="L2001" s="18">
        <f t="shared" si="780"/>
        <v>60</v>
      </c>
      <c r="M2001" s="18">
        <f t="shared" si="781"/>
        <v>30</v>
      </c>
      <c r="N2001" s="18">
        <f t="shared" si="782"/>
        <v>55</v>
      </c>
      <c r="O2001" s="18">
        <f t="shared" si="783"/>
        <v>40</v>
      </c>
      <c r="P2001" s="4">
        <f t="shared" si="784"/>
        <v>201511</v>
      </c>
      <c r="Q2001" s="23">
        <f t="shared" si="785"/>
        <v>1.4690000000000001</v>
      </c>
      <c r="R2001" s="23">
        <f t="shared" si="786"/>
        <v>-2.6557563714709915</v>
      </c>
      <c r="S2001" s="22">
        <f t="shared" si="787"/>
        <v>-1.1867563714709914</v>
      </c>
      <c r="T2001" s="5">
        <f t="shared" si="788"/>
        <v>1.980939414567733</v>
      </c>
      <c r="U2001" s="5"/>
      <c r="V2001" s="5"/>
      <c r="W2001" s="5">
        <f t="shared" si="789"/>
        <v>0.46900000000000008</v>
      </c>
      <c r="X2001" s="4">
        <f t="shared" si="790"/>
        <v>0.71900000000000008</v>
      </c>
      <c r="Y2001" s="4">
        <f t="shared" si="791"/>
        <v>0.25</v>
      </c>
      <c r="Z2001" s="30">
        <f t="shared" si="792"/>
        <v>2015</v>
      </c>
      <c r="AA2001" s="4">
        <f t="shared" si="793"/>
        <v>-1</v>
      </c>
      <c r="AB2001" s="4">
        <f t="shared" si="794"/>
        <v>-1</v>
      </c>
      <c r="AC2001" s="4">
        <f t="shared" si="795"/>
        <v>0</v>
      </c>
      <c r="AD2001" s="4"/>
      <c r="AE2001" s="4">
        <f t="shared" si="796"/>
        <v>9.9001627982770568E-2</v>
      </c>
      <c r="AF2001" s="31">
        <f t="shared" si="797"/>
        <v>-0.53099999999999992</v>
      </c>
      <c r="AG2001" s="31">
        <f t="shared" si="798"/>
        <v>-0.28099999999999992</v>
      </c>
      <c r="AH2001" s="3">
        <f t="shared" si="799"/>
        <v>1</v>
      </c>
      <c r="AI2001" s="40">
        <f t="shared" si="800"/>
        <v>7.4623822289391462E-2</v>
      </c>
      <c r="AJ2001" s="3">
        <f t="shared" si="801"/>
        <v>2.3797670701073304E-2</v>
      </c>
      <c r="AK2001" s="3">
        <f t="shared" si="802"/>
        <v>0.76036768924476317</v>
      </c>
    </row>
    <row r="2002" spans="1:37" s="3" customFormat="1" x14ac:dyDescent="0.25">
      <c r="A2002" s="9">
        <v>42337</v>
      </c>
      <c r="B2002" s="1" t="s">
        <v>38</v>
      </c>
      <c r="C2002" s="1" t="s">
        <v>63</v>
      </c>
      <c r="D2002">
        <v>13</v>
      </c>
      <c r="E2002" s="1">
        <v>19</v>
      </c>
      <c r="F2002">
        <f t="shared" si="778"/>
        <v>0</v>
      </c>
      <c r="G2002">
        <f t="shared" si="779"/>
        <v>1</v>
      </c>
      <c r="H2002" s="4">
        <v>5.39</v>
      </c>
      <c r="I2002" s="4">
        <v>1.1919999999999999</v>
      </c>
      <c r="J2002" s="4">
        <v>4.18</v>
      </c>
      <c r="K2002" s="4">
        <v>1.2729999999999999</v>
      </c>
      <c r="L2002" s="18">
        <f t="shared" si="780"/>
        <v>10</v>
      </c>
      <c r="M2002" s="18">
        <f t="shared" si="781"/>
        <v>80</v>
      </c>
      <c r="N2002" s="18">
        <f t="shared" si="782"/>
        <v>20</v>
      </c>
      <c r="O2002" s="18">
        <f t="shared" si="783"/>
        <v>75</v>
      </c>
      <c r="P2002" s="4">
        <f t="shared" si="784"/>
        <v>201511</v>
      </c>
      <c r="Q2002" s="23">
        <f t="shared" si="785"/>
        <v>4.5218120805369129</v>
      </c>
      <c r="R2002" s="23">
        <f t="shared" si="786"/>
        <v>-5.4361237661351574</v>
      </c>
      <c r="S2002" s="22">
        <f t="shared" si="787"/>
        <v>-0.91431168559824449</v>
      </c>
      <c r="T2002" s="5">
        <f t="shared" si="788"/>
        <v>0.22115027829313544</v>
      </c>
      <c r="U2002" s="5"/>
      <c r="V2002" s="5"/>
      <c r="W2002" s="5">
        <f t="shared" si="789"/>
        <v>-1</v>
      </c>
      <c r="X2002" s="4">
        <f t="shared" si="790"/>
        <v>-1</v>
      </c>
      <c r="Y2002" s="4">
        <f t="shared" si="791"/>
        <v>0</v>
      </c>
      <c r="Z2002" s="30">
        <f t="shared" si="792"/>
        <v>2015</v>
      </c>
      <c r="AA2002" s="4">
        <f t="shared" si="793"/>
        <v>0.19199999999999995</v>
      </c>
      <c r="AB2002" s="4">
        <f t="shared" si="794"/>
        <v>0.27299999999999991</v>
      </c>
      <c r="AC2002" s="4">
        <f t="shared" si="795"/>
        <v>8.0999999999999961E-2</v>
      </c>
      <c r="AD2002" s="4"/>
      <c r="AE2002" s="4">
        <f t="shared" si="796"/>
        <v>-5.3705692803437177E-2</v>
      </c>
      <c r="AF2002" s="31">
        <f t="shared" si="797"/>
        <v>-0.80800000000000005</v>
      </c>
      <c r="AG2002" s="31">
        <f t="shared" si="798"/>
        <v>-0.72700000000000009</v>
      </c>
      <c r="AH2002" s="3">
        <f t="shared" si="799"/>
        <v>1</v>
      </c>
      <c r="AI2002" s="40">
        <f t="shared" si="800"/>
        <v>2.8925288604336852E-2</v>
      </c>
      <c r="AJ2002" s="3">
        <f t="shared" si="801"/>
        <v>2.3871163780006199E-2</v>
      </c>
      <c r="AK2002" s="3">
        <f t="shared" si="802"/>
        <v>0.84054878356421092</v>
      </c>
    </row>
    <row r="2003" spans="1:37" s="3" customFormat="1" x14ac:dyDescent="0.25">
      <c r="A2003" s="9">
        <v>42337</v>
      </c>
      <c r="B2003" s="1" t="s">
        <v>41</v>
      </c>
      <c r="C2003" s="1" t="s">
        <v>60</v>
      </c>
      <c r="D2003">
        <v>10</v>
      </c>
      <c r="E2003" s="1">
        <v>20</v>
      </c>
      <c r="F2003">
        <f t="shared" si="778"/>
        <v>0</v>
      </c>
      <c r="G2003">
        <f t="shared" si="779"/>
        <v>1</v>
      </c>
      <c r="H2003" s="4">
        <v>1.8260000000000001</v>
      </c>
      <c r="I2003" s="4">
        <v>2.1</v>
      </c>
      <c r="J2003" s="4">
        <v>1.7809999999999999</v>
      </c>
      <c r="K2003" s="4">
        <v>2.16</v>
      </c>
      <c r="L2003" s="18">
        <f t="shared" si="780"/>
        <v>50</v>
      </c>
      <c r="M2003" s="18">
        <f t="shared" si="781"/>
        <v>45</v>
      </c>
      <c r="N2003" s="18">
        <f t="shared" si="782"/>
        <v>55</v>
      </c>
      <c r="O2003" s="18">
        <f t="shared" si="783"/>
        <v>45</v>
      </c>
      <c r="P2003" s="4">
        <f t="shared" si="784"/>
        <v>201511</v>
      </c>
      <c r="Q2003" s="23">
        <f t="shared" si="785"/>
        <v>0.86952380952380948</v>
      </c>
      <c r="R2003" s="23">
        <f t="shared" si="786"/>
        <v>-2.1197446621175433</v>
      </c>
      <c r="S2003" s="22">
        <f t="shared" si="787"/>
        <v>-1.2502208525937339</v>
      </c>
      <c r="T2003" s="5">
        <f t="shared" si="788"/>
        <v>1.1500547645125958</v>
      </c>
      <c r="U2003" s="5"/>
      <c r="V2003" s="5"/>
      <c r="W2003" s="5">
        <f t="shared" si="789"/>
        <v>-1</v>
      </c>
      <c r="X2003" s="4">
        <f t="shared" si="790"/>
        <v>-1</v>
      </c>
      <c r="Y2003" s="4">
        <f t="shared" si="791"/>
        <v>0</v>
      </c>
      <c r="Z2003" s="30">
        <f t="shared" si="792"/>
        <v>2015</v>
      </c>
      <c r="AA2003" s="4">
        <f t="shared" si="793"/>
        <v>1.1000000000000001</v>
      </c>
      <c r="AB2003" s="4">
        <f t="shared" si="794"/>
        <v>1.1600000000000001</v>
      </c>
      <c r="AC2003" s="4">
        <f t="shared" si="795"/>
        <v>6.0000000000000053E-2</v>
      </c>
      <c r="AD2003" s="4"/>
      <c r="AE2003" s="4">
        <f t="shared" si="796"/>
        <v>-1.3837187348751834E-2</v>
      </c>
      <c r="AF2003" s="31">
        <f t="shared" si="797"/>
        <v>0.10000000000000009</v>
      </c>
      <c r="AG2003" s="31">
        <f t="shared" si="798"/>
        <v>0.16000000000000014</v>
      </c>
      <c r="AH2003" s="3">
        <f t="shared" si="799"/>
        <v>0</v>
      </c>
      <c r="AI2003" s="40" t="b">
        <f t="shared" si="800"/>
        <v>0</v>
      </c>
      <c r="AJ2003" s="3">
        <f t="shared" si="801"/>
        <v>2.3280692817116533E-2</v>
      </c>
      <c r="AK2003" s="3">
        <f t="shared" si="802"/>
        <v>0.73300067747643682</v>
      </c>
    </row>
    <row r="2004" spans="1:37" s="3" customFormat="1" x14ac:dyDescent="0.25">
      <c r="A2004" s="9">
        <v>42337</v>
      </c>
      <c r="B2004" s="1" t="s">
        <v>44</v>
      </c>
      <c r="C2004" s="1" t="s">
        <v>59</v>
      </c>
      <c r="D2004">
        <v>31</v>
      </c>
      <c r="E2004" s="1">
        <v>7</v>
      </c>
      <c r="F2004">
        <f t="shared" si="778"/>
        <v>1</v>
      </c>
      <c r="G2004">
        <f t="shared" si="779"/>
        <v>0</v>
      </c>
      <c r="H2004" s="4">
        <v>1.2430000000000001</v>
      </c>
      <c r="I2004" s="4">
        <v>4.54</v>
      </c>
      <c r="J2004" s="4">
        <v>1.238</v>
      </c>
      <c r="K2004" s="4">
        <v>4.6100000000000003</v>
      </c>
      <c r="L2004" s="18">
        <f t="shared" si="780"/>
        <v>80</v>
      </c>
      <c r="M2004" s="18">
        <f t="shared" si="781"/>
        <v>20</v>
      </c>
      <c r="N2004" s="18">
        <f t="shared" si="782"/>
        <v>80</v>
      </c>
      <c r="O2004" s="18">
        <f t="shared" si="783"/>
        <v>20</v>
      </c>
      <c r="P2004" s="4">
        <f t="shared" si="784"/>
        <v>201511</v>
      </c>
      <c r="Q2004" s="23">
        <f t="shared" si="785"/>
        <v>1.2430000000000001</v>
      </c>
      <c r="R2004" s="23">
        <f t="shared" si="786"/>
        <v>-4.3977122131547723</v>
      </c>
      <c r="S2004" s="22">
        <f t="shared" si="787"/>
        <v>-3.154712213154772</v>
      </c>
      <c r="T2004" s="5">
        <f t="shared" si="788"/>
        <v>3.6524537409493161</v>
      </c>
      <c r="U2004" s="5"/>
      <c r="V2004" s="5"/>
      <c r="W2004" s="5">
        <f t="shared" si="789"/>
        <v>0.2430000000000001</v>
      </c>
      <c r="X2004" s="4">
        <f t="shared" si="790"/>
        <v>0.23799999999999999</v>
      </c>
      <c r="Y2004" s="4">
        <f t="shared" si="791"/>
        <v>-5.0000000000001155E-3</v>
      </c>
      <c r="Z2004" s="30">
        <f t="shared" si="792"/>
        <v>2015</v>
      </c>
      <c r="AA2004" s="4">
        <f t="shared" si="793"/>
        <v>-1</v>
      </c>
      <c r="AB2004" s="4">
        <f t="shared" si="794"/>
        <v>-1</v>
      </c>
      <c r="AC2004" s="4">
        <f t="shared" si="795"/>
        <v>0</v>
      </c>
      <c r="AD2004" s="4"/>
      <c r="AE2004" s="4">
        <f t="shared" si="796"/>
        <v>-3.24921336544437E-3</v>
      </c>
      <c r="AF2004" s="31">
        <f t="shared" si="797"/>
        <v>-0.7569999999999999</v>
      </c>
      <c r="AG2004" s="31">
        <f t="shared" si="798"/>
        <v>-0.76200000000000001</v>
      </c>
      <c r="AH2004" s="3">
        <f t="shared" si="799"/>
        <v>0</v>
      </c>
      <c r="AI2004" s="40" t="b">
        <f t="shared" si="800"/>
        <v>0</v>
      </c>
      <c r="AJ2004" s="3">
        <f t="shared" si="801"/>
        <v>2.4170845581877876E-2</v>
      </c>
      <c r="AK2004" s="3">
        <f t="shared" si="802"/>
        <v>0.81840694736965658</v>
      </c>
    </row>
    <row r="2005" spans="1:37" s="3" customFormat="1" x14ac:dyDescent="0.25">
      <c r="A2005" s="9">
        <v>42337</v>
      </c>
      <c r="B2005" s="1" t="s">
        <v>47</v>
      </c>
      <c r="C2005" s="1" t="s">
        <v>42</v>
      </c>
      <c r="D2005">
        <v>24</v>
      </c>
      <c r="E2005" s="1">
        <v>6</v>
      </c>
      <c r="F2005">
        <f t="shared" si="778"/>
        <v>1</v>
      </c>
      <c r="G2005">
        <f t="shared" si="779"/>
        <v>0</v>
      </c>
      <c r="H2005" s="4">
        <v>1.617</v>
      </c>
      <c r="I2005" s="4">
        <v>2.46</v>
      </c>
      <c r="J2005" s="4">
        <v>1.5049999999999999</v>
      </c>
      <c r="K2005" s="4">
        <v>2.78</v>
      </c>
      <c r="L2005" s="18">
        <f t="shared" si="780"/>
        <v>60</v>
      </c>
      <c r="M2005" s="18">
        <f t="shared" si="781"/>
        <v>40</v>
      </c>
      <c r="N2005" s="18">
        <f t="shared" si="782"/>
        <v>65</v>
      </c>
      <c r="O2005" s="18">
        <f t="shared" si="783"/>
        <v>35</v>
      </c>
      <c r="P2005" s="4">
        <f t="shared" si="784"/>
        <v>201511</v>
      </c>
      <c r="Q2005" s="23">
        <f t="shared" si="785"/>
        <v>1.617</v>
      </c>
      <c r="R2005" s="23">
        <f t="shared" si="786"/>
        <v>-2.3056770497990717</v>
      </c>
      <c r="S2005" s="22">
        <f t="shared" si="787"/>
        <v>-0.68867704979907174</v>
      </c>
      <c r="T2005" s="5">
        <f t="shared" si="788"/>
        <v>1.5213358070500929</v>
      </c>
      <c r="U2005" s="5"/>
      <c r="V2005" s="5"/>
      <c r="W2005" s="5">
        <f t="shared" si="789"/>
        <v>0.61699999999999999</v>
      </c>
      <c r="X2005" s="4">
        <f t="shared" si="790"/>
        <v>0.50499999999999989</v>
      </c>
      <c r="Y2005" s="4">
        <f t="shared" si="791"/>
        <v>-0.1120000000000001</v>
      </c>
      <c r="Z2005" s="30">
        <f t="shared" si="792"/>
        <v>2015</v>
      </c>
      <c r="AA2005" s="4">
        <f t="shared" si="793"/>
        <v>-1</v>
      </c>
      <c r="AB2005" s="4">
        <f t="shared" si="794"/>
        <v>-1</v>
      </c>
      <c r="AC2005" s="4">
        <f t="shared" si="795"/>
        <v>0</v>
      </c>
      <c r="AD2005" s="4"/>
      <c r="AE2005" s="4">
        <f t="shared" si="796"/>
        <v>-4.6022637384763643E-2</v>
      </c>
      <c r="AF2005" s="31">
        <f t="shared" si="797"/>
        <v>-0.38300000000000001</v>
      </c>
      <c r="AG2005" s="31">
        <f t="shared" si="798"/>
        <v>-0.49500000000000011</v>
      </c>
      <c r="AH2005" s="3">
        <f t="shared" si="799"/>
        <v>1</v>
      </c>
      <c r="AI2005" s="40">
        <f t="shared" si="800"/>
        <v>2.185857992641127E-2</v>
      </c>
      <c r="AJ2005" s="3">
        <f t="shared" si="801"/>
        <v>2.4326710816777064E-2</v>
      </c>
      <c r="AK2005" s="3">
        <f t="shared" si="802"/>
        <v>0.74233795020930771</v>
      </c>
    </row>
    <row r="2006" spans="1:37" s="3" customFormat="1" x14ac:dyDescent="0.25">
      <c r="A2006" s="9">
        <v>42337</v>
      </c>
      <c r="B2006" s="1" t="s">
        <v>36</v>
      </c>
      <c r="C2006" s="1" t="s">
        <v>39</v>
      </c>
      <c r="D2006">
        <v>25</v>
      </c>
      <c r="E2006" s="1">
        <v>12</v>
      </c>
      <c r="F2006">
        <f t="shared" si="778"/>
        <v>1</v>
      </c>
      <c r="G2006">
        <f t="shared" si="779"/>
        <v>0</v>
      </c>
      <c r="H2006" s="4">
        <v>1.5780000000000001</v>
      </c>
      <c r="I2006" s="4">
        <v>2.56</v>
      </c>
      <c r="J2006" s="4">
        <v>1.7509999999999999</v>
      </c>
      <c r="K2006" s="4">
        <v>2.2000000000000002</v>
      </c>
      <c r="L2006" s="18">
        <f t="shared" si="780"/>
        <v>60</v>
      </c>
      <c r="M2006" s="18">
        <f t="shared" si="781"/>
        <v>35</v>
      </c>
      <c r="N2006" s="18">
        <f t="shared" si="782"/>
        <v>55</v>
      </c>
      <c r="O2006" s="18">
        <f t="shared" si="783"/>
        <v>45</v>
      </c>
      <c r="P2006" s="4">
        <f t="shared" si="784"/>
        <v>201511</v>
      </c>
      <c r="Q2006" s="23">
        <f t="shared" si="785"/>
        <v>1.5780000000000001</v>
      </c>
      <c r="R2006" s="23">
        <f t="shared" si="786"/>
        <v>-2.3711294472540145</v>
      </c>
      <c r="S2006" s="22">
        <f t="shared" si="787"/>
        <v>-0.79312944725401446</v>
      </c>
      <c r="T2006" s="5">
        <f t="shared" si="788"/>
        <v>1.6223067173637515</v>
      </c>
      <c r="U2006" s="5"/>
      <c r="V2006" s="5"/>
      <c r="W2006" s="5">
        <f t="shared" si="789"/>
        <v>0.57800000000000007</v>
      </c>
      <c r="X2006" s="4">
        <f t="shared" si="790"/>
        <v>0.75099999999999989</v>
      </c>
      <c r="Y2006" s="4">
        <f t="shared" si="791"/>
        <v>0.17299999999999982</v>
      </c>
      <c r="Z2006" s="30">
        <f t="shared" si="792"/>
        <v>2015</v>
      </c>
      <c r="AA2006" s="4">
        <f t="shared" si="793"/>
        <v>-1</v>
      </c>
      <c r="AB2006" s="4">
        <f t="shared" si="794"/>
        <v>-1</v>
      </c>
      <c r="AC2006" s="4">
        <f t="shared" si="795"/>
        <v>0</v>
      </c>
      <c r="AD2006" s="4"/>
      <c r="AE2006" s="4">
        <f t="shared" si="796"/>
        <v>6.2611334171528865E-2</v>
      </c>
      <c r="AF2006" s="31">
        <f t="shared" si="797"/>
        <v>-0.42199999999999993</v>
      </c>
      <c r="AG2006" s="31">
        <f t="shared" si="798"/>
        <v>-0.24900000000000011</v>
      </c>
      <c r="AH2006" s="3">
        <f t="shared" si="799"/>
        <v>1</v>
      </c>
      <c r="AI2006" s="40">
        <f t="shared" si="800"/>
        <v>3.8272772701313462E-2</v>
      </c>
      <c r="AJ2006" s="3">
        <f t="shared" si="801"/>
        <v>2.3760270662155469E-2</v>
      </c>
      <c r="AK2006" s="3">
        <f t="shared" si="802"/>
        <v>0.74643076642946582</v>
      </c>
    </row>
    <row r="2007" spans="1:37" s="3" customFormat="1" x14ac:dyDescent="0.25">
      <c r="A2007" s="9">
        <v>42337</v>
      </c>
      <c r="B2007" s="1" t="s">
        <v>56</v>
      </c>
      <c r="C2007" s="1" t="s">
        <v>64</v>
      </c>
      <c r="D2007">
        <v>25</v>
      </c>
      <c r="E2007" s="1">
        <v>31</v>
      </c>
      <c r="F2007">
        <f t="shared" si="778"/>
        <v>0</v>
      </c>
      <c r="G2007">
        <f t="shared" si="779"/>
        <v>1</v>
      </c>
      <c r="H2007" s="4">
        <v>1.4870000000000001</v>
      </c>
      <c r="I2007" s="4">
        <v>2.84</v>
      </c>
      <c r="J2007" s="4">
        <v>1.413</v>
      </c>
      <c r="K2007" s="4">
        <v>3.16</v>
      </c>
      <c r="L2007" s="18">
        <f t="shared" si="780"/>
        <v>60</v>
      </c>
      <c r="M2007" s="18">
        <f t="shared" si="781"/>
        <v>35</v>
      </c>
      <c r="N2007" s="18">
        <f t="shared" si="782"/>
        <v>70</v>
      </c>
      <c r="O2007" s="18">
        <f t="shared" si="783"/>
        <v>30</v>
      </c>
      <c r="P2007" s="4">
        <f t="shared" si="784"/>
        <v>201511</v>
      </c>
      <c r="Q2007" s="23">
        <f t="shared" si="785"/>
        <v>0.52359154929577467</v>
      </c>
      <c r="R2007" s="23">
        <f t="shared" si="786"/>
        <v>-2.5968663512186412</v>
      </c>
      <c r="S2007" s="22">
        <f t="shared" si="787"/>
        <v>-2.0732748019228664</v>
      </c>
      <c r="T2007" s="5">
        <f t="shared" si="788"/>
        <v>1.9098856758574307</v>
      </c>
      <c r="U2007" s="5"/>
      <c r="V2007" s="5"/>
      <c r="W2007" s="5">
        <f t="shared" si="789"/>
        <v>-1</v>
      </c>
      <c r="X2007" s="4">
        <f t="shared" si="790"/>
        <v>-1</v>
      </c>
      <c r="Y2007" s="4">
        <f t="shared" si="791"/>
        <v>0</v>
      </c>
      <c r="Z2007" s="30">
        <f t="shared" si="792"/>
        <v>2015</v>
      </c>
      <c r="AA2007" s="4">
        <f t="shared" si="793"/>
        <v>1.8399999999999999</v>
      </c>
      <c r="AB2007" s="4">
        <f t="shared" si="794"/>
        <v>2.16</v>
      </c>
      <c r="AC2007" s="4">
        <f t="shared" si="795"/>
        <v>0.32000000000000028</v>
      </c>
      <c r="AD2007" s="4"/>
      <c r="AE2007" s="4">
        <f t="shared" si="796"/>
        <v>-3.5219127222434032E-2</v>
      </c>
      <c r="AF2007" s="31">
        <f t="shared" si="797"/>
        <v>0.83999999999999986</v>
      </c>
      <c r="AG2007" s="31">
        <f t="shared" si="798"/>
        <v>1.1600000000000001</v>
      </c>
      <c r="AH2007" s="3">
        <f t="shared" si="799"/>
        <v>1</v>
      </c>
      <c r="AI2007" s="40">
        <f t="shared" si="800"/>
        <v>1.1049347509640484E-2</v>
      </c>
      <c r="AJ2007" s="3">
        <f t="shared" si="801"/>
        <v>2.4016639704182885E-2</v>
      </c>
      <c r="AK2007" s="3">
        <f t="shared" si="802"/>
        <v>0.75737906164596314</v>
      </c>
    </row>
    <row r="2008" spans="1:37" s="3" customFormat="1" x14ac:dyDescent="0.25">
      <c r="A2008" s="9">
        <v>42337</v>
      </c>
      <c r="B2008" s="1" t="s">
        <v>49</v>
      </c>
      <c r="C2008" s="1" t="s">
        <v>46</v>
      </c>
      <c r="D2008">
        <v>30</v>
      </c>
      <c r="E2008" s="1">
        <v>22</v>
      </c>
      <c r="F2008">
        <f t="shared" si="778"/>
        <v>1</v>
      </c>
      <c r="G2008">
        <f t="shared" si="779"/>
        <v>0</v>
      </c>
      <c r="H2008" s="4">
        <v>1.4</v>
      </c>
      <c r="I2008" s="4">
        <v>3.22</v>
      </c>
      <c r="J2008" s="4">
        <v>1.458</v>
      </c>
      <c r="K2008" s="4">
        <v>2.95</v>
      </c>
      <c r="L2008" s="18">
        <f t="shared" si="780"/>
        <v>70</v>
      </c>
      <c r="M2008" s="18">
        <f t="shared" si="781"/>
        <v>30</v>
      </c>
      <c r="N2008" s="18">
        <f t="shared" si="782"/>
        <v>65</v>
      </c>
      <c r="O2008" s="18">
        <f t="shared" si="783"/>
        <v>30</v>
      </c>
      <c r="P2008" s="4">
        <f t="shared" si="784"/>
        <v>201511</v>
      </c>
      <c r="Q2008" s="23">
        <f t="shared" si="785"/>
        <v>1.4</v>
      </c>
      <c r="R2008" s="23">
        <f t="shared" si="786"/>
        <v>-2.9504504504504507</v>
      </c>
      <c r="S2008" s="22">
        <f t="shared" si="787"/>
        <v>-1.5504504504504508</v>
      </c>
      <c r="T2008" s="5">
        <f t="shared" si="788"/>
        <v>2.3000000000000003</v>
      </c>
      <c r="U2008" s="5"/>
      <c r="V2008" s="5"/>
      <c r="W2008" s="5">
        <f t="shared" si="789"/>
        <v>0.39999999999999991</v>
      </c>
      <c r="X2008" s="4">
        <f t="shared" si="790"/>
        <v>0.45799999999999996</v>
      </c>
      <c r="Y2008" s="4">
        <f t="shared" si="791"/>
        <v>5.8000000000000052E-2</v>
      </c>
      <c r="Z2008" s="30">
        <f t="shared" si="792"/>
        <v>2015</v>
      </c>
      <c r="AA2008" s="4">
        <f t="shared" si="793"/>
        <v>-1</v>
      </c>
      <c r="AB2008" s="4">
        <f t="shared" si="794"/>
        <v>-1</v>
      </c>
      <c r="AC2008" s="4">
        <f t="shared" si="795"/>
        <v>0</v>
      </c>
      <c r="AD2008" s="4"/>
      <c r="AE2008" s="4">
        <f t="shared" si="796"/>
        <v>2.8414658044287666E-2</v>
      </c>
      <c r="AF2008" s="31">
        <f t="shared" si="797"/>
        <v>-0.60000000000000009</v>
      </c>
      <c r="AG2008" s="31">
        <f t="shared" si="798"/>
        <v>-0.54200000000000004</v>
      </c>
      <c r="AH2008" s="3">
        <f t="shared" si="799"/>
        <v>1</v>
      </c>
      <c r="AI2008" s="40" t="b">
        <f t="shared" si="800"/>
        <v>0</v>
      </c>
      <c r="AJ2008" s="3">
        <f t="shared" si="801"/>
        <v>2.4242424242424288E-2</v>
      </c>
      <c r="AK2008" s="3">
        <f t="shared" si="802"/>
        <v>0.77266088720122128</v>
      </c>
    </row>
    <row r="2009" spans="1:37" s="3" customFormat="1" x14ac:dyDescent="0.25">
      <c r="A2009" s="9">
        <v>42337</v>
      </c>
      <c r="B2009" s="1" t="s">
        <v>53</v>
      </c>
      <c r="C2009" s="1" t="s">
        <v>51</v>
      </c>
      <c r="D2009">
        <v>38</v>
      </c>
      <c r="E2009" s="1">
        <v>20</v>
      </c>
      <c r="F2009">
        <f t="shared" si="778"/>
        <v>1</v>
      </c>
      <c r="G2009">
        <f t="shared" si="779"/>
        <v>0</v>
      </c>
      <c r="H2009" s="4">
        <v>1.571</v>
      </c>
      <c r="I2009" s="4">
        <v>2.58</v>
      </c>
      <c r="J2009" s="4">
        <v>1.4690000000000001</v>
      </c>
      <c r="K2009" s="4">
        <v>2.91</v>
      </c>
      <c r="L2009" s="18">
        <f t="shared" si="780"/>
        <v>60</v>
      </c>
      <c r="M2009" s="18">
        <f t="shared" si="781"/>
        <v>35</v>
      </c>
      <c r="N2009" s="18">
        <f t="shared" si="782"/>
        <v>65</v>
      </c>
      <c r="O2009" s="18">
        <f t="shared" si="783"/>
        <v>30</v>
      </c>
      <c r="P2009" s="4">
        <f t="shared" si="784"/>
        <v>201511</v>
      </c>
      <c r="Q2009" s="23">
        <f t="shared" si="785"/>
        <v>1.571</v>
      </c>
      <c r="R2009" s="23">
        <f t="shared" si="786"/>
        <v>-2.3842248775188986</v>
      </c>
      <c r="S2009" s="22">
        <f t="shared" si="787"/>
        <v>-0.8132248775188986</v>
      </c>
      <c r="T2009" s="5">
        <f t="shared" si="788"/>
        <v>1.6422660725652451</v>
      </c>
      <c r="U2009" s="5"/>
      <c r="V2009" s="5"/>
      <c r="W2009" s="5">
        <f t="shared" si="789"/>
        <v>0.57099999999999995</v>
      </c>
      <c r="X2009" s="4">
        <f t="shared" si="790"/>
        <v>0.46900000000000008</v>
      </c>
      <c r="Y2009" s="4">
        <f t="shared" si="791"/>
        <v>-0.10199999999999987</v>
      </c>
      <c r="Z2009" s="30">
        <f t="shared" si="792"/>
        <v>2015</v>
      </c>
      <c r="AA2009" s="4">
        <f t="shared" si="793"/>
        <v>-1</v>
      </c>
      <c r="AB2009" s="4">
        <f t="shared" si="794"/>
        <v>-1</v>
      </c>
      <c r="AC2009" s="4">
        <f t="shared" si="795"/>
        <v>0</v>
      </c>
      <c r="AD2009" s="4"/>
      <c r="AE2009" s="4">
        <f t="shared" si="796"/>
        <v>-4.4197956581140674E-2</v>
      </c>
      <c r="AF2009" s="31">
        <f t="shared" si="797"/>
        <v>-0.42900000000000005</v>
      </c>
      <c r="AG2009" s="31">
        <f t="shared" si="798"/>
        <v>-0.53099999999999992</v>
      </c>
      <c r="AH2009" s="3">
        <f t="shared" si="799"/>
        <v>1</v>
      </c>
      <c r="AI2009" s="40">
        <f t="shared" si="800"/>
        <v>1.9820150887761567E-2</v>
      </c>
      <c r="AJ2009" s="3">
        <f t="shared" si="801"/>
        <v>2.3565405926282756E-2</v>
      </c>
      <c r="AK2009" s="3">
        <f t="shared" si="802"/>
        <v>0.74732576972816511</v>
      </c>
    </row>
    <row r="2010" spans="1:37" s="3" customFormat="1" x14ac:dyDescent="0.25">
      <c r="A2010" s="9">
        <v>42337</v>
      </c>
      <c r="B2010" s="1" t="s">
        <v>50</v>
      </c>
      <c r="C2010" s="1" t="s">
        <v>54</v>
      </c>
      <c r="D2010">
        <v>21</v>
      </c>
      <c r="E2010" s="1">
        <v>24</v>
      </c>
      <c r="F2010">
        <f t="shared" si="778"/>
        <v>0</v>
      </c>
      <c r="G2010">
        <f t="shared" si="779"/>
        <v>1</v>
      </c>
      <c r="H2010" s="4">
        <v>2.1</v>
      </c>
      <c r="I2010" s="4">
        <v>1.8260000000000001</v>
      </c>
      <c r="J2010" s="4">
        <v>2.0299999999999998</v>
      </c>
      <c r="K2010" s="4">
        <v>1.877</v>
      </c>
      <c r="L2010" s="18">
        <f t="shared" si="780"/>
        <v>40</v>
      </c>
      <c r="M2010" s="18">
        <f t="shared" si="781"/>
        <v>50</v>
      </c>
      <c r="N2010" s="18">
        <f t="shared" si="782"/>
        <v>45</v>
      </c>
      <c r="O2010" s="18">
        <f t="shared" si="783"/>
        <v>50</v>
      </c>
      <c r="P2010" s="4">
        <f t="shared" si="784"/>
        <v>201511</v>
      </c>
      <c r="Q2010" s="23">
        <f t="shared" si="785"/>
        <v>1.1500547645125958</v>
      </c>
      <c r="R2010" s="23">
        <f t="shared" si="786"/>
        <v>-2.1197446621175433</v>
      </c>
      <c r="S2010" s="22">
        <f t="shared" si="787"/>
        <v>-0.9696898976049475</v>
      </c>
      <c r="T2010" s="5">
        <f t="shared" si="788"/>
        <v>0.86952380952380948</v>
      </c>
      <c r="U2010" s="5"/>
      <c r="V2010" s="5"/>
      <c r="W2010" s="5">
        <f t="shared" si="789"/>
        <v>-1</v>
      </c>
      <c r="X2010" s="4">
        <f t="shared" si="790"/>
        <v>-1</v>
      </c>
      <c r="Y2010" s="4">
        <f t="shared" si="791"/>
        <v>0</v>
      </c>
      <c r="Z2010" s="30">
        <f t="shared" si="792"/>
        <v>2015</v>
      </c>
      <c r="AA2010" s="4">
        <f t="shared" si="793"/>
        <v>0.82600000000000007</v>
      </c>
      <c r="AB2010" s="4">
        <f t="shared" si="794"/>
        <v>0.877</v>
      </c>
      <c r="AC2010" s="4">
        <f t="shared" si="795"/>
        <v>5.0999999999999934E-2</v>
      </c>
      <c r="AD2010" s="4"/>
      <c r="AE2010" s="4">
        <f t="shared" si="796"/>
        <v>-1.6420361247947546E-2</v>
      </c>
      <c r="AF2010" s="31">
        <f t="shared" si="797"/>
        <v>-0.17399999999999993</v>
      </c>
      <c r="AG2010" s="31">
        <f t="shared" si="798"/>
        <v>-0.123</v>
      </c>
      <c r="AH2010" s="3">
        <f t="shared" si="799"/>
        <v>0</v>
      </c>
      <c r="AI2010" s="40" t="b">
        <f t="shared" si="800"/>
        <v>0</v>
      </c>
      <c r="AJ2010" s="3">
        <f t="shared" si="801"/>
        <v>2.3280692817116533E-2</v>
      </c>
      <c r="AK2010" s="3">
        <f t="shared" si="802"/>
        <v>0.73300067747643682</v>
      </c>
    </row>
    <row r="2011" spans="1:37" s="3" customFormat="1" x14ac:dyDescent="0.25">
      <c r="A2011" s="9">
        <v>42337</v>
      </c>
      <c r="B2011" s="1" t="s">
        <v>48</v>
      </c>
      <c r="C2011" s="1" t="s">
        <v>34</v>
      </c>
      <c r="D2011">
        <v>20</v>
      </c>
      <c r="E2011" s="1">
        <v>14</v>
      </c>
      <c r="F2011">
        <f t="shared" si="778"/>
        <v>1</v>
      </c>
      <c r="G2011">
        <f t="shared" si="779"/>
        <v>0</v>
      </c>
      <c r="H2011" s="4">
        <v>2.2000000000000002</v>
      </c>
      <c r="I2011" s="4">
        <v>1.7509999999999999</v>
      </c>
      <c r="J2011" s="4">
        <v>1.99</v>
      </c>
      <c r="K2011" s="4">
        <v>1.917</v>
      </c>
      <c r="L2011" s="18">
        <f t="shared" si="780"/>
        <v>40</v>
      </c>
      <c r="M2011" s="18">
        <f t="shared" si="781"/>
        <v>55</v>
      </c>
      <c r="N2011" s="18">
        <f t="shared" si="782"/>
        <v>50</v>
      </c>
      <c r="O2011" s="18">
        <f t="shared" si="783"/>
        <v>50</v>
      </c>
      <c r="P2011" s="4">
        <f t="shared" si="784"/>
        <v>201511</v>
      </c>
      <c r="Q2011" s="23">
        <f t="shared" si="785"/>
        <v>2.2000000000000002</v>
      </c>
      <c r="R2011" s="23">
        <f t="shared" si="786"/>
        <v>-2.1648912561029738</v>
      </c>
      <c r="S2011" s="22">
        <f t="shared" si="787"/>
        <v>3.510874389702634E-2</v>
      </c>
      <c r="T2011" s="5">
        <f t="shared" si="788"/>
        <v>0.79590909090909079</v>
      </c>
      <c r="U2011" s="5"/>
      <c r="V2011" s="5"/>
      <c r="W2011" s="5">
        <f t="shared" si="789"/>
        <v>1.2000000000000002</v>
      </c>
      <c r="X2011" s="4">
        <f t="shared" si="790"/>
        <v>0.99</v>
      </c>
      <c r="Y2011" s="4">
        <f t="shared" si="791"/>
        <v>-0.21000000000000019</v>
      </c>
      <c r="Z2011" s="30">
        <f t="shared" si="792"/>
        <v>2015</v>
      </c>
      <c r="AA2011" s="4">
        <f t="shared" si="793"/>
        <v>-1</v>
      </c>
      <c r="AB2011" s="4">
        <f t="shared" si="794"/>
        <v>-1</v>
      </c>
      <c r="AC2011" s="4">
        <f t="shared" si="795"/>
        <v>0</v>
      </c>
      <c r="AD2011" s="4"/>
      <c r="AE2011" s="4">
        <f t="shared" si="796"/>
        <v>-4.7967108268615777E-2</v>
      </c>
      <c r="AF2011" s="31">
        <f t="shared" si="797"/>
        <v>0.20000000000000018</v>
      </c>
      <c r="AG2011" s="31">
        <f t="shared" si="798"/>
        <v>-1.0000000000000009E-2</v>
      </c>
      <c r="AH2011" s="3">
        <f t="shared" si="799"/>
        <v>1</v>
      </c>
      <c r="AI2011" s="40">
        <f t="shared" si="800"/>
        <v>2.3806136482192874E-2</v>
      </c>
      <c r="AJ2011" s="3">
        <f t="shared" si="801"/>
        <v>2.5006327512022253E-2</v>
      </c>
      <c r="AK2011" s="3">
        <f t="shared" si="802"/>
        <v>0.73375014748867118</v>
      </c>
    </row>
    <row r="2012" spans="1:37" s="3" customFormat="1" x14ac:dyDescent="0.25">
      <c r="A2012" s="9">
        <v>42334</v>
      </c>
      <c r="B2012" s="1" t="s">
        <v>62</v>
      </c>
      <c r="C2012" s="1" t="s">
        <v>45</v>
      </c>
      <c r="D2012">
        <v>13</v>
      </c>
      <c r="E2012" s="1">
        <v>17</v>
      </c>
      <c r="F2012">
        <f t="shared" si="778"/>
        <v>0</v>
      </c>
      <c r="G2012">
        <f t="shared" si="779"/>
        <v>1</v>
      </c>
      <c r="H2012" s="4">
        <v>1.238</v>
      </c>
      <c r="I2012" s="4">
        <v>4.6100000000000003</v>
      </c>
      <c r="J2012" s="4">
        <v>1.2430000000000001</v>
      </c>
      <c r="K2012" s="4">
        <v>4.54</v>
      </c>
      <c r="L2012" s="18">
        <f t="shared" si="780"/>
        <v>80</v>
      </c>
      <c r="M2012" s="18">
        <f t="shared" si="781"/>
        <v>20</v>
      </c>
      <c r="N2012" s="18">
        <f t="shared" si="782"/>
        <v>80</v>
      </c>
      <c r="O2012" s="18">
        <f t="shared" si="783"/>
        <v>20</v>
      </c>
      <c r="P2012" s="4">
        <f t="shared" si="784"/>
        <v>201511</v>
      </c>
      <c r="Q2012" s="23">
        <f t="shared" si="785"/>
        <v>0.2685466377440347</v>
      </c>
      <c r="R2012" s="23">
        <f t="shared" si="786"/>
        <v>-4.4786889825182152</v>
      </c>
      <c r="S2012" s="22">
        <f t="shared" si="787"/>
        <v>-4.2101423447741801</v>
      </c>
      <c r="T2012" s="5">
        <f t="shared" si="788"/>
        <v>3.7237479806138936</v>
      </c>
      <c r="U2012" s="5"/>
      <c r="V2012" s="5"/>
      <c r="W2012" s="5">
        <f t="shared" si="789"/>
        <v>-1</v>
      </c>
      <c r="X2012" s="4">
        <f t="shared" si="790"/>
        <v>-1</v>
      </c>
      <c r="Y2012" s="4">
        <f t="shared" si="791"/>
        <v>0</v>
      </c>
      <c r="Z2012" s="30">
        <f t="shared" si="792"/>
        <v>2015</v>
      </c>
      <c r="AA2012" s="4">
        <f t="shared" si="793"/>
        <v>3.6100000000000003</v>
      </c>
      <c r="AB2012" s="4">
        <f t="shared" si="794"/>
        <v>3.54</v>
      </c>
      <c r="AC2012" s="4">
        <f t="shared" si="795"/>
        <v>-7.0000000000000284E-2</v>
      </c>
      <c r="AD2012" s="4"/>
      <c r="AE2012" s="4">
        <f t="shared" si="796"/>
        <v>3.24921336544437E-3</v>
      </c>
      <c r="AF2012" s="31">
        <f t="shared" si="797"/>
        <v>2.6100000000000003</v>
      </c>
      <c r="AG2012" s="31">
        <f t="shared" si="798"/>
        <v>2.54</v>
      </c>
      <c r="AH2012" s="3">
        <f t="shared" si="799"/>
        <v>0</v>
      </c>
      <c r="AI2012" s="40" t="b">
        <f t="shared" si="800"/>
        <v>0</v>
      </c>
      <c r="AJ2012" s="3">
        <f t="shared" si="801"/>
        <v>2.4080027359781209E-2</v>
      </c>
      <c r="AK2012" s="3">
        <f t="shared" si="802"/>
        <v>0.82045875855575834</v>
      </c>
    </row>
    <row r="2013" spans="1:37" s="3" customFormat="1" x14ac:dyDescent="0.25">
      <c r="A2013" s="9">
        <v>42334</v>
      </c>
      <c r="B2013" s="1" t="s">
        <v>37</v>
      </c>
      <c r="C2013" s="1" t="s">
        <v>40</v>
      </c>
      <c r="D2013">
        <v>14</v>
      </c>
      <c r="E2013" s="1">
        <v>33</v>
      </c>
      <c r="F2013">
        <f t="shared" si="778"/>
        <v>0</v>
      </c>
      <c r="G2013">
        <f t="shared" si="779"/>
        <v>1</v>
      </c>
      <c r="H2013" s="4">
        <v>2.06</v>
      </c>
      <c r="I2013" s="4">
        <v>1.8540000000000001</v>
      </c>
      <c r="J2013" s="4">
        <v>2.02</v>
      </c>
      <c r="K2013" s="4">
        <v>1.8839999999999999</v>
      </c>
      <c r="L2013" s="18">
        <f t="shared" si="780"/>
        <v>40</v>
      </c>
      <c r="M2013" s="18">
        <f t="shared" si="781"/>
        <v>50</v>
      </c>
      <c r="N2013" s="18">
        <f t="shared" si="782"/>
        <v>45</v>
      </c>
      <c r="O2013" s="18">
        <f t="shared" si="783"/>
        <v>50</v>
      </c>
      <c r="P2013" s="4">
        <f t="shared" si="784"/>
        <v>201511</v>
      </c>
      <c r="Q2013" s="23">
        <f t="shared" si="785"/>
        <v>1.1111111111111112</v>
      </c>
      <c r="R2013" s="23">
        <f t="shared" si="786"/>
        <v>-2.1143564137687241</v>
      </c>
      <c r="S2013" s="22">
        <f t="shared" si="787"/>
        <v>-1.0032453026576129</v>
      </c>
      <c r="T2013" s="5">
        <f t="shared" si="788"/>
        <v>0.9</v>
      </c>
      <c r="U2013" s="5"/>
      <c r="V2013" s="5"/>
      <c r="W2013" s="5">
        <f t="shared" si="789"/>
        <v>-1</v>
      </c>
      <c r="X2013" s="4">
        <f t="shared" si="790"/>
        <v>-1</v>
      </c>
      <c r="Y2013" s="4">
        <f t="shared" si="791"/>
        <v>0</v>
      </c>
      <c r="Z2013" s="30">
        <f t="shared" si="792"/>
        <v>2015</v>
      </c>
      <c r="AA2013" s="4">
        <f t="shared" si="793"/>
        <v>0.85400000000000009</v>
      </c>
      <c r="AB2013" s="4">
        <f t="shared" si="794"/>
        <v>0.8839999999999999</v>
      </c>
      <c r="AC2013" s="4">
        <f t="shared" si="795"/>
        <v>2.9999999999999805E-2</v>
      </c>
      <c r="AD2013" s="4"/>
      <c r="AE2013" s="4">
        <f t="shared" si="796"/>
        <v>-9.6126117466115435E-3</v>
      </c>
      <c r="AF2013" s="31">
        <f t="shared" si="797"/>
        <v>-0.14599999999999991</v>
      </c>
      <c r="AG2013" s="31">
        <f t="shared" si="798"/>
        <v>-0.1160000000000001</v>
      </c>
      <c r="AH2013" s="3">
        <f t="shared" si="799"/>
        <v>0</v>
      </c>
      <c r="AI2013" s="40" t="b">
        <f t="shared" si="800"/>
        <v>0</v>
      </c>
      <c r="AJ2013" s="3">
        <f t="shared" si="801"/>
        <v>2.421052631578946E-2</v>
      </c>
      <c r="AK2013" s="3">
        <f t="shared" si="802"/>
        <v>0.73167142704151189</v>
      </c>
    </row>
    <row r="2014" spans="1:37" s="3" customFormat="1" x14ac:dyDescent="0.25">
      <c r="A2014" s="9">
        <v>42334</v>
      </c>
      <c r="B2014" s="1" t="s">
        <v>33</v>
      </c>
      <c r="C2014" s="1" t="s">
        <v>55</v>
      </c>
      <c r="D2014">
        <v>45</v>
      </c>
      <c r="E2014" s="1">
        <v>14</v>
      </c>
      <c r="F2014">
        <f t="shared" si="778"/>
        <v>1</v>
      </c>
      <c r="G2014">
        <f t="shared" si="779"/>
        <v>0</v>
      </c>
      <c r="H2014" s="4">
        <v>1.98</v>
      </c>
      <c r="I2014" s="4">
        <v>1.925</v>
      </c>
      <c r="J2014" s="4">
        <v>1.6659999999999999</v>
      </c>
      <c r="K2014" s="4">
        <v>2.36</v>
      </c>
      <c r="L2014" s="18">
        <f t="shared" si="780"/>
        <v>50</v>
      </c>
      <c r="M2014" s="18">
        <f t="shared" si="781"/>
        <v>50</v>
      </c>
      <c r="N2014" s="18">
        <f t="shared" si="782"/>
        <v>60</v>
      </c>
      <c r="O2014" s="18">
        <f t="shared" si="783"/>
        <v>40</v>
      </c>
      <c r="P2014" s="4">
        <f t="shared" si="784"/>
        <v>201511</v>
      </c>
      <c r="Q2014" s="23">
        <f t="shared" si="785"/>
        <v>1.98</v>
      </c>
      <c r="R2014" s="23">
        <f t="shared" si="786"/>
        <v>-2.1014892443463871</v>
      </c>
      <c r="S2014" s="22">
        <f t="shared" si="787"/>
        <v>-0.12148924434638708</v>
      </c>
      <c r="T2014" s="5">
        <f t="shared" si="788"/>
        <v>0.97222222222222221</v>
      </c>
      <c r="U2014" s="5"/>
      <c r="V2014" s="5"/>
      <c r="W2014" s="5">
        <f t="shared" si="789"/>
        <v>0.98</v>
      </c>
      <c r="X2014" s="4">
        <f t="shared" si="790"/>
        <v>0.66599999999999993</v>
      </c>
      <c r="Y2014" s="4">
        <f t="shared" si="791"/>
        <v>-0.31400000000000006</v>
      </c>
      <c r="Z2014" s="30">
        <f t="shared" si="792"/>
        <v>2015</v>
      </c>
      <c r="AA2014" s="4">
        <f t="shared" si="793"/>
        <v>-1</v>
      </c>
      <c r="AB2014" s="4">
        <f t="shared" si="794"/>
        <v>-1</v>
      </c>
      <c r="AC2014" s="4">
        <f t="shared" si="795"/>
        <v>0</v>
      </c>
      <c r="AD2014" s="4"/>
      <c r="AE2014" s="4">
        <f t="shared" si="796"/>
        <v>-9.5189590987910355E-2</v>
      </c>
      <c r="AF2014" s="31">
        <f t="shared" si="797"/>
        <v>-2.0000000000000018E-2</v>
      </c>
      <c r="AG2014" s="31">
        <f t="shared" si="798"/>
        <v>-0.33400000000000007</v>
      </c>
      <c r="AH2014" s="3">
        <f t="shared" si="799"/>
        <v>1</v>
      </c>
      <c r="AI2014" s="40">
        <f t="shared" si="800"/>
        <v>7.1220681390172791E-2</v>
      </c>
      <c r="AJ2014" s="3">
        <f t="shared" si="801"/>
        <v>2.3943661971831065E-2</v>
      </c>
      <c r="AK2014" s="3">
        <f t="shared" si="802"/>
        <v>0.7312000460367245</v>
      </c>
    </row>
    <row r="2015" spans="1:37" s="3" customFormat="1" x14ac:dyDescent="0.25">
      <c r="A2015" s="9">
        <v>42331</v>
      </c>
      <c r="B2015" s="1" t="s">
        <v>52</v>
      </c>
      <c r="C2015" s="1" t="s">
        <v>46</v>
      </c>
      <c r="D2015">
        <v>20</v>
      </c>
      <c r="E2015" s="1">
        <v>13</v>
      </c>
      <c r="F2015">
        <f t="shared" si="778"/>
        <v>1</v>
      </c>
      <c r="G2015">
        <f t="shared" si="779"/>
        <v>0</v>
      </c>
      <c r="H2015" s="4">
        <v>1.3029999999999999</v>
      </c>
      <c r="I2015" s="4">
        <v>3.89</v>
      </c>
      <c r="J2015" s="4">
        <v>1.2889999999999999</v>
      </c>
      <c r="K2015" s="4">
        <v>4.01</v>
      </c>
      <c r="L2015" s="18">
        <f t="shared" si="780"/>
        <v>70</v>
      </c>
      <c r="M2015" s="18">
        <f t="shared" si="781"/>
        <v>25</v>
      </c>
      <c r="N2015" s="18">
        <f t="shared" si="782"/>
        <v>75</v>
      </c>
      <c r="O2015" s="18">
        <f t="shared" si="783"/>
        <v>20</v>
      </c>
      <c r="P2015" s="4">
        <f t="shared" si="784"/>
        <v>201511</v>
      </c>
      <c r="Q2015" s="23">
        <f t="shared" si="785"/>
        <v>1.3029999999999999</v>
      </c>
      <c r="R2015" s="23">
        <f t="shared" si="786"/>
        <v>-3.6463507942489759</v>
      </c>
      <c r="S2015" s="22">
        <f t="shared" si="787"/>
        <v>-2.343350794248976</v>
      </c>
      <c r="T2015" s="5">
        <f t="shared" si="788"/>
        <v>2.9854182655410595</v>
      </c>
      <c r="U2015" s="5"/>
      <c r="V2015" s="5"/>
      <c r="W2015" s="5">
        <f t="shared" si="789"/>
        <v>0.30299999999999994</v>
      </c>
      <c r="X2015" s="4">
        <f t="shared" si="790"/>
        <v>0.28899999999999992</v>
      </c>
      <c r="Y2015" s="4">
        <f t="shared" si="791"/>
        <v>-1.4000000000000012E-2</v>
      </c>
      <c r="Z2015" s="30">
        <f t="shared" si="792"/>
        <v>2015</v>
      </c>
      <c r="AA2015" s="4">
        <f t="shared" si="793"/>
        <v>-1</v>
      </c>
      <c r="AB2015" s="4">
        <f t="shared" si="794"/>
        <v>-1</v>
      </c>
      <c r="AC2015" s="4">
        <f t="shared" si="795"/>
        <v>0</v>
      </c>
      <c r="AD2015" s="4"/>
      <c r="AE2015" s="4">
        <f t="shared" si="796"/>
        <v>-8.3354817045107055E-3</v>
      </c>
      <c r="AF2015" s="31">
        <f t="shared" si="797"/>
        <v>-0.69700000000000006</v>
      </c>
      <c r="AG2015" s="31">
        <f t="shared" si="798"/>
        <v>-0.71100000000000008</v>
      </c>
      <c r="AH2015" s="3">
        <f t="shared" si="799"/>
        <v>0</v>
      </c>
      <c r="AI2015" s="40" t="b">
        <f t="shared" si="800"/>
        <v>0</v>
      </c>
      <c r="AJ2015" s="3">
        <f t="shared" si="801"/>
        <v>2.394184479106487E-2</v>
      </c>
      <c r="AK2015" s="3">
        <f t="shared" si="802"/>
        <v>0.79787022688285669</v>
      </c>
    </row>
    <row r="2016" spans="1:37" s="3" customFormat="1" x14ac:dyDescent="0.25">
      <c r="A2016" s="9">
        <v>42330</v>
      </c>
      <c r="B2016" s="1" t="s">
        <v>63</v>
      </c>
      <c r="C2016" s="1" t="s">
        <v>44</v>
      </c>
      <c r="D2016">
        <v>34</v>
      </c>
      <c r="E2016" s="1">
        <v>31</v>
      </c>
      <c r="F2016">
        <f t="shared" si="778"/>
        <v>1</v>
      </c>
      <c r="G2016">
        <f t="shared" si="779"/>
        <v>0</v>
      </c>
      <c r="H2016" s="4">
        <v>1.46</v>
      </c>
      <c r="I2016" s="4">
        <v>2.94</v>
      </c>
      <c r="J2016" s="4">
        <v>1.502</v>
      </c>
      <c r="K2016" s="4">
        <v>2.79</v>
      </c>
      <c r="L2016" s="18">
        <f t="shared" si="780"/>
        <v>60</v>
      </c>
      <c r="M2016" s="18">
        <f t="shared" si="781"/>
        <v>30</v>
      </c>
      <c r="N2016" s="18">
        <f t="shared" si="782"/>
        <v>65</v>
      </c>
      <c r="O2016" s="18">
        <f t="shared" si="783"/>
        <v>35</v>
      </c>
      <c r="P2016" s="4">
        <f t="shared" si="784"/>
        <v>201511</v>
      </c>
      <c r="Q2016" s="23">
        <f t="shared" si="785"/>
        <v>1.46</v>
      </c>
      <c r="R2016" s="23">
        <f t="shared" si="786"/>
        <v>-2.6893769610040343</v>
      </c>
      <c r="S2016" s="22">
        <f t="shared" si="787"/>
        <v>-1.2293769610040344</v>
      </c>
      <c r="T2016" s="5">
        <f t="shared" si="788"/>
        <v>2.0136986301369864</v>
      </c>
      <c r="U2016" s="5"/>
      <c r="V2016" s="5"/>
      <c r="W2016" s="5">
        <f t="shared" si="789"/>
        <v>0.45999999999999996</v>
      </c>
      <c r="X2016" s="4">
        <f t="shared" si="790"/>
        <v>0.502</v>
      </c>
      <c r="Y2016" s="4">
        <f t="shared" si="791"/>
        <v>4.2000000000000037E-2</v>
      </c>
      <c r="Z2016" s="30">
        <f t="shared" si="792"/>
        <v>2015</v>
      </c>
      <c r="AA2016" s="4">
        <f t="shared" si="793"/>
        <v>-1</v>
      </c>
      <c r="AB2016" s="4">
        <f t="shared" si="794"/>
        <v>-1</v>
      </c>
      <c r="AC2016" s="4">
        <f t="shared" si="795"/>
        <v>0</v>
      </c>
      <c r="AD2016" s="4"/>
      <c r="AE2016" s="4">
        <f t="shared" si="796"/>
        <v>1.9152545464494741E-2</v>
      </c>
      <c r="AF2016" s="31">
        <f t="shared" si="797"/>
        <v>-0.54</v>
      </c>
      <c r="AG2016" s="31">
        <f t="shared" si="798"/>
        <v>-0.498</v>
      </c>
      <c r="AH2016" s="3">
        <f t="shared" si="799"/>
        <v>0</v>
      </c>
      <c r="AI2016" s="40" t="b">
        <f t="shared" si="800"/>
        <v>0</v>
      </c>
      <c r="AJ2016" s="3">
        <f t="shared" si="801"/>
        <v>2.4454545454545618E-2</v>
      </c>
      <c r="AK2016" s="3">
        <f t="shared" si="802"/>
        <v>0.76119011246130741</v>
      </c>
    </row>
    <row r="2017" spans="1:37" s="3" customFormat="1" x14ac:dyDescent="0.25">
      <c r="A2017" s="9">
        <v>42330</v>
      </c>
      <c r="B2017" s="1" t="s">
        <v>60</v>
      </c>
      <c r="C2017" s="1" t="s">
        <v>62</v>
      </c>
      <c r="D2017">
        <v>13</v>
      </c>
      <c r="E2017" s="1">
        <v>30</v>
      </c>
      <c r="F2017">
        <f t="shared" si="778"/>
        <v>0</v>
      </c>
      <c r="G2017">
        <f t="shared" si="779"/>
        <v>1</v>
      </c>
      <c r="H2017" s="4">
        <v>1.8620000000000001</v>
      </c>
      <c r="I2017" s="4">
        <v>2.0499999999999998</v>
      </c>
      <c r="J2017" s="4">
        <v>2.02</v>
      </c>
      <c r="K2017" s="4">
        <v>1.8839999999999999</v>
      </c>
      <c r="L2017" s="18">
        <f t="shared" si="780"/>
        <v>50</v>
      </c>
      <c r="M2017" s="18">
        <f t="shared" si="781"/>
        <v>45</v>
      </c>
      <c r="N2017" s="18">
        <f t="shared" si="782"/>
        <v>45</v>
      </c>
      <c r="O2017" s="18">
        <f t="shared" si="783"/>
        <v>50</v>
      </c>
      <c r="P2017" s="4">
        <f t="shared" si="784"/>
        <v>201511</v>
      </c>
      <c r="Q2017" s="23">
        <f t="shared" si="785"/>
        <v>0.90829268292682941</v>
      </c>
      <c r="R2017" s="23">
        <f t="shared" si="786"/>
        <v>-2.1124737598055461</v>
      </c>
      <c r="S2017" s="22">
        <f t="shared" si="787"/>
        <v>-1.2041810768787167</v>
      </c>
      <c r="T2017" s="5">
        <f t="shared" si="788"/>
        <v>1.1009667024704617</v>
      </c>
      <c r="U2017" s="5"/>
      <c r="V2017" s="5"/>
      <c r="W2017" s="5">
        <f t="shared" si="789"/>
        <v>-1</v>
      </c>
      <c r="X2017" s="4">
        <f t="shared" si="790"/>
        <v>-1</v>
      </c>
      <c r="Y2017" s="4">
        <f t="shared" si="791"/>
        <v>0</v>
      </c>
      <c r="Z2017" s="30">
        <f t="shared" si="792"/>
        <v>2015</v>
      </c>
      <c r="AA2017" s="4">
        <f t="shared" si="793"/>
        <v>1.0499999999999998</v>
      </c>
      <c r="AB2017" s="4">
        <f t="shared" si="794"/>
        <v>0.8839999999999999</v>
      </c>
      <c r="AC2017" s="4">
        <f t="shared" si="795"/>
        <v>-0.16599999999999993</v>
      </c>
      <c r="AD2017" s="4"/>
      <c r="AE2017" s="4">
        <f t="shared" si="796"/>
        <v>4.2007423083876616E-2</v>
      </c>
      <c r="AF2017" s="31">
        <f t="shared" si="797"/>
        <v>4.9999999999999822E-2</v>
      </c>
      <c r="AG2017" s="31">
        <f t="shared" si="798"/>
        <v>-0.1160000000000001</v>
      </c>
      <c r="AH2017" s="3">
        <f t="shared" si="799"/>
        <v>1</v>
      </c>
      <c r="AI2017" s="40">
        <f t="shared" si="800"/>
        <v>1.7145617000724478E-2</v>
      </c>
      <c r="AJ2017" s="3">
        <f t="shared" si="801"/>
        <v>2.4258691206544003E-2</v>
      </c>
      <c r="AK2017" s="3">
        <f t="shared" si="802"/>
        <v>0.73150773988547524</v>
      </c>
    </row>
    <row r="2018" spans="1:37" s="3" customFormat="1" x14ac:dyDescent="0.25">
      <c r="A2018" s="9">
        <v>42330</v>
      </c>
      <c r="B2018" s="1" t="s">
        <v>61</v>
      </c>
      <c r="C2018" s="1" t="s">
        <v>38</v>
      </c>
      <c r="D2018">
        <v>29</v>
      </c>
      <c r="E2018" s="1">
        <v>13</v>
      </c>
      <c r="F2018">
        <f t="shared" si="778"/>
        <v>1</v>
      </c>
      <c r="G2018">
        <f t="shared" si="779"/>
        <v>0</v>
      </c>
      <c r="H2018" s="4">
        <v>1.1000000000000001</v>
      </c>
      <c r="I2018" s="4">
        <v>8.67</v>
      </c>
      <c r="J2018" s="4">
        <v>1.093</v>
      </c>
      <c r="K2018" s="4">
        <v>9.07</v>
      </c>
      <c r="L2018" s="18">
        <f t="shared" si="780"/>
        <v>90</v>
      </c>
      <c r="M2018" s="18">
        <f t="shared" si="781"/>
        <v>10</v>
      </c>
      <c r="N2018" s="18">
        <f t="shared" si="782"/>
        <v>90</v>
      </c>
      <c r="O2018" s="18">
        <f t="shared" si="783"/>
        <v>10</v>
      </c>
      <c r="P2018" s="4">
        <f t="shared" si="784"/>
        <v>201511</v>
      </c>
      <c r="Q2018" s="23">
        <f t="shared" si="785"/>
        <v>1.1000000000000001</v>
      </c>
      <c r="R2018" s="23">
        <f t="shared" si="786"/>
        <v>-10.130378096479783</v>
      </c>
      <c r="S2018" s="22">
        <f t="shared" si="787"/>
        <v>-9.0303780964797831</v>
      </c>
      <c r="T2018" s="5">
        <f t="shared" si="788"/>
        <v>7.8818181818181809</v>
      </c>
      <c r="U2018" s="5"/>
      <c r="V2018" s="5"/>
      <c r="W2018" s="5">
        <f t="shared" si="789"/>
        <v>0.10000000000000009</v>
      </c>
      <c r="X2018" s="4">
        <f t="shared" si="790"/>
        <v>9.2999999999999972E-2</v>
      </c>
      <c r="Y2018" s="4">
        <f t="shared" si="791"/>
        <v>-7.0000000000001172E-3</v>
      </c>
      <c r="Z2018" s="30">
        <f t="shared" si="792"/>
        <v>2015</v>
      </c>
      <c r="AA2018" s="4">
        <f t="shared" si="793"/>
        <v>-1</v>
      </c>
      <c r="AB2018" s="4">
        <f t="shared" si="794"/>
        <v>-1</v>
      </c>
      <c r="AC2018" s="4">
        <f t="shared" si="795"/>
        <v>0</v>
      </c>
      <c r="AD2018" s="4"/>
      <c r="AE2018" s="4">
        <f t="shared" si="796"/>
        <v>-5.8221741661815818E-3</v>
      </c>
      <c r="AF2018" s="31">
        <f t="shared" si="797"/>
        <v>-0.89999999999999991</v>
      </c>
      <c r="AG2018" s="31">
        <f t="shared" si="798"/>
        <v>-0.90700000000000003</v>
      </c>
      <c r="AH2018" s="3">
        <f t="shared" si="799"/>
        <v>0</v>
      </c>
      <c r="AI2018" s="40" t="b">
        <f t="shared" si="800"/>
        <v>0</v>
      </c>
      <c r="AJ2018" s="3">
        <f t="shared" si="801"/>
        <v>2.384851586489245E-2</v>
      </c>
      <c r="AK2018" s="3">
        <f t="shared" si="802"/>
        <v>0.89258349975469564</v>
      </c>
    </row>
    <row r="2019" spans="1:37" s="3" customFormat="1" x14ac:dyDescent="0.25">
      <c r="A2019" s="9">
        <v>42330</v>
      </c>
      <c r="B2019" s="1" t="s">
        <v>64</v>
      </c>
      <c r="C2019" s="1" t="s">
        <v>49</v>
      </c>
      <c r="D2019">
        <v>3</v>
      </c>
      <c r="E2019" s="1">
        <v>33</v>
      </c>
      <c r="F2019">
        <f t="shared" si="778"/>
        <v>0</v>
      </c>
      <c r="G2019">
        <f t="shared" si="779"/>
        <v>1</v>
      </c>
      <c r="H2019" s="4">
        <v>2.39</v>
      </c>
      <c r="I2019" s="4">
        <v>1.649</v>
      </c>
      <c r="J2019" s="4">
        <v>2.52</v>
      </c>
      <c r="K2019" s="4">
        <v>1.595</v>
      </c>
      <c r="L2019" s="18">
        <f t="shared" si="780"/>
        <v>40</v>
      </c>
      <c r="M2019" s="18">
        <f t="shared" si="781"/>
        <v>60</v>
      </c>
      <c r="N2019" s="18">
        <f t="shared" si="782"/>
        <v>35</v>
      </c>
      <c r="O2019" s="18">
        <f t="shared" si="783"/>
        <v>60</v>
      </c>
      <c r="P2019" s="4">
        <f t="shared" si="784"/>
        <v>201511</v>
      </c>
      <c r="Q2019" s="23">
        <f t="shared" si="785"/>
        <v>1.4493632504548211</v>
      </c>
      <c r="R2019" s="23">
        <f t="shared" si="786"/>
        <v>-2.2602565097382801</v>
      </c>
      <c r="S2019" s="22">
        <f t="shared" si="787"/>
        <v>-0.81089325928345901</v>
      </c>
      <c r="T2019" s="5">
        <f t="shared" si="788"/>
        <v>0.68995815899581592</v>
      </c>
      <c r="U2019" s="5"/>
      <c r="V2019" s="5"/>
      <c r="W2019" s="5">
        <f t="shared" si="789"/>
        <v>-1</v>
      </c>
      <c r="X2019" s="4">
        <f t="shared" si="790"/>
        <v>-1</v>
      </c>
      <c r="Y2019" s="4">
        <f t="shared" si="791"/>
        <v>0</v>
      </c>
      <c r="Z2019" s="30">
        <f t="shared" si="792"/>
        <v>2015</v>
      </c>
      <c r="AA2019" s="4">
        <f t="shared" si="793"/>
        <v>0.64900000000000002</v>
      </c>
      <c r="AB2019" s="4">
        <f t="shared" si="794"/>
        <v>0.59499999999999997</v>
      </c>
      <c r="AC2019" s="4">
        <f t="shared" si="795"/>
        <v>-5.4000000000000048E-2</v>
      </c>
      <c r="AD2019" s="4"/>
      <c r="AE2019" s="4">
        <f t="shared" si="796"/>
        <v>2.1584645015607362E-2</v>
      </c>
      <c r="AF2019" s="31">
        <f t="shared" si="797"/>
        <v>-0.35099999999999998</v>
      </c>
      <c r="AG2019" s="31">
        <f t="shared" si="798"/>
        <v>-0.40500000000000003</v>
      </c>
      <c r="AH2019" s="3">
        <f t="shared" si="799"/>
        <v>0</v>
      </c>
      <c r="AI2019" s="40" t="b">
        <f t="shared" si="800"/>
        <v>0</v>
      </c>
      <c r="AJ2019" s="3">
        <f t="shared" si="801"/>
        <v>2.4236197078484678E-2</v>
      </c>
      <c r="AK2019" s="3">
        <f t="shared" si="802"/>
        <v>0.73996204619850259</v>
      </c>
    </row>
    <row r="2020" spans="1:37" s="3" customFormat="1" x14ac:dyDescent="0.25">
      <c r="A2020" s="9">
        <v>42330</v>
      </c>
      <c r="B2020" s="1" t="s">
        <v>41</v>
      </c>
      <c r="C2020" s="1" t="s">
        <v>36</v>
      </c>
      <c r="D2020">
        <v>21</v>
      </c>
      <c r="E2020" s="1">
        <v>24</v>
      </c>
      <c r="F2020">
        <f t="shared" si="778"/>
        <v>0</v>
      </c>
      <c r="G2020">
        <f t="shared" si="779"/>
        <v>1</v>
      </c>
      <c r="H2020" s="4">
        <v>1.425</v>
      </c>
      <c r="I2020" s="4">
        <v>3.1</v>
      </c>
      <c r="J2020" s="4">
        <v>1.5549999999999999</v>
      </c>
      <c r="K2020" s="4">
        <v>2.62</v>
      </c>
      <c r="L2020" s="18">
        <f t="shared" si="780"/>
        <v>70</v>
      </c>
      <c r="M2020" s="18">
        <f t="shared" si="781"/>
        <v>30</v>
      </c>
      <c r="N2020" s="18">
        <f t="shared" si="782"/>
        <v>60</v>
      </c>
      <c r="O2020" s="18">
        <f t="shared" si="783"/>
        <v>35</v>
      </c>
      <c r="P2020" s="4">
        <f t="shared" si="784"/>
        <v>201511</v>
      </c>
      <c r="Q2020" s="23">
        <f t="shared" si="785"/>
        <v>0.45967741935483869</v>
      </c>
      <c r="R2020" s="23">
        <f t="shared" si="786"/>
        <v>-2.8291316526610641</v>
      </c>
      <c r="S2020" s="22">
        <f t="shared" si="787"/>
        <v>-2.3694542333062256</v>
      </c>
      <c r="T2020" s="5">
        <f t="shared" si="788"/>
        <v>2.1754385964912282</v>
      </c>
      <c r="U2020" s="5"/>
      <c r="V2020" s="5"/>
      <c r="W2020" s="5">
        <f t="shared" si="789"/>
        <v>-1</v>
      </c>
      <c r="X2020" s="4">
        <f t="shared" si="790"/>
        <v>-1</v>
      </c>
      <c r="Y2020" s="4">
        <f t="shared" si="791"/>
        <v>0</v>
      </c>
      <c r="Z2020" s="30">
        <f t="shared" si="792"/>
        <v>2015</v>
      </c>
      <c r="AA2020" s="4">
        <f t="shared" si="793"/>
        <v>2.1</v>
      </c>
      <c r="AB2020" s="4">
        <f t="shared" si="794"/>
        <v>1.62</v>
      </c>
      <c r="AC2020" s="4">
        <f t="shared" si="795"/>
        <v>-0.48</v>
      </c>
      <c r="AD2020" s="4"/>
      <c r="AE2020" s="4">
        <f t="shared" si="796"/>
        <v>5.8667569244654993E-2</v>
      </c>
      <c r="AF2020" s="31">
        <f t="shared" si="797"/>
        <v>1.1000000000000001</v>
      </c>
      <c r="AG2020" s="31">
        <f t="shared" si="798"/>
        <v>0.62000000000000011</v>
      </c>
      <c r="AH2020" s="3">
        <f t="shared" si="799"/>
        <v>1</v>
      </c>
      <c r="AI2020" s="40">
        <f t="shared" si="800"/>
        <v>3.4332538118452494E-2</v>
      </c>
      <c r="AJ2020" s="3">
        <f t="shared" si="801"/>
        <v>2.3756906077348039E-2</v>
      </c>
      <c r="AK2020" s="3">
        <f t="shared" si="802"/>
        <v>0.76811883845473627</v>
      </c>
    </row>
    <row r="2021" spans="1:37" s="3" customFormat="1" x14ac:dyDescent="0.25">
      <c r="A2021" s="9">
        <v>42330</v>
      </c>
      <c r="B2021" s="1" t="s">
        <v>43</v>
      </c>
      <c r="C2021" s="1" t="s">
        <v>59</v>
      </c>
      <c r="D2021">
        <v>16</v>
      </c>
      <c r="E2021" s="1">
        <v>13</v>
      </c>
      <c r="F2021">
        <f t="shared" si="778"/>
        <v>1</v>
      </c>
      <c r="G2021">
        <f t="shared" si="779"/>
        <v>0</v>
      </c>
      <c r="H2021" s="4">
        <v>1.8620000000000001</v>
      </c>
      <c r="I2021" s="4">
        <v>2.0499999999999998</v>
      </c>
      <c r="J2021" s="4">
        <v>1.671</v>
      </c>
      <c r="K2021" s="4">
        <v>2.35</v>
      </c>
      <c r="L2021" s="18">
        <f t="shared" si="780"/>
        <v>50</v>
      </c>
      <c r="M2021" s="18">
        <f t="shared" si="781"/>
        <v>45</v>
      </c>
      <c r="N2021" s="18">
        <f t="shared" si="782"/>
        <v>55</v>
      </c>
      <c r="O2021" s="18">
        <f t="shared" si="783"/>
        <v>40</v>
      </c>
      <c r="P2021" s="4">
        <f t="shared" si="784"/>
        <v>201511</v>
      </c>
      <c r="Q2021" s="23">
        <f t="shared" si="785"/>
        <v>1.8620000000000001</v>
      </c>
      <c r="R2021" s="23">
        <f t="shared" si="786"/>
        <v>-2.1124737598055461</v>
      </c>
      <c r="S2021" s="22">
        <f t="shared" si="787"/>
        <v>-0.25047375980554598</v>
      </c>
      <c r="T2021" s="5">
        <f t="shared" si="788"/>
        <v>1.1009667024704617</v>
      </c>
      <c r="U2021" s="5"/>
      <c r="V2021" s="5"/>
      <c r="W2021" s="5">
        <f t="shared" si="789"/>
        <v>0.8620000000000001</v>
      </c>
      <c r="X2021" s="4">
        <f t="shared" si="790"/>
        <v>0.67100000000000004</v>
      </c>
      <c r="Y2021" s="4">
        <f t="shared" si="791"/>
        <v>-0.19100000000000006</v>
      </c>
      <c r="Z2021" s="30">
        <f t="shared" si="792"/>
        <v>2015</v>
      </c>
      <c r="AA2021" s="4">
        <f t="shared" si="793"/>
        <v>-1</v>
      </c>
      <c r="AB2021" s="4">
        <f t="shared" si="794"/>
        <v>-1</v>
      </c>
      <c r="AC2021" s="4">
        <f t="shared" si="795"/>
        <v>0</v>
      </c>
      <c r="AD2021" s="4"/>
      <c r="AE2021" s="4">
        <f t="shared" si="796"/>
        <v>-6.1387117447375794E-2</v>
      </c>
      <c r="AF2021" s="31">
        <f t="shared" si="797"/>
        <v>-0.1379999999999999</v>
      </c>
      <c r="AG2021" s="31">
        <f t="shared" si="798"/>
        <v>-0.32899999999999996</v>
      </c>
      <c r="AH2021" s="3">
        <f t="shared" si="799"/>
        <v>1</v>
      </c>
      <c r="AI2021" s="40">
        <f t="shared" si="800"/>
        <v>3.7411157072011259E-2</v>
      </c>
      <c r="AJ2021" s="3">
        <f t="shared" si="801"/>
        <v>2.4258691206544003E-2</v>
      </c>
      <c r="AK2021" s="3">
        <f t="shared" si="802"/>
        <v>0.73150773988547524</v>
      </c>
    </row>
    <row r="2022" spans="1:37" s="3" customFormat="1" x14ac:dyDescent="0.25">
      <c r="A2022" s="9">
        <v>42330</v>
      </c>
      <c r="B2022" s="1" t="s">
        <v>40</v>
      </c>
      <c r="C2022" s="1" t="s">
        <v>48</v>
      </c>
      <c r="D2022">
        <v>44</v>
      </c>
      <c r="E2022" s="1">
        <v>16</v>
      </c>
      <c r="F2022">
        <f t="shared" si="778"/>
        <v>1</v>
      </c>
      <c r="G2022">
        <f t="shared" si="779"/>
        <v>0</v>
      </c>
      <c r="H2022" s="4">
        <v>1.3169999999999999</v>
      </c>
      <c r="I2022" s="4">
        <v>3.77</v>
      </c>
      <c r="J2022" s="4">
        <v>1.3169999999999999</v>
      </c>
      <c r="K2022" s="4">
        <v>3.77</v>
      </c>
      <c r="L2022" s="18">
        <f t="shared" si="780"/>
        <v>70</v>
      </c>
      <c r="M2022" s="18">
        <f t="shared" si="781"/>
        <v>25</v>
      </c>
      <c r="N2022" s="18">
        <f t="shared" si="782"/>
        <v>75</v>
      </c>
      <c r="O2022" s="18">
        <f t="shared" si="783"/>
        <v>25</v>
      </c>
      <c r="P2022" s="4">
        <f t="shared" si="784"/>
        <v>201511</v>
      </c>
      <c r="Q2022" s="23">
        <f t="shared" si="785"/>
        <v>1.3169999999999999</v>
      </c>
      <c r="R2022" s="23">
        <f t="shared" si="786"/>
        <v>-3.5155849628170239</v>
      </c>
      <c r="S2022" s="22">
        <f t="shared" si="787"/>
        <v>-2.1985849628170238</v>
      </c>
      <c r="T2022" s="5">
        <f t="shared" si="788"/>
        <v>2.8625664388762342</v>
      </c>
      <c r="U2022" s="5"/>
      <c r="V2022" s="5"/>
      <c r="W2022" s="5">
        <f t="shared" si="789"/>
        <v>0.31699999999999995</v>
      </c>
      <c r="X2022" s="4">
        <f t="shared" si="790"/>
        <v>0.31699999999999995</v>
      </c>
      <c r="Y2022" s="4">
        <f t="shared" si="791"/>
        <v>0</v>
      </c>
      <c r="Z2022" s="30">
        <f t="shared" si="792"/>
        <v>2015</v>
      </c>
      <c r="AA2022" s="4">
        <f t="shared" si="793"/>
        <v>-1</v>
      </c>
      <c r="AB2022" s="4">
        <f t="shared" si="794"/>
        <v>-1</v>
      </c>
      <c r="AC2022" s="4">
        <f t="shared" si="795"/>
        <v>0</v>
      </c>
      <c r="AD2022" s="4"/>
      <c r="AE2022" s="4">
        <f t="shared" si="796"/>
        <v>0</v>
      </c>
      <c r="AF2022" s="31">
        <f t="shared" si="797"/>
        <v>-0.68300000000000005</v>
      </c>
      <c r="AG2022" s="31">
        <f t="shared" si="798"/>
        <v>-0.68300000000000005</v>
      </c>
      <c r="AH2022" s="3">
        <f t="shared" si="799"/>
        <v>0</v>
      </c>
      <c r="AI2022" s="40" t="b">
        <f t="shared" si="800"/>
        <v>0</v>
      </c>
      <c r="AJ2022" s="3">
        <f t="shared" si="801"/>
        <v>2.3965008846078217E-2</v>
      </c>
      <c r="AK2022" s="3">
        <f t="shared" si="802"/>
        <v>0.79364856788846494</v>
      </c>
    </row>
    <row r="2023" spans="1:37" s="3" customFormat="1" x14ac:dyDescent="0.25">
      <c r="A2023" s="9">
        <v>42330</v>
      </c>
      <c r="B2023" s="1" t="s">
        <v>45</v>
      </c>
      <c r="C2023" s="1" t="s">
        <v>35</v>
      </c>
      <c r="D2023">
        <v>15</v>
      </c>
      <c r="E2023" s="1">
        <v>17</v>
      </c>
      <c r="F2023">
        <f t="shared" si="778"/>
        <v>0</v>
      </c>
      <c r="G2023">
        <f t="shared" si="779"/>
        <v>1</v>
      </c>
      <c r="H2023" s="4">
        <v>1.8620000000000001</v>
      </c>
      <c r="I2023" s="4">
        <v>2.0499999999999998</v>
      </c>
      <c r="J2023" s="4">
        <v>2.11</v>
      </c>
      <c r="K2023" s="4">
        <v>1.8129999999999999</v>
      </c>
      <c r="L2023" s="18">
        <f t="shared" si="780"/>
        <v>50</v>
      </c>
      <c r="M2023" s="18">
        <f t="shared" si="781"/>
        <v>45</v>
      </c>
      <c r="N2023" s="18">
        <f t="shared" si="782"/>
        <v>45</v>
      </c>
      <c r="O2023" s="18">
        <f t="shared" si="783"/>
        <v>55</v>
      </c>
      <c r="P2023" s="4">
        <f t="shared" si="784"/>
        <v>201511</v>
      </c>
      <c r="Q2023" s="23">
        <f t="shared" si="785"/>
        <v>0.90829268292682941</v>
      </c>
      <c r="R2023" s="23">
        <f t="shared" si="786"/>
        <v>-2.1124737598055461</v>
      </c>
      <c r="S2023" s="22">
        <f t="shared" si="787"/>
        <v>-1.2041810768787167</v>
      </c>
      <c r="T2023" s="5">
        <f t="shared" si="788"/>
        <v>1.1009667024704617</v>
      </c>
      <c r="U2023" s="5"/>
      <c r="V2023" s="5"/>
      <c r="W2023" s="5">
        <f t="shared" si="789"/>
        <v>-1</v>
      </c>
      <c r="X2023" s="4">
        <f t="shared" si="790"/>
        <v>-1</v>
      </c>
      <c r="Y2023" s="4">
        <f t="shared" si="791"/>
        <v>0</v>
      </c>
      <c r="Z2023" s="30">
        <f t="shared" si="792"/>
        <v>2015</v>
      </c>
      <c r="AA2023" s="4">
        <f t="shared" si="793"/>
        <v>1.0499999999999998</v>
      </c>
      <c r="AB2023" s="4">
        <f t="shared" si="794"/>
        <v>0.81299999999999994</v>
      </c>
      <c r="AC2023" s="4">
        <f t="shared" si="795"/>
        <v>-0.23699999999999988</v>
      </c>
      <c r="AD2023" s="4"/>
      <c r="AE2023" s="4">
        <f t="shared" si="796"/>
        <v>6.3123278745272127E-2</v>
      </c>
      <c r="AF2023" s="31">
        <f t="shared" si="797"/>
        <v>4.9999999999999822E-2</v>
      </c>
      <c r="AG2023" s="31">
        <f t="shared" si="798"/>
        <v>-0.18700000000000006</v>
      </c>
      <c r="AH2023" s="3">
        <f t="shared" si="799"/>
        <v>1</v>
      </c>
      <c r="AI2023" s="40">
        <f t="shared" si="800"/>
        <v>3.8261472662119989E-2</v>
      </c>
      <c r="AJ2023" s="3">
        <f t="shared" si="801"/>
        <v>2.4258691206544003E-2</v>
      </c>
      <c r="AK2023" s="3">
        <f t="shared" si="802"/>
        <v>0.73150773988547524</v>
      </c>
    </row>
    <row r="2024" spans="1:37" s="3" customFormat="1" x14ac:dyDescent="0.25">
      <c r="A2024" s="9">
        <v>42330</v>
      </c>
      <c r="B2024" s="1" t="s">
        <v>33</v>
      </c>
      <c r="C2024" s="1" t="s">
        <v>54</v>
      </c>
      <c r="D2024">
        <v>18</v>
      </c>
      <c r="E2024" s="1">
        <v>13</v>
      </c>
      <c r="F2024">
        <f t="shared" si="778"/>
        <v>1</v>
      </c>
      <c r="G2024">
        <f t="shared" si="779"/>
        <v>0</v>
      </c>
      <c r="H2024" s="4">
        <v>2.11</v>
      </c>
      <c r="I2024" s="4">
        <v>1.8129999999999999</v>
      </c>
      <c r="J2024" s="4">
        <v>2.15</v>
      </c>
      <c r="K2024" s="4">
        <v>1.7869999999999999</v>
      </c>
      <c r="L2024" s="18">
        <f t="shared" si="780"/>
        <v>40</v>
      </c>
      <c r="M2024" s="18">
        <f t="shared" si="781"/>
        <v>55</v>
      </c>
      <c r="N2024" s="18">
        <f t="shared" si="782"/>
        <v>45</v>
      </c>
      <c r="O2024" s="18">
        <f t="shared" si="783"/>
        <v>55</v>
      </c>
      <c r="P2024" s="4">
        <f t="shared" si="784"/>
        <v>201511</v>
      </c>
      <c r="Q2024" s="23">
        <f t="shared" si="785"/>
        <v>2.11</v>
      </c>
      <c r="R2024" s="23">
        <f t="shared" si="786"/>
        <v>-2.130913201023902</v>
      </c>
      <c r="S2024" s="22">
        <f t="shared" si="787"/>
        <v>-2.091320102390215E-2</v>
      </c>
      <c r="T2024" s="5">
        <f t="shared" si="788"/>
        <v>0.85924170616113749</v>
      </c>
      <c r="U2024" s="5"/>
      <c r="V2024" s="5"/>
      <c r="W2024" s="5">
        <f t="shared" si="789"/>
        <v>1.1099999999999999</v>
      </c>
      <c r="X2024" s="4">
        <f t="shared" si="790"/>
        <v>1.1499999999999999</v>
      </c>
      <c r="Y2024" s="4">
        <f t="shared" si="791"/>
        <v>4.0000000000000036E-2</v>
      </c>
      <c r="Z2024" s="30">
        <f t="shared" si="792"/>
        <v>2015</v>
      </c>
      <c r="AA2024" s="4">
        <f t="shared" si="793"/>
        <v>-1</v>
      </c>
      <c r="AB2024" s="4">
        <f t="shared" si="794"/>
        <v>-1</v>
      </c>
      <c r="AC2024" s="4">
        <f t="shared" si="795"/>
        <v>0</v>
      </c>
      <c r="AD2024" s="4"/>
      <c r="AE2024" s="4">
        <f t="shared" si="796"/>
        <v>8.8173702193320991E-3</v>
      </c>
      <c r="AF2024" s="31">
        <f t="shared" si="797"/>
        <v>0.10999999999999988</v>
      </c>
      <c r="AG2024" s="31">
        <f t="shared" si="798"/>
        <v>0.14999999999999991</v>
      </c>
      <c r="AH2024" s="3">
        <f t="shared" si="799"/>
        <v>0</v>
      </c>
      <c r="AI2024" s="40" t="b">
        <f t="shared" si="800"/>
        <v>0</v>
      </c>
      <c r="AJ2024" s="3">
        <f t="shared" si="801"/>
        <v>2.4871271985725363E-2</v>
      </c>
      <c r="AK2024" s="3">
        <f t="shared" si="802"/>
        <v>0.73192408972781919</v>
      </c>
    </row>
    <row r="2025" spans="1:37" s="3" customFormat="1" x14ac:dyDescent="0.25">
      <c r="A2025" s="9">
        <v>42330</v>
      </c>
      <c r="B2025" s="1" t="s">
        <v>47</v>
      </c>
      <c r="C2025" s="1" t="s">
        <v>53</v>
      </c>
      <c r="D2025">
        <v>24</v>
      </c>
      <c r="E2025" s="1">
        <v>17</v>
      </c>
      <c r="F2025">
        <f t="shared" si="778"/>
        <v>1</v>
      </c>
      <c r="G2025">
        <f t="shared" si="779"/>
        <v>0</v>
      </c>
      <c r="H2025" s="4">
        <v>2.5299999999999998</v>
      </c>
      <c r="I2025" s="4">
        <v>1.5880000000000001</v>
      </c>
      <c r="J2025" s="4">
        <v>2.79</v>
      </c>
      <c r="K2025" s="4">
        <v>1.502</v>
      </c>
      <c r="L2025" s="18">
        <f t="shared" si="780"/>
        <v>30</v>
      </c>
      <c r="M2025" s="18">
        <f t="shared" si="781"/>
        <v>60</v>
      </c>
      <c r="N2025" s="18">
        <f t="shared" si="782"/>
        <v>35</v>
      </c>
      <c r="O2025" s="18">
        <f t="shared" si="783"/>
        <v>65</v>
      </c>
      <c r="P2025" s="4">
        <f t="shared" si="784"/>
        <v>201511</v>
      </c>
      <c r="Q2025" s="23">
        <f t="shared" si="785"/>
        <v>2.5299999999999998</v>
      </c>
      <c r="R2025" s="23">
        <f t="shared" si="786"/>
        <v>-2.3542750433506736</v>
      </c>
      <c r="S2025" s="22">
        <f t="shared" si="787"/>
        <v>0.17572495664932619</v>
      </c>
      <c r="T2025" s="5">
        <f t="shared" si="788"/>
        <v>0.62766798418972336</v>
      </c>
      <c r="U2025" s="5"/>
      <c r="V2025" s="5"/>
      <c r="W2025" s="5">
        <f t="shared" si="789"/>
        <v>1.5299999999999998</v>
      </c>
      <c r="X2025" s="4">
        <f t="shared" si="790"/>
        <v>1.79</v>
      </c>
      <c r="Y2025" s="4">
        <f t="shared" si="791"/>
        <v>0.26000000000000023</v>
      </c>
      <c r="Z2025" s="30">
        <f t="shared" si="792"/>
        <v>2015</v>
      </c>
      <c r="AA2025" s="4">
        <f t="shared" si="793"/>
        <v>-1</v>
      </c>
      <c r="AB2025" s="4">
        <f t="shared" si="794"/>
        <v>-1</v>
      </c>
      <c r="AC2025" s="4">
        <f t="shared" si="795"/>
        <v>0</v>
      </c>
      <c r="AD2025" s="4"/>
      <c r="AE2025" s="4">
        <f t="shared" si="796"/>
        <v>3.6833977927947126E-2</v>
      </c>
      <c r="AF2025" s="31">
        <f t="shared" si="797"/>
        <v>0.5299999999999998</v>
      </c>
      <c r="AG2025" s="31">
        <f t="shared" si="798"/>
        <v>0.79</v>
      </c>
      <c r="AH2025" s="3">
        <f t="shared" si="799"/>
        <v>1</v>
      </c>
      <c r="AI2025" s="40">
        <f t="shared" si="800"/>
        <v>1.1854139017541954E-2</v>
      </c>
      <c r="AJ2025" s="3">
        <f t="shared" si="801"/>
        <v>2.4371053909664986E-2</v>
      </c>
      <c r="AK2025" s="3">
        <f t="shared" si="802"/>
        <v>0.74488011894783868</v>
      </c>
    </row>
    <row r="2026" spans="1:37" s="3" customFormat="1" x14ac:dyDescent="0.25">
      <c r="A2026" s="9">
        <v>42330</v>
      </c>
      <c r="B2026" s="1" t="s">
        <v>51</v>
      </c>
      <c r="C2026" s="1" t="s">
        <v>37</v>
      </c>
      <c r="D2026">
        <v>14</v>
      </c>
      <c r="E2026" s="1">
        <v>24</v>
      </c>
      <c r="F2026">
        <f t="shared" si="778"/>
        <v>0</v>
      </c>
      <c r="G2026">
        <f t="shared" si="779"/>
        <v>1</v>
      </c>
      <c r="H2026" s="4">
        <v>1.9430000000000001</v>
      </c>
      <c r="I2026" s="4">
        <v>1.9610000000000001</v>
      </c>
      <c r="J2026" s="4">
        <v>2.21</v>
      </c>
      <c r="K2026" s="4">
        <v>1.746</v>
      </c>
      <c r="L2026" s="18">
        <f t="shared" si="780"/>
        <v>50</v>
      </c>
      <c r="M2026" s="18">
        <f t="shared" si="781"/>
        <v>50</v>
      </c>
      <c r="N2026" s="18">
        <f t="shared" si="782"/>
        <v>45</v>
      </c>
      <c r="O2026" s="18">
        <f t="shared" si="783"/>
        <v>55</v>
      </c>
      <c r="P2026" s="4">
        <f t="shared" si="784"/>
        <v>201511</v>
      </c>
      <c r="Q2026" s="23">
        <f t="shared" si="785"/>
        <v>0.99082100968893416</v>
      </c>
      <c r="R2026" s="23">
        <f t="shared" si="786"/>
        <v>-2.1010281133893089</v>
      </c>
      <c r="S2026" s="22">
        <f t="shared" si="787"/>
        <v>-1.1102071037003749</v>
      </c>
      <c r="T2026" s="5">
        <f t="shared" si="788"/>
        <v>1.0092640247040658</v>
      </c>
      <c r="U2026" s="5"/>
      <c r="V2026" s="5"/>
      <c r="W2026" s="5">
        <f t="shared" si="789"/>
        <v>-1</v>
      </c>
      <c r="X2026" s="4">
        <f t="shared" si="790"/>
        <v>-1</v>
      </c>
      <c r="Y2026" s="4">
        <f t="shared" si="791"/>
        <v>0</v>
      </c>
      <c r="Z2026" s="30">
        <f t="shared" si="792"/>
        <v>2015</v>
      </c>
      <c r="AA2026" s="4">
        <f t="shared" si="793"/>
        <v>0.96100000000000008</v>
      </c>
      <c r="AB2026" s="4">
        <f t="shared" si="794"/>
        <v>0.746</v>
      </c>
      <c r="AC2026" s="4">
        <f t="shared" si="795"/>
        <v>-0.21500000000000008</v>
      </c>
      <c r="AD2026" s="4"/>
      <c r="AE2026" s="4">
        <f t="shared" si="796"/>
        <v>6.217935133196556E-2</v>
      </c>
      <c r="AF2026" s="31">
        <f t="shared" si="797"/>
        <v>-3.8999999999999924E-2</v>
      </c>
      <c r="AG2026" s="31">
        <f t="shared" si="798"/>
        <v>-0.254</v>
      </c>
      <c r="AH2026" s="3">
        <f t="shared" si="799"/>
        <v>1</v>
      </c>
      <c r="AI2026" s="40">
        <f t="shared" si="800"/>
        <v>3.7567406046873364E-2</v>
      </c>
      <c r="AJ2026" s="3">
        <f t="shared" si="801"/>
        <v>2.4020747950819654E-2</v>
      </c>
      <c r="AK2026" s="3">
        <f t="shared" si="802"/>
        <v>0.73108871966677746</v>
      </c>
    </row>
    <row r="2027" spans="1:37" s="3" customFormat="1" x14ac:dyDescent="0.25">
      <c r="A2027" s="9">
        <v>42330</v>
      </c>
      <c r="B2027" s="1" t="s">
        <v>55</v>
      </c>
      <c r="C2027" s="1" t="s">
        <v>39</v>
      </c>
      <c r="D2027">
        <v>17</v>
      </c>
      <c r="E2027" s="1">
        <v>45</v>
      </c>
      <c r="F2027">
        <f t="shared" si="778"/>
        <v>0</v>
      </c>
      <c r="G2027">
        <f t="shared" si="779"/>
        <v>1</v>
      </c>
      <c r="H2027" s="4">
        <v>1.429</v>
      </c>
      <c r="I2027" s="4">
        <v>3.08</v>
      </c>
      <c r="J2027" s="4">
        <v>1.325</v>
      </c>
      <c r="K2027" s="4">
        <v>3.7</v>
      </c>
      <c r="L2027" s="18">
        <f t="shared" si="780"/>
        <v>60</v>
      </c>
      <c r="M2027" s="18">
        <f t="shared" si="781"/>
        <v>30</v>
      </c>
      <c r="N2027" s="18">
        <f t="shared" si="782"/>
        <v>75</v>
      </c>
      <c r="O2027" s="18">
        <f t="shared" si="783"/>
        <v>25</v>
      </c>
      <c r="P2027" s="4">
        <f t="shared" si="784"/>
        <v>201511</v>
      </c>
      <c r="Q2027" s="23">
        <f t="shared" si="785"/>
        <v>0.46396103896103896</v>
      </c>
      <c r="R2027" s="23">
        <f t="shared" si="786"/>
        <v>-2.8117715617715615</v>
      </c>
      <c r="S2027" s="22">
        <f t="shared" si="787"/>
        <v>-2.3478105228105224</v>
      </c>
      <c r="T2027" s="5">
        <f t="shared" si="788"/>
        <v>2.1553533939818053</v>
      </c>
      <c r="U2027" s="5"/>
      <c r="V2027" s="5"/>
      <c r="W2027" s="5">
        <f t="shared" si="789"/>
        <v>-1</v>
      </c>
      <c r="X2027" s="4">
        <f t="shared" si="790"/>
        <v>-1</v>
      </c>
      <c r="Y2027" s="4">
        <f t="shared" si="791"/>
        <v>0</v>
      </c>
      <c r="Z2027" s="30">
        <f t="shared" si="792"/>
        <v>2015</v>
      </c>
      <c r="AA2027" s="4">
        <f t="shared" si="793"/>
        <v>2.08</v>
      </c>
      <c r="AB2027" s="4">
        <f t="shared" si="794"/>
        <v>2.7</v>
      </c>
      <c r="AC2027" s="4">
        <f t="shared" si="795"/>
        <v>0.62000000000000011</v>
      </c>
      <c r="AD2027" s="4"/>
      <c r="AE2027" s="4">
        <f t="shared" si="796"/>
        <v>-5.4926918150969839E-2</v>
      </c>
      <c r="AF2027" s="31">
        <f t="shared" si="797"/>
        <v>1.08</v>
      </c>
      <c r="AG2027" s="31">
        <f t="shared" si="798"/>
        <v>1.7000000000000002</v>
      </c>
      <c r="AH2027" s="3">
        <f t="shared" si="799"/>
        <v>1</v>
      </c>
      <c r="AI2027" s="40">
        <f t="shared" si="800"/>
        <v>2.9939666748624028E-2</v>
      </c>
      <c r="AJ2027" s="3">
        <f t="shared" si="801"/>
        <v>2.38811266356177E-2</v>
      </c>
      <c r="AK2027" s="3">
        <f t="shared" si="802"/>
        <v>0.76723678631491687</v>
      </c>
    </row>
    <row r="2028" spans="1:37" s="3" customFormat="1" x14ac:dyDescent="0.25">
      <c r="A2028" s="9">
        <v>42327</v>
      </c>
      <c r="B2028" s="1" t="s">
        <v>56</v>
      </c>
      <c r="C2028" s="1" t="s">
        <v>50</v>
      </c>
      <c r="D2028">
        <v>19</v>
      </c>
      <c r="E2028" s="1">
        <v>13</v>
      </c>
      <c r="F2028">
        <f t="shared" si="778"/>
        <v>1</v>
      </c>
      <c r="G2028">
        <f t="shared" si="779"/>
        <v>0</v>
      </c>
      <c r="H2028" s="4">
        <v>1.6890000000000001</v>
      </c>
      <c r="I2028" s="4">
        <v>2.31</v>
      </c>
      <c r="J2028" s="4">
        <v>1.714</v>
      </c>
      <c r="K2028" s="4">
        <v>2.27</v>
      </c>
      <c r="L2028" s="18">
        <f t="shared" si="780"/>
        <v>50</v>
      </c>
      <c r="M2028" s="18">
        <f t="shared" si="781"/>
        <v>40</v>
      </c>
      <c r="N2028" s="18">
        <f t="shared" si="782"/>
        <v>55</v>
      </c>
      <c r="O2028" s="18">
        <f t="shared" si="783"/>
        <v>40</v>
      </c>
      <c r="P2028" s="4">
        <f t="shared" si="784"/>
        <v>201511</v>
      </c>
      <c r="Q2028" s="23">
        <f t="shared" si="785"/>
        <v>1.6890000000000001</v>
      </c>
      <c r="R2028" s="23">
        <f t="shared" si="786"/>
        <v>-2.2147375884953302</v>
      </c>
      <c r="S2028" s="22">
        <f t="shared" si="787"/>
        <v>-0.52573758849533014</v>
      </c>
      <c r="T2028" s="5">
        <f t="shared" si="788"/>
        <v>1.3676731793960923</v>
      </c>
      <c r="U2028" s="5"/>
      <c r="V2028" s="5"/>
      <c r="W2028" s="5">
        <f t="shared" si="789"/>
        <v>0.68900000000000006</v>
      </c>
      <c r="X2028" s="4">
        <f t="shared" si="790"/>
        <v>0.71399999999999997</v>
      </c>
      <c r="Y2028" s="4">
        <f t="shared" si="791"/>
        <v>2.4999999999999911E-2</v>
      </c>
      <c r="Z2028" s="30">
        <f t="shared" si="792"/>
        <v>2015</v>
      </c>
      <c r="AA2028" s="4">
        <f t="shared" si="793"/>
        <v>-1</v>
      </c>
      <c r="AB2028" s="4">
        <f t="shared" si="794"/>
        <v>-1</v>
      </c>
      <c r="AC2028" s="4">
        <f t="shared" si="795"/>
        <v>0</v>
      </c>
      <c r="AD2028" s="4"/>
      <c r="AE2028" s="4">
        <f t="shared" si="796"/>
        <v>8.635739664919484E-3</v>
      </c>
      <c r="AF2028" s="31">
        <f t="shared" si="797"/>
        <v>-0.31099999999999994</v>
      </c>
      <c r="AG2028" s="31">
        <f t="shared" si="798"/>
        <v>-0.28600000000000003</v>
      </c>
      <c r="AH2028" s="3">
        <f t="shared" si="799"/>
        <v>0</v>
      </c>
      <c r="AI2028" s="40" t="b">
        <f t="shared" si="800"/>
        <v>0</v>
      </c>
      <c r="AJ2028" s="3">
        <f t="shared" si="801"/>
        <v>2.4358589647411888E-2</v>
      </c>
      <c r="AK2028" s="3">
        <f t="shared" si="802"/>
        <v>0.73729511703502604</v>
      </c>
    </row>
    <row r="2029" spans="1:37" s="3" customFormat="1" x14ac:dyDescent="0.25">
      <c r="A2029" s="9">
        <v>42324</v>
      </c>
      <c r="B2029" s="1" t="s">
        <v>44</v>
      </c>
      <c r="C2029" s="1" t="s">
        <v>47</v>
      </c>
      <c r="D2029">
        <v>6</v>
      </c>
      <c r="E2029" s="1">
        <v>10</v>
      </c>
      <c r="F2029">
        <f t="shared" si="778"/>
        <v>0</v>
      </c>
      <c r="G2029">
        <f t="shared" si="779"/>
        <v>1</v>
      </c>
      <c r="H2029" s="4">
        <v>1.181</v>
      </c>
      <c r="I2029" s="4">
        <v>5.61</v>
      </c>
      <c r="J2029" s="4">
        <v>1.212</v>
      </c>
      <c r="K2029" s="4">
        <v>5</v>
      </c>
      <c r="L2029" s="18">
        <f t="shared" si="780"/>
        <v>80</v>
      </c>
      <c r="M2029" s="18">
        <f t="shared" si="781"/>
        <v>15</v>
      </c>
      <c r="N2029" s="18">
        <f t="shared" si="782"/>
        <v>80</v>
      </c>
      <c r="O2029" s="18">
        <f t="shared" si="783"/>
        <v>20</v>
      </c>
      <c r="P2029" s="4">
        <f t="shared" si="784"/>
        <v>201511</v>
      </c>
      <c r="Q2029" s="23">
        <f t="shared" si="785"/>
        <v>0.2105169340463458</v>
      </c>
      <c r="R2029" s="23">
        <f t="shared" si="786"/>
        <v>-5.7417816181493491</v>
      </c>
      <c r="S2029" s="22">
        <f t="shared" si="787"/>
        <v>-5.5312646841030029</v>
      </c>
      <c r="T2029" s="5">
        <f t="shared" si="788"/>
        <v>4.750211685012701</v>
      </c>
      <c r="U2029" s="5"/>
      <c r="V2029" s="5"/>
      <c r="W2029" s="5">
        <f t="shared" si="789"/>
        <v>-1</v>
      </c>
      <c r="X2029" s="4">
        <f t="shared" si="790"/>
        <v>-1</v>
      </c>
      <c r="Y2029" s="4">
        <f t="shared" si="791"/>
        <v>0</v>
      </c>
      <c r="Z2029" s="30">
        <f t="shared" si="792"/>
        <v>2015</v>
      </c>
      <c r="AA2029" s="4">
        <f t="shared" si="793"/>
        <v>4.6100000000000003</v>
      </c>
      <c r="AB2029" s="4">
        <f t="shared" si="794"/>
        <v>4</v>
      </c>
      <c r="AC2029" s="4">
        <f t="shared" si="795"/>
        <v>-0.61000000000000032</v>
      </c>
      <c r="AD2029" s="4"/>
      <c r="AE2029" s="4">
        <f t="shared" si="796"/>
        <v>2.1657542553577991E-2</v>
      </c>
      <c r="AF2029" s="31">
        <f t="shared" si="797"/>
        <v>3.6100000000000003</v>
      </c>
      <c r="AG2029" s="31">
        <f t="shared" si="798"/>
        <v>3</v>
      </c>
      <c r="AH2029" s="3">
        <f t="shared" si="799"/>
        <v>0</v>
      </c>
      <c r="AI2029" s="40" t="b">
        <f t="shared" si="800"/>
        <v>0</v>
      </c>
      <c r="AJ2029" s="3">
        <f t="shared" si="801"/>
        <v>2.4383743189515528E-2</v>
      </c>
      <c r="AK2029" s="3">
        <f t="shared" si="802"/>
        <v>0.84529362405738007</v>
      </c>
    </row>
    <row r="2030" spans="1:37" s="3" customFormat="1" x14ac:dyDescent="0.25">
      <c r="A2030" s="9">
        <v>42323</v>
      </c>
      <c r="B2030" s="1" t="s">
        <v>61</v>
      </c>
      <c r="C2030" s="1" t="s">
        <v>63</v>
      </c>
      <c r="D2030">
        <v>32</v>
      </c>
      <c r="E2030" s="1">
        <v>39</v>
      </c>
      <c r="F2030">
        <f t="shared" si="778"/>
        <v>0</v>
      </c>
      <c r="G2030">
        <f t="shared" si="779"/>
        <v>1</v>
      </c>
      <c r="H2030" s="4">
        <v>1.6319999999999999</v>
      </c>
      <c r="I2030" s="4">
        <v>2.4300000000000002</v>
      </c>
      <c r="J2030" s="4">
        <v>1.6659999999999999</v>
      </c>
      <c r="K2030" s="4">
        <v>2.36</v>
      </c>
      <c r="L2030" s="18">
        <f t="shared" si="780"/>
        <v>60</v>
      </c>
      <c r="M2030" s="18">
        <f t="shared" si="781"/>
        <v>40</v>
      </c>
      <c r="N2030" s="18">
        <f t="shared" si="782"/>
        <v>60</v>
      </c>
      <c r="O2030" s="18">
        <f t="shared" si="783"/>
        <v>40</v>
      </c>
      <c r="P2030" s="4">
        <f t="shared" si="784"/>
        <v>201511</v>
      </c>
      <c r="Q2030" s="23">
        <f t="shared" si="785"/>
        <v>0.67160493827160483</v>
      </c>
      <c r="R2030" s="23">
        <f t="shared" si="786"/>
        <v>-2.2815791803133578</v>
      </c>
      <c r="S2030" s="22">
        <f t="shared" si="787"/>
        <v>-1.6099742420417531</v>
      </c>
      <c r="T2030" s="5">
        <f t="shared" si="788"/>
        <v>1.4889705882352944</v>
      </c>
      <c r="U2030" s="5"/>
      <c r="V2030" s="5"/>
      <c r="W2030" s="5">
        <f t="shared" si="789"/>
        <v>-1</v>
      </c>
      <c r="X2030" s="4">
        <f t="shared" si="790"/>
        <v>-1</v>
      </c>
      <c r="Y2030" s="4">
        <f t="shared" si="791"/>
        <v>0</v>
      </c>
      <c r="Z2030" s="30">
        <f t="shared" si="792"/>
        <v>2015</v>
      </c>
      <c r="AA2030" s="4">
        <f t="shared" si="793"/>
        <v>1.4300000000000002</v>
      </c>
      <c r="AB2030" s="4">
        <f t="shared" si="794"/>
        <v>1.3599999999999999</v>
      </c>
      <c r="AC2030" s="4">
        <f t="shared" si="795"/>
        <v>-7.0000000000000284E-2</v>
      </c>
      <c r="AD2030" s="4"/>
      <c r="AE2030" s="4">
        <f t="shared" si="796"/>
        <v>1.2505002000800292E-2</v>
      </c>
      <c r="AF2030" s="31">
        <f t="shared" si="797"/>
        <v>0.43000000000000016</v>
      </c>
      <c r="AG2030" s="31">
        <f t="shared" si="798"/>
        <v>0.35999999999999988</v>
      </c>
      <c r="AH2030" s="3">
        <f t="shared" si="799"/>
        <v>0</v>
      </c>
      <c r="AI2030" s="40" t="b">
        <f t="shared" si="800"/>
        <v>0</v>
      </c>
      <c r="AJ2030" s="3">
        <f t="shared" si="801"/>
        <v>2.3692762186115268E-2</v>
      </c>
      <c r="AK2030" s="3">
        <f t="shared" si="802"/>
        <v>0.74172220916442955</v>
      </c>
    </row>
    <row r="2031" spans="1:37" s="3" customFormat="1" x14ac:dyDescent="0.25">
      <c r="A2031" s="9">
        <v>42323</v>
      </c>
      <c r="B2031" s="1" t="s">
        <v>35</v>
      </c>
      <c r="C2031" s="1" t="s">
        <v>49</v>
      </c>
      <c r="D2031">
        <v>13</v>
      </c>
      <c r="E2031" s="1">
        <v>29</v>
      </c>
      <c r="F2031">
        <f t="shared" si="778"/>
        <v>0</v>
      </c>
      <c r="G2031">
        <f t="shared" si="779"/>
        <v>1</v>
      </c>
      <c r="H2031" s="4">
        <v>1.37</v>
      </c>
      <c r="I2031" s="4">
        <v>3.39</v>
      </c>
      <c r="J2031" s="4">
        <v>1.4950000000000001</v>
      </c>
      <c r="K2031" s="4">
        <v>2.81</v>
      </c>
      <c r="L2031" s="18">
        <f t="shared" si="780"/>
        <v>70</v>
      </c>
      <c r="M2031" s="18">
        <f t="shared" si="781"/>
        <v>25</v>
      </c>
      <c r="N2031" s="18">
        <f t="shared" si="782"/>
        <v>65</v>
      </c>
      <c r="O2031" s="18">
        <f t="shared" si="783"/>
        <v>35</v>
      </c>
      <c r="P2031" s="4">
        <f t="shared" si="784"/>
        <v>201511</v>
      </c>
      <c r="Q2031" s="23">
        <f t="shared" si="785"/>
        <v>0.40412979351032452</v>
      </c>
      <c r="R2031" s="23">
        <f t="shared" si="786"/>
        <v>-3.1211127445437059</v>
      </c>
      <c r="S2031" s="22">
        <f t="shared" si="787"/>
        <v>-2.7169829510333816</v>
      </c>
      <c r="T2031" s="5">
        <f t="shared" si="788"/>
        <v>2.4744525547445253</v>
      </c>
      <c r="U2031" s="5"/>
      <c r="V2031" s="5"/>
      <c r="W2031" s="5">
        <f t="shared" si="789"/>
        <v>-1</v>
      </c>
      <c r="X2031" s="4">
        <f t="shared" si="790"/>
        <v>-1</v>
      </c>
      <c r="Y2031" s="4">
        <f t="shared" si="791"/>
        <v>0</v>
      </c>
      <c r="Z2031" s="30">
        <f t="shared" si="792"/>
        <v>2015</v>
      </c>
      <c r="AA2031" s="4">
        <f t="shared" si="793"/>
        <v>2.39</v>
      </c>
      <c r="AB2031" s="4">
        <f t="shared" si="794"/>
        <v>1.81</v>
      </c>
      <c r="AC2031" s="4">
        <f t="shared" si="795"/>
        <v>-0.58000000000000007</v>
      </c>
      <c r="AD2031" s="4"/>
      <c r="AE2031" s="4">
        <f t="shared" si="796"/>
        <v>6.1030686229035958E-2</v>
      </c>
      <c r="AF2031" s="31">
        <f t="shared" si="797"/>
        <v>1.3900000000000001</v>
      </c>
      <c r="AG2031" s="31">
        <f t="shared" si="798"/>
        <v>0.81</v>
      </c>
      <c r="AH2031" s="3">
        <f t="shared" si="799"/>
        <v>1</v>
      </c>
      <c r="AI2031" s="40">
        <f t="shared" si="800"/>
        <v>3.6118428192302821E-2</v>
      </c>
      <c r="AJ2031" s="3">
        <f t="shared" si="801"/>
        <v>2.4306722689075522E-2</v>
      </c>
      <c r="AK2031" s="3">
        <f t="shared" si="802"/>
        <v>0.77931824859790866</v>
      </c>
    </row>
    <row r="2032" spans="1:37" s="3" customFormat="1" x14ac:dyDescent="0.25">
      <c r="A2032" s="9">
        <v>42323</v>
      </c>
      <c r="B2032" s="1" t="s">
        <v>34</v>
      </c>
      <c r="C2032" s="1" t="s">
        <v>52</v>
      </c>
      <c r="D2032">
        <v>26</v>
      </c>
      <c r="E2032" s="1">
        <v>27</v>
      </c>
      <c r="F2032">
        <f t="shared" si="778"/>
        <v>0</v>
      </c>
      <c r="G2032">
        <f t="shared" si="779"/>
        <v>1</v>
      </c>
      <c r="H2032" s="4">
        <v>3.77</v>
      </c>
      <c r="I2032" s="4">
        <v>1.3169999999999999</v>
      </c>
      <c r="J2032" s="4">
        <v>3.81</v>
      </c>
      <c r="K2032" s="4">
        <v>1.3120000000000001</v>
      </c>
      <c r="L2032" s="18">
        <f t="shared" si="780"/>
        <v>20</v>
      </c>
      <c r="M2032" s="18">
        <f t="shared" si="781"/>
        <v>75</v>
      </c>
      <c r="N2032" s="18">
        <f t="shared" si="782"/>
        <v>25</v>
      </c>
      <c r="O2032" s="18">
        <f t="shared" si="783"/>
        <v>75</v>
      </c>
      <c r="P2032" s="4">
        <f t="shared" si="784"/>
        <v>201511</v>
      </c>
      <c r="Q2032" s="23">
        <f t="shared" si="785"/>
        <v>2.8625664388762342</v>
      </c>
      <c r="R2032" s="23">
        <f t="shared" si="786"/>
        <v>-3.5155849628170239</v>
      </c>
      <c r="S2032" s="22">
        <f t="shared" si="787"/>
        <v>-0.65301852394078974</v>
      </c>
      <c r="T2032" s="5">
        <f t="shared" si="788"/>
        <v>0.34933687002652519</v>
      </c>
      <c r="U2032" s="5"/>
      <c r="V2032" s="5"/>
      <c r="W2032" s="5">
        <f t="shared" si="789"/>
        <v>-1</v>
      </c>
      <c r="X2032" s="4">
        <f t="shared" si="790"/>
        <v>-1</v>
      </c>
      <c r="Y2032" s="4">
        <f t="shared" si="791"/>
        <v>0</v>
      </c>
      <c r="Z2032" s="30">
        <f t="shared" si="792"/>
        <v>2015</v>
      </c>
      <c r="AA2032" s="4">
        <f t="shared" si="793"/>
        <v>0.31699999999999995</v>
      </c>
      <c r="AB2032" s="4">
        <f t="shared" si="794"/>
        <v>0.31200000000000006</v>
      </c>
      <c r="AC2032" s="4">
        <f t="shared" si="795"/>
        <v>-4.9999999999998934E-3</v>
      </c>
      <c r="AD2032" s="4"/>
      <c r="AE2032" s="4">
        <f t="shared" si="796"/>
        <v>2.7847977888705855E-3</v>
      </c>
      <c r="AF2032" s="31">
        <f t="shared" si="797"/>
        <v>-0.68300000000000005</v>
      </c>
      <c r="AG2032" s="31">
        <f t="shared" si="798"/>
        <v>-0.68799999999999994</v>
      </c>
      <c r="AH2032" s="3">
        <f t="shared" si="799"/>
        <v>0</v>
      </c>
      <c r="AI2032" s="40" t="b">
        <f t="shared" si="800"/>
        <v>0</v>
      </c>
      <c r="AJ2032" s="3">
        <f t="shared" si="801"/>
        <v>2.3965008846078217E-2</v>
      </c>
      <c r="AK2032" s="3">
        <f t="shared" si="802"/>
        <v>0.79364856788846494</v>
      </c>
    </row>
    <row r="2033" spans="1:37" s="3" customFormat="1" x14ac:dyDescent="0.25">
      <c r="A2033" s="9">
        <v>42323</v>
      </c>
      <c r="B2033" s="1" t="s">
        <v>54</v>
      </c>
      <c r="C2033" s="1" t="s">
        <v>60</v>
      </c>
      <c r="D2033">
        <v>14</v>
      </c>
      <c r="E2033" s="1">
        <v>30</v>
      </c>
      <c r="F2033">
        <f t="shared" si="778"/>
        <v>0</v>
      </c>
      <c r="G2033">
        <f t="shared" si="779"/>
        <v>1</v>
      </c>
      <c r="H2033" s="4">
        <v>1.6659999999999999</v>
      </c>
      <c r="I2033" s="4">
        <v>2.36</v>
      </c>
      <c r="J2033" s="4">
        <v>1.609</v>
      </c>
      <c r="K2033" s="4">
        <v>2.48</v>
      </c>
      <c r="L2033" s="18">
        <f t="shared" si="780"/>
        <v>60</v>
      </c>
      <c r="M2033" s="18">
        <f t="shared" si="781"/>
        <v>40</v>
      </c>
      <c r="N2033" s="18">
        <f t="shared" si="782"/>
        <v>60</v>
      </c>
      <c r="O2033" s="18">
        <f t="shared" si="783"/>
        <v>40</v>
      </c>
      <c r="P2033" s="4">
        <f t="shared" si="784"/>
        <v>201511</v>
      </c>
      <c r="Q2033" s="23">
        <f t="shared" si="785"/>
        <v>0.70593220338983054</v>
      </c>
      <c r="R2033" s="23">
        <f t="shared" si="786"/>
        <v>-2.2367956191485607</v>
      </c>
      <c r="S2033" s="22">
        <f t="shared" si="787"/>
        <v>-1.5308634157587302</v>
      </c>
      <c r="T2033" s="5">
        <f t="shared" si="788"/>
        <v>1.4165666266506602</v>
      </c>
      <c r="U2033" s="5"/>
      <c r="V2033" s="5"/>
      <c r="W2033" s="5">
        <f t="shared" si="789"/>
        <v>-1</v>
      </c>
      <c r="X2033" s="4">
        <f t="shared" si="790"/>
        <v>-1</v>
      </c>
      <c r="Y2033" s="4">
        <f t="shared" si="791"/>
        <v>0</v>
      </c>
      <c r="Z2033" s="30">
        <f t="shared" si="792"/>
        <v>2015</v>
      </c>
      <c r="AA2033" s="4">
        <f t="shared" si="793"/>
        <v>1.3599999999999999</v>
      </c>
      <c r="AB2033" s="4">
        <f t="shared" si="794"/>
        <v>1.48</v>
      </c>
      <c r="AC2033" s="4">
        <f t="shared" si="795"/>
        <v>0.12000000000000011</v>
      </c>
      <c r="AD2033" s="4"/>
      <c r="AE2033" s="4">
        <f t="shared" si="796"/>
        <v>-2.1263943737843127E-2</v>
      </c>
      <c r="AF2033" s="31">
        <f t="shared" si="797"/>
        <v>0.35999999999999988</v>
      </c>
      <c r="AG2033" s="31">
        <f t="shared" si="798"/>
        <v>0.48</v>
      </c>
      <c r="AH2033" s="3">
        <f t="shared" si="799"/>
        <v>0</v>
      </c>
      <c r="AI2033" s="40" t="b">
        <f t="shared" si="800"/>
        <v>0</v>
      </c>
      <c r="AJ2033" s="3">
        <f t="shared" si="801"/>
        <v>2.3407848981619517E-2</v>
      </c>
      <c r="AK2033" s="3">
        <f t="shared" si="802"/>
        <v>0.7395647471875858</v>
      </c>
    </row>
    <row r="2034" spans="1:37" s="3" customFormat="1" x14ac:dyDescent="0.25">
      <c r="A2034" s="9">
        <v>42323</v>
      </c>
      <c r="B2034" s="1" t="s">
        <v>43</v>
      </c>
      <c r="C2034" s="1" t="s">
        <v>56</v>
      </c>
      <c r="D2034">
        <v>20</v>
      </c>
      <c r="E2034" s="1">
        <v>22</v>
      </c>
      <c r="F2034">
        <f t="shared" si="778"/>
        <v>0</v>
      </c>
      <c r="G2034">
        <f t="shared" si="779"/>
        <v>1</v>
      </c>
      <c r="H2034" s="4">
        <v>1.4379999999999999</v>
      </c>
      <c r="I2034" s="4">
        <v>3.04</v>
      </c>
      <c r="J2034" s="4">
        <v>1.48</v>
      </c>
      <c r="K2034" s="4">
        <v>2.86</v>
      </c>
      <c r="L2034" s="18">
        <f t="shared" si="780"/>
        <v>60</v>
      </c>
      <c r="M2034" s="18">
        <f t="shared" si="781"/>
        <v>30</v>
      </c>
      <c r="N2034" s="18">
        <f t="shared" si="782"/>
        <v>65</v>
      </c>
      <c r="O2034" s="18">
        <f t="shared" si="783"/>
        <v>30</v>
      </c>
      <c r="P2034" s="4">
        <f t="shared" si="784"/>
        <v>201511</v>
      </c>
      <c r="Q2034" s="23">
        <f t="shared" si="785"/>
        <v>0.47302631578947368</v>
      </c>
      <c r="R2034" s="23">
        <f t="shared" si="786"/>
        <v>-2.7733011012624229</v>
      </c>
      <c r="S2034" s="22">
        <f t="shared" si="787"/>
        <v>-2.3002747854729493</v>
      </c>
      <c r="T2034" s="5">
        <f t="shared" si="788"/>
        <v>2.1140472878998611</v>
      </c>
      <c r="U2034" s="5"/>
      <c r="V2034" s="5"/>
      <c r="W2034" s="5">
        <f t="shared" si="789"/>
        <v>-1</v>
      </c>
      <c r="X2034" s="4">
        <f t="shared" si="790"/>
        <v>-1</v>
      </c>
      <c r="Y2034" s="4">
        <f t="shared" si="791"/>
        <v>0</v>
      </c>
      <c r="Z2034" s="30">
        <f t="shared" si="792"/>
        <v>2015</v>
      </c>
      <c r="AA2034" s="4">
        <f t="shared" si="793"/>
        <v>2.04</v>
      </c>
      <c r="AB2034" s="4">
        <f t="shared" si="794"/>
        <v>1.8599999999999999</v>
      </c>
      <c r="AC2034" s="4">
        <f t="shared" si="795"/>
        <v>-0.18000000000000016</v>
      </c>
      <c r="AD2034" s="4"/>
      <c r="AE2034" s="4">
        <f t="shared" si="796"/>
        <v>1.9734616396647087E-2</v>
      </c>
      <c r="AF2034" s="31">
        <f t="shared" si="797"/>
        <v>1.04</v>
      </c>
      <c r="AG2034" s="31">
        <f t="shared" si="798"/>
        <v>0.85999999999999988</v>
      </c>
      <c r="AH2034" s="3">
        <f t="shared" si="799"/>
        <v>0</v>
      </c>
      <c r="AI2034" s="40" t="b">
        <f t="shared" si="800"/>
        <v>0</v>
      </c>
      <c r="AJ2034" s="3">
        <f t="shared" si="801"/>
        <v>2.3778472532380412E-2</v>
      </c>
      <c r="AK2034" s="3">
        <f t="shared" si="802"/>
        <v>0.76567471714795421</v>
      </c>
    </row>
    <row r="2035" spans="1:37" s="3" customFormat="1" x14ac:dyDescent="0.25">
      <c r="A2035" s="9">
        <v>42323</v>
      </c>
      <c r="B2035" s="1" t="s">
        <v>62</v>
      </c>
      <c r="C2035" s="1" t="s">
        <v>33</v>
      </c>
      <c r="D2035">
        <v>16</v>
      </c>
      <c r="E2035" s="1">
        <v>18</v>
      </c>
      <c r="F2035">
        <f t="shared" si="778"/>
        <v>0</v>
      </c>
      <c r="G2035">
        <f t="shared" si="779"/>
        <v>1</v>
      </c>
      <c r="H2035" s="4">
        <v>1.1659999999999999</v>
      </c>
      <c r="I2035" s="4">
        <v>5.98</v>
      </c>
      <c r="J2035" s="4">
        <v>1.169</v>
      </c>
      <c r="K2035" s="4">
        <v>5.91</v>
      </c>
      <c r="L2035" s="18">
        <f t="shared" si="780"/>
        <v>80</v>
      </c>
      <c r="M2035" s="18">
        <f t="shared" si="781"/>
        <v>15</v>
      </c>
      <c r="N2035" s="18">
        <f t="shared" si="782"/>
        <v>85</v>
      </c>
      <c r="O2035" s="18">
        <f t="shared" si="783"/>
        <v>15</v>
      </c>
      <c r="P2035" s="4">
        <f t="shared" si="784"/>
        <v>201511</v>
      </c>
      <c r="Q2035" s="23">
        <f t="shared" si="785"/>
        <v>0.19498327759197323</v>
      </c>
      <c r="R2035" s="23">
        <f t="shared" si="786"/>
        <v>-6.2248995983935771</v>
      </c>
      <c r="S2035" s="22">
        <f t="shared" si="787"/>
        <v>-6.029916320801604</v>
      </c>
      <c r="T2035" s="5">
        <f t="shared" si="788"/>
        <v>5.128644939965695</v>
      </c>
      <c r="U2035" s="5"/>
      <c r="V2035" s="5"/>
      <c r="W2035" s="5">
        <f t="shared" si="789"/>
        <v>-1</v>
      </c>
      <c r="X2035" s="4">
        <f t="shared" si="790"/>
        <v>-1</v>
      </c>
      <c r="Y2035" s="4">
        <f t="shared" si="791"/>
        <v>0</v>
      </c>
      <c r="Z2035" s="30">
        <f t="shared" si="792"/>
        <v>2015</v>
      </c>
      <c r="AA2035" s="4">
        <f t="shared" si="793"/>
        <v>4.9800000000000004</v>
      </c>
      <c r="AB2035" s="4">
        <f t="shared" si="794"/>
        <v>4.91</v>
      </c>
      <c r="AC2035" s="4">
        <f t="shared" si="795"/>
        <v>-7.0000000000000284E-2</v>
      </c>
      <c r="AD2035" s="4"/>
      <c r="AE2035" s="4">
        <f t="shared" si="796"/>
        <v>2.2009399480872327E-3</v>
      </c>
      <c r="AF2035" s="31">
        <f t="shared" si="797"/>
        <v>3.9800000000000004</v>
      </c>
      <c r="AG2035" s="31">
        <f t="shared" si="798"/>
        <v>3.91</v>
      </c>
      <c r="AH2035" s="3">
        <f t="shared" si="799"/>
        <v>0</v>
      </c>
      <c r="AI2035" s="40" t="b">
        <f t="shared" si="800"/>
        <v>0</v>
      </c>
      <c r="AJ2035" s="3">
        <f t="shared" si="801"/>
        <v>2.4254128183599288E-2</v>
      </c>
      <c r="AK2035" s="3">
        <f t="shared" si="802"/>
        <v>0.85301820628908975</v>
      </c>
    </row>
    <row r="2036" spans="1:37" s="3" customFormat="1" x14ac:dyDescent="0.25">
      <c r="A2036" s="9">
        <v>42323</v>
      </c>
      <c r="B2036" s="1" t="s">
        <v>55</v>
      </c>
      <c r="C2036" s="1" t="s">
        <v>51</v>
      </c>
      <c r="D2036">
        <v>19</v>
      </c>
      <c r="E2036" s="1">
        <v>20</v>
      </c>
      <c r="F2036">
        <f t="shared" si="778"/>
        <v>0</v>
      </c>
      <c r="G2036">
        <f t="shared" si="779"/>
        <v>1</v>
      </c>
      <c r="H2036" s="4">
        <v>1.3919999999999999</v>
      </c>
      <c r="I2036" s="4">
        <v>3.27</v>
      </c>
      <c r="J2036" s="4">
        <v>1.4339999999999999</v>
      </c>
      <c r="K2036" s="4">
        <v>3.05</v>
      </c>
      <c r="L2036" s="18">
        <f t="shared" si="780"/>
        <v>70</v>
      </c>
      <c r="M2036" s="18">
        <f t="shared" si="781"/>
        <v>30</v>
      </c>
      <c r="N2036" s="18">
        <f t="shared" si="782"/>
        <v>65</v>
      </c>
      <c r="O2036" s="18">
        <f t="shared" si="783"/>
        <v>30</v>
      </c>
      <c r="P2036" s="4">
        <f t="shared" si="784"/>
        <v>201511</v>
      </c>
      <c r="Q2036" s="23">
        <f t="shared" si="785"/>
        <v>0.42568807339449538</v>
      </c>
      <c r="R2036" s="23">
        <f t="shared" si="786"/>
        <v>-2.9915490425244995</v>
      </c>
      <c r="S2036" s="22">
        <f t="shared" si="787"/>
        <v>-2.5658609691300041</v>
      </c>
      <c r="T2036" s="5">
        <f t="shared" si="788"/>
        <v>2.3491379310344831</v>
      </c>
      <c r="U2036" s="5"/>
      <c r="V2036" s="5"/>
      <c r="W2036" s="5">
        <f t="shared" si="789"/>
        <v>-1</v>
      </c>
      <c r="X2036" s="4">
        <f t="shared" si="790"/>
        <v>-1</v>
      </c>
      <c r="Y2036" s="4">
        <f t="shared" si="791"/>
        <v>0</v>
      </c>
      <c r="Z2036" s="30">
        <f t="shared" si="792"/>
        <v>2015</v>
      </c>
      <c r="AA2036" s="4">
        <f t="shared" si="793"/>
        <v>2.27</v>
      </c>
      <c r="AB2036" s="4">
        <f t="shared" si="794"/>
        <v>2.0499999999999998</v>
      </c>
      <c r="AC2036" s="4">
        <f t="shared" si="795"/>
        <v>-0.2200000000000002</v>
      </c>
      <c r="AD2036" s="4"/>
      <c r="AE2036" s="4">
        <f t="shared" si="796"/>
        <v>2.1040734862694199E-2</v>
      </c>
      <c r="AF2036" s="31">
        <f t="shared" si="797"/>
        <v>1.27</v>
      </c>
      <c r="AG2036" s="31">
        <f t="shared" si="798"/>
        <v>1.0499999999999998</v>
      </c>
      <c r="AH2036" s="3">
        <f t="shared" si="799"/>
        <v>0</v>
      </c>
      <c r="AI2036" s="40" t="b">
        <f t="shared" si="800"/>
        <v>0</v>
      </c>
      <c r="AJ2036" s="3">
        <f t="shared" si="801"/>
        <v>2.3629343629343769E-2</v>
      </c>
      <c r="AK2036" s="3">
        <f t="shared" si="802"/>
        <v>0.77499182700815095</v>
      </c>
    </row>
    <row r="2037" spans="1:37" s="3" customFormat="1" x14ac:dyDescent="0.25">
      <c r="A2037" s="9">
        <v>42323</v>
      </c>
      <c r="B2037" s="1" t="s">
        <v>57</v>
      </c>
      <c r="C2037" s="1" t="s">
        <v>58</v>
      </c>
      <c r="D2037">
        <v>30</v>
      </c>
      <c r="E2037" s="1">
        <v>9</v>
      </c>
      <c r="F2037">
        <f t="shared" si="778"/>
        <v>1</v>
      </c>
      <c r="G2037">
        <f t="shared" si="779"/>
        <v>0</v>
      </c>
      <c r="H2037" s="4">
        <v>1.4650000000000001</v>
      </c>
      <c r="I2037" s="4">
        <v>2.93</v>
      </c>
      <c r="J2037" s="4">
        <v>1.3240000000000001</v>
      </c>
      <c r="K2037" s="4">
        <v>3.71</v>
      </c>
      <c r="L2037" s="18">
        <f t="shared" si="780"/>
        <v>60</v>
      </c>
      <c r="M2037" s="18">
        <f t="shared" si="781"/>
        <v>30</v>
      </c>
      <c r="N2037" s="18">
        <f t="shared" si="782"/>
        <v>75</v>
      </c>
      <c r="O2037" s="18">
        <f t="shared" si="783"/>
        <v>25</v>
      </c>
      <c r="P2037" s="4">
        <f t="shared" si="784"/>
        <v>201511</v>
      </c>
      <c r="Q2037" s="23">
        <f t="shared" si="785"/>
        <v>1.4650000000000001</v>
      </c>
      <c r="R2037" s="23">
        <f t="shared" si="786"/>
        <v>-2.6686723494345084</v>
      </c>
      <c r="S2037" s="22">
        <f t="shared" si="787"/>
        <v>-1.2036723494345083</v>
      </c>
      <c r="T2037" s="5">
        <f t="shared" si="788"/>
        <v>2</v>
      </c>
      <c r="U2037" s="5"/>
      <c r="V2037" s="5"/>
      <c r="W2037" s="5">
        <f t="shared" si="789"/>
        <v>0.46500000000000008</v>
      </c>
      <c r="X2037" s="4">
        <f t="shared" si="790"/>
        <v>0.32400000000000007</v>
      </c>
      <c r="Y2037" s="4">
        <f t="shared" si="791"/>
        <v>-0.14100000000000001</v>
      </c>
      <c r="Z2037" s="30">
        <f t="shared" si="792"/>
        <v>2015</v>
      </c>
      <c r="AA2037" s="4">
        <f t="shared" si="793"/>
        <v>-1</v>
      </c>
      <c r="AB2037" s="4">
        <f t="shared" si="794"/>
        <v>-1</v>
      </c>
      <c r="AC2037" s="4">
        <f t="shared" si="795"/>
        <v>0</v>
      </c>
      <c r="AD2037" s="4"/>
      <c r="AE2037" s="4">
        <f t="shared" si="796"/>
        <v>-7.2693152408153994E-2</v>
      </c>
      <c r="AF2037" s="31">
        <f t="shared" si="797"/>
        <v>-0.53499999999999992</v>
      </c>
      <c r="AG2037" s="31">
        <f t="shared" si="798"/>
        <v>-0.67599999999999993</v>
      </c>
      <c r="AH2037" s="3">
        <f t="shared" si="799"/>
        <v>1</v>
      </c>
      <c r="AI2037" s="40">
        <f t="shared" si="800"/>
        <v>4.7864364368968682E-2</v>
      </c>
      <c r="AJ2037" s="3">
        <f t="shared" si="801"/>
        <v>2.3333333333333317E-2</v>
      </c>
      <c r="AK2037" s="3">
        <f t="shared" si="802"/>
        <v>0.76146704446576319</v>
      </c>
    </row>
    <row r="2038" spans="1:37" s="3" customFormat="1" x14ac:dyDescent="0.25">
      <c r="A2038" s="9">
        <v>42323</v>
      </c>
      <c r="B2038" s="1" t="s">
        <v>59</v>
      </c>
      <c r="C2038" s="1" t="s">
        <v>45</v>
      </c>
      <c r="D2038">
        <v>13</v>
      </c>
      <c r="E2038" s="1">
        <v>37</v>
      </c>
      <c r="F2038">
        <f t="shared" si="778"/>
        <v>0</v>
      </c>
      <c r="G2038">
        <f t="shared" si="779"/>
        <v>1</v>
      </c>
      <c r="H2038" s="4">
        <v>1.3169999999999999</v>
      </c>
      <c r="I2038" s="4">
        <v>3.77</v>
      </c>
      <c r="J2038" s="4">
        <v>1.268</v>
      </c>
      <c r="K2038" s="4">
        <v>4.24</v>
      </c>
      <c r="L2038" s="18">
        <f t="shared" si="780"/>
        <v>70</v>
      </c>
      <c r="M2038" s="18">
        <f t="shared" si="781"/>
        <v>25</v>
      </c>
      <c r="N2038" s="18">
        <f t="shared" si="782"/>
        <v>75</v>
      </c>
      <c r="O2038" s="18">
        <f t="shared" si="783"/>
        <v>20</v>
      </c>
      <c r="P2038" s="4">
        <f t="shared" si="784"/>
        <v>201511</v>
      </c>
      <c r="Q2038" s="23">
        <f t="shared" si="785"/>
        <v>0.34933687002652519</v>
      </c>
      <c r="R2038" s="23">
        <f t="shared" si="786"/>
        <v>-3.5155849628170239</v>
      </c>
      <c r="S2038" s="22">
        <f t="shared" si="787"/>
        <v>-3.1662480927904988</v>
      </c>
      <c r="T2038" s="5">
        <f t="shared" si="788"/>
        <v>2.8625664388762342</v>
      </c>
      <c r="U2038" s="5"/>
      <c r="V2038" s="5"/>
      <c r="W2038" s="5">
        <f t="shared" si="789"/>
        <v>-1</v>
      </c>
      <c r="X2038" s="4">
        <f t="shared" si="790"/>
        <v>-1</v>
      </c>
      <c r="Y2038" s="4">
        <f t="shared" si="791"/>
        <v>0</v>
      </c>
      <c r="Z2038" s="30">
        <f t="shared" si="792"/>
        <v>2015</v>
      </c>
      <c r="AA2038" s="4">
        <f t="shared" si="793"/>
        <v>2.77</v>
      </c>
      <c r="AB2038" s="4">
        <f t="shared" si="794"/>
        <v>3.24</v>
      </c>
      <c r="AC2038" s="4">
        <f t="shared" si="795"/>
        <v>0.4700000000000002</v>
      </c>
      <c r="AD2038" s="4"/>
      <c r="AE2038" s="4">
        <f t="shared" si="796"/>
        <v>-2.9342090450287239E-2</v>
      </c>
      <c r="AF2038" s="31">
        <f t="shared" si="797"/>
        <v>1.77</v>
      </c>
      <c r="AG2038" s="31">
        <f t="shared" si="798"/>
        <v>2.2400000000000002</v>
      </c>
      <c r="AH2038" s="3">
        <f t="shared" si="799"/>
        <v>1</v>
      </c>
      <c r="AI2038" s="40" t="b">
        <f t="shared" si="800"/>
        <v>0</v>
      </c>
      <c r="AJ2038" s="3">
        <f t="shared" si="801"/>
        <v>2.3965008846078217E-2</v>
      </c>
      <c r="AK2038" s="3">
        <f t="shared" si="802"/>
        <v>0.79364856788846494</v>
      </c>
    </row>
    <row r="2039" spans="1:37" s="3" customFormat="1" x14ac:dyDescent="0.25">
      <c r="A2039" s="9">
        <v>42323</v>
      </c>
      <c r="B2039" s="1" t="s">
        <v>39</v>
      </c>
      <c r="C2039" s="1" t="s">
        <v>37</v>
      </c>
      <c r="D2039">
        <v>10</v>
      </c>
      <c r="E2039" s="1">
        <v>6</v>
      </c>
      <c r="F2039">
        <f t="shared" si="778"/>
        <v>1</v>
      </c>
      <c r="G2039">
        <f t="shared" si="779"/>
        <v>0</v>
      </c>
      <c r="H2039" s="4">
        <v>1.806</v>
      </c>
      <c r="I2039" s="4">
        <v>2.12</v>
      </c>
      <c r="J2039" s="4">
        <v>1.99</v>
      </c>
      <c r="K2039" s="4">
        <v>1.917</v>
      </c>
      <c r="L2039" s="18">
        <f t="shared" si="780"/>
        <v>50</v>
      </c>
      <c r="M2039" s="18">
        <f t="shared" si="781"/>
        <v>45</v>
      </c>
      <c r="N2039" s="18">
        <f t="shared" si="782"/>
        <v>50</v>
      </c>
      <c r="O2039" s="18">
        <f t="shared" si="783"/>
        <v>50</v>
      </c>
      <c r="P2039" s="4">
        <f t="shared" si="784"/>
        <v>201511</v>
      </c>
      <c r="Q2039" s="23">
        <f t="shared" si="785"/>
        <v>1.806</v>
      </c>
      <c r="R2039" s="23">
        <f t="shared" si="786"/>
        <v>-2.1335519319390288</v>
      </c>
      <c r="S2039" s="22">
        <f t="shared" si="787"/>
        <v>-0.32755193193902876</v>
      </c>
      <c r="T2039" s="5">
        <f t="shared" si="788"/>
        <v>1.1738648947951273</v>
      </c>
      <c r="U2039" s="5"/>
      <c r="V2039" s="5"/>
      <c r="W2039" s="5">
        <f t="shared" si="789"/>
        <v>0.80600000000000005</v>
      </c>
      <c r="X2039" s="4">
        <f t="shared" si="790"/>
        <v>0.99</v>
      </c>
      <c r="Y2039" s="4">
        <f t="shared" si="791"/>
        <v>0.18399999999999994</v>
      </c>
      <c r="Z2039" s="30">
        <f t="shared" si="792"/>
        <v>2015</v>
      </c>
      <c r="AA2039" s="4">
        <f t="shared" si="793"/>
        <v>-1</v>
      </c>
      <c r="AB2039" s="4">
        <f t="shared" si="794"/>
        <v>-1</v>
      </c>
      <c r="AC2039" s="4">
        <f t="shared" si="795"/>
        <v>0</v>
      </c>
      <c r="AD2039" s="4"/>
      <c r="AE2039" s="4">
        <f t="shared" si="796"/>
        <v>5.1197293221367124E-2</v>
      </c>
      <c r="AF2039" s="31">
        <f t="shared" si="797"/>
        <v>-0.19399999999999995</v>
      </c>
      <c r="AG2039" s="31">
        <f t="shared" si="798"/>
        <v>-1.0000000000000009E-2</v>
      </c>
      <c r="AH2039" s="3">
        <f t="shared" si="799"/>
        <v>1</v>
      </c>
      <c r="AI2039" s="40">
        <f t="shared" si="800"/>
        <v>2.5789323978382628E-2</v>
      </c>
      <c r="AJ2039" s="3">
        <f t="shared" si="801"/>
        <v>2.4778400407539536E-2</v>
      </c>
      <c r="AK2039" s="3">
        <f t="shared" si="802"/>
        <v>0.73217995328909291</v>
      </c>
    </row>
    <row r="2040" spans="1:37" s="3" customFormat="1" x14ac:dyDescent="0.25">
      <c r="A2040" s="9">
        <v>42323</v>
      </c>
      <c r="B2040" s="1" t="s">
        <v>50</v>
      </c>
      <c r="C2040" s="1" t="s">
        <v>40</v>
      </c>
      <c r="D2040">
        <v>10</v>
      </c>
      <c r="E2040" s="1">
        <v>27</v>
      </c>
      <c r="F2040">
        <f t="shared" si="778"/>
        <v>0</v>
      </c>
      <c r="G2040">
        <f t="shared" si="779"/>
        <v>1</v>
      </c>
      <c r="H2040" s="4">
        <v>2.88</v>
      </c>
      <c r="I2040" s="4">
        <v>1.476</v>
      </c>
      <c r="J2040" s="4">
        <v>2.75</v>
      </c>
      <c r="K2040" s="4">
        <v>1.512</v>
      </c>
      <c r="L2040" s="18">
        <f t="shared" si="780"/>
        <v>30</v>
      </c>
      <c r="M2040" s="18">
        <f t="shared" si="781"/>
        <v>65</v>
      </c>
      <c r="N2040" s="18">
        <f t="shared" si="782"/>
        <v>35</v>
      </c>
      <c r="O2040" s="18">
        <f t="shared" si="783"/>
        <v>65</v>
      </c>
      <c r="P2040" s="4">
        <f t="shared" si="784"/>
        <v>201511</v>
      </c>
      <c r="Q2040" s="23">
        <f t="shared" si="785"/>
        <v>1.9512195121951219</v>
      </c>
      <c r="R2040" s="23">
        <f t="shared" si="786"/>
        <v>-2.6327552297514751</v>
      </c>
      <c r="S2040" s="22">
        <f t="shared" si="787"/>
        <v>-0.68153571755635323</v>
      </c>
      <c r="T2040" s="5">
        <f t="shared" si="788"/>
        <v>0.51250000000000007</v>
      </c>
      <c r="U2040" s="5"/>
      <c r="V2040" s="5"/>
      <c r="W2040" s="5">
        <f t="shared" si="789"/>
        <v>-1</v>
      </c>
      <c r="X2040" s="4">
        <f t="shared" si="790"/>
        <v>-1</v>
      </c>
      <c r="Y2040" s="4">
        <f t="shared" si="791"/>
        <v>0</v>
      </c>
      <c r="Z2040" s="30">
        <f t="shared" si="792"/>
        <v>2015</v>
      </c>
      <c r="AA2040" s="4">
        <f t="shared" si="793"/>
        <v>0.47599999999999998</v>
      </c>
      <c r="AB2040" s="4">
        <f t="shared" si="794"/>
        <v>0.51200000000000001</v>
      </c>
      <c r="AC2040" s="4">
        <f t="shared" si="795"/>
        <v>3.6000000000000032E-2</v>
      </c>
      <c r="AD2040" s="4"/>
      <c r="AE2040" s="4">
        <f t="shared" si="796"/>
        <v>-1.6414141414141437E-2</v>
      </c>
      <c r="AF2040" s="31">
        <f t="shared" si="797"/>
        <v>-0.52400000000000002</v>
      </c>
      <c r="AG2040" s="31">
        <f t="shared" si="798"/>
        <v>-0.48799999999999999</v>
      </c>
      <c r="AH2040" s="3">
        <f t="shared" si="799"/>
        <v>0</v>
      </c>
      <c r="AI2040" s="40" t="b">
        <f t="shared" si="800"/>
        <v>0</v>
      </c>
      <c r="AJ2040" s="3">
        <f t="shared" si="801"/>
        <v>2.4132231404958793E-2</v>
      </c>
      <c r="AK2040" s="3">
        <f t="shared" si="802"/>
        <v>0.75893720893321548</v>
      </c>
    </row>
    <row r="2041" spans="1:37" s="3" customFormat="1" x14ac:dyDescent="0.25">
      <c r="A2041" s="9">
        <v>42323</v>
      </c>
      <c r="B2041" s="1" t="s">
        <v>48</v>
      </c>
      <c r="C2041" s="1" t="s">
        <v>42</v>
      </c>
      <c r="D2041">
        <v>47</v>
      </c>
      <c r="E2041" s="1">
        <v>14</v>
      </c>
      <c r="F2041">
        <f t="shared" si="778"/>
        <v>1</v>
      </c>
      <c r="G2041">
        <f t="shared" si="779"/>
        <v>0</v>
      </c>
      <c r="H2041" s="4">
        <v>1.98</v>
      </c>
      <c r="I2041" s="4">
        <v>1.925</v>
      </c>
      <c r="J2041" s="4">
        <v>2.02</v>
      </c>
      <c r="K2041" s="4">
        <v>1.8839999999999999</v>
      </c>
      <c r="L2041" s="18">
        <f t="shared" si="780"/>
        <v>50</v>
      </c>
      <c r="M2041" s="18">
        <f t="shared" si="781"/>
        <v>50</v>
      </c>
      <c r="N2041" s="18">
        <f t="shared" si="782"/>
        <v>45</v>
      </c>
      <c r="O2041" s="18">
        <f t="shared" si="783"/>
        <v>50</v>
      </c>
      <c r="P2041" s="4">
        <f t="shared" si="784"/>
        <v>201511</v>
      </c>
      <c r="Q2041" s="23">
        <f t="shared" si="785"/>
        <v>1.98</v>
      </c>
      <c r="R2041" s="23">
        <f t="shared" si="786"/>
        <v>-2.1014892443463871</v>
      </c>
      <c r="S2041" s="22">
        <f t="shared" si="787"/>
        <v>-0.12148924434638708</v>
      </c>
      <c r="T2041" s="5">
        <f t="shared" si="788"/>
        <v>0.97222222222222221</v>
      </c>
      <c r="U2041" s="5"/>
      <c r="V2041" s="5"/>
      <c r="W2041" s="5">
        <f t="shared" si="789"/>
        <v>0.98</v>
      </c>
      <c r="X2041" s="4">
        <f t="shared" si="790"/>
        <v>1.02</v>
      </c>
      <c r="Y2041" s="4">
        <f t="shared" si="791"/>
        <v>4.0000000000000036E-2</v>
      </c>
      <c r="Z2041" s="30">
        <f t="shared" si="792"/>
        <v>2015</v>
      </c>
      <c r="AA2041" s="4">
        <f t="shared" si="793"/>
        <v>-1</v>
      </c>
      <c r="AB2041" s="4">
        <f t="shared" si="794"/>
        <v>-1</v>
      </c>
      <c r="AC2041" s="4">
        <f t="shared" si="795"/>
        <v>0</v>
      </c>
      <c r="AD2041" s="4"/>
      <c r="AE2041" s="4">
        <f t="shared" si="796"/>
        <v>1.0001000100010038E-2</v>
      </c>
      <c r="AF2041" s="31">
        <f t="shared" si="797"/>
        <v>-2.0000000000000018E-2</v>
      </c>
      <c r="AG2041" s="31">
        <f t="shared" si="798"/>
        <v>2.0000000000000018E-2</v>
      </c>
      <c r="AH2041" s="3">
        <f t="shared" si="799"/>
        <v>0</v>
      </c>
      <c r="AI2041" s="40" t="b">
        <f t="shared" si="800"/>
        <v>0</v>
      </c>
      <c r="AJ2041" s="3">
        <f t="shared" si="801"/>
        <v>2.3943661971831065E-2</v>
      </c>
      <c r="AK2041" s="3">
        <f t="shared" si="802"/>
        <v>0.7312000460367245</v>
      </c>
    </row>
    <row r="2042" spans="1:37" s="3" customFormat="1" x14ac:dyDescent="0.25">
      <c r="A2042" s="9">
        <v>42320</v>
      </c>
      <c r="B2042" s="1" t="s">
        <v>53</v>
      </c>
      <c r="C2042" s="1" t="s">
        <v>46</v>
      </c>
      <c r="D2042">
        <v>17</v>
      </c>
      <c r="E2042" s="1">
        <v>22</v>
      </c>
      <c r="F2042">
        <f t="shared" si="778"/>
        <v>0</v>
      </c>
      <c r="G2042">
        <f t="shared" si="779"/>
        <v>1</v>
      </c>
      <c r="H2042" s="4">
        <v>1.714</v>
      </c>
      <c r="I2042" s="4">
        <v>2.27</v>
      </c>
      <c r="J2042" s="4">
        <v>1.7929999999999999</v>
      </c>
      <c r="K2042" s="4">
        <v>2.14</v>
      </c>
      <c r="L2042" s="18">
        <f t="shared" si="780"/>
        <v>50</v>
      </c>
      <c r="M2042" s="18">
        <f t="shared" si="781"/>
        <v>40</v>
      </c>
      <c r="N2042" s="18">
        <f t="shared" si="782"/>
        <v>55</v>
      </c>
      <c r="O2042" s="18">
        <f t="shared" si="783"/>
        <v>45</v>
      </c>
      <c r="P2042" s="4">
        <f t="shared" si="784"/>
        <v>201511</v>
      </c>
      <c r="Q2042" s="23">
        <f t="shared" si="785"/>
        <v>0.75506607929515412</v>
      </c>
      <c r="R2042" s="23">
        <f t="shared" si="786"/>
        <v>-2.1879617988927853</v>
      </c>
      <c r="S2042" s="22">
        <f t="shared" si="787"/>
        <v>-1.4328957195976311</v>
      </c>
      <c r="T2042" s="5">
        <f t="shared" si="788"/>
        <v>1.3243873978996499</v>
      </c>
      <c r="U2042" s="5"/>
      <c r="V2042" s="5"/>
      <c r="W2042" s="5">
        <f t="shared" si="789"/>
        <v>-1</v>
      </c>
      <c r="X2042" s="4">
        <f t="shared" si="790"/>
        <v>-1</v>
      </c>
      <c r="Y2042" s="4">
        <f t="shared" si="791"/>
        <v>0</v>
      </c>
      <c r="Z2042" s="30">
        <f t="shared" si="792"/>
        <v>2015</v>
      </c>
      <c r="AA2042" s="4">
        <f t="shared" si="793"/>
        <v>1.27</v>
      </c>
      <c r="AB2042" s="4">
        <f t="shared" si="794"/>
        <v>1.1400000000000001</v>
      </c>
      <c r="AC2042" s="4">
        <f t="shared" si="795"/>
        <v>-0.12999999999999989</v>
      </c>
      <c r="AD2042" s="4"/>
      <c r="AE2042" s="4">
        <f t="shared" si="796"/>
        <v>2.5706087657108134E-2</v>
      </c>
      <c r="AF2042" s="31">
        <f t="shared" si="797"/>
        <v>0.27</v>
      </c>
      <c r="AG2042" s="31">
        <f t="shared" si="798"/>
        <v>0.14000000000000012</v>
      </c>
      <c r="AH2042" s="3">
        <f t="shared" si="799"/>
        <v>1</v>
      </c>
      <c r="AI2042" s="40" t="b">
        <f t="shared" si="800"/>
        <v>0</v>
      </c>
      <c r="AJ2042" s="3">
        <f t="shared" si="801"/>
        <v>2.3398594377510018E-2</v>
      </c>
      <c r="AK2042" s="3">
        <f t="shared" si="802"/>
        <v>0.73682418278000972</v>
      </c>
    </row>
    <row r="2043" spans="1:37" s="3" customFormat="1" x14ac:dyDescent="0.25">
      <c r="A2043" s="9">
        <v>42317</v>
      </c>
      <c r="B2043" s="1" t="s">
        <v>64</v>
      </c>
      <c r="C2043" s="1" t="s">
        <v>45</v>
      </c>
      <c r="D2043">
        <v>19</v>
      </c>
      <c r="E2043" s="1">
        <v>22</v>
      </c>
      <c r="F2043">
        <f t="shared" si="778"/>
        <v>0</v>
      </c>
      <c r="G2043">
        <f t="shared" si="779"/>
        <v>1</v>
      </c>
      <c r="H2043" s="4">
        <v>1.512</v>
      </c>
      <c r="I2043" s="4">
        <v>2.75</v>
      </c>
      <c r="J2043" s="4">
        <v>1.5580000000000001</v>
      </c>
      <c r="K2043" s="4">
        <v>2.61</v>
      </c>
      <c r="L2043" s="18">
        <f t="shared" si="780"/>
        <v>60</v>
      </c>
      <c r="M2043" s="18">
        <f t="shared" si="781"/>
        <v>35</v>
      </c>
      <c r="N2043" s="18">
        <f t="shared" si="782"/>
        <v>60</v>
      </c>
      <c r="O2043" s="18">
        <f t="shared" si="783"/>
        <v>35</v>
      </c>
      <c r="P2043" s="4">
        <f t="shared" si="784"/>
        <v>201511</v>
      </c>
      <c r="Q2043" s="23">
        <f t="shared" si="785"/>
        <v>0.54981818181818187</v>
      </c>
      <c r="R2043" s="23">
        <f t="shared" si="786"/>
        <v>-2.5245535714285712</v>
      </c>
      <c r="S2043" s="22">
        <f t="shared" si="787"/>
        <v>-1.9747353896103892</v>
      </c>
      <c r="T2043" s="5">
        <f t="shared" si="788"/>
        <v>1.8187830687830688</v>
      </c>
      <c r="U2043" s="5"/>
      <c r="V2043" s="5"/>
      <c r="W2043" s="5">
        <f t="shared" si="789"/>
        <v>-1</v>
      </c>
      <c r="X2043" s="4">
        <f t="shared" si="790"/>
        <v>-1</v>
      </c>
      <c r="Y2043" s="4">
        <f t="shared" si="791"/>
        <v>0</v>
      </c>
      <c r="Z2043" s="30">
        <f t="shared" si="792"/>
        <v>2015</v>
      </c>
      <c r="AA2043" s="4">
        <f t="shared" si="793"/>
        <v>1.75</v>
      </c>
      <c r="AB2043" s="4">
        <f t="shared" si="794"/>
        <v>1.6099999999999999</v>
      </c>
      <c r="AC2043" s="4">
        <f t="shared" si="795"/>
        <v>-0.14000000000000012</v>
      </c>
      <c r="AD2043" s="4"/>
      <c r="AE2043" s="4">
        <f t="shared" si="796"/>
        <v>1.9527137627265989E-2</v>
      </c>
      <c r="AF2043" s="31">
        <f t="shared" si="797"/>
        <v>0.75</v>
      </c>
      <c r="AG2043" s="31">
        <f t="shared" si="798"/>
        <v>0.60999999999999988</v>
      </c>
      <c r="AH2043" s="3">
        <f t="shared" si="799"/>
        <v>0</v>
      </c>
      <c r="AI2043" s="40" t="b">
        <f t="shared" si="800"/>
        <v>0</v>
      </c>
      <c r="AJ2043" s="3">
        <f t="shared" si="801"/>
        <v>2.4401689347724131E-2</v>
      </c>
      <c r="AK2043" s="3">
        <f t="shared" si="802"/>
        <v>0.75348436146896947</v>
      </c>
    </row>
    <row r="2044" spans="1:37" s="3" customFormat="1" x14ac:dyDescent="0.25">
      <c r="A2044" s="9">
        <v>42316</v>
      </c>
      <c r="B2044" s="1" t="s">
        <v>37</v>
      </c>
      <c r="C2044" s="1" t="s">
        <v>55</v>
      </c>
      <c r="D2044">
        <v>27</v>
      </c>
      <c r="E2044" s="1">
        <v>33</v>
      </c>
      <c r="F2044">
        <f t="shared" si="778"/>
        <v>0</v>
      </c>
      <c r="G2044">
        <f t="shared" si="779"/>
        <v>1</v>
      </c>
      <c r="H2044" s="4">
        <v>2.2599999999999998</v>
      </c>
      <c r="I2044" s="4">
        <v>1.7190000000000001</v>
      </c>
      <c r="J2044" s="4">
        <v>2.4900000000000002</v>
      </c>
      <c r="K2044" s="4">
        <v>1.6060000000000001</v>
      </c>
      <c r="L2044" s="18">
        <f t="shared" si="780"/>
        <v>40</v>
      </c>
      <c r="M2044" s="18">
        <f t="shared" si="781"/>
        <v>55</v>
      </c>
      <c r="N2044" s="18">
        <f t="shared" si="782"/>
        <v>40</v>
      </c>
      <c r="O2044" s="18">
        <f t="shared" si="783"/>
        <v>60</v>
      </c>
      <c r="P2044" s="4">
        <f t="shared" si="784"/>
        <v>201511</v>
      </c>
      <c r="Q2044" s="23">
        <f t="shared" si="785"/>
        <v>1.3147178592204769</v>
      </c>
      <c r="R2044" s="23">
        <f t="shared" si="786"/>
        <v>-2.1844713777954392</v>
      </c>
      <c r="S2044" s="22">
        <f t="shared" si="787"/>
        <v>-0.8697535185749623</v>
      </c>
      <c r="T2044" s="5">
        <f t="shared" si="788"/>
        <v>0.76061946902654876</v>
      </c>
      <c r="U2044" s="5"/>
      <c r="V2044" s="5"/>
      <c r="W2044" s="5">
        <f t="shared" si="789"/>
        <v>-1</v>
      </c>
      <c r="X2044" s="4">
        <f t="shared" si="790"/>
        <v>-1</v>
      </c>
      <c r="Y2044" s="4">
        <f t="shared" si="791"/>
        <v>0</v>
      </c>
      <c r="Z2044" s="30">
        <f t="shared" si="792"/>
        <v>2015</v>
      </c>
      <c r="AA2044" s="4">
        <f t="shared" si="793"/>
        <v>0.71900000000000008</v>
      </c>
      <c r="AB2044" s="4">
        <f t="shared" si="794"/>
        <v>0.60600000000000009</v>
      </c>
      <c r="AC2044" s="4">
        <f t="shared" si="795"/>
        <v>-0.11299999999999999</v>
      </c>
      <c r="AD2044" s="4"/>
      <c r="AE2044" s="4">
        <f t="shared" si="796"/>
        <v>4.0871450403383525E-2</v>
      </c>
      <c r="AF2044" s="31">
        <f t="shared" si="797"/>
        <v>-0.28099999999999992</v>
      </c>
      <c r="AG2044" s="31">
        <f t="shared" si="798"/>
        <v>-0.39399999999999991</v>
      </c>
      <c r="AH2044" s="3">
        <f t="shared" si="799"/>
        <v>1</v>
      </c>
      <c r="AI2044" s="40">
        <f t="shared" si="800"/>
        <v>1.6660008270429127E-2</v>
      </c>
      <c r="AJ2044" s="3">
        <f t="shared" si="801"/>
        <v>2.3639105302839969E-2</v>
      </c>
      <c r="AK2044" s="3">
        <f t="shared" si="802"/>
        <v>0.73636363955866635</v>
      </c>
    </row>
    <row r="2045" spans="1:37" s="3" customFormat="1" x14ac:dyDescent="0.25">
      <c r="A2045" s="9">
        <v>42316</v>
      </c>
      <c r="B2045" s="1" t="s">
        <v>36</v>
      </c>
      <c r="C2045" s="1" t="s">
        <v>35</v>
      </c>
      <c r="D2045">
        <v>27</v>
      </c>
      <c r="E2045" s="1">
        <v>24</v>
      </c>
      <c r="F2045">
        <f t="shared" si="778"/>
        <v>1</v>
      </c>
      <c r="G2045">
        <f t="shared" si="779"/>
        <v>0</v>
      </c>
      <c r="H2045" s="4">
        <v>2.97</v>
      </c>
      <c r="I2045" s="4">
        <v>1.454</v>
      </c>
      <c r="J2045" s="4">
        <v>2.5299999999999998</v>
      </c>
      <c r="K2045" s="4">
        <v>1.5880000000000001</v>
      </c>
      <c r="L2045" s="18">
        <f t="shared" si="780"/>
        <v>30</v>
      </c>
      <c r="M2045" s="18">
        <f t="shared" si="781"/>
        <v>65</v>
      </c>
      <c r="N2045" s="18">
        <f t="shared" si="782"/>
        <v>35</v>
      </c>
      <c r="O2045" s="18">
        <f t="shared" si="783"/>
        <v>60</v>
      </c>
      <c r="P2045" s="4">
        <f t="shared" si="784"/>
        <v>201511</v>
      </c>
      <c r="Q2045" s="23">
        <f t="shared" si="785"/>
        <v>2.97</v>
      </c>
      <c r="R2045" s="23">
        <f t="shared" si="786"/>
        <v>-2.7102573850041374</v>
      </c>
      <c r="S2045" s="22">
        <f t="shared" si="787"/>
        <v>0.25974261499586282</v>
      </c>
      <c r="T2045" s="5">
        <f t="shared" si="788"/>
        <v>0.48956228956228953</v>
      </c>
      <c r="U2045" s="5"/>
      <c r="V2045" s="5"/>
      <c r="W2045" s="5">
        <f t="shared" si="789"/>
        <v>1.9700000000000002</v>
      </c>
      <c r="X2045" s="4">
        <f t="shared" si="790"/>
        <v>1.5299999999999998</v>
      </c>
      <c r="Y2045" s="4">
        <f t="shared" si="791"/>
        <v>-0.44000000000000039</v>
      </c>
      <c r="Z2045" s="30">
        <f t="shared" si="792"/>
        <v>2015</v>
      </c>
      <c r="AA2045" s="4">
        <f t="shared" si="793"/>
        <v>-1</v>
      </c>
      <c r="AB2045" s="4">
        <f t="shared" si="794"/>
        <v>-1</v>
      </c>
      <c r="AC2045" s="4">
        <f t="shared" si="795"/>
        <v>0</v>
      </c>
      <c r="AD2045" s="4"/>
      <c r="AE2045" s="4">
        <f t="shared" si="796"/>
        <v>-5.8556580295710814E-2</v>
      </c>
      <c r="AF2045" s="31">
        <f t="shared" si="797"/>
        <v>0.9700000000000002</v>
      </c>
      <c r="AG2045" s="31">
        <f t="shared" si="798"/>
        <v>0.5299999999999998</v>
      </c>
      <c r="AH2045" s="3">
        <f t="shared" si="799"/>
        <v>1</v>
      </c>
      <c r="AI2045" s="40">
        <f t="shared" si="800"/>
        <v>3.3576741385305642E-2</v>
      </c>
      <c r="AJ2045" s="3">
        <f t="shared" si="801"/>
        <v>2.3874321880650973E-2</v>
      </c>
      <c r="AK2045" s="3">
        <f t="shared" si="802"/>
        <v>0.76276792549143591</v>
      </c>
    </row>
    <row r="2046" spans="1:37" s="3" customFormat="1" x14ac:dyDescent="0.25">
      <c r="A2046" s="9">
        <v>42316</v>
      </c>
      <c r="B2046" s="1" t="s">
        <v>38</v>
      </c>
      <c r="C2046" s="1" t="s">
        <v>41</v>
      </c>
      <c r="D2046">
        <v>17</v>
      </c>
      <c r="E2046" s="1">
        <v>16</v>
      </c>
      <c r="F2046">
        <f t="shared" si="778"/>
        <v>1</v>
      </c>
      <c r="G2046">
        <f t="shared" si="779"/>
        <v>0</v>
      </c>
      <c r="H2046" s="4">
        <v>3.54</v>
      </c>
      <c r="I2046" s="4">
        <v>1.347</v>
      </c>
      <c r="J2046" s="4">
        <v>4.6100000000000003</v>
      </c>
      <c r="K2046" s="4">
        <v>1.238</v>
      </c>
      <c r="L2046" s="18">
        <f t="shared" si="780"/>
        <v>20</v>
      </c>
      <c r="M2046" s="18">
        <f t="shared" si="781"/>
        <v>70</v>
      </c>
      <c r="N2046" s="18">
        <f t="shared" si="782"/>
        <v>20</v>
      </c>
      <c r="O2046" s="18">
        <f t="shared" si="783"/>
        <v>80</v>
      </c>
      <c r="P2046" s="4">
        <f t="shared" si="784"/>
        <v>201511</v>
      </c>
      <c r="Q2046" s="23">
        <f t="shared" si="785"/>
        <v>3.54</v>
      </c>
      <c r="R2046" s="23">
        <f t="shared" si="786"/>
        <v>-3.2755451678050331</v>
      </c>
      <c r="S2046" s="22">
        <f t="shared" si="787"/>
        <v>0.2644548321949669</v>
      </c>
      <c r="T2046" s="5">
        <f t="shared" si="788"/>
        <v>0.38050847457627118</v>
      </c>
      <c r="U2046" s="5"/>
      <c r="V2046" s="5"/>
      <c r="W2046" s="5">
        <f t="shared" si="789"/>
        <v>2.54</v>
      </c>
      <c r="X2046" s="4">
        <f t="shared" si="790"/>
        <v>3.6100000000000003</v>
      </c>
      <c r="Y2046" s="4">
        <f t="shared" si="791"/>
        <v>1.0700000000000003</v>
      </c>
      <c r="Z2046" s="30">
        <f t="shared" si="792"/>
        <v>2015</v>
      </c>
      <c r="AA2046" s="4">
        <f t="shared" si="793"/>
        <v>-1</v>
      </c>
      <c r="AB2046" s="4">
        <f t="shared" si="794"/>
        <v>-1</v>
      </c>
      <c r="AC2046" s="4">
        <f t="shared" si="795"/>
        <v>0</v>
      </c>
      <c r="AD2046" s="4"/>
      <c r="AE2046" s="4">
        <f t="shared" si="796"/>
        <v>6.5566136009902354E-2</v>
      </c>
      <c r="AF2046" s="31">
        <f t="shared" si="797"/>
        <v>1.54</v>
      </c>
      <c r="AG2046" s="31">
        <f t="shared" si="798"/>
        <v>2.6100000000000003</v>
      </c>
      <c r="AH2046" s="3">
        <f t="shared" si="799"/>
        <v>1</v>
      </c>
      <c r="AI2046" s="40">
        <f t="shared" si="800"/>
        <v>4.0689762902054394E-2</v>
      </c>
      <c r="AJ2046" s="3">
        <f t="shared" si="801"/>
        <v>2.4272559852670517E-2</v>
      </c>
      <c r="AK2046" s="3">
        <f t="shared" si="802"/>
        <v>0.78506822587380864</v>
      </c>
    </row>
    <row r="2047" spans="1:37" s="3" customFormat="1" x14ac:dyDescent="0.25">
      <c r="A2047" s="9">
        <v>42316</v>
      </c>
      <c r="B2047" s="1" t="s">
        <v>39</v>
      </c>
      <c r="C2047" s="1" t="s">
        <v>34</v>
      </c>
      <c r="D2047">
        <v>18</v>
      </c>
      <c r="E2047" s="1">
        <v>32</v>
      </c>
      <c r="F2047">
        <f t="shared" si="778"/>
        <v>0</v>
      </c>
      <c r="G2047">
        <f t="shared" si="779"/>
        <v>1</v>
      </c>
      <c r="H2047" s="4">
        <v>2.2000000000000002</v>
      </c>
      <c r="I2047" s="4">
        <v>1.7569999999999999</v>
      </c>
      <c r="J2047" s="4">
        <v>2.04</v>
      </c>
      <c r="K2047" s="4">
        <v>1.869</v>
      </c>
      <c r="L2047" s="18">
        <f t="shared" si="780"/>
        <v>40</v>
      </c>
      <c r="M2047" s="18">
        <f t="shared" si="781"/>
        <v>55</v>
      </c>
      <c r="N2047" s="18">
        <f t="shared" si="782"/>
        <v>45</v>
      </c>
      <c r="O2047" s="18">
        <f t="shared" si="783"/>
        <v>50</v>
      </c>
      <c r="P2047" s="4">
        <f t="shared" si="784"/>
        <v>201511</v>
      </c>
      <c r="Q2047" s="23">
        <f t="shared" si="785"/>
        <v>1.2521343198634036</v>
      </c>
      <c r="R2047" s="23">
        <f t="shared" si="786"/>
        <v>-2.1543372963452225</v>
      </c>
      <c r="S2047" s="22">
        <f t="shared" si="787"/>
        <v>-0.90220297648181891</v>
      </c>
      <c r="T2047" s="5">
        <f t="shared" si="788"/>
        <v>0.79863636363636348</v>
      </c>
      <c r="U2047" s="5"/>
      <c r="V2047" s="5"/>
      <c r="W2047" s="5">
        <f t="shared" si="789"/>
        <v>-1</v>
      </c>
      <c r="X2047" s="4">
        <f t="shared" si="790"/>
        <v>-1</v>
      </c>
      <c r="Y2047" s="4">
        <f t="shared" si="791"/>
        <v>0</v>
      </c>
      <c r="Z2047" s="30">
        <f t="shared" si="792"/>
        <v>2015</v>
      </c>
      <c r="AA2047" s="4">
        <f t="shared" si="793"/>
        <v>0.7569999999999999</v>
      </c>
      <c r="AB2047" s="4">
        <f t="shared" si="794"/>
        <v>0.86899999999999999</v>
      </c>
      <c r="AC2047" s="4">
        <f t="shared" si="795"/>
        <v>0.1120000000000001</v>
      </c>
      <c r="AD2047" s="4"/>
      <c r="AE2047" s="4">
        <f t="shared" si="796"/>
        <v>-3.5650623885917998E-2</v>
      </c>
      <c r="AF2047" s="31">
        <f t="shared" si="797"/>
        <v>-0.2430000000000001</v>
      </c>
      <c r="AG2047" s="31">
        <f t="shared" si="798"/>
        <v>-0.13100000000000001</v>
      </c>
      <c r="AH2047" s="3">
        <f t="shared" si="799"/>
        <v>1</v>
      </c>
      <c r="AI2047" s="40">
        <f t="shared" si="800"/>
        <v>1.0409066588841887E-2</v>
      </c>
      <c r="AJ2047" s="3">
        <f t="shared" si="801"/>
        <v>2.3148850138994148E-2</v>
      </c>
      <c r="AK2047" s="3">
        <f t="shared" si="802"/>
        <v>0.73516391107783696</v>
      </c>
    </row>
    <row r="2048" spans="1:37" s="3" customFormat="1" x14ac:dyDescent="0.25">
      <c r="A2048" s="9">
        <v>42316</v>
      </c>
      <c r="B2048" s="1" t="s">
        <v>46</v>
      </c>
      <c r="C2048" s="1" t="s">
        <v>51</v>
      </c>
      <c r="D2048">
        <v>33</v>
      </c>
      <c r="E2048" s="1">
        <v>17</v>
      </c>
      <c r="F2048">
        <f t="shared" si="778"/>
        <v>1</v>
      </c>
      <c r="G2048">
        <f t="shared" si="779"/>
        <v>0</v>
      </c>
      <c r="H2048" s="4">
        <v>1.6659999999999999</v>
      </c>
      <c r="I2048" s="4">
        <v>2.36</v>
      </c>
      <c r="J2048" s="4">
        <v>1.4950000000000001</v>
      </c>
      <c r="K2048" s="4">
        <v>2.81</v>
      </c>
      <c r="L2048" s="18">
        <f t="shared" si="780"/>
        <v>60</v>
      </c>
      <c r="M2048" s="18">
        <f t="shared" si="781"/>
        <v>40</v>
      </c>
      <c r="N2048" s="18">
        <f t="shared" si="782"/>
        <v>65</v>
      </c>
      <c r="O2048" s="18">
        <f t="shared" si="783"/>
        <v>35</v>
      </c>
      <c r="P2048" s="4">
        <f t="shared" si="784"/>
        <v>201511</v>
      </c>
      <c r="Q2048" s="23">
        <f t="shared" si="785"/>
        <v>1.6659999999999999</v>
      </c>
      <c r="R2048" s="23">
        <f t="shared" si="786"/>
        <v>-2.2367956191485607</v>
      </c>
      <c r="S2048" s="22">
        <f t="shared" si="787"/>
        <v>-0.57079561914856081</v>
      </c>
      <c r="T2048" s="5">
        <f t="shared" si="788"/>
        <v>1.4165666266506602</v>
      </c>
      <c r="U2048" s="5"/>
      <c r="V2048" s="5"/>
      <c r="W2048" s="5">
        <f t="shared" si="789"/>
        <v>0.66599999999999993</v>
      </c>
      <c r="X2048" s="4">
        <f t="shared" si="790"/>
        <v>0.49500000000000011</v>
      </c>
      <c r="Y2048" s="4">
        <f t="shared" si="791"/>
        <v>-0.17099999999999982</v>
      </c>
      <c r="Z2048" s="30">
        <f t="shared" si="792"/>
        <v>2015</v>
      </c>
      <c r="AA2048" s="4">
        <f t="shared" si="793"/>
        <v>-1</v>
      </c>
      <c r="AB2048" s="4">
        <f t="shared" si="794"/>
        <v>-1</v>
      </c>
      <c r="AC2048" s="4">
        <f t="shared" si="795"/>
        <v>0</v>
      </c>
      <c r="AD2048" s="4"/>
      <c r="AE2048" s="4">
        <f t="shared" si="796"/>
        <v>-6.8656225031818674E-2</v>
      </c>
      <c r="AF2048" s="31">
        <f t="shared" si="797"/>
        <v>-0.33400000000000007</v>
      </c>
      <c r="AG2048" s="31">
        <f t="shared" si="798"/>
        <v>-0.50499999999999989</v>
      </c>
      <c r="AH2048" s="3">
        <f t="shared" si="799"/>
        <v>1</v>
      </c>
      <c r="AI2048" s="40">
        <f t="shared" si="800"/>
        <v>4.3888017840588045E-2</v>
      </c>
      <c r="AJ2048" s="3">
        <f t="shared" si="801"/>
        <v>2.3407848981619517E-2</v>
      </c>
      <c r="AK2048" s="3">
        <f t="shared" si="802"/>
        <v>0.7395647471875858</v>
      </c>
    </row>
    <row r="2049" spans="1:37" s="3" customFormat="1" x14ac:dyDescent="0.25">
      <c r="A2049" s="9">
        <v>42316</v>
      </c>
      <c r="B2049" s="1" t="s">
        <v>40</v>
      </c>
      <c r="C2049" s="1" t="s">
        <v>62</v>
      </c>
      <c r="D2049">
        <v>37</v>
      </c>
      <c r="E2049" s="1">
        <v>29</v>
      </c>
      <c r="F2049">
        <f t="shared" si="778"/>
        <v>1</v>
      </c>
      <c r="G2049">
        <f t="shared" si="779"/>
        <v>0</v>
      </c>
      <c r="H2049" s="4">
        <v>2.29</v>
      </c>
      <c r="I2049" s="4">
        <v>1.704</v>
      </c>
      <c r="J2049" s="4">
        <v>2.09</v>
      </c>
      <c r="K2049" s="4">
        <v>1.833</v>
      </c>
      <c r="L2049" s="18">
        <f t="shared" si="780"/>
        <v>40</v>
      </c>
      <c r="M2049" s="18">
        <f t="shared" si="781"/>
        <v>55</v>
      </c>
      <c r="N2049" s="18">
        <f t="shared" si="782"/>
        <v>45</v>
      </c>
      <c r="O2049" s="18">
        <f t="shared" si="783"/>
        <v>50</v>
      </c>
      <c r="P2049" s="4">
        <f t="shared" si="784"/>
        <v>201511</v>
      </c>
      <c r="Q2049" s="23">
        <f t="shared" si="785"/>
        <v>2.29</v>
      </c>
      <c r="R2049" s="23">
        <f t="shared" si="786"/>
        <v>-2.1956483439041579</v>
      </c>
      <c r="S2049" s="22">
        <f t="shared" si="787"/>
        <v>9.4351656095842173E-2</v>
      </c>
      <c r="T2049" s="5">
        <f t="shared" si="788"/>
        <v>0.74410480349344976</v>
      </c>
      <c r="U2049" s="5"/>
      <c r="V2049" s="5"/>
      <c r="W2049" s="5">
        <f t="shared" si="789"/>
        <v>1.29</v>
      </c>
      <c r="X2049" s="4">
        <f t="shared" si="790"/>
        <v>1.0899999999999999</v>
      </c>
      <c r="Y2049" s="4">
        <f t="shared" si="791"/>
        <v>-0.20000000000000018</v>
      </c>
      <c r="Z2049" s="30">
        <f t="shared" si="792"/>
        <v>2015</v>
      </c>
      <c r="AA2049" s="4">
        <f t="shared" si="793"/>
        <v>-1</v>
      </c>
      <c r="AB2049" s="4">
        <f t="shared" si="794"/>
        <v>-1</v>
      </c>
      <c r="AC2049" s="4">
        <f t="shared" si="795"/>
        <v>0</v>
      </c>
      <c r="AD2049" s="4"/>
      <c r="AE2049" s="4">
        <f t="shared" si="796"/>
        <v>-4.1787676814107555E-2</v>
      </c>
      <c r="AF2049" s="31">
        <f t="shared" si="797"/>
        <v>0.29000000000000004</v>
      </c>
      <c r="AG2049" s="31">
        <f t="shared" si="798"/>
        <v>8.9999999999999858E-2</v>
      </c>
      <c r="AH2049" s="3">
        <f t="shared" si="799"/>
        <v>1</v>
      </c>
      <c r="AI2049" s="40">
        <f t="shared" si="800"/>
        <v>1.776504024947767E-2</v>
      </c>
      <c r="AJ2049" s="3">
        <f t="shared" si="801"/>
        <v>2.2994491737606371E-2</v>
      </c>
      <c r="AK2049" s="3">
        <f t="shared" si="802"/>
        <v>0.73770022684838144</v>
      </c>
    </row>
    <row r="2050" spans="1:37" s="3" customFormat="1" x14ac:dyDescent="0.25">
      <c r="A2050" s="9">
        <v>42316</v>
      </c>
      <c r="B2050" s="1" t="s">
        <v>60</v>
      </c>
      <c r="C2050" s="1" t="s">
        <v>59</v>
      </c>
      <c r="D2050">
        <v>21</v>
      </c>
      <c r="E2050" s="1">
        <v>18</v>
      </c>
      <c r="F2050">
        <f t="shared" si="778"/>
        <v>1</v>
      </c>
      <c r="G2050">
        <f t="shared" si="779"/>
        <v>0</v>
      </c>
      <c r="H2050" s="4">
        <v>1.7190000000000001</v>
      </c>
      <c r="I2050" s="4">
        <v>2.2599999999999998</v>
      </c>
      <c r="J2050" s="4">
        <v>1.8129999999999999</v>
      </c>
      <c r="K2050" s="4">
        <v>2.11</v>
      </c>
      <c r="L2050" s="18">
        <f t="shared" si="780"/>
        <v>50</v>
      </c>
      <c r="M2050" s="18">
        <f t="shared" si="781"/>
        <v>40</v>
      </c>
      <c r="N2050" s="18">
        <f t="shared" si="782"/>
        <v>55</v>
      </c>
      <c r="O2050" s="18">
        <f t="shared" si="783"/>
        <v>45</v>
      </c>
      <c r="P2050" s="4">
        <f t="shared" si="784"/>
        <v>201511</v>
      </c>
      <c r="Q2050" s="23">
        <f t="shared" si="785"/>
        <v>1.7190000000000001</v>
      </c>
      <c r="R2050" s="23">
        <f t="shared" si="786"/>
        <v>-2.1844713777954392</v>
      </c>
      <c r="S2050" s="22">
        <f t="shared" si="787"/>
        <v>-0.46547137779543912</v>
      </c>
      <c r="T2050" s="5">
        <f t="shared" si="788"/>
        <v>1.3147178592204769</v>
      </c>
      <c r="U2050" s="5"/>
      <c r="V2050" s="5"/>
      <c r="W2050" s="5">
        <f t="shared" si="789"/>
        <v>0.71900000000000008</v>
      </c>
      <c r="X2050" s="4">
        <f t="shared" si="790"/>
        <v>0.81299999999999994</v>
      </c>
      <c r="Y2050" s="4">
        <f t="shared" si="791"/>
        <v>9.3999999999999861E-2</v>
      </c>
      <c r="Z2050" s="30">
        <f t="shared" si="792"/>
        <v>2015</v>
      </c>
      <c r="AA2050" s="4">
        <f t="shared" si="793"/>
        <v>-1</v>
      </c>
      <c r="AB2050" s="4">
        <f t="shared" si="794"/>
        <v>-1</v>
      </c>
      <c r="AC2050" s="4">
        <f t="shared" si="795"/>
        <v>0</v>
      </c>
      <c r="AD2050" s="4"/>
      <c r="AE2050" s="4">
        <f t="shared" si="796"/>
        <v>3.016158588335105E-2</v>
      </c>
      <c r="AF2050" s="31">
        <f t="shared" si="797"/>
        <v>-0.28099999999999992</v>
      </c>
      <c r="AG2050" s="31">
        <f t="shared" si="798"/>
        <v>-0.18700000000000006</v>
      </c>
      <c r="AH2050" s="3">
        <f t="shared" si="799"/>
        <v>1</v>
      </c>
      <c r="AI2050" s="40" t="b">
        <f t="shared" si="800"/>
        <v>0</v>
      </c>
      <c r="AJ2050" s="3">
        <f t="shared" si="801"/>
        <v>2.3639105302839969E-2</v>
      </c>
      <c r="AK2050" s="3">
        <f t="shared" si="802"/>
        <v>0.73636363955866635</v>
      </c>
    </row>
    <row r="2051" spans="1:37" s="3" customFormat="1" x14ac:dyDescent="0.25">
      <c r="A2051" s="9">
        <v>42316</v>
      </c>
      <c r="B2051" s="1" t="s">
        <v>52</v>
      </c>
      <c r="C2051" s="1" t="s">
        <v>48</v>
      </c>
      <c r="D2051">
        <v>27</v>
      </c>
      <c r="E2051" s="1">
        <v>10</v>
      </c>
      <c r="F2051">
        <f t="shared" ref="F2051:F2114" si="803">IF(D2051&gt;E2051,1,0)</f>
        <v>1</v>
      </c>
      <c r="G2051">
        <f t="shared" ref="G2051:G2114" si="804">IF(E2051&gt;D2051,1,0)</f>
        <v>0</v>
      </c>
      <c r="H2051" s="4">
        <v>1.0860000000000001</v>
      </c>
      <c r="I2051" s="4">
        <v>9.58</v>
      </c>
      <c r="J2051" s="4">
        <v>1.0900000000000001</v>
      </c>
      <c r="K2051" s="4">
        <v>9.2799999999999994</v>
      </c>
      <c r="L2051" s="18">
        <f t="shared" ref="L2051:L2114" si="805">INT(100/H2051/10)*10</f>
        <v>90</v>
      </c>
      <c r="M2051" s="18">
        <f t="shared" ref="M2051:M2114" si="806">INT(100/I2051/5)*5</f>
        <v>10</v>
      </c>
      <c r="N2051" s="18">
        <f t="shared" ref="N2051:N2114" si="807">INT(100/J2051/5)*5</f>
        <v>90</v>
      </c>
      <c r="O2051" s="18">
        <f t="shared" ref="O2051:O2114" si="808">INT(100/K2051/5)*5</f>
        <v>10</v>
      </c>
      <c r="P2051" s="4">
        <f t="shared" ref="P2051:P2114" si="809">YEAR(A2051)*100+MONTH(A2051)</f>
        <v>201511</v>
      </c>
      <c r="Q2051" s="23">
        <f t="shared" ref="Q2051:Q2114" si="810">IF(F2051=1,H2051,H2051/I2051)</f>
        <v>1.0860000000000001</v>
      </c>
      <c r="R2051" s="23">
        <f t="shared" ref="R2051:R2114" si="811">-1/(H2051-1)-1/(I2051-1)</f>
        <v>-11.744457093294294</v>
      </c>
      <c r="S2051" s="22">
        <f t="shared" ref="S2051:S2114" si="812">Q2051+R2051</f>
        <v>-10.658457093294293</v>
      </c>
      <c r="T2051" s="5">
        <f t="shared" ref="T2051:T2114" si="813">I2051/H2051</f>
        <v>8.8213627992633512</v>
      </c>
      <c r="U2051" s="5"/>
      <c r="V2051" s="5"/>
      <c r="W2051" s="5">
        <f t="shared" ref="W2051:W2114" si="814">H2051*F2051-1</f>
        <v>8.6000000000000076E-2</v>
      </c>
      <c r="X2051" s="4">
        <f t="shared" ref="X2051:X2114" si="815">J2051*F2051-1</f>
        <v>9.000000000000008E-2</v>
      </c>
      <c r="Y2051" s="4">
        <f t="shared" ref="Y2051:Y2114" si="816">X2051-W2051</f>
        <v>4.0000000000000036E-3</v>
      </c>
      <c r="Z2051" s="30">
        <f t="shared" ref="Z2051:Z2114" si="817">YEAR(A2051)</f>
        <v>2015</v>
      </c>
      <c r="AA2051" s="4">
        <f t="shared" ref="AA2051:AA2114" si="818">I2051*G2051-1</f>
        <v>-1</v>
      </c>
      <c r="AB2051" s="4">
        <f t="shared" ref="AB2051:AB2114" si="819">G2051*K2051-1</f>
        <v>-1</v>
      </c>
      <c r="AC2051" s="4">
        <f t="shared" ref="AC2051:AC2114" si="820">AB2051-AA2051</f>
        <v>0</v>
      </c>
      <c r="AD2051" s="4"/>
      <c r="AE2051" s="4">
        <f t="shared" ref="AE2051:AE2114" si="821">(1/H2051-1/J2051)</f>
        <v>3.3791204149560272E-3</v>
      </c>
      <c r="AF2051" s="31">
        <f t="shared" ref="AF2051:AF2114" si="822">H2051*F2051+I2051*G2051-2</f>
        <v>-0.91399999999999992</v>
      </c>
      <c r="AG2051" s="31">
        <f t="shared" ref="AG2051:AG2114" si="823">F2051*J2051+G2051*K2051-2</f>
        <v>-0.90999999999999992</v>
      </c>
      <c r="AH2051" s="3">
        <f t="shared" ref="AH2051:AH2114" si="824">IF(OR((1/H2051+1/K2051)&lt;1,(1/I2051+1/J2051)&lt;1),1,0)</f>
        <v>0</v>
      </c>
      <c r="AI2051" s="40" t="b">
        <f t="shared" ref="AI2051:AI2114" si="825">IF(MIN(1/H2051+1/K2051,1/I2051+1/J2051)&lt;0.99,1-MIN(1/H2051+1/K2051,1/I2051+1/J2051))</f>
        <v>0</v>
      </c>
      <c r="AJ2051" s="3">
        <f t="shared" ref="AJ2051:AJ2114" si="826">1-H2051*I2051/(H2051+I2051)</f>
        <v>2.4575285955372173E-2</v>
      </c>
      <c r="AK2051" s="3">
        <f t="shared" ref="AK2051:AK2114" si="827">1-(1/H2051+1/I2051)/H2051/I2051</f>
        <v>0.90146037375602206</v>
      </c>
    </row>
    <row r="2052" spans="1:37" s="3" customFormat="1" x14ac:dyDescent="0.25">
      <c r="A2052" s="9">
        <v>42316</v>
      </c>
      <c r="B2052" s="1" t="s">
        <v>42</v>
      </c>
      <c r="C2052" s="1" t="s">
        <v>50</v>
      </c>
      <c r="D2052">
        <v>28</v>
      </c>
      <c r="E2052" s="1">
        <v>34</v>
      </c>
      <c r="F2052">
        <f t="shared" si="803"/>
        <v>0</v>
      </c>
      <c r="G2052">
        <f t="shared" si="804"/>
        <v>1</v>
      </c>
      <c r="H2052" s="4">
        <v>1.24</v>
      </c>
      <c r="I2052" s="4">
        <v>4.58</v>
      </c>
      <c r="J2052" s="4">
        <v>1.333</v>
      </c>
      <c r="K2052" s="4">
        <v>3.64</v>
      </c>
      <c r="L2052" s="18">
        <f t="shared" si="805"/>
        <v>80</v>
      </c>
      <c r="M2052" s="18">
        <f t="shared" si="806"/>
        <v>20</v>
      </c>
      <c r="N2052" s="18">
        <f t="shared" si="807"/>
        <v>75</v>
      </c>
      <c r="O2052" s="18">
        <f t="shared" si="808"/>
        <v>25</v>
      </c>
      <c r="P2052" s="4">
        <f t="shared" si="809"/>
        <v>201511</v>
      </c>
      <c r="Q2052" s="23">
        <f t="shared" si="810"/>
        <v>0.27074235807860264</v>
      </c>
      <c r="R2052" s="23">
        <f t="shared" si="811"/>
        <v>-4.4459962756052143</v>
      </c>
      <c r="S2052" s="22">
        <f t="shared" si="812"/>
        <v>-4.1752539175266117</v>
      </c>
      <c r="T2052" s="5">
        <f t="shared" si="813"/>
        <v>3.6935483870967745</v>
      </c>
      <c r="U2052" s="5"/>
      <c r="V2052" s="5"/>
      <c r="W2052" s="5">
        <f t="shared" si="814"/>
        <v>-1</v>
      </c>
      <c r="X2052" s="4">
        <f t="shared" si="815"/>
        <v>-1</v>
      </c>
      <c r="Y2052" s="4">
        <f t="shared" si="816"/>
        <v>0</v>
      </c>
      <c r="Z2052" s="30">
        <f t="shared" si="817"/>
        <v>2015</v>
      </c>
      <c r="AA2052" s="4">
        <f t="shared" si="818"/>
        <v>3.58</v>
      </c>
      <c r="AB2052" s="4">
        <f t="shared" si="819"/>
        <v>2.64</v>
      </c>
      <c r="AC2052" s="4">
        <f t="shared" si="820"/>
        <v>-0.94</v>
      </c>
      <c r="AD2052" s="4"/>
      <c r="AE2052" s="4">
        <f t="shared" si="821"/>
        <v>5.6264066016504133E-2</v>
      </c>
      <c r="AF2052" s="31">
        <f t="shared" si="822"/>
        <v>2.58</v>
      </c>
      <c r="AG2052" s="31">
        <f t="shared" si="823"/>
        <v>1.6400000000000001</v>
      </c>
      <c r="AH2052" s="3">
        <f t="shared" si="824"/>
        <v>1</v>
      </c>
      <c r="AI2052" s="40">
        <f t="shared" si="825"/>
        <v>3.1471841759566521E-2</v>
      </c>
      <c r="AJ2052" s="3">
        <f t="shared" si="826"/>
        <v>2.4192439862543047E-2</v>
      </c>
      <c r="AK2052" s="3">
        <f t="shared" si="827"/>
        <v>0.81955341874613719</v>
      </c>
    </row>
    <row r="2053" spans="1:37" s="3" customFormat="1" x14ac:dyDescent="0.25">
      <c r="A2053" s="9">
        <v>42316</v>
      </c>
      <c r="B2053" s="1" t="s">
        <v>53</v>
      </c>
      <c r="C2053" s="1" t="s">
        <v>56</v>
      </c>
      <c r="D2053">
        <v>28</v>
      </c>
      <c r="E2053" s="1">
        <v>23</v>
      </c>
      <c r="F2053">
        <f t="shared" si="803"/>
        <v>1</v>
      </c>
      <c r="G2053">
        <f t="shared" si="804"/>
        <v>0</v>
      </c>
      <c r="H2053" s="4">
        <v>1.298</v>
      </c>
      <c r="I2053" s="4">
        <v>3.93</v>
      </c>
      <c r="J2053" s="4">
        <v>1.298</v>
      </c>
      <c r="K2053" s="4">
        <v>3.93</v>
      </c>
      <c r="L2053" s="18">
        <f t="shared" si="805"/>
        <v>70</v>
      </c>
      <c r="M2053" s="18">
        <f t="shared" si="806"/>
        <v>25</v>
      </c>
      <c r="N2053" s="18">
        <f t="shared" si="807"/>
        <v>75</v>
      </c>
      <c r="O2053" s="18">
        <f t="shared" si="808"/>
        <v>25</v>
      </c>
      <c r="P2053" s="4">
        <f t="shared" si="809"/>
        <v>201511</v>
      </c>
      <c r="Q2053" s="23">
        <f t="shared" si="810"/>
        <v>1.298</v>
      </c>
      <c r="R2053" s="23">
        <f t="shared" si="811"/>
        <v>-3.697001626314222</v>
      </c>
      <c r="S2053" s="22">
        <f t="shared" si="812"/>
        <v>-2.399001626314222</v>
      </c>
      <c r="T2053" s="5">
        <f t="shared" si="813"/>
        <v>3.0277349768875195</v>
      </c>
      <c r="U2053" s="5"/>
      <c r="V2053" s="5"/>
      <c r="W2053" s="5">
        <f t="shared" si="814"/>
        <v>0.29800000000000004</v>
      </c>
      <c r="X2053" s="4">
        <f t="shared" si="815"/>
        <v>0.29800000000000004</v>
      </c>
      <c r="Y2053" s="4">
        <f t="shared" si="816"/>
        <v>0</v>
      </c>
      <c r="Z2053" s="30">
        <f t="shared" si="817"/>
        <v>2015</v>
      </c>
      <c r="AA2053" s="4">
        <f t="shared" si="818"/>
        <v>-1</v>
      </c>
      <c r="AB2053" s="4">
        <f t="shared" si="819"/>
        <v>-1</v>
      </c>
      <c r="AC2053" s="4">
        <f t="shared" si="820"/>
        <v>0</v>
      </c>
      <c r="AD2053" s="4"/>
      <c r="AE2053" s="4">
        <f t="shared" si="821"/>
        <v>0</v>
      </c>
      <c r="AF2053" s="31">
        <f t="shared" si="822"/>
        <v>-0.70199999999999996</v>
      </c>
      <c r="AG2053" s="31">
        <f t="shared" si="823"/>
        <v>-0.70199999999999996</v>
      </c>
      <c r="AH2053" s="3">
        <f t="shared" si="824"/>
        <v>0</v>
      </c>
      <c r="AI2053" s="40" t="b">
        <f t="shared" si="825"/>
        <v>0</v>
      </c>
      <c r="AJ2053" s="3">
        <f t="shared" si="826"/>
        <v>2.4265493496556934E-2</v>
      </c>
      <c r="AK2053" s="3">
        <f t="shared" si="827"/>
        <v>0.79909021299906213</v>
      </c>
    </row>
    <row r="2054" spans="1:37" s="3" customFormat="1" x14ac:dyDescent="0.25">
      <c r="A2054" s="9">
        <v>42316</v>
      </c>
      <c r="B2054" s="1" t="s">
        <v>57</v>
      </c>
      <c r="C2054" s="1" t="s">
        <v>54</v>
      </c>
      <c r="D2054">
        <v>38</v>
      </c>
      <c r="E2054" s="1">
        <v>35</v>
      </c>
      <c r="F2054">
        <f t="shared" si="803"/>
        <v>1</v>
      </c>
      <c r="G2054">
        <f t="shared" si="804"/>
        <v>0</v>
      </c>
      <c r="H2054" s="4">
        <v>1.48</v>
      </c>
      <c r="I2054" s="4">
        <v>2.86</v>
      </c>
      <c r="J2054" s="4">
        <v>1.3839999999999999</v>
      </c>
      <c r="K2054" s="4">
        <v>3.31</v>
      </c>
      <c r="L2054" s="18">
        <f t="shared" si="805"/>
        <v>60</v>
      </c>
      <c r="M2054" s="18">
        <f t="shared" si="806"/>
        <v>30</v>
      </c>
      <c r="N2054" s="18">
        <f t="shared" si="807"/>
        <v>70</v>
      </c>
      <c r="O2054" s="18">
        <f t="shared" si="808"/>
        <v>30</v>
      </c>
      <c r="P2054" s="4">
        <f t="shared" si="809"/>
        <v>201511</v>
      </c>
      <c r="Q2054" s="23">
        <f t="shared" si="810"/>
        <v>1.48</v>
      </c>
      <c r="R2054" s="23">
        <f t="shared" si="811"/>
        <v>-2.620967741935484</v>
      </c>
      <c r="S2054" s="22">
        <f t="shared" si="812"/>
        <v>-1.140967741935484</v>
      </c>
      <c r="T2054" s="5">
        <f t="shared" si="813"/>
        <v>1.9324324324324325</v>
      </c>
      <c r="U2054" s="5"/>
      <c r="V2054" s="5"/>
      <c r="W2054" s="5">
        <f t="shared" si="814"/>
        <v>0.48</v>
      </c>
      <c r="X2054" s="4">
        <f t="shared" si="815"/>
        <v>0.3839999999999999</v>
      </c>
      <c r="Y2054" s="4">
        <f t="shared" si="816"/>
        <v>-9.6000000000000085E-2</v>
      </c>
      <c r="Z2054" s="30">
        <f t="shared" si="817"/>
        <v>2015</v>
      </c>
      <c r="AA2054" s="4">
        <f t="shared" si="818"/>
        <v>-1</v>
      </c>
      <c r="AB2054" s="4">
        <f t="shared" si="819"/>
        <v>-1</v>
      </c>
      <c r="AC2054" s="4">
        <f t="shared" si="820"/>
        <v>0</v>
      </c>
      <c r="AD2054" s="4"/>
      <c r="AE2054" s="4">
        <f t="shared" si="821"/>
        <v>-4.6867676925480439E-2</v>
      </c>
      <c r="AF2054" s="31">
        <f t="shared" si="822"/>
        <v>-0.52</v>
      </c>
      <c r="AG2054" s="31">
        <f t="shared" si="823"/>
        <v>-0.6160000000000001</v>
      </c>
      <c r="AH2054" s="3">
        <f t="shared" si="824"/>
        <v>1</v>
      </c>
      <c r="AI2054" s="40">
        <f t="shared" si="825"/>
        <v>2.2209520698946772E-2</v>
      </c>
      <c r="AJ2054" s="3">
        <f t="shared" si="826"/>
        <v>2.4700460829493065E-2</v>
      </c>
      <c r="AK2054" s="3">
        <f t="shared" si="827"/>
        <v>0.75776648428321081</v>
      </c>
    </row>
    <row r="2055" spans="1:37" s="3" customFormat="1" x14ac:dyDescent="0.25">
      <c r="A2055" s="9">
        <v>42313</v>
      </c>
      <c r="B2055" s="1" t="s">
        <v>44</v>
      </c>
      <c r="C2055" s="1" t="s">
        <v>58</v>
      </c>
      <c r="D2055">
        <v>31</v>
      </c>
      <c r="E2055" s="1">
        <v>10</v>
      </c>
      <c r="F2055">
        <f t="shared" si="803"/>
        <v>1</v>
      </c>
      <c r="G2055">
        <f t="shared" si="804"/>
        <v>0</v>
      </c>
      <c r="H2055" s="4">
        <v>1.21</v>
      </c>
      <c r="I2055" s="4">
        <v>5.04</v>
      </c>
      <c r="J2055" s="4">
        <v>1.117</v>
      </c>
      <c r="K2055" s="4">
        <v>7.71</v>
      </c>
      <c r="L2055" s="18">
        <f t="shared" si="805"/>
        <v>80</v>
      </c>
      <c r="M2055" s="18">
        <f t="shared" si="806"/>
        <v>15</v>
      </c>
      <c r="N2055" s="18">
        <f t="shared" si="807"/>
        <v>85</v>
      </c>
      <c r="O2055" s="18">
        <f t="shared" si="808"/>
        <v>10</v>
      </c>
      <c r="P2055" s="4">
        <f t="shared" si="809"/>
        <v>201511</v>
      </c>
      <c r="Q2055" s="23">
        <f t="shared" si="810"/>
        <v>1.21</v>
      </c>
      <c r="R2055" s="23">
        <f t="shared" si="811"/>
        <v>-5.0094295143800105</v>
      </c>
      <c r="S2055" s="22">
        <f t="shared" si="812"/>
        <v>-3.7994295143800105</v>
      </c>
      <c r="T2055" s="5">
        <f t="shared" si="813"/>
        <v>4.1652892561983474</v>
      </c>
      <c r="U2055" s="5"/>
      <c r="V2055" s="5"/>
      <c r="W2055" s="5">
        <f t="shared" si="814"/>
        <v>0.20999999999999996</v>
      </c>
      <c r="X2055" s="4">
        <f t="shared" si="815"/>
        <v>0.11699999999999999</v>
      </c>
      <c r="Y2055" s="4">
        <f t="shared" si="816"/>
        <v>-9.2999999999999972E-2</v>
      </c>
      <c r="Z2055" s="30">
        <f t="shared" si="817"/>
        <v>2015</v>
      </c>
      <c r="AA2055" s="4">
        <f t="shared" si="818"/>
        <v>-1</v>
      </c>
      <c r="AB2055" s="4">
        <f t="shared" si="819"/>
        <v>-1</v>
      </c>
      <c r="AC2055" s="4">
        <f t="shared" si="820"/>
        <v>0</v>
      </c>
      <c r="AD2055" s="4"/>
      <c r="AE2055" s="4">
        <f t="shared" si="821"/>
        <v>-6.8808866725363793E-2</v>
      </c>
      <c r="AF2055" s="31">
        <f t="shared" si="822"/>
        <v>-0.79</v>
      </c>
      <c r="AG2055" s="31">
        <f t="shared" si="823"/>
        <v>-0.88300000000000001</v>
      </c>
      <c r="AH2055" s="3">
        <f t="shared" si="824"/>
        <v>1</v>
      </c>
      <c r="AI2055" s="40">
        <f t="shared" si="825"/>
        <v>4.3852032886344872E-2</v>
      </c>
      <c r="AJ2055" s="3">
        <f t="shared" si="826"/>
        <v>2.4256000000000055E-2</v>
      </c>
      <c r="AK2055" s="3">
        <f t="shared" si="827"/>
        <v>0.83194625157345636</v>
      </c>
    </row>
    <row r="2056" spans="1:37" s="3" customFormat="1" x14ac:dyDescent="0.25">
      <c r="A2056" s="9">
        <v>42310</v>
      </c>
      <c r="B2056" s="1" t="s">
        <v>40</v>
      </c>
      <c r="C2056" s="1" t="s">
        <v>36</v>
      </c>
      <c r="D2056">
        <v>29</v>
      </c>
      <c r="E2056" s="1">
        <v>26</v>
      </c>
      <c r="F2056">
        <f t="shared" si="803"/>
        <v>1</v>
      </c>
      <c r="G2056">
        <f t="shared" si="804"/>
        <v>0</v>
      </c>
      <c r="H2056" s="4">
        <v>1.35</v>
      </c>
      <c r="I2056" s="4">
        <v>3.52</v>
      </c>
      <c r="J2056" s="4">
        <v>1.454</v>
      </c>
      <c r="K2056" s="4">
        <v>2.97</v>
      </c>
      <c r="L2056" s="18">
        <f t="shared" si="805"/>
        <v>70</v>
      </c>
      <c r="M2056" s="18">
        <f t="shared" si="806"/>
        <v>25</v>
      </c>
      <c r="N2056" s="18">
        <f t="shared" si="807"/>
        <v>65</v>
      </c>
      <c r="O2056" s="18">
        <f t="shared" si="808"/>
        <v>30</v>
      </c>
      <c r="P2056" s="4">
        <f t="shared" si="809"/>
        <v>201511</v>
      </c>
      <c r="Q2056" s="23">
        <f t="shared" si="810"/>
        <v>1.35</v>
      </c>
      <c r="R2056" s="23">
        <f t="shared" si="811"/>
        <v>-3.2539682539682531</v>
      </c>
      <c r="S2056" s="22">
        <f t="shared" si="812"/>
        <v>-1.903968253968253</v>
      </c>
      <c r="T2056" s="5">
        <f t="shared" si="813"/>
        <v>2.6074074074074072</v>
      </c>
      <c r="U2056" s="5"/>
      <c r="V2056" s="5"/>
      <c r="W2056" s="5">
        <f t="shared" si="814"/>
        <v>0.35000000000000009</v>
      </c>
      <c r="X2056" s="4">
        <f t="shared" si="815"/>
        <v>0.45399999999999996</v>
      </c>
      <c r="Y2056" s="4">
        <f t="shared" si="816"/>
        <v>0.10399999999999987</v>
      </c>
      <c r="Z2056" s="30">
        <f t="shared" si="817"/>
        <v>2015</v>
      </c>
      <c r="AA2056" s="4">
        <f t="shared" si="818"/>
        <v>-1</v>
      </c>
      <c r="AB2056" s="4">
        <f t="shared" si="819"/>
        <v>-1</v>
      </c>
      <c r="AC2056" s="4">
        <f t="shared" si="820"/>
        <v>0</v>
      </c>
      <c r="AD2056" s="4"/>
      <c r="AE2056" s="4">
        <f t="shared" si="821"/>
        <v>5.2982831524784668E-2</v>
      </c>
      <c r="AF2056" s="31">
        <f t="shared" si="822"/>
        <v>-0.64999999999999991</v>
      </c>
      <c r="AG2056" s="31">
        <f t="shared" si="823"/>
        <v>-0.54600000000000004</v>
      </c>
      <c r="AH2056" s="3">
        <f t="shared" si="824"/>
        <v>1</v>
      </c>
      <c r="AI2056" s="40">
        <f t="shared" si="825"/>
        <v>2.8151181693134797E-2</v>
      </c>
      <c r="AJ2056" s="3">
        <f t="shared" si="826"/>
        <v>2.4229979466118934E-2</v>
      </c>
      <c r="AK2056" s="3">
        <f t="shared" si="827"/>
        <v>0.7843367740253262</v>
      </c>
    </row>
    <row r="2057" spans="1:37" s="3" customFormat="1" x14ac:dyDescent="0.25">
      <c r="A2057" s="9">
        <v>42309</v>
      </c>
      <c r="B2057" s="1" t="s">
        <v>35</v>
      </c>
      <c r="C2057" s="1" t="s">
        <v>62</v>
      </c>
      <c r="D2057">
        <v>29</v>
      </c>
      <c r="E2057" s="1">
        <v>10</v>
      </c>
      <c r="F2057">
        <f t="shared" si="803"/>
        <v>1</v>
      </c>
      <c r="G2057">
        <f t="shared" si="804"/>
        <v>0</v>
      </c>
      <c r="H2057" s="4">
        <v>2.36</v>
      </c>
      <c r="I2057" s="4">
        <v>1.6659999999999999</v>
      </c>
      <c r="J2057" s="4">
        <v>2.2000000000000002</v>
      </c>
      <c r="K2057" s="4">
        <v>1.7509999999999999</v>
      </c>
      <c r="L2057" s="18">
        <f t="shared" si="805"/>
        <v>40</v>
      </c>
      <c r="M2057" s="18">
        <f t="shared" si="806"/>
        <v>60</v>
      </c>
      <c r="N2057" s="18">
        <f t="shared" si="807"/>
        <v>45</v>
      </c>
      <c r="O2057" s="18">
        <f t="shared" si="808"/>
        <v>55</v>
      </c>
      <c r="P2057" s="4">
        <f t="shared" si="809"/>
        <v>201511</v>
      </c>
      <c r="Q2057" s="23">
        <f t="shared" si="810"/>
        <v>2.36</v>
      </c>
      <c r="R2057" s="23">
        <f t="shared" si="811"/>
        <v>-2.2367956191485607</v>
      </c>
      <c r="S2057" s="22">
        <f t="shared" si="812"/>
        <v>0.12320438085143914</v>
      </c>
      <c r="T2057" s="5">
        <f t="shared" si="813"/>
        <v>0.70593220338983054</v>
      </c>
      <c r="U2057" s="5"/>
      <c r="V2057" s="5"/>
      <c r="W2057" s="5">
        <f t="shared" si="814"/>
        <v>1.3599999999999999</v>
      </c>
      <c r="X2057" s="4">
        <f t="shared" si="815"/>
        <v>1.2000000000000002</v>
      </c>
      <c r="Y2057" s="4">
        <f t="shared" si="816"/>
        <v>-0.1599999999999997</v>
      </c>
      <c r="Z2057" s="30">
        <f t="shared" si="817"/>
        <v>2015</v>
      </c>
      <c r="AA2057" s="4">
        <f t="shared" si="818"/>
        <v>-1</v>
      </c>
      <c r="AB2057" s="4">
        <f t="shared" si="819"/>
        <v>-1</v>
      </c>
      <c r="AC2057" s="4">
        <f t="shared" si="820"/>
        <v>0</v>
      </c>
      <c r="AD2057" s="4"/>
      <c r="AE2057" s="4">
        <f t="shared" si="821"/>
        <v>-3.081664098613246E-2</v>
      </c>
      <c r="AF2057" s="31">
        <f t="shared" si="822"/>
        <v>0.35999999999999988</v>
      </c>
      <c r="AG2057" s="31">
        <f t="shared" si="823"/>
        <v>0.20000000000000018</v>
      </c>
      <c r="AH2057" s="3">
        <f t="shared" si="824"/>
        <v>1</v>
      </c>
      <c r="AI2057" s="40" t="b">
        <f t="shared" si="825"/>
        <v>0</v>
      </c>
      <c r="AJ2057" s="3">
        <f t="shared" si="826"/>
        <v>2.3407848981619517E-2</v>
      </c>
      <c r="AK2057" s="3">
        <f t="shared" si="827"/>
        <v>0.7395647471875858</v>
      </c>
    </row>
    <row r="2058" spans="1:37" s="3" customFormat="1" x14ac:dyDescent="0.25">
      <c r="A2058" s="9">
        <v>42309</v>
      </c>
      <c r="B2058" s="1" t="s">
        <v>37</v>
      </c>
      <c r="C2058" s="1" t="s">
        <v>61</v>
      </c>
      <c r="D2058">
        <v>12</v>
      </c>
      <c r="E2058" s="1">
        <v>13</v>
      </c>
      <c r="F2058">
        <f t="shared" si="803"/>
        <v>0</v>
      </c>
      <c r="G2058">
        <f t="shared" si="804"/>
        <v>1</v>
      </c>
      <c r="H2058" s="4">
        <v>3.22</v>
      </c>
      <c r="I2058" s="4">
        <v>1.4</v>
      </c>
      <c r="J2058" s="4">
        <v>2.86</v>
      </c>
      <c r="K2058" s="4">
        <v>1.48</v>
      </c>
      <c r="L2058" s="18">
        <f t="shared" si="805"/>
        <v>30</v>
      </c>
      <c r="M2058" s="18">
        <f t="shared" si="806"/>
        <v>70</v>
      </c>
      <c r="N2058" s="18">
        <f t="shared" si="807"/>
        <v>30</v>
      </c>
      <c r="O2058" s="18">
        <f t="shared" si="808"/>
        <v>65</v>
      </c>
      <c r="P2058" s="4">
        <f t="shared" si="809"/>
        <v>201511</v>
      </c>
      <c r="Q2058" s="23">
        <f t="shared" si="810"/>
        <v>2.3000000000000003</v>
      </c>
      <c r="R2058" s="23">
        <f t="shared" si="811"/>
        <v>-2.9504504504504507</v>
      </c>
      <c r="S2058" s="22">
        <f t="shared" si="812"/>
        <v>-0.65045045045045047</v>
      </c>
      <c r="T2058" s="5">
        <f t="shared" si="813"/>
        <v>0.43478260869565211</v>
      </c>
      <c r="U2058" s="5"/>
      <c r="V2058" s="5"/>
      <c r="W2058" s="5">
        <f t="shared" si="814"/>
        <v>-1</v>
      </c>
      <c r="X2058" s="4">
        <f t="shared" si="815"/>
        <v>-1</v>
      </c>
      <c r="Y2058" s="4">
        <f t="shared" si="816"/>
        <v>0</v>
      </c>
      <c r="Z2058" s="30">
        <f t="shared" si="817"/>
        <v>2015</v>
      </c>
      <c r="AA2058" s="4">
        <f t="shared" si="818"/>
        <v>0.39999999999999991</v>
      </c>
      <c r="AB2058" s="4">
        <f t="shared" si="819"/>
        <v>0.48</v>
      </c>
      <c r="AC2058" s="4">
        <f t="shared" si="820"/>
        <v>8.0000000000000071E-2</v>
      </c>
      <c r="AD2058" s="4"/>
      <c r="AE2058" s="4">
        <f t="shared" si="821"/>
        <v>-3.909134343916959E-2</v>
      </c>
      <c r="AF2058" s="31">
        <f t="shared" si="822"/>
        <v>-0.60000000000000009</v>
      </c>
      <c r="AG2058" s="31">
        <f t="shared" si="823"/>
        <v>-0.52</v>
      </c>
      <c r="AH2058" s="3">
        <f t="shared" si="824"/>
        <v>1</v>
      </c>
      <c r="AI2058" s="40">
        <f t="shared" si="825"/>
        <v>1.3765318113144298E-2</v>
      </c>
      <c r="AJ2058" s="3">
        <f t="shared" si="826"/>
        <v>2.4242424242424288E-2</v>
      </c>
      <c r="AK2058" s="3">
        <f t="shared" si="827"/>
        <v>0.77266088720122128</v>
      </c>
    </row>
    <row r="2059" spans="1:37" s="3" customFormat="1" x14ac:dyDescent="0.25">
      <c r="A2059" s="9">
        <v>42309</v>
      </c>
      <c r="B2059" s="1" t="s">
        <v>54</v>
      </c>
      <c r="C2059" s="1" t="s">
        <v>53</v>
      </c>
      <c r="D2059">
        <v>34</v>
      </c>
      <c r="E2059" s="1">
        <v>20</v>
      </c>
      <c r="F2059">
        <f t="shared" si="803"/>
        <v>1</v>
      </c>
      <c r="G2059">
        <f t="shared" si="804"/>
        <v>0</v>
      </c>
      <c r="H2059" s="4">
        <v>2.14</v>
      </c>
      <c r="I2059" s="4">
        <v>1.7929999999999999</v>
      </c>
      <c r="J2059" s="4">
        <v>2.5299999999999998</v>
      </c>
      <c r="K2059" s="4">
        <v>1.5880000000000001</v>
      </c>
      <c r="L2059" s="18">
        <f t="shared" si="805"/>
        <v>40</v>
      </c>
      <c r="M2059" s="18">
        <f t="shared" si="806"/>
        <v>55</v>
      </c>
      <c r="N2059" s="18">
        <f t="shared" si="807"/>
        <v>35</v>
      </c>
      <c r="O2059" s="18">
        <f t="shared" si="808"/>
        <v>60</v>
      </c>
      <c r="P2059" s="4">
        <f t="shared" si="809"/>
        <v>201511</v>
      </c>
      <c r="Q2059" s="23">
        <f t="shared" si="810"/>
        <v>2.14</v>
      </c>
      <c r="R2059" s="23">
        <f t="shared" si="811"/>
        <v>-2.1382270303754343</v>
      </c>
      <c r="S2059" s="22">
        <f t="shared" si="812"/>
        <v>1.7729696245658566E-3</v>
      </c>
      <c r="T2059" s="5">
        <f t="shared" si="813"/>
        <v>0.83785046728971957</v>
      </c>
      <c r="U2059" s="5"/>
      <c r="V2059" s="5"/>
      <c r="W2059" s="5">
        <f t="shared" si="814"/>
        <v>1.1400000000000001</v>
      </c>
      <c r="X2059" s="4">
        <f t="shared" si="815"/>
        <v>1.5299999999999998</v>
      </c>
      <c r="Y2059" s="4">
        <f t="shared" si="816"/>
        <v>0.38999999999999968</v>
      </c>
      <c r="Z2059" s="30">
        <f t="shared" si="817"/>
        <v>2015</v>
      </c>
      <c r="AA2059" s="4">
        <f t="shared" si="818"/>
        <v>-1</v>
      </c>
      <c r="AB2059" s="4">
        <f t="shared" si="819"/>
        <v>-1</v>
      </c>
      <c r="AC2059" s="4">
        <f t="shared" si="820"/>
        <v>0</v>
      </c>
      <c r="AD2059" s="4"/>
      <c r="AE2059" s="4">
        <f t="shared" si="821"/>
        <v>7.203280263012074E-2</v>
      </c>
      <c r="AF2059" s="31">
        <f t="shared" si="822"/>
        <v>0.14000000000000012</v>
      </c>
      <c r="AG2059" s="31">
        <f t="shared" si="823"/>
        <v>0.5299999999999998</v>
      </c>
      <c r="AH2059" s="3">
        <f t="shared" si="824"/>
        <v>1</v>
      </c>
      <c r="AI2059" s="40">
        <f t="shared" si="825"/>
        <v>4.7018598899100317E-2</v>
      </c>
      <c r="AJ2059" s="3">
        <f t="shared" si="826"/>
        <v>2.4403763030765302E-2</v>
      </c>
      <c r="AK2059" s="3">
        <f t="shared" si="827"/>
        <v>0.73286190748783686</v>
      </c>
    </row>
    <row r="2060" spans="1:37" s="3" customFormat="1" x14ac:dyDescent="0.25">
      <c r="A2060" s="9">
        <v>42309</v>
      </c>
      <c r="B2060" s="1" t="s">
        <v>41</v>
      </c>
      <c r="C2060" s="1" t="s">
        <v>39</v>
      </c>
      <c r="D2060">
        <v>20</v>
      </c>
      <c r="E2060" s="1">
        <v>23</v>
      </c>
      <c r="F2060">
        <f t="shared" si="803"/>
        <v>0</v>
      </c>
      <c r="G2060">
        <f t="shared" si="804"/>
        <v>1</v>
      </c>
      <c r="H2060" s="4">
        <v>1.3169999999999999</v>
      </c>
      <c r="I2060" s="4">
        <v>3.77</v>
      </c>
      <c r="J2060" s="4">
        <v>1.25</v>
      </c>
      <c r="K2060" s="4">
        <v>4.46</v>
      </c>
      <c r="L2060" s="18">
        <f t="shared" si="805"/>
        <v>70</v>
      </c>
      <c r="M2060" s="18">
        <f t="shared" si="806"/>
        <v>25</v>
      </c>
      <c r="N2060" s="18">
        <f t="shared" si="807"/>
        <v>80</v>
      </c>
      <c r="O2060" s="18">
        <f t="shared" si="808"/>
        <v>20</v>
      </c>
      <c r="P2060" s="4">
        <f t="shared" si="809"/>
        <v>201511</v>
      </c>
      <c r="Q2060" s="23">
        <f t="shared" si="810"/>
        <v>0.34933687002652519</v>
      </c>
      <c r="R2060" s="23">
        <f t="shared" si="811"/>
        <v>-3.5155849628170239</v>
      </c>
      <c r="S2060" s="22">
        <f t="shared" si="812"/>
        <v>-3.1662480927904988</v>
      </c>
      <c r="T2060" s="5">
        <f t="shared" si="813"/>
        <v>2.8625664388762342</v>
      </c>
      <c r="U2060" s="5"/>
      <c r="V2060" s="5"/>
      <c r="W2060" s="5">
        <f t="shared" si="814"/>
        <v>-1</v>
      </c>
      <c r="X2060" s="4">
        <f t="shared" si="815"/>
        <v>-1</v>
      </c>
      <c r="Y2060" s="4">
        <f t="shared" si="816"/>
        <v>0</v>
      </c>
      <c r="Z2060" s="30">
        <f t="shared" si="817"/>
        <v>2015</v>
      </c>
      <c r="AA2060" s="4">
        <f t="shared" si="818"/>
        <v>2.77</v>
      </c>
      <c r="AB2060" s="4">
        <f t="shared" si="819"/>
        <v>3.46</v>
      </c>
      <c r="AC2060" s="4">
        <f t="shared" si="820"/>
        <v>0.69</v>
      </c>
      <c r="AD2060" s="4"/>
      <c r="AE2060" s="4">
        <f t="shared" si="821"/>
        <v>-4.0698557327258911E-2</v>
      </c>
      <c r="AF2060" s="31">
        <f t="shared" si="822"/>
        <v>1.77</v>
      </c>
      <c r="AG2060" s="31">
        <f t="shared" si="823"/>
        <v>2.46</v>
      </c>
      <c r="AH2060" s="3">
        <f t="shared" si="824"/>
        <v>1</v>
      </c>
      <c r="AI2060" s="40">
        <f t="shared" si="825"/>
        <v>1.6483310690487585E-2</v>
      </c>
      <c r="AJ2060" s="3">
        <f t="shared" si="826"/>
        <v>2.3965008846078217E-2</v>
      </c>
      <c r="AK2060" s="3">
        <f t="shared" si="827"/>
        <v>0.79364856788846494</v>
      </c>
    </row>
    <row r="2061" spans="1:37" s="3" customFormat="1" x14ac:dyDescent="0.25">
      <c r="A2061" s="9">
        <v>42309</v>
      </c>
      <c r="B2061" s="1" t="s">
        <v>43</v>
      </c>
      <c r="C2061" s="1" t="s">
        <v>64</v>
      </c>
      <c r="D2061">
        <v>29</v>
      </c>
      <c r="E2061" s="1">
        <v>26</v>
      </c>
      <c r="F2061">
        <f t="shared" si="803"/>
        <v>1</v>
      </c>
      <c r="G2061">
        <f t="shared" si="804"/>
        <v>0</v>
      </c>
      <c r="H2061" s="4">
        <v>1.5880000000000001</v>
      </c>
      <c r="I2061" s="4">
        <v>2.5299999999999998</v>
      </c>
      <c r="J2061" s="4">
        <v>1.48</v>
      </c>
      <c r="K2061" s="4">
        <v>2.86</v>
      </c>
      <c r="L2061" s="18">
        <f t="shared" si="805"/>
        <v>60</v>
      </c>
      <c r="M2061" s="18">
        <f t="shared" si="806"/>
        <v>35</v>
      </c>
      <c r="N2061" s="18">
        <f t="shared" si="807"/>
        <v>65</v>
      </c>
      <c r="O2061" s="18">
        <f t="shared" si="808"/>
        <v>30</v>
      </c>
      <c r="P2061" s="4">
        <f t="shared" si="809"/>
        <v>201511</v>
      </c>
      <c r="Q2061" s="23">
        <f t="shared" si="810"/>
        <v>1.5880000000000001</v>
      </c>
      <c r="R2061" s="23">
        <f t="shared" si="811"/>
        <v>-2.3542750433506736</v>
      </c>
      <c r="S2061" s="22">
        <f t="shared" si="812"/>
        <v>-0.76627504335067353</v>
      </c>
      <c r="T2061" s="5">
        <f t="shared" si="813"/>
        <v>1.5931989924433247</v>
      </c>
      <c r="U2061" s="5"/>
      <c r="V2061" s="5"/>
      <c r="W2061" s="5">
        <f t="shared" si="814"/>
        <v>0.58800000000000008</v>
      </c>
      <c r="X2061" s="4">
        <f t="shared" si="815"/>
        <v>0.48</v>
      </c>
      <c r="Y2061" s="4">
        <f t="shared" si="816"/>
        <v>-0.1080000000000001</v>
      </c>
      <c r="Z2061" s="30">
        <f t="shared" si="817"/>
        <v>2015</v>
      </c>
      <c r="AA2061" s="4">
        <f t="shared" si="818"/>
        <v>-1</v>
      </c>
      <c r="AB2061" s="4">
        <f t="shared" si="819"/>
        <v>-1</v>
      </c>
      <c r="AC2061" s="4">
        <f t="shared" si="820"/>
        <v>0</v>
      </c>
      <c r="AD2061" s="4"/>
      <c r="AE2061" s="4">
        <f t="shared" si="821"/>
        <v>-4.5952753761318021E-2</v>
      </c>
      <c r="AF2061" s="31">
        <f t="shared" si="822"/>
        <v>-0.41199999999999992</v>
      </c>
      <c r="AG2061" s="31">
        <f t="shared" si="823"/>
        <v>-0.52</v>
      </c>
      <c r="AH2061" s="3">
        <f t="shared" si="824"/>
        <v>1</v>
      </c>
      <c r="AI2061" s="40">
        <f t="shared" si="825"/>
        <v>2.0626728435292674E-2</v>
      </c>
      <c r="AJ2061" s="3">
        <f t="shared" si="826"/>
        <v>2.4371053909664986E-2</v>
      </c>
      <c r="AK2061" s="3">
        <f t="shared" si="827"/>
        <v>0.74488011894783868</v>
      </c>
    </row>
    <row r="2062" spans="1:37" s="3" customFormat="1" x14ac:dyDescent="0.25">
      <c r="A2062" s="9">
        <v>42309</v>
      </c>
      <c r="B2062" s="1" t="s">
        <v>45</v>
      </c>
      <c r="C2062" s="1" t="s">
        <v>60</v>
      </c>
      <c r="D2062">
        <v>20</v>
      </c>
      <c r="E2062" s="1">
        <v>23</v>
      </c>
      <c r="F2062">
        <f t="shared" si="803"/>
        <v>0</v>
      </c>
      <c r="G2062">
        <f t="shared" si="804"/>
        <v>1</v>
      </c>
      <c r="H2062" s="4">
        <v>1.8620000000000001</v>
      </c>
      <c r="I2062" s="4">
        <v>2.0499999999999998</v>
      </c>
      <c r="J2062" s="4">
        <v>2.06</v>
      </c>
      <c r="K2062" s="4">
        <v>1.8540000000000001</v>
      </c>
      <c r="L2062" s="18">
        <f t="shared" si="805"/>
        <v>50</v>
      </c>
      <c r="M2062" s="18">
        <f t="shared" si="806"/>
        <v>45</v>
      </c>
      <c r="N2062" s="18">
        <f t="shared" si="807"/>
        <v>45</v>
      </c>
      <c r="O2062" s="18">
        <f t="shared" si="808"/>
        <v>50</v>
      </c>
      <c r="P2062" s="4">
        <f t="shared" si="809"/>
        <v>201511</v>
      </c>
      <c r="Q2062" s="23">
        <f t="shared" si="810"/>
        <v>0.90829268292682941</v>
      </c>
      <c r="R2062" s="23">
        <f t="shared" si="811"/>
        <v>-2.1124737598055461</v>
      </c>
      <c r="S2062" s="22">
        <f t="shared" si="812"/>
        <v>-1.2041810768787167</v>
      </c>
      <c r="T2062" s="5">
        <f t="shared" si="813"/>
        <v>1.1009667024704617</v>
      </c>
      <c r="U2062" s="5"/>
      <c r="V2062" s="5"/>
      <c r="W2062" s="5">
        <f t="shared" si="814"/>
        <v>-1</v>
      </c>
      <c r="X2062" s="4">
        <f t="shared" si="815"/>
        <v>-1</v>
      </c>
      <c r="Y2062" s="4">
        <f t="shared" si="816"/>
        <v>0</v>
      </c>
      <c r="Z2062" s="30">
        <f t="shared" si="817"/>
        <v>2015</v>
      </c>
      <c r="AA2062" s="4">
        <f t="shared" si="818"/>
        <v>1.0499999999999998</v>
      </c>
      <c r="AB2062" s="4">
        <f t="shared" si="819"/>
        <v>0.85400000000000009</v>
      </c>
      <c r="AC2062" s="4">
        <f t="shared" si="820"/>
        <v>-0.19599999999999973</v>
      </c>
      <c r="AD2062" s="4"/>
      <c r="AE2062" s="4">
        <f t="shared" si="821"/>
        <v>5.162003483048816E-2</v>
      </c>
      <c r="AF2062" s="31">
        <f t="shared" si="822"/>
        <v>4.9999999999999822E-2</v>
      </c>
      <c r="AG2062" s="31">
        <f t="shared" si="823"/>
        <v>-0.14599999999999991</v>
      </c>
      <c r="AH2062" s="3">
        <f t="shared" si="824"/>
        <v>1</v>
      </c>
      <c r="AI2062" s="40">
        <f t="shared" si="825"/>
        <v>2.6758228747336021E-2</v>
      </c>
      <c r="AJ2062" s="3">
        <f t="shared" si="826"/>
        <v>2.4258691206544003E-2</v>
      </c>
      <c r="AK2062" s="3">
        <f t="shared" si="827"/>
        <v>0.73150773988547524</v>
      </c>
    </row>
    <row r="2063" spans="1:37" s="3" customFormat="1" x14ac:dyDescent="0.25">
      <c r="A2063" s="9">
        <v>42309</v>
      </c>
      <c r="B2063" s="1" t="s">
        <v>58</v>
      </c>
      <c r="C2063" s="1" t="s">
        <v>63</v>
      </c>
      <c r="D2063">
        <v>20</v>
      </c>
      <c r="E2063" s="1">
        <v>34</v>
      </c>
      <c r="F2063">
        <f t="shared" si="803"/>
        <v>0</v>
      </c>
      <c r="G2063">
        <f t="shared" si="804"/>
        <v>1</v>
      </c>
      <c r="H2063" s="4">
        <v>2.99</v>
      </c>
      <c r="I2063" s="4">
        <v>1.448</v>
      </c>
      <c r="J2063" s="4">
        <v>3.71</v>
      </c>
      <c r="K2063" s="4">
        <v>1.3240000000000001</v>
      </c>
      <c r="L2063" s="18">
        <f t="shared" si="805"/>
        <v>30</v>
      </c>
      <c r="M2063" s="18">
        <f t="shared" si="806"/>
        <v>65</v>
      </c>
      <c r="N2063" s="18">
        <f t="shared" si="807"/>
        <v>25</v>
      </c>
      <c r="O2063" s="18">
        <f t="shared" si="808"/>
        <v>75</v>
      </c>
      <c r="P2063" s="4">
        <f t="shared" si="809"/>
        <v>201511</v>
      </c>
      <c r="Q2063" s="23">
        <f t="shared" si="810"/>
        <v>2.0649171270718236</v>
      </c>
      <c r="R2063" s="23">
        <f t="shared" si="811"/>
        <v>-2.7346554199569275</v>
      </c>
      <c r="S2063" s="22">
        <f t="shared" si="812"/>
        <v>-0.66973829288510389</v>
      </c>
      <c r="T2063" s="5">
        <f t="shared" si="813"/>
        <v>0.48428093645484943</v>
      </c>
      <c r="U2063" s="5"/>
      <c r="V2063" s="5"/>
      <c r="W2063" s="5">
        <f t="shared" si="814"/>
        <v>-1</v>
      </c>
      <c r="X2063" s="4">
        <f t="shared" si="815"/>
        <v>-1</v>
      </c>
      <c r="Y2063" s="4">
        <f t="shared" si="816"/>
        <v>0</v>
      </c>
      <c r="Z2063" s="30">
        <f t="shared" si="817"/>
        <v>2015</v>
      </c>
      <c r="AA2063" s="4">
        <f t="shared" si="818"/>
        <v>0.44799999999999995</v>
      </c>
      <c r="AB2063" s="4">
        <f t="shared" si="819"/>
        <v>0.32400000000000007</v>
      </c>
      <c r="AC2063" s="4">
        <f t="shared" si="820"/>
        <v>-0.12399999999999989</v>
      </c>
      <c r="AD2063" s="4"/>
      <c r="AE2063" s="4">
        <f t="shared" si="821"/>
        <v>6.4906381559375836E-2</v>
      </c>
      <c r="AF2063" s="31">
        <f t="shared" si="822"/>
        <v>-0.55200000000000005</v>
      </c>
      <c r="AG2063" s="31">
        <f t="shared" si="823"/>
        <v>-0.67599999999999993</v>
      </c>
      <c r="AH2063" s="3">
        <f t="shared" si="824"/>
        <v>1</v>
      </c>
      <c r="AI2063" s="40">
        <f t="shared" si="825"/>
        <v>3.9850486217628989E-2</v>
      </c>
      <c r="AJ2063" s="3">
        <f t="shared" si="826"/>
        <v>2.4443442992338915E-2</v>
      </c>
      <c r="AK2063" s="3">
        <f t="shared" si="827"/>
        <v>0.76324029099259338</v>
      </c>
    </row>
    <row r="2064" spans="1:37" s="3" customFormat="1" x14ac:dyDescent="0.25">
      <c r="A2064" s="9">
        <v>42309</v>
      </c>
      <c r="B2064" s="1" t="s">
        <v>47</v>
      </c>
      <c r="C2064" s="1" t="s">
        <v>50</v>
      </c>
      <c r="D2064">
        <v>20</v>
      </c>
      <c r="E2064" s="1">
        <v>6</v>
      </c>
      <c r="F2064">
        <f t="shared" si="803"/>
        <v>1</v>
      </c>
      <c r="G2064">
        <f t="shared" si="804"/>
        <v>0</v>
      </c>
      <c r="H2064" s="4">
        <v>1.4950000000000001</v>
      </c>
      <c r="I2064" s="4">
        <v>2.81</v>
      </c>
      <c r="J2064" s="4">
        <v>1.54</v>
      </c>
      <c r="K2064" s="4">
        <v>2.66</v>
      </c>
      <c r="L2064" s="18">
        <f t="shared" si="805"/>
        <v>60</v>
      </c>
      <c r="M2064" s="18">
        <f t="shared" si="806"/>
        <v>35</v>
      </c>
      <c r="N2064" s="18">
        <f t="shared" si="807"/>
        <v>60</v>
      </c>
      <c r="O2064" s="18">
        <f t="shared" si="808"/>
        <v>35</v>
      </c>
      <c r="P2064" s="4">
        <f t="shared" si="809"/>
        <v>201511</v>
      </c>
      <c r="Q2064" s="23">
        <f t="shared" si="810"/>
        <v>1.4950000000000001</v>
      </c>
      <c r="R2064" s="23">
        <f t="shared" si="811"/>
        <v>-2.5726882080473237</v>
      </c>
      <c r="S2064" s="22">
        <f t="shared" si="812"/>
        <v>-1.0776882080473236</v>
      </c>
      <c r="T2064" s="5">
        <f t="shared" si="813"/>
        <v>1.8795986622073577</v>
      </c>
      <c r="U2064" s="5"/>
      <c r="V2064" s="5"/>
      <c r="W2064" s="5">
        <f t="shared" si="814"/>
        <v>0.49500000000000011</v>
      </c>
      <c r="X2064" s="4">
        <f t="shared" si="815"/>
        <v>0.54</v>
      </c>
      <c r="Y2064" s="4">
        <f t="shared" si="816"/>
        <v>4.4999999999999929E-2</v>
      </c>
      <c r="Z2064" s="30">
        <f t="shared" si="817"/>
        <v>2015</v>
      </c>
      <c r="AA2064" s="4">
        <f t="shared" si="818"/>
        <v>-1</v>
      </c>
      <c r="AB2064" s="4">
        <f t="shared" si="819"/>
        <v>-1</v>
      </c>
      <c r="AC2064" s="4">
        <f t="shared" si="820"/>
        <v>0</v>
      </c>
      <c r="AD2064" s="4"/>
      <c r="AE2064" s="4">
        <f t="shared" si="821"/>
        <v>1.9545671719584767E-2</v>
      </c>
      <c r="AF2064" s="31">
        <f t="shared" si="822"/>
        <v>-0.50499999999999989</v>
      </c>
      <c r="AG2064" s="31">
        <f t="shared" si="823"/>
        <v>-0.45999999999999996</v>
      </c>
      <c r="AH2064" s="3">
        <f t="shared" si="824"/>
        <v>0</v>
      </c>
      <c r="AI2064" s="40" t="b">
        <f t="shared" si="825"/>
        <v>0</v>
      </c>
      <c r="AJ2064" s="3">
        <f t="shared" si="826"/>
        <v>2.4169570267131069E-2</v>
      </c>
      <c r="AK2064" s="3">
        <f t="shared" si="827"/>
        <v>0.75606274600001655</v>
      </c>
    </row>
    <row r="2065" spans="1:37" s="3" customFormat="1" x14ac:dyDescent="0.25">
      <c r="A2065" s="9">
        <v>42309</v>
      </c>
      <c r="B2065" s="1" t="s">
        <v>42</v>
      </c>
      <c r="C2065" s="1" t="s">
        <v>34</v>
      </c>
      <c r="D2065">
        <v>52</v>
      </c>
      <c r="E2065" s="1">
        <v>49</v>
      </c>
      <c r="F2065">
        <f t="shared" si="803"/>
        <v>1</v>
      </c>
      <c r="G2065">
        <f t="shared" si="804"/>
        <v>0</v>
      </c>
      <c r="H2065" s="4">
        <v>1.595</v>
      </c>
      <c r="I2065" s="4">
        <v>2.52</v>
      </c>
      <c r="J2065" s="4">
        <v>1.5980000000000001</v>
      </c>
      <c r="K2065" s="4">
        <v>2.5099999999999998</v>
      </c>
      <c r="L2065" s="18">
        <f t="shared" si="805"/>
        <v>60</v>
      </c>
      <c r="M2065" s="18">
        <f t="shared" si="806"/>
        <v>35</v>
      </c>
      <c r="N2065" s="18">
        <f t="shared" si="807"/>
        <v>60</v>
      </c>
      <c r="O2065" s="18">
        <f t="shared" si="808"/>
        <v>35</v>
      </c>
      <c r="P2065" s="4">
        <f t="shared" si="809"/>
        <v>201511</v>
      </c>
      <c r="Q2065" s="23">
        <f t="shared" si="810"/>
        <v>1.595</v>
      </c>
      <c r="R2065" s="23">
        <f t="shared" si="811"/>
        <v>-2.3385670057496686</v>
      </c>
      <c r="S2065" s="22">
        <f t="shared" si="812"/>
        <v>-0.74356700574966861</v>
      </c>
      <c r="T2065" s="5">
        <f t="shared" si="813"/>
        <v>1.5799373040752351</v>
      </c>
      <c r="U2065" s="5"/>
      <c r="V2065" s="5"/>
      <c r="W2065" s="5">
        <f t="shared" si="814"/>
        <v>0.59499999999999997</v>
      </c>
      <c r="X2065" s="4">
        <f t="shared" si="815"/>
        <v>0.59800000000000009</v>
      </c>
      <c r="Y2065" s="4">
        <f t="shared" si="816"/>
        <v>3.0000000000001137E-3</v>
      </c>
      <c r="Z2065" s="30">
        <f t="shared" si="817"/>
        <v>2015</v>
      </c>
      <c r="AA2065" s="4">
        <f t="shared" si="818"/>
        <v>-1</v>
      </c>
      <c r="AB2065" s="4">
        <f t="shared" si="819"/>
        <v>-1</v>
      </c>
      <c r="AC2065" s="4">
        <f t="shared" si="820"/>
        <v>0</v>
      </c>
      <c r="AD2065" s="4"/>
      <c r="AE2065" s="4">
        <f t="shared" si="821"/>
        <v>1.1770198641719576E-3</v>
      </c>
      <c r="AF2065" s="31">
        <f t="shared" si="822"/>
        <v>-0.40500000000000003</v>
      </c>
      <c r="AG2065" s="31">
        <f t="shared" si="823"/>
        <v>-0.40199999999999991</v>
      </c>
      <c r="AH2065" s="3">
        <f t="shared" si="824"/>
        <v>0</v>
      </c>
      <c r="AI2065" s="40" t="b">
        <f t="shared" si="825"/>
        <v>0</v>
      </c>
      <c r="AJ2065" s="3">
        <f t="shared" si="826"/>
        <v>2.3232077764277048E-2</v>
      </c>
      <c r="AK2065" s="3">
        <f t="shared" si="827"/>
        <v>0.74528918632773555</v>
      </c>
    </row>
    <row r="2066" spans="1:37" s="3" customFormat="1" x14ac:dyDescent="0.25">
      <c r="A2066" s="9">
        <v>42309</v>
      </c>
      <c r="B2066" s="1" t="s">
        <v>57</v>
      </c>
      <c r="C2066" s="1" t="s">
        <v>44</v>
      </c>
      <c r="D2066">
        <v>10</v>
      </c>
      <c r="E2066" s="1">
        <v>16</v>
      </c>
      <c r="F2066">
        <f t="shared" si="803"/>
        <v>0</v>
      </c>
      <c r="G2066">
        <f t="shared" si="804"/>
        <v>1</v>
      </c>
      <c r="H2066" s="4">
        <v>2.11</v>
      </c>
      <c r="I2066" s="4">
        <v>1.8129999999999999</v>
      </c>
      <c r="J2066" s="4">
        <v>1.8540000000000001</v>
      </c>
      <c r="K2066" s="4">
        <v>2.06</v>
      </c>
      <c r="L2066" s="18">
        <f t="shared" si="805"/>
        <v>40</v>
      </c>
      <c r="M2066" s="18">
        <f t="shared" si="806"/>
        <v>55</v>
      </c>
      <c r="N2066" s="18">
        <f t="shared" si="807"/>
        <v>50</v>
      </c>
      <c r="O2066" s="18">
        <f t="shared" si="808"/>
        <v>45</v>
      </c>
      <c r="P2066" s="4">
        <f t="shared" si="809"/>
        <v>201511</v>
      </c>
      <c r="Q2066" s="23">
        <f t="shared" si="810"/>
        <v>1.1638168781025924</v>
      </c>
      <c r="R2066" s="23">
        <f t="shared" si="811"/>
        <v>-2.130913201023902</v>
      </c>
      <c r="S2066" s="22">
        <f t="shared" si="812"/>
        <v>-0.96709632292130965</v>
      </c>
      <c r="T2066" s="5">
        <f t="shared" si="813"/>
        <v>0.85924170616113749</v>
      </c>
      <c r="U2066" s="5"/>
      <c r="V2066" s="5"/>
      <c r="W2066" s="5">
        <f t="shared" si="814"/>
        <v>-1</v>
      </c>
      <c r="X2066" s="4">
        <f t="shared" si="815"/>
        <v>-1</v>
      </c>
      <c r="Y2066" s="4">
        <f t="shared" si="816"/>
        <v>0</v>
      </c>
      <c r="Z2066" s="30">
        <f t="shared" si="817"/>
        <v>2015</v>
      </c>
      <c r="AA2066" s="4">
        <f t="shared" si="818"/>
        <v>0.81299999999999994</v>
      </c>
      <c r="AB2066" s="4">
        <f t="shared" si="819"/>
        <v>1.06</v>
      </c>
      <c r="AC2066" s="4">
        <f t="shared" si="820"/>
        <v>0.24700000000000011</v>
      </c>
      <c r="AD2066" s="4"/>
      <c r="AE2066" s="4">
        <f t="shared" si="821"/>
        <v>-6.5440676492993233E-2</v>
      </c>
      <c r="AF2066" s="31">
        <f t="shared" si="822"/>
        <v>-0.18700000000000006</v>
      </c>
      <c r="AG2066" s="31">
        <f t="shared" si="823"/>
        <v>6.0000000000000053E-2</v>
      </c>
      <c r="AH2066" s="3">
        <f t="shared" si="824"/>
        <v>1</v>
      </c>
      <c r="AI2066" s="40">
        <f t="shared" si="825"/>
        <v>4.0629457507016964E-2</v>
      </c>
      <c r="AJ2066" s="3">
        <f t="shared" si="826"/>
        <v>2.4871271985725363E-2</v>
      </c>
      <c r="AK2066" s="3">
        <f t="shared" si="827"/>
        <v>0.73192408972781919</v>
      </c>
    </row>
    <row r="2067" spans="1:37" s="3" customFormat="1" x14ac:dyDescent="0.25">
      <c r="A2067" s="9">
        <v>42309</v>
      </c>
      <c r="B2067" s="1" t="s">
        <v>59</v>
      </c>
      <c r="C2067" s="1" t="s">
        <v>38</v>
      </c>
      <c r="D2067">
        <v>27</v>
      </c>
      <c r="E2067" s="1">
        <v>6</v>
      </c>
      <c r="F2067">
        <f t="shared" si="803"/>
        <v>1</v>
      </c>
      <c r="G2067">
        <f t="shared" si="804"/>
        <v>0</v>
      </c>
      <c r="H2067" s="4">
        <v>1.256</v>
      </c>
      <c r="I2067" s="4">
        <v>4.38</v>
      </c>
      <c r="J2067" s="4">
        <v>1.25</v>
      </c>
      <c r="K2067" s="4">
        <v>4.46</v>
      </c>
      <c r="L2067" s="18">
        <f t="shared" si="805"/>
        <v>70</v>
      </c>
      <c r="M2067" s="18">
        <f t="shared" si="806"/>
        <v>20</v>
      </c>
      <c r="N2067" s="18">
        <f t="shared" si="807"/>
        <v>80</v>
      </c>
      <c r="O2067" s="18">
        <f t="shared" si="808"/>
        <v>20</v>
      </c>
      <c r="P2067" s="4">
        <f t="shared" si="809"/>
        <v>201511</v>
      </c>
      <c r="Q2067" s="23">
        <f t="shared" si="810"/>
        <v>1.256</v>
      </c>
      <c r="R2067" s="23">
        <f t="shared" si="811"/>
        <v>-4.2021079881656807</v>
      </c>
      <c r="S2067" s="22">
        <f t="shared" si="812"/>
        <v>-2.9461079881656804</v>
      </c>
      <c r="T2067" s="5">
        <f t="shared" si="813"/>
        <v>3.4872611464968153</v>
      </c>
      <c r="U2067" s="5"/>
      <c r="V2067" s="5"/>
      <c r="W2067" s="5">
        <f t="shared" si="814"/>
        <v>0.25600000000000001</v>
      </c>
      <c r="X2067" s="4">
        <f t="shared" si="815"/>
        <v>0.25</v>
      </c>
      <c r="Y2067" s="4">
        <f t="shared" si="816"/>
        <v>-6.0000000000000053E-3</v>
      </c>
      <c r="Z2067" s="30">
        <f t="shared" si="817"/>
        <v>2015</v>
      </c>
      <c r="AA2067" s="4">
        <f t="shared" si="818"/>
        <v>-1</v>
      </c>
      <c r="AB2067" s="4">
        <f t="shared" si="819"/>
        <v>-1</v>
      </c>
      <c r="AC2067" s="4">
        <f t="shared" si="820"/>
        <v>0</v>
      </c>
      <c r="AD2067" s="4"/>
      <c r="AE2067" s="4">
        <f t="shared" si="821"/>
        <v>-3.8216560509554132E-3</v>
      </c>
      <c r="AF2067" s="31">
        <f t="shared" si="822"/>
        <v>-0.74399999999999999</v>
      </c>
      <c r="AG2067" s="31">
        <f t="shared" si="823"/>
        <v>-0.75</v>
      </c>
      <c r="AH2067" s="3">
        <f t="shared" si="824"/>
        <v>0</v>
      </c>
      <c r="AI2067" s="40" t="b">
        <f t="shared" si="825"/>
        <v>0</v>
      </c>
      <c r="AJ2067" s="3">
        <f t="shared" si="826"/>
        <v>2.3903477643719029E-2</v>
      </c>
      <c r="AK2067" s="3">
        <f t="shared" si="827"/>
        <v>0.81377264087046108</v>
      </c>
    </row>
    <row r="2068" spans="1:37" s="3" customFormat="1" x14ac:dyDescent="0.25">
      <c r="A2068" s="9">
        <v>42309</v>
      </c>
      <c r="B2068" s="1" t="s">
        <v>49</v>
      </c>
      <c r="C2068" s="1" t="s">
        <v>33</v>
      </c>
      <c r="D2068">
        <v>45</v>
      </c>
      <c r="E2068" s="1">
        <v>10</v>
      </c>
      <c r="F2068">
        <f t="shared" si="803"/>
        <v>1</v>
      </c>
      <c r="G2068">
        <f t="shared" si="804"/>
        <v>0</v>
      </c>
      <c r="H2068" s="4">
        <v>1.4690000000000001</v>
      </c>
      <c r="I2068" s="4">
        <v>2.91</v>
      </c>
      <c r="J2068" s="4">
        <v>1.5880000000000001</v>
      </c>
      <c r="K2068" s="4">
        <v>2.5299999999999998</v>
      </c>
      <c r="L2068" s="18">
        <f t="shared" si="805"/>
        <v>60</v>
      </c>
      <c r="M2068" s="18">
        <f t="shared" si="806"/>
        <v>30</v>
      </c>
      <c r="N2068" s="18">
        <f t="shared" si="807"/>
        <v>60</v>
      </c>
      <c r="O2068" s="18">
        <f t="shared" si="808"/>
        <v>35</v>
      </c>
      <c r="P2068" s="4">
        <f t="shared" si="809"/>
        <v>201511</v>
      </c>
      <c r="Q2068" s="23">
        <f t="shared" si="810"/>
        <v>1.4690000000000001</v>
      </c>
      <c r="R2068" s="23">
        <f t="shared" si="811"/>
        <v>-2.6557563714709915</v>
      </c>
      <c r="S2068" s="22">
        <f t="shared" si="812"/>
        <v>-1.1867563714709914</v>
      </c>
      <c r="T2068" s="5">
        <f t="shared" si="813"/>
        <v>1.980939414567733</v>
      </c>
      <c r="U2068" s="5"/>
      <c r="V2068" s="5"/>
      <c r="W2068" s="5">
        <f t="shared" si="814"/>
        <v>0.46900000000000008</v>
      </c>
      <c r="X2068" s="4">
        <f t="shared" si="815"/>
        <v>0.58800000000000008</v>
      </c>
      <c r="Y2068" s="4">
        <f t="shared" si="816"/>
        <v>0.11899999999999999</v>
      </c>
      <c r="Z2068" s="30">
        <f t="shared" si="817"/>
        <v>2015</v>
      </c>
      <c r="AA2068" s="4">
        <f t="shared" si="818"/>
        <v>-1</v>
      </c>
      <c r="AB2068" s="4">
        <f t="shared" si="819"/>
        <v>-1</v>
      </c>
      <c r="AC2068" s="4">
        <f t="shared" si="820"/>
        <v>0</v>
      </c>
      <c r="AD2068" s="4"/>
      <c r="AE2068" s="4">
        <f t="shared" si="821"/>
        <v>5.1012272095172673E-2</v>
      </c>
      <c r="AF2068" s="31">
        <f t="shared" si="822"/>
        <v>-0.53099999999999992</v>
      </c>
      <c r="AG2068" s="31">
        <f t="shared" si="823"/>
        <v>-0.41199999999999992</v>
      </c>
      <c r="AH2068" s="3">
        <f t="shared" si="824"/>
        <v>1</v>
      </c>
      <c r="AI2068" s="40">
        <f t="shared" si="825"/>
        <v>2.6634466401793566E-2</v>
      </c>
      <c r="AJ2068" s="3">
        <f t="shared" si="826"/>
        <v>2.3797670701073304E-2</v>
      </c>
      <c r="AK2068" s="3">
        <f t="shared" si="827"/>
        <v>0.76036768924476317</v>
      </c>
    </row>
    <row r="2069" spans="1:37" s="3" customFormat="1" x14ac:dyDescent="0.25">
      <c r="A2069" s="9">
        <v>42306</v>
      </c>
      <c r="B2069" s="1" t="s">
        <v>52</v>
      </c>
      <c r="C2069" s="1" t="s">
        <v>51</v>
      </c>
      <c r="D2069">
        <v>36</v>
      </c>
      <c r="E2069" s="1">
        <v>7</v>
      </c>
      <c r="F2069">
        <f t="shared" si="803"/>
        <v>1</v>
      </c>
      <c r="G2069">
        <f t="shared" si="804"/>
        <v>0</v>
      </c>
      <c r="H2069" s="4">
        <v>1.2629999999999999</v>
      </c>
      <c r="I2069" s="4">
        <v>4.3</v>
      </c>
      <c r="J2069" s="4">
        <v>1.2350000000000001</v>
      </c>
      <c r="K2069" s="4">
        <v>4.6500000000000004</v>
      </c>
      <c r="L2069" s="18">
        <f t="shared" si="805"/>
        <v>70</v>
      </c>
      <c r="M2069" s="18">
        <f t="shared" si="806"/>
        <v>20</v>
      </c>
      <c r="N2069" s="18">
        <f t="shared" si="807"/>
        <v>80</v>
      </c>
      <c r="O2069" s="18">
        <f t="shared" si="808"/>
        <v>20</v>
      </c>
      <c r="P2069" s="4">
        <f t="shared" si="809"/>
        <v>201510</v>
      </c>
      <c r="Q2069" s="23">
        <f t="shared" si="810"/>
        <v>1.2629999999999999</v>
      </c>
      <c r="R2069" s="23">
        <f t="shared" si="811"/>
        <v>-4.105311671851597</v>
      </c>
      <c r="S2069" s="22">
        <f t="shared" si="812"/>
        <v>-2.8423116718515971</v>
      </c>
      <c r="T2069" s="5">
        <f t="shared" si="813"/>
        <v>3.4045922406967537</v>
      </c>
      <c r="U2069" s="5"/>
      <c r="V2069" s="5"/>
      <c r="W2069" s="5">
        <f t="shared" si="814"/>
        <v>0.2629999999999999</v>
      </c>
      <c r="X2069" s="4">
        <f t="shared" si="815"/>
        <v>0.2350000000000001</v>
      </c>
      <c r="Y2069" s="4">
        <f t="shared" si="816"/>
        <v>-2.7999999999999803E-2</v>
      </c>
      <c r="Z2069" s="30">
        <f t="shared" si="817"/>
        <v>2015</v>
      </c>
      <c r="AA2069" s="4">
        <f t="shared" si="818"/>
        <v>-1</v>
      </c>
      <c r="AB2069" s="4">
        <f t="shared" si="819"/>
        <v>-1</v>
      </c>
      <c r="AC2069" s="4">
        <f t="shared" si="820"/>
        <v>0</v>
      </c>
      <c r="AD2069" s="4"/>
      <c r="AE2069" s="4">
        <f t="shared" si="821"/>
        <v>-1.7950961818945288E-2</v>
      </c>
      <c r="AF2069" s="31">
        <f t="shared" si="822"/>
        <v>-0.7370000000000001</v>
      </c>
      <c r="AG2069" s="31">
        <f t="shared" si="823"/>
        <v>-0.7649999999999999</v>
      </c>
      <c r="AH2069" s="3">
        <f t="shared" si="824"/>
        <v>0</v>
      </c>
      <c r="AI2069" s="40" t="b">
        <f t="shared" si="825"/>
        <v>0</v>
      </c>
      <c r="AJ2069" s="3">
        <f t="shared" si="826"/>
        <v>2.3746180118641047E-2</v>
      </c>
      <c r="AK2069" s="3">
        <f t="shared" si="827"/>
        <v>0.81138968183796023</v>
      </c>
    </row>
    <row r="2070" spans="1:37" s="3" customFormat="1" x14ac:dyDescent="0.25">
      <c r="A2070" s="9">
        <v>42303</v>
      </c>
      <c r="B2070" s="1" t="s">
        <v>63</v>
      </c>
      <c r="C2070" s="1" t="s">
        <v>43</v>
      </c>
      <c r="D2070">
        <v>26</v>
      </c>
      <c r="E2070" s="1">
        <v>18</v>
      </c>
      <c r="F2070">
        <f t="shared" si="803"/>
        <v>1</v>
      </c>
      <c r="G2070">
        <f t="shared" si="804"/>
        <v>0</v>
      </c>
      <c r="H2070" s="4">
        <v>1.298</v>
      </c>
      <c r="I2070" s="4">
        <v>3.93</v>
      </c>
      <c r="J2070" s="4">
        <v>1.2190000000000001</v>
      </c>
      <c r="K2070" s="4">
        <v>4.8899999999999997</v>
      </c>
      <c r="L2070" s="18">
        <f t="shared" si="805"/>
        <v>70</v>
      </c>
      <c r="M2070" s="18">
        <f t="shared" si="806"/>
        <v>25</v>
      </c>
      <c r="N2070" s="18">
        <f t="shared" si="807"/>
        <v>80</v>
      </c>
      <c r="O2070" s="18">
        <f t="shared" si="808"/>
        <v>20</v>
      </c>
      <c r="P2070" s="4">
        <f t="shared" si="809"/>
        <v>201510</v>
      </c>
      <c r="Q2070" s="23">
        <f t="shared" si="810"/>
        <v>1.298</v>
      </c>
      <c r="R2070" s="23">
        <f t="shared" si="811"/>
        <v>-3.697001626314222</v>
      </c>
      <c r="S2070" s="22">
        <f t="shared" si="812"/>
        <v>-2.399001626314222</v>
      </c>
      <c r="T2070" s="5">
        <f t="shared" si="813"/>
        <v>3.0277349768875195</v>
      </c>
      <c r="U2070" s="5"/>
      <c r="V2070" s="5"/>
      <c r="W2070" s="5">
        <f t="shared" si="814"/>
        <v>0.29800000000000004</v>
      </c>
      <c r="X2070" s="4">
        <f t="shared" si="815"/>
        <v>0.21900000000000008</v>
      </c>
      <c r="Y2070" s="4">
        <f t="shared" si="816"/>
        <v>-7.8999999999999959E-2</v>
      </c>
      <c r="Z2070" s="30">
        <f t="shared" si="817"/>
        <v>2015</v>
      </c>
      <c r="AA2070" s="4">
        <f t="shared" si="818"/>
        <v>-1</v>
      </c>
      <c r="AB2070" s="4">
        <f t="shared" si="819"/>
        <v>-1</v>
      </c>
      <c r="AC2070" s="4">
        <f t="shared" si="820"/>
        <v>0</v>
      </c>
      <c r="AD2070" s="4"/>
      <c r="AE2070" s="4">
        <f t="shared" si="821"/>
        <v>-4.9928520055464887E-2</v>
      </c>
      <c r="AF2070" s="31">
        <f t="shared" si="822"/>
        <v>-0.70199999999999996</v>
      </c>
      <c r="AG2070" s="31">
        <f t="shared" si="823"/>
        <v>-0.78099999999999992</v>
      </c>
      <c r="AH2070" s="3">
        <f t="shared" si="824"/>
        <v>1</v>
      </c>
      <c r="AI2070" s="40">
        <f t="shared" si="825"/>
        <v>2.5084997841574808E-2</v>
      </c>
      <c r="AJ2070" s="3">
        <f t="shared" si="826"/>
        <v>2.4265493496556934E-2</v>
      </c>
      <c r="AK2070" s="3">
        <f t="shared" si="827"/>
        <v>0.79909021299906213</v>
      </c>
    </row>
    <row r="2071" spans="1:37" s="3" customFormat="1" x14ac:dyDescent="0.25">
      <c r="A2071" s="9">
        <v>42302</v>
      </c>
      <c r="B2071" s="1" t="s">
        <v>40</v>
      </c>
      <c r="C2071" s="1" t="s">
        <v>55</v>
      </c>
      <c r="D2071">
        <v>27</v>
      </c>
      <c r="E2071" s="1">
        <v>16</v>
      </c>
      <c r="F2071">
        <f t="shared" si="803"/>
        <v>1</v>
      </c>
      <c r="G2071">
        <f t="shared" si="804"/>
        <v>0</v>
      </c>
      <c r="H2071" s="4">
        <v>1.5980000000000001</v>
      </c>
      <c r="I2071" s="4">
        <v>2.5099999999999998</v>
      </c>
      <c r="J2071" s="4">
        <v>1.7290000000000001</v>
      </c>
      <c r="K2071" s="4">
        <v>2.2400000000000002</v>
      </c>
      <c r="L2071" s="18">
        <f t="shared" si="805"/>
        <v>60</v>
      </c>
      <c r="M2071" s="18">
        <f t="shared" si="806"/>
        <v>35</v>
      </c>
      <c r="N2071" s="18">
        <f t="shared" si="807"/>
        <v>55</v>
      </c>
      <c r="O2071" s="18">
        <f t="shared" si="808"/>
        <v>40</v>
      </c>
      <c r="P2071" s="4">
        <f t="shared" si="809"/>
        <v>201510</v>
      </c>
      <c r="Q2071" s="23">
        <f t="shared" si="810"/>
        <v>1.5980000000000001</v>
      </c>
      <c r="R2071" s="23">
        <f t="shared" si="811"/>
        <v>-2.334492458304724</v>
      </c>
      <c r="S2071" s="22">
        <f t="shared" si="812"/>
        <v>-0.73649245830472387</v>
      </c>
      <c r="T2071" s="5">
        <f t="shared" si="813"/>
        <v>1.5707133917396743</v>
      </c>
      <c r="U2071" s="5"/>
      <c r="V2071" s="5"/>
      <c r="W2071" s="5">
        <f t="shared" si="814"/>
        <v>0.59800000000000009</v>
      </c>
      <c r="X2071" s="4">
        <f t="shared" si="815"/>
        <v>0.72900000000000009</v>
      </c>
      <c r="Y2071" s="4">
        <f t="shared" si="816"/>
        <v>0.13100000000000001</v>
      </c>
      <c r="Z2071" s="30">
        <f t="shared" si="817"/>
        <v>2015</v>
      </c>
      <c r="AA2071" s="4">
        <f t="shared" si="818"/>
        <v>-1</v>
      </c>
      <c r="AB2071" s="4">
        <f t="shared" si="819"/>
        <v>-1</v>
      </c>
      <c r="AC2071" s="4">
        <f t="shared" si="820"/>
        <v>0</v>
      </c>
      <c r="AD2071" s="4"/>
      <c r="AE2071" s="4">
        <f t="shared" si="821"/>
        <v>4.7413228363099913E-2</v>
      </c>
      <c r="AF2071" s="31">
        <f t="shared" si="822"/>
        <v>-0.40199999999999991</v>
      </c>
      <c r="AG2071" s="31">
        <f t="shared" si="823"/>
        <v>-0.27099999999999991</v>
      </c>
      <c r="AH2071" s="3">
        <f t="shared" si="824"/>
        <v>1</v>
      </c>
      <c r="AI2071" s="40">
        <f t="shared" si="825"/>
        <v>2.3224626076376875E-2</v>
      </c>
      <c r="AJ2071" s="3">
        <f t="shared" si="826"/>
        <v>2.3617332035053451E-2</v>
      </c>
      <c r="AK2071" s="3">
        <f t="shared" si="827"/>
        <v>0.74465377481644812</v>
      </c>
    </row>
    <row r="2072" spans="1:37" s="3" customFormat="1" x14ac:dyDescent="0.25">
      <c r="A2072" s="9">
        <v>42302</v>
      </c>
      <c r="B2072" s="1" t="s">
        <v>34</v>
      </c>
      <c r="C2072" s="1" t="s">
        <v>37</v>
      </c>
      <c r="D2072">
        <v>27</v>
      </c>
      <c r="E2072" s="1">
        <v>20</v>
      </c>
      <c r="F2072">
        <f t="shared" si="803"/>
        <v>1</v>
      </c>
      <c r="G2072">
        <f t="shared" si="804"/>
        <v>0</v>
      </c>
      <c r="H2072" s="4">
        <v>1.6020000000000001</v>
      </c>
      <c r="I2072" s="4">
        <v>2.5</v>
      </c>
      <c r="J2072" s="4">
        <v>1.645</v>
      </c>
      <c r="K2072" s="4">
        <v>2.4</v>
      </c>
      <c r="L2072" s="18">
        <f t="shared" si="805"/>
        <v>60</v>
      </c>
      <c r="M2072" s="18">
        <f t="shared" si="806"/>
        <v>40</v>
      </c>
      <c r="N2072" s="18">
        <f t="shared" si="807"/>
        <v>60</v>
      </c>
      <c r="O2072" s="18">
        <f t="shared" si="808"/>
        <v>40</v>
      </c>
      <c r="P2072" s="4">
        <f t="shared" si="809"/>
        <v>201510</v>
      </c>
      <c r="Q2072" s="23">
        <f t="shared" si="810"/>
        <v>1.6020000000000001</v>
      </c>
      <c r="R2072" s="23">
        <f t="shared" si="811"/>
        <v>-2.3277962347729786</v>
      </c>
      <c r="S2072" s="22">
        <f t="shared" si="812"/>
        <v>-0.7257962347729785</v>
      </c>
      <c r="T2072" s="5">
        <f t="shared" si="813"/>
        <v>1.5605493133583019</v>
      </c>
      <c r="U2072" s="5"/>
      <c r="V2072" s="5"/>
      <c r="W2072" s="5">
        <f t="shared" si="814"/>
        <v>0.60200000000000009</v>
      </c>
      <c r="X2072" s="4">
        <f t="shared" si="815"/>
        <v>0.64500000000000002</v>
      </c>
      <c r="Y2072" s="4">
        <f t="shared" si="816"/>
        <v>4.2999999999999927E-2</v>
      </c>
      <c r="Z2072" s="30">
        <f t="shared" si="817"/>
        <v>2015</v>
      </c>
      <c r="AA2072" s="4">
        <f t="shared" si="818"/>
        <v>-1</v>
      </c>
      <c r="AB2072" s="4">
        <f t="shared" si="819"/>
        <v>-1</v>
      </c>
      <c r="AC2072" s="4">
        <f t="shared" si="820"/>
        <v>0</v>
      </c>
      <c r="AD2072" s="4"/>
      <c r="AE2072" s="4">
        <f t="shared" si="821"/>
        <v>1.6316989781010816E-2</v>
      </c>
      <c r="AF2072" s="31">
        <f t="shared" si="822"/>
        <v>-0.39799999999999991</v>
      </c>
      <c r="AG2072" s="31">
        <f t="shared" si="823"/>
        <v>-0.35499999999999998</v>
      </c>
      <c r="AH2072" s="3">
        <f t="shared" si="824"/>
        <v>0</v>
      </c>
      <c r="AI2072" s="40" t="b">
        <f t="shared" si="825"/>
        <v>0</v>
      </c>
      <c r="AJ2072" s="3">
        <f t="shared" si="826"/>
        <v>2.3647001462701267E-2</v>
      </c>
      <c r="AK2072" s="3">
        <f t="shared" si="827"/>
        <v>0.74426473774199231</v>
      </c>
    </row>
    <row r="2073" spans="1:37" s="3" customFormat="1" x14ac:dyDescent="0.25">
      <c r="A2073" s="9">
        <v>42302</v>
      </c>
      <c r="B2073" s="1" t="s">
        <v>64</v>
      </c>
      <c r="C2073" s="1" t="s">
        <v>54</v>
      </c>
      <c r="D2073">
        <v>29</v>
      </c>
      <c r="E2073" s="1">
        <v>37</v>
      </c>
      <c r="F2073">
        <f t="shared" si="803"/>
        <v>0</v>
      </c>
      <c r="G2073">
        <f t="shared" si="804"/>
        <v>1</v>
      </c>
      <c r="H2073" s="4">
        <v>1.4830000000000001</v>
      </c>
      <c r="I2073" s="4">
        <v>2.86</v>
      </c>
      <c r="J2073" s="4">
        <v>1.526</v>
      </c>
      <c r="K2073" s="4">
        <v>2.71</v>
      </c>
      <c r="L2073" s="18">
        <f t="shared" si="805"/>
        <v>60</v>
      </c>
      <c r="M2073" s="18">
        <f t="shared" si="806"/>
        <v>30</v>
      </c>
      <c r="N2073" s="18">
        <f t="shared" si="807"/>
        <v>65</v>
      </c>
      <c r="O2073" s="18">
        <f t="shared" si="808"/>
        <v>35</v>
      </c>
      <c r="P2073" s="4">
        <f t="shared" si="809"/>
        <v>201510</v>
      </c>
      <c r="Q2073" s="23">
        <f t="shared" si="810"/>
        <v>0.51853146853146859</v>
      </c>
      <c r="R2073" s="23">
        <f t="shared" si="811"/>
        <v>-2.6080277833433509</v>
      </c>
      <c r="S2073" s="22">
        <f t="shared" si="812"/>
        <v>-2.0894963148118824</v>
      </c>
      <c r="T2073" s="5">
        <f t="shared" si="813"/>
        <v>1.9285232636547536</v>
      </c>
      <c r="U2073" s="5"/>
      <c r="V2073" s="5"/>
      <c r="W2073" s="5">
        <f t="shared" si="814"/>
        <v>-1</v>
      </c>
      <c r="X2073" s="4">
        <f t="shared" si="815"/>
        <v>-1</v>
      </c>
      <c r="Y2073" s="4">
        <f t="shared" si="816"/>
        <v>0</v>
      </c>
      <c r="Z2073" s="30">
        <f t="shared" si="817"/>
        <v>2015</v>
      </c>
      <c r="AA2073" s="4">
        <f t="shared" si="818"/>
        <v>1.8599999999999999</v>
      </c>
      <c r="AB2073" s="4">
        <f t="shared" si="819"/>
        <v>1.71</v>
      </c>
      <c r="AC2073" s="4">
        <f t="shared" si="820"/>
        <v>-0.14999999999999991</v>
      </c>
      <c r="AD2073" s="4"/>
      <c r="AE2073" s="4">
        <f t="shared" si="821"/>
        <v>1.9000838688182142E-2</v>
      </c>
      <c r="AF2073" s="31">
        <f t="shared" si="822"/>
        <v>0.85999999999999988</v>
      </c>
      <c r="AG2073" s="31">
        <f t="shared" si="823"/>
        <v>0.71</v>
      </c>
      <c r="AH2073" s="3">
        <f t="shared" si="824"/>
        <v>0</v>
      </c>
      <c r="AI2073" s="40" t="b">
        <f t="shared" si="825"/>
        <v>0</v>
      </c>
      <c r="AJ2073" s="3">
        <f t="shared" si="826"/>
        <v>2.3398572415381014E-2</v>
      </c>
      <c r="AK2073" s="3">
        <f t="shared" si="827"/>
        <v>0.75857876844421679</v>
      </c>
    </row>
    <row r="2074" spans="1:37" s="3" customFormat="1" x14ac:dyDescent="0.25">
      <c r="A2074" s="9">
        <v>42302</v>
      </c>
      <c r="B2074" s="1" t="s">
        <v>33</v>
      </c>
      <c r="C2074" s="1" t="s">
        <v>60</v>
      </c>
      <c r="D2074">
        <v>19</v>
      </c>
      <c r="E2074" s="1">
        <v>28</v>
      </c>
      <c r="F2074">
        <f t="shared" si="803"/>
        <v>0</v>
      </c>
      <c r="G2074">
        <f t="shared" si="804"/>
        <v>1</v>
      </c>
      <c r="H2074" s="4">
        <v>2.31</v>
      </c>
      <c r="I2074" s="4">
        <v>1.6890000000000001</v>
      </c>
      <c r="J2074" s="4">
        <v>1.869</v>
      </c>
      <c r="K2074" s="4">
        <v>2.04</v>
      </c>
      <c r="L2074" s="18">
        <f t="shared" si="805"/>
        <v>40</v>
      </c>
      <c r="M2074" s="18">
        <f t="shared" si="806"/>
        <v>55</v>
      </c>
      <c r="N2074" s="18">
        <f t="shared" si="807"/>
        <v>50</v>
      </c>
      <c r="O2074" s="18">
        <f t="shared" si="808"/>
        <v>45</v>
      </c>
      <c r="P2074" s="4">
        <f t="shared" si="809"/>
        <v>201510</v>
      </c>
      <c r="Q2074" s="23">
        <f t="shared" si="810"/>
        <v>1.3676731793960923</v>
      </c>
      <c r="R2074" s="23">
        <f t="shared" si="811"/>
        <v>-2.2147375884953302</v>
      </c>
      <c r="S2074" s="22">
        <f t="shared" si="812"/>
        <v>-0.84706440909923786</v>
      </c>
      <c r="T2074" s="5">
        <f t="shared" si="813"/>
        <v>0.73116883116883113</v>
      </c>
      <c r="U2074" s="5"/>
      <c r="V2074" s="5"/>
      <c r="W2074" s="5">
        <f t="shared" si="814"/>
        <v>-1</v>
      </c>
      <c r="X2074" s="4">
        <f t="shared" si="815"/>
        <v>-1</v>
      </c>
      <c r="Y2074" s="4">
        <f t="shared" si="816"/>
        <v>0</v>
      </c>
      <c r="Z2074" s="30">
        <f t="shared" si="817"/>
        <v>2015</v>
      </c>
      <c r="AA2074" s="4">
        <f t="shared" si="818"/>
        <v>0.68900000000000006</v>
      </c>
      <c r="AB2074" s="4">
        <f t="shared" si="819"/>
        <v>1.04</v>
      </c>
      <c r="AC2074" s="4">
        <f t="shared" si="820"/>
        <v>0.35099999999999998</v>
      </c>
      <c r="AD2074" s="4"/>
      <c r="AE2074" s="4">
        <f t="shared" si="821"/>
        <v>-0.10214504596527074</v>
      </c>
      <c r="AF2074" s="31">
        <f t="shared" si="822"/>
        <v>-0.31099999999999994</v>
      </c>
      <c r="AG2074" s="31">
        <f t="shared" si="823"/>
        <v>4.0000000000000036E-2</v>
      </c>
      <c r="AH2074" s="3">
        <f t="shared" si="824"/>
        <v>1</v>
      </c>
      <c r="AI2074" s="40">
        <f t="shared" si="825"/>
        <v>7.690348866819452E-2</v>
      </c>
      <c r="AJ2074" s="3">
        <f t="shared" si="826"/>
        <v>2.4358589647411888E-2</v>
      </c>
      <c r="AK2074" s="3">
        <f t="shared" si="827"/>
        <v>0.73729511703502615</v>
      </c>
    </row>
    <row r="2075" spans="1:37" s="3" customFormat="1" x14ac:dyDescent="0.25">
      <c r="A2075" s="9">
        <v>42302</v>
      </c>
      <c r="B2075" s="1" t="s">
        <v>36</v>
      </c>
      <c r="C2075" s="1" t="s">
        <v>42</v>
      </c>
      <c r="D2075">
        <v>21</v>
      </c>
      <c r="E2075" s="1">
        <v>27</v>
      </c>
      <c r="F2075">
        <f t="shared" si="803"/>
        <v>0</v>
      </c>
      <c r="G2075">
        <f t="shared" si="804"/>
        <v>1</v>
      </c>
      <c r="H2075" s="4">
        <v>1.448</v>
      </c>
      <c r="I2075" s="4">
        <v>2.99</v>
      </c>
      <c r="J2075" s="4">
        <v>1.423</v>
      </c>
      <c r="K2075" s="4">
        <v>3.11</v>
      </c>
      <c r="L2075" s="18">
        <f t="shared" si="805"/>
        <v>60</v>
      </c>
      <c r="M2075" s="18">
        <f t="shared" si="806"/>
        <v>30</v>
      </c>
      <c r="N2075" s="18">
        <f t="shared" si="807"/>
        <v>70</v>
      </c>
      <c r="O2075" s="18">
        <f t="shared" si="808"/>
        <v>30</v>
      </c>
      <c r="P2075" s="4">
        <f t="shared" si="809"/>
        <v>201510</v>
      </c>
      <c r="Q2075" s="23">
        <f t="shared" si="810"/>
        <v>0.48428093645484943</v>
      </c>
      <c r="R2075" s="23">
        <f t="shared" si="811"/>
        <v>-2.7346554199569275</v>
      </c>
      <c r="S2075" s="22">
        <f t="shared" si="812"/>
        <v>-2.2503744835020782</v>
      </c>
      <c r="T2075" s="5">
        <f t="shared" si="813"/>
        <v>2.0649171270718236</v>
      </c>
      <c r="U2075" s="5"/>
      <c r="V2075" s="5"/>
      <c r="W2075" s="5">
        <f t="shared" si="814"/>
        <v>-1</v>
      </c>
      <c r="X2075" s="4">
        <f t="shared" si="815"/>
        <v>-1</v>
      </c>
      <c r="Y2075" s="4">
        <f t="shared" si="816"/>
        <v>0</v>
      </c>
      <c r="Z2075" s="30">
        <f t="shared" si="817"/>
        <v>2015</v>
      </c>
      <c r="AA2075" s="4">
        <f t="shared" si="818"/>
        <v>1.9900000000000002</v>
      </c>
      <c r="AB2075" s="4">
        <f t="shared" si="819"/>
        <v>2.11</v>
      </c>
      <c r="AC2075" s="4">
        <f t="shared" si="820"/>
        <v>0.11999999999999966</v>
      </c>
      <c r="AD2075" s="4"/>
      <c r="AE2075" s="4">
        <f t="shared" si="821"/>
        <v>-1.2132953879245068E-2</v>
      </c>
      <c r="AF2075" s="31">
        <f t="shared" si="822"/>
        <v>0.99000000000000021</v>
      </c>
      <c r="AG2075" s="31">
        <f t="shared" si="823"/>
        <v>1.1099999999999999</v>
      </c>
      <c r="AH2075" s="3">
        <f t="shared" si="824"/>
        <v>0</v>
      </c>
      <c r="AI2075" s="40" t="b">
        <f t="shared" si="825"/>
        <v>0</v>
      </c>
      <c r="AJ2075" s="3">
        <f t="shared" si="826"/>
        <v>2.4443442992338915E-2</v>
      </c>
      <c r="AK2075" s="3">
        <f t="shared" si="827"/>
        <v>0.76324029099259338</v>
      </c>
    </row>
    <row r="2076" spans="1:37" s="3" customFormat="1" x14ac:dyDescent="0.25">
      <c r="A2076" s="9">
        <v>42302</v>
      </c>
      <c r="B2076" s="1" t="s">
        <v>49</v>
      </c>
      <c r="C2076" s="1" t="s">
        <v>57</v>
      </c>
      <c r="D2076">
        <v>23</v>
      </c>
      <c r="E2076" s="1">
        <v>13</v>
      </c>
      <c r="F2076">
        <f t="shared" si="803"/>
        <v>1</v>
      </c>
      <c r="G2076">
        <f t="shared" si="804"/>
        <v>0</v>
      </c>
      <c r="H2076" s="4">
        <v>1.6890000000000001</v>
      </c>
      <c r="I2076" s="4">
        <v>2.31</v>
      </c>
      <c r="J2076" s="4">
        <v>1.48</v>
      </c>
      <c r="K2076" s="4">
        <v>2.86</v>
      </c>
      <c r="L2076" s="18">
        <f t="shared" si="805"/>
        <v>50</v>
      </c>
      <c r="M2076" s="18">
        <f t="shared" si="806"/>
        <v>40</v>
      </c>
      <c r="N2076" s="18">
        <f t="shared" si="807"/>
        <v>65</v>
      </c>
      <c r="O2076" s="18">
        <f t="shared" si="808"/>
        <v>30</v>
      </c>
      <c r="P2076" s="4">
        <f t="shared" si="809"/>
        <v>201510</v>
      </c>
      <c r="Q2076" s="23">
        <f t="shared" si="810"/>
        <v>1.6890000000000001</v>
      </c>
      <c r="R2076" s="23">
        <f t="shared" si="811"/>
        <v>-2.2147375884953302</v>
      </c>
      <c r="S2076" s="22">
        <f t="shared" si="812"/>
        <v>-0.52573758849533014</v>
      </c>
      <c r="T2076" s="5">
        <f t="shared" si="813"/>
        <v>1.3676731793960923</v>
      </c>
      <c r="U2076" s="5"/>
      <c r="V2076" s="5"/>
      <c r="W2076" s="5">
        <f t="shared" si="814"/>
        <v>0.68900000000000006</v>
      </c>
      <c r="X2076" s="4">
        <f t="shared" si="815"/>
        <v>0.48</v>
      </c>
      <c r="Y2076" s="4">
        <f t="shared" si="816"/>
        <v>-0.20900000000000007</v>
      </c>
      <c r="Z2076" s="30">
        <f t="shared" si="817"/>
        <v>2015</v>
      </c>
      <c r="AA2076" s="4">
        <f t="shared" si="818"/>
        <v>-1</v>
      </c>
      <c r="AB2076" s="4">
        <f t="shared" si="819"/>
        <v>-1</v>
      </c>
      <c r="AC2076" s="4">
        <f t="shared" si="820"/>
        <v>0</v>
      </c>
      <c r="AD2076" s="4"/>
      <c r="AE2076" s="4">
        <f t="shared" si="821"/>
        <v>-8.3609364248795837E-2</v>
      </c>
      <c r="AF2076" s="31">
        <f t="shared" si="822"/>
        <v>-0.31099999999999994</v>
      </c>
      <c r="AG2076" s="31">
        <f t="shared" si="823"/>
        <v>-0.52</v>
      </c>
      <c r="AH2076" s="3">
        <f t="shared" si="824"/>
        <v>1</v>
      </c>
      <c r="AI2076" s="40">
        <f t="shared" si="825"/>
        <v>5.8283338922770489E-2</v>
      </c>
      <c r="AJ2076" s="3">
        <f t="shared" si="826"/>
        <v>2.4358589647411888E-2</v>
      </c>
      <c r="AK2076" s="3">
        <f t="shared" si="827"/>
        <v>0.73729511703502604</v>
      </c>
    </row>
    <row r="2077" spans="1:37" s="3" customFormat="1" x14ac:dyDescent="0.25">
      <c r="A2077" s="9">
        <v>42302</v>
      </c>
      <c r="B2077" s="1" t="s">
        <v>51</v>
      </c>
      <c r="C2077" s="1" t="s">
        <v>47</v>
      </c>
      <c r="D2077">
        <v>44</v>
      </c>
      <c r="E2077" s="1">
        <v>26</v>
      </c>
      <c r="F2077">
        <f t="shared" si="803"/>
        <v>1</v>
      </c>
      <c r="G2077">
        <f t="shared" si="804"/>
        <v>0</v>
      </c>
      <c r="H2077" s="4">
        <v>1.4830000000000001</v>
      </c>
      <c r="I2077" s="4">
        <v>2.86</v>
      </c>
      <c r="J2077" s="4">
        <v>1.458</v>
      </c>
      <c r="K2077" s="4">
        <v>2.95</v>
      </c>
      <c r="L2077" s="18">
        <f t="shared" si="805"/>
        <v>60</v>
      </c>
      <c r="M2077" s="18">
        <f t="shared" si="806"/>
        <v>30</v>
      </c>
      <c r="N2077" s="18">
        <f t="shared" si="807"/>
        <v>65</v>
      </c>
      <c r="O2077" s="18">
        <f t="shared" si="808"/>
        <v>30</v>
      </c>
      <c r="P2077" s="4">
        <f t="shared" si="809"/>
        <v>201510</v>
      </c>
      <c r="Q2077" s="23">
        <f t="shared" si="810"/>
        <v>1.4830000000000001</v>
      </c>
      <c r="R2077" s="23">
        <f t="shared" si="811"/>
        <v>-2.6080277833433509</v>
      </c>
      <c r="S2077" s="22">
        <f t="shared" si="812"/>
        <v>-1.1250277833433509</v>
      </c>
      <c r="T2077" s="5">
        <f t="shared" si="813"/>
        <v>1.9285232636547536</v>
      </c>
      <c r="U2077" s="5"/>
      <c r="V2077" s="5"/>
      <c r="W2077" s="5">
        <f t="shared" si="814"/>
        <v>0.4830000000000001</v>
      </c>
      <c r="X2077" s="4">
        <f t="shared" si="815"/>
        <v>0.45799999999999996</v>
      </c>
      <c r="Y2077" s="4">
        <f t="shared" si="816"/>
        <v>-2.5000000000000133E-2</v>
      </c>
      <c r="Z2077" s="30">
        <f t="shared" si="817"/>
        <v>2015</v>
      </c>
      <c r="AA2077" s="4">
        <f t="shared" si="818"/>
        <v>-1</v>
      </c>
      <c r="AB2077" s="4">
        <f t="shared" si="819"/>
        <v>-1</v>
      </c>
      <c r="AC2077" s="4">
        <f t="shared" si="820"/>
        <v>0</v>
      </c>
      <c r="AD2077" s="4"/>
      <c r="AE2077" s="4">
        <f t="shared" si="821"/>
        <v>-1.156222279570851E-2</v>
      </c>
      <c r="AF2077" s="31">
        <f t="shared" si="822"/>
        <v>-0.5169999999999999</v>
      </c>
      <c r="AG2077" s="31">
        <f t="shared" si="823"/>
        <v>-0.54200000000000004</v>
      </c>
      <c r="AH2077" s="3">
        <f t="shared" si="824"/>
        <v>0</v>
      </c>
      <c r="AI2077" s="40" t="b">
        <f t="shared" si="825"/>
        <v>0</v>
      </c>
      <c r="AJ2077" s="3">
        <f t="shared" si="826"/>
        <v>2.3398572415381014E-2</v>
      </c>
      <c r="AK2077" s="3">
        <f t="shared" si="827"/>
        <v>0.75857876844421679</v>
      </c>
    </row>
    <row r="2078" spans="1:37" s="3" customFormat="1" x14ac:dyDescent="0.25">
      <c r="A2078" s="9">
        <v>42302</v>
      </c>
      <c r="B2078" s="1" t="s">
        <v>52</v>
      </c>
      <c r="C2078" s="1" t="s">
        <v>53</v>
      </c>
      <c r="D2078">
        <v>30</v>
      </c>
      <c r="E2078" s="1">
        <v>23</v>
      </c>
      <c r="F2078">
        <f t="shared" si="803"/>
        <v>1</v>
      </c>
      <c r="G2078">
        <f t="shared" si="804"/>
        <v>0</v>
      </c>
      <c r="H2078" s="4">
        <v>1.2350000000000001</v>
      </c>
      <c r="I2078" s="4">
        <v>4.6500000000000004</v>
      </c>
      <c r="J2078" s="4">
        <v>1.333</v>
      </c>
      <c r="K2078" s="4">
        <v>3.64</v>
      </c>
      <c r="L2078" s="18">
        <f t="shared" si="805"/>
        <v>80</v>
      </c>
      <c r="M2078" s="18">
        <f t="shared" si="806"/>
        <v>20</v>
      </c>
      <c r="N2078" s="18">
        <f t="shared" si="807"/>
        <v>75</v>
      </c>
      <c r="O2078" s="18">
        <f t="shared" si="808"/>
        <v>25</v>
      </c>
      <c r="P2078" s="4">
        <f t="shared" si="809"/>
        <v>201510</v>
      </c>
      <c r="Q2078" s="23">
        <f t="shared" si="810"/>
        <v>1.2350000000000001</v>
      </c>
      <c r="R2078" s="23">
        <f t="shared" si="811"/>
        <v>-4.5292917516758946</v>
      </c>
      <c r="S2078" s="22">
        <f t="shared" si="812"/>
        <v>-3.2942917516758943</v>
      </c>
      <c r="T2078" s="5">
        <f t="shared" si="813"/>
        <v>3.7651821862348176</v>
      </c>
      <c r="U2078" s="5"/>
      <c r="V2078" s="5"/>
      <c r="W2078" s="5">
        <f t="shared" si="814"/>
        <v>0.2350000000000001</v>
      </c>
      <c r="X2078" s="4">
        <f t="shared" si="815"/>
        <v>0.33299999999999996</v>
      </c>
      <c r="Y2078" s="4">
        <f t="shared" si="816"/>
        <v>9.7999999999999865E-2</v>
      </c>
      <c r="Z2078" s="30">
        <f t="shared" si="817"/>
        <v>2015</v>
      </c>
      <c r="AA2078" s="4">
        <f t="shared" si="818"/>
        <v>-1</v>
      </c>
      <c r="AB2078" s="4">
        <f t="shared" si="819"/>
        <v>-1</v>
      </c>
      <c r="AC2078" s="4">
        <f t="shared" si="820"/>
        <v>0</v>
      </c>
      <c r="AD2078" s="4"/>
      <c r="AE2078" s="4">
        <f t="shared" si="821"/>
        <v>5.9529052303561647E-2</v>
      </c>
      <c r="AF2078" s="31">
        <f t="shared" si="822"/>
        <v>-0.7649999999999999</v>
      </c>
      <c r="AG2078" s="31">
        <f t="shared" si="823"/>
        <v>-0.66700000000000004</v>
      </c>
      <c r="AH2078" s="3">
        <f t="shared" si="824"/>
        <v>1</v>
      </c>
      <c r="AI2078" s="40">
        <f t="shared" si="825"/>
        <v>3.475868967241813E-2</v>
      </c>
      <c r="AJ2078" s="3">
        <f t="shared" si="826"/>
        <v>2.4171622769753598E-2</v>
      </c>
      <c r="AK2078" s="3">
        <f t="shared" si="827"/>
        <v>0.82155407032673489</v>
      </c>
    </row>
    <row r="2079" spans="1:37" s="3" customFormat="1" x14ac:dyDescent="0.25">
      <c r="A2079" s="9">
        <v>42302</v>
      </c>
      <c r="B2079" s="1" t="s">
        <v>59</v>
      </c>
      <c r="C2079" s="1" t="s">
        <v>58</v>
      </c>
      <c r="D2079">
        <v>24</v>
      </c>
      <c r="E2079" s="1">
        <v>6</v>
      </c>
      <c r="F2079">
        <f t="shared" si="803"/>
        <v>1</v>
      </c>
      <c r="G2079">
        <f t="shared" si="804"/>
        <v>0</v>
      </c>
      <c r="H2079" s="4">
        <v>1.454</v>
      </c>
      <c r="I2079" s="4">
        <v>2.97</v>
      </c>
      <c r="J2079" s="4">
        <v>1.3620000000000001</v>
      </c>
      <c r="K2079" s="4">
        <v>3.44</v>
      </c>
      <c r="L2079" s="18">
        <f t="shared" si="805"/>
        <v>60</v>
      </c>
      <c r="M2079" s="18">
        <f t="shared" si="806"/>
        <v>30</v>
      </c>
      <c r="N2079" s="18">
        <f t="shared" si="807"/>
        <v>70</v>
      </c>
      <c r="O2079" s="18">
        <f t="shared" si="808"/>
        <v>25</v>
      </c>
      <c r="P2079" s="4">
        <f t="shared" si="809"/>
        <v>201510</v>
      </c>
      <c r="Q2079" s="23">
        <f t="shared" si="810"/>
        <v>1.454</v>
      </c>
      <c r="R2079" s="23">
        <f t="shared" si="811"/>
        <v>-2.7102573850041374</v>
      </c>
      <c r="S2079" s="22">
        <f t="shared" si="812"/>
        <v>-1.2562573850041374</v>
      </c>
      <c r="T2079" s="5">
        <f t="shared" si="813"/>
        <v>2.0426409903713894</v>
      </c>
      <c r="U2079" s="5"/>
      <c r="V2079" s="5"/>
      <c r="W2079" s="5">
        <f t="shared" si="814"/>
        <v>0.45399999999999996</v>
      </c>
      <c r="X2079" s="4">
        <f t="shared" si="815"/>
        <v>0.3620000000000001</v>
      </c>
      <c r="Y2079" s="4">
        <f t="shared" si="816"/>
        <v>-9.199999999999986E-2</v>
      </c>
      <c r="Z2079" s="30">
        <f t="shared" si="817"/>
        <v>2015</v>
      </c>
      <c r="AA2079" s="4">
        <f t="shared" si="818"/>
        <v>-1</v>
      </c>
      <c r="AB2079" s="4">
        <f t="shared" si="819"/>
        <v>-1</v>
      </c>
      <c r="AC2079" s="4">
        <f t="shared" si="820"/>
        <v>0</v>
      </c>
      <c r="AD2079" s="4"/>
      <c r="AE2079" s="4">
        <f t="shared" si="821"/>
        <v>-4.6456481386099702E-2</v>
      </c>
      <c r="AF2079" s="31">
        <f t="shared" si="822"/>
        <v>-0.54600000000000004</v>
      </c>
      <c r="AG2079" s="31">
        <f t="shared" si="823"/>
        <v>-0.6379999999999999</v>
      </c>
      <c r="AH2079" s="3">
        <f t="shared" si="824"/>
        <v>1</v>
      </c>
      <c r="AI2079" s="40">
        <f t="shared" si="825"/>
        <v>2.1544416365439245E-2</v>
      </c>
      <c r="AJ2079" s="3">
        <f t="shared" si="826"/>
        <v>2.3874321880650973E-2</v>
      </c>
      <c r="AK2079" s="3">
        <f t="shared" si="827"/>
        <v>0.76276792549143591</v>
      </c>
    </row>
    <row r="2080" spans="1:37" s="3" customFormat="1" x14ac:dyDescent="0.25">
      <c r="A2080" s="9">
        <v>42302</v>
      </c>
      <c r="B2080" s="1" t="s">
        <v>50</v>
      </c>
      <c r="C2080" s="1" t="s">
        <v>41</v>
      </c>
      <c r="D2080">
        <v>7</v>
      </c>
      <c r="E2080" s="1">
        <v>10</v>
      </c>
      <c r="F2080">
        <f t="shared" si="803"/>
        <v>0</v>
      </c>
      <c r="G2080">
        <f t="shared" si="804"/>
        <v>1</v>
      </c>
      <c r="H2080" s="4">
        <v>3.11</v>
      </c>
      <c r="I2080" s="4">
        <v>1.423</v>
      </c>
      <c r="J2080" s="4">
        <v>3.05</v>
      </c>
      <c r="K2080" s="4">
        <v>1.4339999999999999</v>
      </c>
      <c r="L2080" s="18">
        <f t="shared" si="805"/>
        <v>30</v>
      </c>
      <c r="M2080" s="18">
        <f t="shared" si="806"/>
        <v>70</v>
      </c>
      <c r="N2080" s="18">
        <f t="shared" si="807"/>
        <v>30</v>
      </c>
      <c r="O2080" s="18">
        <f t="shared" si="808"/>
        <v>65</v>
      </c>
      <c r="P2080" s="4">
        <f t="shared" si="809"/>
        <v>201510</v>
      </c>
      <c r="Q2080" s="23">
        <f t="shared" si="810"/>
        <v>2.1855235418130707</v>
      </c>
      <c r="R2080" s="23">
        <f t="shared" si="811"/>
        <v>-2.8379998431425273</v>
      </c>
      <c r="S2080" s="22">
        <f t="shared" si="812"/>
        <v>-0.65247630132945655</v>
      </c>
      <c r="T2080" s="5">
        <f t="shared" si="813"/>
        <v>0.45755627009646305</v>
      </c>
      <c r="U2080" s="5"/>
      <c r="V2080" s="5"/>
      <c r="W2080" s="5">
        <f t="shared" si="814"/>
        <v>-1</v>
      </c>
      <c r="X2080" s="4">
        <f t="shared" si="815"/>
        <v>-1</v>
      </c>
      <c r="Y2080" s="4">
        <f t="shared" si="816"/>
        <v>0</v>
      </c>
      <c r="Z2080" s="30">
        <f t="shared" si="817"/>
        <v>2015</v>
      </c>
      <c r="AA2080" s="4">
        <f t="shared" si="818"/>
        <v>0.42300000000000004</v>
      </c>
      <c r="AB2080" s="4">
        <f t="shared" si="819"/>
        <v>0.43399999999999994</v>
      </c>
      <c r="AC2080" s="4">
        <f t="shared" si="820"/>
        <v>1.0999999999999899E-2</v>
      </c>
      <c r="AD2080" s="4"/>
      <c r="AE2080" s="4">
        <f t="shared" si="821"/>
        <v>-6.3254440988878002E-3</v>
      </c>
      <c r="AF2080" s="31">
        <f t="shared" si="822"/>
        <v>-0.57699999999999996</v>
      </c>
      <c r="AG2080" s="31">
        <f t="shared" si="823"/>
        <v>-0.56600000000000006</v>
      </c>
      <c r="AH2080" s="3">
        <f t="shared" si="824"/>
        <v>0</v>
      </c>
      <c r="AI2080" s="40" t="b">
        <f t="shared" si="825"/>
        <v>0</v>
      </c>
      <c r="AJ2080" s="3">
        <f t="shared" si="826"/>
        <v>2.3708360908890169E-2</v>
      </c>
      <c r="AK2080" s="3">
        <f t="shared" si="827"/>
        <v>0.76855108946363404</v>
      </c>
    </row>
    <row r="2081" spans="1:37" s="3" customFormat="1" x14ac:dyDescent="0.25">
      <c r="A2081" s="9">
        <v>42302</v>
      </c>
      <c r="B2081" s="1" t="s">
        <v>48</v>
      </c>
      <c r="C2081" s="1" t="s">
        <v>39</v>
      </c>
      <c r="D2081">
        <v>31</v>
      </c>
      <c r="E2081" s="1">
        <v>30</v>
      </c>
      <c r="F2081">
        <f t="shared" si="803"/>
        <v>1</v>
      </c>
      <c r="G2081">
        <f t="shared" si="804"/>
        <v>0</v>
      </c>
      <c r="H2081" s="4">
        <v>1.54</v>
      </c>
      <c r="I2081" s="4">
        <v>2.66</v>
      </c>
      <c r="J2081" s="4">
        <v>1.6659999999999999</v>
      </c>
      <c r="K2081" s="4">
        <v>2.36</v>
      </c>
      <c r="L2081" s="18">
        <f t="shared" si="805"/>
        <v>60</v>
      </c>
      <c r="M2081" s="18">
        <f t="shared" si="806"/>
        <v>35</v>
      </c>
      <c r="N2081" s="18">
        <f t="shared" si="807"/>
        <v>60</v>
      </c>
      <c r="O2081" s="18">
        <f t="shared" si="808"/>
        <v>40</v>
      </c>
      <c r="P2081" s="4">
        <f t="shared" si="809"/>
        <v>201510</v>
      </c>
      <c r="Q2081" s="23">
        <f t="shared" si="810"/>
        <v>1.54</v>
      </c>
      <c r="R2081" s="23">
        <f t="shared" si="811"/>
        <v>-2.4542614904060684</v>
      </c>
      <c r="S2081" s="22">
        <f t="shared" si="812"/>
        <v>-0.91426149040606841</v>
      </c>
      <c r="T2081" s="5">
        <f t="shared" si="813"/>
        <v>1.7272727272727273</v>
      </c>
      <c r="U2081" s="5"/>
      <c r="V2081" s="5"/>
      <c r="W2081" s="5">
        <f t="shared" si="814"/>
        <v>0.54</v>
      </c>
      <c r="X2081" s="4">
        <f t="shared" si="815"/>
        <v>0.66599999999999993</v>
      </c>
      <c r="Y2081" s="4">
        <f t="shared" si="816"/>
        <v>0.12599999999999989</v>
      </c>
      <c r="Z2081" s="30">
        <f t="shared" si="817"/>
        <v>2015</v>
      </c>
      <c r="AA2081" s="4">
        <f t="shared" si="818"/>
        <v>-1</v>
      </c>
      <c r="AB2081" s="4">
        <f t="shared" si="819"/>
        <v>-1</v>
      </c>
      <c r="AC2081" s="4">
        <f t="shared" si="820"/>
        <v>0</v>
      </c>
      <c r="AD2081" s="4"/>
      <c r="AE2081" s="4">
        <f t="shared" si="821"/>
        <v>4.9110553312233907E-2</v>
      </c>
      <c r="AF2081" s="31">
        <f t="shared" si="822"/>
        <v>-0.45999999999999996</v>
      </c>
      <c r="AG2081" s="31">
        <f t="shared" si="823"/>
        <v>-0.33400000000000007</v>
      </c>
      <c r="AH2081" s="3">
        <f t="shared" si="824"/>
        <v>1</v>
      </c>
      <c r="AI2081" s="40">
        <f t="shared" si="825"/>
        <v>2.3820054337524432E-2</v>
      </c>
      <c r="AJ2081" s="3">
        <f t="shared" si="826"/>
        <v>2.4666666666666726E-2</v>
      </c>
      <c r="AK2081" s="3">
        <f t="shared" si="827"/>
        <v>0.74970937921718839</v>
      </c>
    </row>
    <row r="2082" spans="1:37" s="3" customFormat="1" x14ac:dyDescent="0.25">
      <c r="A2082" s="9">
        <v>42302</v>
      </c>
      <c r="B2082" s="1" t="s">
        <v>56</v>
      </c>
      <c r="C2082" s="1" t="s">
        <v>46</v>
      </c>
      <c r="D2082">
        <v>34</v>
      </c>
      <c r="E2082" s="1">
        <v>31</v>
      </c>
      <c r="F2082">
        <f t="shared" si="803"/>
        <v>1</v>
      </c>
      <c r="G2082">
        <f t="shared" si="804"/>
        <v>0</v>
      </c>
      <c r="H2082" s="4">
        <v>3.1</v>
      </c>
      <c r="I2082" s="4">
        <v>1.425</v>
      </c>
      <c r="J2082" s="4">
        <v>2.5299999999999998</v>
      </c>
      <c r="K2082" s="4">
        <v>1.5880000000000001</v>
      </c>
      <c r="L2082" s="18">
        <f t="shared" si="805"/>
        <v>30</v>
      </c>
      <c r="M2082" s="18">
        <f t="shared" si="806"/>
        <v>70</v>
      </c>
      <c r="N2082" s="18">
        <f t="shared" si="807"/>
        <v>35</v>
      </c>
      <c r="O2082" s="18">
        <f t="shared" si="808"/>
        <v>60</v>
      </c>
      <c r="P2082" s="4">
        <f t="shared" si="809"/>
        <v>201510</v>
      </c>
      <c r="Q2082" s="23">
        <f t="shared" si="810"/>
        <v>3.1</v>
      </c>
      <c r="R2082" s="23">
        <f t="shared" si="811"/>
        <v>-2.8291316526610641</v>
      </c>
      <c r="S2082" s="22">
        <f t="shared" si="812"/>
        <v>0.27086834733893594</v>
      </c>
      <c r="T2082" s="5">
        <f t="shared" si="813"/>
        <v>0.45967741935483869</v>
      </c>
      <c r="U2082" s="5"/>
      <c r="V2082" s="5"/>
      <c r="W2082" s="5">
        <f t="shared" si="814"/>
        <v>2.1</v>
      </c>
      <c r="X2082" s="4">
        <f t="shared" si="815"/>
        <v>1.5299999999999998</v>
      </c>
      <c r="Y2082" s="4">
        <f t="shared" si="816"/>
        <v>-0.57000000000000028</v>
      </c>
      <c r="Z2082" s="30">
        <f t="shared" si="817"/>
        <v>2015</v>
      </c>
      <c r="AA2082" s="4">
        <f t="shared" si="818"/>
        <v>-1</v>
      </c>
      <c r="AB2082" s="4">
        <f t="shared" si="819"/>
        <v>-1</v>
      </c>
      <c r="AC2082" s="4">
        <f t="shared" si="820"/>
        <v>0</v>
      </c>
      <c r="AD2082" s="4"/>
      <c r="AE2082" s="4">
        <f t="shared" si="821"/>
        <v>-7.2676271834757167E-2</v>
      </c>
      <c r="AF2082" s="31">
        <f t="shared" si="822"/>
        <v>1.1000000000000001</v>
      </c>
      <c r="AG2082" s="31">
        <f t="shared" si="823"/>
        <v>0.5299999999999998</v>
      </c>
      <c r="AH2082" s="3">
        <f t="shared" si="824"/>
        <v>1</v>
      </c>
      <c r="AI2082" s="40">
        <f t="shared" si="825"/>
        <v>4.7696432924352106E-2</v>
      </c>
      <c r="AJ2082" s="3">
        <f t="shared" si="826"/>
        <v>2.3756906077348039E-2</v>
      </c>
      <c r="AK2082" s="3">
        <f t="shared" si="827"/>
        <v>0.76811883845473627</v>
      </c>
    </row>
    <row r="2083" spans="1:37" s="3" customFormat="1" x14ac:dyDescent="0.25">
      <c r="A2083" s="9">
        <v>42299</v>
      </c>
      <c r="B2083" s="1" t="s">
        <v>38</v>
      </c>
      <c r="C2083" s="1" t="s">
        <v>61</v>
      </c>
      <c r="D2083">
        <v>3</v>
      </c>
      <c r="E2083" s="1">
        <v>20</v>
      </c>
      <c r="F2083">
        <f t="shared" si="803"/>
        <v>0</v>
      </c>
      <c r="G2083">
        <f t="shared" si="804"/>
        <v>1</v>
      </c>
      <c r="H2083" s="4">
        <v>3.1</v>
      </c>
      <c r="I2083" s="4">
        <v>1.425</v>
      </c>
      <c r="J2083" s="4">
        <v>3.39</v>
      </c>
      <c r="K2083" s="4">
        <v>1.37</v>
      </c>
      <c r="L2083" s="18">
        <f t="shared" si="805"/>
        <v>30</v>
      </c>
      <c r="M2083" s="18">
        <f t="shared" si="806"/>
        <v>70</v>
      </c>
      <c r="N2083" s="18">
        <f t="shared" si="807"/>
        <v>25</v>
      </c>
      <c r="O2083" s="18">
        <f t="shared" si="808"/>
        <v>70</v>
      </c>
      <c r="P2083" s="4">
        <f t="shared" si="809"/>
        <v>201510</v>
      </c>
      <c r="Q2083" s="23">
        <f t="shared" si="810"/>
        <v>2.1754385964912282</v>
      </c>
      <c r="R2083" s="23">
        <f t="shared" si="811"/>
        <v>-2.8291316526610641</v>
      </c>
      <c r="S2083" s="22">
        <f t="shared" si="812"/>
        <v>-0.65369305616983597</v>
      </c>
      <c r="T2083" s="5">
        <f t="shared" si="813"/>
        <v>0.45967741935483869</v>
      </c>
      <c r="U2083" s="5"/>
      <c r="V2083" s="5"/>
      <c r="W2083" s="5">
        <f t="shared" si="814"/>
        <v>-1</v>
      </c>
      <c r="X2083" s="4">
        <f t="shared" si="815"/>
        <v>-1</v>
      </c>
      <c r="Y2083" s="4">
        <f t="shared" si="816"/>
        <v>0</v>
      </c>
      <c r="Z2083" s="30">
        <f t="shared" si="817"/>
        <v>2015</v>
      </c>
      <c r="AA2083" s="4">
        <f t="shared" si="818"/>
        <v>0.42500000000000004</v>
      </c>
      <c r="AB2083" s="4">
        <f t="shared" si="819"/>
        <v>0.37000000000000011</v>
      </c>
      <c r="AC2083" s="4">
        <f t="shared" si="820"/>
        <v>-5.4999999999999938E-2</v>
      </c>
      <c r="AD2083" s="4"/>
      <c r="AE2083" s="4">
        <f t="shared" si="821"/>
        <v>2.7595394423827191E-2</v>
      </c>
      <c r="AF2083" s="31">
        <f t="shared" si="822"/>
        <v>-0.57499999999999996</v>
      </c>
      <c r="AG2083" s="31">
        <f t="shared" si="823"/>
        <v>-0.62999999999999989</v>
      </c>
      <c r="AH2083" s="3">
        <f t="shared" si="824"/>
        <v>1</v>
      </c>
      <c r="AI2083" s="40" t="b">
        <f t="shared" si="825"/>
        <v>0</v>
      </c>
      <c r="AJ2083" s="3">
        <f t="shared" si="826"/>
        <v>2.3756906077348039E-2</v>
      </c>
      <c r="AK2083" s="3">
        <f t="shared" si="827"/>
        <v>0.76811883845473627</v>
      </c>
    </row>
    <row r="2084" spans="1:37" s="3" customFormat="1" x14ac:dyDescent="0.25">
      <c r="A2084" s="9">
        <v>42296</v>
      </c>
      <c r="B2084" s="1" t="s">
        <v>55</v>
      </c>
      <c r="C2084" s="1" t="s">
        <v>34</v>
      </c>
      <c r="D2084">
        <v>27</v>
      </c>
      <c r="E2084" s="1">
        <v>7</v>
      </c>
      <c r="F2084">
        <f t="shared" si="803"/>
        <v>1</v>
      </c>
      <c r="G2084">
        <f t="shared" si="804"/>
        <v>0</v>
      </c>
      <c r="H2084" s="4">
        <v>1.4950000000000001</v>
      </c>
      <c r="I2084" s="4">
        <v>2.81</v>
      </c>
      <c r="J2084" s="4">
        <v>1.4950000000000001</v>
      </c>
      <c r="K2084" s="4">
        <v>2.81</v>
      </c>
      <c r="L2084" s="18">
        <f t="shared" si="805"/>
        <v>60</v>
      </c>
      <c r="M2084" s="18">
        <f t="shared" si="806"/>
        <v>35</v>
      </c>
      <c r="N2084" s="18">
        <f t="shared" si="807"/>
        <v>65</v>
      </c>
      <c r="O2084" s="18">
        <f t="shared" si="808"/>
        <v>35</v>
      </c>
      <c r="P2084" s="4">
        <f t="shared" si="809"/>
        <v>201510</v>
      </c>
      <c r="Q2084" s="23">
        <f t="shared" si="810"/>
        <v>1.4950000000000001</v>
      </c>
      <c r="R2084" s="23">
        <f t="shared" si="811"/>
        <v>-2.5726882080473237</v>
      </c>
      <c r="S2084" s="22">
        <f t="shared" si="812"/>
        <v>-1.0776882080473236</v>
      </c>
      <c r="T2084" s="5">
        <f t="shared" si="813"/>
        <v>1.8795986622073577</v>
      </c>
      <c r="U2084" s="5"/>
      <c r="V2084" s="5"/>
      <c r="W2084" s="5">
        <f t="shared" si="814"/>
        <v>0.49500000000000011</v>
      </c>
      <c r="X2084" s="4">
        <f t="shared" si="815"/>
        <v>0.49500000000000011</v>
      </c>
      <c r="Y2084" s="4">
        <f t="shared" si="816"/>
        <v>0</v>
      </c>
      <c r="Z2084" s="30">
        <f t="shared" si="817"/>
        <v>2015</v>
      </c>
      <c r="AA2084" s="4">
        <f t="shared" si="818"/>
        <v>-1</v>
      </c>
      <c r="AB2084" s="4">
        <f t="shared" si="819"/>
        <v>-1</v>
      </c>
      <c r="AC2084" s="4">
        <f t="shared" si="820"/>
        <v>0</v>
      </c>
      <c r="AD2084" s="4"/>
      <c r="AE2084" s="4">
        <f t="shared" si="821"/>
        <v>0</v>
      </c>
      <c r="AF2084" s="31">
        <f t="shared" si="822"/>
        <v>-0.50499999999999989</v>
      </c>
      <c r="AG2084" s="31">
        <f t="shared" si="823"/>
        <v>-0.50499999999999989</v>
      </c>
      <c r="AH2084" s="3">
        <f t="shared" si="824"/>
        <v>0</v>
      </c>
      <c r="AI2084" s="40" t="b">
        <f t="shared" si="825"/>
        <v>0</v>
      </c>
      <c r="AJ2084" s="3">
        <f t="shared" si="826"/>
        <v>2.4169570267131069E-2</v>
      </c>
      <c r="AK2084" s="3">
        <f t="shared" si="827"/>
        <v>0.75606274600001655</v>
      </c>
    </row>
    <row r="2085" spans="1:37" s="3" customFormat="1" x14ac:dyDescent="0.25">
      <c r="A2085" s="9">
        <v>42295</v>
      </c>
      <c r="B2085" s="1" t="s">
        <v>36</v>
      </c>
      <c r="C2085" s="1" t="s">
        <v>52</v>
      </c>
      <c r="D2085">
        <v>27</v>
      </c>
      <c r="E2085" s="1">
        <v>34</v>
      </c>
      <c r="F2085">
        <f t="shared" si="803"/>
        <v>0</v>
      </c>
      <c r="G2085">
        <f t="shared" si="804"/>
        <v>1</v>
      </c>
      <c r="H2085" s="4">
        <v>3.85</v>
      </c>
      <c r="I2085" s="4">
        <v>1.3069999999999999</v>
      </c>
      <c r="J2085" s="4">
        <v>3.93</v>
      </c>
      <c r="K2085" s="4">
        <v>1.298</v>
      </c>
      <c r="L2085" s="18">
        <f t="shared" si="805"/>
        <v>20</v>
      </c>
      <c r="M2085" s="18">
        <f t="shared" si="806"/>
        <v>75</v>
      </c>
      <c r="N2085" s="18">
        <f t="shared" si="807"/>
        <v>25</v>
      </c>
      <c r="O2085" s="18">
        <f t="shared" si="808"/>
        <v>75</v>
      </c>
      <c r="P2085" s="4">
        <f t="shared" si="809"/>
        <v>201510</v>
      </c>
      <c r="Q2085" s="23">
        <f t="shared" si="810"/>
        <v>2.9456771231828616</v>
      </c>
      <c r="R2085" s="23">
        <f t="shared" si="811"/>
        <v>-3.6082061832104699</v>
      </c>
      <c r="S2085" s="22">
        <f t="shared" si="812"/>
        <v>-0.66252906002760836</v>
      </c>
      <c r="T2085" s="5">
        <f t="shared" si="813"/>
        <v>0.33948051948051944</v>
      </c>
      <c r="U2085" s="5"/>
      <c r="V2085" s="5"/>
      <c r="W2085" s="5">
        <f t="shared" si="814"/>
        <v>-1</v>
      </c>
      <c r="X2085" s="4">
        <f t="shared" si="815"/>
        <v>-1</v>
      </c>
      <c r="Y2085" s="4">
        <f t="shared" si="816"/>
        <v>0</v>
      </c>
      <c r="Z2085" s="30">
        <f t="shared" si="817"/>
        <v>2015</v>
      </c>
      <c r="AA2085" s="4">
        <f t="shared" si="818"/>
        <v>0.30699999999999994</v>
      </c>
      <c r="AB2085" s="4">
        <f t="shared" si="819"/>
        <v>0.29800000000000004</v>
      </c>
      <c r="AC2085" s="4">
        <f t="shared" si="820"/>
        <v>-8.999999999999897E-3</v>
      </c>
      <c r="AD2085" s="4"/>
      <c r="AE2085" s="4">
        <f t="shared" si="821"/>
        <v>5.2873335316083181E-3</v>
      </c>
      <c r="AF2085" s="31">
        <f t="shared" si="822"/>
        <v>-0.69300000000000006</v>
      </c>
      <c r="AG2085" s="31">
        <f t="shared" si="823"/>
        <v>-0.70199999999999996</v>
      </c>
      <c r="AH2085" s="3">
        <f t="shared" si="824"/>
        <v>0</v>
      </c>
      <c r="AI2085" s="40" t="b">
        <f t="shared" si="825"/>
        <v>0</v>
      </c>
      <c r="AJ2085" s="3">
        <f t="shared" si="826"/>
        <v>2.424859414388203E-2</v>
      </c>
      <c r="AK2085" s="3">
        <f t="shared" si="827"/>
        <v>0.79633120344464525</v>
      </c>
    </row>
    <row r="2086" spans="1:37" s="3" customFormat="1" x14ac:dyDescent="0.25">
      <c r="A2086" s="9">
        <v>42295</v>
      </c>
      <c r="B2086" s="1" t="s">
        <v>62</v>
      </c>
      <c r="C2086" s="1" t="s">
        <v>64</v>
      </c>
      <c r="D2086">
        <v>27</v>
      </c>
      <c r="E2086" s="1">
        <v>20</v>
      </c>
      <c r="F2086">
        <f t="shared" si="803"/>
        <v>1</v>
      </c>
      <c r="G2086">
        <f t="shared" si="804"/>
        <v>0</v>
      </c>
      <c r="H2086" s="4">
        <v>1.194</v>
      </c>
      <c r="I2086" s="4">
        <v>5.35</v>
      </c>
      <c r="J2086" s="4">
        <v>1.1919999999999999</v>
      </c>
      <c r="K2086" s="4">
        <v>5.39</v>
      </c>
      <c r="L2086" s="18">
        <f t="shared" si="805"/>
        <v>80</v>
      </c>
      <c r="M2086" s="18">
        <f t="shared" si="806"/>
        <v>15</v>
      </c>
      <c r="N2086" s="18">
        <f t="shared" si="807"/>
        <v>80</v>
      </c>
      <c r="O2086" s="18">
        <f t="shared" si="808"/>
        <v>15</v>
      </c>
      <c r="P2086" s="4">
        <f t="shared" si="809"/>
        <v>201510</v>
      </c>
      <c r="Q2086" s="23">
        <f t="shared" si="810"/>
        <v>1.194</v>
      </c>
      <c r="R2086" s="23">
        <f t="shared" si="811"/>
        <v>-5.3845242327289977</v>
      </c>
      <c r="S2086" s="22">
        <f t="shared" si="812"/>
        <v>-4.1905242327289978</v>
      </c>
      <c r="T2086" s="5">
        <f t="shared" si="813"/>
        <v>4.4807370184254607</v>
      </c>
      <c r="U2086" s="5"/>
      <c r="V2086" s="5"/>
      <c r="W2086" s="5">
        <f t="shared" si="814"/>
        <v>0.19399999999999995</v>
      </c>
      <c r="X2086" s="4">
        <f t="shared" si="815"/>
        <v>0.19199999999999995</v>
      </c>
      <c r="Y2086" s="4">
        <f t="shared" si="816"/>
        <v>-2.0000000000000018E-3</v>
      </c>
      <c r="Z2086" s="30">
        <f t="shared" si="817"/>
        <v>2015</v>
      </c>
      <c r="AA2086" s="4">
        <f t="shared" si="818"/>
        <v>-1</v>
      </c>
      <c r="AB2086" s="4">
        <f t="shared" si="819"/>
        <v>-1</v>
      </c>
      <c r="AC2086" s="4">
        <f t="shared" si="820"/>
        <v>0</v>
      </c>
      <c r="AD2086" s="4"/>
      <c r="AE2086" s="4">
        <f t="shared" si="821"/>
        <v>-1.4052364731936828E-3</v>
      </c>
      <c r="AF2086" s="31">
        <f t="shared" si="822"/>
        <v>-0.80600000000000005</v>
      </c>
      <c r="AG2086" s="31">
        <f t="shared" si="823"/>
        <v>-0.80800000000000005</v>
      </c>
      <c r="AH2086" s="3">
        <f t="shared" si="824"/>
        <v>0</v>
      </c>
      <c r="AI2086" s="40" t="b">
        <f t="shared" si="825"/>
        <v>0</v>
      </c>
      <c r="AJ2086" s="3">
        <f t="shared" si="826"/>
        <v>2.3853911980440179E-2</v>
      </c>
      <c r="AK2086" s="3">
        <f t="shared" si="827"/>
        <v>0.83962854367258133</v>
      </c>
    </row>
    <row r="2087" spans="1:37" s="3" customFormat="1" x14ac:dyDescent="0.25">
      <c r="A2087" s="9">
        <v>42295</v>
      </c>
      <c r="B2087" s="1" t="s">
        <v>38</v>
      </c>
      <c r="C2087" s="1" t="s">
        <v>43</v>
      </c>
      <c r="D2087">
        <v>25</v>
      </c>
      <c r="E2087" s="1">
        <v>20</v>
      </c>
      <c r="F2087">
        <f t="shared" si="803"/>
        <v>1</v>
      </c>
      <c r="G2087">
        <f t="shared" si="804"/>
        <v>0</v>
      </c>
      <c r="H2087" s="4">
        <v>2.1800000000000002</v>
      </c>
      <c r="I2087" s="4">
        <v>1.7689999999999999</v>
      </c>
      <c r="J2087" s="4">
        <v>2.2599999999999998</v>
      </c>
      <c r="K2087" s="4">
        <v>1.7190000000000001</v>
      </c>
      <c r="L2087" s="18">
        <f t="shared" si="805"/>
        <v>40</v>
      </c>
      <c r="M2087" s="18">
        <f t="shared" si="806"/>
        <v>55</v>
      </c>
      <c r="N2087" s="18">
        <f t="shared" si="807"/>
        <v>40</v>
      </c>
      <c r="O2087" s="18">
        <f t="shared" si="808"/>
        <v>55</v>
      </c>
      <c r="P2087" s="4">
        <f t="shared" si="809"/>
        <v>201510</v>
      </c>
      <c r="Q2087" s="23">
        <f t="shared" si="810"/>
        <v>2.1800000000000002</v>
      </c>
      <c r="R2087" s="23">
        <f t="shared" si="811"/>
        <v>-2.1478477441537547</v>
      </c>
      <c r="S2087" s="22">
        <f t="shared" si="812"/>
        <v>3.2152255846245481E-2</v>
      </c>
      <c r="T2087" s="5">
        <f t="shared" si="813"/>
        <v>0.8114678899082568</v>
      </c>
      <c r="U2087" s="5"/>
      <c r="V2087" s="5"/>
      <c r="W2087" s="5">
        <f t="shared" si="814"/>
        <v>1.1800000000000002</v>
      </c>
      <c r="X2087" s="4">
        <f t="shared" si="815"/>
        <v>1.2599999999999998</v>
      </c>
      <c r="Y2087" s="4">
        <f t="shared" si="816"/>
        <v>7.9999999999999627E-2</v>
      </c>
      <c r="Z2087" s="30">
        <f t="shared" si="817"/>
        <v>2015</v>
      </c>
      <c r="AA2087" s="4">
        <f t="shared" si="818"/>
        <v>-1</v>
      </c>
      <c r="AB2087" s="4">
        <f t="shared" si="819"/>
        <v>-1</v>
      </c>
      <c r="AC2087" s="4">
        <f t="shared" si="820"/>
        <v>0</v>
      </c>
      <c r="AD2087" s="4"/>
      <c r="AE2087" s="4">
        <f t="shared" si="821"/>
        <v>1.6237720224080487E-2</v>
      </c>
      <c r="AF2087" s="31">
        <f t="shared" si="822"/>
        <v>0.18000000000000016</v>
      </c>
      <c r="AG2087" s="31">
        <f t="shared" si="823"/>
        <v>0.25999999999999979</v>
      </c>
      <c r="AH2087" s="3">
        <f t="shared" si="824"/>
        <v>0</v>
      </c>
      <c r="AI2087" s="40" t="b">
        <f t="shared" si="825"/>
        <v>0</v>
      </c>
      <c r="AJ2087" s="3">
        <f t="shared" si="826"/>
        <v>2.3443909850595079E-2</v>
      </c>
      <c r="AK2087" s="3">
        <f t="shared" si="827"/>
        <v>0.73446701312107765</v>
      </c>
    </row>
    <row r="2088" spans="1:37" s="3" customFormat="1" x14ac:dyDescent="0.25">
      <c r="A2088" s="9">
        <v>42295</v>
      </c>
      <c r="B2088" s="1" t="s">
        <v>61</v>
      </c>
      <c r="C2088" s="1" t="s">
        <v>40</v>
      </c>
      <c r="D2088">
        <v>23</v>
      </c>
      <c r="E2088" s="1">
        <v>27</v>
      </c>
      <c r="F2088">
        <f t="shared" si="803"/>
        <v>0</v>
      </c>
      <c r="G2088">
        <f t="shared" si="804"/>
        <v>1</v>
      </c>
      <c r="H2088" s="4">
        <v>1.3440000000000001</v>
      </c>
      <c r="I2088" s="4">
        <v>3.56</v>
      </c>
      <c r="J2088" s="4">
        <v>1.325</v>
      </c>
      <c r="K2088" s="4">
        <v>3.7</v>
      </c>
      <c r="L2088" s="18">
        <f t="shared" si="805"/>
        <v>70</v>
      </c>
      <c r="M2088" s="18">
        <f t="shared" si="806"/>
        <v>25</v>
      </c>
      <c r="N2088" s="18">
        <f t="shared" si="807"/>
        <v>75</v>
      </c>
      <c r="O2088" s="18">
        <f t="shared" si="808"/>
        <v>25</v>
      </c>
      <c r="P2088" s="4">
        <f t="shared" si="809"/>
        <v>201510</v>
      </c>
      <c r="Q2088" s="23">
        <f t="shared" si="810"/>
        <v>0.37752808988764047</v>
      </c>
      <c r="R2088" s="23">
        <f t="shared" si="811"/>
        <v>-3.2976017441860459</v>
      </c>
      <c r="S2088" s="22">
        <f t="shared" si="812"/>
        <v>-2.9200736542984056</v>
      </c>
      <c r="T2088" s="5">
        <f t="shared" si="813"/>
        <v>2.6488095238095237</v>
      </c>
      <c r="U2088" s="5"/>
      <c r="V2088" s="5"/>
      <c r="W2088" s="5">
        <f t="shared" si="814"/>
        <v>-1</v>
      </c>
      <c r="X2088" s="4">
        <f t="shared" si="815"/>
        <v>-1</v>
      </c>
      <c r="Y2088" s="4">
        <f t="shared" si="816"/>
        <v>0</v>
      </c>
      <c r="Z2088" s="30">
        <f t="shared" si="817"/>
        <v>2015</v>
      </c>
      <c r="AA2088" s="4">
        <f t="shared" si="818"/>
        <v>2.56</v>
      </c>
      <c r="AB2088" s="4">
        <f t="shared" si="819"/>
        <v>2.7</v>
      </c>
      <c r="AC2088" s="4">
        <f t="shared" si="820"/>
        <v>0.14000000000000012</v>
      </c>
      <c r="AD2088" s="4"/>
      <c r="AE2088" s="4">
        <f t="shared" si="821"/>
        <v>-1.0669362084456568E-2</v>
      </c>
      <c r="AF2088" s="31">
        <f t="shared" si="822"/>
        <v>1.56</v>
      </c>
      <c r="AG2088" s="31">
        <f t="shared" si="823"/>
        <v>1.7000000000000002</v>
      </c>
      <c r="AH2088" s="3">
        <f t="shared" si="824"/>
        <v>0</v>
      </c>
      <c r="AI2088" s="40" t="b">
        <f t="shared" si="825"/>
        <v>0</v>
      </c>
      <c r="AJ2088" s="3">
        <f t="shared" si="826"/>
        <v>2.4339314845024385E-2</v>
      </c>
      <c r="AK2088" s="3">
        <f t="shared" si="827"/>
        <v>0.78578398887855438</v>
      </c>
    </row>
    <row r="2089" spans="1:37" s="3" customFormat="1" x14ac:dyDescent="0.25">
      <c r="A2089" s="9">
        <v>42295</v>
      </c>
      <c r="B2089" s="1" t="s">
        <v>46</v>
      </c>
      <c r="C2089" s="1" t="s">
        <v>44</v>
      </c>
      <c r="D2089">
        <v>21</v>
      </c>
      <c r="E2089" s="1">
        <v>34</v>
      </c>
      <c r="F2089">
        <f t="shared" si="803"/>
        <v>0</v>
      </c>
      <c r="G2089">
        <f t="shared" si="804"/>
        <v>1</v>
      </c>
      <c r="H2089" s="4">
        <v>2.2799999999999998</v>
      </c>
      <c r="I2089" s="4">
        <v>1.7090000000000001</v>
      </c>
      <c r="J2089" s="4">
        <v>2.41</v>
      </c>
      <c r="K2089" s="4">
        <v>1.641</v>
      </c>
      <c r="L2089" s="18">
        <f t="shared" si="805"/>
        <v>40</v>
      </c>
      <c r="M2089" s="18">
        <f t="shared" si="806"/>
        <v>55</v>
      </c>
      <c r="N2089" s="18">
        <f t="shared" si="807"/>
        <v>40</v>
      </c>
      <c r="O2089" s="18">
        <f t="shared" si="808"/>
        <v>60</v>
      </c>
      <c r="P2089" s="4">
        <f t="shared" si="809"/>
        <v>201510</v>
      </c>
      <c r="Q2089" s="23">
        <f t="shared" si="810"/>
        <v>1.3341135166764189</v>
      </c>
      <c r="R2089" s="23">
        <f t="shared" si="811"/>
        <v>-2.1916872355430184</v>
      </c>
      <c r="S2089" s="22">
        <f t="shared" si="812"/>
        <v>-0.8575737188665995</v>
      </c>
      <c r="T2089" s="5">
        <f t="shared" si="813"/>
        <v>0.74956140350877198</v>
      </c>
      <c r="U2089" s="5"/>
      <c r="V2089" s="5"/>
      <c r="W2089" s="5">
        <f t="shared" si="814"/>
        <v>-1</v>
      </c>
      <c r="X2089" s="4">
        <f t="shared" si="815"/>
        <v>-1</v>
      </c>
      <c r="Y2089" s="4">
        <f t="shared" si="816"/>
        <v>0</v>
      </c>
      <c r="Z2089" s="30">
        <f t="shared" si="817"/>
        <v>2015</v>
      </c>
      <c r="AA2089" s="4">
        <f t="shared" si="818"/>
        <v>0.70900000000000007</v>
      </c>
      <c r="AB2089" s="4">
        <f t="shared" si="819"/>
        <v>0.64100000000000001</v>
      </c>
      <c r="AC2089" s="4">
        <f t="shared" si="820"/>
        <v>-6.800000000000006E-2</v>
      </c>
      <c r="AD2089" s="4"/>
      <c r="AE2089" s="4">
        <f t="shared" si="821"/>
        <v>2.3658731891970652E-2</v>
      </c>
      <c r="AF2089" s="31">
        <f t="shared" si="822"/>
        <v>-0.29099999999999993</v>
      </c>
      <c r="AG2089" s="31">
        <f t="shared" si="823"/>
        <v>-0.35899999999999999</v>
      </c>
      <c r="AH2089" s="3">
        <f t="shared" si="824"/>
        <v>0</v>
      </c>
      <c r="AI2089" s="40" t="b">
        <f t="shared" si="825"/>
        <v>0</v>
      </c>
      <c r="AJ2089" s="3">
        <f t="shared" si="826"/>
        <v>2.3183755327149669E-2</v>
      </c>
      <c r="AK2089" s="3">
        <f t="shared" si="827"/>
        <v>0.73726966664041527</v>
      </c>
    </row>
    <row r="2090" spans="1:37" s="3" customFormat="1" x14ac:dyDescent="0.25">
      <c r="A2090" s="9">
        <v>42295</v>
      </c>
      <c r="B2090" s="1" t="s">
        <v>58</v>
      </c>
      <c r="C2090" s="1" t="s">
        <v>35</v>
      </c>
      <c r="D2090">
        <v>23</v>
      </c>
      <c r="E2090" s="1">
        <v>26</v>
      </c>
      <c r="F2090">
        <f t="shared" si="803"/>
        <v>0</v>
      </c>
      <c r="G2090">
        <f t="shared" si="804"/>
        <v>1</v>
      </c>
      <c r="H2090" s="4">
        <v>2.74</v>
      </c>
      <c r="I2090" s="4">
        <v>1.5149999999999999</v>
      </c>
      <c r="J2090" s="4">
        <v>2.48</v>
      </c>
      <c r="K2090" s="4">
        <v>1.609</v>
      </c>
      <c r="L2090" s="18">
        <f t="shared" si="805"/>
        <v>30</v>
      </c>
      <c r="M2090" s="18">
        <f t="shared" si="806"/>
        <v>65</v>
      </c>
      <c r="N2090" s="18">
        <f t="shared" si="807"/>
        <v>40</v>
      </c>
      <c r="O2090" s="18">
        <f t="shared" si="808"/>
        <v>60</v>
      </c>
      <c r="P2090" s="4">
        <f t="shared" si="809"/>
        <v>201510</v>
      </c>
      <c r="Q2090" s="23">
        <f t="shared" si="810"/>
        <v>1.8085808580858089</v>
      </c>
      <c r="R2090" s="23">
        <f t="shared" si="811"/>
        <v>-2.5164602164936953</v>
      </c>
      <c r="S2090" s="22">
        <f t="shared" si="812"/>
        <v>-0.70787935840788641</v>
      </c>
      <c r="T2090" s="5">
        <f t="shared" si="813"/>
        <v>0.55291970802919699</v>
      </c>
      <c r="U2090" s="5"/>
      <c r="V2090" s="5"/>
      <c r="W2090" s="5">
        <f t="shared" si="814"/>
        <v>-1</v>
      </c>
      <c r="X2090" s="4">
        <f t="shared" si="815"/>
        <v>-1</v>
      </c>
      <c r="Y2090" s="4">
        <f t="shared" si="816"/>
        <v>0</v>
      </c>
      <c r="Z2090" s="30">
        <f t="shared" si="817"/>
        <v>2015</v>
      </c>
      <c r="AA2090" s="4">
        <f t="shared" si="818"/>
        <v>0.5149999999999999</v>
      </c>
      <c r="AB2090" s="4">
        <f t="shared" si="819"/>
        <v>0.60899999999999999</v>
      </c>
      <c r="AC2090" s="4">
        <f t="shared" si="820"/>
        <v>9.4000000000000083E-2</v>
      </c>
      <c r="AD2090" s="4"/>
      <c r="AE2090" s="4">
        <f t="shared" si="821"/>
        <v>-3.8262302801977899E-2</v>
      </c>
      <c r="AF2090" s="31">
        <f t="shared" si="822"/>
        <v>-0.4850000000000001</v>
      </c>
      <c r="AG2090" s="31">
        <f t="shared" si="823"/>
        <v>-0.39100000000000001</v>
      </c>
      <c r="AH2090" s="3">
        <f t="shared" si="824"/>
        <v>1</v>
      </c>
      <c r="AI2090" s="40">
        <f t="shared" si="825"/>
        <v>1.35324565741064E-2</v>
      </c>
      <c r="AJ2090" s="3">
        <f t="shared" si="826"/>
        <v>2.4418331374852942E-2</v>
      </c>
      <c r="AK2090" s="3">
        <f t="shared" si="827"/>
        <v>0.75307038851140784</v>
      </c>
    </row>
    <row r="2091" spans="1:37" s="3" customFormat="1" x14ac:dyDescent="0.25">
      <c r="A2091" s="9">
        <v>42295</v>
      </c>
      <c r="B2091" s="1" t="s">
        <v>33</v>
      </c>
      <c r="C2091" s="1" t="s">
        <v>45</v>
      </c>
      <c r="D2091">
        <v>37</v>
      </c>
      <c r="E2091" s="1">
        <v>34</v>
      </c>
      <c r="F2091">
        <f t="shared" si="803"/>
        <v>1</v>
      </c>
      <c r="G2091">
        <f t="shared" si="804"/>
        <v>0</v>
      </c>
      <c r="H2091" s="4">
        <v>1.6659999999999999</v>
      </c>
      <c r="I2091" s="4">
        <v>2.36</v>
      </c>
      <c r="J2091" s="4">
        <v>1.4950000000000001</v>
      </c>
      <c r="K2091" s="4">
        <v>2.81</v>
      </c>
      <c r="L2091" s="18">
        <f t="shared" si="805"/>
        <v>60</v>
      </c>
      <c r="M2091" s="18">
        <f t="shared" si="806"/>
        <v>40</v>
      </c>
      <c r="N2091" s="18">
        <f t="shared" si="807"/>
        <v>65</v>
      </c>
      <c r="O2091" s="18">
        <f t="shared" si="808"/>
        <v>35</v>
      </c>
      <c r="P2091" s="4">
        <f t="shared" si="809"/>
        <v>201510</v>
      </c>
      <c r="Q2091" s="23">
        <f t="shared" si="810"/>
        <v>1.6659999999999999</v>
      </c>
      <c r="R2091" s="23">
        <f t="shared" si="811"/>
        <v>-2.2367956191485607</v>
      </c>
      <c r="S2091" s="22">
        <f t="shared" si="812"/>
        <v>-0.57079561914856081</v>
      </c>
      <c r="T2091" s="5">
        <f t="shared" si="813"/>
        <v>1.4165666266506602</v>
      </c>
      <c r="U2091" s="5"/>
      <c r="V2091" s="5"/>
      <c r="W2091" s="5">
        <f t="shared" si="814"/>
        <v>0.66599999999999993</v>
      </c>
      <c r="X2091" s="4">
        <f t="shared" si="815"/>
        <v>0.49500000000000011</v>
      </c>
      <c r="Y2091" s="4">
        <f t="shared" si="816"/>
        <v>-0.17099999999999982</v>
      </c>
      <c r="Z2091" s="30">
        <f t="shared" si="817"/>
        <v>2015</v>
      </c>
      <c r="AA2091" s="4">
        <f t="shared" si="818"/>
        <v>-1</v>
      </c>
      <c r="AB2091" s="4">
        <f t="shared" si="819"/>
        <v>-1</v>
      </c>
      <c r="AC2091" s="4">
        <f t="shared" si="820"/>
        <v>0</v>
      </c>
      <c r="AD2091" s="4"/>
      <c r="AE2091" s="4">
        <f t="shared" si="821"/>
        <v>-6.8656225031818674E-2</v>
      </c>
      <c r="AF2091" s="31">
        <f t="shared" si="822"/>
        <v>-0.33400000000000007</v>
      </c>
      <c r="AG2091" s="31">
        <f t="shared" si="823"/>
        <v>-0.50499999999999989</v>
      </c>
      <c r="AH2091" s="3">
        <f t="shared" si="824"/>
        <v>1</v>
      </c>
      <c r="AI2091" s="40">
        <f t="shared" si="825"/>
        <v>4.3888017840588045E-2</v>
      </c>
      <c r="AJ2091" s="3">
        <f t="shared" si="826"/>
        <v>2.3407848981619517E-2</v>
      </c>
      <c r="AK2091" s="3">
        <f t="shared" si="827"/>
        <v>0.7395647471875858</v>
      </c>
    </row>
    <row r="2092" spans="1:37" s="3" customFormat="1" x14ac:dyDescent="0.25">
      <c r="A2092" s="9">
        <v>42295</v>
      </c>
      <c r="B2092" s="1" t="s">
        <v>56</v>
      </c>
      <c r="C2092" s="1" t="s">
        <v>47</v>
      </c>
      <c r="D2092">
        <v>20</v>
      </c>
      <c r="E2092" s="1">
        <v>31</v>
      </c>
      <c r="F2092">
        <f t="shared" si="803"/>
        <v>0</v>
      </c>
      <c r="G2092">
        <f t="shared" si="804"/>
        <v>1</v>
      </c>
      <c r="H2092" s="4">
        <v>1.8839999999999999</v>
      </c>
      <c r="I2092" s="4">
        <v>2.02</v>
      </c>
      <c r="J2092" s="4">
        <v>1.645</v>
      </c>
      <c r="K2092" s="4">
        <v>2.4</v>
      </c>
      <c r="L2092" s="18">
        <f t="shared" si="805"/>
        <v>50</v>
      </c>
      <c r="M2092" s="18">
        <f t="shared" si="806"/>
        <v>45</v>
      </c>
      <c r="N2092" s="18">
        <f t="shared" si="807"/>
        <v>60</v>
      </c>
      <c r="O2092" s="18">
        <f t="shared" si="808"/>
        <v>40</v>
      </c>
      <c r="P2092" s="4">
        <f t="shared" si="809"/>
        <v>201510</v>
      </c>
      <c r="Q2092" s="23">
        <f t="shared" si="810"/>
        <v>0.93267326732673261</v>
      </c>
      <c r="R2092" s="23">
        <f t="shared" si="811"/>
        <v>-2.1116138763197587</v>
      </c>
      <c r="S2092" s="22">
        <f t="shared" si="812"/>
        <v>-1.1789406089930261</v>
      </c>
      <c r="T2092" s="5">
        <f t="shared" si="813"/>
        <v>1.0721868365180467</v>
      </c>
      <c r="U2092" s="5"/>
      <c r="V2092" s="5"/>
      <c r="W2092" s="5">
        <f t="shared" si="814"/>
        <v>-1</v>
      </c>
      <c r="X2092" s="4">
        <f t="shared" si="815"/>
        <v>-1</v>
      </c>
      <c r="Y2092" s="4">
        <f t="shared" si="816"/>
        <v>0</v>
      </c>
      <c r="Z2092" s="30">
        <f t="shared" si="817"/>
        <v>2015</v>
      </c>
      <c r="AA2092" s="4">
        <f t="shared" si="818"/>
        <v>1.02</v>
      </c>
      <c r="AB2092" s="4">
        <f t="shared" si="819"/>
        <v>1.4</v>
      </c>
      <c r="AC2092" s="4">
        <f t="shared" si="820"/>
        <v>0.37999999999999989</v>
      </c>
      <c r="AD2092" s="4"/>
      <c r="AE2092" s="4">
        <f t="shared" si="821"/>
        <v>-7.711717292961362E-2</v>
      </c>
      <c r="AF2092" s="31">
        <f t="shared" si="822"/>
        <v>2.0000000000000018E-2</v>
      </c>
      <c r="AG2092" s="31">
        <f t="shared" si="823"/>
        <v>0.39999999999999991</v>
      </c>
      <c r="AH2092" s="3">
        <f t="shared" si="824"/>
        <v>1</v>
      </c>
      <c r="AI2092" s="40">
        <f t="shared" si="825"/>
        <v>5.2547770700636987E-2</v>
      </c>
      <c r="AJ2092" s="3">
        <f t="shared" si="826"/>
        <v>2.5184426229508228E-2</v>
      </c>
      <c r="AK2092" s="3">
        <f t="shared" si="827"/>
        <v>0.73044631509133939</v>
      </c>
    </row>
    <row r="2093" spans="1:37" s="3" customFormat="1" x14ac:dyDescent="0.25">
      <c r="A2093" s="9">
        <v>42295</v>
      </c>
      <c r="B2093" s="1" t="s">
        <v>60</v>
      </c>
      <c r="C2093" s="1" t="s">
        <v>49</v>
      </c>
      <c r="D2093">
        <v>16</v>
      </c>
      <c r="E2093" s="1">
        <v>10</v>
      </c>
      <c r="F2093">
        <f t="shared" si="803"/>
        <v>1</v>
      </c>
      <c r="G2093">
        <f t="shared" si="804"/>
        <v>0</v>
      </c>
      <c r="H2093" s="4">
        <v>1.5</v>
      </c>
      <c r="I2093" s="4">
        <v>2.8</v>
      </c>
      <c r="J2093" s="4">
        <v>1.617</v>
      </c>
      <c r="K2093" s="4">
        <v>2.46</v>
      </c>
      <c r="L2093" s="18">
        <f t="shared" si="805"/>
        <v>60</v>
      </c>
      <c r="M2093" s="18">
        <f t="shared" si="806"/>
        <v>35</v>
      </c>
      <c r="N2093" s="18">
        <f t="shared" si="807"/>
        <v>60</v>
      </c>
      <c r="O2093" s="18">
        <f t="shared" si="808"/>
        <v>40</v>
      </c>
      <c r="P2093" s="4">
        <f t="shared" si="809"/>
        <v>201510</v>
      </c>
      <c r="Q2093" s="23">
        <f t="shared" si="810"/>
        <v>1.5</v>
      </c>
      <c r="R2093" s="23">
        <f t="shared" si="811"/>
        <v>-2.5555555555555554</v>
      </c>
      <c r="S2093" s="22">
        <f t="shared" si="812"/>
        <v>-1.0555555555555554</v>
      </c>
      <c r="T2093" s="5">
        <f t="shared" si="813"/>
        <v>1.8666666666666665</v>
      </c>
      <c r="U2093" s="5"/>
      <c r="V2093" s="5"/>
      <c r="W2093" s="5">
        <f t="shared" si="814"/>
        <v>0.5</v>
      </c>
      <c r="X2093" s="4">
        <f t="shared" si="815"/>
        <v>0.61699999999999999</v>
      </c>
      <c r="Y2093" s="4">
        <f t="shared" si="816"/>
        <v>0.11699999999999999</v>
      </c>
      <c r="Z2093" s="30">
        <f t="shared" si="817"/>
        <v>2015</v>
      </c>
      <c r="AA2093" s="4">
        <f t="shared" si="818"/>
        <v>-1</v>
      </c>
      <c r="AB2093" s="4">
        <f t="shared" si="819"/>
        <v>-1</v>
      </c>
      <c r="AC2093" s="4">
        <f t="shared" si="820"/>
        <v>0</v>
      </c>
      <c r="AD2093" s="4"/>
      <c r="AE2093" s="4">
        <f t="shared" si="821"/>
        <v>4.8237476808905333E-2</v>
      </c>
      <c r="AF2093" s="31">
        <f t="shared" si="822"/>
        <v>-0.5</v>
      </c>
      <c r="AG2093" s="31">
        <f t="shared" si="823"/>
        <v>-0.38300000000000001</v>
      </c>
      <c r="AH2093" s="3">
        <f t="shared" si="824"/>
        <v>1</v>
      </c>
      <c r="AI2093" s="40">
        <f t="shared" si="825"/>
        <v>2.4427952999381608E-2</v>
      </c>
      <c r="AJ2093" s="3">
        <f t="shared" si="826"/>
        <v>2.3255813953488524E-2</v>
      </c>
      <c r="AK2093" s="3">
        <f t="shared" si="827"/>
        <v>0.75623582766439912</v>
      </c>
    </row>
    <row r="2094" spans="1:37" s="3" customFormat="1" x14ac:dyDescent="0.25">
      <c r="A2094" s="9">
        <v>42295</v>
      </c>
      <c r="B2094" s="1" t="s">
        <v>53</v>
      </c>
      <c r="C2094" s="1" t="s">
        <v>48</v>
      </c>
      <c r="D2094">
        <v>34</v>
      </c>
      <c r="E2094" s="1">
        <v>20</v>
      </c>
      <c r="F2094">
        <f t="shared" si="803"/>
        <v>1</v>
      </c>
      <c r="G2094">
        <f t="shared" si="804"/>
        <v>0</v>
      </c>
      <c r="H2094" s="4">
        <v>1.425</v>
      </c>
      <c r="I2094" s="4">
        <v>3.1</v>
      </c>
      <c r="J2094" s="4">
        <v>1.2849999999999999</v>
      </c>
      <c r="K2094" s="4">
        <v>4.05</v>
      </c>
      <c r="L2094" s="18">
        <f t="shared" si="805"/>
        <v>70</v>
      </c>
      <c r="M2094" s="18">
        <f t="shared" si="806"/>
        <v>30</v>
      </c>
      <c r="N2094" s="18">
        <f t="shared" si="807"/>
        <v>75</v>
      </c>
      <c r="O2094" s="18">
        <f t="shared" si="808"/>
        <v>20</v>
      </c>
      <c r="P2094" s="4">
        <f t="shared" si="809"/>
        <v>201510</v>
      </c>
      <c r="Q2094" s="23">
        <f t="shared" si="810"/>
        <v>1.425</v>
      </c>
      <c r="R2094" s="23">
        <f t="shared" si="811"/>
        <v>-2.8291316526610641</v>
      </c>
      <c r="S2094" s="22">
        <f t="shared" si="812"/>
        <v>-1.4041316526610641</v>
      </c>
      <c r="T2094" s="5">
        <f t="shared" si="813"/>
        <v>2.1754385964912282</v>
      </c>
      <c r="U2094" s="5"/>
      <c r="V2094" s="5"/>
      <c r="W2094" s="5">
        <f t="shared" si="814"/>
        <v>0.42500000000000004</v>
      </c>
      <c r="X2094" s="4">
        <f t="shared" si="815"/>
        <v>0.28499999999999992</v>
      </c>
      <c r="Y2094" s="4">
        <f t="shared" si="816"/>
        <v>-0.14000000000000012</v>
      </c>
      <c r="Z2094" s="30">
        <f t="shared" si="817"/>
        <v>2015</v>
      </c>
      <c r="AA2094" s="4">
        <f t="shared" si="818"/>
        <v>-1</v>
      </c>
      <c r="AB2094" s="4">
        <f t="shared" si="819"/>
        <v>-1</v>
      </c>
      <c r="AC2094" s="4">
        <f t="shared" si="820"/>
        <v>0</v>
      </c>
      <c r="AD2094" s="4"/>
      <c r="AE2094" s="4">
        <f t="shared" si="821"/>
        <v>-7.6455730766605279E-2</v>
      </c>
      <c r="AF2094" s="31">
        <f t="shared" si="822"/>
        <v>-0.57499999999999996</v>
      </c>
      <c r="AG2094" s="31">
        <f t="shared" si="823"/>
        <v>-0.71500000000000008</v>
      </c>
      <c r="AH2094" s="3">
        <f t="shared" si="824"/>
        <v>1</v>
      </c>
      <c r="AI2094" s="40">
        <f t="shared" si="825"/>
        <v>5.1332033788174192E-2</v>
      </c>
      <c r="AJ2094" s="3">
        <f t="shared" si="826"/>
        <v>2.3756906077348039E-2</v>
      </c>
      <c r="AK2094" s="3">
        <f t="shared" si="827"/>
        <v>0.76811883845473627</v>
      </c>
    </row>
    <row r="2095" spans="1:37" s="3" customFormat="1" x14ac:dyDescent="0.25">
      <c r="A2095" s="9">
        <v>42295</v>
      </c>
      <c r="B2095" s="1" t="s">
        <v>57</v>
      </c>
      <c r="C2095" s="1" t="s">
        <v>63</v>
      </c>
      <c r="D2095">
        <v>25</v>
      </c>
      <c r="E2095" s="1">
        <v>13</v>
      </c>
      <c r="F2095">
        <f t="shared" si="803"/>
        <v>1</v>
      </c>
      <c r="G2095">
        <f t="shared" si="804"/>
        <v>0</v>
      </c>
      <c r="H2095" s="4">
        <v>2.4300000000000002</v>
      </c>
      <c r="I2095" s="4">
        <v>1.6319999999999999</v>
      </c>
      <c r="J2095" s="4">
        <v>3.05</v>
      </c>
      <c r="K2095" s="4">
        <v>1.4339999999999999</v>
      </c>
      <c r="L2095" s="18">
        <f t="shared" si="805"/>
        <v>40</v>
      </c>
      <c r="M2095" s="18">
        <f t="shared" si="806"/>
        <v>60</v>
      </c>
      <c r="N2095" s="18">
        <f t="shared" si="807"/>
        <v>30</v>
      </c>
      <c r="O2095" s="18">
        <f t="shared" si="808"/>
        <v>65</v>
      </c>
      <c r="P2095" s="4">
        <f t="shared" si="809"/>
        <v>201510</v>
      </c>
      <c r="Q2095" s="23">
        <f t="shared" si="810"/>
        <v>2.4300000000000002</v>
      </c>
      <c r="R2095" s="23">
        <f t="shared" si="811"/>
        <v>-2.2815791803133578</v>
      </c>
      <c r="S2095" s="22">
        <f t="shared" si="812"/>
        <v>0.14842081968664234</v>
      </c>
      <c r="T2095" s="5">
        <f t="shared" si="813"/>
        <v>0.67160493827160483</v>
      </c>
      <c r="U2095" s="5"/>
      <c r="V2095" s="5"/>
      <c r="W2095" s="5">
        <f t="shared" si="814"/>
        <v>1.4300000000000002</v>
      </c>
      <c r="X2095" s="4">
        <f t="shared" si="815"/>
        <v>2.0499999999999998</v>
      </c>
      <c r="Y2095" s="4">
        <f t="shared" si="816"/>
        <v>0.61999999999999966</v>
      </c>
      <c r="Z2095" s="30">
        <f t="shared" si="817"/>
        <v>2015</v>
      </c>
      <c r="AA2095" s="4">
        <f t="shared" si="818"/>
        <v>-1</v>
      </c>
      <c r="AB2095" s="4">
        <f t="shared" si="819"/>
        <v>-1</v>
      </c>
      <c r="AC2095" s="4">
        <f t="shared" si="820"/>
        <v>0</v>
      </c>
      <c r="AD2095" s="4"/>
      <c r="AE2095" s="4">
        <f t="shared" si="821"/>
        <v>8.3653781285839501E-2</v>
      </c>
      <c r="AF2095" s="31">
        <f t="shared" si="822"/>
        <v>0.43000000000000016</v>
      </c>
      <c r="AG2095" s="31">
        <f t="shared" si="823"/>
        <v>1.0499999999999998</v>
      </c>
      <c r="AH2095" s="3">
        <f t="shared" si="824"/>
        <v>1</v>
      </c>
      <c r="AI2095" s="40">
        <f t="shared" si="825"/>
        <v>5.9386049501767846E-2</v>
      </c>
      <c r="AJ2095" s="3">
        <f t="shared" si="826"/>
        <v>2.3692762186115268E-2</v>
      </c>
      <c r="AK2095" s="3">
        <f t="shared" si="827"/>
        <v>0.74172220916442955</v>
      </c>
    </row>
    <row r="2096" spans="1:37" s="3" customFormat="1" x14ac:dyDescent="0.25">
      <c r="A2096" s="9">
        <v>42295</v>
      </c>
      <c r="B2096" s="1" t="s">
        <v>50</v>
      </c>
      <c r="C2096" s="1" t="s">
        <v>51</v>
      </c>
      <c r="D2096">
        <v>10</v>
      </c>
      <c r="E2096" s="1">
        <v>38</v>
      </c>
      <c r="F2096">
        <f t="shared" si="803"/>
        <v>0</v>
      </c>
      <c r="G2096">
        <f t="shared" si="804"/>
        <v>1</v>
      </c>
      <c r="H2096" s="4">
        <v>1.7509999999999999</v>
      </c>
      <c r="I2096" s="4">
        <v>2.2000000000000002</v>
      </c>
      <c r="J2096" s="4">
        <v>1.7689999999999999</v>
      </c>
      <c r="K2096" s="4">
        <v>2.1800000000000002</v>
      </c>
      <c r="L2096" s="18">
        <f t="shared" si="805"/>
        <v>50</v>
      </c>
      <c r="M2096" s="18">
        <f t="shared" si="806"/>
        <v>45</v>
      </c>
      <c r="N2096" s="18">
        <f t="shared" si="807"/>
        <v>55</v>
      </c>
      <c r="O2096" s="18">
        <f t="shared" si="808"/>
        <v>45</v>
      </c>
      <c r="P2096" s="4">
        <f t="shared" si="809"/>
        <v>201510</v>
      </c>
      <c r="Q2096" s="23">
        <f t="shared" si="810"/>
        <v>0.79590909090909079</v>
      </c>
      <c r="R2096" s="23">
        <f t="shared" si="811"/>
        <v>-2.1648912561029738</v>
      </c>
      <c r="S2096" s="22">
        <f t="shared" si="812"/>
        <v>-1.3689821651938829</v>
      </c>
      <c r="T2096" s="5">
        <f t="shared" si="813"/>
        <v>1.2564249000571104</v>
      </c>
      <c r="U2096" s="5"/>
      <c r="V2096" s="5"/>
      <c r="W2096" s="5">
        <f t="shared" si="814"/>
        <v>-1</v>
      </c>
      <c r="X2096" s="4">
        <f t="shared" si="815"/>
        <v>-1</v>
      </c>
      <c r="Y2096" s="4">
        <f t="shared" si="816"/>
        <v>0</v>
      </c>
      <c r="Z2096" s="30">
        <f t="shared" si="817"/>
        <v>2015</v>
      </c>
      <c r="AA2096" s="4">
        <f t="shared" si="818"/>
        <v>1.2000000000000002</v>
      </c>
      <c r="AB2096" s="4">
        <f t="shared" si="819"/>
        <v>1.1800000000000002</v>
      </c>
      <c r="AC2096" s="4">
        <f t="shared" si="820"/>
        <v>-2.0000000000000018E-2</v>
      </c>
      <c r="AD2096" s="4"/>
      <c r="AE2096" s="4">
        <f t="shared" si="821"/>
        <v>5.811102369347898E-3</v>
      </c>
      <c r="AF2096" s="31">
        <f t="shared" si="822"/>
        <v>0.20000000000000018</v>
      </c>
      <c r="AG2096" s="31">
        <f t="shared" si="823"/>
        <v>0.18000000000000016</v>
      </c>
      <c r="AH2096" s="3">
        <f t="shared" si="824"/>
        <v>0</v>
      </c>
      <c r="AI2096" s="40" t="b">
        <f t="shared" si="825"/>
        <v>0</v>
      </c>
      <c r="AJ2096" s="3">
        <f t="shared" si="826"/>
        <v>2.5006327512022253E-2</v>
      </c>
      <c r="AK2096" s="3">
        <f t="shared" si="827"/>
        <v>0.73375014748867118</v>
      </c>
    </row>
    <row r="2097" spans="1:37" s="3" customFormat="1" x14ac:dyDescent="0.25">
      <c r="A2097" s="9">
        <v>42292</v>
      </c>
      <c r="B2097" s="1" t="s">
        <v>42</v>
      </c>
      <c r="C2097" s="1" t="s">
        <v>41</v>
      </c>
      <c r="D2097">
        <v>31</v>
      </c>
      <c r="E2097" s="1">
        <v>21</v>
      </c>
      <c r="F2097">
        <f t="shared" si="803"/>
        <v>1</v>
      </c>
      <c r="G2097">
        <f t="shared" si="804"/>
        <v>0</v>
      </c>
      <c r="H2097" s="4">
        <v>2.5</v>
      </c>
      <c r="I2097" s="4">
        <v>1.6020000000000001</v>
      </c>
      <c r="J2097" s="4">
        <v>2.34</v>
      </c>
      <c r="K2097" s="4">
        <v>1.675</v>
      </c>
      <c r="L2097" s="18">
        <f t="shared" si="805"/>
        <v>40</v>
      </c>
      <c r="M2097" s="18">
        <f t="shared" si="806"/>
        <v>60</v>
      </c>
      <c r="N2097" s="18">
        <f t="shared" si="807"/>
        <v>40</v>
      </c>
      <c r="O2097" s="18">
        <f t="shared" si="808"/>
        <v>55</v>
      </c>
      <c r="P2097" s="4">
        <f t="shared" si="809"/>
        <v>201510</v>
      </c>
      <c r="Q2097" s="23">
        <f t="shared" si="810"/>
        <v>2.5</v>
      </c>
      <c r="R2097" s="23">
        <f t="shared" si="811"/>
        <v>-2.3277962347729786</v>
      </c>
      <c r="S2097" s="22">
        <f t="shared" si="812"/>
        <v>0.17220376522702141</v>
      </c>
      <c r="T2097" s="5">
        <f t="shared" si="813"/>
        <v>0.64080000000000004</v>
      </c>
      <c r="U2097" s="5"/>
      <c r="V2097" s="5"/>
      <c r="W2097" s="5">
        <f t="shared" si="814"/>
        <v>1.5</v>
      </c>
      <c r="X2097" s="4">
        <f t="shared" si="815"/>
        <v>1.3399999999999999</v>
      </c>
      <c r="Y2097" s="4">
        <f t="shared" si="816"/>
        <v>-0.16000000000000014</v>
      </c>
      <c r="Z2097" s="30">
        <f t="shared" si="817"/>
        <v>2015</v>
      </c>
      <c r="AA2097" s="4">
        <f t="shared" si="818"/>
        <v>-1</v>
      </c>
      <c r="AB2097" s="4">
        <f t="shared" si="819"/>
        <v>-1</v>
      </c>
      <c r="AC2097" s="4">
        <f t="shared" si="820"/>
        <v>0</v>
      </c>
      <c r="AD2097" s="4"/>
      <c r="AE2097" s="4">
        <f t="shared" si="821"/>
        <v>-2.7350427350427364E-2</v>
      </c>
      <c r="AF2097" s="31">
        <f t="shared" si="822"/>
        <v>0.5</v>
      </c>
      <c r="AG2097" s="31">
        <f t="shared" si="823"/>
        <v>0.33999999999999986</v>
      </c>
      <c r="AH2097" s="3">
        <f t="shared" si="824"/>
        <v>1</v>
      </c>
      <c r="AI2097" s="40" t="b">
        <f t="shared" si="825"/>
        <v>0</v>
      </c>
      <c r="AJ2097" s="3">
        <f t="shared" si="826"/>
        <v>2.3647001462701267E-2</v>
      </c>
      <c r="AK2097" s="3">
        <f t="shared" si="827"/>
        <v>0.74426473774199231</v>
      </c>
    </row>
    <row r="2098" spans="1:37" s="3" customFormat="1" x14ac:dyDescent="0.25">
      <c r="A2098" s="9">
        <v>42289</v>
      </c>
      <c r="B2098" s="1" t="s">
        <v>64</v>
      </c>
      <c r="C2098" s="1" t="s">
        <v>57</v>
      </c>
      <c r="D2098">
        <v>20</v>
      </c>
      <c r="E2098" s="1">
        <v>24</v>
      </c>
      <c r="F2098">
        <f t="shared" si="803"/>
        <v>0</v>
      </c>
      <c r="G2098">
        <f t="shared" si="804"/>
        <v>1</v>
      </c>
      <c r="H2098" s="4">
        <v>1.5880000000000001</v>
      </c>
      <c r="I2098" s="4">
        <v>2.5299999999999998</v>
      </c>
      <c r="J2098" s="4">
        <v>1.48</v>
      </c>
      <c r="K2098" s="4">
        <v>2.86</v>
      </c>
      <c r="L2098" s="18">
        <f t="shared" si="805"/>
        <v>60</v>
      </c>
      <c r="M2098" s="18">
        <f t="shared" si="806"/>
        <v>35</v>
      </c>
      <c r="N2098" s="18">
        <f t="shared" si="807"/>
        <v>65</v>
      </c>
      <c r="O2098" s="18">
        <f t="shared" si="808"/>
        <v>30</v>
      </c>
      <c r="P2098" s="4">
        <f t="shared" si="809"/>
        <v>201510</v>
      </c>
      <c r="Q2098" s="23">
        <f t="shared" si="810"/>
        <v>0.62766798418972336</v>
      </c>
      <c r="R2098" s="23">
        <f t="shared" si="811"/>
        <v>-2.3542750433506736</v>
      </c>
      <c r="S2098" s="22">
        <f t="shared" si="812"/>
        <v>-1.7266070591609504</v>
      </c>
      <c r="T2098" s="5">
        <f t="shared" si="813"/>
        <v>1.5931989924433247</v>
      </c>
      <c r="U2098" s="5"/>
      <c r="V2098" s="5"/>
      <c r="W2098" s="5">
        <f t="shared" si="814"/>
        <v>-1</v>
      </c>
      <c r="X2098" s="4">
        <f t="shared" si="815"/>
        <v>-1</v>
      </c>
      <c r="Y2098" s="4">
        <f t="shared" si="816"/>
        <v>0</v>
      </c>
      <c r="Z2098" s="30">
        <f t="shared" si="817"/>
        <v>2015</v>
      </c>
      <c r="AA2098" s="4">
        <f t="shared" si="818"/>
        <v>1.5299999999999998</v>
      </c>
      <c r="AB2098" s="4">
        <f t="shared" si="819"/>
        <v>1.8599999999999999</v>
      </c>
      <c r="AC2098" s="4">
        <f t="shared" si="820"/>
        <v>0.33000000000000007</v>
      </c>
      <c r="AD2098" s="4"/>
      <c r="AE2098" s="4">
        <f t="shared" si="821"/>
        <v>-4.5952753761318021E-2</v>
      </c>
      <c r="AF2098" s="31">
        <f t="shared" si="822"/>
        <v>0.5299999999999998</v>
      </c>
      <c r="AG2098" s="31">
        <f t="shared" si="823"/>
        <v>0.85999999999999988</v>
      </c>
      <c r="AH2098" s="3">
        <f t="shared" si="824"/>
        <v>1</v>
      </c>
      <c r="AI2098" s="40">
        <f t="shared" si="825"/>
        <v>2.0626728435292674E-2</v>
      </c>
      <c r="AJ2098" s="3">
        <f t="shared" si="826"/>
        <v>2.4371053909664986E-2</v>
      </c>
      <c r="AK2098" s="3">
        <f t="shared" si="827"/>
        <v>0.74488011894783868</v>
      </c>
    </row>
    <row r="2099" spans="1:37" s="3" customFormat="1" x14ac:dyDescent="0.25">
      <c r="A2099" s="9">
        <v>42288</v>
      </c>
      <c r="B2099" s="1" t="s">
        <v>34</v>
      </c>
      <c r="C2099" s="1" t="s">
        <v>38</v>
      </c>
      <c r="D2099">
        <v>30</v>
      </c>
      <c r="E2099" s="1">
        <v>27</v>
      </c>
      <c r="F2099">
        <f t="shared" si="803"/>
        <v>1</v>
      </c>
      <c r="G2099">
        <f t="shared" si="804"/>
        <v>0</v>
      </c>
      <c r="H2099" s="4">
        <v>1.3660000000000001</v>
      </c>
      <c r="I2099" s="4">
        <v>3.42</v>
      </c>
      <c r="J2099" s="4">
        <v>1.2849999999999999</v>
      </c>
      <c r="K2099" s="4">
        <v>4.05</v>
      </c>
      <c r="L2099" s="18">
        <f t="shared" si="805"/>
        <v>70</v>
      </c>
      <c r="M2099" s="18">
        <f t="shared" si="806"/>
        <v>25</v>
      </c>
      <c r="N2099" s="18">
        <f t="shared" si="807"/>
        <v>75</v>
      </c>
      <c r="O2099" s="18">
        <f t="shared" si="808"/>
        <v>20</v>
      </c>
      <c r="P2099" s="4">
        <f t="shared" si="809"/>
        <v>201510</v>
      </c>
      <c r="Q2099" s="23">
        <f t="shared" si="810"/>
        <v>1.3660000000000001</v>
      </c>
      <c r="R2099" s="23">
        <f t="shared" si="811"/>
        <v>-3.1454635776543367</v>
      </c>
      <c r="S2099" s="22">
        <f t="shared" si="812"/>
        <v>-1.7794635776543366</v>
      </c>
      <c r="T2099" s="5">
        <f t="shared" si="813"/>
        <v>2.5036603221083453</v>
      </c>
      <c r="U2099" s="5"/>
      <c r="V2099" s="5"/>
      <c r="W2099" s="5">
        <f t="shared" si="814"/>
        <v>0.3660000000000001</v>
      </c>
      <c r="X2099" s="4">
        <f t="shared" si="815"/>
        <v>0.28499999999999992</v>
      </c>
      <c r="Y2099" s="4">
        <f t="shared" si="816"/>
        <v>-8.1000000000000183E-2</v>
      </c>
      <c r="Z2099" s="30">
        <f t="shared" si="817"/>
        <v>2015</v>
      </c>
      <c r="AA2099" s="4">
        <f t="shared" si="818"/>
        <v>-1</v>
      </c>
      <c r="AB2099" s="4">
        <f t="shared" si="819"/>
        <v>-1</v>
      </c>
      <c r="AC2099" s="4">
        <f t="shared" si="820"/>
        <v>0</v>
      </c>
      <c r="AD2099" s="4"/>
      <c r="AE2099" s="4">
        <f t="shared" si="821"/>
        <v>-4.614569506241073E-2</v>
      </c>
      <c r="AF2099" s="31">
        <f t="shared" si="822"/>
        <v>-0.6339999999999999</v>
      </c>
      <c r="AG2099" s="31">
        <f t="shared" si="823"/>
        <v>-0.71500000000000008</v>
      </c>
      <c r="AH2099" s="3">
        <f t="shared" si="824"/>
        <v>1</v>
      </c>
      <c r="AI2099" s="40">
        <f t="shared" si="825"/>
        <v>2.1021998083979643E-2</v>
      </c>
      <c r="AJ2099" s="3">
        <f t="shared" si="826"/>
        <v>2.3877977434182851E-2</v>
      </c>
      <c r="AK2099" s="3">
        <f t="shared" si="827"/>
        <v>0.78070987077825293</v>
      </c>
    </row>
    <row r="2100" spans="1:37" s="3" customFormat="1" x14ac:dyDescent="0.25">
      <c r="A2100" s="9">
        <v>42288</v>
      </c>
      <c r="B2100" s="1" t="s">
        <v>37</v>
      </c>
      <c r="C2100" s="1" t="s">
        <v>52</v>
      </c>
      <c r="D2100">
        <v>6</v>
      </c>
      <c r="E2100" s="1">
        <v>30</v>
      </c>
      <c r="F2100">
        <f t="shared" si="803"/>
        <v>0</v>
      </c>
      <c r="G2100">
        <f t="shared" si="804"/>
        <v>1</v>
      </c>
      <c r="H2100" s="4">
        <v>4.46</v>
      </c>
      <c r="I2100" s="4">
        <v>1.25</v>
      </c>
      <c r="J2100" s="4">
        <v>4.05</v>
      </c>
      <c r="K2100" s="4">
        <v>1.2849999999999999</v>
      </c>
      <c r="L2100" s="18">
        <f t="shared" si="805"/>
        <v>20</v>
      </c>
      <c r="M2100" s="18">
        <f t="shared" si="806"/>
        <v>80</v>
      </c>
      <c r="N2100" s="18">
        <f t="shared" si="807"/>
        <v>20</v>
      </c>
      <c r="O2100" s="18">
        <f t="shared" si="808"/>
        <v>75</v>
      </c>
      <c r="P2100" s="4">
        <f t="shared" si="809"/>
        <v>201510</v>
      </c>
      <c r="Q2100" s="23">
        <f t="shared" si="810"/>
        <v>3.5680000000000001</v>
      </c>
      <c r="R2100" s="23">
        <f t="shared" si="811"/>
        <v>-4.2890173410404628</v>
      </c>
      <c r="S2100" s="22">
        <f t="shared" si="812"/>
        <v>-0.72101734104046278</v>
      </c>
      <c r="T2100" s="5">
        <f t="shared" si="813"/>
        <v>0.2802690582959641</v>
      </c>
      <c r="U2100" s="5"/>
      <c r="V2100" s="5"/>
      <c r="W2100" s="5">
        <f t="shared" si="814"/>
        <v>-1</v>
      </c>
      <c r="X2100" s="4">
        <f t="shared" si="815"/>
        <v>-1</v>
      </c>
      <c r="Y2100" s="4">
        <f t="shared" si="816"/>
        <v>0</v>
      </c>
      <c r="Z2100" s="30">
        <f t="shared" si="817"/>
        <v>2015</v>
      </c>
      <c r="AA2100" s="4">
        <f t="shared" si="818"/>
        <v>0.25</v>
      </c>
      <c r="AB2100" s="4">
        <f t="shared" si="819"/>
        <v>0.28499999999999992</v>
      </c>
      <c r="AC2100" s="4">
        <f t="shared" si="820"/>
        <v>3.499999999999992E-2</v>
      </c>
      <c r="AD2100" s="4"/>
      <c r="AE2100" s="4">
        <f t="shared" si="821"/>
        <v>-2.2698333610142285E-2</v>
      </c>
      <c r="AF2100" s="31">
        <f t="shared" si="822"/>
        <v>-0.75</v>
      </c>
      <c r="AG2100" s="31">
        <f t="shared" si="823"/>
        <v>-0.71500000000000008</v>
      </c>
      <c r="AH2100" s="3">
        <f t="shared" si="824"/>
        <v>0</v>
      </c>
      <c r="AI2100" s="40" t="b">
        <f t="shared" si="825"/>
        <v>0</v>
      </c>
      <c r="AJ2100" s="3">
        <f t="shared" si="826"/>
        <v>2.3642732049036774E-2</v>
      </c>
      <c r="AK2100" s="3">
        <f t="shared" si="827"/>
        <v>0.81628426069295579</v>
      </c>
    </row>
    <row r="2101" spans="1:37" s="3" customFormat="1" x14ac:dyDescent="0.25">
      <c r="A2101" s="9">
        <v>42288</v>
      </c>
      <c r="B2101" s="1" t="s">
        <v>54</v>
      </c>
      <c r="C2101" s="1" t="s">
        <v>35</v>
      </c>
      <c r="D2101">
        <v>10</v>
      </c>
      <c r="E2101" s="1">
        <v>16</v>
      </c>
      <c r="F2101">
        <f t="shared" si="803"/>
        <v>0</v>
      </c>
      <c r="G2101">
        <f t="shared" si="804"/>
        <v>1</v>
      </c>
      <c r="H2101" s="4">
        <v>2.84</v>
      </c>
      <c r="I2101" s="4">
        <v>1.4870000000000001</v>
      </c>
      <c r="J2101" s="4">
        <v>3.01</v>
      </c>
      <c r="K2101" s="4">
        <v>1.444</v>
      </c>
      <c r="L2101" s="18">
        <f t="shared" si="805"/>
        <v>30</v>
      </c>
      <c r="M2101" s="18">
        <f t="shared" si="806"/>
        <v>65</v>
      </c>
      <c r="N2101" s="18">
        <f t="shared" si="807"/>
        <v>30</v>
      </c>
      <c r="O2101" s="18">
        <f t="shared" si="808"/>
        <v>65</v>
      </c>
      <c r="P2101" s="4">
        <f t="shared" si="809"/>
        <v>201510</v>
      </c>
      <c r="Q2101" s="23">
        <f t="shared" si="810"/>
        <v>1.9098856758574307</v>
      </c>
      <c r="R2101" s="23">
        <f t="shared" si="811"/>
        <v>-2.5968663512186412</v>
      </c>
      <c r="S2101" s="22">
        <f t="shared" si="812"/>
        <v>-0.68698067536121044</v>
      </c>
      <c r="T2101" s="5">
        <f t="shared" si="813"/>
        <v>0.52359154929577467</v>
      </c>
      <c r="U2101" s="5"/>
      <c r="V2101" s="5"/>
      <c r="W2101" s="5">
        <f t="shared" si="814"/>
        <v>-1</v>
      </c>
      <c r="X2101" s="4">
        <f t="shared" si="815"/>
        <v>-1</v>
      </c>
      <c r="Y2101" s="4">
        <f t="shared" si="816"/>
        <v>0</v>
      </c>
      <c r="Z2101" s="30">
        <f t="shared" si="817"/>
        <v>2015</v>
      </c>
      <c r="AA2101" s="4">
        <f t="shared" si="818"/>
        <v>0.4870000000000001</v>
      </c>
      <c r="AB2101" s="4">
        <f t="shared" si="819"/>
        <v>0.44399999999999995</v>
      </c>
      <c r="AC2101" s="4">
        <f t="shared" si="820"/>
        <v>-4.3000000000000149E-2</v>
      </c>
      <c r="AD2101" s="4"/>
      <c r="AE2101" s="4">
        <f t="shared" si="821"/>
        <v>1.9886762435075589E-2</v>
      </c>
      <c r="AF2101" s="31">
        <f t="shared" si="822"/>
        <v>-0.5129999999999999</v>
      </c>
      <c r="AG2101" s="31">
        <f t="shared" si="823"/>
        <v>-0.55600000000000005</v>
      </c>
      <c r="AH2101" s="3">
        <f t="shared" si="824"/>
        <v>0</v>
      </c>
      <c r="AI2101" s="40" t="b">
        <f t="shared" si="825"/>
        <v>0</v>
      </c>
      <c r="AJ2101" s="3">
        <f t="shared" si="826"/>
        <v>2.4016639704182885E-2</v>
      </c>
      <c r="AK2101" s="3">
        <f t="shared" si="827"/>
        <v>0.75737906164596314</v>
      </c>
    </row>
    <row r="2102" spans="1:37" s="3" customFormat="1" x14ac:dyDescent="0.25">
      <c r="A2102" s="9">
        <v>42288</v>
      </c>
      <c r="B2102" s="1" t="s">
        <v>33</v>
      </c>
      <c r="C2102" s="1" t="s">
        <v>63</v>
      </c>
      <c r="D2102">
        <v>17</v>
      </c>
      <c r="E2102" s="1">
        <v>42</v>
      </c>
      <c r="F2102">
        <f t="shared" si="803"/>
        <v>0</v>
      </c>
      <c r="G2102">
        <f t="shared" si="804"/>
        <v>1</v>
      </c>
      <c r="H2102" s="4">
        <v>2.2799999999999998</v>
      </c>
      <c r="I2102" s="4">
        <v>1.7090000000000001</v>
      </c>
      <c r="J2102" s="4">
        <v>2.81</v>
      </c>
      <c r="K2102" s="4">
        <v>1.4950000000000001</v>
      </c>
      <c r="L2102" s="18">
        <f t="shared" si="805"/>
        <v>40</v>
      </c>
      <c r="M2102" s="18">
        <f t="shared" si="806"/>
        <v>55</v>
      </c>
      <c r="N2102" s="18">
        <f t="shared" si="807"/>
        <v>35</v>
      </c>
      <c r="O2102" s="18">
        <f t="shared" si="808"/>
        <v>65</v>
      </c>
      <c r="P2102" s="4">
        <f t="shared" si="809"/>
        <v>201510</v>
      </c>
      <c r="Q2102" s="23">
        <f t="shared" si="810"/>
        <v>1.3341135166764189</v>
      </c>
      <c r="R2102" s="23">
        <f t="shared" si="811"/>
        <v>-2.1916872355430184</v>
      </c>
      <c r="S2102" s="22">
        <f t="shared" si="812"/>
        <v>-0.8575737188665995</v>
      </c>
      <c r="T2102" s="5">
        <f t="shared" si="813"/>
        <v>0.74956140350877198</v>
      </c>
      <c r="U2102" s="5"/>
      <c r="V2102" s="5"/>
      <c r="W2102" s="5">
        <f t="shared" si="814"/>
        <v>-1</v>
      </c>
      <c r="X2102" s="4">
        <f t="shared" si="815"/>
        <v>-1</v>
      </c>
      <c r="Y2102" s="4">
        <f t="shared" si="816"/>
        <v>0</v>
      </c>
      <c r="Z2102" s="30">
        <f t="shared" si="817"/>
        <v>2015</v>
      </c>
      <c r="AA2102" s="4">
        <f t="shared" si="818"/>
        <v>0.70900000000000007</v>
      </c>
      <c r="AB2102" s="4">
        <f t="shared" si="819"/>
        <v>0.49500000000000011</v>
      </c>
      <c r="AC2102" s="4">
        <f t="shared" si="820"/>
        <v>-0.21399999999999997</v>
      </c>
      <c r="AD2102" s="4"/>
      <c r="AE2102" s="4">
        <f t="shared" si="821"/>
        <v>8.2724605107073745E-2</v>
      </c>
      <c r="AF2102" s="31">
        <f t="shared" si="822"/>
        <v>-0.29099999999999993</v>
      </c>
      <c r="AG2102" s="31">
        <f t="shared" si="823"/>
        <v>-0.50499999999999989</v>
      </c>
      <c r="AH2102" s="3">
        <f t="shared" si="824"/>
        <v>1</v>
      </c>
      <c r="AI2102" s="40">
        <f t="shared" si="825"/>
        <v>5.899060656478472E-2</v>
      </c>
      <c r="AJ2102" s="3">
        <f t="shared" si="826"/>
        <v>2.3183755327149669E-2</v>
      </c>
      <c r="AK2102" s="3">
        <f t="shared" si="827"/>
        <v>0.73726966664041527</v>
      </c>
    </row>
    <row r="2103" spans="1:37" s="3" customFormat="1" x14ac:dyDescent="0.25">
      <c r="A2103" s="9">
        <v>42288</v>
      </c>
      <c r="B2103" s="1" t="s">
        <v>41</v>
      </c>
      <c r="C2103" s="1" t="s">
        <v>48</v>
      </c>
      <c r="D2103">
        <v>25</v>
      </c>
      <c r="E2103" s="1">
        <v>19</v>
      </c>
      <c r="F2103">
        <f t="shared" si="803"/>
        <v>1</v>
      </c>
      <c r="G2103">
        <f t="shared" si="804"/>
        <v>0</v>
      </c>
      <c r="H2103" s="4">
        <v>1.327</v>
      </c>
      <c r="I2103" s="4">
        <v>3.69</v>
      </c>
      <c r="J2103" s="4">
        <v>1.3069999999999999</v>
      </c>
      <c r="K2103" s="4">
        <v>3.85</v>
      </c>
      <c r="L2103" s="18">
        <f t="shared" si="805"/>
        <v>70</v>
      </c>
      <c r="M2103" s="18">
        <f t="shared" si="806"/>
        <v>25</v>
      </c>
      <c r="N2103" s="18">
        <f t="shared" si="807"/>
        <v>75</v>
      </c>
      <c r="O2103" s="18">
        <f t="shared" si="808"/>
        <v>25</v>
      </c>
      <c r="P2103" s="4">
        <f t="shared" si="809"/>
        <v>201510</v>
      </c>
      <c r="Q2103" s="23">
        <f t="shared" si="810"/>
        <v>1.327</v>
      </c>
      <c r="R2103" s="23">
        <f t="shared" si="811"/>
        <v>-3.4298511874310793</v>
      </c>
      <c r="S2103" s="22">
        <f t="shared" si="812"/>
        <v>-2.1028511874310793</v>
      </c>
      <c r="T2103" s="5">
        <f t="shared" si="813"/>
        <v>2.7807083647324795</v>
      </c>
      <c r="U2103" s="5"/>
      <c r="V2103" s="5"/>
      <c r="W2103" s="5">
        <f t="shared" si="814"/>
        <v>0.32699999999999996</v>
      </c>
      <c r="X2103" s="4">
        <f t="shared" si="815"/>
        <v>0.30699999999999994</v>
      </c>
      <c r="Y2103" s="4">
        <f t="shared" si="816"/>
        <v>-2.0000000000000018E-2</v>
      </c>
      <c r="Z2103" s="30">
        <f t="shared" si="817"/>
        <v>2015</v>
      </c>
      <c r="AA2103" s="4">
        <f t="shared" si="818"/>
        <v>-1</v>
      </c>
      <c r="AB2103" s="4">
        <f t="shared" si="819"/>
        <v>-1</v>
      </c>
      <c r="AC2103" s="4">
        <f t="shared" si="820"/>
        <v>0</v>
      </c>
      <c r="AD2103" s="4"/>
      <c r="AE2103" s="4">
        <f t="shared" si="821"/>
        <v>-1.1531438448929343E-2</v>
      </c>
      <c r="AF2103" s="31">
        <f t="shared" si="822"/>
        <v>-0.67300000000000004</v>
      </c>
      <c r="AG2103" s="31">
        <f t="shared" si="823"/>
        <v>-0.69300000000000006</v>
      </c>
      <c r="AH2103" s="3">
        <f t="shared" si="824"/>
        <v>0</v>
      </c>
      <c r="AI2103" s="40" t="b">
        <f t="shared" si="825"/>
        <v>0</v>
      </c>
      <c r="AJ2103" s="3">
        <f t="shared" si="826"/>
        <v>2.3992425752441537E-2</v>
      </c>
      <c r="AK2103" s="3">
        <f t="shared" si="827"/>
        <v>0.79075768178019801</v>
      </c>
    </row>
    <row r="2104" spans="1:37" s="3" customFormat="1" x14ac:dyDescent="0.25">
      <c r="A2104" s="9">
        <v>42288</v>
      </c>
      <c r="B2104" s="1" t="s">
        <v>43</v>
      </c>
      <c r="C2104" s="1" t="s">
        <v>58</v>
      </c>
      <c r="D2104">
        <v>30</v>
      </c>
      <c r="E2104" s="1">
        <v>33</v>
      </c>
      <c r="F2104">
        <f t="shared" si="803"/>
        <v>0</v>
      </c>
      <c r="G2104">
        <f t="shared" si="804"/>
        <v>1</v>
      </c>
      <c r="H2104" s="4">
        <v>1.357</v>
      </c>
      <c r="I2104" s="4">
        <v>3.48</v>
      </c>
      <c r="J2104" s="4">
        <v>1.3919999999999999</v>
      </c>
      <c r="K2104" s="4">
        <v>3.27</v>
      </c>
      <c r="L2104" s="18">
        <f t="shared" si="805"/>
        <v>70</v>
      </c>
      <c r="M2104" s="18">
        <f t="shared" si="806"/>
        <v>25</v>
      </c>
      <c r="N2104" s="18">
        <f t="shared" si="807"/>
        <v>70</v>
      </c>
      <c r="O2104" s="18">
        <f t="shared" si="808"/>
        <v>30</v>
      </c>
      <c r="P2104" s="4">
        <f t="shared" si="809"/>
        <v>201510</v>
      </c>
      <c r="Q2104" s="23">
        <f t="shared" si="810"/>
        <v>0.38994252873563218</v>
      </c>
      <c r="R2104" s="23">
        <f t="shared" si="811"/>
        <v>-3.204346254630885</v>
      </c>
      <c r="S2104" s="22">
        <f t="shared" si="812"/>
        <v>-2.8144037258952528</v>
      </c>
      <c r="T2104" s="5">
        <f t="shared" si="813"/>
        <v>2.5644804716285927</v>
      </c>
      <c r="U2104" s="5"/>
      <c r="V2104" s="5"/>
      <c r="W2104" s="5">
        <f t="shared" si="814"/>
        <v>-1</v>
      </c>
      <c r="X2104" s="4">
        <f t="shared" si="815"/>
        <v>-1</v>
      </c>
      <c r="Y2104" s="4">
        <f t="shared" si="816"/>
        <v>0</v>
      </c>
      <c r="Z2104" s="30">
        <f t="shared" si="817"/>
        <v>2015</v>
      </c>
      <c r="AA2104" s="4">
        <f t="shared" si="818"/>
        <v>2.48</v>
      </c>
      <c r="AB2104" s="4">
        <f t="shared" si="819"/>
        <v>2.27</v>
      </c>
      <c r="AC2104" s="4">
        <f t="shared" si="820"/>
        <v>-0.20999999999999996</v>
      </c>
      <c r="AD2104" s="4"/>
      <c r="AE2104" s="4">
        <f t="shared" si="821"/>
        <v>1.8528871157641458E-2</v>
      </c>
      <c r="AF2104" s="31">
        <f t="shared" si="822"/>
        <v>1.48</v>
      </c>
      <c r="AG2104" s="31">
        <f t="shared" si="823"/>
        <v>1.27</v>
      </c>
      <c r="AH2104" s="3">
        <f t="shared" si="824"/>
        <v>0</v>
      </c>
      <c r="AI2104" s="40" t="b">
        <f t="shared" si="825"/>
        <v>0</v>
      </c>
      <c r="AJ2104" s="3">
        <f t="shared" si="826"/>
        <v>2.3700640893115521E-2</v>
      </c>
      <c r="AK2104" s="3">
        <f t="shared" si="827"/>
        <v>0.78310082297952233</v>
      </c>
    </row>
    <row r="2105" spans="1:37" s="3" customFormat="1" x14ac:dyDescent="0.25">
      <c r="A2105" s="9">
        <v>42288</v>
      </c>
      <c r="B2105" s="1" t="s">
        <v>44</v>
      </c>
      <c r="C2105" s="1" t="s">
        <v>61</v>
      </c>
      <c r="D2105">
        <v>27</v>
      </c>
      <c r="E2105" s="1">
        <v>24</v>
      </c>
      <c r="F2105">
        <f t="shared" si="803"/>
        <v>1</v>
      </c>
      <c r="G2105">
        <f t="shared" si="804"/>
        <v>0</v>
      </c>
      <c r="H2105" s="4">
        <v>1.625</v>
      </c>
      <c r="I2105" s="4">
        <v>2.44</v>
      </c>
      <c r="J2105" s="4">
        <v>1.6890000000000001</v>
      </c>
      <c r="K2105" s="4">
        <v>2.31</v>
      </c>
      <c r="L2105" s="18">
        <f t="shared" si="805"/>
        <v>60</v>
      </c>
      <c r="M2105" s="18">
        <f t="shared" si="806"/>
        <v>40</v>
      </c>
      <c r="N2105" s="18">
        <f t="shared" si="807"/>
        <v>55</v>
      </c>
      <c r="O2105" s="18">
        <f t="shared" si="808"/>
        <v>40</v>
      </c>
      <c r="P2105" s="4">
        <f t="shared" si="809"/>
        <v>201510</v>
      </c>
      <c r="Q2105" s="23">
        <f t="shared" si="810"/>
        <v>1.625</v>
      </c>
      <c r="R2105" s="23">
        <f t="shared" si="811"/>
        <v>-2.2944444444444443</v>
      </c>
      <c r="S2105" s="22">
        <f t="shared" si="812"/>
        <v>-0.66944444444444429</v>
      </c>
      <c r="T2105" s="5">
        <f t="shared" si="813"/>
        <v>1.5015384615384615</v>
      </c>
      <c r="U2105" s="5"/>
      <c r="V2105" s="5"/>
      <c r="W2105" s="5">
        <f t="shared" si="814"/>
        <v>0.625</v>
      </c>
      <c r="X2105" s="4">
        <f t="shared" si="815"/>
        <v>0.68900000000000006</v>
      </c>
      <c r="Y2105" s="4">
        <f t="shared" si="816"/>
        <v>6.4000000000000057E-2</v>
      </c>
      <c r="Z2105" s="30">
        <f t="shared" si="817"/>
        <v>2015</v>
      </c>
      <c r="AA2105" s="4">
        <f t="shared" si="818"/>
        <v>-1</v>
      </c>
      <c r="AB2105" s="4">
        <f t="shared" si="819"/>
        <v>-1</v>
      </c>
      <c r="AC2105" s="4">
        <f t="shared" si="820"/>
        <v>0</v>
      </c>
      <c r="AD2105" s="4"/>
      <c r="AE2105" s="4">
        <f t="shared" si="821"/>
        <v>2.3318303957735598E-2</v>
      </c>
      <c r="AF2105" s="31">
        <f t="shared" si="822"/>
        <v>-0.375</v>
      </c>
      <c r="AG2105" s="31">
        <f t="shared" si="823"/>
        <v>-0.31099999999999994</v>
      </c>
      <c r="AH2105" s="3">
        <f t="shared" si="824"/>
        <v>0</v>
      </c>
      <c r="AI2105" s="40" t="b">
        <f t="shared" si="825"/>
        <v>0</v>
      </c>
      <c r="AJ2105" s="3">
        <f t="shared" si="826"/>
        <v>2.4600246002459913E-2</v>
      </c>
      <c r="AK2105" s="3">
        <f t="shared" si="827"/>
        <v>0.74143236293609438</v>
      </c>
    </row>
    <row r="2106" spans="1:37" s="3" customFormat="1" x14ac:dyDescent="0.25">
      <c r="A2106" s="9">
        <v>42288</v>
      </c>
      <c r="B2106" s="1" t="s">
        <v>62</v>
      </c>
      <c r="C2106" s="1" t="s">
        <v>59</v>
      </c>
      <c r="D2106">
        <v>24</v>
      </c>
      <c r="E2106" s="1">
        <v>10</v>
      </c>
      <c r="F2106">
        <f t="shared" si="803"/>
        <v>1</v>
      </c>
      <c r="G2106">
        <f t="shared" si="804"/>
        <v>0</v>
      </c>
      <c r="H2106" s="4">
        <v>1.25</v>
      </c>
      <c r="I2106" s="4">
        <v>4.46</v>
      </c>
      <c r="J2106" s="4">
        <v>1.27</v>
      </c>
      <c r="K2106" s="4">
        <v>4.22</v>
      </c>
      <c r="L2106" s="18">
        <f t="shared" si="805"/>
        <v>80</v>
      </c>
      <c r="M2106" s="18">
        <f t="shared" si="806"/>
        <v>20</v>
      </c>
      <c r="N2106" s="18">
        <f t="shared" si="807"/>
        <v>75</v>
      </c>
      <c r="O2106" s="18">
        <f t="shared" si="808"/>
        <v>20</v>
      </c>
      <c r="P2106" s="4">
        <f t="shared" si="809"/>
        <v>201510</v>
      </c>
      <c r="Q2106" s="23">
        <f t="shared" si="810"/>
        <v>1.25</v>
      </c>
      <c r="R2106" s="23">
        <f t="shared" si="811"/>
        <v>-4.2890173410404628</v>
      </c>
      <c r="S2106" s="22">
        <f t="shared" si="812"/>
        <v>-3.0390173410404628</v>
      </c>
      <c r="T2106" s="5">
        <f t="shared" si="813"/>
        <v>3.5680000000000001</v>
      </c>
      <c r="U2106" s="5"/>
      <c r="V2106" s="5"/>
      <c r="W2106" s="5">
        <f t="shared" si="814"/>
        <v>0.25</v>
      </c>
      <c r="X2106" s="4">
        <f t="shared" si="815"/>
        <v>0.27</v>
      </c>
      <c r="Y2106" s="4">
        <f t="shared" si="816"/>
        <v>2.0000000000000018E-2</v>
      </c>
      <c r="Z2106" s="30">
        <f t="shared" si="817"/>
        <v>2015</v>
      </c>
      <c r="AA2106" s="4">
        <f t="shared" si="818"/>
        <v>-1</v>
      </c>
      <c r="AB2106" s="4">
        <f t="shared" si="819"/>
        <v>-1</v>
      </c>
      <c r="AC2106" s="4">
        <f t="shared" si="820"/>
        <v>0</v>
      </c>
      <c r="AD2106" s="4"/>
      <c r="AE2106" s="4">
        <f t="shared" si="821"/>
        <v>1.2598425196850505E-2</v>
      </c>
      <c r="AF2106" s="31">
        <f t="shared" si="822"/>
        <v>-0.75</v>
      </c>
      <c r="AG2106" s="31">
        <f t="shared" si="823"/>
        <v>-0.73</v>
      </c>
      <c r="AH2106" s="3">
        <f t="shared" si="824"/>
        <v>0</v>
      </c>
      <c r="AI2106" s="40" t="b">
        <f t="shared" si="825"/>
        <v>0</v>
      </c>
      <c r="AJ2106" s="3">
        <f t="shared" si="826"/>
        <v>2.3642732049036774E-2</v>
      </c>
      <c r="AK2106" s="3">
        <f t="shared" si="827"/>
        <v>0.81628426069295579</v>
      </c>
    </row>
    <row r="2107" spans="1:37" s="3" customFormat="1" x14ac:dyDescent="0.25">
      <c r="A2107" s="9">
        <v>42288</v>
      </c>
      <c r="B2107" s="1" t="s">
        <v>49</v>
      </c>
      <c r="C2107" s="1" t="s">
        <v>45</v>
      </c>
      <c r="D2107">
        <v>17</v>
      </c>
      <c r="E2107" s="1">
        <v>18</v>
      </c>
      <c r="F2107">
        <f t="shared" si="803"/>
        <v>0</v>
      </c>
      <c r="G2107">
        <f t="shared" si="804"/>
        <v>1</v>
      </c>
      <c r="H2107" s="4">
        <v>1.2350000000000001</v>
      </c>
      <c r="I2107" s="4">
        <v>4.6500000000000004</v>
      </c>
      <c r="J2107" s="4">
        <v>1.238</v>
      </c>
      <c r="K2107" s="4">
        <v>4.6100000000000003</v>
      </c>
      <c r="L2107" s="18">
        <f t="shared" si="805"/>
        <v>80</v>
      </c>
      <c r="M2107" s="18">
        <f t="shared" si="806"/>
        <v>20</v>
      </c>
      <c r="N2107" s="18">
        <f t="shared" si="807"/>
        <v>80</v>
      </c>
      <c r="O2107" s="18">
        <f t="shared" si="808"/>
        <v>20</v>
      </c>
      <c r="P2107" s="4">
        <f t="shared" si="809"/>
        <v>201510</v>
      </c>
      <c r="Q2107" s="23">
        <f t="shared" si="810"/>
        <v>0.26559139784946234</v>
      </c>
      <c r="R2107" s="23">
        <f t="shared" si="811"/>
        <v>-4.5292917516758946</v>
      </c>
      <c r="S2107" s="22">
        <f t="shared" si="812"/>
        <v>-4.2637003538264322</v>
      </c>
      <c r="T2107" s="5">
        <f t="shared" si="813"/>
        <v>3.7651821862348176</v>
      </c>
      <c r="U2107" s="5"/>
      <c r="V2107" s="5"/>
      <c r="W2107" s="5">
        <f t="shared" si="814"/>
        <v>-1</v>
      </c>
      <c r="X2107" s="4">
        <f t="shared" si="815"/>
        <v>-1</v>
      </c>
      <c r="Y2107" s="4">
        <f t="shared" si="816"/>
        <v>0</v>
      </c>
      <c r="Z2107" s="30">
        <f t="shared" si="817"/>
        <v>2015</v>
      </c>
      <c r="AA2107" s="4">
        <f t="shared" si="818"/>
        <v>3.6500000000000004</v>
      </c>
      <c r="AB2107" s="4">
        <f t="shared" si="819"/>
        <v>3.6100000000000003</v>
      </c>
      <c r="AC2107" s="4">
        <f t="shared" si="820"/>
        <v>-4.0000000000000036E-2</v>
      </c>
      <c r="AD2107" s="4"/>
      <c r="AE2107" s="4">
        <f t="shared" si="821"/>
        <v>1.9621565408487474E-3</v>
      </c>
      <c r="AF2107" s="31">
        <f t="shared" si="822"/>
        <v>2.6500000000000004</v>
      </c>
      <c r="AG2107" s="31">
        <f t="shared" si="823"/>
        <v>2.6100000000000003</v>
      </c>
      <c r="AH2107" s="3">
        <f t="shared" si="824"/>
        <v>0</v>
      </c>
      <c r="AI2107" s="40" t="b">
        <f t="shared" si="825"/>
        <v>0</v>
      </c>
      <c r="AJ2107" s="3">
        <f t="shared" si="826"/>
        <v>2.4171622769753598E-2</v>
      </c>
      <c r="AK2107" s="3">
        <f t="shared" si="827"/>
        <v>0.82155407032673489</v>
      </c>
    </row>
    <row r="2108" spans="1:37" s="3" customFormat="1" x14ac:dyDescent="0.25">
      <c r="A2108" s="9">
        <v>42288</v>
      </c>
      <c r="B2108" s="1" t="s">
        <v>55</v>
      </c>
      <c r="C2108" s="1" t="s">
        <v>42</v>
      </c>
      <c r="D2108">
        <v>39</v>
      </c>
      <c r="E2108" s="1">
        <v>17</v>
      </c>
      <c r="F2108">
        <f t="shared" si="803"/>
        <v>1</v>
      </c>
      <c r="G2108">
        <f t="shared" si="804"/>
        <v>0</v>
      </c>
      <c r="H2108" s="4">
        <v>1.444</v>
      </c>
      <c r="I2108" s="4">
        <v>3.01</v>
      </c>
      <c r="J2108" s="4">
        <v>1.361</v>
      </c>
      <c r="K2108" s="4">
        <v>3.45</v>
      </c>
      <c r="L2108" s="18">
        <f t="shared" si="805"/>
        <v>60</v>
      </c>
      <c r="M2108" s="18">
        <f t="shared" si="806"/>
        <v>30</v>
      </c>
      <c r="N2108" s="18">
        <f t="shared" si="807"/>
        <v>70</v>
      </c>
      <c r="O2108" s="18">
        <f t="shared" si="808"/>
        <v>25</v>
      </c>
      <c r="P2108" s="4">
        <f t="shared" si="809"/>
        <v>201510</v>
      </c>
      <c r="Q2108" s="23">
        <f t="shared" si="810"/>
        <v>1.444</v>
      </c>
      <c r="R2108" s="23">
        <f t="shared" si="811"/>
        <v>-2.7497646900631976</v>
      </c>
      <c r="S2108" s="22">
        <f t="shared" si="812"/>
        <v>-1.3057646900631976</v>
      </c>
      <c r="T2108" s="5">
        <f t="shared" si="813"/>
        <v>2.0844875346260388</v>
      </c>
      <c r="U2108" s="5"/>
      <c r="V2108" s="5"/>
      <c r="W2108" s="5">
        <f t="shared" si="814"/>
        <v>0.44399999999999995</v>
      </c>
      <c r="X2108" s="4">
        <f t="shared" si="815"/>
        <v>0.36099999999999999</v>
      </c>
      <c r="Y2108" s="4">
        <f t="shared" si="816"/>
        <v>-8.2999999999999963E-2</v>
      </c>
      <c r="Z2108" s="30">
        <f t="shared" si="817"/>
        <v>2015</v>
      </c>
      <c r="AA2108" s="4">
        <f t="shared" si="818"/>
        <v>-1</v>
      </c>
      <c r="AB2108" s="4">
        <f t="shared" si="819"/>
        <v>-1</v>
      </c>
      <c r="AC2108" s="4">
        <f t="shared" si="820"/>
        <v>0</v>
      </c>
      <c r="AD2108" s="4"/>
      <c r="AE2108" s="4">
        <f t="shared" si="821"/>
        <v>-4.2233081834482933E-2</v>
      </c>
      <c r="AF2108" s="31">
        <f t="shared" si="822"/>
        <v>-0.55600000000000005</v>
      </c>
      <c r="AG2108" s="31">
        <f t="shared" si="823"/>
        <v>-0.63900000000000001</v>
      </c>
      <c r="AH2108" s="3">
        <f t="shared" si="824"/>
        <v>1</v>
      </c>
      <c r="AI2108" s="40">
        <f t="shared" si="825"/>
        <v>1.7624151912963182E-2</v>
      </c>
      <c r="AJ2108" s="3">
        <f t="shared" si="826"/>
        <v>2.4149079479119928E-2</v>
      </c>
      <c r="AK2108" s="3">
        <f t="shared" si="827"/>
        <v>0.76423309898571445</v>
      </c>
    </row>
    <row r="2109" spans="1:37" s="3" customFormat="1" x14ac:dyDescent="0.25">
      <c r="A2109" s="9">
        <v>42288</v>
      </c>
      <c r="B2109" s="1" t="s">
        <v>39</v>
      </c>
      <c r="C2109" s="1" t="s">
        <v>56</v>
      </c>
      <c r="D2109">
        <v>38</v>
      </c>
      <c r="E2109" s="1">
        <v>31</v>
      </c>
      <c r="F2109">
        <f t="shared" si="803"/>
        <v>1</v>
      </c>
      <c r="G2109">
        <f t="shared" si="804"/>
        <v>0</v>
      </c>
      <c r="H2109" s="4">
        <v>1.714</v>
      </c>
      <c r="I2109" s="4">
        <v>2.27</v>
      </c>
      <c r="J2109" s="4">
        <v>1.869</v>
      </c>
      <c r="K2109" s="4">
        <v>2.04</v>
      </c>
      <c r="L2109" s="18">
        <f t="shared" si="805"/>
        <v>50</v>
      </c>
      <c r="M2109" s="18">
        <f t="shared" si="806"/>
        <v>40</v>
      </c>
      <c r="N2109" s="18">
        <f t="shared" si="807"/>
        <v>50</v>
      </c>
      <c r="O2109" s="18">
        <f t="shared" si="808"/>
        <v>45</v>
      </c>
      <c r="P2109" s="4">
        <f t="shared" si="809"/>
        <v>201510</v>
      </c>
      <c r="Q2109" s="23">
        <f t="shared" si="810"/>
        <v>1.714</v>
      </c>
      <c r="R2109" s="23">
        <f t="shared" si="811"/>
        <v>-2.1879617988927853</v>
      </c>
      <c r="S2109" s="22">
        <f t="shared" si="812"/>
        <v>-0.47396179889278534</v>
      </c>
      <c r="T2109" s="5">
        <f t="shared" si="813"/>
        <v>1.3243873978996499</v>
      </c>
      <c r="U2109" s="5"/>
      <c r="V2109" s="5"/>
      <c r="W2109" s="5">
        <f t="shared" si="814"/>
        <v>0.71399999999999997</v>
      </c>
      <c r="X2109" s="4">
        <f t="shared" si="815"/>
        <v>0.86899999999999999</v>
      </c>
      <c r="Y2109" s="4">
        <f t="shared" si="816"/>
        <v>0.15500000000000003</v>
      </c>
      <c r="Z2109" s="30">
        <f t="shared" si="817"/>
        <v>2015</v>
      </c>
      <c r="AA2109" s="4">
        <f t="shared" si="818"/>
        <v>-1</v>
      </c>
      <c r="AB2109" s="4">
        <f t="shared" si="819"/>
        <v>-1</v>
      </c>
      <c r="AC2109" s="4">
        <f t="shared" si="820"/>
        <v>0</v>
      </c>
      <c r="AD2109" s="4"/>
      <c r="AE2109" s="4">
        <f t="shared" si="821"/>
        <v>4.8385092896256698E-2</v>
      </c>
      <c r="AF2109" s="31">
        <f t="shared" si="822"/>
        <v>-0.28600000000000003</v>
      </c>
      <c r="AG2109" s="31">
        <f t="shared" si="823"/>
        <v>-0.13100000000000001</v>
      </c>
      <c r="AH2109" s="3">
        <f t="shared" si="824"/>
        <v>1</v>
      </c>
      <c r="AI2109" s="40">
        <f t="shared" si="825"/>
        <v>2.4425886773062899E-2</v>
      </c>
      <c r="AJ2109" s="3">
        <f t="shared" si="826"/>
        <v>2.3398594377510018E-2</v>
      </c>
      <c r="AK2109" s="3">
        <f t="shared" si="827"/>
        <v>0.73682418278000972</v>
      </c>
    </row>
    <row r="2110" spans="1:37" s="3" customFormat="1" x14ac:dyDescent="0.25">
      <c r="A2110" s="9">
        <v>42288</v>
      </c>
      <c r="B2110" s="1" t="s">
        <v>50</v>
      </c>
      <c r="C2110" s="1" t="s">
        <v>46</v>
      </c>
      <c r="D2110">
        <v>13</v>
      </c>
      <c r="E2110" s="1">
        <v>14</v>
      </c>
      <c r="F2110">
        <f t="shared" si="803"/>
        <v>0</v>
      </c>
      <c r="G2110">
        <f t="shared" si="804"/>
        <v>1</v>
      </c>
      <c r="H2110" s="4">
        <v>2.14</v>
      </c>
      <c r="I2110" s="4">
        <v>1.7929999999999999</v>
      </c>
      <c r="J2110" s="4">
        <v>1.909</v>
      </c>
      <c r="K2110" s="4">
        <v>2</v>
      </c>
      <c r="L2110" s="18">
        <f t="shared" si="805"/>
        <v>40</v>
      </c>
      <c r="M2110" s="18">
        <f t="shared" si="806"/>
        <v>55</v>
      </c>
      <c r="N2110" s="18">
        <f t="shared" si="807"/>
        <v>50</v>
      </c>
      <c r="O2110" s="18">
        <f t="shared" si="808"/>
        <v>50</v>
      </c>
      <c r="P2110" s="4">
        <f t="shared" si="809"/>
        <v>201510</v>
      </c>
      <c r="Q2110" s="23">
        <f t="shared" si="810"/>
        <v>1.1935303959843839</v>
      </c>
      <c r="R2110" s="23">
        <f t="shared" si="811"/>
        <v>-2.1382270303754343</v>
      </c>
      <c r="S2110" s="22">
        <f t="shared" si="812"/>
        <v>-0.94469663439105034</v>
      </c>
      <c r="T2110" s="5">
        <f t="shared" si="813"/>
        <v>0.83785046728971957</v>
      </c>
      <c r="U2110" s="5"/>
      <c r="V2110" s="5"/>
      <c r="W2110" s="5">
        <f t="shared" si="814"/>
        <v>-1</v>
      </c>
      <c r="X2110" s="4">
        <f t="shared" si="815"/>
        <v>-1</v>
      </c>
      <c r="Y2110" s="4">
        <f t="shared" si="816"/>
        <v>0</v>
      </c>
      <c r="Z2110" s="30">
        <f t="shared" si="817"/>
        <v>2015</v>
      </c>
      <c r="AA2110" s="4">
        <f t="shared" si="818"/>
        <v>0.79299999999999993</v>
      </c>
      <c r="AB2110" s="4">
        <f t="shared" si="819"/>
        <v>1</v>
      </c>
      <c r="AC2110" s="4">
        <f t="shared" si="820"/>
        <v>0.20700000000000007</v>
      </c>
      <c r="AD2110" s="4"/>
      <c r="AE2110" s="4">
        <f t="shared" si="821"/>
        <v>-5.6544748681846391E-2</v>
      </c>
      <c r="AF2110" s="31">
        <f t="shared" si="822"/>
        <v>-0.20700000000000007</v>
      </c>
      <c r="AG2110" s="31">
        <f t="shared" si="823"/>
        <v>0</v>
      </c>
      <c r="AH2110" s="3">
        <f t="shared" si="824"/>
        <v>1</v>
      </c>
      <c r="AI2110" s="40">
        <f t="shared" si="825"/>
        <v>3.2710280373831724E-2</v>
      </c>
      <c r="AJ2110" s="3">
        <f t="shared" si="826"/>
        <v>2.4403763030765302E-2</v>
      </c>
      <c r="AK2110" s="3">
        <f t="shared" si="827"/>
        <v>0.73286190748783686</v>
      </c>
    </row>
    <row r="2111" spans="1:37" s="3" customFormat="1" x14ac:dyDescent="0.25">
      <c r="A2111" s="9">
        <v>42285</v>
      </c>
      <c r="B2111" s="1" t="s">
        <v>47</v>
      </c>
      <c r="C2111" s="1" t="s">
        <v>36</v>
      </c>
      <c r="D2111">
        <v>20</v>
      </c>
      <c r="E2111" s="1">
        <v>27</v>
      </c>
      <c r="F2111">
        <f t="shared" si="803"/>
        <v>0</v>
      </c>
      <c r="G2111">
        <f t="shared" si="804"/>
        <v>1</v>
      </c>
      <c r="H2111" s="4">
        <v>1.7509999999999999</v>
      </c>
      <c r="I2111" s="4">
        <v>2.2000000000000002</v>
      </c>
      <c r="J2111" s="4">
        <v>1.478</v>
      </c>
      <c r="K2111" s="4">
        <v>2.87</v>
      </c>
      <c r="L2111" s="18">
        <f t="shared" si="805"/>
        <v>50</v>
      </c>
      <c r="M2111" s="18">
        <f t="shared" si="806"/>
        <v>45</v>
      </c>
      <c r="N2111" s="18">
        <f t="shared" si="807"/>
        <v>65</v>
      </c>
      <c r="O2111" s="18">
        <f t="shared" si="808"/>
        <v>30</v>
      </c>
      <c r="P2111" s="4">
        <f t="shared" si="809"/>
        <v>201510</v>
      </c>
      <c r="Q2111" s="23">
        <f t="shared" si="810"/>
        <v>0.79590909090909079</v>
      </c>
      <c r="R2111" s="23">
        <f t="shared" si="811"/>
        <v>-2.1648912561029738</v>
      </c>
      <c r="S2111" s="22">
        <f t="shared" si="812"/>
        <v>-1.3689821651938829</v>
      </c>
      <c r="T2111" s="5">
        <f t="shared" si="813"/>
        <v>1.2564249000571104</v>
      </c>
      <c r="U2111" s="5"/>
      <c r="V2111" s="5"/>
      <c r="W2111" s="5">
        <f t="shared" si="814"/>
        <v>-1</v>
      </c>
      <c r="X2111" s="4">
        <f t="shared" si="815"/>
        <v>-1</v>
      </c>
      <c r="Y2111" s="4">
        <f t="shared" si="816"/>
        <v>0</v>
      </c>
      <c r="Z2111" s="30">
        <f t="shared" si="817"/>
        <v>2015</v>
      </c>
      <c r="AA2111" s="4">
        <f t="shared" si="818"/>
        <v>1.2000000000000002</v>
      </c>
      <c r="AB2111" s="4">
        <f t="shared" si="819"/>
        <v>1.87</v>
      </c>
      <c r="AC2111" s="4">
        <f t="shared" si="820"/>
        <v>0.66999999999999993</v>
      </c>
      <c r="AD2111" s="4"/>
      <c r="AE2111" s="4">
        <f t="shared" si="821"/>
        <v>-0.1054877591695137</v>
      </c>
      <c r="AF2111" s="31">
        <f t="shared" si="822"/>
        <v>0.20000000000000018</v>
      </c>
      <c r="AG2111" s="31">
        <f t="shared" si="823"/>
        <v>0.87000000000000011</v>
      </c>
      <c r="AH2111" s="3">
        <f t="shared" si="824"/>
        <v>1</v>
      </c>
      <c r="AI2111" s="40">
        <f t="shared" si="825"/>
        <v>8.0465716952184518E-2</v>
      </c>
      <c r="AJ2111" s="3">
        <f t="shared" si="826"/>
        <v>2.5006327512022253E-2</v>
      </c>
      <c r="AK2111" s="3">
        <f t="shared" si="827"/>
        <v>0.73375014748867118</v>
      </c>
    </row>
    <row r="2112" spans="1:37" s="3" customFormat="1" x14ac:dyDescent="0.25">
      <c r="A2112" s="9">
        <v>42282</v>
      </c>
      <c r="B2112" s="1" t="s">
        <v>61</v>
      </c>
      <c r="C2112" s="1" t="s">
        <v>33</v>
      </c>
      <c r="D2112">
        <v>13</v>
      </c>
      <c r="E2112" s="1">
        <v>10</v>
      </c>
      <c r="F2112">
        <f t="shared" si="803"/>
        <v>1</v>
      </c>
      <c r="G2112">
        <f t="shared" si="804"/>
        <v>0</v>
      </c>
      <c r="H2112" s="4">
        <v>1.2250000000000001</v>
      </c>
      <c r="I2112" s="4">
        <v>4.8</v>
      </c>
      <c r="J2112" s="4">
        <v>1.2150000000000001</v>
      </c>
      <c r="K2112" s="4">
        <v>4.97</v>
      </c>
      <c r="L2112" s="18">
        <f t="shared" si="805"/>
        <v>80</v>
      </c>
      <c r="M2112" s="18">
        <f t="shared" si="806"/>
        <v>20</v>
      </c>
      <c r="N2112" s="18">
        <f t="shared" si="807"/>
        <v>80</v>
      </c>
      <c r="O2112" s="18">
        <f t="shared" si="808"/>
        <v>20</v>
      </c>
      <c r="P2112" s="4">
        <f t="shared" si="809"/>
        <v>201510</v>
      </c>
      <c r="Q2112" s="23">
        <f t="shared" si="810"/>
        <v>1.2250000000000001</v>
      </c>
      <c r="R2112" s="23">
        <f t="shared" si="811"/>
        <v>-4.7076023391812853</v>
      </c>
      <c r="S2112" s="22">
        <f t="shared" si="812"/>
        <v>-3.4826023391812853</v>
      </c>
      <c r="T2112" s="5">
        <f t="shared" si="813"/>
        <v>3.918367346938775</v>
      </c>
      <c r="U2112" s="5"/>
      <c r="V2112" s="5"/>
      <c r="W2112" s="5">
        <f t="shared" si="814"/>
        <v>0.22500000000000009</v>
      </c>
      <c r="X2112" s="4">
        <f t="shared" si="815"/>
        <v>0.21500000000000008</v>
      </c>
      <c r="Y2112" s="4">
        <f t="shared" si="816"/>
        <v>-1.0000000000000009E-2</v>
      </c>
      <c r="Z2112" s="30">
        <f t="shared" si="817"/>
        <v>2015</v>
      </c>
      <c r="AA2112" s="4">
        <f t="shared" si="818"/>
        <v>-1</v>
      </c>
      <c r="AB2112" s="4">
        <f t="shared" si="819"/>
        <v>-1</v>
      </c>
      <c r="AC2112" s="4">
        <f t="shared" si="820"/>
        <v>0</v>
      </c>
      <c r="AD2112" s="4"/>
      <c r="AE2112" s="4">
        <f t="shared" si="821"/>
        <v>-6.7187368774670464E-3</v>
      </c>
      <c r="AF2112" s="31">
        <f t="shared" si="822"/>
        <v>-0.77499999999999991</v>
      </c>
      <c r="AG2112" s="31">
        <f t="shared" si="823"/>
        <v>-0.78499999999999992</v>
      </c>
      <c r="AH2112" s="3">
        <f t="shared" si="824"/>
        <v>0</v>
      </c>
      <c r="AI2112" s="40" t="b">
        <f t="shared" si="825"/>
        <v>0</v>
      </c>
      <c r="AJ2112" s="3">
        <f t="shared" si="826"/>
        <v>2.4066390041493801E-2</v>
      </c>
      <c r="AK2112" s="3">
        <f t="shared" si="827"/>
        <v>0.82573811837660238</v>
      </c>
    </row>
    <row r="2113" spans="1:37" s="3" customFormat="1" x14ac:dyDescent="0.25">
      <c r="A2113" s="9">
        <v>42281</v>
      </c>
      <c r="B2113" s="1" t="s">
        <v>42</v>
      </c>
      <c r="C2113" s="1" t="s">
        <v>37</v>
      </c>
      <c r="D2113">
        <v>26</v>
      </c>
      <c r="E2113" s="1">
        <v>20</v>
      </c>
      <c r="F2113">
        <f t="shared" si="803"/>
        <v>1</v>
      </c>
      <c r="G2113">
        <f t="shared" si="804"/>
        <v>0</v>
      </c>
      <c r="H2113" s="4">
        <v>1.5640000000000001</v>
      </c>
      <c r="I2113" s="4">
        <v>2.59</v>
      </c>
      <c r="J2113" s="4">
        <v>1.6990000000000001</v>
      </c>
      <c r="K2113" s="4">
        <v>2.29</v>
      </c>
      <c r="L2113" s="18">
        <f t="shared" si="805"/>
        <v>60</v>
      </c>
      <c r="M2113" s="18">
        <f t="shared" si="806"/>
        <v>35</v>
      </c>
      <c r="N2113" s="18">
        <f t="shared" si="807"/>
        <v>55</v>
      </c>
      <c r="O2113" s="18">
        <f t="shared" si="808"/>
        <v>40</v>
      </c>
      <c r="P2113" s="4">
        <f t="shared" si="809"/>
        <v>201510</v>
      </c>
      <c r="Q2113" s="23">
        <f t="shared" si="810"/>
        <v>1.5640000000000001</v>
      </c>
      <c r="R2113" s="23">
        <f t="shared" si="811"/>
        <v>-2.4019804630001338</v>
      </c>
      <c r="S2113" s="22">
        <f t="shared" si="812"/>
        <v>-0.83798046300013374</v>
      </c>
      <c r="T2113" s="5">
        <f t="shared" si="813"/>
        <v>1.656010230179028</v>
      </c>
      <c r="U2113" s="5"/>
      <c r="V2113" s="5"/>
      <c r="W2113" s="5">
        <f t="shared" si="814"/>
        <v>0.56400000000000006</v>
      </c>
      <c r="X2113" s="4">
        <f t="shared" si="815"/>
        <v>0.69900000000000007</v>
      </c>
      <c r="Y2113" s="4">
        <f t="shared" si="816"/>
        <v>0.13500000000000001</v>
      </c>
      <c r="Z2113" s="30">
        <f t="shared" si="817"/>
        <v>2015</v>
      </c>
      <c r="AA2113" s="4">
        <f t="shared" si="818"/>
        <v>-1</v>
      </c>
      <c r="AB2113" s="4">
        <f t="shared" si="819"/>
        <v>-1</v>
      </c>
      <c r="AC2113" s="4">
        <f t="shared" si="820"/>
        <v>0</v>
      </c>
      <c r="AD2113" s="4"/>
      <c r="AE2113" s="4">
        <f t="shared" si="821"/>
        <v>5.0804670717994216E-2</v>
      </c>
      <c r="AF2113" s="31">
        <f t="shared" si="822"/>
        <v>-0.43599999999999994</v>
      </c>
      <c r="AG2113" s="31">
        <f t="shared" si="823"/>
        <v>-0.30099999999999993</v>
      </c>
      <c r="AH2113" s="3">
        <f t="shared" si="824"/>
        <v>1</v>
      </c>
      <c r="AI2113" s="40">
        <f t="shared" si="825"/>
        <v>2.5318095359296078E-2</v>
      </c>
      <c r="AJ2113" s="3">
        <f t="shared" si="826"/>
        <v>2.4853153586904098E-2</v>
      </c>
      <c r="AK2113" s="3">
        <f t="shared" si="827"/>
        <v>0.74684094457368544</v>
      </c>
    </row>
    <row r="2114" spans="1:37" s="3" customFormat="1" x14ac:dyDescent="0.25">
      <c r="A2114" s="9">
        <v>42281</v>
      </c>
      <c r="B2114" s="1" t="s">
        <v>63</v>
      </c>
      <c r="C2114" s="1" t="s">
        <v>59</v>
      </c>
      <c r="D2114">
        <v>22</v>
      </c>
      <c r="E2114" s="1">
        <v>24</v>
      </c>
      <c r="F2114">
        <f t="shared" si="803"/>
        <v>0</v>
      </c>
      <c r="G2114">
        <f t="shared" si="804"/>
        <v>1</v>
      </c>
      <c r="H2114" s="4">
        <v>1.35</v>
      </c>
      <c r="I2114" s="4">
        <v>3.52</v>
      </c>
      <c r="J2114" s="4">
        <v>1.35</v>
      </c>
      <c r="K2114" s="4">
        <v>3.52</v>
      </c>
      <c r="L2114" s="18">
        <f t="shared" si="805"/>
        <v>70</v>
      </c>
      <c r="M2114" s="18">
        <f t="shared" si="806"/>
        <v>25</v>
      </c>
      <c r="N2114" s="18">
        <f t="shared" si="807"/>
        <v>70</v>
      </c>
      <c r="O2114" s="18">
        <f t="shared" si="808"/>
        <v>25</v>
      </c>
      <c r="P2114" s="4">
        <f t="shared" si="809"/>
        <v>201510</v>
      </c>
      <c r="Q2114" s="23">
        <f t="shared" si="810"/>
        <v>0.38352272727272729</v>
      </c>
      <c r="R2114" s="23">
        <f t="shared" si="811"/>
        <v>-3.2539682539682531</v>
      </c>
      <c r="S2114" s="22">
        <f t="shared" si="812"/>
        <v>-2.8704455266955256</v>
      </c>
      <c r="T2114" s="5">
        <f t="shared" si="813"/>
        <v>2.6074074074074072</v>
      </c>
      <c r="U2114" s="5"/>
      <c r="V2114" s="5"/>
      <c r="W2114" s="5">
        <f t="shared" si="814"/>
        <v>-1</v>
      </c>
      <c r="X2114" s="4">
        <f t="shared" si="815"/>
        <v>-1</v>
      </c>
      <c r="Y2114" s="4">
        <f t="shared" si="816"/>
        <v>0</v>
      </c>
      <c r="Z2114" s="30">
        <f t="shared" si="817"/>
        <v>2015</v>
      </c>
      <c r="AA2114" s="4">
        <f t="shared" si="818"/>
        <v>2.52</v>
      </c>
      <c r="AB2114" s="4">
        <f t="shared" si="819"/>
        <v>2.52</v>
      </c>
      <c r="AC2114" s="4">
        <f t="shared" si="820"/>
        <v>0</v>
      </c>
      <c r="AD2114" s="4"/>
      <c r="AE2114" s="4">
        <f t="shared" si="821"/>
        <v>0</v>
      </c>
      <c r="AF2114" s="31">
        <f t="shared" si="822"/>
        <v>1.52</v>
      </c>
      <c r="AG2114" s="31">
        <f t="shared" si="823"/>
        <v>1.52</v>
      </c>
      <c r="AH2114" s="3">
        <f t="shared" si="824"/>
        <v>0</v>
      </c>
      <c r="AI2114" s="40" t="b">
        <f t="shared" si="825"/>
        <v>0</v>
      </c>
      <c r="AJ2114" s="3">
        <f t="shared" si="826"/>
        <v>2.4229979466118934E-2</v>
      </c>
      <c r="AK2114" s="3">
        <f t="shared" si="827"/>
        <v>0.7843367740253262</v>
      </c>
    </row>
    <row r="2115" spans="1:37" s="3" customFormat="1" x14ac:dyDescent="0.25">
      <c r="A2115" s="9">
        <v>42281</v>
      </c>
      <c r="B2115" s="1" t="s">
        <v>35</v>
      </c>
      <c r="C2115" s="1" t="s">
        <v>60</v>
      </c>
      <c r="D2115">
        <v>23</v>
      </c>
      <c r="E2115" s="1">
        <v>20</v>
      </c>
      <c r="F2115">
        <f t="shared" ref="F2115:F2178" si="828">IF(D2115&gt;E2115,1,0)</f>
        <v>1</v>
      </c>
      <c r="G2115">
        <f t="shared" ref="G2115:G2178" si="829">IF(E2115&gt;D2115,1,0)</f>
        <v>0</v>
      </c>
      <c r="H2115" s="4">
        <v>1.363</v>
      </c>
      <c r="I2115" s="4">
        <v>3.44</v>
      </c>
      <c r="J2115" s="4">
        <v>1.349</v>
      </c>
      <c r="K2115" s="4">
        <v>3.53</v>
      </c>
      <c r="L2115" s="18">
        <f t="shared" ref="L2115:L2178" si="830">INT(100/H2115/10)*10</f>
        <v>70</v>
      </c>
      <c r="M2115" s="18">
        <f t="shared" ref="M2115:M2178" si="831">INT(100/I2115/5)*5</f>
        <v>25</v>
      </c>
      <c r="N2115" s="18">
        <f t="shared" ref="N2115:N2178" si="832">INT(100/J2115/5)*5</f>
        <v>70</v>
      </c>
      <c r="O2115" s="18">
        <f t="shared" ref="O2115:O2178" si="833">INT(100/K2115/5)*5</f>
        <v>25</v>
      </c>
      <c r="P2115" s="4">
        <f t="shared" ref="P2115:P2178" si="834">YEAR(A2115)*100+MONTH(A2115)</f>
        <v>201510</v>
      </c>
      <c r="Q2115" s="23">
        <f t="shared" ref="Q2115:Q2178" si="835">IF(F2115=1,H2115,H2115/I2115)</f>
        <v>1.363</v>
      </c>
      <c r="R2115" s="23">
        <f t="shared" ref="R2115:R2178" si="836">-1/(H2115-1)-1/(I2115-1)</f>
        <v>-3.1646570022128895</v>
      </c>
      <c r="S2115" s="22">
        <f t="shared" ref="S2115:S2178" si="837">Q2115+R2115</f>
        <v>-1.8016570022128895</v>
      </c>
      <c r="T2115" s="5">
        <f t="shared" ref="T2115:T2178" si="838">I2115/H2115</f>
        <v>2.5238444607483492</v>
      </c>
      <c r="U2115" s="5"/>
      <c r="V2115" s="5"/>
      <c r="W2115" s="5">
        <f t="shared" ref="W2115:W2178" si="839">H2115*F2115-1</f>
        <v>0.36299999999999999</v>
      </c>
      <c r="X2115" s="4">
        <f t="shared" ref="X2115:X2178" si="840">J2115*F2115-1</f>
        <v>0.34899999999999998</v>
      </c>
      <c r="Y2115" s="4">
        <f t="shared" ref="Y2115:Y2178" si="841">X2115-W2115</f>
        <v>-1.4000000000000012E-2</v>
      </c>
      <c r="Z2115" s="30">
        <f t="shared" ref="Z2115:Z2178" si="842">YEAR(A2115)</f>
        <v>2015</v>
      </c>
      <c r="AA2115" s="4">
        <f t="shared" ref="AA2115:AA2178" si="843">I2115*G2115-1</f>
        <v>-1</v>
      </c>
      <c r="AB2115" s="4">
        <f t="shared" ref="AB2115:AB2178" si="844">G2115*K2115-1</f>
        <v>-1</v>
      </c>
      <c r="AC2115" s="4">
        <f t="shared" ref="AC2115:AC2178" si="845">AB2115-AA2115</f>
        <v>0</v>
      </c>
      <c r="AD2115" s="4"/>
      <c r="AE2115" s="4">
        <f t="shared" ref="AE2115:AE2178" si="846">(1/H2115-1/J2115)</f>
        <v>-7.6141289953102209E-3</v>
      </c>
      <c r="AF2115" s="31">
        <f t="shared" ref="AF2115:AF2178" si="847">H2115*F2115+I2115*G2115-2</f>
        <v>-0.63700000000000001</v>
      </c>
      <c r="AG2115" s="31">
        <f t="shared" ref="AG2115:AG2178" si="848">F2115*J2115+G2115*K2115-2</f>
        <v>-0.65100000000000002</v>
      </c>
      <c r="AH2115" s="3">
        <f t="shared" ref="AH2115:AH2178" si="849">IF(OR((1/H2115+1/K2115)&lt;1,(1/I2115+1/J2115)&lt;1),1,0)</f>
        <v>0</v>
      </c>
      <c r="AI2115" s="40" t="b">
        <f t="shared" ref="AI2115:AI2178" si="850">IF(MIN(1/H2115+1/K2115,1/I2115+1/J2115)&lt;0.99,1-MIN(1/H2115+1/K2115,1/I2115+1/J2115))</f>
        <v>0</v>
      </c>
      <c r="AJ2115" s="3">
        <f t="shared" ref="AJ2115:AJ2178" si="851">1-H2115*I2115/(H2115+I2115)</f>
        <v>2.3793462419321232E-2</v>
      </c>
      <c r="AK2115" s="3">
        <f t="shared" ref="AK2115:AK2178" si="852">1-(1/H2115+1/I2115)/H2115/I2115</f>
        <v>0.78152387223966735</v>
      </c>
    </row>
    <row r="2116" spans="1:37" s="3" customFormat="1" x14ac:dyDescent="0.25">
      <c r="A2116" s="9">
        <v>42281</v>
      </c>
      <c r="B2116" s="1" t="s">
        <v>38</v>
      </c>
      <c r="C2116" s="1" t="s">
        <v>62</v>
      </c>
      <c r="D2116">
        <v>3</v>
      </c>
      <c r="E2116" s="1">
        <v>17</v>
      </c>
      <c r="F2116">
        <f t="shared" si="828"/>
        <v>0</v>
      </c>
      <c r="G2116">
        <f t="shared" si="829"/>
        <v>1</v>
      </c>
      <c r="H2116" s="4">
        <v>4.0999999999999996</v>
      </c>
      <c r="I2116" s="4">
        <v>1.2809999999999999</v>
      </c>
      <c r="J2116" s="4">
        <v>3.81</v>
      </c>
      <c r="K2116" s="4">
        <v>1.3120000000000001</v>
      </c>
      <c r="L2116" s="18">
        <f t="shared" si="830"/>
        <v>20</v>
      </c>
      <c r="M2116" s="18">
        <f t="shared" si="831"/>
        <v>75</v>
      </c>
      <c r="N2116" s="18">
        <f t="shared" si="832"/>
        <v>25</v>
      </c>
      <c r="O2116" s="18">
        <f t="shared" si="833"/>
        <v>75</v>
      </c>
      <c r="P2116" s="4">
        <f t="shared" si="834"/>
        <v>201510</v>
      </c>
      <c r="Q2116" s="23">
        <f t="shared" si="835"/>
        <v>3.2006245120999219</v>
      </c>
      <c r="R2116" s="23">
        <f t="shared" si="836"/>
        <v>-3.8812995063712559</v>
      </c>
      <c r="S2116" s="22">
        <f t="shared" si="837"/>
        <v>-0.68067499427133393</v>
      </c>
      <c r="T2116" s="5">
        <f t="shared" si="838"/>
        <v>0.3124390243902439</v>
      </c>
      <c r="U2116" s="5"/>
      <c r="V2116" s="5"/>
      <c r="W2116" s="5">
        <f t="shared" si="839"/>
        <v>-1</v>
      </c>
      <c r="X2116" s="4">
        <f t="shared" si="840"/>
        <v>-1</v>
      </c>
      <c r="Y2116" s="4">
        <f t="shared" si="841"/>
        <v>0</v>
      </c>
      <c r="Z2116" s="30">
        <f t="shared" si="842"/>
        <v>2015</v>
      </c>
      <c r="AA2116" s="4">
        <f t="shared" si="843"/>
        <v>0.28099999999999992</v>
      </c>
      <c r="AB2116" s="4">
        <f t="shared" si="844"/>
        <v>0.31200000000000006</v>
      </c>
      <c r="AC2116" s="4">
        <f t="shared" si="845"/>
        <v>3.1000000000000139E-2</v>
      </c>
      <c r="AD2116" s="4"/>
      <c r="AE2116" s="4">
        <f t="shared" si="846"/>
        <v>-1.8564752576659599E-2</v>
      </c>
      <c r="AF2116" s="31">
        <f t="shared" si="847"/>
        <v>-0.71900000000000008</v>
      </c>
      <c r="AG2116" s="31">
        <f t="shared" si="848"/>
        <v>-0.68799999999999994</v>
      </c>
      <c r="AH2116" s="3">
        <f t="shared" si="849"/>
        <v>0</v>
      </c>
      <c r="AI2116" s="40" t="b">
        <f t="shared" si="850"/>
        <v>0</v>
      </c>
      <c r="AJ2116" s="3">
        <f t="shared" si="851"/>
        <v>2.3954655268537461E-2</v>
      </c>
      <c r="AK2116" s="3">
        <f t="shared" si="852"/>
        <v>0.80492706461666563</v>
      </c>
    </row>
    <row r="2117" spans="1:37" s="3" customFormat="1" x14ac:dyDescent="0.25">
      <c r="A2117" s="9">
        <v>42281</v>
      </c>
      <c r="B2117" s="1" t="s">
        <v>64</v>
      </c>
      <c r="C2117" s="1" t="s">
        <v>58</v>
      </c>
      <c r="D2117">
        <v>30</v>
      </c>
      <c r="E2117" s="1">
        <v>27</v>
      </c>
      <c r="F2117">
        <f t="shared" si="828"/>
        <v>1</v>
      </c>
      <c r="G2117">
        <f t="shared" si="829"/>
        <v>0</v>
      </c>
      <c r="H2117" s="4">
        <v>1.2749999999999999</v>
      </c>
      <c r="I2117" s="4">
        <v>4.16</v>
      </c>
      <c r="J2117" s="4">
        <v>1.4339999999999999</v>
      </c>
      <c r="K2117" s="4">
        <v>3.05</v>
      </c>
      <c r="L2117" s="18">
        <f t="shared" si="830"/>
        <v>70</v>
      </c>
      <c r="M2117" s="18">
        <f t="shared" si="831"/>
        <v>20</v>
      </c>
      <c r="N2117" s="18">
        <f t="shared" si="832"/>
        <v>65</v>
      </c>
      <c r="O2117" s="18">
        <f t="shared" si="833"/>
        <v>30</v>
      </c>
      <c r="P2117" s="4">
        <f t="shared" si="834"/>
        <v>201510</v>
      </c>
      <c r="Q2117" s="23">
        <f t="shared" si="835"/>
        <v>1.2749999999999999</v>
      </c>
      <c r="R2117" s="23">
        <f t="shared" si="836"/>
        <v>-3.9528193325661691</v>
      </c>
      <c r="S2117" s="22">
        <f t="shared" si="837"/>
        <v>-2.6778193325661692</v>
      </c>
      <c r="T2117" s="5">
        <f t="shared" si="838"/>
        <v>3.2627450980392161</v>
      </c>
      <c r="U2117" s="5"/>
      <c r="V2117" s="5"/>
      <c r="W2117" s="5">
        <f t="shared" si="839"/>
        <v>0.27499999999999991</v>
      </c>
      <c r="X2117" s="4">
        <f t="shared" si="840"/>
        <v>0.43399999999999994</v>
      </c>
      <c r="Y2117" s="4">
        <f t="shared" si="841"/>
        <v>0.15900000000000003</v>
      </c>
      <c r="Z2117" s="30">
        <f t="shared" si="842"/>
        <v>2015</v>
      </c>
      <c r="AA2117" s="4">
        <f t="shared" si="843"/>
        <v>-1</v>
      </c>
      <c r="AB2117" s="4">
        <f t="shared" si="844"/>
        <v>-1</v>
      </c>
      <c r="AC2117" s="4">
        <f t="shared" si="845"/>
        <v>0</v>
      </c>
      <c r="AD2117" s="4"/>
      <c r="AE2117" s="4">
        <f t="shared" si="846"/>
        <v>8.6963655755189162E-2</v>
      </c>
      <c r="AF2117" s="31">
        <f t="shared" si="847"/>
        <v>-0.72500000000000009</v>
      </c>
      <c r="AG2117" s="31">
        <f t="shared" si="848"/>
        <v>-0.56600000000000006</v>
      </c>
      <c r="AH2117" s="3">
        <f t="shared" si="849"/>
        <v>1</v>
      </c>
      <c r="AI2117" s="40">
        <f t="shared" si="850"/>
        <v>6.2265314880377565E-2</v>
      </c>
      <c r="AJ2117" s="3">
        <f t="shared" si="851"/>
        <v>2.4103035878565104E-2</v>
      </c>
      <c r="AK2117" s="3">
        <f t="shared" si="852"/>
        <v>0.80680649681847438</v>
      </c>
    </row>
    <row r="2118" spans="1:37" s="3" customFormat="1" x14ac:dyDescent="0.25">
      <c r="A2118" s="9">
        <v>42281</v>
      </c>
      <c r="B2118" s="1" t="s">
        <v>41</v>
      </c>
      <c r="C2118" s="1" t="s">
        <v>47</v>
      </c>
      <c r="D2118">
        <v>48</v>
      </c>
      <c r="E2118" s="1">
        <v>21</v>
      </c>
      <c r="F2118">
        <f t="shared" si="828"/>
        <v>1</v>
      </c>
      <c r="G2118">
        <f t="shared" si="829"/>
        <v>0</v>
      </c>
      <c r="H2118" s="4">
        <v>1.3740000000000001</v>
      </c>
      <c r="I2118" s="4">
        <v>3.37</v>
      </c>
      <c r="J2118" s="4">
        <v>1.4950000000000001</v>
      </c>
      <c r="K2118" s="4">
        <v>2.81</v>
      </c>
      <c r="L2118" s="18">
        <f t="shared" si="830"/>
        <v>70</v>
      </c>
      <c r="M2118" s="18">
        <f t="shared" si="831"/>
        <v>25</v>
      </c>
      <c r="N2118" s="18">
        <f t="shared" si="832"/>
        <v>65</v>
      </c>
      <c r="O2118" s="18">
        <f t="shared" si="833"/>
        <v>35</v>
      </c>
      <c r="P2118" s="4">
        <f t="shared" si="834"/>
        <v>201510</v>
      </c>
      <c r="Q2118" s="23">
        <f t="shared" si="835"/>
        <v>1.3740000000000001</v>
      </c>
      <c r="R2118" s="23">
        <f t="shared" si="836"/>
        <v>-3.0957377197138918</v>
      </c>
      <c r="S2118" s="22">
        <f t="shared" si="837"/>
        <v>-1.7217377197138917</v>
      </c>
      <c r="T2118" s="5">
        <f t="shared" si="838"/>
        <v>2.452692867540029</v>
      </c>
      <c r="U2118" s="5"/>
      <c r="V2118" s="5"/>
      <c r="W2118" s="5">
        <f t="shared" si="839"/>
        <v>0.37400000000000011</v>
      </c>
      <c r="X2118" s="4">
        <f t="shared" si="840"/>
        <v>0.49500000000000011</v>
      </c>
      <c r="Y2118" s="4">
        <f t="shared" si="841"/>
        <v>0.121</v>
      </c>
      <c r="Z2118" s="30">
        <f t="shared" si="842"/>
        <v>2015</v>
      </c>
      <c r="AA2118" s="4">
        <f t="shared" si="843"/>
        <v>-1</v>
      </c>
      <c r="AB2118" s="4">
        <f t="shared" si="844"/>
        <v>-1</v>
      </c>
      <c r="AC2118" s="4">
        <f t="shared" si="845"/>
        <v>0</v>
      </c>
      <c r="AD2118" s="4"/>
      <c r="AE2118" s="4">
        <f t="shared" si="846"/>
        <v>5.890571677547185E-2</v>
      </c>
      <c r="AF2118" s="31">
        <f t="shared" si="847"/>
        <v>-0.62599999999999989</v>
      </c>
      <c r="AG2118" s="31">
        <f t="shared" si="848"/>
        <v>-0.50499999999999989</v>
      </c>
      <c r="AH2118" s="3">
        <f t="shared" si="849"/>
        <v>1</v>
      </c>
      <c r="AI2118" s="40">
        <f t="shared" si="850"/>
        <v>3.436777388525547E-2</v>
      </c>
      <c r="AJ2118" s="3">
        <f t="shared" si="851"/>
        <v>2.3950252951095985E-2</v>
      </c>
      <c r="AK2118" s="3">
        <f t="shared" si="852"/>
        <v>0.77873566685882878</v>
      </c>
    </row>
    <row r="2119" spans="1:37" s="3" customFormat="1" x14ac:dyDescent="0.25">
      <c r="A2119" s="9">
        <v>42281</v>
      </c>
      <c r="B2119" s="1" t="s">
        <v>46</v>
      </c>
      <c r="C2119" s="1" t="s">
        <v>34</v>
      </c>
      <c r="D2119">
        <v>10</v>
      </c>
      <c r="E2119" s="1">
        <v>24</v>
      </c>
      <c r="F2119">
        <f t="shared" si="828"/>
        <v>0</v>
      </c>
      <c r="G2119">
        <f t="shared" si="829"/>
        <v>1</v>
      </c>
      <c r="H2119" s="4">
        <v>1.4</v>
      </c>
      <c r="I2119" s="4">
        <v>3.22</v>
      </c>
      <c r="J2119" s="4">
        <v>1.413</v>
      </c>
      <c r="K2119" s="4">
        <v>3.16</v>
      </c>
      <c r="L2119" s="18">
        <f t="shared" si="830"/>
        <v>70</v>
      </c>
      <c r="M2119" s="18">
        <f t="shared" si="831"/>
        <v>30</v>
      </c>
      <c r="N2119" s="18">
        <f t="shared" si="832"/>
        <v>70</v>
      </c>
      <c r="O2119" s="18">
        <f t="shared" si="833"/>
        <v>30</v>
      </c>
      <c r="P2119" s="4">
        <f t="shared" si="834"/>
        <v>201510</v>
      </c>
      <c r="Q2119" s="23">
        <f t="shared" si="835"/>
        <v>0.43478260869565211</v>
      </c>
      <c r="R2119" s="23">
        <f t="shared" si="836"/>
        <v>-2.9504504504504507</v>
      </c>
      <c r="S2119" s="22">
        <f t="shared" si="837"/>
        <v>-2.5156678417547989</v>
      </c>
      <c r="T2119" s="5">
        <f t="shared" si="838"/>
        <v>2.3000000000000003</v>
      </c>
      <c r="U2119" s="5"/>
      <c r="V2119" s="5"/>
      <c r="W2119" s="5">
        <f t="shared" si="839"/>
        <v>-1</v>
      </c>
      <c r="X2119" s="4">
        <f t="shared" si="840"/>
        <v>-1</v>
      </c>
      <c r="Y2119" s="4">
        <f t="shared" si="841"/>
        <v>0</v>
      </c>
      <c r="Z2119" s="30">
        <f t="shared" si="842"/>
        <v>2015</v>
      </c>
      <c r="AA2119" s="4">
        <f t="shared" si="843"/>
        <v>2.2200000000000002</v>
      </c>
      <c r="AB2119" s="4">
        <f t="shared" si="844"/>
        <v>2.16</v>
      </c>
      <c r="AC2119" s="4">
        <f t="shared" si="845"/>
        <v>-6.0000000000000053E-2</v>
      </c>
      <c r="AD2119" s="4"/>
      <c r="AE2119" s="4">
        <f t="shared" si="846"/>
        <v>6.5716307754524195E-3</v>
      </c>
      <c r="AF2119" s="31">
        <f t="shared" si="847"/>
        <v>1.2200000000000002</v>
      </c>
      <c r="AG2119" s="31">
        <f t="shared" si="848"/>
        <v>1.1600000000000001</v>
      </c>
      <c r="AH2119" s="3">
        <f t="shared" si="849"/>
        <v>0</v>
      </c>
      <c r="AI2119" s="40" t="b">
        <f t="shared" si="850"/>
        <v>0</v>
      </c>
      <c r="AJ2119" s="3">
        <f t="shared" si="851"/>
        <v>2.4242424242424288E-2</v>
      </c>
      <c r="AK2119" s="3">
        <f t="shared" si="852"/>
        <v>0.77266088720122128</v>
      </c>
    </row>
    <row r="2120" spans="1:37" s="3" customFormat="1" x14ac:dyDescent="0.25">
      <c r="A2120" s="9">
        <v>42281</v>
      </c>
      <c r="B2120" s="1" t="s">
        <v>45</v>
      </c>
      <c r="C2120" s="1" t="s">
        <v>54</v>
      </c>
      <c r="D2120">
        <v>22</v>
      </c>
      <c r="E2120" s="1">
        <v>20</v>
      </c>
      <c r="F2120">
        <f t="shared" si="828"/>
        <v>1</v>
      </c>
      <c r="G2120">
        <f t="shared" si="829"/>
        <v>0</v>
      </c>
      <c r="H2120" s="4">
        <v>2.4</v>
      </c>
      <c r="I2120" s="4">
        <v>1.645</v>
      </c>
      <c r="J2120" s="4">
        <v>2.59</v>
      </c>
      <c r="K2120" s="4">
        <v>1.5640000000000001</v>
      </c>
      <c r="L2120" s="18">
        <f t="shared" si="830"/>
        <v>40</v>
      </c>
      <c r="M2120" s="18">
        <f t="shared" si="831"/>
        <v>60</v>
      </c>
      <c r="N2120" s="18">
        <f t="shared" si="832"/>
        <v>35</v>
      </c>
      <c r="O2120" s="18">
        <f t="shared" si="833"/>
        <v>60</v>
      </c>
      <c r="P2120" s="4">
        <f t="shared" si="834"/>
        <v>201510</v>
      </c>
      <c r="Q2120" s="23">
        <f t="shared" si="835"/>
        <v>2.4</v>
      </c>
      <c r="R2120" s="23">
        <f t="shared" si="836"/>
        <v>-2.2646733111849389</v>
      </c>
      <c r="S2120" s="22">
        <f t="shared" si="837"/>
        <v>0.13532668881506105</v>
      </c>
      <c r="T2120" s="5">
        <f t="shared" si="838"/>
        <v>0.68541666666666667</v>
      </c>
      <c r="U2120" s="5"/>
      <c r="V2120" s="5"/>
      <c r="W2120" s="5">
        <f t="shared" si="839"/>
        <v>1.4</v>
      </c>
      <c r="X2120" s="4">
        <f t="shared" si="840"/>
        <v>1.5899999999999999</v>
      </c>
      <c r="Y2120" s="4">
        <f t="shared" si="841"/>
        <v>0.18999999999999995</v>
      </c>
      <c r="Z2120" s="30">
        <f t="shared" si="842"/>
        <v>2015</v>
      </c>
      <c r="AA2120" s="4">
        <f t="shared" si="843"/>
        <v>-1</v>
      </c>
      <c r="AB2120" s="4">
        <f t="shared" si="844"/>
        <v>-1</v>
      </c>
      <c r="AC2120" s="4">
        <f t="shared" si="845"/>
        <v>0</v>
      </c>
      <c r="AD2120" s="4"/>
      <c r="AE2120" s="4">
        <f t="shared" si="846"/>
        <v>3.0566280566280579E-2</v>
      </c>
      <c r="AF2120" s="31">
        <f t="shared" si="847"/>
        <v>0.39999999999999991</v>
      </c>
      <c r="AG2120" s="31">
        <f t="shared" si="848"/>
        <v>0.58999999999999986</v>
      </c>
      <c r="AH2120" s="3">
        <f t="shared" si="849"/>
        <v>1</v>
      </c>
      <c r="AI2120" s="40" t="b">
        <f t="shared" si="850"/>
        <v>0</v>
      </c>
      <c r="AJ2120" s="3">
        <f t="shared" si="851"/>
        <v>2.3980222496909787E-2</v>
      </c>
      <c r="AK2120" s="3">
        <f t="shared" si="852"/>
        <v>0.74048394067148515</v>
      </c>
    </row>
    <row r="2121" spans="1:37" s="3" customFormat="1" x14ac:dyDescent="0.25">
      <c r="A2121" s="9">
        <v>42281</v>
      </c>
      <c r="B2121" s="1" t="s">
        <v>44</v>
      </c>
      <c r="C2121" s="1" t="s">
        <v>49</v>
      </c>
      <c r="D2121">
        <v>36</v>
      </c>
      <c r="E2121" s="1">
        <v>21</v>
      </c>
      <c r="F2121">
        <f t="shared" si="828"/>
        <v>1</v>
      </c>
      <c r="G2121">
        <f t="shared" si="829"/>
        <v>0</v>
      </c>
      <c r="H2121" s="4">
        <v>1.52</v>
      </c>
      <c r="I2121" s="4">
        <v>2.73</v>
      </c>
      <c r="J2121" s="4">
        <v>1.5640000000000001</v>
      </c>
      <c r="K2121" s="4">
        <v>2.59</v>
      </c>
      <c r="L2121" s="18">
        <f t="shared" si="830"/>
        <v>60</v>
      </c>
      <c r="M2121" s="18">
        <f t="shared" si="831"/>
        <v>35</v>
      </c>
      <c r="N2121" s="18">
        <f t="shared" si="832"/>
        <v>60</v>
      </c>
      <c r="O2121" s="18">
        <f t="shared" si="833"/>
        <v>35</v>
      </c>
      <c r="P2121" s="4">
        <f t="shared" si="834"/>
        <v>201510</v>
      </c>
      <c r="Q2121" s="23">
        <f t="shared" si="835"/>
        <v>1.52</v>
      </c>
      <c r="R2121" s="23">
        <f t="shared" si="836"/>
        <v>-2.5011116051578477</v>
      </c>
      <c r="S2121" s="22">
        <f t="shared" si="837"/>
        <v>-0.98111160515784768</v>
      </c>
      <c r="T2121" s="5">
        <f t="shared" si="838"/>
        <v>1.7960526315789473</v>
      </c>
      <c r="U2121" s="5"/>
      <c r="V2121" s="5"/>
      <c r="W2121" s="5">
        <f t="shared" si="839"/>
        <v>0.52</v>
      </c>
      <c r="X2121" s="4">
        <f t="shared" si="840"/>
        <v>0.56400000000000006</v>
      </c>
      <c r="Y2121" s="4">
        <f t="shared" si="841"/>
        <v>4.4000000000000039E-2</v>
      </c>
      <c r="Z2121" s="30">
        <f t="shared" si="842"/>
        <v>2015</v>
      </c>
      <c r="AA2121" s="4">
        <f t="shared" si="843"/>
        <v>-1</v>
      </c>
      <c r="AB2121" s="4">
        <f t="shared" si="844"/>
        <v>-1</v>
      </c>
      <c r="AC2121" s="4">
        <f t="shared" si="845"/>
        <v>0</v>
      </c>
      <c r="AD2121" s="4"/>
      <c r="AE2121" s="4">
        <f t="shared" si="846"/>
        <v>1.8508547583793278E-2</v>
      </c>
      <c r="AF2121" s="31">
        <f t="shared" si="847"/>
        <v>-0.48</v>
      </c>
      <c r="AG2121" s="31">
        <f t="shared" si="848"/>
        <v>-0.43599999999999994</v>
      </c>
      <c r="AH2121" s="3">
        <f t="shared" si="849"/>
        <v>0</v>
      </c>
      <c r="AI2121" s="40" t="b">
        <f t="shared" si="850"/>
        <v>0</v>
      </c>
      <c r="AJ2121" s="3">
        <f t="shared" si="851"/>
        <v>2.3623529411764599E-2</v>
      </c>
      <c r="AK2121" s="3">
        <f t="shared" si="852"/>
        <v>0.75318220957623105</v>
      </c>
    </row>
    <row r="2122" spans="1:37" s="3" customFormat="1" x14ac:dyDescent="0.25">
      <c r="A2122" s="9">
        <v>42281</v>
      </c>
      <c r="B2122" s="1" t="s">
        <v>36</v>
      </c>
      <c r="C2122" s="1" t="s">
        <v>56</v>
      </c>
      <c r="D2122">
        <v>16</v>
      </c>
      <c r="E2122" s="1">
        <v>13</v>
      </c>
      <c r="F2122">
        <f t="shared" si="828"/>
        <v>1</v>
      </c>
      <c r="G2122">
        <f t="shared" si="829"/>
        <v>0</v>
      </c>
      <c r="H2122" s="4">
        <v>1.2350000000000001</v>
      </c>
      <c r="I2122" s="4">
        <v>4.6500000000000004</v>
      </c>
      <c r="J2122" s="4">
        <v>1.502</v>
      </c>
      <c r="K2122" s="4">
        <v>2.79</v>
      </c>
      <c r="L2122" s="18">
        <f t="shared" si="830"/>
        <v>80</v>
      </c>
      <c r="M2122" s="18">
        <f t="shared" si="831"/>
        <v>20</v>
      </c>
      <c r="N2122" s="18">
        <f t="shared" si="832"/>
        <v>65</v>
      </c>
      <c r="O2122" s="18">
        <f t="shared" si="833"/>
        <v>35</v>
      </c>
      <c r="P2122" s="4">
        <f t="shared" si="834"/>
        <v>201510</v>
      </c>
      <c r="Q2122" s="23">
        <f t="shared" si="835"/>
        <v>1.2350000000000001</v>
      </c>
      <c r="R2122" s="23">
        <f t="shared" si="836"/>
        <v>-4.5292917516758946</v>
      </c>
      <c r="S2122" s="22">
        <f t="shared" si="837"/>
        <v>-3.2942917516758943</v>
      </c>
      <c r="T2122" s="5">
        <f t="shared" si="838"/>
        <v>3.7651821862348176</v>
      </c>
      <c r="U2122" s="5"/>
      <c r="V2122" s="5"/>
      <c r="W2122" s="5">
        <f t="shared" si="839"/>
        <v>0.2350000000000001</v>
      </c>
      <c r="X2122" s="4">
        <f t="shared" si="840"/>
        <v>0.502</v>
      </c>
      <c r="Y2122" s="4">
        <f t="shared" si="841"/>
        <v>0.2669999999999999</v>
      </c>
      <c r="Z2122" s="30">
        <f t="shared" si="842"/>
        <v>2015</v>
      </c>
      <c r="AA2122" s="4">
        <f t="shared" si="843"/>
        <v>-1</v>
      </c>
      <c r="AB2122" s="4">
        <f t="shared" si="844"/>
        <v>-1</v>
      </c>
      <c r="AC2122" s="4">
        <f t="shared" si="845"/>
        <v>0</v>
      </c>
      <c r="AD2122" s="4"/>
      <c r="AE2122" s="4">
        <f t="shared" si="846"/>
        <v>0.14393763780546309</v>
      </c>
      <c r="AF2122" s="31">
        <f t="shared" si="847"/>
        <v>-0.7649999999999999</v>
      </c>
      <c r="AG2122" s="31">
        <f t="shared" si="848"/>
        <v>-0.498</v>
      </c>
      <c r="AH2122" s="3">
        <f t="shared" si="849"/>
        <v>1</v>
      </c>
      <c r="AI2122" s="40">
        <f t="shared" si="850"/>
        <v>0.11916727517431958</v>
      </c>
      <c r="AJ2122" s="3">
        <f t="shared" si="851"/>
        <v>2.4171622769753598E-2</v>
      </c>
      <c r="AK2122" s="3">
        <f t="shared" si="852"/>
        <v>0.82155407032673489</v>
      </c>
    </row>
    <row r="2123" spans="1:37" s="3" customFormat="1" x14ac:dyDescent="0.25">
      <c r="A2123" s="9">
        <v>42281</v>
      </c>
      <c r="B2123" s="1" t="s">
        <v>39</v>
      </c>
      <c r="C2123" s="1" t="s">
        <v>40</v>
      </c>
      <c r="D2123">
        <v>23</v>
      </c>
      <c r="E2123" s="1">
        <v>37</v>
      </c>
      <c r="F2123">
        <f t="shared" si="828"/>
        <v>0</v>
      </c>
      <c r="G2123">
        <f t="shared" si="829"/>
        <v>1</v>
      </c>
      <c r="H2123" s="4">
        <v>2.4500000000000002</v>
      </c>
      <c r="I2123" s="4">
        <v>1.621</v>
      </c>
      <c r="J2123" s="4">
        <v>2.31</v>
      </c>
      <c r="K2123" s="4">
        <v>1.6890000000000001</v>
      </c>
      <c r="L2123" s="18">
        <f t="shared" si="830"/>
        <v>40</v>
      </c>
      <c r="M2123" s="18">
        <f t="shared" si="831"/>
        <v>60</v>
      </c>
      <c r="N2123" s="18">
        <f t="shared" si="832"/>
        <v>40</v>
      </c>
      <c r="O2123" s="18">
        <f t="shared" si="833"/>
        <v>55</v>
      </c>
      <c r="P2123" s="4">
        <f t="shared" si="834"/>
        <v>201510</v>
      </c>
      <c r="Q2123" s="23">
        <f t="shared" si="835"/>
        <v>1.5114127082048119</v>
      </c>
      <c r="R2123" s="23">
        <f t="shared" si="836"/>
        <v>-2.2999611305458383</v>
      </c>
      <c r="S2123" s="22">
        <f t="shared" si="837"/>
        <v>-0.7885484223410264</v>
      </c>
      <c r="T2123" s="5">
        <f t="shared" si="838"/>
        <v>0.66163265306122443</v>
      </c>
      <c r="U2123" s="5"/>
      <c r="V2123" s="5"/>
      <c r="W2123" s="5">
        <f t="shared" si="839"/>
        <v>-1</v>
      </c>
      <c r="X2123" s="4">
        <f t="shared" si="840"/>
        <v>-1</v>
      </c>
      <c r="Y2123" s="4">
        <f t="shared" si="841"/>
        <v>0</v>
      </c>
      <c r="Z2123" s="30">
        <f t="shared" si="842"/>
        <v>2015</v>
      </c>
      <c r="AA2123" s="4">
        <f t="shared" si="843"/>
        <v>0.621</v>
      </c>
      <c r="AB2123" s="4">
        <f t="shared" si="844"/>
        <v>0.68900000000000006</v>
      </c>
      <c r="AC2123" s="4">
        <f t="shared" si="845"/>
        <v>6.800000000000006E-2</v>
      </c>
      <c r="AD2123" s="4"/>
      <c r="AE2123" s="4">
        <f t="shared" si="846"/>
        <v>-2.4737167594310494E-2</v>
      </c>
      <c r="AF2123" s="31">
        <f t="shared" si="847"/>
        <v>-0.379</v>
      </c>
      <c r="AG2123" s="31">
        <f t="shared" si="848"/>
        <v>-0.31099999999999994</v>
      </c>
      <c r="AH2123" s="3">
        <f t="shared" si="849"/>
        <v>0</v>
      </c>
      <c r="AI2123" s="40" t="b">
        <f t="shared" si="850"/>
        <v>0</v>
      </c>
      <c r="AJ2123" s="3">
        <f t="shared" si="851"/>
        <v>2.4453451240481261E-2</v>
      </c>
      <c r="AK2123" s="3">
        <f t="shared" si="852"/>
        <v>0.74189114517061316</v>
      </c>
    </row>
    <row r="2124" spans="1:37" s="3" customFormat="1" x14ac:dyDescent="0.25">
      <c r="A2124" s="9">
        <v>42281</v>
      </c>
      <c r="B2124" s="1" t="s">
        <v>48</v>
      </c>
      <c r="C2124" s="1" t="s">
        <v>55</v>
      </c>
      <c r="D2124">
        <v>23</v>
      </c>
      <c r="E2124" s="1">
        <v>20</v>
      </c>
      <c r="F2124">
        <f t="shared" si="828"/>
        <v>1</v>
      </c>
      <c r="G2124">
        <f t="shared" si="829"/>
        <v>0</v>
      </c>
      <c r="H2124" s="4">
        <v>2.4900000000000002</v>
      </c>
      <c r="I2124" s="4">
        <v>1.6060000000000001</v>
      </c>
      <c r="J2124" s="4">
        <v>2.35</v>
      </c>
      <c r="K2124" s="4">
        <v>1.671</v>
      </c>
      <c r="L2124" s="18">
        <f t="shared" si="830"/>
        <v>40</v>
      </c>
      <c r="M2124" s="18">
        <f t="shared" si="831"/>
        <v>60</v>
      </c>
      <c r="N2124" s="18">
        <f t="shared" si="832"/>
        <v>40</v>
      </c>
      <c r="O2124" s="18">
        <f t="shared" si="833"/>
        <v>55</v>
      </c>
      <c r="P2124" s="4">
        <f t="shared" si="834"/>
        <v>201510</v>
      </c>
      <c r="Q2124" s="23">
        <f t="shared" si="835"/>
        <v>2.4900000000000002</v>
      </c>
      <c r="R2124" s="23">
        <f t="shared" si="836"/>
        <v>-2.3213059560989651</v>
      </c>
      <c r="S2124" s="22">
        <f t="shared" si="837"/>
        <v>0.16869404390103515</v>
      </c>
      <c r="T2124" s="5">
        <f t="shared" si="838"/>
        <v>0.64497991967871482</v>
      </c>
      <c r="U2124" s="5"/>
      <c r="V2124" s="5"/>
      <c r="W2124" s="5">
        <f t="shared" si="839"/>
        <v>1.4900000000000002</v>
      </c>
      <c r="X2124" s="4">
        <f t="shared" si="840"/>
        <v>1.35</v>
      </c>
      <c r="Y2124" s="4">
        <f t="shared" si="841"/>
        <v>-0.14000000000000012</v>
      </c>
      <c r="Z2124" s="30">
        <f t="shared" si="842"/>
        <v>2015</v>
      </c>
      <c r="AA2124" s="4">
        <f t="shared" si="843"/>
        <v>-1</v>
      </c>
      <c r="AB2124" s="4">
        <f t="shared" si="844"/>
        <v>-1</v>
      </c>
      <c r="AC2124" s="4">
        <f t="shared" si="845"/>
        <v>0</v>
      </c>
      <c r="AD2124" s="4"/>
      <c r="AE2124" s="4">
        <f t="shared" si="846"/>
        <v>-2.3925489190805838E-2</v>
      </c>
      <c r="AF2124" s="31">
        <f t="shared" si="847"/>
        <v>0.49000000000000021</v>
      </c>
      <c r="AG2124" s="31">
        <f t="shared" si="848"/>
        <v>0.35000000000000009</v>
      </c>
      <c r="AH2124" s="3">
        <f t="shared" si="849"/>
        <v>0</v>
      </c>
      <c r="AI2124" s="40" t="b">
        <f t="shared" si="850"/>
        <v>0</v>
      </c>
      <c r="AJ2124" s="3">
        <f t="shared" si="851"/>
        <v>2.3696289062499876E-2</v>
      </c>
      <c r="AK2124" s="3">
        <f t="shared" si="852"/>
        <v>0.74386426604813749</v>
      </c>
    </row>
    <row r="2125" spans="1:37" s="3" customFormat="1" x14ac:dyDescent="0.25">
      <c r="A2125" s="9">
        <v>42281</v>
      </c>
      <c r="B2125" s="1" t="s">
        <v>51</v>
      </c>
      <c r="C2125" s="1" t="s">
        <v>53</v>
      </c>
      <c r="D2125">
        <v>14</v>
      </c>
      <c r="E2125" s="1">
        <v>27</v>
      </c>
      <c r="F2125">
        <f t="shared" si="828"/>
        <v>0</v>
      </c>
      <c r="G2125">
        <f t="shared" si="829"/>
        <v>1</v>
      </c>
      <c r="H2125" s="4">
        <v>2.15</v>
      </c>
      <c r="I2125" s="4">
        <v>1.7869999999999999</v>
      </c>
      <c r="J2125" s="4">
        <v>2.21</v>
      </c>
      <c r="K2125" s="4">
        <v>1.746</v>
      </c>
      <c r="L2125" s="18">
        <f t="shared" si="830"/>
        <v>40</v>
      </c>
      <c r="M2125" s="18">
        <f t="shared" si="831"/>
        <v>55</v>
      </c>
      <c r="N2125" s="18">
        <f t="shared" si="832"/>
        <v>45</v>
      </c>
      <c r="O2125" s="18">
        <f t="shared" si="833"/>
        <v>55</v>
      </c>
      <c r="P2125" s="4">
        <f t="shared" si="834"/>
        <v>201510</v>
      </c>
      <c r="Q2125" s="23">
        <f t="shared" si="835"/>
        <v>1.2031337437045326</v>
      </c>
      <c r="R2125" s="23">
        <f t="shared" si="836"/>
        <v>-2.140213247886857</v>
      </c>
      <c r="S2125" s="22">
        <f t="shared" si="837"/>
        <v>-0.93707950418232433</v>
      </c>
      <c r="T2125" s="5">
        <f t="shared" si="838"/>
        <v>0.8311627906976744</v>
      </c>
      <c r="U2125" s="5"/>
      <c r="V2125" s="5"/>
      <c r="W2125" s="5">
        <f t="shared" si="839"/>
        <v>-1</v>
      </c>
      <c r="X2125" s="4">
        <f t="shared" si="840"/>
        <v>-1</v>
      </c>
      <c r="Y2125" s="4">
        <f t="shared" si="841"/>
        <v>0</v>
      </c>
      <c r="Z2125" s="30">
        <f t="shared" si="842"/>
        <v>2015</v>
      </c>
      <c r="AA2125" s="4">
        <f t="shared" si="843"/>
        <v>0.78699999999999992</v>
      </c>
      <c r="AB2125" s="4">
        <f t="shared" si="844"/>
        <v>0.746</v>
      </c>
      <c r="AC2125" s="4">
        <f t="shared" si="845"/>
        <v>-4.0999999999999925E-2</v>
      </c>
      <c r="AD2125" s="4"/>
      <c r="AE2125" s="4">
        <f t="shared" si="846"/>
        <v>1.2627591286962003E-2</v>
      </c>
      <c r="AF2125" s="31">
        <f t="shared" si="847"/>
        <v>-0.21300000000000008</v>
      </c>
      <c r="AG2125" s="31">
        <f t="shared" si="848"/>
        <v>-0.254</v>
      </c>
      <c r="AH2125" s="3">
        <f t="shared" si="849"/>
        <v>0</v>
      </c>
      <c r="AI2125" s="40" t="b">
        <f t="shared" si="850"/>
        <v>0</v>
      </c>
      <c r="AJ2125" s="3">
        <f t="shared" si="851"/>
        <v>2.4117348234696578E-2</v>
      </c>
      <c r="AK2125" s="3">
        <f t="shared" si="852"/>
        <v>0.73328994438778805</v>
      </c>
    </row>
    <row r="2126" spans="1:37" s="3" customFormat="1" x14ac:dyDescent="0.25">
      <c r="A2126" s="9">
        <v>42278</v>
      </c>
      <c r="B2126" s="1" t="s">
        <v>57</v>
      </c>
      <c r="C2126" s="1" t="s">
        <v>43</v>
      </c>
      <c r="D2126">
        <v>20</v>
      </c>
      <c r="E2126" s="1">
        <v>23</v>
      </c>
      <c r="F2126">
        <f t="shared" si="828"/>
        <v>0</v>
      </c>
      <c r="G2126">
        <f t="shared" si="829"/>
        <v>1</v>
      </c>
      <c r="H2126" s="4">
        <v>2.2000000000000002</v>
      </c>
      <c r="I2126" s="4">
        <v>1.7569999999999999</v>
      </c>
      <c r="J2126" s="4">
        <v>2.31</v>
      </c>
      <c r="K2126" s="4">
        <v>1.6890000000000001</v>
      </c>
      <c r="L2126" s="18">
        <f t="shared" si="830"/>
        <v>40</v>
      </c>
      <c r="M2126" s="18">
        <f t="shared" si="831"/>
        <v>55</v>
      </c>
      <c r="N2126" s="18">
        <f t="shared" si="832"/>
        <v>40</v>
      </c>
      <c r="O2126" s="18">
        <f t="shared" si="833"/>
        <v>55</v>
      </c>
      <c r="P2126" s="4">
        <f t="shared" si="834"/>
        <v>201510</v>
      </c>
      <c r="Q2126" s="23">
        <f t="shared" si="835"/>
        <v>1.2521343198634036</v>
      </c>
      <c r="R2126" s="23">
        <f t="shared" si="836"/>
        <v>-2.1543372963452225</v>
      </c>
      <c r="S2126" s="22">
        <f t="shared" si="837"/>
        <v>-0.90220297648181891</v>
      </c>
      <c r="T2126" s="5">
        <f t="shared" si="838"/>
        <v>0.79863636363636348</v>
      </c>
      <c r="U2126" s="5"/>
      <c r="V2126" s="5"/>
      <c r="W2126" s="5">
        <f t="shared" si="839"/>
        <v>-1</v>
      </c>
      <c r="X2126" s="4">
        <f t="shared" si="840"/>
        <v>-1</v>
      </c>
      <c r="Y2126" s="4">
        <f t="shared" si="841"/>
        <v>0</v>
      </c>
      <c r="Z2126" s="30">
        <f t="shared" si="842"/>
        <v>2015</v>
      </c>
      <c r="AA2126" s="4">
        <f t="shared" si="843"/>
        <v>0.7569999999999999</v>
      </c>
      <c r="AB2126" s="4">
        <f t="shared" si="844"/>
        <v>0.68900000000000006</v>
      </c>
      <c r="AC2126" s="4">
        <f t="shared" si="845"/>
        <v>-6.7999999999999838E-2</v>
      </c>
      <c r="AD2126" s="4"/>
      <c r="AE2126" s="4">
        <f t="shared" si="846"/>
        <v>2.1645021645021634E-2</v>
      </c>
      <c r="AF2126" s="31">
        <f t="shared" si="847"/>
        <v>-0.2430000000000001</v>
      </c>
      <c r="AG2126" s="31">
        <f t="shared" si="848"/>
        <v>-0.31099999999999994</v>
      </c>
      <c r="AH2126" s="3">
        <f t="shared" si="849"/>
        <v>0</v>
      </c>
      <c r="AI2126" s="40" t="b">
        <f t="shared" si="850"/>
        <v>0</v>
      </c>
      <c r="AJ2126" s="3">
        <f t="shared" si="851"/>
        <v>2.3148850138994148E-2</v>
      </c>
      <c r="AK2126" s="3">
        <f t="shared" si="852"/>
        <v>0.73516391107783696</v>
      </c>
    </row>
    <row r="2127" spans="1:37" s="3" customFormat="1" x14ac:dyDescent="0.25">
      <c r="A2127" s="9">
        <v>42275</v>
      </c>
      <c r="B2127" s="1" t="s">
        <v>62</v>
      </c>
      <c r="C2127" s="1" t="s">
        <v>49</v>
      </c>
      <c r="D2127">
        <v>38</v>
      </c>
      <c r="E2127" s="1">
        <v>28</v>
      </c>
      <c r="F2127">
        <f t="shared" si="828"/>
        <v>1</v>
      </c>
      <c r="G2127">
        <f t="shared" si="829"/>
        <v>0</v>
      </c>
      <c r="H2127" s="4">
        <v>1.3380000000000001</v>
      </c>
      <c r="I2127" s="4">
        <v>3.6</v>
      </c>
      <c r="J2127" s="4">
        <v>1.444</v>
      </c>
      <c r="K2127" s="4">
        <v>3.01</v>
      </c>
      <c r="L2127" s="18">
        <f t="shared" si="830"/>
        <v>70</v>
      </c>
      <c r="M2127" s="18">
        <f t="shared" si="831"/>
        <v>25</v>
      </c>
      <c r="N2127" s="18">
        <f t="shared" si="832"/>
        <v>65</v>
      </c>
      <c r="O2127" s="18">
        <f t="shared" si="833"/>
        <v>30</v>
      </c>
      <c r="P2127" s="4">
        <f t="shared" si="834"/>
        <v>201509</v>
      </c>
      <c r="Q2127" s="23">
        <f t="shared" si="835"/>
        <v>1.3380000000000001</v>
      </c>
      <c r="R2127" s="23">
        <f t="shared" si="836"/>
        <v>-3.3431952662721884</v>
      </c>
      <c r="S2127" s="22">
        <f t="shared" si="837"/>
        <v>-2.0051952662721884</v>
      </c>
      <c r="T2127" s="5">
        <f t="shared" si="838"/>
        <v>2.6905829596412554</v>
      </c>
      <c r="U2127" s="5"/>
      <c r="V2127" s="5"/>
      <c r="W2127" s="5">
        <f t="shared" si="839"/>
        <v>0.33800000000000008</v>
      </c>
      <c r="X2127" s="4">
        <f t="shared" si="840"/>
        <v>0.44399999999999995</v>
      </c>
      <c r="Y2127" s="4">
        <f t="shared" si="841"/>
        <v>0.10599999999999987</v>
      </c>
      <c r="Z2127" s="30">
        <f t="shared" si="842"/>
        <v>2015</v>
      </c>
      <c r="AA2127" s="4">
        <f t="shared" si="843"/>
        <v>-1</v>
      </c>
      <c r="AB2127" s="4">
        <f t="shared" si="844"/>
        <v>-1</v>
      </c>
      <c r="AC2127" s="4">
        <f t="shared" si="845"/>
        <v>0</v>
      </c>
      <c r="AD2127" s="4"/>
      <c r="AE2127" s="4">
        <f t="shared" si="846"/>
        <v>5.4863379832635562E-2</v>
      </c>
      <c r="AF2127" s="31">
        <f t="shared" si="847"/>
        <v>-0.66199999999999992</v>
      </c>
      <c r="AG2127" s="31">
        <f t="shared" si="848"/>
        <v>-0.55600000000000005</v>
      </c>
      <c r="AH2127" s="3">
        <f t="shared" si="849"/>
        <v>1</v>
      </c>
      <c r="AI2127" s="40">
        <f t="shared" si="850"/>
        <v>2.9701446598953463E-2</v>
      </c>
      <c r="AJ2127" s="3">
        <f t="shared" si="851"/>
        <v>2.4544349939246701E-2</v>
      </c>
      <c r="AK2127" s="3">
        <f t="shared" si="852"/>
        <v>0.78716950397905627</v>
      </c>
    </row>
    <row r="2128" spans="1:37" s="3" customFormat="1" x14ac:dyDescent="0.25">
      <c r="A2128" s="9">
        <v>42274</v>
      </c>
      <c r="B2128" s="1" t="s">
        <v>33</v>
      </c>
      <c r="C2128" s="1" t="s">
        <v>35</v>
      </c>
      <c r="D2128">
        <v>12</v>
      </c>
      <c r="E2128" s="1">
        <v>24</v>
      </c>
      <c r="F2128">
        <f t="shared" si="828"/>
        <v>0</v>
      </c>
      <c r="G2128">
        <f t="shared" si="829"/>
        <v>1</v>
      </c>
      <c r="H2128" s="4">
        <v>2.5499999999999998</v>
      </c>
      <c r="I2128" s="4">
        <v>1.581</v>
      </c>
      <c r="J2128" s="4">
        <v>2.25</v>
      </c>
      <c r="K2128" s="4">
        <v>1.724</v>
      </c>
      <c r="L2128" s="18">
        <f t="shared" si="830"/>
        <v>30</v>
      </c>
      <c r="M2128" s="18">
        <f t="shared" si="831"/>
        <v>60</v>
      </c>
      <c r="N2128" s="18">
        <f t="shared" si="832"/>
        <v>40</v>
      </c>
      <c r="O2128" s="18">
        <f t="shared" si="833"/>
        <v>55</v>
      </c>
      <c r="P2128" s="4">
        <f t="shared" si="834"/>
        <v>201509</v>
      </c>
      <c r="Q2128" s="23">
        <f t="shared" si="835"/>
        <v>1.6129032258064515</v>
      </c>
      <c r="R2128" s="23">
        <f t="shared" si="836"/>
        <v>-2.3663316861917716</v>
      </c>
      <c r="S2128" s="22">
        <f t="shared" si="837"/>
        <v>-0.75342846038532008</v>
      </c>
      <c r="T2128" s="5">
        <f t="shared" si="838"/>
        <v>0.62</v>
      </c>
      <c r="U2128" s="5"/>
      <c r="V2128" s="5"/>
      <c r="W2128" s="5">
        <f t="shared" si="839"/>
        <v>-1</v>
      </c>
      <c r="X2128" s="4">
        <f t="shared" si="840"/>
        <v>-1</v>
      </c>
      <c r="Y2128" s="4">
        <f t="shared" si="841"/>
        <v>0</v>
      </c>
      <c r="Z2128" s="30">
        <f t="shared" si="842"/>
        <v>2015</v>
      </c>
      <c r="AA2128" s="4">
        <f t="shared" si="843"/>
        <v>0.58099999999999996</v>
      </c>
      <c r="AB2128" s="4">
        <f t="shared" si="844"/>
        <v>0.72399999999999998</v>
      </c>
      <c r="AC2128" s="4">
        <f t="shared" si="845"/>
        <v>0.14300000000000002</v>
      </c>
      <c r="AD2128" s="4"/>
      <c r="AE2128" s="4">
        <f t="shared" si="846"/>
        <v>-5.228758169934633E-2</v>
      </c>
      <c r="AF2128" s="31">
        <f t="shared" si="847"/>
        <v>-0.41900000000000004</v>
      </c>
      <c r="AG2128" s="31">
        <f t="shared" si="848"/>
        <v>-0.27600000000000002</v>
      </c>
      <c r="AH2128" s="3">
        <f t="shared" si="849"/>
        <v>1</v>
      </c>
      <c r="AI2128" s="40">
        <f t="shared" si="850"/>
        <v>2.7796733542604923E-2</v>
      </c>
      <c r="AJ2128" s="3">
        <f t="shared" si="851"/>
        <v>2.4074074074074248E-2</v>
      </c>
      <c r="AK2128" s="3">
        <f t="shared" si="852"/>
        <v>0.74583772204516752</v>
      </c>
    </row>
    <row r="2129" spans="1:37" s="3" customFormat="1" x14ac:dyDescent="0.25">
      <c r="A2129" s="9">
        <v>42274</v>
      </c>
      <c r="B2129" s="1" t="s">
        <v>51</v>
      </c>
      <c r="C2129" s="1" t="s">
        <v>46</v>
      </c>
      <c r="D2129">
        <v>14</v>
      </c>
      <c r="E2129" s="1">
        <v>41</v>
      </c>
      <c r="F2129">
        <f t="shared" si="828"/>
        <v>0</v>
      </c>
      <c r="G2129">
        <f t="shared" si="829"/>
        <v>1</v>
      </c>
      <c r="H2129" s="4">
        <v>1.675</v>
      </c>
      <c r="I2129" s="4">
        <v>2.34</v>
      </c>
      <c r="J2129" s="4">
        <v>1.9339999999999999</v>
      </c>
      <c r="K2129" s="4">
        <v>1.97</v>
      </c>
      <c r="L2129" s="18">
        <f t="shared" si="830"/>
        <v>50</v>
      </c>
      <c r="M2129" s="18">
        <f t="shared" si="831"/>
        <v>40</v>
      </c>
      <c r="N2129" s="18">
        <f t="shared" si="832"/>
        <v>50</v>
      </c>
      <c r="O2129" s="18">
        <f t="shared" si="833"/>
        <v>50</v>
      </c>
      <c r="P2129" s="4">
        <f t="shared" si="834"/>
        <v>201509</v>
      </c>
      <c r="Q2129" s="23">
        <f t="shared" si="835"/>
        <v>0.71581196581196582</v>
      </c>
      <c r="R2129" s="23">
        <f t="shared" si="836"/>
        <v>-2.2277501381978992</v>
      </c>
      <c r="S2129" s="22">
        <f t="shared" si="837"/>
        <v>-1.5119381723859333</v>
      </c>
      <c r="T2129" s="5">
        <f t="shared" si="838"/>
        <v>1.3970149253731341</v>
      </c>
      <c r="U2129" s="5"/>
      <c r="V2129" s="5"/>
      <c r="W2129" s="5">
        <f t="shared" si="839"/>
        <v>-1</v>
      </c>
      <c r="X2129" s="4">
        <f t="shared" si="840"/>
        <v>-1</v>
      </c>
      <c r="Y2129" s="4">
        <f t="shared" si="841"/>
        <v>0</v>
      </c>
      <c r="Z2129" s="30">
        <f t="shared" si="842"/>
        <v>2015</v>
      </c>
      <c r="AA2129" s="4">
        <f t="shared" si="843"/>
        <v>1.3399999999999999</v>
      </c>
      <c r="AB2129" s="4">
        <f t="shared" si="844"/>
        <v>0.97</v>
      </c>
      <c r="AC2129" s="4">
        <f t="shared" si="845"/>
        <v>-0.36999999999999988</v>
      </c>
      <c r="AD2129" s="4"/>
      <c r="AE2129" s="4">
        <f t="shared" si="846"/>
        <v>7.9951843677167345E-2</v>
      </c>
      <c r="AF2129" s="31">
        <f t="shared" si="847"/>
        <v>0.33999999999999986</v>
      </c>
      <c r="AG2129" s="31">
        <f t="shared" si="848"/>
        <v>-3.0000000000000027E-2</v>
      </c>
      <c r="AH2129" s="3">
        <f t="shared" si="849"/>
        <v>1</v>
      </c>
      <c r="AI2129" s="40">
        <f t="shared" si="850"/>
        <v>5.5586490953605683E-2</v>
      </c>
      <c r="AJ2129" s="3">
        <f t="shared" si="851"/>
        <v>2.3785803237858061E-2</v>
      </c>
      <c r="AK2129" s="3">
        <f t="shared" si="852"/>
        <v>0.73864897238842664</v>
      </c>
    </row>
    <row r="2130" spans="1:37" s="3" customFormat="1" x14ac:dyDescent="0.25">
      <c r="A2130" s="9">
        <v>42274</v>
      </c>
      <c r="B2130" s="1" t="s">
        <v>61</v>
      </c>
      <c r="C2130" s="1" t="s">
        <v>45</v>
      </c>
      <c r="D2130">
        <v>26</v>
      </c>
      <c r="E2130" s="1">
        <v>0</v>
      </c>
      <c r="F2130">
        <f t="shared" si="828"/>
        <v>1</v>
      </c>
      <c r="G2130">
        <f t="shared" si="829"/>
        <v>0</v>
      </c>
      <c r="H2130" s="4">
        <v>1.083</v>
      </c>
      <c r="I2130" s="4">
        <v>9.8699999999999992</v>
      </c>
      <c r="J2130" s="4">
        <v>1.0760000000000001</v>
      </c>
      <c r="K2130" s="4">
        <v>10.44</v>
      </c>
      <c r="L2130" s="18">
        <f t="shared" si="830"/>
        <v>90</v>
      </c>
      <c r="M2130" s="18">
        <f t="shared" si="831"/>
        <v>10</v>
      </c>
      <c r="N2130" s="18">
        <f t="shared" si="832"/>
        <v>90</v>
      </c>
      <c r="O2130" s="18">
        <f t="shared" si="833"/>
        <v>5</v>
      </c>
      <c r="P2130" s="4">
        <f t="shared" si="834"/>
        <v>201509</v>
      </c>
      <c r="Q2130" s="23">
        <f t="shared" si="835"/>
        <v>1.083</v>
      </c>
      <c r="R2130" s="23">
        <f t="shared" si="836"/>
        <v>-12.160932342673972</v>
      </c>
      <c r="S2130" s="22">
        <f t="shared" si="837"/>
        <v>-11.077932342673972</v>
      </c>
      <c r="T2130" s="5">
        <f t="shared" si="838"/>
        <v>9.1135734072022156</v>
      </c>
      <c r="U2130" s="5"/>
      <c r="V2130" s="5"/>
      <c r="W2130" s="5">
        <f t="shared" si="839"/>
        <v>8.2999999999999963E-2</v>
      </c>
      <c r="X2130" s="4">
        <f t="shared" si="840"/>
        <v>7.6000000000000068E-2</v>
      </c>
      <c r="Y2130" s="4">
        <f t="shared" si="841"/>
        <v>-6.9999999999998952E-3</v>
      </c>
      <c r="Z2130" s="30">
        <f t="shared" si="842"/>
        <v>2015</v>
      </c>
      <c r="AA2130" s="4">
        <f t="shared" si="843"/>
        <v>-1</v>
      </c>
      <c r="AB2130" s="4">
        <f t="shared" si="844"/>
        <v>-1</v>
      </c>
      <c r="AC2130" s="4">
        <f t="shared" si="845"/>
        <v>0</v>
      </c>
      <c r="AD2130" s="4"/>
      <c r="AE2130" s="4">
        <f t="shared" si="846"/>
        <v>-6.0069955754186166E-3</v>
      </c>
      <c r="AF2130" s="31">
        <f t="shared" si="847"/>
        <v>-0.91700000000000004</v>
      </c>
      <c r="AG2130" s="31">
        <f t="shared" si="848"/>
        <v>-0.92399999999999993</v>
      </c>
      <c r="AH2130" s="3">
        <f t="shared" si="849"/>
        <v>0</v>
      </c>
      <c r="AI2130" s="40" t="b">
        <f t="shared" si="850"/>
        <v>0</v>
      </c>
      <c r="AJ2130" s="3">
        <f t="shared" si="851"/>
        <v>2.4083812654067449E-2</v>
      </c>
      <c r="AK2130" s="3">
        <f t="shared" si="852"/>
        <v>0.90413901899597104</v>
      </c>
    </row>
    <row r="2131" spans="1:37" s="3" customFormat="1" x14ac:dyDescent="0.25">
      <c r="A2131" s="9">
        <v>42274</v>
      </c>
      <c r="B2131" s="1" t="s">
        <v>63</v>
      </c>
      <c r="C2131" s="1" t="s">
        <v>38</v>
      </c>
      <c r="D2131">
        <v>47</v>
      </c>
      <c r="E2131" s="1">
        <v>7</v>
      </c>
      <c r="F2131">
        <f t="shared" si="828"/>
        <v>1</v>
      </c>
      <c r="G2131">
        <f t="shared" si="829"/>
        <v>0</v>
      </c>
      <c r="H2131" s="4">
        <v>1.377</v>
      </c>
      <c r="I2131" s="4">
        <v>3.35</v>
      </c>
      <c r="J2131" s="4">
        <v>1.3320000000000001</v>
      </c>
      <c r="K2131" s="4">
        <v>3.65</v>
      </c>
      <c r="L2131" s="18">
        <f t="shared" si="830"/>
        <v>70</v>
      </c>
      <c r="M2131" s="18">
        <f t="shared" si="831"/>
        <v>25</v>
      </c>
      <c r="N2131" s="18">
        <f t="shared" si="832"/>
        <v>75</v>
      </c>
      <c r="O2131" s="18">
        <f t="shared" si="833"/>
        <v>25</v>
      </c>
      <c r="P2131" s="4">
        <f t="shared" si="834"/>
        <v>201509</v>
      </c>
      <c r="Q2131" s="23">
        <f t="shared" si="835"/>
        <v>1.377</v>
      </c>
      <c r="R2131" s="23">
        <f t="shared" si="836"/>
        <v>-3.0780518087928215</v>
      </c>
      <c r="S2131" s="22">
        <f t="shared" si="837"/>
        <v>-1.7010518087928215</v>
      </c>
      <c r="T2131" s="5">
        <f t="shared" si="838"/>
        <v>2.4328249818445897</v>
      </c>
      <c r="U2131" s="5"/>
      <c r="V2131" s="5"/>
      <c r="W2131" s="5">
        <f t="shared" si="839"/>
        <v>0.377</v>
      </c>
      <c r="X2131" s="4">
        <f t="shared" si="840"/>
        <v>0.33200000000000007</v>
      </c>
      <c r="Y2131" s="4">
        <f t="shared" si="841"/>
        <v>-4.4999999999999929E-2</v>
      </c>
      <c r="Z2131" s="30">
        <f t="shared" si="842"/>
        <v>2015</v>
      </c>
      <c r="AA2131" s="4">
        <f t="shared" si="843"/>
        <v>-1</v>
      </c>
      <c r="AB2131" s="4">
        <f t="shared" si="844"/>
        <v>-1</v>
      </c>
      <c r="AC2131" s="4">
        <f t="shared" si="845"/>
        <v>0</v>
      </c>
      <c r="AD2131" s="4"/>
      <c r="AE2131" s="4">
        <f t="shared" si="846"/>
        <v>-2.4534338259828425E-2</v>
      </c>
      <c r="AF2131" s="31">
        <f t="shared" si="847"/>
        <v>-0.623</v>
      </c>
      <c r="AG2131" s="31">
        <f t="shared" si="848"/>
        <v>-0.66799999999999993</v>
      </c>
      <c r="AH2131" s="3">
        <f t="shared" si="849"/>
        <v>0</v>
      </c>
      <c r="AI2131" s="40" t="b">
        <f t="shared" si="850"/>
        <v>0</v>
      </c>
      <c r="AJ2131" s="3">
        <f t="shared" si="851"/>
        <v>2.4127353501163462E-2</v>
      </c>
      <c r="AK2131" s="3">
        <f t="shared" si="852"/>
        <v>0.77785931449994272</v>
      </c>
    </row>
    <row r="2132" spans="1:37" s="3" customFormat="1" x14ac:dyDescent="0.25">
      <c r="A2132" s="9">
        <v>42274</v>
      </c>
      <c r="B2132" s="1" t="s">
        <v>43</v>
      </c>
      <c r="C2132" s="1" t="s">
        <v>44</v>
      </c>
      <c r="D2132">
        <v>24</v>
      </c>
      <c r="E2132" s="1">
        <v>28</v>
      </c>
      <c r="F2132">
        <f t="shared" si="828"/>
        <v>0</v>
      </c>
      <c r="G2132">
        <f t="shared" si="829"/>
        <v>1</v>
      </c>
      <c r="H2132" s="4">
        <v>1.714</v>
      </c>
      <c r="I2132" s="4">
        <v>2.27</v>
      </c>
      <c r="J2132" s="4">
        <v>1.724</v>
      </c>
      <c r="K2132" s="4">
        <v>2.25</v>
      </c>
      <c r="L2132" s="18">
        <f t="shared" si="830"/>
        <v>50</v>
      </c>
      <c r="M2132" s="18">
        <f t="shared" si="831"/>
        <v>40</v>
      </c>
      <c r="N2132" s="18">
        <f t="shared" si="832"/>
        <v>55</v>
      </c>
      <c r="O2132" s="18">
        <f t="shared" si="833"/>
        <v>40</v>
      </c>
      <c r="P2132" s="4">
        <f t="shared" si="834"/>
        <v>201509</v>
      </c>
      <c r="Q2132" s="23">
        <f t="shared" si="835"/>
        <v>0.75506607929515412</v>
      </c>
      <c r="R2132" s="23">
        <f t="shared" si="836"/>
        <v>-2.1879617988927853</v>
      </c>
      <c r="S2132" s="22">
        <f t="shared" si="837"/>
        <v>-1.4328957195976311</v>
      </c>
      <c r="T2132" s="5">
        <f t="shared" si="838"/>
        <v>1.3243873978996499</v>
      </c>
      <c r="U2132" s="5"/>
      <c r="V2132" s="5"/>
      <c r="W2132" s="5">
        <f t="shared" si="839"/>
        <v>-1</v>
      </c>
      <c r="X2132" s="4">
        <f t="shared" si="840"/>
        <v>-1</v>
      </c>
      <c r="Y2132" s="4">
        <f t="shared" si="841"/>
        <v>0</v>
      </c>
      <c r="Z2132" s="30">
        <f t="shared" si="842"/>
        <v>2015</v>
      </c>
      <c r="AA2132" s="4">
        <f t="shared" si="843"/>
        <v>1.27</v>
      </c>
      <c r="AB2132" s="4">
        <f t="shared" si="844"/>
        <v>1.25</v>
      </c>
      <c r="AC2132" s="4">
        <f t="shared" si="845"/>
        <v>-2.0000000000000018E-2</v>
      </c>
      <c r="AD2132" s="4"/>
      <c r="AE2132" s="4">
        <f t="shared" si="846"/>
        <v>3.3841680496633497E-3</v>
      </c>
      <c r="AF2132" s="31">
        <f t="shared" si="847"/>
        <v>0.27</v>
      </c>
      <c r="AG2132" s="31">
        <f t="shared" si="848"/>
        <v>0.25</v>
      </c>
      <c r="AH2132" s="3">
        <f t="shared" si="849"/>
        <v>0</v>
      </c>
      <c r="AI2132" s="40" t="b">
        <f t="shared" si="850"/>
        <v>0</v>
      </c>
      <c r="AJ2132" s="3">
        <f t="shared" si="851"/>
        <v>2.3398594377510018E-2</v>
      </c>
      <c r="AK2132" s="3">
        <f t="shared" si="852"/>
        <v>0.73682418278000972</v>
      </c>
    </row>
    <row r="2133" spans="1:37" s="3" customFormat="1" x14ac:dyDescent="0.25">
      <c r="A2133" s="9">
        <v>42274</v>
      </c>
      <c r="B2133" s="1" t="s">
        <v>40</v>
      </c>
      <c r="C2133" s="1" t="s">
        <v>42</v>
      </c>
      <c r="D2133">
        <v>27</v>
      </c>
      <c r="E2133" s="1">
        <v>22</v>
      </c>
      <c r="F2133">
        <f t="shared" si="828"/>
        <v>1</v>
      </c>
      <c r="G2133">
        <f t="shared" si="829"/>
        <v>0</v>
      </c>
      <c r="H2133" s="4">
        <v>1.2809999999999999</v>
      </c>
      <c r="I2133" s="4">
        <v>4.0999999999999996</v>
      </c>
      <c r="J2133" s="4">
        <v>1.25</v>
      </c>
      <c r="K2133" s="4">
        <v>4.46</v>
      </c>
      <c r="L2133" s="18">
        <f t="shared" si="830"/>
        <v>70</v>
      </c>
      <c r="M2133" s="18">
        <f t="shared" si="831"/>
        <v>20</v>
      </c>
      <c r="N2133" s="18">
        <f t="shared" si="832"/>
        <v>80</v>
      </c>
      <c r="O2133" s="18">
        <f t="shared" si="833"/>
        <v>20</v>
      </c>
      <c r="P2133" s="4">
        <f t="shared" si="834"/>
        <v>201509</v>
      </c>
      <c r="Q2133" s="23">
        <f t="shared" si="835"/>
        <v>1.2809999999999999</v>
      </c>
      <c r="R2133" s="23">
        <f t="shared" si="836"/>
        <v>-3.8812995063712559</v>
      </c>
      <c r="S2133" s="22">
        <f t="shared" si="837"/>
        <v>-2.6002995063712557</v>
      </c>
      <c r="T2133" s="5">
        <f t="shared" si="838"/>
        <v>3.2006245120999219</v>
      </c>
      <c r="U2133" s="5"/>
      <c r="V2133" s="5"/>
      <c r="W2133" s="5">
        <f t="shared" si="839"/>
        <v>0.28099999999999992</v>
      </c>
      <c r="X2133" s="4">
        <f t="shared" si="840"/>
        <v>0.25</v>
      </c>
      <c r="Y2133" s="4">
        <f t="shared" si="841"/>
        <v>-3.0999999999999917E-2</v>
      </c>
      <c r="Z2133" s="30">
        <f t="shared" si="842"/>
        <v>2015</v>
      </c>
      <c r="AA2133" s="4">
        <f t="shared" si="843"/>
        <v>-1</v>
      </c>
      <c r="AB2133" s="4">
        <f t="shared" si="844"/>
        <v>-1</v>
      </c>
      <c r="AC2133" s="4">
        <f t="shared" si="845"/>
        <v>0</v>
      </c>
      <c r="AD2133" s="4"/>
      <c r="AE2133" s="4">
        <f t="shared" si="846"/>
        <v>-1.935987509757997E-2</v>
      </c>
      <c r="AF2133" s="31">
        <f t="shared" si="847"/>
        <v>-0.71900000000000008</v>
      </c>
      <c r="AG2133" s="31">
        <f t="shared" si="848"/>
        <v>-0.75</v>
      </c>
      <c r="AH2133" s="3">
        <f t="shared" si="849"/>
        <v>0</v>
      </c>
      <c r="AI2133" s="40" t="b">
        <f t="shared" si="850"/>
        <v>0</v>
      </c>
      <c r="AJ2133" s="3">
        <f t="shared" si="851"/>
        <v>2.3954655268537461E-2</v>
      </c>
      <c r="AK2133" s="3">
        <f t="shared" si="852"/>
        <v>0.80492706461666563</v>
      </c>
    </row>
    <row r="2134" spans="1:37" s="3" customFormat="1" x14ac:dyDescent="0.25">
      <c r="A2134" s="9">
        <v>42274</v>
      </c>
      <c r="B2134" s="1" t="s">
        <v>58</v>
      </c>
      <c r="C2134" s="1" t="s">
        <v>54</v>
      </c>
      <c r="D2134">
        <v>20</v>
      </c>
      <c r="E2134" s="1">
        <v>27</v>
      </c>
      <c r="F2134">
        <f t="shared" si="828"/>
        <v>0</v>
      </c>
      <c r="G2134">
        <f t="shared" si="829"/>
        <v>1</v>
      </c>
      <c r="H2134" s="4">
        <v>1.512</v>
      </c>
      <c r="I2134" s="4">
        <v>2.75</v>
      </c>
      <c r="J2134" s="4">
        <v>1.5640000000000001</v>
      </c>
      <c r="K2134" s="4">
        <v>2.59</v>
      </c>
      <c r="L2134" s="18">
        <f t="shared" si="830"/>
        <v>60</v>
      </c>
      <c r="M2134" s="18">
        <f t="shared" si="831"/>
        <v>35</v>
      </c>
      <c r="N2134" s="18">
        <f t="shared" si="832"/>
        <v>60</v>
      </c>
      <c r="O2134" s="18">
        <f t="shared" si="833"/>
        <v>35</v>
      </c>
      <c r="P2134" s="4">
        <f t="shared" si="834"/>
        <v>201509</v>
      </c>
      <c r="Q2134" s="23">
        <f t="shared" si="835"/>
        <v>0.54981818181818187</v>
      </c>
      <c r="R2134" s="23">
        <f t="shared" si="836"/>
        <v>-2.5245535714285712</v>
      </c>
      <c r="S2134" s="22">
        <f t="shared" si="837"/>
        <v>-1.9747353896103892</v>
      </c>
      <c r="T2134" s="5">
        <f t="shared" si="838"/>
        <v>1.8187830687830688</v>
      </c>
      <c r="U2134" s="5"/>
      <c r="V2134" s="5"/>
      <c r="W2134" s="5">
        <f t="shared" si="839"/>
        <v>-1</v>
      </c>
      <c r="X2134" s="4">
        <f t="shared" si="840"/>
        <v>-1</v>
      </c>
      <c r="Y2134" s="4">
        <f t="shared" si="841"/>
        <v>0</v>
      </c>
      <c r="Z2134" s="30">
        <f t="shared" si="842"/>
        <v>2015</v>
      </c>
      <c r="AA2134" s="4">
        <f t="shared" si="843"/>
        <v>1.75</v>
      </c>
      <c r="AB2134" s="4">
        <f t="shared" si="844"/>
        <v>1.5899999999999999</v>
      </c>
      <c r="AC2134" s="4">
        <f t="shared" si="845"/>
        <v>-0.16000000000000014</v>
      </c>
      <c r="AD2134" s="4"/>
      <c r="AE2134" s="4">
        <f t="shared" si="846"/>
        <v>2.1989472117349362E-2</v>
      </c>
      <c r="AF2134" s="31">
        <f t="shared" si="847"/>
        <v>0.75</v>
      </c>
      <c r="AG2134" s="31">
        <f t="shared" si="848"/>
        <v>0.58999999999999986</v>
      </c>
      <c r="AH2134" s="3">
        <f t="shared" si="849"/>
        <v>0</v>
      </c>
      <c r="AI2134" s="40" t="b">
        <f t="shared" si="850"/>
        <v>0</v>
      </c>
      <c r="AJ2134" s="3">
        <f t="shared" si="851"/>
        <v>2.4401689347724131E-2</v>
      </c>
      <c r="AK2134" s="3">
        <f t="shared" si="852"/>
        <v>0.75348436146896947</v>
      </c>
    </row>
    <row r="2135" spans="1:37" s="3" customFormat="1" x14ac:dyDescent="0.25">
      <c r="A2135" s="9">
        <v>42274</v>
      </c>
      <c r="B2135" s="1" t="s">
        <v>37</v>
      </c>
      <c r="C2135" s="1" t="s">
        <v>41</v>
      </c>
      <c r="D2135">
        <v>28</v>
      </c>
      <c r="E2135" s="1">
        <v>39</v>
      </c>
      <c r="F2135">
        <f t="shared" si="828"/>
        <v>0</v>
      </c>
      <c r="G2135">
        <f t="shared" si="829"/>
        <v>1</v>
      </c>
      <c r="H2135" s="4">
        <v>2.0099999999999998</v>
      </c>
      <c r="I2135" s="4">
        <v>1.9</v>
      </c>
      <c r="J2135" s="4">
        <v>1.869</v>
      </c>
      <c r="K2135" s="4">
        <v>2.04</v>
      </c>
      <c r="L2135" s="18">
        <f t="shared" si="830"/>
        <v>40</v>
      </c>
      <c r="M2135" s="18">
        <f t="shared" si="831"/>
        <v>50</v>
      </c>
      <c r="N2135" s="18">
        <f t="shared" si="832"/>
        <v>50</v>
      </c>
      <c r="O2135" s="18">
        <f t="shared" si="833"/>
        <v>45</v>
      </c>
      <c r="P2135" s="4">
        <f t="shared" si="834"/>
        <v>201509</v>
      </c>
      <c r="Q2135" s="23">
        <f t="shared" si="835"/>
        <v>1.0578947368421052</v>
      </c>
      <c r="R2135" s="23">
        <f t="shared" si="836"/>
        <v>-2.1012101210121017</v>
      </c>
      <c r="S2135" s="22">
        <f t="shared" si="837"/>
        <v>-1.0433153841699965</v>
      </c>
      <c r="T2135" s="5">
        <f t="shared" si="838"/>
        <v>0.94527363184079605</v>
      </c>
      <c r="U2135" s="5"/>
      <c r="V2135" s="5"/>
      <c r="W2135" s="5">
        <f t="shared" si="839"/>
        <v>-1</v>
      </c>
      <c r="X2135" s="4">
        <f t="shared" si="840"/>
        <v>-1</v>
      </c>
      <c r="Y2135" s="4">
        <f t="shared" si="841"/>
        <v>0</v>
      </c>
      <c r="Z2135" s="30">
        <f t="shared" si="842"/>
        <v>2015</v>
      </c>
      <c r="AA2135" s="4">
        <f t="shared" si="843"/>
        <v>0.89999999999999991</v>
      </c>
      <c r="AB2135" s="4">
        <f t="shared" si="844"/>
        <v>1.04</v>
      </c>
      <c r="AC2135" s="4">
        <f t="shared" si="845"/>
        <v>0.14000000000000012</v>
      </c>
      <c r="AD2135" s="4"/>
      <c r="AE2135" s="4">
        <f t="shared" si="846"/>
        <v>-3.7533041054758298E-2</v>
      </c>
      <c r="AF2135" s="31">
        <f t="shared" si="847"/>
        <v>-0.10000000000000009</v>
      </c>
      <c r="AG2135" s="31">
        <f t="shared" si="848"/>
        <v>4.0000000000000036E-2</v>
      </c>
      <c r="AH2135" s="3">
        <f t="shared" si="849"/>
        <v>1</v>
      </c>
      <c r="AI2135" s="40">
        <f t="shared" si="850"/>
        <v>1.2291483757682187E-2</v>
      </c>
      <c r="AJ2135" s="3">
        <f t="shared" si="851"/>
        <v>2.3273657289002658E-2</v>
      </c>
      <c r="AK2135" s="3">
        <f t="shared" si="852"/>
        <v>0.73191195933892916</v>
      </c>
    </row>
    <row r="2136" spans="1:37" s="3" customFormat="1" x14ac:dyDescent="0.25">
      <c r="A2136" s="9">
        <v>42274</v>
      </c>
      <c r="B2136" s="1" t="s">
        <v>47</v>
      </c>
      <c r="C2136" s="1" t="s">
        <v>39</v>
      </c>
      <c r="D2136">
        <v>19</v>
      </c>
      <c r="E2136" s="1">
        <v>9</v>
      </c>
      <c r="F2136">
        <f t="shared" si="828"/>
        <v>1</v>
      </c>
      <c r="G2136">
        <f t="shared" si="829"/>
        <v>0</v>
      </c>
      <c r="H2136" s="4">
        <v>1.363</v>
      </c>
      <c r="I2136" s="4">
        <v>3.44</v>
      </c>
      <c r="J2136" s="4">
        <v>1.395</v>
      </c>
      <c r="K2136" s="4">
        <v>3.25</v>
      </c>
      <c r="L2136" s="18">
        <f t="shared" si="830"/>
        <v>70</v>
      </c>
      <c r="M2136" s="18">
        <f t="shared" si="831"/>
        <v>25</v>
      </c>
      <c r="N2136" s="18">
        <f t="shared" si="832"/>
        <v>70</v>
      </c>
      <c r="O2136" s="18">
        <f t="shared" si="833"/>
        <v>30</v>
      </c>
      <c r="P2136" s="4">
        <f t="shared" si="834"/>
        <v>201509</v>
      </c>
      <c r="Q2136" s="23">
        <f t="shared" si="835"/>
        <v>1.363</v>
      </c>
      <c r="R2136" s="23">
        <f t="shared" si="836"/>
        <v>-3.1646570022128895</v>
      </c>
      <c r="S2136" s="22">
        <f t="shared" si="837"/>
        <v>-1.8016570022128895</v>
      </c>
      <c r="T2136" s="5">
        <f t="shared" si="838"/>
        <v>2.5238444607483492</v>
      </c>
      <c r="U2136" s="5"/>
      <c r="V2136" s="5"/>
      <c r="W2136" s="5">
        <f t="shared" si="839"/>
        <v>0.36299999999999999</v>
      </c>
      <c r="X2136" s="4">
        <f t="shared" si="840"/>
        <v>0.39500000000000002</v>
      </c>
      <c r="Y2136" s="4">
        <f t="shared" si="841"/>
        <v>3.2000000000000028E-2</v>
      </c>
      <c r="Z2136" s="30">
        <f t="shared" si="842"/>
        <v>2015</v>
      </c>
      <c r="AA2136" s="4">
        <f t="shared" si="843"/>
        <v>-1</v>
      </c>
      <c r="AB2136" s="4">
        <f t="shared" si="844"/>
        <v>-1</v>
      </c>
      <c r="AC2136" s="4">
        <f t="shared" si="845"/>
        <v>0</v>
      </c>
      <c r="AD2136" s="4"/>
      <c r="AE2136" s="4">
        <f t="shared" si="846"/>
        <v>1.6829837197621766E-2</v>
      </c>
      <c r="AF2136" s="31">
        <f t="shared" si="847"/>
        <v>-0.63700000000000001</v>
      </c>
      <c r="AG2136" s="31">
        <f t="shared" si="848"/>
        <v>-0.60499999999999998</v>
      </c>
      <c r="AH2136" s="3">
        <f t="shared" si="849"/>
        <v>0</v>
      </c>
      <c r="AI2136" s="40" t="b">
        <f t="shared" si="850"/>
        <v>0</v>
      </c>
      <c r="AJ2136" s="3">
        <f t="shared" si="851"/>
        <v>2.3793462419321232E-2</v>
      </c>
      <c r="AK2136" s="3">
        <f t="shared" si="852"/>
        <v>0.78152387223966735</v>
      </c>
    </row>
    <row r="2137" spans="1:37" s="3" customFormat="1" x14ac:dyDescent="0.25">
      <c r="A2137" s="9">
        <v>42274</v>
      </c>
      <c r="B2137" s="1" t="s">
        <v>60</v>
      </c>
      <c r="C2137" s="1" t="s">
        <v>64</v>
      </c>
      <c r="D2137">
        <v>31</v>
      </c>
      <c r="E2137" s="1">
        <v>14</v>
      </c>
      <c r="F2137">
        <f t="shared" si="828"/>
        <v>1</v>
      </c>
      <c r="G2137">
        <f t="shared" si="829"/>
        <v>0</v>
      </c>
      <c r="H2137" s="4">
        <v>1.7509999999999999</v>
      </c>
      <c r="I2137" s="4">
        <v>2.2000000000000002</v>
      </c>
      <c r="J2137" s="4">
        <v>1.8129999999999999</v>
      </c>
      <c r="K2137" s="4">
        <v>2.11</v>
      </c>
      <c r="L2137" s="18">
        <f t="shared" si="830"/>
        <v>50</v>
      </c>
      <c r="M2137" s="18">
        <f t="shared" si="831"/>
        <v>45</v>
      </c>
      <c r="N2137" s="18">
        <f t="shared" si="832"/>
        <v>55</v>
      </c>
      <c r="O2137" s="18">
        <f t="shared" si="833"/>
        <v>45</v>
      </c>
      <c r="P2137" s="4">
        <f t="shared" si="834"/>
        <v>201509</v>
      </c>
      <c r="Q2137" s="23">
        <f t="shared" si="835"/>
        <v>1.7509999999999999</v>
      </c>
      <c r="R2137" s="23">
        <f t="shared" si="836"/>
        <v>-2.1648912561029738</v>
      </c>
      <c r="S2137" s="22">
        <f t="shared" si="837"/>
        <v>-0.41389125610297395</v>
      </c>
      <c r="T2137" s="5">
        <f t="shared" si="838"/>
        <v>1.2564249000571104</v>
      </c>
      <c r="U2137" s="5"/>
      <c r="V2137" s="5"/>
      <c r="W2137" s="5">
        <f t="shared" si="839"/>
        <v>0.75099999999999989</v>
      </c>
      <c r="X2137" s="4">
        <f t="shared" si="840"/>
        <v>0.81299999999999994</v>
      </c>
      <c r="Y2137" s="4">
        <f t="shared" si="841"/>
        <v>6.2000000000000055E-2</v>
      </c>
      <c r="Z2137" s="30">
        <f t="shared" si="842"/>
        <v>2015</v>
      </c>
      <c r="AA2137" s="4">
        <f t="shared" si="843"/>
        <v>-1</v>
      </c>
      <c r="AB2137" s="4">
        <f t="shared" si="844"/>
        <v>-1</v>
      </c>
      <c r="AC2137" s="4">
        <f t="shared" si="845"/>
        <v>0</v>
      </c>
      <c r="AD2137" s="4"/>
      <c r="AE2137" s="4">
        <f t="shared" si="846"/>
        <v>1.9530247155277847E-2</v>
      </c>
      <c r="AF2137" s="31">
        <f t="shared" si="847"/>
        <v>-0.24900000000000011</v>
      </c>
      <c r="AG2137" s="31">
        <f t="shared" si="848"/>
        <v>-0.18700000000000006</v>
      </c>
      <c r="AH2137" s="3">
        <f t="shared" si="849"/>
        <v>0</v>
      </c>
      <c r="AI2137" s="40" t="b">
        <f t="shared" si="850"/>
        <v>0</v>
      </c>
      <c r="AJ2137" s="3">
        <f t="shared" si="851"/>
        <v>2.5006327512022253E-2</v>
      </c>
      <c r="AK2137" s="3">
        <f t="shared" si="852"/>
        <v>0.73375014748867118</v>
      </c>
    </row>
    <row r="2138" spans="1:37" s="3" customFormat="1" x14ac:dyDescent="0.25">
      <c r="A2138" s="9">
        <v>42274</v>
      </c>
      <c r="B2138" s="1" t="s">
        <v>52</v>
      </c>
      <c r="C2138" s="1" t="s">
        <v>56</v>
      </c>
      <c r="D2138">
        <v>51</v>
      </c>
      <c r="E2138" s="1">
        <v>17</v>
      </c>
      <c r="F2138">
        <f t="shared" si="828"/>
        <v>1</v>
      </c>
      <c r="G2138">
        <f t="shared" si="829"/>
        <v>0</v>
      </c>
      <c r="H2138" s="4">
        <v>1.095</v>
      </c>
      <c r="I2138" s="4">
        <v>8.98</v>
      </c>
      <c r="J2138" s="4">
        <v>1.0760000000000001</v>
      </c>
      <c r="K2138" s="4">
        <v>10.44</v>
      </c>
      <c r="L2138" s="18">
        <f t="shared" si="830"/>
        <v>90</v>
      </c>
      <c r="M2138" s="18">
        <f t="shared" si="831"/>
        <v>10</v>
      </c>
      <c r="N2138" s="18">
        <f t="shared" si="832"/>
        <v>90</v>
      </c>
      <c r="O2138" s="18">
        <f t="shared" si="833"/>
        <v>5</v>
      </c>
      <c r="P2138" s="4">
        <f t="shared" si="834"/>
        <v>201509</v>
      </c>
      <c r="Q2138" s="23">
        <f t="shared" si="835"/>
        <v>1.095</v>
      </c>
      <c r="R2138" s="23">
        <f t="shared" si="836"/>
        <v>-10.651629072681708</v>
      </c>
      <c r="S2138" s="22">
        <f t="shared" si="837"/>
        <v>-9.5566290726817069</v>
      </c>
      <c r="T2138" s="5">
        <f t="shared" si="838"/>
        <v>8.2009132420091326</v>
      </c>
      <c r="U2138" s="5"/>
      <c r="V2138" s="5"/>
      <c r="W2138" s="5">
        <f t="shared" si="839"/>
        <v>9.4999999999999973E-2</v>
      </c>
      <c r="X2138" s="4">
        <f t="shared" si="840"/>
        <v>7.6000000000000068E-2</v>
      </c>
      <c r="Y2138" s="4">
        <f t="shared" si="841"/>
        <v>-1.8999999999999906E-2</v>
      </c>
      <c r="Z2138" s="30">
        <f t="shared" si="842"/>
        <v>2015</v>
      </c>
      <c r="AA2138" s="4">
        <f t="shared" si="843"/>
        <v>-1</v>
      </c>
      <c r="AB2138" s="4">
        <f t="shared" si="844"/>
        <v>-1</v>
      </c>
      <c r="AC2138" s="4">
        <f t="shared" si="845"/>
        <v>0</v>
      </c>
      <c r="AD2138" s="4"/>
      <c r="AE2138" s="4">
        <f t="shared" si="846"/>
        <v>-1.6126020607356795E-2</v>
      </c>
      <c r="AF2138" s="31">
        <f t="shared" si="847"/>
        <v>-0.90500000000000003</v>
      </c>
      <c r="AG2138" s="31">
        <f t="shared" si="848"/>
        <v>-0.92399999999999993</v>
      </c>
      <c r="AH2138" s="3">
        <f t="shared" si="849"/>
        <v>0</v>
      </c>
      <c r="AI2138" s="40" t="b">
        <f t="shared" si="850"/>
        <v>0</v>
      </c>
      <c r="AJ2138" s="3">
        <f t="shared" si="851"/>
        <v>2.4009925558312717E-2</v>
      </c>
      <c r="AK2138" s="3">
        <f t="shared" si="852"/>
        <v>0.89580085794483277</v>
      </c>
    </row>
    <row r="2139" spans="1:37" s="3" customFormat="1" x14ac:dyDescent="0.25">
      <c r="A2139" s="9">
        <v>42274</v>
      </c>
      <c r="B2139" s="1" t="s">
        <v>53</v>
      </c>
      <c r="C2139" s="1" t="s">
        <v>55</v>
      </c>
      <c r="D2139">
        <v>17</v>
      </c>
      <c r="E2139" s="1">
        <v>24</v>
      </c>
      <c r="F2139">
        <f t="shared" si="828"/>
        <v>0</v>
      </c>
      <c r="G2139">
        <f t="shared" si="829"/>
        <v>1</v>
      </c>
      <c r="H2139" s="4">
        <v>1.7509999999999999</v>
      </c>
      <c r="I2139" s="4">
        <v>2.2000000000000002</v>
      </c>
      <c r="J2139" s="4">
        <v>1.617</v>
      </c>
      <c r="K2139" s="4">
        <v>2.46</v>
      </c>
      <c r="L2139" s="18">
        <f t="shared" si="830"/>
        <v>50</v>
      </c>
      <c r="M2139" s="18">
        <f t="shared" si="831"/>
        <v>45</v>
      </c>
      <c r="N2139" s="18">
        <f t="shared" si="832"/>
        <v>60</v>
      </c>
      <c r="O2139" s="18">
        <f t="shared" si="833"/>
        <v>40</v>
      </c>
      <c r="P2139" s="4">
        <f t="shared" si="834"/>
        <v>201509</v>
      </c>
      <c r="Q2139" s="23">
        <f t="shared" si="835"/>
        <v>0.79590909090909079</v>
      </c>
      <c r="R2139" s="23">
        <f t="shared" si="836"/>
        <v>-2.1648912561029738</v>
      </c>
      <c r="S2139" s="22">
        <f t="shared" si="837"/>
        <v>-1.3689821651938829</v>
      </c>
      <c r="T2139" s="5">
        <f t="shared" si="838"/>
        <v>1.2564249000571104</v>
      </c>
      <c r="U2139" s="5"/>
      <c r="V2139" s="5"/>
      <c r="W2139" s="5">
        <f t="shared" si="839"/>
        <v>-1</v>
      </c>
      <c r="X2139" s="4">
        <f t="shared" si="840"/>
        <v>-1</v>
      </c>
      <c r="Y2139" s="4">
        <f t="shared" si="841"/>
        <v>0</v>
      </c>
      <c r="Z2139" s="30">
        <f t="shared" si="842"/>
        <v>2015</v>
      </c>
      <c r="AA2139" s="4">
        <f t="shared" si="843"/>
        <v>1.2000000000000002</v>
      </c>
      <c r="AB2139" s="4">
        <f t="shared" si="844"/>
        <v>1.46</v>
      </c>
      <c r="AC2139" s="4">
        <f t="shared" si="845"/>
        <v>0.25999999999999979</v>
      </c>
      <c r="AD2139" s="4"/>
      <c r="AE2139" s="4">
        <f t="shared" si="846"/>
        <v>-4.7326962559074759E-2</v>
      </c>
      <c r="AF2139" s="31">
        <f t="shared" si="847"/>
        <v>0.20000000000000018</v>
      </c>
      <c r="AG2139" s="31">
        <f t="shared" si="848"/>
        <v>0.45999999999999996</v>
      </c>
      <c r="AH2139" s="3">
        <f t="shared" si="849"/>
        <v>1</v>
      </c>
      <c r="AI2139" s="40">
        <f t="shared" si="850"/>
        <v>2.2393707660663065E-2</v>
      </c>
      <c r="AJ2139" s="3">
        <f t="shared" si="851"/>
        <v>2.5006327512022253E-2</v>
      </c>
      <c r="AK2139" s="3">
        <f t="shared" si="852"/>
        <v>0.73375014748867118</v>
      </c>
    </row>
    <row r="2140" spans="1:37" s="3" customFormat="1" x14ac:dyDescent="0.25">
      <c r="A2140" s="9">
        <v>42274</v>
      </c>
      <c r="B2140" s="1" t="s">
        <v>59</v>
      </c>
      <c r="C2140" s="1" t="s">
        <v>57</v>
      </c>
      <c r="D2140">
        <v>6</v>
      </c>
      <c r="E2140" s="1">
        <v>12</v>
      </c>
      <c r="F2140">
        <f t="shared" si="828"/>
        <v>0</v>
      </c>
      <c r="G2140">
        <f t="shared" si="829"/>
        <v>1</v>
      </c>
      <c r="H2140" s="4">
        <v>2.06</v>
      </c>
      <c r="I2140" s="4">
        <v>1.8540000000000001</v>
      </c>
      <c r="J2140" s="4">
        <v>1.8129999999999999</v>
      </c>
      <c r="K2140" s="4">
        <v>2.11</v>
      </c>
      <c r="L2140" s="18">
        <f t="shared" si="830"/>
        <v>40</v>
      </c>
      <c r="M2140" s="18">
        <f t="shared" si="831"/>
        <v>50</v>
      </c>
      <c r="N2140" s="18">
        <f t="shared" si="832"/>
        <v>55</v>
      </c>
      <c r="O2140" s="18">
        <f t="shared" si="833"/>
        <v>45</v>
      </c>
      <c r="P2140" s="4">
        <f t="shared" si="834"/>
        <v>201509</v>
      </c>
      <c r="Q2140" s="23">
        <f t="shared" si="835"/>
        <v>1.1111111111111112</v>
      </c>
      <c r="R2140" s="23">
        <f t="shared" si="836"/>
        <v>-2.1143564137687241</v>
      </c>
      <c r="S2140" s="22">
        <f t="shared" si="837"/>
        <v>-1.0032453026576129</v>
      </c>
      <c r="T2140" s="5">
        <f t="shared" si="838"/>
        <v>0.9</v>
      </c>
      <c r="U2140" s="5"/>
      <c r="V2140" s="5"/>
      <c r="W2140" s="5">
        <f t="shared" si="839"/>
        <v>-1</v>
      </c>
      <c r="X2140" s="4">
        <f t="shared" si="840"/>
        <v>-1</v>
      </c>
      <c r="Y2140" s="4">
        <f t="shared" si="841"/>
        <v>0</v>
      </c>
      <c r="Z2140" s="30">
        <f t="shared" si="842"/>
        <v>2015</v>
      </c>
      <c r="AA2140" s="4">
        <f t="shared" si="843"/>
        <v>0.85400000000000009</v>
      </c>
      <c r="AB2140" s="4">
        <f t="shared" si="844"/>
        <v>1.1099999999999999</v>
      </c>
      <c r="AC2140" s="4">
        <f t="shared" si="845"/>
        <v>0.25599999999999978</v>
      </c>
      <c r="AD2140" s="4"/>
      <c r="AE2140" s="4">
        <f t="shared" si="846"/>
        <v>-6.6135086939525189E-2</v>
      </c>
      <c r="AF2140" s="31">
        <f t="shared" si="847"/>
        <v>-0.14599999999999991</v>
      </c>
      <c r="AG2140" s="31">
        <f t="shared" si="848"/>
        <v>0.10999999999999988</v>
      </c>
      <c r="AH2140" s="3">
        <f t="shared" si="849"/>
        <v>1</v>
      </c>
      <c r="AI2140" s="40">
        <f t="shared" si="850"/>
        <v>4.0629457507016964E-2</v>
      </c>
      <c r="AJ2140" s="3">
        <f t="shared" si="851"/>
        <v>2.421052631578946E-2</v>
      </c>
      <c r="AK2140" s="3">
        <f t="shared" si="852"/>
        <v>0.73167142704151189</v>
      </c>
    </row>
    <row r="2141" spans="1:37" s="3" customFormat="1" x14ac:dyDescent="0.25">
      <c r="A2141" s="9">
        <v>42274</v>
      </c>
      <c r="B2141" s="1" t="s">
        <v>50</v>
      </c>
      <c r="C2141" s="1" t="s">
        <v>36</v>
      </c>
      <c r="D2141">
        <v>33</v>
      </c>
      <c r="E2141" s="1">
        <v>35</v>
      </c>
      <c r="F2141">
        <f t="shared" si="828"/>
        <v>0</v>
      </c>
      <c r="G2141">
        <f t="shared" si="829"/>
        <v>1</v>
      </c>
      <c r="H2141" s="4">
        <v>2.62</v>
      </c>
      <c r="I2141" s="4">
        <v>1.5549999999999999</v>
      </c>
      <c r="J2141" s="4">
        <v>2.56</v>
      </c>
      <c r="K2141" s="4">
        <v>1.5780000000000001</v>
      </c>
      <c r="L2141" s="18">
        <f t="shared" si="830"/>
        <v>30</v>
      </c>
      <c r="M2141" s="18">
        <f t="shared" si="831"/>
        <v>60</v>
      </c>
      <c r="N2141" s="18">
        <f t="shared" si="832"/>
        <v>35</v>
      </c>
      <c r="O2141" s="18">
        <f t="shared" si="833"/>
        <v>60</v>
      </c>
      <c r="P2141" s="4">
        <f t="shared" si="834"/>
        <v>201509</v>
      </c>
      <c r="Q2141" s="23">
        <f t="shared" si="835"/>
        <v>1.684887459807074</v>
      </c>
      <c r="R2141" s="23">
        <f t="shared" si="836"/>
        <v>-2.4190857524190861</v>
      </c>
      <c r="S2141" s="22">
        <f t="shared" si="837"/>
        <v>-0.73419829261201208</v>
      </c>
      <c r="T2141" s="5">
        <f t="shared" si="838"/>
        <v>0.5935114503816793</v>
      </c>
      <c r="U2141" s="5"/>
      <c r="V2141" s="5"/>
      <c r="W2141" s="5">
        <f t="shared" si="839"/>
        <v>-1</v>
      </c>
      <c r="X2141" s="4">
        <f t="shared" si="840"/>
        <v>-1</v>
      </c>
      <c r="Y2141" s="4">
        <f t="shared" si="841"/>
        <v>0</v>
      </c>
      <c r="Z2141" s="30">
        <f t="shared" si="842"/>
        <v>2015</v>
      </c>
      <c r="AA2141" s="4">
        <f t="shared" si="843"/>
        <v>0.55499999999999994</v>
      </c>
      <c r="AB2141" s="4">
        <f t="shared" si="844"/>
        <v>0.57800000000000007</v>
      </c>
      <c r="AC2141" s="4">
        <f t="shared" si="845"/>
        <v>2.3000000000000131E-2</v>
      </c>
      <c r="AD2141" s="4"/>
      <c r="AE2141" s="4">
        <f t="shared" si="846"/>
        <v>-8.9456106870229313E-3</v>
      </c>
      <c r="AF2141" s="31">
        <f t="shared" si="847"/>
        <v>-0.44500000000000006</v>
      </c>
      <c r="AG2141" s="31">
        <f t="shared" si="848"/>
        <v>-0.42199999999999993</v>
      </c>
      <c r="AH2141" s="3">
        <f t="shared" si="849"/>
        <v>0</v>
      </c>
      <c r="AI2141" s="40" t="b">
        <f t="shared" si="850"/>
        <v>0</v>
      </c>
      <c r="AJ2141" s="3">
        <f t="shared" si="851"/>
        <v>2.4167664670658784E-2</v>
      </c>
      <c r="AK2141" s="3">
        <f t="shared" si="852"/>
        <v>0.74846807735862297</v>
      </c>
    </row>
    <row r="2142" spans="1:37" s="3" customFormat="1" x14ac:dyDescent="0.25">
      <c r="A2142" s="9">
        <v>42271</v>
      </c>
      <c r="B2142" s="1" t="s">
        <v>34</v>
      </c>
      <c r="C2142" s="1" t="s">
        <v>48</v>
      </c>
      <c r="D2142">
        <v>32</v>
      </c>
      <c r="E2142" s="1">
        <v>21</v>
      </c>
      <c r="F2142">
        <f t="shared" si="828"/>
        <v>1</v>
      </c>
      <c r="G2142">
        <f t="shared" si="829"/>
        <v>0</v>
      </c>
      <c r="H2142" s="4">
        <v>1.492</v>
      </c>
      <c r="I2142" s="4">
        <v>2.82</v>
      </c>
      <c r="J2142" s="4">
        <v>1.5980000000000001</v>
      </c>
      <c r="K2142" s="4">
        <v>2.5099999999999998</v>
      </c>
      <c r="L2142" s="18">
        <f t="shared" si="830"/>
        <v>60</v>
      </c>
      <c r="M2142" s="18">
        <f t="shared" si="831"/>
        <v>35</v>
      </c>
      <c r="N2142" s="18">
        <f t="shared" si="832"/>
        <v>60</v>
      </c>
      <c r="O2142" s="18">
        <f t="shared" si="833"/>
        <v>35</v>
      </c>
      <c r="P2142" s="4">
        <f t="shared" si="834"/>
        <v>201509</v>
      </c>
      <c r="Q2142" s="23">
        <f t="shared" si="835"/>
        <v>1.492</v>
      </c>
      <c r="R2142" s="23">
        <f t="shared" si="836"/>
        <v>-2.5819708746538019</v>
      </c>
      <c r="S2142" s="22">
        <f t="shared" si="837"/>
        <v>-1.0899708746538019</v>
      </c>
      <c r="T2142" s="5">
        <f t="shared" si="838"/>
        <v>1.8900804289544235</v>
      </c>
      <c r="U2142" s="5"/>
      <c r="V2142" s="5"/>
      <c r="W2142" s="5">
        <f t="shared" si="839"/>
        <v>0.49199999999999999</v>
      </c>
      <c r="X2142" s="4">
        <f t="shared" si="840"/>
        <v>0.59800000000000009</v>
      </c>
      <c r="Y2142" s="4">
        <f t="shared" si="841"/>
        <v>0.10600000000000009</v>
      </c>
      <c r="Z2142" s="30">
        <f t="shared" si="842"/>
        <v>2015</v>
      </c>
      <c r="AA2142" s="4">
        <f t="shared" si="843"/>
        <v>-1</v>
      </c>
      <c r="AB2142" s="4">
        <f t="shared" si="844"/>
        <v>-1</v>
      </c>
      <c r="AC2142" s="4">
        <f t="shared" si="845"/>
        <v>0</v>
      </c>
      <c r="AD2142" s="4"/>
      <c r="AE2142" s="4">
        <f t="shared" si="846"/>
        <v>4.4459059078539864E-2</v>
      </c>
      <c r="AF2142" s="31">
        <f t="shared" si="847"/>
        <v>-0.50800000000000001</v>
      </c>
      <c r="AG2142" s="31">
        <f t="shared" si="848"/>
        <v>-0.40199999999999991</v>
      </c>
      <c r="AH2142" s="3">
        <f t="shared" si="849"/>
        <v>1</v>
      </c>
      <c r="AI2142" s="40">
        <f t="shared" si="850"/>
        <v>1.9607843137254832E-2</v>
      </c>
      <c r="AJ2142" s="3">
        <f t="shared" si="851"/>
        <v>2.4248608534322647E-2</v>
      </c>
      <c r="AK2142" s="3">
        <f t="shared" si="852"/>
        <v>0.75641929155465437</v>
      </c>
    </row>
    <row r="2143" spans="1:37" s="3" customFormat="1" x14ac:dyDescent="0.25">
      <c r="A2143" s="9">
        <v>42268</v>
      </c>
      <c r="B2143" s="1" t="s">
        <v>36</v>
      </c>
      <c r="C2143" s="1" t="s">
        <v>53</v>
      </c>
      <c r="D2143">
        <v>7</v>
      </c>
      <c r="E2143" s="1">
        <v>20</v>
      </c>
      <c r="F2143">
        <f t="shared" si="828"/>
        <v>0</v>
      </c>
      <c r="G2143">
        <f t="shared" si="829"/>
        <v>1</v>
      </c>
      <c r="H2143" s="4">
        <v>1.3440000000000001</v>
      </c>
      <c r="I2143" s="4">
        <v>3.56</v>
      </c>
      <c r="J2143" s="4">
        <v>1.4159999999999999</v>
      </c>
      <c r="K2143" s="4">
        <v>3.14</v>
      </c>
      <c r="L2143" s="18">
        <f t="shared" si="830"/>
        <v>70</v>
      </c>
      <c r="M2143" s="18">
        <f t="shared" si="831"/>
        <v>25</v>
      </c>
      <c r="N2143" s="18">
        <f t="shared" si="832"/>
        <v>70</v>
      </c>
      <c r="O2143" s="18">
        <f t="shared" si="833"/>
        <v>30</v>
      </c>
      <c r="P2143" s="4">
        <f t="shared" si="834"/>
        <v>201509</v>
      </c>
      <c r="Q2143" s="23">
        <f t="shared" si="835"/>
        <v>0.37752808988764047</v>
      </c>
      <c r="R2143" s="23">
        <f t="shared" si="836"/>
        <v>-3.2976017441860459</v>
      </c>
      <c r="S2143" s="22">
        <f t="shared" si="837"/>
        <v>-2.9200736542984056</v>
      </c>
      <c r="T2143" s="5">
        <f t="shared" si="838"/>
        <v>2.6488095238095237</v>
      </c>
      <c r="U2143" s="5"/>
      <c r="V2143" s="5"/>
      <c r="W2143" s="5">
        <f t="shared" si="839"/>
        <v>-1</v>
      </c>
      <c r="X2143" s="4">
        <f t="shared" si="840"/>
        <v>-1</v>
      </c>
      <c r="Y2143" s="4">
        <f t="shared" si="841"/>
        <v>0</v>
      </c>
      <c r="Z2143" s="30">
        <f t="shared" si="842"/>
        <v>2015</v>
      </c>
      <c r="AA2143" s="4">
        <f t="shared" si="843"/>
        <v>2.56</v>
      </c>
      <c r="AB2143" s="4">
        <f t="shared" si="844"/>
        <v>2.14</v>
      </c>
      <c r="AC2143" s="4">
        <f t="shared" si="845"/>
        <v>-0.41999999999999993</v>
      </c>
      <c r="AD2143" s="4"/>
      <c r="AE2143" s="4">
        <f t="shared" si="846"/>
        <v>3.7832929782082192E-2</v>
      </c>
      <c r="AF2143" s="31">
        <f t="shared" si="847"/>
        <v>1.56</v>
      </c>
      <c r="AG2143" s="31">
        <f t="shared" si="848"/>
        <v>1.1400000000000001</v>
      </c>
      <c r="AH2143" s="3">
        <f t="shared" si="849"/>
        <v>1</v>
      </c>
      <c r="AI2143" s="40">
        <f t="shared" si="850"/>
        <v>1.2886434329968832E-2</v>
      </c>
      <c r="AJ2143" s="3">
        <f t="shared" si="851"/>
        <v>2.4339314845024385E-2</v>
      </c>
      <c r="AK2143" s="3">
        <f t="shared" si="852"/>
        <v>0.78578398887855438</v>
      </c>
    </row>
    <row r="2144" spans="1:37" s="3" customFormat="1" x14ac:dyDescent="0.25">
      <c r="A2144" s="9">
        <v>42267</v>
      </c>
      <c r="B2144" s="1" t="s">
        <v>62</v>
      </c>
      <c r="C2144" s="1" t="s">
        <v>61</v>
      </c>
      <c r="D2144">
        <v>27</v>
      </c>
      <c r="E2144" s="1">
        <v>17</v>
      </c>
      <c r="F2144">
        <f t="shared" si="828"/>
        <v>1</v>
      </c>
      <c r="G2144">
        <f t="shared" si="829"/>
        <v>0</v>
      </c>
      <c r="H2144" s="4">
        <v>1.526</v>
      </c>
      <c r="I2144" s="4">
        <v>2.71</v>
      </c>
      <c r="J2144" s="4">
        <v>1.54</v>
      </c>
      <c r="K2144" s="4">
        <v>2.66</v>
      </c>
      <c r="L2144" s="18">
        <f t="shared" si="830"/>
        <v>60</v>
      </c>
      <c r="M2144" s="18">
        <f t="shared" si="831"/>
        <v>35</v>
      </c>
      <c r="N2144" s="18">
        <f t="shared" si="832"/>
        <v>60</v>
      </c>
      <c r="O2144" s="18">
        <f t="shared" si="833"/>
        <v>35</v>
      </c>
      <c r="P2144" s="4">
        <f t="shared" si="834"/>
        <v>201509</v>
      </c>
      <c r="Q2144" s="23">
        <f t="shared" si="835"/>
        <v>1.526</v>
      </c>
      <c r="R2144" s="23">
        <f t="shared" si="836"/>
        <v>-2.4859360060480729</v>
      </c>
      <c r="S2144" s="22">
        <f t="shared" si="837"/>
        <v>-0.95993600604807283</v>
      </c>
      <c r="T2144" s="5">
        <f t="shared" si="838"/>
        <v>1.7758846657929226</v>
      </c>
      <c r="U2144" s="5"/>
      <c r="V2144" s="5"/>
      <c r="W2144" s="5">
        <f t="shared" si="839"/>
        <v>0.52600000000000002</v>
      </c>
      <c r="X2144" s="4">
        <f t="shared" si="840"/>
        <v>0.54</v>
      </c>
      <c r="Y2144" s="4">
        <f t="shared" si="841"/>
        <v>1.4000000000000012E-2</v>
      </c>
      <c r="Z2144" s="30">
        <f t="shared" si="842"/>
        <v>2015</v>
      </c>
      <c r="AA2144" s="4">
        <f t="shared" si="843"/>
        <v>-1</v>
      </c>
      <c r="AB2144" s="4">
        <f t="shared" si="844"/>
        <v>-1</v>
      </c>
      <c r="AC2144" s="4">
        <f t="shared" si="845"/>
        <v>0</v>
      </c>
      <c r="AD2144" s="4"/>
      <c r="AE2144" s="4">
        <f t="shared" si="846"/>
        <v>5.9573454068866383E-3</v>
      </c>
      <c r="AF2144" s="31">
        <f t="shared" si="847"/>
        <v>-0.47399999999999998</v>
      </c>
      <c r="AG2144" s="31">
        <f t="shared" si="848"/>
        <v>-0.45999999999999996</v>
      </c>
      <c r="AH2144" s="3">
        <f t="shared" si="849"/>
        <v>0</v>
      </c>
      <c r="AI2144" s="40" t="b">
        <f t="shared" si="850"/>
        <v>0</v>
      </c>
      <c r="AJ2144" s="3">
        <f t="shared" si="851"/>
        <v>2.3734655335221788E-2</v>
      </c>
      <c r="AK2144" s="3">
        <f t="shared" si="852"/>
        <v>0.7523100973544814</v>
      </c>
    </row>
    <row r="2145" spans="1:37" s="3" customFormat="1" x14ac:dyDescent="0.25">
      <c r="A2145" s="9">
        <v>42267</v>
      </c>
      <c r="B2145" s="1" t="s">
        <v>55</v>
      </c>
      <c r="C2145" s="1" t="s">
        <v>37</v>
      </c>
      <c r="D2145">
        <v>10</v>
      </c>
      <c r="E2145" s="1">
        <v>20</v>
      </c>
      <c r="F2145">
        <f t="shared" si="828"/>
        <v>0</v>
      </c>
      <c r="G2145">
        <f t="shared" si="829"/>
        <v>1</v>
      </c>
      <c r="H2145" s="4">
        <v>1.454</v>
      </c>
      <c r="I2145" s="4">
        <v>2.97</v>
      </c>
      <c r="J2145" s="4">
        <v>1.35</v>
      </c>
      <c r="K2145" s="4">
        <v>3.52</v>
      </c>
      <c r="L2145" s="18">
        <f t="shared" si="830"/>
        <v>60</v>
      </c>
      <c r="M2145" s="18">
        <f t="shared" si="831"/>
        <v>30</v>
      </c>
      <c r="N2145" s="18">
        <f t="shared" si="832"/>
        <v>70</v>
      </c>
      <c r="O2145" s="18">
        <f t="shared" si="833"/>
        <v>25</v>
      </c>
      <c r="P2145" s="4">
        <f t="shared" si="834"/>
        <v>201509</v>
      </c>
      <c r="Q2145" s="23">
        <f t="shared" si="835"/>
        <v>0.48956228956228953</v>
      </c>
      <c r="R2145" s="23">
        <f t="shared" si="836"/>
        <v>-2.7102573850041374</v>
      </c>
      <c r="S2145" s="22">
        <f t="shared" si="837"/>
        <v>-2.2206950954418478</v>
      </c>
      <c r="T2145" s="5">
        <f t="shared" si="838"/>
        <v>2.0426409903713894</v>
      </c>
      <c r="U2145" s="5"/>
      <c r="V2145" s="5"/>
      <c r="W2145" s="5">
        <f t="shared" si="839"/>
        <v>-1</v>
      </c>
      <c r="X2145" s="4">
        <f t="shared" si="840"/>
        <v>-1</v>
      </c>
      <c r="Y2145" s="4">
        <f t="shared" si="841"/>
        <v>0</v>
      </c>
      <c r="Z2145" s="30">
        <f t="shared" si="842"/>
        <v>2015</v>
      </c>
      <c r="AA2145" s="4">
        <f t="shared" si="843"/>
        <v>1.9700000000000002</v>
      </c>
      <c r="AB2145" s="4">
        <f t="shared" si="844"/>
        <v>2.52</v>
      </c>
      <c r="AC2145" s="4">
        <f t="shared" si="845"/>
        <v>0.54999999999999982</v>
      </c>
      <c r="AD2145" s="4"/>
      <c r="AE2145" s="4">
        <f t="shared" si="846"/>
        <v>-5.2982831524784668E-2</v>
      </c>
      <c r="AF2145" s="31">
        <f t="shared" si="847"/>
        <v>0.9700000000000002</v>
      </c>
      <c r="AG2145" s="31">
        <f t="shared" si="848"/>
        <v>1.52</v>
      </c>
      <c r="AH2145" s="3">
        <f t="shared" si="849"/>
        <v>1</v>
      </c>
      <c r="AI2145" s="40">
        <f t="shared" si="850"/>
        <v>2.8151181693134797E-2</v>
      </c>
      <c r="AJ2145" s="3">
        <f t="shared" si="851"/>
        <v>2.3874321880650973E-2</v>
      </c>
      <c r="AK2145" s="3">
        <f t="shared" si="852"/>
        <v>0.76276792549143591</v>
      </c>
    </row>
    <row r="2146" spans="1:37" s="3" customFormat="1" x14ac:dyDescent="0.25">
      <c r="A2146" s="9">
        <v>42267</v>
      </c>
      <c r="B2146" s="1" t="s">
        <v>56</v>
      </c>
      <c r="C2146" s="1" t="s">
        <v>51</v>
      </c>
      <c r="D2146">
        <v>23</v>
      </c>
      <c r="E2146" s="1">
        <v>20</v>
      </c>
      <c r="F2146">
        <f t="shared" si="828"/>
        <v>1</v>
      </c>
      <c r="G2146">
        <f t="shared" si="829"/>
        <v>0</v>
      </c>
      <c r="H2146" s="4">
        <v>3.22</v>
      </c>
      <c r="I2146" s="4">
        <v>1.4</v>
      </c>
      <c r="J2146" s="4">
        <v>3.05</v>
      </c>
      <c r="K2146" s="4">
        <v>1.4339999999999999</v>
      </c>
      <c r="L2146" s="18">
        <f t="shared" si="830"/>
        <v>30</v>
      </c>
      <c r="M2146" s="18">
        <f t="shared" si="831"/>
        <v>70</v>
      </c>
      <c r="N2146" s="18">
        <f t="shared" si="832"/>
        <v>30</v>
      </c>
      <c r="O2146" s="18">
        <f t="shared" si="833"/>
        <v>65</v>
      </c>
      <c r="P2146" s="4">
        <f t="shared" si="834"/>
        <v>201509</v>
      </c>
      <c r="Q2146" s="23">
        <f t="shared" si="835"/>
        <v>3.22</v>
      </c>
      <c r="R2146" s="23">
        <f t="shared" si="836"/>
        <v>-2.9504504504504507</v>
      </c>
      <c r="S2146" s="22">
        <f t="shared" si="837"/>
        <v>0.26954954954954946</v>
      </c>
      <c r="T2146" s="5">
        <f t="shared" si="838"/>
        <v>0.43478260869565211</v>
      </c>
      <c r="U2146" s="5"/>
      <c r="V2146" s="5"/>
      <c r="W2146" s="5">
        <f t="shared" si="839"/>
        <v>2.2200000000000002</v>
      </c>
      <c r="X2146" s="4">
        <f t="shared" si="840"/>
        <v>2.0499999999999998</v>
      </c>
      <c r="Y2146" s="4">
        <f t="shared" si="841"/>
        <v>-0.17000000000000037</v>
      </c>
      <c r="Z2146" s="30">
        <f t="shared" si="842"/>
        <v>2015</v>
      </c>
      <c r="AA2146" s="4">
        <f t="shared" si="843"/>
        <v>-1</v>
      </c>
      <c r="AB2146" s="4">
        <f t="shared" si="844"/>
        <v>-1</v>
      </c>
      <c r="AC2146" s="4">
        <f t="shared" si="845"/>
        <v>0</v>
      </c>
      <c r="AD2146" s="4"/>
      <c r="AE2146" s="4">
        <f t="shared" si="846"/>
        <v>-1.7309846247836325E-2</v>
      </c>
      <c r="AF2146" s="31">
        <f t="shared" si="847"/>
        <v>1.2200000000000002</v>
      </c>
      <c r="AG2146" s="31">
        <f t="shared" si="848"/>
        <v>1.0499999999999998</v>
      </c>
      <c r="AH2146" s="3">
        <f t="shared" si="849"/>
        <v>0</v>
      </c>
      <c r="AI2146" s="40" t="b">
        <f t="shared" si="850"/>
        <v>0</v>
      </c>
      <c r="AJ2146" s="3">
        <f t="shared" si="851"/>
        <v>2.4242424242424288E-2</v>
      </c>
      <c r="AK2146" s="3">
        <f t="shared" si="852"/>
        <v>0.77266088720122128</v>
      </c>
    </row>
    <row r="2147" spans="1:37" s="3" customFormat="1" x14ac:dyDescent="0.25">
      <c r="A2147" s="9">
        <v>42267</v>
      </c>
      <c r="B2147" s="1" t="s">
        <v>54</v>
      </c>
      <c r="C2147" s="1" t="s">
        <v>43</v>
      </c>
      <c r="D2147">
        <v>37</v>
      </c>
      <c r="E2147" s="1">
        <v>33</v>
      </c>
      <c r="F2147">
        <f t="shared" si="828"/>
        <v>1</v>
      </c>
      <c r="G2147">
        <f t="shared" si="829"/>
        <v>0</v>
      </c>
      <c r="H2147" s="4">
        <v>3.39</v>
      </c>
      <c r="I2147" s="4">
        <v>1.37</v>
      </c>
      <c r="J2147" s="4">
        <v>3.26</v>
      </c>
      <c r="K2147" s="4">
        <v>1.393</v>
      </c>
      <c r="L2147" s="18">
        <f t="shared" si="830"/>
        <v>20</v>
      </c>
      <c r="M2147" s="18">
        <f t="shared" si="831"/>
        <v>70</v>
      </c>
      <c r="N2147" s="18">
        <f t="shared" si="832"/>
        <v>30</v>
      </c>
      <c r="O2147" s="18">
        <f t="shared" si="833"/>
        <v>70</v>
      </c>
      <c r="P2147" s="4">
        <f t="shared" si="834"/>
        <v>201509</v>
      </c>
      <c r="Q2147" s="23">
        <f t="shared" si="835"/>
        <v>3.39</v>
      </c>
      <c r="R2147" s="23">
        <f t="shared" si="836"/>
        <v>-3.1211127445437059</v>
      </c>
      <c r="S2147" s="22">
        <f t="shared" si="837"/>
        <v>0.26888725545629422</v>
      </c>
      <c r="T2147" s="5">
        <f t="shared" si="838"/>
        <v>0.40412979351032452</v>
      </c>
      <c r="U2147" s="5"/>
      <c r="V2147" s="5"/>
      <c r="W2147" s="5">
        <f t="shared" si="839"/>
        <v>2.39</v>
      </c>
      <c r="X2147" s="4">
        <f t="shared" si="840"/>
        <v>2.2599999999999998</v>
      </c>
      <c r="Y2147" s="4">
        <f t="shared" si="841"/>
        <v>-0.13000000000000034</v>
      </c>
      <c r="Z2147" s="30">
        <f t="shared" si="842"/>
        <v>2015</v>
      </c>
      <c r="AA2147" s="4">
        <f t="shared" si="843"/>
        <v>-1</v>
      </c>
      <c r="AB2147" s="4">
        <f t="shared" si="844"/>
        <v>-1</v>
      </c>
      <c r="AC2147" s="4">
        <f t="shared" si="845"/>
        <v>0</v>
      </c>
      <c r="AD2147" s="4"/>
      <c r="AE2147" s="4">
        <f t="shared" si="846"/>
        <v>-1.1763215520205594E-2</v>
      </c>
      <c r="AF2147" s="31">
        <f t="shared" si="847"/>
        <v>1.3900000000000001</v>
      </c>
      <c r="AG2147" s="31">
        <f t="shared" si="848"/>
        <v>1.2599999999999998</v>
      </c>
      <c r="AH2147" s="3">
        <f t="shared" si="849"/>
        <v>0</v>
      </c>
      <c r="AI2147" s="40" t="b">
        <f t="shared" si="850"/>
        <v>0</v>
      </c>
      <c r="AJ2147" s="3">
        <f t="shared" si="851"/>
        <v>2.4306722689075522E-2</v>
      </c>
      <c r="AK2147" s="3">
        <f t="shared" si="852"/>
        <v>0.77931824859790866</v>
      </c>
    </row>
    <row r="2148" spans="1:37" s="3" customFormat="1" x14ac:dyDescent="0.25">
      <c r="A2148" s="9">
        <v>42267</v>
      </c>
      <c r="B2148" s="1" t="s">
        <v>46</v>
      </c>
      <c r="C2148" s="1" t="s">
        <v>52</v>
      </c>
      <c r="D2148">
        <v>32</v>
      </c>
      <c r="E2148" s="1">
        <v>40</v>
      </c>
      <c r="F2148">
        <f t="shared" si="828"/>
        <v>0</v>
      </c>
      <c r="G2148">
        <f t="shared" si="829"/>
        <v>1</v>
      </c>
      <c r="H2148" s="4">
        <v>2.02</v>
      </c>
      <c r="I2148" s="4">
        <v>1.8839999999999999</v>
      </c>
      <c r="J2148" s="4">
        <v>1.806</v>
      </c>
      <c r="K2148" s="4">
        <v>2.12</v>
      </c>
      <c r="L2148" s="18">
        <f t="shared" si="830"/>
        <v>40</v>
      </c>
      <c r="M2148" s="18">
        <f t="shared" si="831"/>
        <v>50</v>
      </c>
      <c r="N2148" s="18">
        <f t="shared" si="832"/>
        <v>55</v>
      </c>
      <c r="O2148" s="18">
        <f t="shared" si="833"/>
        <v>45</v>
      </c>
      <c r="P2148" s="4">
        <f t="shared" si="834"/>
        <v>201509</v>
      </c>
      <c r="Q2148" s="23">
        <f t="shared" si="835"/>
        <v>1.0721868365180467</v>
      </c>
      <c r="R2148" s="23">
        <f t="shared" si="836"/>
        <v>-2.1116138763197587</v>
      </c>
      <c r="S2148" s="22">
        <f t="shared" si="837"/>
        <v>-1.039427039801712</v>
      </c>
      <c r="T2148" s="5">
        <f t="shared" si="838"/>
        <v>0.93267326732673261</v>
      </c>
      <c r="U2148" s="5"/>
      <c r="V2148" s="5"/>
      <c r="W2148" s="5">
        <f t="shared" si="839"/>
        <v>-1</v>
      </c>
      <c r="X2148" s="4">
        <f t="shared" si="840"/>
        <v>-1</v>
      </c>
      <c r="Y2148" s="4">
        <f t="shared" si="841"/>
        <v>0</v>
      </c>
      <c r="Z2148" s="30">
        <f t="shared" si="842"/>
        <v>2015</v>
      </c>
      <c r="AA2148" s="4">
        <f t="shared" si="843"/>
        <v>0.8839999999999999</v>
      </c>
      <c r="AB2148" s="4">
        <f t="shared" si="844"/>
        <v>1.1200000000000001</v>
      </c>
      <c r="AC2148" s="4">
        <f t="shared" si="845"/>
        <v>0.23600000000000021</v>
      </c>
      <c r="AD2148" s="4"/>
      <c r="AE2148" s="4">
        <f t="shared" si="846"/>
        <v>-5.8660351084942386E-2</v>
      </c>
      <c r="AF2148" s="31">
        <f t="shared" si="847"/>
        <v>-0.1160000000000001</v>
      </c>
      <c r="AG2148" s="31">
        <f t="shared" si="848"/>
        <v>0.12000000000000011</v>
      </c>
      <c r="AH2148" s="3">
        <f t="shared" si="849"/>
        <v>1</v>
      </c>
      <c r="AI2148" s="40">
        <f t="shared" si="850"/>
        <v>3.325238184195789E-2</v>
      </c>
      <c r="AJ2148" s="3">
        <f t="shared" si="851"/>
        <v>2.5184426229508228E-2</v>
      </c>
      <c r="AK2148" s="3">
        <f t="shared" si="852"/>
        <v>0.73044631509133939</v>
      </c>
    </row>
    <row r="2149" spans="1:37" s="3" customFormat="1" x14ac:dyDescent="0.25">
      <c r="A2149" s="9">
        <v>42267</v>
      </c>
      <c r="B2149" s="1" t="s">
        <v>40</v>
      </c>
      <c r="C2149" s="1" t="s">
        <v>47</v>
      </c>
      <c r="D2149">
        <v>24</v>
      </c>
      <c r="E2149" s="1">
        <v>17</v>
      </c>
      <c r="F2149">
        <f t="shared" si="828"/>
        <v>1</v>
      </c>
      <c r="G2149">
        <f t="shared" si="829"/>
        <v>0</v>
      </c>
      <c r="H2149" s="4">
        <v>1.6279999999999999</v>
      </c>
      <c r="I2149" s="4">
        <v>2.44</v>
      </c>
      <c r="J2149" s="4">
        <v>1.6990000000000001</v>
      </c>
      <c r="K2149" s="4">
        <v>2.29</v>
      </c>
      <c r="L2149" s="18">
        <f t="shared" si="830"/>
        <v>60</v>
      </c>
      <c r="M2149" s="18">
        <f t="shared" si="831"/>
        <v>40</v>
      </c>
      <c r="N2149" s="18">
        <f t="shared" si="832"/>
        <v>55</v>
      </c>
      <c r="O2149" s="18">
        <f t="shared" si="833"/>
        <v>40</v>
      </c>
      <c r="P2149" s="4">
        <f t="shared" si="834"/>
        <v>201509</v>
      </c>
      <c r="Q2149" s="23">
        <f t="shared" si="835"/>
        <v>1.6279999999999999</v>
      </c>
      <c r="R2149" s="23">
        <f t="shared" si="836"/>
        <v>-2.2868011323425339</v>
      </c>
      <c r="S2149" s="22">
        <f t="shared" si="837"/>
        <v>-0.65880113234253401</v>
      </c>
      <c r="T2149" s="5">
        <f t="shared" si="838"/>
        <v>1.4987714987714988</v>
      </c>
      <c r="U2149" s="5"/>
      <c r="V2149" s="5"/>
      <c r="W2149" s="5">
        <f t="shared" si="839"/>
        <v>0.62799999999999989</v>
      </c>
      <c r="X2149" s="4">
        <f t="shared" si="840"/>
        <v>0.69900000000000007</v>
      </c>
      <c r="Y2149" s="4">
        <f t="shared" si="841"/>
        <v>7.1000000000000174E-2</v>
      </c>
      <c r="Z2149" s="30">
        <f t="shared" si="842"/>
        <v>2015</v>
      </c>
      <c r="AA2149" s="4">
        <f t="shared" si="843"/>
        <v>-1</v>
      </c>
      <c r="AB2149" s="4">
        <f t="shared" si="844"/>
        <v>-1</v>
      </c>
      <c r="AC2149" s="4">
        <f t="shared" si="845"/>
        <v>0</v>
      </c>
      <c r="AD2149" s="4"/>
      <c r="AE2149" s="4">
        <f t="shared" si="846"/>
        <v>2.5669095710296519E-2</v>
      </c>
      <c r="AF2149" s="31">
        <f t="shared" si="847"/>
        <v>-0.37200000000000011</v>
      </c>
      <c r="AG2149" s="31">
        <f t="shared" si="848"/>
        <v>-0.30099999999999993</v>
      </c>
      <c r="AH2149" s="3">
        <f t="shared" si="849"/>
        <v>1</v>
      </c>
      <c r="AI2149" s="40" t="b">
        <f t="shared" si="850"/>
        <v>0</v>
      </c>
      <c r="AJ2149" s="3">
        <f t="shared" si="851"/>
        <v>2.3520157325466973E-2</v>
      </c>
      <c r="AK2149" s="3">
        <f t="shared" si="852"/>
        <v>0.7421943147016391</v>
      </c>
    </row>
    <row r="2150" spans="1:37" s="3" customFormat="1" x14ac:dyDescent="0.25">
      <c r="A2150" s="9">
        <v>42267</v>
      </c>
      <c r="B2150" s="1" t="s">
        <v>45</v>
      </c>
      <c r="C2150" s="1" t="s">
        <v>63</v>
      </c>
      <c r="D2150">
        <v>23</v>
      </c>
      <c r="E2150" s="1">
        <v>48</v>
      </c>
      <c r="F2150">
        <f t="shared" si="828"/>
        <v>0</v>
      </c>
      <c r="G2150">
        <f t="shared" si="829"/>
        <v>1</v>
      </c>
      <c r="H2150" s="4">
        <v>2.09</v>
      </c>
      <c r="I2150" s="4">
        <v>1.833</v>
      </c>
      <c r="J2150" s="4">
        <v>2.08</v>
      </c>
      <c r="K2150" s="4">
        <v>1.84</v>
      </c>
      <c r="L2150" s="18">
        <f t="shared" si="830"/>
        <v>40</v>
      </c>
      <c r="M2150" s="18">
        <f t="shared" si="831"/>
        <v>50</v>
      </c>
      <c r="N2150" s="18">
        <f t="shared" si="832"/>
        <v>45</v>
      </c>
      <c r="O2150" s="18">
        <f t="shared" si="833"/>
        <v>50</v>
      </c>
      <c r="P2150" s="4">
        <f t="shared" si="834"/>
        <v>201509</v>
      </c>
      <c r="Q2150" s="23">
        <f t="shared" si="835"/>
        <v>1.1402073104200763</v>
      </c>
      <c r="R2150" s="23">
        <f t="shared" si="836"/>
        <v>-2.1179113847373814</v>
      </c>
      <c r="S2150" s="22">
        <f t="shared" si="837"/>
        <v>-0.97770407431730511</v>
      </c>
      <c r="T2150" s="5">
        <f t="shared" si="838"/>
        <v>0.8770334928229665</v>
      </c>
      <c r="U2150" s="5"/>
      <c r="V2150" s="5"/>
      <c r="W2150" s="5">
        <f t="shared" si="839"/>
        <v>-1</v>
      </c>
      <c r="X2150" s="4">
        <f t="shared" si="840"/>
        <v>-1</v>
      </c>
      <c r="Y2150" s="4">
        <f t="shared" si="841"/>
        <v>0</v>
      </c>
      <c r="Z2150" s="30">
        <f t="shared" si="842"/>
        <v>2015</v>
      </c>
      <c r="AA2150" s="4">
        <f t="shared" si="843"/>
        <v>0.83299999999999996</v>
      </c>
      <c r="AB2150" s="4">
        <f t="shared" si="844"/>
        <v>0.84000000000000008</v>
      </c>
      <c r="AC2150" s="4">
        <f t="shared" si="845"/>
        <v>7.0000000000001172E-3</v>
      </c>
      <c r="AD2150" s="4"/>
      <c r="AE2150" s="4">
        <f t="shared" si="846"/>
        <v>-2.3003312476995719E-3</v>
      </c>
      <c r="AF2150" s="31">
        <f t="shared" si="847"/>
        <v>-0.16700000000000004</v>
      </c>
      <c r="AG2150" s="31">
        <f t="shared" si="848"/>
        <v>-0.15999999999999992</v>
      </c>
      <c r="AH2150" s="3">
        <f t="shared" si="849"/>
        <v>0</v>
      </c>
      <c r="AI2150" s="40" t="b">
        <f t="shared" si="850"/>
        <v>0</v>
      </c>
      <c r="AJ2150" s="3">
        <f t="shared" si="851"/>
        <v>2.3459087433087E-2</v>
      </c>
      <c r="AK2150" s="3">
        <f t="shared" si="852"/>
        <v>0.73269886306480347</v>
      </c>
    </row>
    <row r="2151" spans="1:37" s="3" customFormat="1" x14ac:dyDescent="0.25">
      <c r="A2151" s="9">
        <v>42267</v>
      </c>
      <c r="B2151" s="1" t="s">
        <v>44</v>
      </c>
      <c r="C2151" s="1" t="s">
        <v>64</v>
      </c>
      <c r="D2151">
        <v>24</v>
      </c>
      <c r="E2151" s="1">
        <v>19</v>
      </c>
      <c r="F2151">
        <f t="shared" si="828"/>
        <v>1</v>
      </c>
      <c r="G2151">
        <f t="shared" si="829"/>
        <v>0</v>
      </c>
      <c r="H2151" s="4">
        <v>1.5980000000000001</v>
      </c>
      <c r="I2151" s="4">
        <v>2.5099999999999998</v>
      </c>
      <c r="J2151" s="4">
        <v>1.5780000000000001</v>
      </c>
      <c r="K2151" s="4">
        <v>2.56</v>
      </c>
      <c r="L2151" s="18">
        <f t="shared" si="830"/>
        <v>60</v>
      </c>
      <c r="M2151" s="18">
        <f t="shared" si="831"/>
        <v>35</v>
      </c>
      <c r="N2151" s="18">
        <f t="shared" si="832"/>
        <v>60</v>
      </c>
      <c r="O2151" s="18">
        <f t="shared" si="833"/>
        <v>35</v>
      </c>
      <c r="P2151" s="4">
        <f t="shared" si="834"/>
        <v>201509</v>
      </c>
      <c r="Q2151" s="23">
        <f t="shared" si="835"/>
        <v>1.5980000000000001</v>
      </c>
      <c r="R2151" s="23">
        <f t="shared" si="836"/>
        <v>-2.334492458304724</v>
      </c>
      <c r="S2151" s="22">
        <f t="shared" si="837"/>
        <v>-0.73649245830472387</v>
      </c>
      <c r="T2151" s="5">
        <f t="shared" si="838"/>
        <v>1.5707133917396743</v>
      </c>
      <c r="U2151" s="5"/>
      <c r="V2151" s="5"/>
      <c r="W2151" s="5">
        <f t="shared" si="839"/>
        <v>0.59800000000000009</v>
      </c>
      <c r="X2151" s="4">
        <f t="shared" si="840"/>
        <v>0.57800000000000007</v>
      </c>
      <c r="Y2151" s="4">
        <f t="shared" si="841"/>
        <v>-2.0000000000000018E-2</v>
      </c>
      <c r="Z2151" s="30">
        <f t="shared" si="842"/>
        <v>2015</v>
      </c>
      <c r="AA2151" s="4">
        <f t="shared" si="843"/>
        <v>-1</v>
      </c>
      <c r="AB2151" s="4">
        <f t="shared" si="844"/>
        <v>-1</v>
      </c>
      <c r="AC2151" s="4">
        <f t="shared" si="845"/>
        <v>0</v>
      </c>
      <c r="AD2151" s="4"/>
      <c r="AE2151" s="4">
        <f t="shared" si="846"/>
        <v>-7.9313336854844874E-3</v>
      </c>
      <c r="AF2151" s="31">
        <f t="shared" si="847"/>
        <v>-0.40199999999999991</v>
      </c>
      <c r="AG2151" s="31">
        <f t="shared" si="848"/>
        <v>-0.42199999999999993</v>
      </c>
      <c r="AH2151" s="3">
        <f t="shared" si="849"/>
        <v>0</v>
      </c>
      <c r="AI2151" s="40" t="b">
        <f t="shared" si="850"/>
        <v>0</v>
      </c>
      <c r="AJ2151" s="3">
        <f t="shared" si="851"/>
        <v>2.3617332035053451E-2</v>
      </c>
      <c r="AK2151" s="3">
        <f t="shared" si="852"/>
        <v>0.74465377481644812</v>
      </c>
    </row>
    <row r="2152" spans="1:37" s="3" customFormat="1" x14ac:dyDescent="0.25">
      <c r="A2152" s="9">
        <v>42267</v>
      </c>
      <c r="B2152" s="1" t="s">
        <v>58</v>
      </c>
      <c r="C2152" s="1" t="s">
        <v>50</v>
      </c>
      <c r="D2152">
        <v>28</v>
      </c>
      <c r="E2152" s="1">
        <v>14</v>
      </c>
      <c r="F2152">
        <f t="shared" si="828"/>
        <v>1</v>
      </c>
      <c r="G2152">
        <f t="shared" si="829"/>
        <v>0</v>
      </c>
      <c r="H2152" s="4">
        <v>1.8540000000000001</v>
      </c>
      <c r="I2152" s="4">
        <v>2.06</v>
      </c>
      <c r="J2152" s="4">
        <v>1.8839999999999999</v>
      </c>
      <c r="K2152" s="4">
        <v>2.02</v>
      </c>
      <c r="L2152" s="18">
        <f t="shared" si="830"/>
        <v>50</v>
      </c>
      <c r="M2152" s="18">
        <f t="shared" si="831"/>
        <v>45</v>
      </c>
      <c r="N2152" s="18">
        <f t="shared" si="832"/>
        <v>50</v>
      </c>
      <c r="O2152" s="18">
        <f t="shared" si="833"/>
        <v>45</v>
      </c>
      <c r="P2152" s="4">
        <f t="shared" si="834"/>
        <v>201509</v>
      </c>
      <c r="Q2152" s="23">
        <f t="shared" si="835"/>
        <v>1.8540000000000001</v>
      </c>
      <c r="R2152" s="23">
        <f t="shared" si="836"/>
        <v>-2.1143564137687241</v>
      </c>
      <c r="S2152" s="22">
        <f t="shared" si="837"/>
        <v>-0.26035641376872398</v>
      </c>
      <c r="T2152" s="5">
        <f t="shared" si="838"/>
        <v>1.1111111111111112</v>
      </c>
      <c r="U2152" s="5"/>
      <c r="V2152" s="5"/>
      <c r="W2152" s="5">
        <f t="shared" si="839"/>
        <v>0.85400000000000009</v>
      </c>
      <c r="X2152" s="4">
        <f t="shared" si="840"/>
        <v>0.8839999999999999</v>
      </c>
      <c r="Y2152" s="4">
        <f t="shared" si="841"/>
        <v>2.9999999999999805E-2</v>
      </c>
      <c r="Z2152" s="30">
        <f t="shared" si="842"/>
        <v>2015</v>
      </c>
      <c r="AA2152" s="4">
        <f t="shared" si="843"/>
        <v>-1</v>
      </c>
      <c r="AB2152" s="4">
        <f t="shared" si="844"/>
        <v>-1</v>
      </c>
      <c r="AC2152" s="4">
        <f t="shared" si="845"/>
        <v>0</v>
      </c>
      <c r="AD2152" s="4"/>
      <c r="AE2152" s="4">
        <f t="shared" si="846"/>
        <v>8.5887631493963834E-3</v>
      </c>
      <c r="AF2152" s="31">
        <f t="shared" si="847"/>
        <v>-0.14599999999999991</v>
      </c>
      <c r="AG2152" s="31">
        <f t="shared" si="848"/>
        <v>-0.1160000000000001</v>
      </c>
      <c r="AH2152" s="3">
        <f t="shared" si="849"/>
        <v>0</v>
      </c>
      <c r="AI2152" s="40" t="b">
        <f t="shared" si="850"/>
        <v>0</v>
      </c>
      <c r="AJ2152" s="3">
        <f t="shared" si="851"/>
        <v>2.421052631578946E-2</v>
      </c>
      <c r="AK2152" s="3">
        <f t="shared" si="852"/>
        <v>0.73167142704151189</v>
      </c>
    </row>
    <row r="2153" spans="1:37" s="3" customFormat="1" x14ac:dyDescent="0.25">
      <c r="A2153" s="9">
        <v>42267</v>
      </c>
      <c r="B2153" s="1" t="s">
        <v>60</v>
      </c>
      <c r="C2153" s="1" t="s">
        <v>33</v>
      </c>
      <c r="D2153">
        <v>26</v>
      </c>
      <c r="E2153" s="1">
        <v>16</v>
      </c>
      <c r="F2153">
        <f t="shared" si="828"/>
        <v>1</v>
      </c>
      <c r="G2153">
        <f t="shared" si="829"/>
        <v>0</v>
      </c>
      <c r="H2153" s="4">
        <v>1.6890000000000001</v>
      </c>
      <c r="I2153" s="4">
        <v>2.31</v>
      </c>
      <c r="J2153" s="4">
        <v>1.6990000000000001</v>
      </c>
      <c r="K2153" s="4">
        <v>2.29</v>
      </c>
      <c r="L2153" s="18">
        <f t="shared" si="830"/>
        <v>50</v>
      </c>
      <c r="M2153" s="18">
        <f t="shared" si="831"/>
        <v>40</v>
      </c>
      <c r="N2153" s="18">
        <f t="shared" si="832"/>
        <v>55</v>
      </c>
      <c r="O2153" s="18">
        <f t="shared" si="833"/>
        <v>40</v>
      </c>
      <c r="P2153" s="4">
        <f t="shared" si="834"/>
        <v>201509</v>
      </c>
      <c r="Q2153" s="23">
        <f t="shared" si="835"/>
        <v>1.6890000000000001</v>
      </c>
      <c r="R2153" s="23">
        <f t="shared" si="836"/>
        <v>-2.2147375884953302</v>
      </c>
      <c r="S2153" s="22">
        <f t="shared" si="837"/>
        <v>-0.52573758849533014</v>
      </c>
      <c r="T2153" s="5">
        <f t="shared" si="838"/>
        <v>1.3676731793960923</v>
      </c>
      <c r="U2153" s="5"/>
      <c r="V2153" s="5"/>
      <c r="W2153" s="5">
        <f t="shared" si="839"/>
        <v>0.68900000000000006</v>
      </c>
      <c r="X2153" s="4">
        <f t="shared" si="840"/>
        <v>0.69900000000000007</v>
      </c>
      <c r="Y2153" s="4">
        <f t="shared" si="841"/>
        <v>1.0000000000000009E-2</v>
      </c>
      <c r="Z2153" s="30">
        <f t="shared" si="842"/>
        <v>2015</v>
      </c>
      <c r="AA2153" s="4">
        <f t="shared" si="843"/>
        <v>-1</v>
      </c>
      <c r="AB2153" s="4">
        <f t="shared" si="844"/>
        <v>-1</v>
      </c>
      <c r="AC2153" s="4">
        <f t="shared" si="845"/>
        <v>0</v>
      </c>
      <c r="AD2153" s="4"/>
      <c r="AE2153" s="4">
        <f t="shared" si="846"/>
        <v>3.4847928865620048E-3</v>
      </c>
      <c r="AF2153" s="31">
        <f t="shared" si="847"/>
        <v>-0.31099999999999994</v>
      </c>
      <c r="AG2153" s="31">
        <f t="shared" si="848"/>
        <v>-0.30099999999999993</v>
      </c>
      <c r="AH2153" s="3">
        <f t="shared" si="849"/>
        <v>0</v>
      </c>
      <c r="AI2153" s="40" t="b">
        <f t="shared" si="850"/>
        <v>0</v>
      </c>
      <c r="AJ2153" s="3">
        <f t="shared" si="851"/>
        <v>2.4358589647411888E-2</v>
      </c>
      <c r="AK2153" s="3">
        <f t="shared" si="852"/>
        <v>0.73729511703502604</v>
      </c>
    </row>
    <row r="2154" spans="1:37" s="3" customFormat="1" x14ac:dyDescent="0.25">
      <c r="A2154" s="9">
        <v>42267</v>
      </c>
      <c r="B2154" s="1" t="s">
        <v>42</v>
      </c>
      <c r="C2154" s="1" t="s">
        <v>39</v>
      </c>
      <c r="D2154">
        <v>19</v>
      </c>
      <c r="E2154" s="1">
        <v>26</v>
      </c>
      <c r="F2154">
        <f t="shared" si="828"/>
        <v>0</v>
      </c>
      <c r="G2154">
        <f t="shared" si="829"/>
        <v>1</v>
      </c>
      <c r="H2154" s="4">
        <v>1.2170000000000001</v>
      </c>
      <c r="I2154" s="4">
        <v>4.93</v>
      </c>
      <c r="J2154" s="4">
        <v>1.2430000000000001</v>
      </c>
      <c r="K2154" s="4">
        <v>4.54</v>
      </c>
      <c r="L2154" s="18">
        <f t="shared" si="830"/>
        <v>80</v>
      </c>
      <c r="M2154" s="18">
        <f t="shared" si="831"/>
        <v>20</v>
      </c>
      <c r="N2154" s="18">
        <f t="shared" si="832"/>
        <v>80</v>
      </c>
      <c r="O2154" s="18">
        <f t="shared" si="833"/>
        <v>20</v>
      </c>
      <c r="P2154" s="4">
        <f t="shared" si="834"/>
        <v>201509</v>
      </c>
      <c r="Q2154" s="23">
        <f t="shared" si="835"/>
        <v>0.2468559837728195</v>
      </c>
      <c r="R2154" s="23">
        <f t="shared" si="836"/>
        <v>-4.8627478570842264</v>
      </c>
      <c r="S2154" s="22">
        <f t="shared" si="837"/>
        <v>-4.6158918733114067</v>
      </c>
      <c r="T2154" s="5">
        <f t="shared" si="838"/>
        <v>4.0509449465899747</v>
      </c>
      <c r="U2154" s="5"/>
      <c r="V2154" s="5"/>
      <c r="W2154" s="5">
        <f t="shared" si="839"/>
        <v>-1</v>
      </c>
      <c r="X2154" s="4">
        <f t="shared" si="840"/>
        <v>-1</v>
      </c>
      <c r="Y2154" s="4">
        <f t="shared" si="841"/>
        <v>0</v>
      </c>
      <c r="Z2154" s="30">
        <f t="shared" si="842"/>
        <v>2015</v>
      </c>
      <c r="AA2154" s="4">
        <f t="shared" si="843"/>
        <v>3.9299999999999997</v>
      </c>
      <c r="AB2154" s="4">
        <f t="shared" si="844"/>
        <v>3.54</v>
      </c>
      <c r="AC2154" s="4">
        <f t="shared" si="845"/>
        <v>-0.38999999999999968</v>
      </c>
      <c r="AD2154" s="4"/>
      <c r="AE2154" s="4">
        <f t="shared" si="846"/>
        <v>1.7187457651095972E-2</v>
      </c>
      <c r="AF2154" s="31">
        <f t="shared" si="847"/>
        <v>2.9299999999999997</v>
      </c>
      <c r="AG2154" s="31">
        <f t="shared" si="848"/>
        <v>2.54</v>
      </c>
      <c r="AH2154" s="3">
        <f t="shared" si="849"/>
        <v>0</v>
      </c>
      <c r="AI2154" s="40" t="b">
        <f t="shared" si="850"/>
        <v>0</v>
      </c>
      <c r="AJ2154" s="3">
        <f t="shared" si="851"/>
        <v>2.3945013827883499E-2</v>
      </c>
      <c r="AK2154" s="3">
        <f t="shared" si="852"/>
        <v>0.82923918531963869</v>
      </c>
    </row>
    <row r="2155" spans="1:37" s="3" customFormat="1" x14ac:dyDescent="0.25">
      <c r="A2155" s="9">
        <v>42267</v>
      </c>
      <c r="B2155" s="1" t="s">
        <v>34</v>
      </c>
      <c r="C2155" s="1" t="s">
        <v>41</v>
      </c>
      <c r="D2155">
        <v>20</v>
      </c>
      <c r="E2155" s="1">
        <v>24</v>
      </c>
      <c r="F2155">
        <f t="shared" si="828"/>
        <v>0</v>
      </c>
      <c r="G2155">
        <f t="shared" si="829"/>
        <v>1</v>
      </c>
      <c r="H2155" s="4">
        <v>1.7350000000000001</v>
      </c>
      <c r="I2155" s="4">
        <v>2.23</v>
      </c>
      <c r="J2155" s="4">
        <v>1.8129999999999999</v>
      </c>
      <c r="K2155" s="4">
        <v>2.11</v>
      </c>
      <c r="L2155" s="18">
        <f t="shared" si="830"/>
        <v>50</v>
      </c>
      <c r="M2155" s="18">
        <f t="shared" si="831"/>
        <v>40</v>
      </c>
      <c r="N2155" s="18">
        <f t="shared" si="832"/>
        <v>55</v>
      </c>
      <c r="O2155" s="18">
        <f t="shared" si="833"/>
        <v>45</v>
      </c>
      <c r="P2155" s="4">
        <f t="shared" si="834"/>
        <v>201509</v>
      </c>
      <c r="Q2155" s="23">
        <f t="shared" si="835"/>
        <v>0.77802690582959644</v>
      </c>
      <c r="R2155" s="23">
        <f t="shared" si="836"/>
        <v>-2.1735523477683754</v>
      </c>
      <c r="S2155" s="22">
        <f t="shared" si="837"/>
        <v>-1.395525441938779</v>
      </c>
      <c r="T2155" s="5">
        <f t="shared" si="838"/>
        <v>1.2853025936599423</v>
      </c>
      <c r="U2155" s="5"/>
      <c r="V2155" s="5"/>
      <c r="W2155" s="5">
        <f t="shared" si="839"/>
        <v>-1</v>
      </c>
      <c r="X2155" s="4">
        <f t="shared" si="840"/>
        <v>-1</v>
      </c>
      <c r="Y2155" s="4">
        <f t="shared" si="841"/>
        <v>0</v>
      </c>
      <c r="Z2155" s="30">
        <f t="shared" si="842"/>
        <v>2015</v>
      </c>
      <c r="AA2155" s="4">
        <f t="shared" si="843"/>
        <v>1.23</v>
      </c>
      <c r="AB2155" s="4">
        <f t="shared" si="844"/>
        <v>1.1099999999999999</v>
      </c>
      <c r="AC2155" s="4">
        <f t="shared" si="845"/>
        <v>-0.12000000000000011</v>
      </c>
      <c r="AD2155" s="4"/>
      <c r="AE2155" s="4">
        <f t="shared" si="846"/>
        <v>2.4796895937282959E-2</v>
      </c>
      <c r="AF2155" s="31">
        <f t="shared" si="847"/>
        <v>0.22999999999999998</v>
      </c>
      <c r="AG2155" s="31">
        <f t="shared" si="848"/>
        <v>0.10999999999999988</v>
      </c>
      <c r="AH2155" s="3">
        <f t="shared" si="849"/>
        <v>0</v>
      </c>
      <c r="AI2155" s="40" t="b">
        <f t="shared" si="850"/>
        <v>0</v>
      </c>
      <c r="AJ2155" s="3">
        <f t="shared" si="851"/>
        <v>2.4199243379571134E-2</v>
      </c>
      <c r="AK2155" s="3">
        <f t="shared" si="852"/>
        <v>0.73512894137986473</v>
      </c>
    </row>
    <row r="2156" spans="1:37" s="3" customFormat="1" x14ac:dyDescent="0.25">
      <c r="A2156" s="9">
        <v>42267</v>
      </c>
      <c r="B2156" s="1" t="s">
        <v>57</v>
      </c>
      <c r="C2156" s="1" t="s">
        <v>38</v>
      </c>
      <c r="D2156">
        <v>43</v>
      </c>
      <c r="E2156" s="1">
        <v>18</v>
      </c>
      <c r="F2156">
        <f t="shared" si="828"/>
        <v>1</v>
      </c>
      <c r="G2156">
        <f t="shared" si="829"/>
        <v>0</v>
      </c>
      <c r="H2156" s="4">
        <v>1.446</v>
      </c>
      <c r="I2156" s="4">
        <v>3</v>
      </c>
      <c r="J2156" s="4">
        <v>1.4039999999999999</v>
      </c>
      <c r="K2156" s="4">
        <v>3.2</v>
      </c>
      <c r="L2156" s="18">
        <f t="shared" si="830"/>
        <v>60</v>
      </c>
      <c r="M2156" s="18">
        <f t="shared" si="831"/>
        <v>30</v>
      </c>
      <c r="N2156" s="18">
        <f t="shared" si="832"/>
        <v>70</v>
      </c>
      <c r="O2156" s="18">
        <f t="shared" si="833"/>
        <v>30</v>
      </c>
      <c r="P2156" s="4">
        <f t="shared" si="834"/>
        <v>201509</v>
      </c>
      <c r="Q2156" s="23">
        <f t="shared" si="835"/>
        <v>1.446</v>
      </c>
      <c r="R2156" s="23">
        <f t="shared" si="836"/>
        <v>-2.7421524663677133</v>
      </c>
      <c r="S2156" s="22">
        <f t="shared" si="837"/>
        <v>-1.2961524663677133</v>
      </c>
      <c r="T2156" s="5">
        <f t="shared" si="838"/>
        <v>2.0746887966804981</v>
      </c>
      <c r="U2156" s="5"/>
      <c r="V2156" s="5"/>
      <c r="W2156" s="5">
        <f t="shared" si="839"/>
        <v>0.44599999999999995</v>
      </c>
      <c r="X2156" s="4">
        <f t="shared" si="840"/>
        <v>0.40399999999999991</v>
      </c>
      <c r="Y2156" s="4">
        <f t="shared" si="841"/>
        <v>-4.2000000000000037E-2</v>
      </c>
      <c r="Z2156" s="30">
        <f t="shared" si="842"/>
        <v>2015</v>
      </c>
      <c r="AA2156" s="4">
        <f t="shared" si="843"/>
        <v>-1</v>
      </c>
      <c r="AB2156" s="4">
        <f t="shared" si="844"/>
        <v>-1</v>
      </c>
      <c r="AC2156" s="4">
        <f t="shared" si="845"/>
        <v>0</v>
      </c>
      <c r="AD2156" s="4"/>
      <c r="AE2156" s="4">
        <f t="shared" si="846"/>
        <v>-2.068778002387972E-2</v>
      </c>
      <c r="AF2156" s="31">
        <f t="shared" si="847"/>
        <v>-0.55400000000000005</v>
      </c>
      <c r="AG2156" s="31">
        <f t="shared" si="848"/>
        <v>-0.59600000000000009</v>
      </c>
      <c r="AH2156" s="3">
        <f t="shared" si="849"/>
        <v>0</v>
      </c>
      <c r="AI2156" s="40" t="b">
        <f t="shared" si="850"/>
        <v>0</v>
      </c>
      <c r="AJ2156" s="3">
        <f t="shared" si="851"/>
        <v>2.4291497975708398E-2</v>
      </c>
      <c r="AK2156" s="3">
        <f t="shared" si="852"/>
        <v>0.76373991112029371</v>
      </c>
    </row>
    <row r="2157" spans="1:37" s="3" customFormat="1" x14ac:dyDescent="0.25">
      <c r="A2157" s="9">
        <v>42267</v>
      </c>
      <c r="B2157" s="1" t="s">
        <v>48</v>
      </c>
      <c r="C2157" s="1" t="s">
        <v>59</v>
      </c>
      <c r="D2157">
        <v>24</v>
      </c>
      <c r="E2157" s="1">
        <v>10</v>
      </c>
      <c r="F2157">
        <f t="shared" si="828"/>
        <v>1</v>
      </c>
      <c r="G2157">
        <f t="shared" si="829"/>
        <v>0</v>
      </c>
      <c r="H2157" s="4">
        <v>2.5499999999999998</v>
      </c>
      <c r="I2157" s="4">
        <v>1.581</v>
      </c>
      <c r="J2157" s="4">
        <v>2.59</v>
      </c>
      <c r="K2157" s="4">
        <v>1.5640000000000001</v>
      </c>
      <c r="L2157" s="18">
        <f t="shared" si="830"/>
        <v>30</v>
      </c>
      <c r="M2157" s="18">
        <f t="shared" si="831"/>
        <v>60</v>
      </c>
      <c r="N2157" s="18">
        <f t="shared" si="832"/>
        <v>35</v>
      </c>
      <c r="O2157" s="18">
        <f t="shared" si="833"/>
        <v>60</v>
      </c>
      <c r="P2157" s="4">
        <f t="shared" si="834"/>
        <v>201509</v>
      </c>
      <c r="Q2157" s="23">
        <f t="shared" si="835"/>
        <v>2.5499999999999998</v>
      </c>
      <c r="R2157" s="23">
        <f t="shared" si="836"/>
        <v>-2.3663316861917716</v>
      </c>
      <c r="S2157" s="22">
        <f t="shared" si="837"/>
        <v>0.18366831380822823</v>
      </c>
      <c r="T2157" s="5">
        <f t="shared" si="838"/>
        <v>0.62</v>
      </c>
      <c r="U2157" s="5"/>
      <c r="V2157" s="5"/>
      <c r="W2157" s="5">
        <f t="shared" si="839"/>
        <v>1.5499999999999998</v>
      </c>
      <c r="X2157" s="4">
        <f t="shared" si="840"/>
        <v>1.5899999999999999</v>
      </c>
      <c r="Y2157" s="4">
        <f t="shared" si="841"/>
        <v>4.0000000000000036E-2</v>
      </c>
      <c r="Z2157" s="30">
        <f t="shared" si="842"/>
        <v>2015</v>
      </c>
      <c r="AA2157" s="4">
        <f t="shared" si="843"/>
        <v>-1</v>
      </c>
      <c r="AB2157" s="4">
        <f t="shared" si="844"/>
        <v>-1</v>
      </c>
      <c r="AC2157" s="4">
        <f t="shared" si="845"/>
        <v>0</v>
      </c>
      <c r="AD2157" s="4"/>
      <c r="AE2157" s="4">
        <f t="shared" si="846"/>
        <v>6.0564766447119833E-3</v>
      </c>
      <c r="AF2157" s="31">
        <f t="shared" si="847"/>
        <v>0.54999999999999982</v>
      </c>
      <c r="AG2157" s="31">
        <f t="shared" si="848"/>
        <v>0.58999999999999986</v>
      </c>
      <c r="AH2157" s="3">
        <f t="shared" si="849"/>
        <v>0</v>
      </c>
      <c r="AI2157" s="40" t="b">
        <f t="shared" si="850"/>
        <v>0</v>
      </c>
      <c r="AJ2157" s="3">
        <f t="shared" si="851"/>
        <v>2.4074074074074248E-2</v>
      </c>
      <c r="AK2157" s="3">
        <f t="shared" si="852"/>
        <v>0.74583772204516752</v>
      </c>
    </row>
    <row r="2158" spans="1:37" s="3" customFormat="1" x14ac:dyDescent="0.25">
      <c r="A2158" s="9">
        <v>42264</v>
      </c>
      <c r="B2158" s="1" t="s">
        <v>49</v>
      </c>
      <c r="C2158" s="1" t="s">
        <v>35</v>
      </c>
      <c r="D2158">
        <v>24</v>
      </c>
      <c r="E2158" s="1">
        <v>31</v>
      </c>
      <c r="F2158">
        <f t="shared" si="828"/>
        <v>0</v>
      </c>
      <c r="G2158">
        <f t="shared" si="829"/>
        <v>1</v>
      </c>
      <c r="H2158" s="4">
        <v>1.5980000000000001</v>
      </c>
      <c r="I2158" s="4">
        <v>2.5099999999999998</v>
      </c>
      <c r="J2158" s="4">
        <v>1.617</v>
      </c>
      <c r="K2158" s="4">
        <v>2.46</v>
      </c>
      <c r="L2158" s="18">
        <f t="shared" si="830"/>
        <v>60</v>
      </c>
      <c r="M2158" s="18">
        <f t="shared" si="831"/>
        <v>35</v>
      </c>
      <c r="N2158" s="18">
        <f t="shared" si="832"/>
        <v>60</v>
      </c>
      <c r="O2158" s="18">
        <f t="shared" si="833"/>
        <v>40</v>
      </c>
      <c r="P2158" s="4">
        <f t="shared" si="834"/>
        <v>201509</v>
      </c>
      <c r="Q2158" s="23">
        <f t="shared" si="835"/>
        <v>0.63665338645418335</v>
      </c>
      <c r="R2158" s="23">
        <f t="shared" si="836"/>
        <v>-2.334492458304724</v>
      </c>
      <c r="S2158" s="22">
        <f t="shared" si="837"/>
        <v>-1.6978390718505407</v>
      </c>
      <c r="T2158" s="5">
        <f t="shared" si="838"/>
        <v>1.5707133917396743</v>
      </c>
      <c r="U2158" s="5"/>
      <c r="V2158" s="5"/>
      <c r="W2158" s="5">
        <f t="shared" si="839"/>
        <v>-1</v>
      </c>
      <c r="X2158" s="4">
        <f t="shared" si="840"/>
        <v>-1</v>
      </c>
      <c r="Y2158" s="4">
        <f t="shared" si="841"/>
        <v>0</v>
      </c>
      <c r="Z2158" s="30">
        <f t="shared" si="842"/>
        <v>2015</v>
      </c>
      <c r="AA2158" s="4">
        <f t="shared" si="843"/>
        <v>1.5099999999999998</v>
      </c>
      <c r="AB2158" s="4">
        <f t="shared" si="844"/>
        <v>1.46</v>
      </c>
      <c r="AC2158" s="4">
        <f t="shared" si="845"/>
        <v>-4.9999999999999822E-2</v>
      </c>
      <c r="AD2158" s="4"/>
      <c r="AE2158" s="4">
        <f t="shared" si="846"/>
        <v>7.3530379269696189E-3</v>
      </c>
      <c r="AF2158" s="31">
        <f t="shared" si="847"/>
        <v>0.50999999999999979</v>
      </c>
      <c r="AG2158" s="31">
        <f t="shared" si="848"/>
        <v>0.45999999999999996</v>
      </c>
      <c r="AH2158" s="3">
        <f t="shared" si="849"/>
        <v>0</v>
      </c>
      <c r="AI2158" s="40" t="b">
        <f t="shared" si="850"/>
        <v>0</v>
      </c>
      <c r="AJ2158" s="3">
        <f t="shared" si="851"/>
        <v>2.3617332035053451E-2</v>
      </c>
      <c r="AK2158" s="3">
        <f t="shared" si="852"/>
        <v>0.74465377481644812</v>
      </c>
    </row>
    <row r="2159" spans="1:37" s="3" customFormat="1" x14ac:dyDescent="0.25">
      <c r="A2159" s="9">
        <v>42261</v>
      </c>
      <c r="B2159" s="1" t="s">
        <v>38</v>
      </c>
      <c r="C2159" s="1" t="s">
        <v>60</v>
      </c>
      <c r="D2159">
        <v>20</v>
      </c>
      <c r="E2159" s="1">
        <v>3</v>
      </c>
      <c r="F2159">
        <f t="shared" si="828"/>
        <v>1</v>
      </c>
      <c r="G2159">
        <f t="shared" si="829"/>
        <v>0</v>
      </c>
      <c r="H2159" s="4">
        <v>2.1800000000000002</v>
      </c>
      <c r="I2159" s="4">
        <v>1.7689999999999999</v>
      </c>
      <c r="J2159" s="4">
        <v>2.4</v>
      </c>
      <c r="K2159" s="4">
        <v>1.645</v>
      </c>
      <c r="L2159" s="18">
        <f t="shared" si="830"/>
        <v>40</v>
      </c>
      <c r="M2159" s="18">
        <f t="shared" si="831"/>
        <v>55</v>
      </c>
      <c r="N2159" s="18">
        <f t="shared" si="832"/>
        <v>40</v>
      </c>
      <c r="O2159" s="18">
        <f t="shared" si="833"/>
        <v>60</v>
      </c>
      <c r="P2159" s="4">
        <f t="shared" si="834"/>
        <v>201509</v>
      </c>
      <c r="Q2159" s="23">
        <f t="shared" si="835"/>
        <v>2.1800000000000002</v>
      </c>
      <c r="R2159" s="23">
        <f t="shared" si="836"/>
        <v>-2.1478477441537547</v>
      </c>
      <c r="S2159" s="22">
        <f t="shared" si="837"/>
        <v>3.2152255846245481E-2</v>
      </c>
      <c r="T2159" s="5">
        <f t="shared" si="838"/>
        <v>0.8114678899082568</v>
      </c>
      <c r="U2159" s="5"/>
      <c r="V2159" s="5"/>
      <c r="W2159" s="5">
        <f t="shared" si="839"/>
        <v>1.1800000000000002</v>
      </c>
      <c r="X2159" s="4">
        <f t="shared" si="840"/>
        <v>1.4</v>
      </c>
      <c r="Y2159" s="4">
        <f t="shared" si="841"/>
        <v>0.21999999999999975</v>
      </c>
      <c r="Z2159" s="30">
        <f t="shared" si="842"/>
        <v>2015</v>
      </c>
      <c r="AA2159" s="4">
        <f t="shared" si="843"/>
        <v>-1</v>
      </c>
      <c r="AB2159" s="4">
        <f t="shared" si="844"/>
        <v>-1</v>
      </c>
      <c r="AC2159" s="4">
        <f t="shared" si="845"/>
        <v>0</v>
      </c>
      <c r="AD2159" s="4"/>
      <c r="AE2159" s="4">
        <f t="shared" si="846"/>
        <v>4.2048929663608514E-2</v>
      </c>
      <c r="AF2159" s="31">
        <f t="shared" si="847"/>
        <v>0.18000000000000016</v>
      </c>
      <c r="AG2159" s="31">
        <f t="shared" si="848"/>
        <v>0.39999999999999991</v>
      </c>
      <c r="AH2159" s="3">
        <f t="shared" si="849"/>
        <v>1</v>
      </c>
      <c r="AI2159" s="40">
        <f t="shared" si="850"/>
        <v>1.804220840399462E-2</v>
      </c>
      <c r="AJ2159" s="3">
        <f t="shared" si="851"/>
        <v>2.3443909850595079E-2</v>
      </c>
      <c r="AK2159" s="3">
        <f t="shared" si="852"/>
        <v>0.73446701312107765</v>
      </c>
    </row>
    <row r="2160" spans="1:37" s="3" customFormat="1" x14ac:dyDescent="0.25">
      <c r="A2160" s="9">
        <v>42261</v>
      </c>
      <c r="B2160" s="1" t="s">
        <v>41</v>
      </c>
      <c r="C2160" s="1" t="s">
        <v>55</v>
      </c>
      <c r="D2160">
        <v>26</v>
      </c>
      <c r="E2160" s="1">
        <v>24</v>
      </c>
      <c r="F2160">
        <f t="shared" si="828"/>
        <v>1</v>
      </c>
      <c r="G2160">
        <f t="shared" si="829"/>
        <v>0</v>
      </c>
      <c r="H2160" s="4">
        <v>2.37</v>
      </c>
      <c r="I2160" s="4">
        <v>1.6619999999999999</v>
      </c>
      <c r="J2160" s="4">
        <v>2.59</v>
      </c>
      <c r="K2160" s="4">
        <v>1.5640000000000001</v>
      </c>
      <c r="L2160" s="18">
        <f t="shared" si="830"/>
        <v>40</v>
      </c>
      <c r="M2160" s="18">
        <f t="shared" si="831"/>
        <v>60</v>
      </c>
      <c r="N2160" s="18">
        <f t="shared" si="832"/>
        <v>35</v>
      </c>
      <c r="O2160" s="18">
        <f t="shared" si="833"/>
        <v>60</v>
      </c>
      <c r="P2160" s="4">
        <f t="shared" si="834"/>
        <v>201509</v>
      </c>
      <c r="Q2160" s="23">
        <f t="shared" si="835"/>
        <v>2.37</v>
      </c>
      <c r="R2160" s="23">
        <f t="shared" si="836"/>
        <v>-2.2405010254261581</v>
      </c>
      <c r="S2160" s="22">
        <f t="shared" si="837"/>
        <v>0.12949897457384196</v>
      </c>
      <c r="T2160" s="5">
        <f t="shared" si="838"/>
        <v>0.70126582278481009</v>
      </c>
      <c r="U2160" s="5"/>
      <c r="V2160" s="5"/>
      <c r="W2160" s="5">
        <f t="shared" si="839"/>
        <v>1.37</v>
      </c>
      <c r="X2160" s="4">
        <f t="shared" si="840"/>
        <v>1.5899999999999999</v>
      </c>
      <c r="Y2160" s="4">
        <f t="shared" si="841"/>
        <v>0.21999999999999975</v>
      </c>
      <c r="Z2160" s="30">
        <f t="shared" si="842"/>
        <v>2015</v>
      </c>
      <c r="AA2160" s="4">
        <f t="shared" si="843"/>
        <v>-1</v>
      </c>
      <c r="AB2160" s="4">
        <f t="shared" si="844"/>
        <v>-1</v>
      </c>
      <c r="AC2160" s="4">
        <f t="shared" si="845"/>
        <v>0</v>
      </c>
      <c r="AD2160" s="4"/>
      <c r="AE2160" s="4">
        <f t="shared" si="846"/>
        <v>3.5840542169656042E-2</v>
      </c>
      <c r="AF2160" s="31">
        <f t="shared" si="847"/>
        <v>0.37000000000000011</v>
      </c>
      <c r="AG2160" s="31">
        <f t="shared" si="848"/>
        <v>0.58999999999999986</v>
      </c>
      <c r="AH2160" s="3">
        <f t="shared" si="849"/>
        <v>1</v>
      </c>
      <c r="AI2160" s="40">
        <f t="shared" si="850"/>
        <v>1.2214896691430943E-2</v>
      </c>
      <c r="AJ2160" s="3">
        <f t="shared" si="851"/>
        <v>2.3080357142857166E-2</v>
      </c>
      <c r="AK2160" s="3">
        <f t="shared" si="852"/>
        <v>0.74012662150775976</v>
      </c>
    </row>
    <row r="2161" spans="1:37" s="3" customFormat="1" x14ac:dyDescent="0.25">
      <c r="A2161" s="9">
        <v>42260</v>
      </c>
      <c r="B2161" s="1" t="s">
        <v>37</v>
      </c>
      <c r="C2161" s="1" t="s">
        <v>34</v>
      </c>
      <c r="D2161">
        <v>27</v>
      </c>
      <c r="E2161" s="1">
        <v>26</v>
      </c>
      <c r="F2161">
        <f t="shared" si="828"/>
        <v>1</v>
      </c>
      <c r="G2161">
        <f t="shared" si="829"/>
        <v>0</v>
      </c>
      <c r="H2161" s="4">
        <v>1.413</v>
      </c>
      <c r="I2161" s="4">
        <v>3.16</v>
      </c>
      <c r="J2161" s="4">
        <v>1.331</v>
      </c>
      <c r="K2161" s="4">
        <v>3.66</v>
      </c>
      <c r="L2161" s="18">
        <f t="shared" si="830"/>
        <v>70</v>
      </c>
      <c r="M2161" s="18">
        <f t="shared" si="831"/>
        <v>30</v>
      </c>
      <c r="N2161" s="18">
        <f t="shared" si="832"/>
        <v>75</v>
      </c>
      <c r="O2161" s="18">
        <f t="shared" si="833"/>
        <v>25</v>
      </c>
      <c r="P2161" s="4">
        <f t="shared" si="834"/>
        <v>201509</v>
      </c>
      <c r="Q2161" s="23">
        <f t="shared" si="835"/>
        <v>1.413</v>
      </c>
      <c r="R2161" s="23">
        <f t="shared" si="836"/>
        <v>-2.8842704690162315</v>
      </c>
      <c r="S2161" s="22">
        <f t="shared" si="837"/>
        <v>-1.4712704690162315</v>
      </c>
      <c r="T2161" s="5">
        <f t="shared" si="838"/>
        <v>2.2363765038924277</v>
      </c>
      <c r="U2161" s="5"/>
      <c r="V2161" s="5"/>
      <c r="W2161" s="5">
        <f t="shared" si="839"/>
        <v>0.41300000000000003</v>
      </c>
      <c r="X2161" s="4">
        <f t="shared" si="840"/>
        <v>0.33099999999999996</v>
      </c>
      <c r="Y2161" s="4">
        <f t="shared" si="841"/>
        <v>-8.2000000000000073E-2</v>
      </c>
      <c r="Z2161" s="30">
        <f t="shared" si="842"/>
        <v>2015</v>
      </c>
      <c r="AA2161" s="4">
        <f t="shared" si="843"/>
        <v>-1</v>
      </c>
      <c r="AB2161" s="4">
        <f t="shared" si="844"/>
        <v>-1</v>
      </c>
      <c r="AC2161" s="4">
        <f t="shared" si="845"/>
        <v>0</v>
      </c>
      <c r="AD2161" s="4"/>
      <c r="AE2161" s="4">
        <f t="shared" si="846"/>
        <v>-4.360071739131588E-2</v>
      </c>
      <c r="AF2161" s="31">
        <f t="shared" si="847"/>
        <v>-0.58699999999999997</v>
      </c>
      <c r="AG2161" s="31">
        <f t="shared" si="848"/>
        <v>-0.66900000000000004</v>
      </c>
      <c r="AH2161" s="3">
        <f t="shared" si="849"/>
        <v>1</v>
      </c>
      <c r="AI2161" s="40">
        <f t="shared" si="850"/>
        <v>1.9061872773891153E-2</v>
      </c>
      <c r="AJ2161" s="3">
        <f t="shared" si="851"/>
        <v>2.359938771047454E-2</v>
      </c>
      <c r="AK2161" s="3">
        <f t="shared" si="852"/>
        <v>0.7706267794277385</v>
      </c>
    </row>
    <row r="2162" spans="1:37" s="3" customFormat="1" x14ac:dyDescent="0.25">
      <c r="A2162" s="9">
        <v>42260</v>
      </c>
      <c r="B2162" s="1" t="s">
        <v>35</v>
      </c>
      <c r="C2162" s="1" t="s">
        <v>43</v>
      </c>
      <c r="D2162">
        <v>19</v>
      </c>
      <c r="E2162" s="1">
        <v>13</v>
      </c>
      <c r="F2162">
        <f t="shared" si="828"/>
        <v>1</v>
      </c>
      <c r="G2162">
        <f t="shared" si="829"/>
        <v>0</v>
      </c>
      <c r="H2162" s="4">
        <v>1.4730000000000001</v>
      </c>
      <c r="I2162" s="4">
        <v>2.89</v>
      </c>
      <c r="J2162" s="4">
        <v>1.454</v>
      </c>
      <c r="K2162" s="4">
        <v>2.97</v>
      </c>
      <c r="L2162" s="18">
        <f t="shared" si="830"/>
        <v>60</v>
      </c>
      <c r="M2162" s="18">
        <f t="shared" si="831"/>
        <v>30</v>
      </c>
      <c r="N2162" s="18">
        <f t="shared" si="832"/>
        <v>65</v>
      </c>
      <c r="O2162" s="18">
        <f t="shared" si="833"/>
        <v>30</v>
      </c>
      <c r="P2162" s="4">
        <f t="shared" si="834"/>
        <v>201509</v>
      </c>
      <c r="Q2162" s="23">
        <f t="shared" si="835"/>
        <v>1.4730000000000001</v>
      </c>
      <c r="R2162" s="23">
        <f t="shared" si="836"/>
        <v>-2.6432654339631076</v>
      </c>
      <c r="S2162" s="22">
        <f t="shared" si="837"/>
        <v>-1.1702654339631076</v>
      </c>
      <c r="T2162" s="5">
        <f t="shared" si="838"/>
        <v>1.9619823489477257</v>
      </c>
      <c r="U2162" s="5"/>
      <c r="V2162" s="5"/>
      <c r="W2162" s="5">
        <f t="shared" si="839"/>
        <v>0.47300000000000009</v>
      </c>
      <c r="X2162" s="4">
        <f t="shared" si="840"/>
        <v>0.45399999999999996</v>
      </c>
      <c r="Y2162" s="4">
        <f t="shared" si="841"/>
        <v>-1.9000000000000128E-2</v>
      </c>
      <c r="Z2162" s="30">
        <f t="shared" si="842"/>
        <v>2015</v>
      </c>
      <c r="AA2162" s="4">
        <f t="shared" si="843"/>
        <v>-1</v>
      </c>
      <c r="AB2162" s="4">
        <f t="shared" si="844"/>
        <v>-1</v>
      </c>
      <c r="AC2162" s="4">
        <f t="shared" si="845"/>
        <v>0</v>
      </c>
      <c r="AD2162" s="4"/>
      <c r="AE2162" s="4">
        <f t="shared" si="846"/>
        <v>-8.8712832824869858E-3</v>
      </c>
      <c r="AF2162" s="31">
        <f t="shared" si="847"/>
        <v>-0.52699999999999991</v>
      </c>
      <c r="AG2162" s="31">
        <f t="shared" si="848"/>
        <v>-0.54600000000000004</v>
      </c>
      <c r="AH2162" s="3">
        <f t="shared" si="849"/>
        <v>0</v>
      </c>
      <c r="AI2162" s="40" t="b">
        <f t="shared" si="850"/>
        <v>0</v>
      </c>
      <c r="AJ2162" s="3">
        <f t="shared" si="851"/>
        <v>2.4302085720834254E-2</v>
      </c>
      <c r="AK2162" s="3">
        <f t="shared" si="852"/>
        <v>0.75924016679019501</v>
      </c>
    </row>
    <row r="2163" spans="1:37" s="3" customFormat="1" x14ac:dyDescent="0.25">
      <c r="A2163" s="9">
        <v>42260</v>
      </c>
      <c r="B2163" s="1" t="s">
        <v>54</v>
      </c>
      <c r="C2163" s="1" t="s">
        <v>44</v>
      </c>
      <c r="D2163">
        <v>13</v>
      </c>
      <c r="E2163" s="1">
        <v>33</v>
      </c>
      <c r="F2163">
        <f t="shared" si="828"/>
        <v>0</v>
      </c>
      <c r="G2163">
        <f t="shared" si="829"/>
        <v>1</v>
      </c>
      <c r="H2163" s="4">
        <v>2.58</v>
      </c>
      <c r="I2163" s="4">
        <v>1.571</v>
      </c>
      <c r="J2163" s="4">
        <v>2.36</v>
      </c>
      <c r="K2163" s="4">
        <v>1.6659999999999999</v>
      </c>
      <c r="L2163" s="18">
        <f t="shared" si="830"/>
        <v>30</v>
      </c>
      <c r="M2163" s="18">
        <f t="shared" si="831"/>
        <v>60</v>
      </c>
      <c r="N2163" s="18">
        <f t="shared" si="832"/>
        <v>40</v>
      </c>
      <c r="O2163" s="18">
        <f t="shared" si="833"/>
        <v>60</v>
      </c>
      <c r="P2163" s="4">
        <f t="shared" si="834"/>
        <v>201509</v>
      </c>
      <c r="Q2163" s="23">
        <f t="shared" si="835"/>
        <v>1.6422660725652451</v>
      </c>
      <c r="R2163" s="23">
        <f t="shared" si="836"/>
        <v>-2.3842248775188986</v>
      </c>
      <c r="S2163" s="22">
        <f t="shared" si="837"/>
        <v>-0.74195880495365341</v>
      </c>
      <c r="T2163" s="5">
        <f t="shared" si="838"/>
        <v>0.60891472868217056</v>
      </c>
      <c r="U2163" s="5"/>
      <c r="V2163" s="5"/>
      <c r="W2163" s="5">
        <f t="shared" si="839"/>
        <v>-1</v>
      </c>
      <c r="X2163" s="4">
        <f t="shared" si="840"/>
        <v>-1</v>
      </c>
      <c r="Y2163" s="4">
        <f t="shared" si="841"/>
        <v>0</v>
      </c>
      <c r="Z2163" s="30">
        <f t="shared" si="842"/>
        <v>2015</v>
      </c>
      <c r="AA2163" s="4">
        <f t="shared" si="843"/>
        <v>0.57099999999999995</v>
      </c>
      <c r="AB2163" s="4">
        <f t="shared" si="844"/>
        <v>0.66599999999999993</v>
      </c>
      <c r="AC2163" s="4">
        <f t="shared" si="845"/>
        <v>9.4999999999999973E-2</v>
      </c>
      <c r="AD2163" s="4"/>
      <c r="AE2163" s="4">
        <f t="shared" si="846"/>
        <v>-3.6131914334515902E-2</v>
      </c>
      <c r="AF2163" s="31">
        <f t="shared" si="847"/>
        <v>-0.42900000000000005</v>
      </c>
      <c r="AG2163" s="31">
        <f t="shared" si="848"/>
        <v>-0.33400000000000007</v>
      </c>
      <c r="AH2163" s="3">
        <f t="shared" si="849"/>
        <v>1</v>
      </c>
      <c r="AI2163" s="40">
        <f t="shared" si="850"/>
        <v>1.2163004736778449E-2</v>
      </c>
      <c r="AJ2163" s="3">
        <f t="shared" si="851"/>
        <v>2.3565405926282756E-2</v>
      </c>
      <c r="AK2163" s="3">
        <f t="shared" si="852"/>
        <v>0.74732576972816511</v>
      </c>
    </row>
    <row r="2164" spans="1:37" s="3" customFormat="1" x14ac:dyDescent="0.25">
      <c r="A2164" s="9">
        <v>42260</v>
      </c>
      <c r="B2164" s="1" t="s">
        <v>39</v>
      </c>
      <c r="C2164" s="1" t="s">
        <v>50</v>
      </c>
      <c r="D2164">
        <v>14</v>
      </c>
      <c r="E2164" s="1">
        <v>42</v>
      </c>
      <c r="F2164">
        <f t="shared" si="828"/>
        <v>0</v>
      </c>
      <c r="G2164">
        <f t="shared" si="829"/>
        <v>1</v>
      </c>
      <c r="H2164" s="4">
        <v>1.6020000000000001</v>
      </c>
      <c r="I2164" s="4">
        <v>2.5</v>
      </c>
      <c r="J2164" s="4">
        <v>1.645</v>
      </c>
      <c r="K2164" s="4">
        <v>2.4</v>
      </c>
      <c r="L2164" s="18">
        <f t="shared" si="830"/>
        <v>60</v>
      </c>
      <c r="M2164" s="18">
        <f t="shared" si="831"/>
        <v>40</v>
      </c>
      <c r="N2164" s="18">
        <f t="shared" si="832"/>
        <v>60</v>
      </c>
      <c r="O2164" s="18">
        <f t="shared" si="833"/>
        <v>40</v>
      </c>
      <c r="P2164" s="4">
        <f t="shared" si="834"/>
        <v>201509</v>
      </c>
      <c r="Q2164" s="23">
        <f t="shared" si="835"/>
        <v>0.64080000000000004</v>
      </c>
      <c r="R2164" s="23">
        <f t="shared" si="836"/>
        <v>-2.3277962347729786</v>
      </c>
      <c r="S2164" s="22">
        <f t="shared" si="837"/>
        <v>-1.6869962347729786</v>
      </c>
      <c r="T2164" s="5">
        <f t="shared" si="838"/>
        <v>1.5605493133583019</v>
      </c>
      <c r="U2164" s="5"/>
      <c r="V2164" s="5"/>
      <c r="W2164" s="5">
        <f t="shared" si="839"/>
        <v>-1</v>
      </c>
      <c r="X2164" s="4">
        <f t="shared" si="840"/>
        <v>-1</v>
      </c>
      <c r="Y2164" s="4">
        <f t="shared" si="841"/>
        <v>0</v>
      </c>
      <c r="Z2164" s="30">
        <f t="shared" si="842"/>
        <v>2015</v>
      </c>
      <c r="AA2164" s="4">
        <f t="shared" si="843"/>
        <v>1.5</v>
      </c>
      <c r="AB2164" s="4">
        <f t="shared" si="844"/>
        <v>1.4</v>
      </c>
      <c r="AC2164" s="4">
        <f t="shared" si="845"/>
        <v>-0.10000000000000009</v>
      </c>
      <c r="AD2164" s="4"/>
      <c r="AE2164" s="4">
        <f t="shared" si="846"/>
        <v>1.6316989781010816E-2</v>
      </c>
      <c r="AF2164" s="31">
        <f t="shared" si="847"/>
        <v>0.5</v>
      </c>
      <c r="AG2164" s="31">
        <f t="shared" si="848"/>
        <v>0.39999999999999991</v>
      </c>
      <c r="AH2164" s="3">
        <f t="shared" si="849"/>
        <v>0</v>
      </c>
      <c r="AI2164" s="40" t="b">
        <f t="shared" si="850"/>
        <v>0</v>
      </c>
      <c r="AJ2164" s="3">
        <f t="shared" si="851"/>
        <v>2.3647001462701267E-2</v>
      </c>
      <c r="AK2164" s="3">
        <f t="shared" si="852"/>
        <v>0.74426473774199231</v>
      </c>
    </row>
    <row r="2165" spans="1:37" s="3" customFormat="1" x14ac:dyDescent="0.25">
      <c r="A2165" s="9">
        <v>42260</v>
      </c>
      <c r="B2165" s="1" t="s">
        <v>63</v>
      </c>
      <c r="C2165" s="1" t="s">
        <v>42</v>
      </c>
      <c r="D2165">
        <v>31</v>
      </c>
      <c r="E2165" s="1">
        <v>19</v>
      </c>
      <c r="F2165">
        <f t="shared" si="828"/>
        <v>1</v>
      </c>
      <c r="G2165">
        <f t="shared" si="829"/>
        <v>0</v>
      </c>
      <c r="H2165" s="4">
        <v>1.7689999999999999</v>
      </c>
      <c r="I2165" s="4">
        <v>2.1800000000000002</v>
      </c>
      <c r="J2165" s="4">
        <v>1.7689999999999999</v>
      </c>
      <c r="K2165" s="4">
        <v>2.1800000000000002</v>
      </c>
      <c r="L2165" s="18">
        <f t="shared" si="830"/>
        <v>50</v>
      </c>
      <c r="M2165" s="18">
        <f t="shared" si="831"/>
        <v>45</v>
      </c>
      <c r="N2165" s="18">
        <f t="shared" si="832"/>
        <v>55</v>
      </c>
      <c r="O2165" s="18">
        <f t="shared" si="833"/>
        <v>45</v>
      </c>
      <c r="P2165" s="4">
        <f t="shared" si="834"/>
        <v>201509</v>
      </c>
      <c r="Q2165" s="23">
        <f t="shared" si="835"/>
        <v>1.7689999999999999</v>
      </c>
      <c r="R2165" s="23">
        <f t="shared" si="836"/>
        <v>-2.1478477441537547</v>
      </c>
      <c r="S2165" s="22">
        <f t="shared" si="837"/>
        <v>-0.37884774415375477</v>
      </c>
      <c r="T2165" s="5">
        <f t="shared" si="838"/>
        <v>1.2323346523459584</v>
      </c>
      <c r="U2165" s="5"/>
      <c r="V2165" s="5"/>
      <c r="W2165" s="5">
        <f t="shared" si="839"/>
        <v>0.76899999999999991</v>
      </c>
      <c r="X2165" s="4">
        <f t="shared" si="840"/>
        <v>0.76899999999999991</v>
      </c>
      <c r="Y2165" s="4">
        <f t="shared" si="841"/>
        <v>0</v>
      </c>
      <c r="Z2165" s="30">
        <f t="shared" si="842"/>
        <v>2015</v>
      </c>
      <c r="AA2165" s="4">
        <f t="shared" si="843"/>
        <v>-1</v>
      </c>
      <c r="AB2165" s="4">
        <f t="shared" si="844"/>
        <v>-1</v>
      </c>
      <c r="AC2165" s="4">
        <f t="shared" si="845"/>
        <v>0</v>
      </c>
      <c r="AD2165" s="4"/>
      <c r="AE2165" s="4">
        <f t="shared" si="846"/>
        <v>0</v>
      </c>
      <c r="AF2165" s="31">
        <f t="shared" si="847"/>
        <v>-0.23100000000000009</v>
      </c>
      <c r="AG2165" s="31">
        <f t="shared" si="848"/>
        <v>-0.23100000000000009</v>
      </c>
      <c r="AH2165" s="3">
        <f t="shared" si="849"/>
        <v>0</v>
      </c>
      <c r="AI2165" s="40" t="b">
        <f t="shared" si="850"/>
        <v>0</v>
      </c>
      <c r="AJ2165" s="3">
        <f t="shared" si="851"/>
        <v>2.3443909850595079E-2</v>
      </c>
      <c r="AK2165" s="3">
        <f t="shared" si="852"/>
        <v>0.73446701312107765</v>
      </c>
    </row>
    <row r="2166" spans="1:37" s="3" customFormat="1" x14ac:dyDescent="0.25">
      <c r="A2166" s="9">
        <v>42260</v>
      </c>
      <c r="B2166" s="1" t="s">
        <v>64</v>
      </c>
      <c r="C2166" s="1" t="s">
        <v>33</v>
      </c>
      <c r="D2166">
        <v>33</v>
      </c>
      <c r="E2166" s="1">
        <v>28</v>
      </c>
      <c r="F2166">
        <f t="shared" si="828"/>
        <v>1</v>
      </c>
      <c r="G2166">
        <f t="shared" si="829"/>
        <v>0</v>
      </c>
      <c r="H2166" s="4">
        <v>1.6890000000000001</v>
      </c>
      <c r="I2166" s="4">
        <v>2.31</v>
      </c>
      <c r="J2166" s="4">
        <v>1.5549999999999999</v>
      </c>
      <c r="K2166" s="4">
        <v>2.62</v>
      </c>
      <c r="L2166" s="18">
        <f t="shared" si="830"/>
        <v>50</v>
      </c>
      <c r="M2166" s="18">
        <f t="shared" si="831"/>
        <v>40</v>
      </c>
      <c r="N2166" s="18">
        <f t="shared" si="832"/>
        <v>60</v>
      </c>
      <c r="O2166" s="18">
        <f t="shared" si="833"/>
        <v>35</v>
      </c>
      <c r="P2166" s="4">
        <f t="shared" si="834"/>
        <v>201509</v>
      </c>
      <c r="Q2166" s="23">
        <f t="shared" si="835"/>
        <v>1.6890000000000001</v>
      </c>
      <c r="R2166" s="23">
        <f t="shared" si="836"/>
        <v>-2.2147375884953302</v>
      </c>
      <c r="S2166" s="22">
        <f t="shared" si="837"/>
        <v>-0.52573758849533014</v>
      </c>
      <c r="T2166" s="5">
        <f t="shared" si="838"/>
        <v>1.3676731793960923</v>
      </c>
      <c r="U2166" s="5"/>
      <c r="V2166" s="5"/>
      <c r="W2166" s="5">
        <f t="shared" si="839"/>
        <v>0.68900000000000006</v>
      </c>
      <c r="X2166" s="4">
        <f t="shared" si="840"/>
        <v>0.55499999999999994</v>
      </c>
      <c r="Y2166" s="4">
        <f t="shared" si="841"/>
        <v>-0.13400000000000012</v>
      </c>
      <c r="Z2166" s="30">
        <f t="shared" si="842"/>
        <v>2015</v>
      </c>
      <c r="AA2166" s="4">
        <f t="shared" si="843"/>
        <v>-1</v>
      </c>
      <c r="AB2166" s="4">
        <f t="shared" si="844"/>
        <v>-1</v>
      </c>
      <c r="AC2166" s="4">
        <f t="shared" si="845"/>
        <v>0</v>
      </c>
      <c r="AD2166" s="4"/>
      <c r="AE2166" s="4">
        <f t="shared" si="846"/>
        <v>-5.1020505293377427E-2</v>
      </c>
      <c r="AF2166" s="31">
        <f t="shared" si="847"/>
        <v>-0.31099999999999994</v>
      </c>
      <c r="AG2166" s="31">
        <f t="shared" si="848"/>
        <v>-0.44500000000000006</v>
      </c>
      <c r="AH2166" s="3">
        <f t="shared" si="849"/>
        <v>1</v>
      </c>
      <c r="AI2166" s="40">
        <f t="shared" si="850"/>
        <v>2.625429926014311E-2</v>
      </c>
      <c r="AJ2166" s="3">
        <f t="shared" si="851"/>
        <v>2.4358589647411888E-2</v>
      </c>
      <c r="AK2166" s="3">
        <f t="shared" si="852"/>
        <v>0.73729511703502604</v>
      </c>
    </row>
    <row r="2167" spans="1:37" s="3" customFormat="1" x14ac:dyDescent="0.25">
      <c r="A2167" s="9">
        <v>42260</v>
      </c>
      <c r="B2167" s="1" t="s">
        <v>46</v>
      </c>
      <c r="C2167" s="1" t="s">
        <v>36</v>
      </c>
      <c r="D2167">
        <v>27</v>
      </c>
      <c r="E2167" s="1">
        <v>14</v>
      </c>
      <c r="F2167">
        <f t="shared" si="828"/>
        <v>1</v>
      </c>
      <c r="G2167">
        <f t="shared" si="829"/>
        <v>0</v>
      </c>
      <c r="H2167" s="4">
        <v>2.2999999999999998</v>
      </c>
      <c r="I2167" s="4">
        <v>1.694</v>
      </c>
      <c r="J2167" s="4">
        <v>1.99</v>
      </c>
      <c r="K2167" s="4">
        <v>1.917</v>
      </c>
      <c r="L2167" s="18">
        <f t="shared" si="830"/>
        <v>40</v>
      </c>
      <c r="M2167" s="18">
        <f t="shared" si="831"/>
        <v>55</v>
      </c>
      <c r="N2167" s="18">
        <f t="shared" si="832"/>
        <v>50</v>
      </c>
      <c r="O2167" s="18">
        <f t="shared" si="833"/>
        <v>50</v>
      </c>
      <c r="P2167" s="4">
        <f t="shared" si="834"/>
        <v>201509</v>
      </c>
      <c r="Q2167" s="23">
        <f t="shared" si="835"/>
        <v>2.2999999999999998</v>
      </c>
      <c r="R2167" s="23">
        <f t="shared" si="836"/>
        <v>-2.2101529594324987</v>
      </c>
      <c r="S2167" s="22">
        <f t="shared" si="837"/>
        <v>8.9847040567501146E-2</v>
      </c>
      <c r="T2167" s="5">
        <f t="shared" si="838"/>
        <v>0.73652173913043484</v>
      </c>
      <c r="U2167" s="5"/>
      <c r="V2167" s="5"/>
      <c r="W2167" s="5">
        <f t="shared" si="839"/>
        <v>1.2999999999999998</v>
      </c>
      <c r="X2167" s="4">
        <f t="shared" si="840"/>
        <v>0.99</v>
      </c>
      <c r="Y2167" s="4">
        <f t="shared" si="841"/>
        <v>-0.30999999999999983</v>
      </c>
      <c r="Z2167" s="30">
        <f t="shared" si="842"/>
        <v>2015</v>
      </c>
      <c r="AA2167" s="4">
        <f t="shared" si="843"/>
        <v>-1</v>
      </c>
      <c r="AB2167" s="4">
        <f t="shared" si="844"/>
        <v>-1</v>
      </c>
      <c r="AC2167" s="4">
        <f t="shared" si="845"/>
        <v>0</v>
      </c>
      <c r="AD2167" s="4"/>
      <c r="AE2167" s="4">
        <f t="shared" si="846"/>
        <v>-6.772995411841809E-2</v>
      </c>
      <c r="AF2167" s="31">
        <f t="shared" si="847"/>
        <v>0.29999999999999982</v>
      </c>
      <c r="AG2167" s="31">
        <f t="shared" si="848"/>
        <v>-1.0000000000000009E-2</v>
      </c>
      <c r="AH2167" s="3">
        <f t="shared" si="849"/>
        <v>1</v>
      </c>
      <c r="AI2167" s="40">
        <f t="shared" si="850"/>
        <v>4.3568982331995132E-2</v>
      </c>
      <c r="AJ2167" s="3">
        <f t="shared" si="851"/>
        <v>2.4486730095142795E-2</v>
      </c>
      <c r="AK2167" s="3">
        <f t="shared" si="852"/>
        <v>0.73689713545695645</v>
      </c>
    </row>
    <row r="2168" spans="1:37" s="3" customFormat="1" x14ac:dyDescent="0.25">
      <c r="A2168" s="9">
        <v>42260</v>
      </c>
      <c r="B2168" s="1" t="s">
        <v>45</v>
      </c>
      <c r="C2168" s="1" t="s">
        <v>62</v>
      </c>
      <c r="D2168">
        <v>23</v>
      </c>
      <c r="E2168" s="1">
        <v>31</v>
      </c>
      <c r="F2168">
        <f t="shared" si="828"/>
        <v>0</v>
      </c>
      <c r="G2168">
        <f t="shared" si="829"/>
        <v>1</v>
      </c>
      <c r="H2168" s="4">
        <v>3.46</v>
      </c>
      <c r="I2168" s="4">
        <v>1.359</v>
      </c>
      <c r="J2168" s="4">
        <v>3.22</v>
      </c>
      <c r="K2168" s="4">
        <v>1.4</v>
      </c>
      <c r="L2168" s="18">
        <f t="shared" si="830"/>
        <v>20</v>
      </c>
      <c r="M2168" s="18">
        <f t="shared" si="831"/>
        <v>70</v>
      </c>
      <c r="N2168" s="18">
        <f t="shared" si="832"/>
        <v>30</v>
      </c>
      <c r="O2168" s="18">
        <f t="shared" si="833"/>
        <v>70</v>
      </c>
      <c r="P2168" s="4">
        <f t="shared" si="834"/>
        <v>201509</v>
      </c>
      <c r="Q2168" s="23">
        <f t="shared" si="835"/>
        <v>2.5459896983075789</v>
      </c>
      <c r="R2168" s="23">
        <f t="shared" si="836"/>
        <v>-3.1920193853749126</v>
      </c>
      <c r="S2168" s="22">
        <f t="shared" si="837"/>
        <v>-0.64602968706733366</v>
      </c>
      <c r="T2168" s="5">
        <f t="shared" si="838"/>
        <v>0.39277456647398845</v>
      </c>
      <c r="U2168" s="5"/>
      <c r="V2168" s="5"/>
      <c r="W2168" s="5">
        <f t="shared" si="839"/>
        <v>-1</v>
      </c>
      <c r="X2168" s="4">
        <f t="shared" si="840"/>
        <v>-1</v>
      </c>
      <c r="Y2168" s="4">
        <f t="shared" si="841"/>
        <v>0</v>
      </c>
      <c r="Z2168" s="30">
        <f t="shared" si="842"/>
        <v>2015</v>
      </c>
      <c r="AA2168" s="4">
        <f t="shared" si="843"/>
        <v>0.35899999999999999</v>
      </c>
      <c r="AB2168" s="4">
        <f t="shared" si="844"/>
        <v>0.39999999999999991</v>
      </c>
      <c r="AC2168" s="4">
        <f t="shared" si="845"/>
        <v>4.0999999999999925E-2</v>
      </c>
      <c r="AD2168" s="4"/>
      <c r="AE2168" s="4">
        <f t="shared" si="846"/>
        <v>-2.154166517071765E-2</v>
      </c>
      <c r="AF2168" s="31">
        <f t="shared" si="847"/>
        <v>-0.64100000000000001</v>
      </c>
      <c r="AG2168" s="31">
        <f t="shared" si="848"/>
        <v>-0.60000000000000009</v>
      </c>
      <c r="AH2168" s="3">
        <f t="shared" si="849"/>
        <v>0</v>
      </c>
      <c r="AI2168" s="40" t="b">
        <f t="shared" si="850"/>
        <v>0</v>
      </c>
      <c r="AJ2168" s="3">
        <f t="shared" si="851"/>
        <v>2.4249844366051043E-2</v>
      </c>
      <c r="AK2168" s="3">
        <f t="shared" si="852"/>
        <v>0.7820455124769301</v>
      </c>
    </row>
    <row r="2169" spans="1:37" s="3" customFormat="1" x14ac:dyDescent="0.25">
      <c r="A2169" s="9">
        <v>42260</v>
      </c>
      <c r="B2169" s="1" t="s">
        <v>47</v>
      </c>
      <c r="C2169" s="1" t="s">
        <v>49</v>
      </c>
      <c r="D2169">
        <v>20</v>
      </c>
      <c r="E2169" s="1">
        <v>27</v>
      </c>
      <c r="F2169">
        <f t="shared" si="828"/>
        <v>0</v>
      </c>
      <c r="G2169">
        <f t="shared" si="829"/>
        <v>1</v>
      </c>
      <c r="H2169" s="4">
        <v>1.8839999999999999</v>
      </c>
      <c r="I2169" s="4">
        <v>2.02</v>
      </c>
      <c r="J2169" s="4">
        <v>1.952</v>
      </c>
      <c r="K2169" s="4">
        <v>1.952</v>
      </c>
      <c r="L2169" s="18">
        <f t="shared" si="830"/>
        <v>50</v>
      </c>
      <c r="M2169" s="18">
        <f t="shared" si="831"/>
        <v>45</v>
      </c>
      <c r="N2169" s="18">
        <f t="shared" si="832"/>
        <v>50</v>
      </c>
      <c r="O2169" s="18">
        <f t="shared" si="833"/>
        <v>50</v>
      </c>
      <c r="P2169" s="4">
        <f t="shared" si="834"/>
        <v>201509</v>
      </c>
      <c r="Q2169" s="23">
        <f t="shared" si="835"/>
        <v>0.93267326732673261</v>
      </c>
      <c r="R2169" s="23">
        <f t="shared" si="836"/>
        <v>-2.1116138763197587</v>
      </c>
      <c r="S2169" s="22">
        <f t="shared" si="837"/>
        <v>-1.1789406089930261</v>
      </c>
      <c r="T2169" s="5">
        <f t="shared" si="838"/>
        <v>1.0721868365180467</v>
      </c>
      <c r="U2169" s="5"/>
      <c r="V2169" s="5"/>
      <c r="W2169" s="5">
        <f t="shared" si="839"/>
        <v>-1</v>
      </c>
      <c r="X2169" s="4">
        <f t="shared" si="840"/>
        <v>-1</v>
      </c>
      <c r="Y2169" s="4">
        <f t="shared" si="841"/>
        <v>0</v>
      </c>
      <c r="Z2169" s="30">
        <f t="shared" si="842"/>
        <v>2015</v>
      </c>
      <c r="AA2169" s="4">
        <f t="shared" si="843"/>
        <v>1.02</v>
      </c>
      <c r="AB2169" s="4">
        <f t="shared" si="844"/>
        <v>0.95199999999999996</v>
      </c>
      <c r="AC2169" s="4">
        <f t="shared" si="845"/>
        <v>-6.800000000000006E-2</v>
      </c>
      <c r="AD2169" s="4"/>
      <c r="AE2169" s="4">
        <f t="shared" si="846"/>
        <v>1.8490480665483311E-2</v>
      </c>
      <c r="AF2169" s="31">
        <f t="shared" si="847"/>
        <v>2.0000000000000018E-2</v>
      </c>
      <c r="AG2169" s="31">
        <f t="shared" si="848"/>
        <v>-4.8000000000000043E-2</v>
      </c>
      <c r="AH2169" s="3">
        <f t="shared" si="849"/>
        <v>0</v>
      </c>
      <c r="AI2169" s="40" t="b">
        <f t="shared" si="850"/>
        <v>0</v>
      </c>
      <c r="AJ2169" s="3">
        <f t="shared" si="851"/>
        <v>2.5184426229508228E-2</v>
      </c>
      <c r="AK2169" s="3">
        <f t="shared" si="852"/>
        <v>0.73044631509133939</v>
      </c>
    </row>
    <row r="2170" spans="1:37" s="3" customFormat="1" x14ac:dyDescent="0.25">
      <c r="A2170" s="9">
        <v>42260</v>
      </c>
      <c r="B2170" s="1" t="s">
        <v>56</v>
      </c>
      <c r="C2170" s="1" t="s">
        <v>40</v>
      </c>
      <c r="D2170">
        <v>9</v>
      </c>
      <c r="E2170" s="1">
        <v>20</v>
      </c>
      <c r="F2170">
        <f t="shared" si="828"/>
        <v>0</v>
      </c>
      <c r="G2170">
        <f t="shared" si="829"/>
        <v>1</v>
      </c>
      <c r="H2170" s="4">
        <v>2.5099999999999998</v>
      </c>
      <c r="I2170" s="4">
        <v>1.5980000000000001</v>
      </c>
      <c r="J2170" s="4">
        <v>2.31</v>
      </c>
      <c r="K2170" s="4">
        <v>1.6890000000000001</v>
      </c>
      <c r="L2170" s="18">
        <f t="shared" si="830"/>
        <v>30</v>
      </c>
      <c r="M2170" s="18">
        <f t="shared" si="831"/>
        <v>60</v>
      </c>
      <c r="N2170" s="18">
        <f t="shared" si="832"/>
        <v>40</v>
      </c>
      <c r="O2170" s="18">
        <f t="shared" si="833"/>
        <v>55</v>
      </c>
      <c r="P2170" s="4">
        <f t="shared" si="834"/>
        <v>201509</v>
      </c>
      <c r="Q2170" s="23">
        <f t="shared" si="835"/>
        <v>1.5707133917396743</v>
      </c>
      <c r="R2170" s="23">
        <f t="shared" si="836"/>
        <v>-2.334492458304724</v>
      </c>
      <c r="S2170" s="22">
        <f t="shared" si="837"/>
        <v>-0.76377906656504968</v>
      </c>
      <c r="T2170" s="5">
        <f t="shared" si="838"/>
        <v>0.63665338645418335</v>
      </c>
      <c r="U2170" s="5"/>
      <c r="V2170" s="5"/>
      <c r="W2170" s="5">
        <f t="shared" si="839"/>
        <v>-1</v>
      </c>
      <c r="X2170" s="4">
        <f t="shared" si="840"/>
        <v>-1</v>
      </c>
      <c r="Y2170" s="4">
        <f t="shared" si="841"/>
        <v>0</v>
      </c>
      <c r="Z2170" s="30">
        <f t="shared" si="842"/>
        <v>2015</v>
      </c>
      <c r="AA2170" s="4">
        <f t="shared" si="843"/>
        <v>0.59800000000000009</v>
      </c>
      <c r="AB2170" s="4">
        <f t="shared" si="844"/>
        <v>0.68900000000000006</v>
      </c>
      <c r="AC2170" s="4">
        <f t="shared" si="845"/>
        <v>9.099999999999997E-2</v>
      </c>
      <c r="AD2170" s="4"/>
      <c r="AE2170" s="4">
        <f t="shared" si="846"/>
        <v>-3.449405839844083E-2</v>
      </c>
      <c r="AF2170" s="31">
        <f t="shared" si="847"/>
        <v>-0.40199999999999991</v>
      </c>
      <c r="AG2170" s="31">
        <f t="shared" si="848"/>
        <v>-0.31099999999999994</v>
      </c>
      <c r="AH2170" s="3">
        <f t="shared" si="849"/>
        <v>1</v>
      </c>
      <c r="AI2170" s="40" t="b">
        <f t="shared" si="850"/>
        <v>0</v>
      </c>
      <c r="AJ2170" s="3">
        <f t="shared" si="851"/>
        <v>2.3617332035053451E-2</v>
      </c>
      <c r="AK2170" s="3">
        <f t="shared" si="852"/>
        <v>0.74465377481644812</v>
      </c>
    </row>
    <row r="2171" spans="1:37" s="3" customFormat="1" x14ac:dyDescent="0.25">
      <c r="A2171" s="9">
        <v>42260</v>
      </c>
      <c r="B2171" s="1" t="s">
        <v>53</v>
      </c>
      <c r="C2171" s="1" t="s">
        <v>58</v>
      </c>
      <c r="D2171">
        <v>31</v>
      </c>
      <c r="E2171" s="1">
        <v>10</v>
      </c>
      <c r="F2171">
        <f t="shared" si="828"/>
        <v>1</v>
      </c>
      <c r="G2171">
        <f t="shared" si="829"/>
        <v>0</v>
      </c>
      <c r="H2171" s="4">
        <v>1.714</v>
      </c>
      <c r="I2171" s="4">
        <v>2.27</v>
      </c>
      <c r="J2171" s="4">
        <v>1.54</v>
      </c>
      <c r="K2171" s="4">
        <v>2.66</v>
      </c>
      <c r="L2171" s="18">
        <f t="shared" si="830"/>
        <v>50</v>
      </c>
      <c r="M2171" s="18">
        <f t="shared" si="831"/>
        <v>40</v>
      </c>
      <c r="N2171" s="18">
        <f t="shared" si="832"/>
        <v>60</v>
      </c>
      <c r="O2171" s="18">
        <f t="shared" si="833"/>
        <v>35</v>
      </c>
      <c r="P2171" s="4">
        <f t="shared" si="834"/>
        <v>201509</v>
      </c>
      <c r="Q2171" s="23">
        <f t="shared" si="835"/>
        <v>1.714</v>
      </c>
      <c r="R2171" s="23">
        <f t="shared" si="836"/>
        <v>-2.1879617988927853</v>
      </c>
      <c r="S2171" s="22">
        <f t="shared" si="837"/>
        <v>-0.47396179889278534</v>
      </c>
      <c r="T2171" s="5">
        <f t="shared" si="838"/>
        <v>1.3243873978996499</v>
      </c>
      <c r="U2171" s="5"/>
      <c r="V2171" s="5"/>
      <c r="W2171" s="5">
        <f t="shared" si="839"/>
        <v>0.71399999999999997</v>
      </c>
      <c r="X2171" s="4">
        <f t="shared" si="840"/>
        <v>0.54</v>
      </c>
      <c r="Y2171" s="4">
        <f t="shared" si="841"/>
        <v>-0.17399999999999993</v>
      </c>
      <c r="Z2171" s="30">
        <f t="shared" si="842"/>
        <v>2015</v>
      </c>
      <c r="AA2171" s="4">
        <f t="shared" si="843"/>
        <v>-1</v>
      </c>
      <c r="AB2171" s="4">
        <f t="shared" si="844"/>
        <v>-1</v>
      </c>
      <c r="AC2171" s="4">
        <f t="shared" si="845"/>
        <v>0</v>
      </c>
      <c r="AD2171" s="4"/>
      <c r="AE2171" s="4">
        <f t="shared" si="846"/>
        <v>-6.5920077588689008E-2</v>
      </c>
      <c r="AF2171" s="31">
        <f t="shared" si="847"/>
        <v>-0.28600000000000003</v>
      </c>
      <c r="AG2171" s="31">
        <f t="shared" si="848"/>
        <v>-0.45999999999999996</v>
      </c>
      <c r="AH2171" s="3">
        <f t="shared" si="849"/>
        <v>1</v>
      </c>
      <c r="AI2171" s="40">
        <f t="shared" si="850"/>
        <v>4.0629578613979533E-2</v>
      </c>
      <c r="AJ2171" s="3">
        <f t="shared" si="851"/>
        <v>2.3398594377510018E-2</v>
      </c>
      <c r="AK2171" s="3">
        <f t="shared" si="852"/>
        <v>0.73682418278000972</v>
      </c>
    </row>
    <row r="2172" spans="1:37" s="3" customFormat="1" x14ac:dyDescent="0.25">
      <c r="A2172" s="9">
        <v>42260</v>
      </c>
      <c r="B2172" s="1" t="s">
        <v>59</v>
      </c>
      <c r="C2172" s="1" t="s">
        <v>61</v>
      </c>
      <c r="D2172">
        <v>34</v>
      </c>
      <c r="E2172" s="1">
        <v>31</v>
      </c>
      <c r="F2172">
        <f t="shared" si="828"/>
        <v>1</v>
      </c>
      <c r="G2172">
        <f t="shared" si="829"/>
        <v>0</v>
      </c>
      <c r="H2172" s="4">
        <v>2.75</v>
      </c>
      <c r="I2172" s="4">
        <v>1.512</v>
      </c>
      <c r="J2172" s="4">
        <v>2.59</v>
      </c>
      <c r="K2172" s="4">
        <v>1.5640000000000001</v>
      </c>
      <c r="L2172" s="18">
        <f t="shared" si="830"/>
        <v>30</v>
      </c>
      <c r="M2172" s="18">
        <f t="shared" si="831"/>
        <v>65</v>
      </c>
      <c r="N2172" s="18">
        <f t="shared" si="832"/>
        <v>35</v>
      </c>
      <c r="O2172" s="18">
        <f t="shared" si="833"/>
        <v>60</v>
      </c>
      <c r="P2172" s="4">
        <f t="shared" si="834"/>
        <v>201509</v>
      </c>
      <c r="Q2172" s="23">
        <f t="shared" si="835"/>
        <v>2.75</v>
      </c>
      <c r="R2172" s="23">
        <f t="shared" si="836"/>
        <v>-2.5245535714285712</v>
      </c>
      <c r="S2172" s="22">
        <f t="shared" si="837"/>
        <v>0.22544642857142883</v>
      </c>
      <c r="T2172" s="5">
        <f t="shared" si="838"/>
        <v>0.54981818181818187</v>
      </c>
      <c r="U2172" s="5"/>
      <c r="V2172" s="5"/>
      <c r="W2172" s="5">
        <f t="shared" si="839"/>
        <v>1.75</v>
      </c>
      <c r="X2172" s="4">
        <f t="shared" si="840"/>
        <v>1.5899999999999999</v>
      </c>
      <c r="Y2172" s="4">
        <f t="shared" si="841"/>
        <v>-0.16000000000000014</v>
      </c>
      <c r="Z2172" s="30">
        <f t="shared" si="842"/>
        <v>2015</v>
      </c>
      <c r="AA2172" s="4">
        <f t="shared" si="843"/>
        <v>-1</v>
      </c>
      <c r="AB2172" s="4">
        <f t="shared" si="844"/>
        <v>-1</v>
      </c>
      <c r="AC2172" s="4">
        <f t="shared" si="845"/>
        <v>0</v>
      </c>
      <c r="AD2172" s="4"/>
      <c r="AE2172" s="4">
        <f t="shared" si="846"/>
        <v>-2.246402246402246E-2</v>
      </c>
      <c r="AF2172" s="31">
        <f t="shared" si="847"/>
        <v>0.75</v>
      </c>
      <c r="AG2172" s="31">
        <f t="shared" si="848"/>
        <v>0.58999999999999986</v>
      </c>
      <c r="AH2172" s="3">
        <f t="shared" si="849"/>
        <v>0</v>
      </c>
      <c r="AI2172" s="40" t="b">
        <f t="shared" si="850"/>
        <v>0</v>
      </c>
      <c r="AJ2172" s="3">
        <f t="shared" si="851"/>
        <v>2.4401689347724131E-2</v>
      </c>
      <c r="AK2172" s="3">
        <f t="shared" si="852"/>
        <v>0.75348436146896947</v>
      </c>
    </row>
    <row r="2173" spans="1:37" s="3" customFormat="1" x14ac:dyDescent="0.25">
      <c r="A2173" s="9">
        <v>42260</v>
      </c>
      <c r="B2173" s="1" t="s">
        <v>48</v>
      </c>
      <c r="C2173" s="1" t="s">
        <v>51</v>
      </c>
      <c r="D2173">
        <v>10</v>
      </c>
      <c r="E2173" s="1">
        <v>17</v>
      </c>
      <c r="F2173">
        <f t="shared" si="828"/>
        <v>0</v>
      </c>
      <c r="G2173">
        <f t="shared" si="829"/>
        <v>1</v>
      </c>
      <c r="H2173" s="4">
        <v>2.71</v>
      </c>
      <c r="I2173" s="4">
        <v>1.526</v>
      </c>
      <c r="J2173" s="4">
        <v>2.81</v>
      </c>
      <c r="K2173" s="4">
        <v>1.4950000000000001</v>
      </c>
      <c r="L2173" s="18">
        <f t="shared" si="830"/>
        <v>30</v>
      </c>
      <c r="M2173" s="18">
        <f t="shared" si="831"/>
        <v>65</v>
      </c>
      <c r="N2173" s="18">
        <f t="shared" si="832"/>
        <v>35</v>
      </c>
      <c r="O2173" s="18">
        <f t="shared" si="833"/>
        <v>65</v>
      </c>
      <c r="P2173" s="4">
        <f t="shared" si="834"/>
        <v>201509</v>
      </c>
      <c r="Q2173" s="23">
        <f t="shared" si="835"/>
        <v>1.7758846657929226</v>
      </c>
      <c r="R2173" s="23">
        <f t="shared" si="836"/>
        <v>-2.4859360060480729</v>
      </c>
      <c r="S2173" s="22">
        <f t="shared" si="837"/>
        <v>-0.71005134025515027</v>
      </c>
      <c r="T2173" s="5">
        <f t="shared" si="838"/>
        <v>0.56309963099631</v>
      </c>
      <c r="U2173" s="5"/>
      <c r="V2173" s="5"/>
      <c r="W2173" s="5">
        <f t="shared" si="839"/>
        <v>-1</v>
      </c>
      <c r="X2173" s="4">
        <f t="shared" si="840"/>
        <v>-1</v>
      </c>
      <c r="Y2173" s="4">
        <f t="shared" si="841"/>
        <v>0</v>
      </c>
      <c r="Z2173" s="30">
        <f t="shared" si="842"/>
        <v>2015</v>
      </c>
      <c r="AA2173" s="4">
        <f t="shared" si="843"/>
        <v>0.52600000000000002</v>
      </c>
      <c r="AB2173" s="4">
        <f t="shared" si="844"/>
        <v>0.49500000000000011</v>
      </c>
      <c r="AC2173" s="4">
        <f t="shared" si="845"/>
        <v>-3.0999999999999917E-2</v>
      </c>
      <c r="AD2173" s="4"/>
      <c r="AE2173" s="4">
        <f t="shared" si="846"/>
        <v>1.3131803915903906E-2</v>
      </c>
      <c r="AF2173" s="31">
        <f t="shared" si="847"/>
        <v>-0.47399999999999998</v>
      </c>
      <c r="AG2173" s="31">
        <f t="shared" si="848"/>
        <v>-0.50499999999999989</v>
      </c>
      <c r="AH2173" s="3">
        <f t="shared" si="849"/>
        <v>0</v>
      </c>
      <c r="AI2173" s="40" t="b">
        <f t="shared" si="850"/>
        <v>0</v>
      </c>
      <c r="AJ2173" s="3">
        <f t="shared" si="851"/>
        <v>2.3734655335221788E-2</v>
      </c>
      <c r="AK2173" s="3">
        <f t="shared" si="852"/>
        <v>0.7523100973544814</v>
      </c>
    </row>
    <row r="2174" spans="1:37" s="3" customFormat="1" x14ac:dyDescent="0.25">
      <c r="A2174" s="9">
        <v>42257</v>
      </c>
      <c r="B2174" s="1" t="s">
        <v>52</v>
      </c>
      <c r="C2174" s="1" t="s">
        <v>57</v>
      </c>
      <c r="D2174">
        <v>28</v>
      </c>
      <c r="E2174" s="1">
        <v>21</v>
      </c>
      <c r="F2174">
        <f t="shared" si="828"/>
        <v>1</v>
      </c>
      <c r="G2174">
        <f t="shared" si="829"/>
        <v>0</v>
      </c>
      <c r="H2174" s="4">
        <v>1.35</v>
      </c>
      <c r="I2174" s="4">
        <v>3.52</v>
      </c>
      <c r="J2174" s="4">
        <v>1.2849999999999999</v>
      </c>
      <c r="K2174" s="4">
        <v>4.05</v>
      </c>
      <c r="L2174" s="18">
        <f t="shared" si="830"/>
        <v>70</v>
      </c>
      <c r="M2174" s="18">
        <f t="shared" si="831"/>
        <v>25</v>
      </c>
      <c r="N2174" s="18">
        <f t="shared" si="832"/>
        <v>75</v>
      </c>
      <c r="O2174" s="18">
        <f t="shared" si="833"/>
        <v>20</v>
      </c>
      <c r="P2174" s="4">
        <f t="shared" si="834"/>
        <v>201509</v>
      </c>
      <c r="Q2174" s="23">
        <f t="shared" si="835"/>
        <v>1.35</v>
      </c>
      <c r="R2174" s="23">
        <f t="shared" si="836"/>
        <v>-3.2539682539682531</v>
      </c>
      <c r="S2174" s="22">
        <f t="shared" si="837"/>
        <v>-1.903968253968253</v>
      </c>
      <c r="T2174" s="5">
        <f t="shared" si="838"/>
        <v>2.6074074074074072</v>
      </c>
      <c r="U2174" s="5"/>
      <c r="V2174" s="5"/>
      <c r="W2174" s="5">
        <f t="shared" si="839"/>
        <v>0.35000000000000009</v>
      </c>
      <c r="X2174" s="4">
        <f t="shared" si="840"/>
        <v>0.28499999999999992</v>
      </c>
      <c r="Y2174" s="4">
        <f t="shared" si="841"/>
        <v>-6.5000000000000169E-2</v>
      </c>
      <c r="Z2174" s="30">
        <f t="shared" si="842"/>
        <v>2015</v>
      </c>
      <c r="AA2174" s="4">
        <f t="shared" si="843"/>
        <v>-1</v>
      </c>
      <c r="AB2174" s="4">
        <f t="shared" si="844"/>
        <v>-1</v>
      </c>
      <c r="AC2174" s="4">
        <f t="shared" si="845"/>
        <v>0</v>
      </c>
      <c r="AD2174" s="4"/>
      <c r="AE2174" s="4">
        <f t="shared" si="846"/>
        <v>-3.7469375990776821E-2</v>
      </c>
      <c r="AF2174" s="31">
        <f t="shared" si="847"/>
        <v>-0.64999999999999991</v>
      </c>
      <c r="AG2174" s="31">
        <f t="shared" si="848"/>
        <v>-0.71500000000000008</v>
      </c>
      <c r="AH2174" s="3">
        <f t="shared" si="849"/>
        <v>1</v>
      </c>
      <c r="AI2174" s="40">
        <f t="shared" si="850"/>
        <v>1.2345679012345734E-2</v>
      </c>
      <c r="AJ2174" s="3">
        <f t="shared" si="851"/>
        <v>2.4229979466118934E-2</v>
      </c>
      <c r="AK2174" s="3">
        <f t="shared" si="852"/>
        <v>0.7843367740253262</v>
      </c>
    </row>
    <row r="2175" spans="1:37" s="3" customFormat="1" x14ac:dyDescent="0.25">
      <c r="A2175" s="9">
        <v>42036</v>
      </c>
      <c r="B2175" s="1" t="s">
        <v>61</v>
      </c>
      <c r="C2175" s="1" t="s">
        <v>52</v>
      </c>
      <c r="D2175">
        <v>24</v>
      </c>
      <c r="E2175" s="1">
        <v>28</v>
      </c>
      <c r="F2175">
        <f t="shared" si="828"/>
        <v>0</v>
      </c>
      <c r="G2175">
        <f t="shared" si="829"/>
        <v>1</v>
      </c>
      <c r="H2175" s="4">
        <v>1.6839999999999999</v>
      </c>
      <c r="I2175" s="4">
        <v>2.3199999999999998</v>
      </c>
      <c r="J2175" s="4">
        <v>1.952</v>
      </c>
      <c r="K2175" s="4">
        <v>1.952</v>
      </c>
      <c r="L2175" s="18">
        <f t="shared" si="830"/>
        <v>50</v>
      </c>
      <c r="M2175" s="18">
        <f t="shared" si="831"/>
        <v>40</v>
      </c>
      <c r="N2175" s="18">
        <f t="shared" si="832"/>
        <v>50</v>
      </c>
      <c r="O2175" s="18">
        <f t="shared" si="833"/>
        <v>50</v>
      </c>
      <c r="P2175" s="4">
        <f t="shared" si="834"/>
        <v>201502</v>
      </c>
      <c r="Q2175" s="23">
        <f t="shared" si="835"/>
        <v>0.7258620689655173</v>
      </c>
      <c r="R2175" s="23">
        <f t="shared" si="836"/>
        <v>-2.2195640616693249</v>
      </c>
      <c r="S2175" s="22">
        <f t="shared" si="837"/>
        <v>-1.4937019927038075</v>
      </c>
      <c r="T2175" s="5">
        <f t="shared" si="838"/>
        <v>1.3776722090261282</v>
      </c>
      <c r="U2175" s="5"/>
      <c r="V2175" s="5"/>
      <c r="W2175" s="5">
        <f t="shared" si="839"/>
        <v>-1</v>
      </c>
      <c r="X2175" s="4">
        <f t="shared" si="840"/>
        <v>-1</v>
      </c>
      <c r="Y2175" s="4">
        <f t="shared" si="841"/>
        <v>0</v>
      </c>
      <c r="Z2175" s="30">
        <f t="shared" si="842"/>
        <v>2015</v>
      </c>
      <c r="AA2175" s="4">
        <f t="shared" si="843"/>
        <v>1.3199999999999998</v>
      </c>
      <c r="AB2175" s="4">
        <f t="shared" si="844"/>
        <v>0.95199999999999996</v>
      </c>
      <c r="AC2175" s="4">
        <f t="shared" si="845"/>
        <v>-0.36799999999999988</v>
      </c>
      <c r="AD2175" s="4"/>
      <c r="AE2175" s="4">
        <f t="shared" si="846"/>
        <v>8.1529146061290469E-2</v>
      </c>
      <c r="AF2175" s="31">
        <f t="shared" si="847"/>
        <v>0.31999999999999984</v>
      </c>
      <c r="AG2175" s="31">
        <f t="shared" si="848"/>
        <v>-4.8000000000000043E-2</v>
      </c>
      <c r="AH2175" s="3">
        <f t="shared" si="849"/>
        <v>1</v>
      </c>
      <c r="AI2175" s="40">
        <f t="shared" si="850"/>
        <v>5.6670435274166264E-2</v>
      </c>
      <c r="AJ2175" s="3">
        <f t="shared" si="851"/>
        <v>2.4255744255744172E-2</v>
      </c>
      <c r="AK2175" s="3">
        <f t="shared" si="852"/>
        <v>0.73767847725368463</v>
      </c>
    </row>
    <row r="2176" spans="1:37" s="3" customFormat="1" x14ac:dyDescent="0.25">
      <c r="A2176" s="9">
        <v>42022</v>
      </c>
      <c r="B2176" s="1" t="s">
        <v>52</v>
      </c>
      <c r="C2176" s="1" t="s">
        <v>36</v>
      </c>
      <c r="D2176">
        <v>45</v>
      </c>
      <c r="E2176" s="1">
        <v>7</v>
      </c>
      <c r="F2176">
        <f t="shared" si="828"/>
        <v>1</v>
      </c>
      <c r="G2176">
        <f t="shared" si="829"/>
        <v>0</v>
      </c>
      <c r="H2176" s="4">
        <v>1.333</v>
      </c>
      <c r="I2176" s="4">
        <v>3.64</v>
      </c>
      <c r="J2176" s="4">
        <v>1.3120000000000001</v>
      </c>
      <c r="K2176" s="4">
        <v>3.81</v>
      </c>
      <c r="L2176" s="18">
        <f t="shared" si="830"/>
        <v>70</v>
      </c>
      <c r="M2176" s="18">
        <f t="shared" si="831"/>
        <v>25</v>
      </c>
      <c r="N2176" s="18">
        <f t="shared" si="832"/>
        <v>75</v>
      </c>
      <c r="O2176" s="18">
        <f t="shared" si="833"/>
        <v>25</v>
      </c>
      <c r="P2176" s="4">
        <f t="shared" si="834"/>
        <v>201501</v>
      </c>
      <c r="Q2176" s="23">
        <f t="shared" si="835"/>
        <v>1.333</v>
      </c>
      <c r="R2176" s="23">
        <f t="shared" si="836"/>
        <v>-3.3817908817908822</v>
      </c>
      <c r="S2176" s="22">
        <f t="shared" si="837"/>
        <v>-2.0487908817908824</v>
      </c>
      <c r="T2176" s="5">
        <f t="shared" si="838"/>
        <v>2.730682670667667</v>
      </c>
      <c r="U2176" s="5"/>
      <c r="V2176" s="5"/>
      <c r="W2176" s="5">
        <f t="shared" si="839"/>
        <v>0.33299999999999996</v>
      </c>
      <c r="X2176" s="4">
        <f t="shared" si="840"/>
        <v>0.31200000000000006</v>
      </c>
      <c r="Y2176" s="4">
        <f t="shared" si="841"/>
        <v>-2.0999999999999908E-2</v>
      </c>
      <c r="Z2176" s="30">
        <f t="shared" si="842"/>
        <v>2015</v>
      </c>
      <c r="AA2176" s="4">
        <f t="shared" si="843"/>
        <v>-1</v>
      </c>
      <c r="AB2176" s="4">
        <f t="shared" si="844"/>
        <v>-1</v>
      </c>
      <c r="AC2176" s="4">
        <f t="shared" si="845"/>
        <v>0</v>
      </c>
      <c r="AD2176" s="4"/>
      <c r="AE2176" s="4">
        <f t="shared" si="846"/>
        <v>-1.2007575064497789E-2</v>
      </c>
      <c r="AF2176" s="31">
        <f t="shared" si="847"/>
        <v>-0.66700000000000004</v>
      </c>
      <c r="AG2176" s="31">
        <f t="shared" si="848"/>
        <v>-0.68799999999999994</v>
      </c>
      <c r="AH2176" s="3">
        <f t="shared" si="849"/>
        <v>0</v>
      </c>
      <c r="AI2176" s="40" t="b">
        <f t="shared" si="850"/>
        <v>0</v>
      </c>
      <c r="AJ2176" s="3">
        <f t="shared" si="851"/>
        <v>2.4307259199678244E-2</v>
      </c>
      <c r="AK2176" s="3">
        <f t="shared" si="852"/>
        <v>0.78877010015993076</v>
      </c>
    </row>
    <row r="2177" spans="1:37" s="3" customFormat="1" x14ac:dyDescent="0.25">
      <c r="A2177" s="9">
        <v>42022</v>
      </c>
      <c r="B2177" s="1" t="s">
        <v>61</v>
      </c>
      <c r="C2177" s="1" t="s">
        <v>62</v>
      </c>
      <c r="D2177">
        <v>28</v>
      </c>
      <c r="E2177" s="1">
        <v>22</v>
      </c>
      <c r="F2177">
        <f t="shared" si="828"/>
        <v>1</v>
      </c>
      <c r="G2177">
        <f t="shared" si="829"/>
        <v>0</v>
      </c>
      <c r="H2177" s="4">
        <v>1.3380000000000001</v>
      </c>
      <c r="I2177" s="4">
        <v>3.6</v>
      </c>
      <c r="J2177" s="4">
        <v>1.2749999999999999</v>
      </c>
      <c r="K2177" s="4">
        <v>4.16</v>
      </c>
      <c r="L2177" s="18">
        <f t="shared" si="830"/>
        <v>70</v>
      </c>
      <c r="M2177" s="18">
        <f t="shared" si="831"/>
        <v>25</v>
      </c>
      <c r="N2177" s="18">
        <f t="shared" si="832"/>
        <v>75</v>
      </c>
      <c r="O2177" s="18">
        <f t="shared" si="833"/>
        <v>20</v>
      </c>
      <c r="P2177" s="4">
        <f t="shared" si="834"/>
        <v>201501</v>
      </c>
      <c r="Q2177" s="23">
        <f t="shared" si="835"/>
        <v>1.3380000000000001</v>
      </c>
      <c r="R2177" s="23">
        <f t="shared" si="836"/>
        <v>-3.3431952662721884</v>
      </c>
      <c r="S2177" s="22">
        <f t="shared" si="837"/>
        <v>-2.0051952662721884</v>
      </c>
      <c r="T2177" s="5">
        <f t="shared" si="838"/>
        <v>2.6905829596412554</v>
      </c>
      <c r="U2177" s="5"/>
      <c r="V2177" s="5"/>
      <c r="W2177" s="5">
        <f t="shared" si="839"/>
        <v>0.33800000000000008</v>
      </c>
      <c r="X2177" s="4">
        <f t="shared" si="840"/>
        <v>0.27499999999999991</v>
      </c>
      <c r="Y2177" s="4">
        <f t="shared" si="841"/>
        <v>-6.3000000000000167E-2</v>
      </c>
      <c r="Z2177" s="30">
        <f t="shared" si="842"/>
        <v>2015</v>
      </c>
      <c r="AA2177" s="4">
        <f t="shared" si="843"/>
        <v>-1</v>
      </c>
      <c r="AB2177" s="4">
        <f t="shared" si="844"/>
        <v>-1</v>
      </c>
      <c r="AC2177" s="4">
        <f t="shared" si="845"/>
        <v>0</v>
      </c>
      <c r="AD2177" s="4"/>
      <c r="AE2177" s="4">
        <f t="shared" si="846"/>
        <v>-3.692957003429187E-2</v>
      </c>
      <c r="AF2177" s="31">
        <f t="shared" si="847"/>
        <v>-0.66199999999999992</v>
      </c>
      <c r="AG2177" s="31">
        <f t="shared" si="848"/>
        <v>-0.72500000000000009</v>
      </c>
      <c r="AH2177" s="3">
        <f t="shared" si="849"/>
        <v>1</v>
      </c>
      <c r="AI2177" s="40">
        <f t="shared" si="850"/>
        <v>1.2231229159480383E-2</v>
      </c>
      <c r="AJ2177" s="3">
        <f t="shared" si="851"/>
        <v>2.4544349939246701E-2</v>
      </c>
      <c r="AK2177" s="3">
        <f t="shared" si="852"/>
        <v>0.78716950397905627</v>
      </c>
    </row>
    <row r="2178" spans="1:37" s="3" customFormat="1" x14ac:dyDescent="0.25">
      <c r="A2178" s="9">
        <v>42015</v>
      </c>
      <c r="B2178" s="1" t="s">
        <v>35</v>
      </c>
      <c r="C2178" s="1" t="s">
        <v>36</v>
      </c>
      <c r="D2178">
        <v>13</v>
      </c>
      <c r="E2178" s="1">
        <v>24</v>
      </c>
      <c r="F2178">
        <f t="shared" si="828"/>
        <v>0</v>
      </c>
      <c r="G2178">
        <f t="shared" si="829"/>
        <v>1</v>
      </c>
      <c r="H2178" s="4">
        <v>1.3029999999999999</v>
      </c>
      <c r="I2178" s="4">
        <v>3.89</v>
      </c>
      <c r="J2178" s="4">
        <v>1.2270000000000001</v>
      </c>
      <c r="K2178" s="4">
        <v>4.7699999999999996</v>
      </c>
      <c r="L2178" s="18">
        <f t="shared" si="830"/>
        <v>70</v>
      </c>
      <c r="M2178" s="18">
        <f t="shared" si="831"/>
        <v>25</v>
      </c>
      <c r="N2178" s="18">
        <f t="shared" si="832"/>
        <v>80</v>
      </c>
      <c r="O2178" s="18">
        <f t="shared" si="833"/>
        <v>20</v>
      </c>
      <c r="P2178" s="4">
        <f t="shared" si="834"/>
        <v>201501</v>
      </c>
      <c r="Q2178" s="23">
        <f t="shared" si="835"/>
        <v>0.3349614395886889</v>
      </c>
      <c r="R2178" s="23">
        <f t="shared" si="836"/>
        <v>-3.6463507942489759</v>
      </c>
      <c r="S2178" s="22">
        <f t="shared" si="837"/>
        <v>-3.3113893546602871</v>
      </c>
      <c r="T2178" s="5">
        <f t="shared" si="838"/>
        <v>2.9854182655410595</v>
      </c>
      <c r="U2178" s="5"/>
      <c r="V2178" s="5"/>
      <c r="W2178" s="5">
        <f t="shared" si="839"/>
        <v>-1</v>
      </c>
      <c r="X2178" s="4">
        <f t="shared" si="840"/>
        <v>-1</v>
      </c>
      <c r="Y2178" s="4">
        <f t="shared" si="841"/>
        <v>0</v>
      </c>
      <c r="Z2178" s="30">
        <f t="shared" si="842"/>
        <v>2015</v>
      </c>
      <c r="AA2178" s="4">
        <f t="shared" si="843"/>
        <v>2.89</v>
      </c>
      <c r="AB2178" s="4">
        <f t="shared" si="844"/>
        <v>3.7699999999999996</v>
      </c>
      <c r="AC2178" s="4">
        <f t="shared" si="845"/>
        <v>0.87999999999999945</v>
      </c>
      <c r="AD2178" s="4"/>
      <c r="AE2178" s="4">
        <f t="shared" si="846"/>
        <v>-4.7536216655064023E-2</v>
      </c>
      <c r="AF2178" s="31">
        <f t="shared" si="847"/>
        <v>1.8900000000000001</v>
      </c>
      <c r="AG2178" s="31">
        <f t="shared" si="848"/>
        <v>2.7699999999999996</v>
      </c>
      <c r="AH2178" s="3">
        <f t="shared" si="849"/>
        <v>1</v>
      </c>
      <c r="AI2178" s="40">
        <f t="shared" si="850"/>
        <v>2.289668576466819E-2</v>
      </c>
      <c r="AJ2178" s="3">
        <f t="shared" si="851"/>
        <v>2.394184479106487E-2</v>
      </c>
      <c r="AK2178" s="3">
        <f t="shared" si="852"/>
        <v>0.79787022688285669</v>
      </c>
    </row>
    <row r="2179" spans="1:37" s="3" customFormat="1" x14ac:dyDescent="0.25">
      <c r="A2179" s="9">
        <v>42015</v>
      </c>
      <c r="B2179" s="1" t="s">
        <v>62</v>
      </c>
      <c r="C2179" s="1" t="s">
        <v>37</v>
      </c>
      <c r="D2179">
        <v>26</v>
      </c>
      <c r="E2179" s="1">
        <v>21</v>
      </c>
      <c r="F2179">
        <f t="shared" ref="F2179:F2242" si="853">IF(D2179&gt;E2179,1,0)</f>
        <v>1</v>
      </c>
      <c r="G2179">
        <f t="shared" ref="G2179:G2242" si="854">IF(E2179&gt;D2179,1,0)</f>
        <v>0</v>
      </c>
      <c r="H2179" s="4">
        <v>1.35</v>
      </c>
      <c r="I2179" s="4">
        <v>3.52</v>
      </c>
      <c r="J2179" s="4">
        <v>1.4339999999999999</v>
      </c>
      <c r="K2179" s="4">
        <v>3.05</v>
      </c>
      <c r="L2179" s="18">
        <f t="shared" ref="L2179:L2242" si="855">INT(100/H2179/10)*10</f>
        <v>70</v>
      </c>
      <c r="M2179" s="18">
        <f t="shared" ref="M2179:M2242" si="856">INT(100/I2179/5)*5</f>
        <v>25</v>
      </c>
      <c r="N2179" s="18">
        <f t="shared" ref="N2179:N2242" si="857">INT(100/J2179/5)*5</f>
        <v>65</v>
      </c>
      <c r="O2179" s="18">
        <f t="shared" ref="O2179:O2242" si="858">INT(100/K2179/5)*5</f>
        <v>30</v>
      </c>
      <c r="P2179" s="4">
        <f t="shared" ref="P2179:P2242" si="859">YEAR(A2179)*100+MONTH(A2179)</f>
        <v>201501</v>
      </c>
      <c r="Q2179" s="23">
        <f t="shared" ref="Q2179:Q2242" si="860">IF(F2179=1,H2179,H2179/I2179)</f>
        <v>1.35</v>
      </c>
      <c r="R2179" s="23">
        <f t="shared" ref="R2179:R2242" si="861">-1/(H2179-1)-1/(I2179-1)</f>
        <v>-3.2539682539682531</v>
      </c>
      <c r="S2179" s="22">
        <f t="shared" ref="S2179:S2242" si="862">Q2179+R2179</f>
        <v>-1.903968253968253</v>
      </c>
      <c r="T2179" s="5">
        <f t="shared" ref="T2179:T2242" si="863">I2179/H2179</f>
        <v>2.6074074074074072</v>
      </c>
      <c r="U2179" s="5"/>
      <c r="V2179" s="5"/>
      <c r="W2179" s="5">
        <f t="shared" ref="W2179:W2242" si="864">H2179*F2179-1</f>
        <v>0.35000000000000009</v>
      </c>
      <c r="X2179" s="4">
        <f t="shared" ref="X2179:X2242" si="865">J2179*F2179-1</f>
        <v>0.43399999999999994</v>
      </c>
      <c r="Y2179" s="4">
        <f t="shared" ref="Y2179:Y2242" si="866">X2179-W2179</f>
        <v>8.3999999999999853E-2</v>
      </c>
      <c r="Z2179" s="30">
        <f t="shared" ref="Z2179:Z2242" si="867">YEAR(A2179)</f>
        <v>2015</v>
      </c>
      <c r="AA2179" s="4">
        <f t="shared" ref="AA2179:AA2242" si="868">I2179*G2179-1</f>
        <v>-1</v>
      </c>
      <c r="AB2179" s="4">
        <f t="shared" ref="AB2179:AB2242" si="869">G2179*K2179-1</f>
        <v>-1</v>
      </c>
      <c r="AC2179" s="4">
        <f t="shared" ref="AC2179:AC2242" si="870">AB2179-AA2179</f>
        <v>0</v>
      </c>
      <c r="AD2179" s="4"/>
      <c r="AE2179" s="4">
        <f t="shared" ref="AE2179:AE2242" si="871">(1/H2179-1/J2179)</f>
        <v>4.3390671005733683E-2</v>
      </c>
      <c r="AF2179" s="31">
        <f t="shared" ref="AF2179:AF2242" si="872">H2179*F2179+I2179*G2179-2</f>
        <v>-0.64999999999999991</v>
      </c>
      <c r="AG2179" s="31">
        <f t="shared" ref="AG2179:AG2242" si="873">F2179*J2179+G2179*K2179-2</f>
        <v>-0.56600000000000006</v>
      </c>
      <c r="AH2179" s="3">
        <f t="shared" ref="AH2179:AH2242" si="874">IF(OR((1/H2179+1/K2179)&lt;1,(1/I2179+1/J2179)&lt;1),1,0)</f>
        <v>1</v>
      </c>
      <c r="AI2179" s="40">
        <f t="shared" ref="AI2179:AI2242" si="875">IF(MIN(1/H2179+1/K2179,1/I2179+1/J2179)&lt;0.99,1-MIN(1/H2179+1/K2179,1/I2179+1/J2179))</f>
        <v>1.8559021174083812E-2</v>
      </c>
      <c r="AJ2179" s="3">
        <f t="shared" ref="AJ2179:AJ2242" si="876">1-H2179*I2179/(H2179+I2179)</f>
        <v>2.4229979466118934E-2</v>
      </c>
      <c r="AK2179" s="3">
        <f t="shared" ref="AK2179:AK2242" si="877">1-(1/H2179+1/I2179)/H2179/I2179</f>
        <v>0.7843367740253262</v>
      </c>
    </row>
    <row r="2180" spans="1:37" s="3" customFormat="1" x14ac:dyDescent="0.25">
      <c r="A2180" s="9">
        <v>42014</v>
      </c>
      <c r="B2180" s="1" t="s">
        <v>61</v>
      </c>
      <c r="C2180" s="1" t="s">
        <v>40</v>
      </c>
      <c r="D2180">
        <v>31</v>
      </c>
      <c r="E2180" s="1">
        <v>17</v>
      </c>
      <c r="F2180">
        <f t="shared" si="853"/>
        <v>1</v>
      </c>
      <c r="G2180">
        <f t="shared" si="854"/>
        <v>0</v>
      </c>
      <c r="H2180" s="4">
        <v>1.181</v>
      </c>
      <c r="I2180" s="4">
        <v>5.61</v>
      </c>
      <c r="J2180" s="4">
        <v>1.1419999999999999</v>
      </c>
      <c r="K2180" s="4">
        <v>6.69</v>
      </c>
      <c r="L2180" s="18">
        <f t="shared" si="855"/>
        <v>80</v>
      </c>
      <c r="M2180" s="18">
        <f t="shared" si="856"/>
        <v>15</v>
      </c>
      <c r="N2180" s="18">
        <f t="shared" si="857"/>
        <v>85</v>
      </c>
      <c r="O2180" s="18">
        <f t="shared" si="858"/>
        <v>10</v>
      </c>
      <c r="P2180" s="4">
        <f t="shared" si="859"/>
        <v>201501</v>
      </c>
      <c r="Q2180" s="23">
        <f t="shared" si="860"/>
        <v>1.181</v>
      </c>
      <c r="R2180" s="23">
        <f t="shared" si="861"/>
        <v>-5.7417816181493491</v>
      </c>
      <c r="S2180" s="22">
        <f t="shared" si="862"/>
        <v>-4.560781618149349</v>
      </c>
      <c r="T2180" s="5">
        <f t="shared" si="863"/>
        <v>4.750211685012701</v>
      </c>
      <c r="U2180" s="5"/>
      <c r="V2180" s="5"/>
      <c r="W2180" s="5">
        <f t="shared" si="864"/>
        <v>0.18100000000000005</v>
      </c>
      <c r="X2180" s="4">
        <f t="shared" si="865"/>
        <v>0.1419999999999999</v>
      </c>
      <c r="Y2180" s="4">
        <f t="shared" si="866"/>
        <v>-3.9000000000000146E-2</v>
      </c>
      <c r="Z2180" s="30">
        <f t="shared" si="867"/>
        <v>2015</v>
      </c>
      <c r="AA2180" s="4">
        <f t="shared" si="868"/>
        <v>-1</v>
      </c>
      <c r="AB2180" s="4">
        <f t="shared" si="869"/>
        <v>-1</v>
      </c>
      <c r="AC2180" s="4">
        <f t="shared" si="870"/>
        <v>0</v>
      </c>
      <c r="AD2180" s="4"/>
      <c r="AE2180" s="4">
        <f t="shared" si="871"/>
        <v>-2.8916691752514656E-2</v>
      </c>
      <c r="AF2180" s="31">
        <f t="shared" si="872"/>
        <v>-0.81899999999999995</v>
      </c>
      <c r="AG2180" s="31">
        <f t="shared" si="873"/>
        <v>-0.8580000000000001</v>
      </c>
      <c r="AH2180" s="3">
        <f t="shared" si="874"/>
        <v>1</v>
      </c>
      <c r="AI2180" s="40" t="b">
        <f t="shared" si="875"/>
        <v>0</v>
      </c>
      <c r="AJ2180" s="3">
        <f t="shared" si="876"/>
        <v>2.4383743189515528E-2</v>
      </c>
      <c r="AK2180" s="3">
        <f t="shared" si="877"/>
        <v>0.84529362405738007</v>
      </c>
    </row>
    <row r="2181" spans="1:37" s="3" customFormat="1" x14ac:dyDescent="0.25">
      <c r="A2181" s="9">
        <v>42014</v>
      </c>
      <c r="B2181" s="1" t="s">
        <v>52</v>
      </c>
      <c r="C2181" s="1" t="s">
        <v>43</v>
      </c>
      <c r="D2181">
        <v>35</v>
      </c>
      <c r="E2181" s="1">
        <v>31</v>
      </c>
      <c r="F2181">
        <f t="shared" si="853"/>
        <v>1</v>
      </c>
      <c r="G2181">
        <f t="shared" si="854"/>
        <v>0</v>
      </c>
      <c r="H2181" s="4">
        <v>1.2849999999999999</v>
      </c>
      <c r="I2181" s="4">
        <v>4.05</v>
      </c>
      <c r="J2181" s="4">
        <v>1.3440000000000001</v>
      </c>
      <c r="K2181" s="4">
        <v>3.56</v>
      </c>
      <c r="L2181" s="18">
        <f t="shared" si="855"/>
        <v>70</v>
      </c>
      <c r="M2181" s="18">
        <f t="shared" si="856"/>
        <v>20</v>
      </c>
      <c r="N2181" s="18">
        <f t="shared" si="857"/>
        <v>70</v>
      </c>
      <c r="O2181" s="18">
        <f t="shared" si="858"/>
        <v>25</v>
      </c>
      <c r="P2181" s="4">
        <f t="shared" si="859"/>
        <v>201501</v>
      </c>
      <c r="Q2181" s="23">
        <f t="shared" si="860"/>
        <v>1.2849999999999999</v>
      </c>
      <c r="R2181" s="23">
        <f t="shared" si="861"/>
        <v>-3.8366407822835789</v>
      </c>
      <c r="S2181" s="22">
        <f t="shared" si="862"/>
        <v>-2.5516407822835792</v>
      </c>
      <c r="T2181" s="5">
        <f t="shared" si="863"/>
        <v>3.1517509727626458</v>
      </c>
      <c r="U2181" s="5"/>
      <c r="V2181" s="5"/>
      <c r="W2181" s="5">
        <f t="shared" si="864"/>
        <v>0.28499999999999992</v>
      </c>
      <c r="X2181" s="4">
        <f t="shared" si="865"/>
        <v>0.34400000000000008</v>
      </c>
      <c r="Y2181" s="4">
        <f t="shared" si="866"/>
        <v>5.9000000000000163E-2</v>
      </c>
      <c r="Z2181" s="30">
        <f t="shared" si="867"/>
        <v>2015</v>
      </c>
      <c r="AA2181" s="4">
        <f t="shared" si="868"/>
        <v>-1</v>
      </c>
      <c r="AB2181" s="4">
        <f t="shared" si="869"/>
        <v>-1</v>
      </c>
      <c r="AC2181" s="4">
        <f t="shared" si="870"/>
        <v>0</v>
      </c>
      <c r="AD2181" s="4"/>
      <c r="AE2181" s="4">
        <f t="shared" si="871"/>
        <v>3.4162497683898563E-2</v>
      </c>
      <c r="AF2181" s="31">
        <f t="shared" si="872"/>
        <v>-0.71500000000000008</v>
      </c>
      <c r="AG2181" s="31">
        <f t="shared" si="873"/>
        <v>-0.65599999999999992</v>
      </c>
      <c r="AH2181" s="3">
        <f t="shared" si="874"/>
        <v>1</v>
      </c>
      <c r="AI2181" s="40" t="b">
        <f t="shared" si="875"/>
        <v>0</v>
      </c>
      <c r="AJ2181" s="3">
        <f t="shared" si="876"/>
        <v>2.4507966260543745E-2</v>
      </c>
      <c r="AK2181" s="3">
        <f t="shared" si="877"/>
        <v>0.80302181928646177</v>
      </c>
    </row>
    <row r="2182" spans="1:37" s="3" customFormat="1" x14ac:dyDescent="0.25">
      <c r="A2182" s="9">
        <v>42008</v>
      </c>
      <c r="B2182" s="1" t="s">
        <v>40</v>
      </c>
      <c r="C2182" s="1" t="s">
        <v>63</v>
      </c>
      <c r="D2182">
        <v>27</v>
      </c>
      <c r="E2182" s="1">
        <v>16</v>
      </c>
      <c r="F2182">
        <f t="shared" si="853"/>
        <v>1</v>
      </c>
      <c r="G2182">
        <f t="shared" si="854"/>
        <v>0</v>
      </c>
      <c r="H2182" s="4">
        <v>1.444</v>
      </c>
      <c r="I2182" s="4">
        <v>3.01</v>
      </c>
      <c r="J2182" s="4">
        <v>1.413</v>
      </c>
      <c r="K2182" s="4">
        <v>3.16</v>
      </c>
      <c r="L2182" s="18">
        <f t="shared" si="855"/>
        <v>60</v>
      </c>
      <c r="M2182" s="18">
        <f t="shared" si="856"/>
        <v>30</v>
      </c>
      <c r="N2182" s="18">
        <f t="shared" si="857"/>
        <v>70</v>
      </c>
      <c r="O2182" s="18">
        <f t="shared" si="858"/>
        <v>30</v>
      </c>
      <c r="P2182" s="4">
        <f t="shared" si="859"/>
        <v>201501</v>
      </c>
      <c r="Q2182" s="23">
        <f t="shared" si="860"/>
        <v>1.444</v>
      </c>
      <c r="R2182" s="23">
        <f t="shared" si="861"/>
        <v>-2.7497646900631976</v>
      </c>
      <c r="S2182" s="22">
        <f t="shared" si="862"/>
        <v>-1.3057646900631976</v>
      </c>
      <c r="T2182" s="5">
        <f t="shared" si="863"/>
        <v>2.0844875346260388</v>
      </c>
      <c r="U2182" s="5"/>
      <c r="V2182" s="5"/>
      <c r="W2182" s="5">
        <f t="shared" si="864"/>
        <v>0.44399999999999995</v>
      </c>
      <c r="X2182" s="4">
        <f t="shared" si="865"/>
        <v>0.41300000000000003</v>
      </c>
      <c r="Y2182" s="4">
        <f t="shared" si="866"/>
        <v>-3.0999999999999917E-2</v>
      </c>
      <c r="Z2182" s="30">
        <f t="shared" si="867"/>
        <v>2015</v>
      </c>
      <c r="AA2182" s="4">
        <f t="shared" si="868"/>
        <v>-1</v>
      </c>
      <c r="AB2182" s="4">
        <f t="shared" si="869"/>
        <v>-1</v>
      </c>
      <c r="AC2182" s="4">
        <f t="shared" si="870"/>
        <v>0</v>
      </c>
      <c r="AD2182" s="4"/>
      <c r="AE2182" s="4">
        <f t="shared" si="871"/>
        <v>-1.5193307886993135E-2</v>
      </c>
      <c r="AF2182" s="31">
        <f t="shared" si="872"/>
        <v>-0.55600000000000005</v>
      </c>
      <c r="AG2182" s="31">
        <f t="shared" si="873"/>
        <v>-0.58699999999999997</v>
      </c>
      <c r="AH2182" s="3">
        <f t="shared" si="874"/>
        <v>0</v>
      </c>
      <c r="AI2182" s="40" t="b">
        <f t="shared" si="875"/>
        <v>0</v>
      </c>
      <c r="AJ2182" s="3">
        <f t="shared" si="876"/>
        <v>2.4149079479119928E-2</v>
      </c>
      <c r="AK2182" s="3">
        <f t="shared" si="877"/>
        <v>0.76423309898571445</v>
      </c>
    </row>
    <row r="2183" spans="1:37" s="3" customFormat="1" x14ac:dyDescent="0.25">
      <c r="A2183" s="9">
        <v>42008</v>
      </c>
      <c r="B2183" s="1" t="s">
        <v>36</v>
      </c>
      <c r="C2183" s="1" t="s">
        <v>44</v>
      </c>
      <c r="D2183">
        <v>26</v>
      </c>
      <c r="E2183" s="1">
        <v>10</v>
      </c>
      <c r="F2183">
        <f t="shared" si="853"/>
        <v>1</v>
      </c>
      <c r="G2183">
        <f t="shared" si="854"/>
        <v>0</v>
      </c>
      <c r="H2183" s="4">
        <v>1.4950000000000001</v>
      </c>
      <c r="I2183" s="4">
        <v>2.81</v>
      </c>
      <c r="J2183" s="4">
        <v>1.4950000000000001</v>
      </c>
      <c r="K2183" s="4">
        <v>2.81</v>
      </c>
      <c r="L2183" s="18">
        <f t="shared" si="855"/>
        <v>60</v>
      </c>
      <c r="M2183" s="18">
        <f t="shared" si="856"/>
        <v>35</v>
      </c>
      <c r="N2183" s="18">
        <f t="shared" si="857"/>
        <v>65</v>
      </c>
      <c r="O2183" s="18">
        <f t="shared" si="858"/>
        <v>35</v>
      </c>
      <c r="P2183" s="4">
        <f t="shared" si="859"/>
        <v>201501</v>
      </c>
      <c r="Q2183" s="23">
        <f t="shared" si="860"/>
        <v>1.4950000000000001</v>
      </c>
      <c r="R2183" s="23">
        <f t="shared" si="861"/>
        <v>-2.5726882080473237</v>
      </c>
      <c r="S2183" s="22">
        <f t="shared" si="862"/>
        <v>-1.0776882080473236</v>
      </c>
      <c r="T2183" s="5">
        <f t="shared" si="863"/>
        <v>1.8795986622073577</v>
      </c>
      <c r="U2183" s="5"/>
      <c r="V2183" s="5"/>
      <c r="W2183" s="5">
        <f t="shared" si="864"/>
        <v>0.49500000000000011</v>
      </c>
      <c r="X2183" s="4">
        <f t="shared" si="865"/>
        <v>0.49500000000000011</v>
      </c>
      <c r="Y2183" s="4">
        <f t="shared" si="866"/>
        <v>0</v>
      </c>
      <c r="Z2183" s="30">
        <f t="shared" si="867"/>
        <v>2015</v>
      </c>
      <c r="AA2183" s="4">
        <f t="shared" si="868"/>
        <v>-1</v>
      </c>
      <c r="AB2183" s="4">
        <f t="shared" si="869"/>
        <v>-1</v>
      </c>
      <c r="AC2183" s="4">
        <f t="shared" si="870"/>
        <v>0</v>
      </c>
      <c r="AD2183" s="4"/>
      <c r="AE2183" s="4">
        <f t="shared" si="871"/>
        <v>0</v>
      </c>
      <c r="AF2183" s="31">
        <f t="shared" si="872"/>
        <v>-0.50499999999999989</v>
      </c>
      <c r="AG2183" s="31">
        <f t="shared" si="873"/>
        <v>-0.50499999999999989</v>
      </c>
      <c r="AH2183" s="3">
        <f t="shared" si="874"/>
        <v>0</v>
      </c>
      <c r="AI2183" s="40" t="b">
        <f t="shared" si="875"/>
        <v>0</v>
      </c>
      <c r="AJ2183" s="3">
        <f t="shared" si="876"/>
        <v>2.4169570267131069E-2</v>
      </c>
      <c r="AK2183" s="3">
        <f t="shared" si="877"/>
        <v>0.75606274600001655</v>
      </c>
    </row>
    <row r="2184" spans="1:37" s="3" customFormat="1" x14ac:dyDescent="0.25">
      <c r="A2184" s="9">
        <v>42007</v>
      </c>
      <c r="B2184" s="1" t="s">
        <v>57</v>
      </c>
      <c r="C2184" s="1" t="s">
        <v>43</v>
      </c>
      <c r="D2184">
        <v>17</v>
      </c>
      <c r="E2184" s="1">
        <v>30</v>
      </c>
      <c r="F2184">
        <f t="shared" si="853"/>
        <v>0</v>
      </c>
      <c r="G2184">
        <f t="shared" si="854"/>
        <v>1</v>
      </c>
      <c r="H2184" s="4">
        <v>1.6020000000000001</v>
      </c>
      <c r="I2184" s="4">
        <v>2.5</v>
      </c>
      <c r="J2184" s="4">
        <v>1.617</v>
      </c>
      <c r="K2184" s="4">
        <v>2.46</v>
      </c>
      <c r="L2184" s="18">
        <f t="shared" si="855"/>
        <v>60</v>
      </c>
      <c r="M2184" s="18">
        <f t="shared" si="856"/>
        <v>40</v>
      </c>
      <c r="N2184" s="18">
        <f t="shared" si="857"/>
        <v>60</v>
      </c>
      <c r="O2184" s="18">
        <f t="shared" si="858"/>
        <v>40</v>
      </c>
      <c r="P2184" s="4">
        <f t="shared" si="859"/>
        <v>201501</v>
      </c>
      <c r="Q2184" s="23">
        <f t="shared" si="860"/>
        <v>0.64080000000000004</v>
      </c>
      <c r="R2184" s="23">
        <f t="shared" si="861"/>
        <v>-2.3277962347729786</v>
      </c>
      <c r="S2184" s="22">
        <f t="shared" si="862"/>
        <v>-1.6869962347729786</v>
      </c>
      <c r="T2184" s="5">
        <f t="shared" si="863"/>
        <v>1.5605493133583019</v>
      </c>
      <c r="U2184" s="5"/>
      <c r="V2184" s="5"/>
      <c r="W2184" s="5">
        <f t="shared" si="864"/>
        <v>-1</v>
      </c>
      <c r="X2184" s="4">
        <f t="shared" si="865"/>
        <v>-1</v>
      </c>
      <c r="Y2184" s="4">
        <f t="shared" si="866"/>
        <v>0</v>
      </c>
      <c r="Z2184" s="30">
        <f t="shared" si="867"/>
        <v>2015</v>
      </c>
      <c r="AA2184" s="4">
        <f t="shared" si="868"/>
        <v>1.5</v>
      </c>
      <c r="AB2184" s="4">
        <f t="shared" si="869"/>
        <v>1.46</v>
      </c>
      <c r="AC2184" s="4">
        <f t="shared" si="870"/>
        <v>-4.0000000000000036E-2</v>
      </c>
      <c r="AD2184" s="4"/>
      <c r="AE2184" s="4">
        <f t="shared" si="871"/>
        <v>5.7905354855595226E-3</v>
      </c>
      <c r="AF2184" s="31">
        <f t="shared" si="872"/>
        <v>0.5</v>
      </c>
      <c r="AG2184" s="31">
        <f t="shared" si="873"/>
        <v>0.45999999999999996</v>
      </c>
      <c r="AH2184" s="3">
        <f t="shared" si="874"/>
        <v>0</v>
      </c>
      <c r="AI2184" s="40" t="b">
        <f t="shared" si="875"/>
        <v>0</v>
      </c>
      <c r="AJ2184" s="3">
        <f t="shared" si="876"/>
        <v>2.3647001462701267E-2</v>
      </c>
      <c r="AK2184" s="3">
        <f t="shared" si="877"/>
        <v>0.74426473774199231</v>
      </c>
    </row>
    <row r="2185" spans="1:37" s="3" customFormat="1" x14ac:dyDescent="0.25">
      <c r="A2185" s="9">
        <v>42007</v>
      </c>
      <c r="B2185" s="1" t="s">
        <v>37</v>
      </c>
      <c r="C2185" s="1" t="s">
        <v>33</v>
      </c>
      <c r="D2185">
        <v>24</v>
      </c>
      <c r="E2185" s="1">
        <v>20</v>
      </c>
      <c r="F2185">
        <f t="shared" si="853"/>
        <v>1</v>
      </c>
      <c r="G2185">
        <f t="shared" si="854"/>
        <v>0</v>
      </c>
      <c r="H2185" s="4">
        <v>1.3220000000000001</v>
      </c>
      <c r="I2185" s="4">
        <v>3.73</v>
      </c>
      <c r="J2185" s="4">
        <v>1.3839999999999999</v>
      </c>
      <c r="K2185" s="4">
        <v>3.31</v>
      </c>
      <c r="L2185" s="18">
        <f t="shared" si="855"/>
        <v>70</v>
      </c>
      <c r="M2185" s="18">
        <f t="shared" si="856"/>
        <v>25</v>
      </c>
      <c r="N2185" s="18">
        <f t="shared" si="857"/>
        <v>70</v>
      </c>
      <c r="O2185" s="18">
        <f t="shared" si="858"/>
        <v>30</v>
      </c>
      <c r="P2185" s="4">
        <f t="shared" si="859"/>
        <v>201501</v>
      </c>
      <c r="Q2185" s="23">
        <f t="shared" si="860"/>
        <v>1.3220000000000001</v>
      </c>
      <c r="R2185" s="23">
        <f t="shared" si="861"/>
        <v>-3.4718904284121668</v>
      </c>
      <c r="S2185" s="22">
        <f t="shared" si="862"/>
        <v>-2.1498904284121667</v>
      </c>
      <c r="T2185" s="5">
        <f t="shared" si="863"/>
        <v>2.8214826021180031</v>
      </c>
      <c r="U2185" s="5"/>
      <c r="V2185" s="5"/>
      <c r="W2185" s="5">
        <f t="shared" si="864"/>
        <v>0.32200000000000006</v>
      </c>
      <c r="X2185" s="4">
        <f t="shared" si="865"/>
        <v>0.3839999999999999</v>
      </c>
      <c r="Y2185" s="4">
        <f t="shared" si="866"/>
        <v>6.1999999999999833E-2</v>
      </c>
      <c r="Z2185" s="30">
        <f t="shared" si="867"/>
        <v>2015</v>
      </c>
      <c r="AA2185" s="4">
        <f t="shared" si="868"/>
        <v>-1</v>
      </c>
      <c r="AB2185" s="4">
        <f t="shared" si="869"/>
        <v>-1</v>
      </c>
      <c r="AC2185" s="4">
        <f t="shared" si="870"/>
        <v>0</v>
      </c>
      <c r="AD2185" s="4"/>
      <c r="AE2185" s="4">
        <f t="shared" si="871"/>
        <v>3.3886299441203915E-2</v>
      </c>
      <c r="AF2185" s="31">
        <f t="shared" si="872"/>
        <v>-0.67799999999999994</v>
      </c>
      <c r="AG2185" s="31">
        <f t="shared" si="873"/>
        <v>-0.6160000000000001</v>
      </c>
      <c r="AH2185" s="3">
        <f t="shared" si="874"/>
        <v>1</v>
      </c>
      <c r="AI2185" s="40" t="b">
        <f t="shared" si="875"/>
        <v>0</v>
      </c>
      <c r="AJ2185" s="3">
        <f t="shared" si="876"/>
        <v>2.3939034045922236E-2</v>
      </c>
      <c r="AK2185" s="3">
        <f t="shared" si="877"/>
        <v>0.79223003435616923</v>
      </c>
    </row>
    <row r="2186" spans="1:37" s="3" customFormat="1" x14ac:dyDescent="0.25">
      <c r="A2186" s="9">
        <v>42001</v>
      </c>
      <c r="B2186" s="1" t="s">
        <v>57</v>
      </c>
      <c r="C2186" s="1" t="s">
        <v>44</v>
      </c>
      <c r="D2186">
        <v>27</v>
      </c>
      <c r="E2186" s="1">
        <v>17</v>
      </c>
      <c r="F2186">
        <f t="shared" si="853"/>
        <v>1</v>
      </c>
      <c r="G2186">
        <f t="shared" si="854"/>
        <v>0</v>
      </c>
      <c r="H2186" s="4">
        <v>1.54</v>
      </c>
      <c r="I2186" s="4">
        <v>2.66</v>
      </c>
      <c r="J2186" s="4">
        <v>1.6659999999999999</v>
      </c>
      <c r="K2186" s="4">
        <v>2.36</v>
      </c>
      <c r="L2186" s="18">
        <f t="shared" si="855"/>
        <v>60</v>
      </c>
      <c r="M2186" s="18">
        <f t="shared" si="856"/>
        <v>35</v>
      </c>
      <c r="N2186" s="18">
        <f t="shared" si="857"/>
        <v>60</v>
      </c>
      <c r="O2186" s="18">
        <f t="shared" si="858"/>
        <v>40</v>
      </c>
      <c r="P2186" s="4">
        <f t="shared" si="859"/>
        <v>201412</v>
      </c>
      <c r="Q2186" s="23">
        <f t="shared" si="860"/>
        <v>1.54</v>
      </c>
      <c r="R2186" s="23">
        <f t="shared" si="861"/>
        <v>-2.4542614904060684</v>
      </c>
      <c r="S2186" s="22">
        <f t="shared" si="862"/>
        <v>-0.91426149040606841</v>
      </c>
      <c r="T2186" s="5">
        <f t="shared" si="863"/>
        <v>1.7272727272727273</v>
      </c>
      <c r="U2186" s="5"/>
      <c r="V2186" s="5"/>
      <c r="W2186" s="5">
        <f t="shared" si="864"/>
        <v>0.54</v>
      </c>
      <c r="X2186" s="4">
        <f t="shared" si="865"/>
        <v>0.66599999999999993</v>
      </c>
      <c r="Y2186" s="4">
        <f t="shared" si="866"/>
        <v>0.12599999999999989</v>
      </c>
      <c r="Z2186" s="30">
        <f t="shared" si="867"/>
        <v>2014</v>
      </c>
      <c r="AA2186" s="4">
        <f t="shared" si="868"/>
        <v>-1</v>
      </c>
      <c r="AB2186" s="4">
        <f t="shared" si="869"/>
        <v>-1</v>
      </c>
      <c r="AC2186" s="4">
        <f t="shared" si="870"/>
        <v>0</v>
      </c>
      <c r="AD2186" s="4"/>
      <c r="AE2186" s="4">
        <f t="shared" si="871"/>
        <v>4.9110553312233907E-2</v>
      </c>
      <c r="AF2186" s="31">
        <f t="shared" si="872"/>
        <v>-0.45999999999999996</v>
      </c>
      <c r="AG2186" s="31">
        <f t="shared" si="873"/>
        <v>-0.33400000000000007</v>
      </c>
      <c r="AH2186" s="3">
        <f t="shared" si="874"/>
        <v>1</v>
      </c>
      <c r="AI2186" s="40">
        <f t="shared" si="875"/>
        <v>2.3820054337524432E-2</v>
      </c>
      <c r="AJ2186" s="3">
        <f t="shared" si="876"/>
        <v>2.4666666666666726E-2</v>
      </c>
      <c r="AK2186" s="3">
        <f t="shared" si="877"/>
        <v>0.74970937921718839</v>
      </c>
    </row>
    <row r="2187" spans="1:37" s="3" customFormat="1" x14ac:dyDescent="0.25">
      <c r="A2187" s="9">
        <v>42001</v>
      </c>
      <c r="B2187" s="1" t="s">
        <v>35</v>
      </c>
      <c r="C2187" s="1" t="s">
        <v>54</v>
      </c>
      <c r="D2187">
        <v>47</v>
      </c>
      <c r="E2187" s="1">
        <v>14</v>
      </c>
      <c r="F2187">
        <f t="shared" si="853"/>
        <v>1</v>
      </c>
      <c r="G2187">
        <f t="shared" si="854"/>
        <v>0</v>
      </c>
      <c r="H2187" s="4">
        <v>1.105</v>
      </c>
      <c r="I2187" s="4">
        <v>8.36</v>
      </c>
      <c r="J2187" s="4">
        <v>1.0760000000000001</v>
      </c>
      <c r="K2187" s="4">
        <v>10.25</v>
      </c>
      <c r="L2187" s="18">
        <f t="shared" si="855"/>
        <v>90</v>
      </c>
      <c r="M2187" s="18">
        <f t="shared" si="856"/>
        <v>10</v>
      </c>
      <c r="N2187" s="18">
        <f t="shared" si="857"/>
        <v>90</v>
      </c>
      <c r="O2187" s="18">
        <f t="shared" si="858"/>
        <v>5</v>
      </c>
      <c r="P2187" s="4">
        <f t="shared" si="859"/>
        <v>201412</v>
      </c>
      <c r="Q2187" s="23">
        <f t="shared" si="860"/>
        <v>1.105</v>
      </c>
      <c r="R2187" s="23">
        <f t="shared" si="861"/>
        <v>-9.6596790890269162</v>
      </c>
      <c r="S2187" s="22">
        <f t="shared" si="862"/>
        <v>-8.5546790890269158</v>
      </c>
      <c r="T2187" s="5">
        <f t="shared" si="863"/>
        <v>7.5656108597285066</v>
      </c>
      <c r="U2187" s="5"/>
      <c r="V2187" s="5"/>
      <c r="W2187" s="5">
        <f t="shared" si="864"/>
        <v>0.10499999999999998</v>
      </c>
      <c r="X2187" s="4">
        <f t="shared" si="865"/>
        <v>7.6000000000000068E-2</v>
      </c>
      <c r="Y2187" s="4">
        <f t="shared" si="866"/>
        <v>-2.8999999999999915E-2</v>
      </c>
      <c r="Z2187" s="30">
        <f t="shared" si="867"/>
        <v>2014</v>
      </c>
      <c r="AA2187" s="4">
        <f t="shared" si="868"/>
        <v>-1</v>
      </c>
      <c r="AB2187" s="4">
        <f t="shared" si="869"/>
        <v>-1</v>
      </c>
      <c r="AC2187" s="4">
        <f t="shared" si="870"/>
        <v>0</v>
      </c>
      <c r="AD2187" s="4"/>
      <c r="AE2187" s="4">
        <f t="shared" si="871"/>
        <v>-2.4390654174166082E-2</v>
      </c>
      <c r="AF2187" s="31">
        <f t="shared" si="872"/>
        <v>-0.89500000000000002</v>
      </c>
      <c r="AG2187" s="31">
        <f t="shared" si="873"/>
        <v>-0.92399999999999993</v>
      </c>
      <c r="AH2187" s="3">
        <f t="shared" si="874"/>
        <v>0</v>
      </c>
      <c r="AI2187" s="40" t="b">
        <f t="shared" si="875"/>
        <v>0</v>
      </c>
      <c r="AJ2187" s="3">
        <f t="shared" si="876"/>
        <v>2.4004226096143721E-2</v>
      </c>
      <c r="AK2187" s="3">
        <f t="shared" si="877"/>
        <v>0.88908673055857523</v>
      </c>
    </row>
    <row r="2188" spans="1:37" s="3" customFormat="1" x14ac:dyDescent="0.25">
      <c r="A2188" s="9">
        <v>42001</v>
      </c>
      <c r="B2188" s="1" t="s">
        <v>38</v>
      </c>
      <c r="C2188" s="1" t="s">
        <v>63</v>
      </c>
      <c r="D2188">
        <v>20</v>
      </c>
      <c r="E2188" s="1">
        <v>17</v>
      </c>
      <c r="F2188">
        <f t="shared" si="853"/>
        <v>1</v>
      </c>
      <c r="G2188">
        <f t="shared" si="854"/>
        <v>0</v>
      </c>
      <c r="H2188" s="4">
        <v>1.3919999999999999</v>
      </c>
      <c r="I2188" s="4">
        <v>3.27</v>
      </c>
      <c r="J2188" s="4">
        <v>1.4039999999999999</v>
      </c>
      <c r="K2188" s="4">
        <v>3.2</v>
      </c>
      <c r="L2188" s="18">
        <f t="shared" si="855"/>
        <v>70</v>
      </c>
      <c r="M2188" s="18">
        <f t="shared" si="856"/>
        <v>30</v>
      </c>
      <c r="N2188" s="18">
        <f t="shared" si="857"/>
        <v>70</v>
      </c>
      <c r="O2188" s="18">
        <f t="shared" si="858"/>
        <v>30</v>
      </c>
      <c r="P2188" s="4">
        <f t="shared" si="859"/>
        <v>201412</v>
      </c>
      <c r="Q2188" s="23">
        <f t="shared" si="860"/>
        <v>1.3919999999999999</v>
      </c>
      <c r="R2188" s="23">
        <f t="shared" si="861"/>
        <v>-2.9915490425244995</v>
      </c>
      <c r="S2188" s="22">
        <f t="shared" si="862"/>
        <v>-1.5995490425244996</v>
      </c>
      <c r="T2188" s="5">
        <f t="shared" si="863"/>
        <v>2.3491379310344831</v>
      </c>
      <c r="U2188" s="5"/>
      <c r="V2188" s="5"/>
      <c r="W2188" s="5">
        <f t="shared" si="864"/>
        <v>0.3919999999999999</v>
      </c>
      <c r="X2188" s="4">
        <f t="shared" si="865"/>
        <v>0.40399999999999991</v>
      </c>
      <c r="Y2188" s="4">
        <f t="shared" si="866"/>
        <v>1.2000000000000011E-2</v>
      </c>
      <c r="Z2188" s="30">
        <f t="shared" si="867"/>
        <v>2014</v>
      </c>
      <c r="AA2188" s="4">
        <f t="shared" si="868"/>
        <v>-1</v>
      </c>
      <c r="AB2188" s="4">
        <f t="shared" si="869"/>
        <v>-1</v>
      </c>
      <c r="AC2188" s="4">
        <f t="shared" si="870"/>
        <v>0</v>
      </c>
      <c r="AD2188" s="4"/>
      <c r="AE2188" s="4">
        <f t="shared" si="871"/>
        <v>6.140092346988868E-3</v>
      </c>
      <c r="AF2188" s="31">
        <f t="shared" si="872"/>
        <v>-0.6080000000000001</v>
      </c>
      <c r="AG2188" s="31">
        <f t="shared" si="873"/>
        <v>-0.59600000000000009</v>
      </c>
      <c r="AH2188" s="3">
        <f t="shared" si="874"/>
        <v>0</v>
      </c>
      <c r="AI2188" s="40" t="b">
        <f t="shared" si="875"/>
        <v>0</v>
      </c>
      <c r="AJ2188" s="3">
        <f t="shared" si="876"/>
        <v>2.3629343629343769E-2</v>
      </c>
      <c r="AK2188" s="3">
        <f t="shared" si="877"/>
        <v>0.77499182700815095</v>
      </c>
    </row>
    <row r="2189" spans="1:37" s="3" customFormat="1" x14ac:dyDescent="0.25">
      <c r="A2189" s="9">
        <v>42001</v>
      </c>
      <c r="B2189" s="1" t="s">
        <v>61</v>
      </c>
      <c r="C2189" s="1" t="s">
        <v>59</v>
      </c>
      <c r="D2189">
        <v>20</v>
      </c>
      <c r="E2189" s="1">
        <v>6</v>
      </c>
      <c r="F2189">
        <f t="shared" si="853"/>
        <v>1</v>
      </c>
      <c r="G2189">
        <f t="shared" si="854"/>
        <v>0</v>
      </c>
      <c r="H2189" s="4">
        <v>1.1359999999999999</v>
      </c>
      <c r="I2189" s="4">
        <v>6.94</v>
      </c>
      <c r="J2189" s="4">
        <v>1.1879999999999999</v>
      </c>
      <c r="K2189" s="4">
        <v>5.46</v>
      </c>
      <c r="L2189" s="18">
        <f t="shared" si="855"/>
        <v>80</v>
      </c>
      <c r="M2189" s="18">
        <f t="shared" si="856"/>
        <v>10</v>
      </c>
      <c r="N2189" s="18">
        <f t="shared" si="857"/>
        <v>80</v>
      </c>
      <c r="O2189" s="18">
        <f t="shared" si="858"/>
        <v>15</v>
      </c>
      <c r="P2189" s="4">
        <f t="shared" si="859"/>
        <v>201412</v>
      </c>
      <c r="Q2189" s="23">
        <f t="shared" si="860"/>
        <v>1.1359999999999999</v>
      </c>
      <c r="R2189" s="23">
        <f t="shared" si="861"/>
        <v>-7.5212913448207628</v>
      </c>
      <c r="S2189" s="22">
        <f t="shared" si="862"/>
        <v>-6.3852913448207627</v>
      </c>
      <c r="T2189" s="5">
        <f t="shared" si="863"/>
        <v>6.1091549295774659</v>
      </c>
      <c r="U2189" s="5"/>
      <c r="V2189" s="5"/>
      <c r="W2189" s="5">
        <f t="shared" si="864"/>
        <v>0.1359999999999999</v>
      </c>
      <c r="X2189" s="4">
        <f t="shared" si="865"/>
        <v>0.18799999999999994</v>
      </c>
      <c r="Y2189" s="4">
        <f t="shared" si="866"/>
        <v>5.2000000000000046E-2</v>
      </c>
      <c r="Z2189" s="30">
        <f t="shared" si="867"/>
        <v>2014</v>
      </c>
      <c r="AA2189" s="4">
        <f t="shared" si="868"/>
        <v>-1</v>
      </c>
      <c r="AB2189" s="4">
        <f t="shared" si="869"/>
        <v>-1</v>
      </c>
      <c r="AC2189" s="4">
        <f t="shared" si="870"/>
        <v>0</v>
      </c>
      <c r="AD2189" s="4"/>
      <c r="AE2189" s="4">
        <f t="shared" si="871"/>
        <v>3.8530848390003314E-2</v>
      </c>
      <c r="AF2189" s="31">
        <f t="shared" si="872"/>
        <v>-0.8640000000000001</v>
      </c>
      <c r="AG2189" s="31">
        <f t="shared" si="873"/>
        <v>-0.81200000000000006</v>
      </c>
      <c r="AH2189" s="3">
        <f t="shared" si="874"/>
        <v>1</v>
      </c>
      <c r="AI2189" s="40">
        <f t="shared" si="875"/>
        <v>1.415693922898531E-2</v>
      </c>
      <c r="AJ2189" s="3">
        <f t="shared" si="876"/>
        <v>2.3793957404655841E-2</v>
      </c>
      <c r="AK2189" s="3">
        <f t="shared" si="877"/>
        <v>0.87006662880512309</v>
      </c>
    </row>
    <row r="2190" spans="1:37" s="3" customFormat="1" x14ac:dyDescent="0.25">
      <c r="A2190" s="9">
        <v>42001</v>
      </c>
      <c r="B2190" s="1" t="s">
        <v>41</v>
      </c>
      <c r="C2190" s="1" t="s">
        <v>40</v>
      </c>
      <c r="D2190">
        <v>3</v>
      </c>
      <c r="E2190" s="1">
        <v>34</v>
      </c>
      <c r="F2190">
        <f t="shared" si="853"/>
        <v>0</v>
      </c>
      <c r="G2190">
        <f t="shared" si="854"/>
        <v>1</v>
      </c>
      <c r="H2190" s="4">
        <v>1.4650000000000001</v>
      </c>
      <c r="I2190" s="4">
        <v>2.93</v>
      </c>
      <c r="J2190" s="4">
        <v>1.7809999999999999</v>
      </c>
      <c r="K2190" s="4">
        <v>2.16</v>
      </c>
      <c r="L2190" s="18">
        <f t="shared" si="855"/>
        <v>60</v>
      </c>
      <c r="M2190" s="18">
        <f t="shared" si="856"/>
        <v>30</v>
      </c>
      <c r="N2190" s="18">
        <f t="shared" si="857"/>
        <v>55</v>
      </c>
      <c r="O2190" s="18">
        <f t="shared" si="858"/>
        <v>45</v>
      </c>
      <c r="P2190" s="4">
        <f t="shared" si="859"/>
        <v>201412</v>
      </c>
      <c r="Q2190" s="23">
        <f t="shared" si="860"/>
        <v>0.5</v>
      </c>
      <c r="R2190" s="23">
        <f t="shared" si="861"/>
        <v>-2.6686723494345084</v>
      </c>
      <c r="S2190" s="22">
        <f t="shared" si="862"/>
        <v>-2.1686723494345084</v>
      </c>
      <c r="T2190" s="5">
        <f t="shared" si="863"/>
        <v>2</v>
      </c>
      <c r="U2190" s="5"/>
      <c r="V2190" s="5"/>
      <c r="W2190" s="5">
        <f t="shared" si="864"/>
        <v>-1</v>
      </c>
      <c r="X2190" s="4">
        <f t="shared" si="865"/>
        <v>-1</v>
      </c>
      <c r="Y2190" s="4">
        <f t="shared" si="866"/>
        <v>0</v>
      </c>
      <c r="Z2190" s="30">
        <f t="shared" si="867"/>
        <v>2014</v>
      </c>
      <c r="AA2190" s="4">
        <f t="shared" si="868"/>
        <v>1.9300000000000002</v>
      </c>
      <c r="AB2190" s="4">
        <f t="shared" si="869"/>
        <v>1.1600000000000001</v>
      </c>
      <c r="AC2190" s="4">
        <f t="shared" si="870"/>
        <v>-0.77</v>
      </c>
      <c r="AD2190" s="4"/>
      <c r="AE2190" s="4">
        <f t="shared" si="871"/>
        <v>0.12111154334815921</v>
      </c>
      <c r="AF2190" s="31">
        <f t="shared" si="872"/>
        <v>0.93000000000000016</v>
      </c>
      <c r="AG2190" s="31">
        <f t="shared" si="873"/>
        <v>0.16000000000000014</v>
      </c>
      <c r="AH2190" s="3">
        <f t="shared" si="874"/>
        <v>1</v>
      </c>
      <c r="AI2190" s="40">
        <f t="shared" si="875"/>
        <v>9.7220758365224147E-2</v>
      </c>
      <c r="AJ2190" s="3">
        <f t="shared" si="876"/>
        <v>2.3333333333333317E-2</v>
      </c>
      <c r="AK2190" s="3">
        <f t="shared" si="877"/>
        <v>0.76146704446576319</v>
      </c>
    </row>
    <row r="2191" spans="1:37" s="3" customFormat="1" x14ac:dyDescent="0.25">
      <c r="A2191" s="9">
        <v>42001</v>
      </c>
      <c r="B2191" s="1" t="s">
        <v>43</v>
      </c>
      <c r="C2191" s="1" t="s">
        <v>58</v>
      </c>
      <c r="D2191">
        <v>20</v>
      </c>
      <c r="E2191" s="1">
        <v>10</v>
      </c>
      <c r="F2191">
        <f t="shared" si="853"/>
        <v>1</v>
      </c>
      <c r="G2191">
        <f t="shared" si="854"/>
        <v>0</v>
      </c>
      <c r="H2191" s="4">
        <v>1.117</v>
      </c>
      <c r="I2191" s="4">
        <v>7.71</v>
      </c>
      <c r="J2191" s="4">
        <v>1.1000000000000001</v>
      </c>
      <c r="K2191" s="4">
        <v>8.6</v>
      </c>
      <c r="L2191" s="18">
        <f t="shared" si="855"/>
        <v>80</v>
      </c>
      <c r="M2191" s="18">
        <f t="shared" si="856"/>
        <v>10</v>
      </c>
      <c r="N2191" s="18">
        <f t="shared" si="857"/>
        <v>90</v>
      </c>
      <c r="O2191" s="18">
        <f t="shared" si="858"/>
        <v>10</v>
      </c>
      <c r="P2191" s="4">
        <f t="shared" si="859"/>
        <v>201412</v>
      </c>
      <c r="Q2191" s="23">
        <f t="shared" si="860"/>
        <v>1.117</v>
      </c>
      <c r="R2191" s="23">
        <f t="shared" si="861"/>
        <v>-8.6960398435808273</v>
      </c>
      <c r="S2191" s="22">
        <f t="shared" si="862"/>
        <v>-7.5790398435808273</v>
      </c>
      <c r="T2191" s="5">
        <f t="shared" si="863"/>
        <v>6.9024171888988359</v>
      </c>
      <c r="U2191" s="5"/>
      <c r="V2191" s="5"/>
      <c r="W2191" s="5">
        <f t="shared" si="864"/>
        <v>0.11699999999999999</v>
      </c>
      <c r="X2191" s="4">
        <f t="shared" si="865"/>
        <v>0.10000000000000009</v>
      </c>
      <c r="Y2191" s="4">
        <f t="shared" si="866"/>
        <v>-1.6999999999999904E-2</v>
      </c>
      <c r="Z2191" s="30">
        <f t="shared" si="867"/>
        <v>2014</v>
      </c>
      <c r="AA2191" s="4">
        <f t="shared" si="868"/>
        <v>-1</v>
      </c>
      <c r="AB2191" s="4">
        <f t="shared" si="869"/>
        <v>-1</v>
      </c>
      <c r="AC2191" s="4">
        <f t="shared" si="870"/>
        <v>0</v>
      </c>
      <c r="AD2191" s="4"/>
      <c r="AE2191" s="4">
        <f t="shared" si="871"/>
        <v>-1.3835761373809707E-2</v>
      </c>
      <c r="AF2191" s="31">
        <f t="shared" si="872"/>
        <v>-0.88300000000000001</v>
      </c>
      <c r="AG2191" s="31">
        <f t="shared" si="873"/>
        <v>-0.89999999999999991</v>
      </c>
      <c r="AH2191" s="3">
        <f t="shared" si="874"/>
        <v>0</v>
      </c>
      <c r="AI2191" s="40" t="b">
        <f t="shared" si="875"/>
        <v>0</v>
      </c>
      <c r="AJ2191" s="3">
        <f t="shared" si="876"/>
        <v>2.4349155998640626E-2</v>
      </c>
      <c r="AK2191" s="3">
        <f t="shared" si="877"/>
        <v>0.88098600756391687</v>
      </c>
    </row>
    <row r="2192" spans="1:37" s="3" customFormat="1" x14ac:dyDescent="0.25">
      <c r="A2192" s="9">
        <v>42001</v>
      </c>
      <c r="B2192" s="1" t="s">
        <v>62</v>
      </c>
      <c r="C2192" s="1" t="s">
        <v>33</v>
      </c>
      <c r="D2192">
        <v>30</v>
      </c>
      <c r="E2192" s="1">
        <v>20</v>
      </c>
      <c r="F2192">
        <f t="shared" si="853"/>
        <v>1</v>
      </c>
      <c r="G2192">
        <f t="shared" si="854"/>
        <v>0</v>
      </c>
      <c r="H2192" s="4">
        <v>1.2969999999999999</v>
      </c>
      <c r="I2192" s="4">
        <v>3.94</v>
      </c>
      <c r="J2192" s="4">
        <v>1.25</v>
      </c>
      <c r="K2192" s="4">
        <v>4.46</v>
      </c>
      <c r="L2192" s="18">
        <f t="shared" si="855"/>
        <v>70</v>
      </c>
      <c r="M2192" s="18">
        <f t="shared" si="856"/>
        <v>25</v>
      </c>
      <c r="N2192" s="18">
        <f t="shared" si="857"/>
        <v>80</v>
      </c>
      <c r="O2192" s="18">
        <f t="shared" si="858"/>
        <v>20</v>
      </c>
      <c r="P2192" s="4">
        <f t="shared" si="859"/>
        <v>201412</v>
      </c>
      <c r="Q2192" s="23">
        <f t="shared" si="860"/>
        <v>1.2969999999999999</v>
      </c>
      <c r="R2192" s="23">
        <f t="shared" si="861"/>
        <v>-3.7071394214251363</v>
      </c>
      <c r="S2192" s="22">
        <f t="shared" si="862"/>
        <v>-2.4101394214251366</v>
      </c>
      <c r="T2192" s="5">
        <f t="shared" si="863"/>
        <v>3.0377794911333846</v>
      </c>
      <c r="U2192" s="5"/>
      <c r="V2192" s="5"/>
      <c r="W2192" s="5">
        <f t="shared" si="864"/>
        <v>0.29699999999999993</v>
      </c>
      <c r="X2192" s="4">
        <f t="shared" si="865"/>
        <v>0.25</v>
      </c>
      <c r="Y2192" s="4">
        <f t="shared" si="866"/>
        <v>-4.6999999999999931E-2</v>
      </c>
      <c r="Z2192" s="30">
        <f t="shared" si="867"/>
        <v>2014</v>
      </c>
      <c r="AA2192" s="4">
        <f t="shared" si="868"/>
        <v>-1</v>
      </c>
      <c r="AB2192" s="4">
        <f t="shared" si="869"/>
        <v>-1</v>
      </c>
      <c r="AC2192" s="4">
        <f t="shared" si="870"/>
        <v>0</v>
      </c>
      <c r="AD2192" s="4"/>
      <c r="AE2192" s="4">
        <f t="shared" si="871"/>
        <v>-2.8989976869699285E-2</v>
      </c>
      <c r="AF2192" s="31">
        <f t="shared" si="872"/>
        <v>-0.70300000000000007</v>
      </c>
      <c r="AG2192" s="31">
        <f t="shared" si="873"/>
        <v>-0.75</v>
      </c>
      <c r="AH2192" s="3">
        <f t="shared" si="874"/>
        <v>1</v>
      </c>
      <c r="AI2192" s="40" t="b">
        <f t="shared" si="875"/>
        <v>0</v>
      </c>
      <c r="AJ2192" s="3">
        <f t="shared" si="876"/>
        <v>2.4216154286805458E-2</v>
      </c>
      <c r="AK2192" s="3">
        <f t="shared" si="877"/>
        <v>0.79945576677743535</v>
      </c>
    </row>
    <row r="2193" spans="1:37" s="3" customFormat="1" x14ac:dyDescent="0.25">
      <c r="A2193" s="9">
        <v>42001</v>
      </c>
      <c r="B2193" s="1" t="s">
        <v>47</v>
      </c>
      <c r="C2193" s="1" t="s">
        <v>56</v>
      </c>
      <c r="D2193">
        <v>23</v>
      </c>
      <c r="E2193" s="1">
        <v>17</v>
      </c>
      <c r="F2193">
        <f t="shared" si="853"/>
        <v>1</v>
      </c>
      <c r="G2193">
        <f t="shared" si="854"/>
        <v>0</v>
      </c>
      <c r="H2193" s="4">
        <v>1.208</v>
      </c>
      <c r="I2193" s="4">
        <v>5.08</v>
      </c>
      <c r="J2193" s="4">
        <v>1.25</v>
      </c>
      <c r="K2193" s="4">
        <v>4.46</v>
      </c>
      <c r="L2193" s="18">
        <f t="shared" si="855"/>
        <v>80</v>
      </c>
      <c r="M2193" s="18">
        <f t="shared" si="856"/>
        <v>15</v>
      </c>
      <c r="N2193" s="18">
        <f t="shared" si="857"/>
        <v>80</v>
      </c>
      <c r="O2193" s="18">
        <f t="shared" si="858"/>
        <v>20</v>
      </c>
      <c r="P2193" s="4">
        <f t="shared" si="859"/>
        <v>201412</v>
      </c>
      <c r="Q2193" s="23">
        <f t="shared" si="860"/>
        <v>1.208</v>
      </c>
      <c r="R2193" s="23">
        <f t="shared" si="861"/>
        <v>-5.0527903469079947</v>
      </c>
      <c r="S2193" s="22">
        <f t="shared" si="862"/>
        <v>-3.8447903469079945</v>
      </c>
      <c r="T2193" s="5">
        <f t="shared" si="863"/>
        <v>4.2052980132450335</v>
      </c>
      <c r="U2193" s="5"/>
      <c r="V2193" s="5"/>
      <c r="W2193" s="5">
        <f t="shared" si="864"/>
        <v>0.20799999999999996</v>
      </c>
      <c r="X2193" s="4">
        <f t="shared" si="865"/>
        <v>0.25</v>
      </c>
      <c r="Y2193" s="4">
        <f t="shared" si="866"/>
        <v>4.2000000000000037E-2</v>
      </c>
      <c r="Z2193" s="30">
        <f t="shared" si="867"/>
        <v>2014</v>
      </c>
      <c r="AA2193" s="4">
        <f t="shared" si="868"/>
        <v>-1</v>
      </c>
      <c r="AB2193" s="4">
        <f t="shared" si="869"/>
        <v>-1</v>
      </c>
      <c r="AC2193" s="4">
        <f t="shared" si="870"/>
        <v>0</v>
      </c>
      <c r="AD2193" s="4"/>
      <c r="AE2193" s="4">
        <f t="shared" si="871"/>
        <v>2.7814569536423805E-2</v>
      </c>
      <c r="AF2193" s="31">
        <f t="shared" si="872"/>
        <v>-0.79200000000000004</v>
      </c>
      <c r="AG2193" s="31">
        <f t="shared" si="873"/>
        <v>-0.75</v>
      </c>
      <c r="AH2193" s="3">
        <f t="shared" si="874"/>
        <v>1</v>
      </c>
      <c r="AI2193" s="40" t="b">
        <f t="shared" si="875"/>
        <v>0</v>
      </c>
      <c r="AJ2193" s="3">
        <f t="shared" si="876"/>
        <v>2.4071246819338477E-2</v>
      </c>
      <c r="AK2193" s="3">
        <f t="shared" si="877"/>
        <v>0.83302508160211264</v>
      </c>
    </row>
    <row r="2194" spans="1:37" s="3" customFormat="1" x14ac:dyDescent="0.25">
      <c r="A2194" s="9">
        <v>42001</v>
      </c>
      <c r="B2194" s="1" t="s">
        <v>49</v>
      </c>
      <c r="C2194" s="1" t="s">
        <v>64</v>
      </c>
      <c r="D2194">
        <v>19</v>
      </c>
      <c r="E2194" s="1">
        <v>7</v>
      </c>
      <c r="F2194">
        <f t="shared" si="853"/>
        <v>1</v>
      </c>
      <c r="G2194">
        <f t="shared" si="854"/>
        <v>0</v>
      </c>
      <c r="H2194" s="4">
        <v>1.7090000000000001</v>
      </c>
      <c r="I2194" s="4">
        <v>2.2799999999999998</v>
      </c>
      <c r="J2194" s="4">
        <v>1.657</v>
      </c>
      <c r="K2194" s="4">
        <v>2.37</v>
      </c>
      <c r="L2194" s="18">
        <f t="shared" si="855"/>
        <v>50</v>
      </c>
      <c r="M2194" s="18">
        <f t="shared" si="856"/>
        <v>40</v>
      </c>
      <c r="N2194" s="18">
        <f t="shared" si="857"/>
        <v>60</v>
      </c>
      <c r="O2194" s="18">
        <f t="shared" si="858"/>
        <v>40</v>
      </c>
      <c r="P2194" s="4">
        <f t="shared" si="859"/>
        <v>201412</v>
      </c>
      <c r="Q2194" s="23">
        <f t="shared" si="860"/>
        <v>1.7090000000000001</v>
      </c>
      <c r="R2194" s="23">
        <f t="shared" si="861"/>
        <v>-2.1916872355430184</v>
      </c>
      <c r="S2194" s="22">
        <f t="shared" si="862"/>
        <v>-0.48268723554301829</v>
      </c>
      <c r="T2194" s="5">
        <f t="shared" si="863"/>
        <v>1.3341135166764189</v>
      </c>
      <c r="U2194" s="5"/>
      <c r="V2194" s="5"/>
      <c r="W2194" s="5">
        <f t="shared" si="864"/>
        <v>0.70900000000000007</v>
      </c>
      <c r="X2194" s="4">
        <f t="shared" si="865"/>
        <v>0.65700000000000003</v>
      </c>
      <c r="Y2194" s="4">
        <f t="shared" si="866"/>
        <v>-5.2000000000000046E-2</v>
      </c>
      <c r="Z2194" s="30">
        <f t="shared" si="867"/>
        <v>2014</v>
      </c>
      <c r="AA2194" s="4">
        <f t="shared" si="868"/>
        <v>-1</v>
      </c>
      <c r="AB2194" s="4">
        <f t="shared" si="869"/>
        <v>-1</v>
      </c>
      <c r="AC2194" s="4">
        <f t="shared" si="870"/>
        <v>0</v>
      </c>
      <c r="AD2194" s="4"/>
      <c r="AE2194" s="4">
        <f t="shared" si="871"/>
        <v>-1.8362794435932139E-2</v>
      </c>
      <c r="AF2194" s="31">
        <f t="shared" si="872"/>
        <v>-0.29099999999999993</v>
      </c>
      <c r="AG2194" s="31">
        <f t="shared" si="873"/>
        <v>-0.34299999999999997</v>
      </c>
      <c r="AH2194" s="3">
        <f t="shared" si="874"/>
        <v>0</v>
      </c>
      <c r="AI2194" s="40" t="b">
        <f t="shared" si="875"/>
        <v>0</v>
      </c>
      <c r="AJ2194" s="3">
        <f t="shared" si="876"/>
        <v>2.3183755327149669E-2</v>
      </c>
      <c r="AK2194" s="3">
        <f t="shared" si="877"/>
        <v>0.73726966664041527</v>
      </c>
    </row>
    <row r="2195" spans="1:37" s="3" customFormat="1" x14ac:dyDescent="0.25">
      <c r="A2195" s="9">
        <v>42001</v>
      </c>
      <c r="B2195" s="1" t="s">
        <v>51</v>
      </c>
      <c r="C2195" s="1" t="s">
        <v>53</v>
      </c>
      <c r="D2195">
        <v>24</v>
      </c>
      <c r="E2195" s="1">
        <v>37</v>
      </c>
      <c r="F2195">
        <f t="shared" si="853"/>
        <v>0</v>
      </c>
      <c r="G2195">
        <f t="shared" si="854"/>
        <v>1</v>
      </c>
      <c r="H2195" s="4">
        <v>1.4079999999999999</v>
      </c>
      <c r="I2195" s="4">
        <v>3.18</v>
      </c>
      <c r="J2195" s="4">
        <v>1.3120000000000001</v>
      </c>
      <c r="K2195" s="4">
        <v>3.81</v>
      </c>
      <c r="L2195" s="18">
        <f t="shared" si="855"/>
        <v>70</v>
      </c>
      <c r="M2195" s="18">
        <f t="shared" si="856"/>
        <v>30</v>
      </c>
      <c r="N2195" s="18">
        <f t="shared" si="857"/>
        <v>75</v>
      </c>
      <c r="O2195" s="18">
        <f t="shared" si="858"/>
        <v>25</v>
      </c>
      <c r="P2195" s="4">
        <f t="shared" si="859"/>
        <v>201412</v>
      </c>
      <c r="Q2195" s="23">
        <f t="shared" si="860"/>
        <v>0.44276729559748423</v>
      </c>
      <c r="R2195" s="23">
        <f t="shared" si="861"/>
        <v>-2.9096959884871385</v>
      </c>
      <c r="S2195" s="22">
        <f t="shared" si="862"/>
        <v>-2.4669286928896543</v>
      </c>
      <c r="T2195" s="5">
        <f t="shared" si="863"/>
        <v>2.2585227272727275</v>
      </c>
      <c r="U2195" s="5"/>
      <c r="V2195" s="5"/>
      <c r="W2195" s="5">
        <f t="shared" si="864"/>
        <v>-1</v>
      </c>
      <c r="X2195" s="4">
        <f t="shared" si="865"/>
        <v>-1</v>
      </c>
      <c r="Y2195" s="4">
        <f t="shared" si="866"/>
        <v>0</v>
      </c>
      <c r="Z2195" s="30">
        <f t="shared" si="867"/>
        <v>2014</v>
      </c>
      <c r="AA2195" s="4">
        <f t="shared" si="868"/>
        <v>2.1800000000000002</v>
      </c>
      <c r="AB2195" s="4">
        <f t="shared" si="869"/>
        <v>2.81</v>
      </c>
      <c r="AC2195" s="4">
        <f t="shared" si="870"/>
        <v>0.62999999999999989</v>
      </c>
      <c r="AD2195" s="4"/>
      <c r="AE2195" s="4">
        <f t="shared" si="871"/>
        <v>-5.1967849223946705E-2</v>
      </c>
      <c r="AF2195" s="31">
        <f t="shared" si="872"/>
        <v>1.1800000000000002</v>
      </c>
      <c r="AG2195" s="31">
        <f t="shared" si="873"/>
        <v>1.81</v>
      </c>
      <c r="AH2195" s="3">
        <f t="shared" si="874"/>
        <v>1</v>
      </c>
      <c r="AI2195" s="40">
        <f t="shared" si="875"/>
        <v>2.7305535671677372E-2</v>
      </c>
      <c r="AJ2195" s="3">
        <f t="shared" si="876"/>
        <v>2.4097646033130027E-2</v>
      </c>
      <c r="AK2195" s="3">
        <f t="shared" si="877"/>
        <v>0.77114317968921875</v>
      </c>
    </row>
    <row r="2196" spans="1:37" s="3" customFormat="1" x14ac:dyDescent="0.25">
      <c r="A2196" s="9">
        <v>42001</v>
      </c>
      <c r="B2196" s="1" t="s">
        <v>60</v>
      </c>
      <c r="C2196" s="1" t="s">
        <v>45</v>
      </c>
      <c r="D2196">
        <v>13</v>
      </c>
      <c r="E2196" s="1">
        <v>9</v>
      </c>
      <c r="F2196">
        <f t="shared" si="853"/>
        <v>1</v>
      </c>
      <c r="G2196">
        <f t="shared" si="854"/>
        <v>0</v>
      </c>
      <c r="H2196" s="4">
        <v>1.3919999999999999</v>
      </c>
      <c r="I2196" s="4">
        <v>3.27</v>
      </c>
      <c r="J2196" s="4">
        <v>1.333</v>
      </c>
      <c r="K2196" s="4">
        <v>3.64</v>
      </c>
      <c r="L2196" s="18">
        <f t="shared" si="855"/>
        <v>70</v>
      </c>
      <c r="M2196" s="18">
        <f t="shared" si="856"/>
        <v>30</v>
      </c>
      <c r="N2196" s="18">
        <f t="shared" si="857"/>
        <v>75</v>
      </c>
      <c r="O2196" s="18">
        <f t="shared" si="858"/>
        <v>25</v>
      </c>
      <c r="P2196" s="4">
        <f t="shared" si="859"/>
        <v>201412</v>
      </c>
      <c r="Q2196" s="23">
        <f t="shared" si="860"/>
        <v>1.3919999999999999</v>
      </c>
      <c r="R2196" s="23">
        <f t="shared" si="861"/>
        <v>-2.9915490425244995</v>
      </c>
      <c r="S2196" s="22">
        <f t="shared" si="862"/>
        <v>-1.5995490425244996</v>
      </c>
      <c r="T2196" s="5">
        <f t="shared" si="863"/>
        <v>2.3491379310344831</v>
      </c>
      <c r="U2196" s="5"/>
      <c r="V2196" s="5"/>
      <c r="W2196" s="5">
        <f t="shared" si="864"/>
        <v>0.3919999999999999</v>
      </c>
      <c r="X2196" s="4">
        <f t="shared" si="865"/>
        <v>0.33299999999999996</v>
      </c>
      <c r="Y2196" s="4">
        <f t="shared" si="866"/>
        <v>-5.8999999999999941E-2</v>
      </c>
      <c r="Z2196" s="30">
        <f t="shared" si="867"/>
        <v>2014</v>
      </c>
      <c r="AA2196" s="4">
        <f t="shared" si="868"/>
        <v>-1</v>
      </c>
      <c r="AB2196" s="4">
        <f t="shared" si="869"/>
        <v>-1</v>
      </c>
      <c r="AC2196" s="4">
        <f t="shared" si="870"/>
        <v>0</v>
      </c>
      <c r="AD2196" s="4"/>
      <c r="AE2196" s="4">
        <f t="shared" si="871"/>
        <v>-3.1796742289020519E-2</v>
      </c>
      <c r="AF2196" s="31">
        <f t="shared" si="872"/>
        <v>-0.6080000000000001</v>
      </c>
      <c r="AG2196" s="31">
        <f t="shared" si="873"/>
        <v>-0.66700000000000004</v>
      </c>
      <c r="AH2196" s="3">
        <f t="shared" si="874"/>
        <v>1</v>
      </c>
      <c r="AI2196" s="40" t="b">
        <f t="shared" si="875"/>
        <v>0</v>
      </c>
      <c r="AJ2196" s="3">
        <f t="shared" si="876"/>
        <v>2.3629343629343769E-2</v>
      </c>
      <c r="AK2196" s="3">
        <f t="shared" si="877"/>
        <v>0.77499182700815095</v>
      </c>
    </row>
    <row r="2197" spans="1:37" s="3" customFormat="1" x14ac:dyDescent="0.25">
      <c r="A2197" s="9">
        <v>42001</v>
      </c>
      <c r="B2197" s="1" t="s">
        <v>52</v>
      </c>
      <c r="C2197" s="1" t="s">
        <v>46</v>
      </c>
      <c r="D2197">
        <v>9</v>
      </c>
      <c r="E2197" s="1">
        <v>17</v>
      </c>
      <c r="F2197">
        <f t="shared" si="853"/>
        <v>0</v>
      </c>
      <c r="G2197">
        <f t="shared" si="854"/>
        <v>1</v>
      </c>
      <c r="H2197" s="4">
        <v>1.429</v>
      </c>
      <c r="I2197" s="4">
        <v>3.08</v>
      </c>
      <c r="J2197" s="4">
        <v>1.458</v>
      </c>
      <c r="K2197" s="4">
        <v>2.95</v>
      </c>
      <c r="L2197" s="18">
        <f t="shared" si="855"/>
        <v>60</v>
      </c>
      <c r="M2197" s="18">
        <f t="shared" si="856"/>
        <v>30</v>
      </c>
      <c r="N2197" s="18">
        <f t="shared" si="857"/>
        <v>65</v>
      </c>
      <c r="O2197" s="18">
        <f t="shared" si="858"/>
        <v>30</v>
      </c>
      <c r="P2197" s="4">
        <f t="shared" si="859"/>
        <v>201412</v>
      </c>
      <c r="Q2197" s="23">
        <f t="shared" si="860"/>
        <v>0.46396103896103896</v>
      </c>
      <c r="R2197" s="23">
        <f t="shared" si="861"/>
        <v>-2.8117715617715615</v>
      </c>
      <c r="S2197" s="22">
        <f t="shared" si="862"/>
        <v>-2.3478105228105224</v>
      </c>
      <c r="T2197" s="5">
        <f t="shared" si="863"/>
        <v>2.1553533939818053</v>
      </c>
      <c r="U2197" s="5"/>
      <c r="V2197" s="5"/>
      <c r="W2197" s="5">
        <f t="shared" si="864"/>
        <v>-1</v>
      </c>
      <c r="X2197" s="4">
        <f t="shared" si="865"/>
        <v>-1</v>
      </c>
      <c r="Y2197" s="4">
        <f t="shared" si="866"/>
        <v>0</v>
      </c>
      <c r="Z2197" s="30">
        <f t="shared" si="867"/>
        <v>2014</v>
      </c>
      <c r="AA2197" s="4">
        <f t="shared" si="868"/>
        <v>2.08</v>
      </c>
      <c r="AB2197" s="4">
        <f t="shared" si="869"/>
        <v>1.9500000000000002</v>
      </c>
      <c r="AC2197" s="4">
        <f t="shared" si="870"/>
        <v>-0.12999999999999989</v>
      </c>
      <c r="AD2197" s="4"/>
      <c r="AE2197" s="4">
        <f t="shared" si="871"/>
        <v>1.3919006739679052E-2</v>
      </c>
      <c r="AF2197" s="31">
        <f t="shared" si="872"/>
        <v>1.08</v>
      </c>
      <c r="AG2197" s="31">
        <f t="shared" si="873"/>
        <v>0.95000000000000018</v>
      </c>
      <c r="AH2197" s="3">
        <f t="shared" si="874"/>
        <v>0</v>
      </c>
      <c r="AI2197" s="40" t="b">
        <f t="shared" si="875"/>
        <v>0</v>
      </c>
      <c r="AJ2197" s="3">
        <f t="shared" si="876"/>
        <v>2.38811266356177E-2</v>
      </c>
      <c r="AK2197" s="3">
        <f t="shared" si="877"/>
        <v>0.76723678631491687</v>
      </c>
    </row>
    <row r="2198" spans="1:37" s="3" customFormat="1" x14ac:dyDescent="0.25">
      <c r="A2198" s="9">
        <v>42001</v>
      </c>
      <c r="B2198" s="1" t="s">
        <v>34</v>
      </c>
      <c r="C2198" s="1" t="s">
        <v>55</v>
      </c>
      <c r="D2198">
        <v>26</v>
      </c>
      <c r="E2198" s="1">
        <v>34</v>
      </c>
      <c r="F2198">
        <f t="shared" si="853"/>
        <v>0</v>
      </c>
      <c r="G2198">
        <f t="shared" si="854"/>
        <v>1</v>
      </c>
      <c r="H2198" s="4">
        <v>1.6890000000000001</v>
      </c>
      <c r="I2198" s="4">
        <v>2.31</v>
      </c>
      <c r="J2198" s="4">
        <v>1.952</v>
      </c>
      <c r="K2198" s="4">
        <v>1.952</v>
      </c>
      <c r="L2198" s="18">
        <f t="shared" si="855"/>
        <v>50</v>
      </c>
      <c r="M2198" s="18">
        <f t="shared" si="856"/>
        <v>40</v>
      </c>
      <c r="N2198" s="18">
        <f t="shared" si="857"/>
        <v>50</v>
      </c>
      <c r="O2198" s="18">
        <f t="shared" si="858"/>
        <v>50</v>
      </c>
      <c r="P2198" s="4">
        <f t="shared" si="859"/>
        <v>201412</v>
      </c>
      <c r="Q2198" s="23">
        <f t="shared" si="860"/>
        <v>0.73116883116883113</v>
      </c>
      <c r="R2198" s="23">
        <f t="shared" si="861"/>
        <v>-2.2147375884953302</v>
      </c>
      <c r="S2198" s="22">
        <f t="shared" si="862"/>
        <v>-1.4835687573264991</v>
      </c>
      <c r="T2198" s="5">
        <f t="shared" si="863"/>
        <v>1.3676731793960923</v>
      </c>
      <c r="U2198" s="5"/>
      <c r="V2198" s="5"/>
      <c r="W2198" s="5">
        <f t="shared" si="864"/>
        <v>-1</v>
      </c>
      <c r="X2198" s="4">
        <f t="shared" si="865"/>
        <v>-1</v>
      </c>
      <c r="Y2198" s="4">
        <f t="shared" si="866"/>
        <v>0</v>
      </c>
      <c r="Z2198" s="30">
        <f t="shared" si="867"/>
        <v>2014</v>
      </c>
      <c r="AA2198" s="4">
        <f t="shared" si="868"/>
        <v>1.31</v>
      </c>
      <c r="AB2198" s="4">
        <f t="shared" si="869"/>
        <v>0.95199999999999996</v>
      </c>
      <c r="AC2198" s="4">
        <f t="shared" si="870"/>
        <v>-0.3580000000000001</v>
      </c>
      <c r="AD2198" s="4"/>
      <c r="AE2198" s="4">
        <f t="shared" si="871"/>
        <v>7.9771229459666748E-2</v>
      </c>
      <c r="AF2198" s="31">
        <f t="shared" si="872"/>
        <v>0.31000000000000005</v>
      </c>
      <c r="AG2198" s="31">
        <f t="shared" si="873"/>
        <v>-4.8000000000000043E-2</v>
      </c>
      <c r="AH2198" s="3">
        <f t="shared" si="874"/>
        <v>1</v>
      </c>
      <c r="AI2198" s="40">
        <f t="shared" si="875"/>
        <v>5.4804485132354031E-2</v>
      </c>
      <c r="AJ2198" s="3">
        <f t="shared" si="876"/>
        <v>2.4358589647411888E-2</v>
      </c>
      <c r="AK2198" s="3">
        <f t="shared" si="877"/>
        <v>0.73729511703502604</v>
      </c>
    </row>
    <row r="2199" spans="1:37" s="3" customFormat="1" x14ac:dyDescent="0.25">
      <c r="A2199" s="9">
        <v>42001</v>
      </c>
      <c r="B2199" s="1" t="s">
        <v>39</v>
      </c>
      <c r="C2199" s="1" t="s">
        <v>42</v>
      </c>
      <c r="D2199">
        <v>20</v>
      </c>
      <c r="E2199" s="1">
        <v>23</v>
      </c>
      <c r="F2199">
        <f t="shared" si="853"/>
        <v>0</v>
      </c>
      <c r="G2199">
        <f t="shared" si="854"/>
        <v>1</v>
      </c>
      <c r="H2199" s="4">
        <v>2.8</v>
      </c>
      <c r="I2199" s="4">
        <v>1.5</v>
      </c>
      <c r="J2199" s="4">
        <v>3.16</v>
      </c>
      <c r="K2199" s="4">
        <v>1.413</v>
      </c>
      <c r="L2199" s="18">
        <f t="shared" si="855"/>
        <v>30</v>
      </c>
      <c r="M2199" s="18">
        <f t="shared" si="856"/>
        <v>65</v>
      </c>
      <c r="N2199" s="18">
        <f t="shared" si="857"/>
        <v>30</v>
      </c>
      <c r="O2199" s="18">
        <f t="shared" si="858"/>
        <v>70</v>
      </c>
      <c r="P2199" s="4">
        <f t="shared" si="859"/>
        <v>201412</v>
      </c>
      <c r="Q2199" s="23">
        <f t="shared" si="860"/>
        <v>1.8666666666666665</v>
      </c>
      <c r="R2199" s="23">
        <f t="shared" si="861"/>
        <v>-2.5555555555555554</v>
      </c>
      <c r="S2199" s="22">
        <f t="shared" si="862"/>
        <v>-0.68888888888888888</v>
      </c>
      <c r="T2199" s="5">
        <f t="shared" si="863"/>
        <v>0.5357142857142857</v>
      </c>
      <c r="U2199" s="5"/>
      <c r="V2199" s="5"/>
      <c r="W2199" s="5">
        <f t="shared" si="864"/>
        <v>-1</v>
      </c>
      <c r="X2199" s="4">
        <f t="shared" si="865"/>
        <v>-1</v>
      </c>
      <c r="Y2199" s="4">
        <f t="shared" si="866"/>
        <v>0</v>
      </c>
      <c r="Z2199" s="30">
        <f t="shared" si="867"/>
        <v>2014</v>
      </c>
      <c r="AA2199" s="4">
        <f t="shared" si="868"/>
        <v>0.5</v>
      </c>
      <c r="AB2199" s="4">
        <f t="shared" si="869"/>
        <v>0.41300000000000003</v>
      </c>
      <c r="AC2199" s="4">
        <f t="shared" si="870"/>
        <v>-8.6999999999999966E-2</v>
      </c>
      <c r="AD2199" s="4"/>
      <c r="AE2199" s="4">
        <f t="shared" si="871"/>
        <v>4.068716094032554E-2</v>
      </c>
      <c r="AF2199" s="31">
        <f t="shared" si="872"/>
        <v>-0.5</v>
      </c>
      <c r="AG2199" s="31">
        <f t="shared" si="873"/>
        <v>-0.58699999999999997</v>
      </c>
      <c r="AH2199" s="3">
        <f t="shared" si="874"/>
        <v>1</v>
      </c>
      <c r="AI2199" s="40">
        <f t="shared" si="875"/>
        <v>1.6877637130801704E-2</v>
      </c>
      <c r="AJ2199" s="3">
        <f t="shared" si="876"/>
        <v>2.3255813953488524E-2</v>
      </c>
      <c r="AK2199" s="3">
        <f t="shared" si="877"/>
        <v>0.75623582766439912</v>
      </c>
    </row>
    <row r="2200" spans="1:37" s="3" customFormat="1" x14ac:dyDescent="0.25">
      <c r="A2200" s="9">
        <v>42001</v>
      </c>
      <c r="B2200" s="1" t="s">
        <v>50</v>
      </c>
      <c r="C2200" s="1" t="s">
        <v>36</v>
      </c>
      <c r="D2200">
        <v>10</v>
      </c>
      <c r="E2200" s="1">
        <v>27</v>
      </c>
      <c r="F2200">
        <f t="shared" si="853"/>
        <v>0</v>
      </c>
      <c r="G2200">
        <f t="shared" si="854"/>
        <v>1</v>
      </c>
      <c r="H2200" s="4">
        <v>3.73</v>
      </c>
      <c r="I2200" s="4">
        <v>1.3220000000000001</v>
      </c>
      <c r="J2200" s="4">
        <v>3.81</v>
      </c>
      <c r="K2200" s="4">
        <v>1.3120000000000001</v>
      </c>
      <c r="L2200" s="18">
        <f t="shared" si="855"/>
        <v>20</v>
      </c>
      <c r="M2200" s="18">
        <f t="shared" si="856"/>
        <v>75</v>
      </c>
      <c r="N2200" s="18">
        <f t="shared" si="857"/>
        <v>25</v>
      </c>
      <c r="O2200" s="18">
        <f t="shared" si="858"/>
        <v>75</v>
      </c>
      <c r="P2200" s="4">
        <f t="shared" si="859"/>
        <v>201412</v>
      </c>
      <c r="Q2200" s="23">
        <f t="shared" si="860"/>
        <v>2.8214826021180031</v>
      </c>
      <c r="R2200" s="23">
        <f t="shared" si="861"/>
        <v>-3.4718904284121668</v>
      </c>
      <c r="S2200" s="22">
        <f t="shared" si="862"/>
        <v>-0.65040782629416372</v>
      </c>
      <c r="T2200" s="5">
        <f t="shared" si="863"/>
        <v>0.35442359249329758</v>
      </c>
      <c r="U2200" s="5"/>
      <c r="V2200" s="5"/>
      <c r="W2200" s="5">
        <f t="shared" si="864"/>
        <v>-1</v>
      </c>
      <c r="X2200" s="4">
        <f t="shared" si="865"/>
        <v>-1</v>
      </c>
      <c r="Y2200" s="4">
        <f t="shared" si="866"/>
        <v>0</v>
      </c>
      <c r="Z2200" s="30">
        <f t="shared" si="867"/>
        <v>2014</v>
      </c>
      <c r="AA2200" s="4">
        <f t="shared" si="868"/>
        <v>0.32200000000000006</v>
      </c>
      <c r="AB2200" s="4">
        <f t="shared" si="869"/>
        <v>0.31200000000000006</v>
      </c>
      <c r="AC2200" s="4">
        <f t="shared" si="870"/>
        <v>-1.0000000000000009E-2</v>
      </c>
      <c r="AD2200" s="4"/>
      <c r="AE2200" s="4">
        <f t="shared" si="871"/>
        <v>5.6293231442584579E-3</v>
      </c>
      <c r="AF2200" s="31">
        <f t="shared" si="872"/>
        <v>-0.67799999999999994</v>
      </c>
      <c r="AG2200" s="31">
        <f t="shared" si="873"/>
        <v>-0.68799999999999994</v>
      </c>
      <c r="AH2200" s="3">
        <f t="shared" si="874"/>
        <v>0</v>
      </c>
      <c r="AI2200" s="40" t="b">
        <f t="shared" si="875"/>
        <v>0</v>
      </c>
      <c r="AJ2200" s="3">
        <f t="shared" si="876"/>
        <v>2.3939034045922236E-2</v>
      </c>
      <c r="AK2200" s="3">
        <f t="shared" si="877"/>
        <v>0.79223003435616923</v>
      </c>
    </row>
    <row r="2201" spans="1:37" s="3" customFormat="1" x14ac:dyDescent="0.25">
      <c r="A2201" s="9">
        <v>42001</v>
      </c>
      <c r="B2201" s="1" t="s">
        <v>48</v>
      </c>
      <c r="C2201" s="1" t="s">
        <v>37</v>
      </c>
      <c r="D2201">
        <v>17</v>
      </c>
      <c r="E2201" s="1">
        <v>44</v>
      </c>
      <c r="F2201">
        <f t="shared" si="853"/>
        <v>0</v>
      </c>
      <c r="G2201">
        <f t="shared" si="854"/>
        <v>1</v>
      </c>
      <c r="H2201" s="4">
        <v>3.37</v>
      </c>
      <c r="I2201" s="4">
        <v>1.3740000000000001</v>
      </c>
      <c r="J2201" s="4">
        <v>3.22</v>
      </c>
      <c r="K2201" s="4">
        <v>1.4</v>
      </c>
      <c r="L2201" s="18">
        <f t="shared" si="855"/>
        <v>20</v>
      </c>
      <c r="M2201" s="18">
        <f t="shared" si="856"/>
        <v>70</v>
      </c>
      <c r="N2201" s="18">
        <f t="shared" si="857"/>
        <v>30</v>
      </c>
      <c r="O2201" s="18">
        <f t="shared" si="858"/>
        <v>70</v>
      </c>
      <c r="P2201" s="4">
        <f t="shared" si="859"/>
        <v>201412</v>
      </c>
      <c r="Q2201" s="23">
        <f t="shared" si="860"/>
        <v>2.452692867540029</v>
      </c>
      <c r="R2201" s="23">
        <f t="shared" si="861"/>
        <v>-3.0957377197138918</v>
      </c>
      <c r="S2201" s="22">
        <f t="shared" si="862"/>
        <v>-0.64304485217386276</v>
      </c>
      <c r="T2201" s="5">
        <f t="shared" si="863"/>
        <v>0.40771513353115729</v>
      </c>
      <c r="U2201" s="5"/>
      <c r="V2201" s="5"/>
      <c r="W2201" s="5">
        <f t="shared" si="864"/>
        <v>-1</v>
      </c>
      <c r="X2201" s="4">
        <f t="shared" si="865"/>
        <v>-1</v>
      </c>
      <c r="Y2201" s="4">
        <f t="shared" si="866"/>
        <v>0</v>
      </c>
      <c r="Z2201" s="30">
        <f t="shared" si="867"/>
        <v>2014</v>
      </c>
      <c r="AA2201" s="4">
        <f t="shared" si="868"/>
        <v>0.37400000000000011</v>
      </c>
      <c r="AB2201" s="4">
        <f t="shared" si="869"/>
        <v>0.39999999999999991</v>
      </c>
      <c r="AC2201" s="4">
        <f t="shared" si="870"/>
        <v>2.5999999999999801E-2</v>
      </c>
      <c r="AD2201" s="4"/>
      <c r="AE2201" s="4">
        <f t="shared" si="871"/>
        <v>-1.3823101166669738E-2</v>
      </c>
      <c r="AF2201" s="31">
        <f t="shared" si="872"/>
        <v>-0.62599999999999989</v>
      </c>
      <c r="AG2201" s="31">
        <f t="shared" si="873"/>
        <v>-0.60000000000000009</v>
      </c>
      <c r="AH2201" s="3">
        <f t="shared" si="874"/>
        <v>0</v>
      </c>
      <c r="AI2201" s="40" t="b">
        <f t="shared" si="875"/>
        <v>0</v>
      </c>
      <c r="AJ2201" s="3">
        <f t="shared" si="876"/>
        <v>2.3950252951095985E-2</v>
      </c>
      <c r="AK2201" s="3">
        <f t="shared" si="877"/>
        <v>0.77873566685882878</v>
      </c>
    </row>
    <row r="2202" spans="1:37" s="3" customFormat="1" x14ac:dyDescent="0.25">
      <c r="A2202" s="9">
        <v>41995</v>
      </c>
      <c r="B2202" s="1" t="s">
        <v>44</v>
      </c>
      <c r="C2202" s="1" t="s">
        <v>35</v>
      </c>
      <c r="D2202">
        <v>37</v>
      </c>
      <c r="E2202" s="1">
        <v>28</v>
      </c>
      <c r="F2202">
        <f t="shared" si="853"/>
        <v>1</v>
      </c>
      <c r="G2202">
        <f t="shared" si="854"/>
        <v>0</v>
      </c>
      <c r="H2202" s="4">
        <v>2.48</v>
      </c>
      <c r="I2202" s="4">
        <v>1.609</v>
      </c>
      <c r="J2202" s="4">
        <v>2.71</v>
      </c>
      <c r="K2202" s="4">
        <v>1.526</v>
      </c>
      <c r="L2202" s="18">
        <f t="shared" si="855"/>
        <v>40</v>
      </c>
      <c r="M2202" s="18">
        <f t="shared" si="856"/>
        <v>60</v>
      </c>
      <c r="N2202" s="18">
        <f t="shared" si="857"/>
        <v>35</v>
      </c>
      <c r="O2202" s="18">
        <f t="shared" si="858"/>
        <v>65</v>
      </c>
      <c r="P2202" s="4">
        <f t="shared" si="859"/>
        <v>201412</v>
      </c>
      <c r="Q2202" s="23">
        <f t="shared" si="860"/>
        <v>2.48</v>
      </c>
      <c r="R2202" s="23">
        <f t="shared" si="861"/>
        <v>-2.3177118004704211</v>
      </c>
      <c r="S2202" s="22">
        <f t="shared" si="862"/>
        <v>0.16228819952957885</v>
      </c>
      <c r="T2202" s="5">
        <f t="shared" si="863"/>
        <v>0.64879032258064517</v>
      </c>
      <c r="U2202" s="5"/>
      <c r="V2202" s="5"/>
      <c r="W2202" s="5">
        <f t="shared" si="864"/>
        <v>1.48</v>
      </c>
      <c r="X2202" s="4">
        <f t="shared" si="865"/>
        <v>1.71</v>
      </c>
      <c r="Y2202" s="4">
        <f t="shared" si="866"/>
        <v>0.22999999999999998</v>
      </c>
      <c r="Z2202" s="30">
        <f t="shared" si="867"/>
        <v>2014</v>
      </c>
      <c r="AA2202" s="4">
        <f t="shared" si="868"/>
        <v>-1</v>
      </c>
      <c r="AB2202" s="4">
        <f t="shared" si="869"/>
        <v>-1</v>
      </c>
      <c r="AC2202" s="4">
        <f t="shared" si="870"/>
        <v>0</v>
      </c>
      <c r="AD2202" s="4"/>
      <c r="AE2202" s="4">
        <f t="shared" si="871"/>
        <v>3.4222116414712567E-2</v>
      </c>
      <c r="AF2202" s="31">
        <f t="shared" si="872"/>
        <v>0.48</v>
      </c>
      <c r="AG2202" s="31">
        <f t="shared" si="873"/>
        <v>0.71</v>
      </c>
      <c r="AH2202" s="3">
        <f t="shared" si="874"/>
        <v>1</v>
      </c>
      <c r="AI2202" s="40" t="b">
        <f t="shared" si="875"/>
        <v>0</v>
      </c>
      <c r="AJ2202" s="3">
        <f t="shared" si="876"/>
        <v>2.4133039863047268E-2</v>
      </c>
      <c r="AK2202" s="3">
        <f t="shared" si="877"/>
        <v>0.74319607293954582</v>
      </c>
    </row>
    <row r="2203" spans="1:37" s="3" customFormat="1" x14ac:dyDescent="0.25">
      <c r="A2203" s="9">
        <v>41994</v>
      </c>
      <c r="B2203" s="1" t="s">
        <v>63</v>
      </c>
      <c r="C2203" s="1" t="s">
        <v>61</v>
      </c>
      <c r="D2203">
        <v>6</v>
      </c>
      <c r="E2203" s="1">
        <v>35</v>
      </c>
      <c r="F2203">
        <f t="shared" si="853"/>
        <v>0</v>
      </c>
      <c r="G2203">
        <f t="shared" si="854"/>
        <v>1</v>
      </c>
      <c r="H2203" s="4">
        <v>4.26</v>
      </c>
      <c r="I2203" s="4">
        <v>1.266</v>
      </c>
      <c r="J2203" s="4">
        <v>4.38</v>
      </c>
      <c r="K2203" s="4">
        <v>1.256</v>
      </c>
      <c r="L2203" s="18">
        <f t="shared" si="855"/>
        <v>20</v>
      </c>
      <c r="M2203" s="18">
        <f t="shared" si="856"/>
        <v>75</v>
      </c>
      <c r="N2203" s="18">
        <f t="shared" si="857"/>
        <v>20</v>
      </c>
      <c r="O2203" s="18">
        <f t="shared" si="858"/>
        <v>75</v>
      </c>
      <c r="P2203" s="4">
        <f t="shared" si="859"/>
        <v>201412</v>
      </c>
      <c r="Q2203" s="23">
        <f t="shared" si="860"/>
        <v>3.3649289099526065</v>
      </c>
      <c r="R2203" s="23">
        <f t="shared" si="861"/>
        <v>-4.0661469624982702</v>
      </c>
      <c r="S2203" s="22">
        <f t="shared" si="862"/>
        <v>-0.70121805254566372</v>
      </c>
      <c r="T2203" s="5">
        <f t="shared" si="863"/>
        <v>0.29718309859154929</v>
      </c>
      <c r="U2203" s="5"/>
      <c r="V2203" s="5"/>
      <c r="W2203" s="5">
        <f t="shared" si="864"/>
        <v>-1</v>
      </c>
      <c r="X2203" s="4">
        <f t="shared" si="865"/>
        <v>-1</v>
      </c>
      <c r="Y2203" s="4">
        <f t="shared" si="866"/>
        <v>0</v>
      </c>
      <c r="Z2203" s="30">
        <f t="shared" si="867"/>
        <v>2014</v>
      </c>
      <c r="AA2203" s="4">
        <f t="shared" si="868"/>
        <v>0.26600000000000001</v>
      </c>
      <c r="AB2203" s="4">
        <f t="shared" si="869"/>
        <v>0.25600000000000001</v>
      </c>
      <c r="AC2203" s="4">
        <f t="shared" si="870"/>
        <v>-1.0000000000000009E-2</v>
      </c>
      <c r="AD2203" s="4"/>
      <c r="AE2203" s="4">
        <f t="shared" si="871"/>
        <v>6.4312817544536494E-3</v>
      </c>
      <c r="AF2203" s="31">
        <f t="shared" si="872"/>
        <v>-0.73399999999999999</v>
      </c>
      <c r="AG2203" s="31">
        <f t="shared" si="873"/>
        <v>-0.74399999999999999</v>
      </c>
      <c r="AH2203" s="3">
        <f t="shared" si="874"/>
        <v>0</v>
      </c>
      <c r="AI2203" s="40" t="b">
        <f t="shared" si="875"/>
        <v>0</v>
      </c>
      <c r="AJ2203" s="3">
        <f t="shared" si="876"/>
        <v>2.4039087947882676E-2</v>
      </c>
      <c r="AK2203" s="3">
        <f t="shared" si="877"/>
        <v>0.81001283115661482</v>
      </c>
    </row>
    <row r="2204" spans="1:37" s="3" customFormat="1" x14ac:dyDescent="0.25">
      <c r="A2204" s="9">
        <v>41994</v>
      </c>
      <c r="B2204" s="1" t="s">
        <v>37</v>
      </c>
      <c r="C2204" s="1" t="s">
        <v>36</v>
      </c>
      <c r="D2204">
        <v>42</v>
      </c>
      <c r="E2204" s="1">
        <v>7</v>
      </c>
      <c r="F2204">
        <f t="shared" si="853"/>
        <v>1</v>
      </c>
      <c r="G2204">
        <f t="shared" si="854"/>
        <v>0</v>
      </c>
      <c r="H2204" s="4">
        <v>1.657</v>
      </c>
      <c r="I2204" s="4">
        <v>2.37</v>
      </c>
      <c r="J2204" s="4">
        <v>1.5609999999999999</v>
      </c>
      <c r="K2204" s="4">
        <v>2.6</v>
      </c>
      <c r="L2204" s="18">
        <f t="shared" si="855"/>
        <v>60</v>
      </c>
      <c r="M2204" s="18">
        <f t="shared" si="856"/>
        <v>40</v>
      </c>
      <c r="N2204" s="18">
        <f t="shared" si="857"/>
        <v>60</v>
      </c>
      <c r="O2204" s="18">
        <f t="shared" si="858"/>
        <v>35</v>
      </c>
      <c r="P2204" s="4">
        <f t="shared" si="859"/>
        <v>201412</v>
      </c>
      <c r="Q2204" s="23">
        <f t="shared" si="860"/>
        <v>1.657</v>
      </c>
      <c r="R2204" s="23">
        <f t="shared" si="861"/>
        <v>-2.2519970225199701</v>
      </c>
      <c r="S2204" s="22">
        <f t="shared" si="862"/>
        <v>-0.59499702251997011</v>
      </c>
      <c r="T2204" s="5">
        <f t="shared" si="863"/>
        <v>1.4302957151478577</v>
      </c>
      <c r="U2204" s="5"/>
      <c r="V2204" s="5"/>
      <c r="W2204" s="5">
        <f t="shared" si="864"/>
        <v>0.65700000000000003</v>
      </c>
      <c r="X2204" s="4">
        <f t="shared" si="865"/>
        <v>0.56099999999999994</v>
      </c>
      <c r="Y2204" s="4">
        <f t="shared" si="866"/>
        <v>-9.6000000000000085E-2</v>
      </c>
      <c r="Z2204" s="30">
        <f t="shared" si="867"/>
        <v>2014</v>
      </c>
      <c r="AA2204" s="4">
        <f t="shared" si="868"/>
        <v>-1</v>
      </c>
      <c r="AB2204" s="4">
        <f t="shared" si="869"/>
        <v>-1</v>
      </c>
      <c r="AC2204" s="4">
        <f t="shared" si="870"/>
        <v>0</v>
      </c>
      <c r="AD2204" s="4"/>
      <c r="AE2204" s="4">
        <f t="shared" si="871"/>
        <v>-3.7114688640624283E-2</v>
      </c>
      <c r="AF2204" s="31">
        <f t="shared" si="872"/>
        <v>-0.34299999999999997</v>
      </c>
      <c r="AG2204" s="31">
        <f t="shared" si="873"/>
        <v>-0.43900000000000006</v>
      </c>
      <c r="AH2204" s="3">
        <f t="shared" si="874"/>
        <v>1</v>
      </c>
      <c r="AI2204" s="40">
        <f t="shared" si="875"/>
        <v>1.1884313634464516E-2</v>
      </c>
      <c r="AJ2204" s="3">
        <f t="shared" si="876"/>
        <v>2.4810032282095884E-2</v>
      </c>
      <c r="AK2204" s="3">
        <f t="shared" si="877"/>
        <v>0.73888013006572484</v>
      </c>
    </row>
    <row r="2205" spans="1:37" s="3" customFormat="1" x14ac:dyDescent="0.25">
      <c r="A2205" s="9">
        <v>41994</v>
      </c>
      <c r="B2205" s="1" t="s">
        <v>54</v>
      </c>
      <c r="C2205" s="1" t="s">
        <v>46</v>
      </c>
      <c r="D2205">
        <v>26</v>
      </c>
      <c r="E2205" s="1">
        <v>24</v>
      </c>
      <c r="F2205">
        <f t="shared" si="853"/>
        <v>1</v>
      </c>
      <c r="G2205">
        <f t="shared" si="854"/>
        <v>0</v>
      </c>
      <c r="H2205" s="4">
        <v>3.1</v>
      </c>
      <c r="I2205" s="4">
        <v>1.425</v>
      </c>
      <c r="J2205" s="4">
        <v>3.56</v>
      </c>
      <c r="K2205" s="4">
        <v>1.3440000000000001</v>
      </c>
      <c r="L2205" s="18">
        <f t="shared" si="855"/>
        <v>30</v>
      </c>
      <c r="M2205" s="18">
        <f t="shared" si="856"/>
        <v>70</v>
      </c>
      <c r="N2205" s="18">
        <f t="shared" si="857"/>
        <v>25</v>
      </c>
      <c r="O2205" s="18">
        <f t="shared" si="858"/>
        <v>70</v>
      </c>
      <c r="P2205" s="4">
        <f t="shared" si="859"/>
        <v>201412</v>
      </c>
      <c r="Q2205" s="23">
        <f t="shared" si="860"/>
        <v>3.1</v>
      </c>
      <c r="R2205" s="23">
        <f t="shared" si="861"/>
        <v>-2.8291316526610641</v>
      </c>
      <c r="S2205" s="22">
        <f t="shared" si="862"/>
        <v>0.27086834733893594</v>
      </c>
      <c r="T2205" s="5">
        <f t="shared" si="863"/>
        <v>0.45967741935483869</v>
      </c>
      <c r="U2205" s="5"/>
      <c r="V2205" s="5"/>
      <c r="W2205" s="5">
        <f t="shared" si="864"/>
        <v>2.1</v>
      </c>
      <c r="X2205" s="4">
        <f t="shared" si="865"/>
        <v>2.56</v>
      </c>
      <c r="Y2205" s="4">
        <f t="shared" si="866"/>
        <v>0.45999999999999996</v>
      </c>
      <c r="Z2205" s="30">
        <f t="shared" si="867"/>
        <v>2014</v>
      </c>
      <c r="AA2205" s="4">
        <f t="shared" si="868"/>
        <v>-1</v>
      </c>
      <c r="AB2205" s="4">
        <f t="shared" si="869"/>
        <v>-1</v>
      </c>
      <c r="AC2205" s="4">
        <f t="shared" si="870"/>
        <v>0</v>
      </c>
      <c r="AD2205" s="4"/>
      <c r="AE2205" s="4">
        <f t="shared" si="871"/>
        <v>4.1681768756795912E-2</v>
      </c>
      <c r="AF2205" s="31">
        <f t="shared" si="872"/>
        <v>1.1000000000000001</v>
      </c>
      <c r="AG2205" s="31">
        <f t="shared" si="873"/>
        <v>1.56</v>
      </c>
      <c r="AH2205" s="3">
        <f t="shared" si="874"/>
        <v>1</v>
      </c>
      <c r="AI2205" s="40">
        <f t="shared" si="875"/>
        <v>1.7346737630593356E-2</v>
      </c>
      <c r="AJ2205" s="3">
        <f t="shared" si="876"/>
        <v>2.3756906077348039E-2</v>
      </c>
      <c r="AK2205" s="3">
        <f t="shared" si="877"/>
        <v>0.76811883845473627</v>
      </c>
    </row>
    <row r="2206" spans="1:37" s="3" customFormat="1" x14ac:dyDescent="0.25">
      <c r="A2206" s="9">
        <v>41994</v>
      </c>
      <c r="B2206" s="1" t="s">
        <v>59</v>
      </c>
      <c r="C2206" s="1" t="s">
        <v>34</v>
      </c>
      <c r="D2206">
        <v>27</v>
      </c>
      <c r="E2206" s="1">
        <v>37</v>
      </c>
      <c r="F2206">
        <f t="shared" si="853"/>
        <v>0</v>
      </c>
      <c r="G2206">
        <f t="shared" si="854"/>
        <v>1</v>
      </c>
      <c r="H2206" s="4">
        <v>1.448</v>
      </c>
      <c r="I2206" s="4">
        <v>2.99</v>
      </c>
      <c r="J2206" s="4">
        <v>1.3440000000000001</v>
      </c>
      <c r="K2206" s="4">
        <v>3.56</v>
      </c>
      <c r="L2206" s="18">
        <f t="shared" si="855"/>
        <v>60</v>
      </c>
      <c r="M2206" s="18">
        <f t="shared" si="856"/>
        <v>30</v>
      </c>
      <c r="N2206" s="18">
        <f t="shared" si="857"/>
        <v>70</v>
      </c>
      <c r="O2206" s="18">
        <f t="shared" si="858"/>
        <v>25</v>
      </c>
      <c r="P2206" s="4">
        <f t="shared" si="859"/>
        <v>201412</v>
      </c>
      <c r="Q2206" s="23">
        <f t="shared" si="860"/>
        <v>0.48428093645484943</v>
      </c>
      <c r="R2206" s="23">
        <f t="shared" si="861"/>
        <v>-2.7346554199569275</v>
      </c>
      <c r="S2206" s="22">
        <f t="shared" si="862"/>
        <v>-2.2503744835020782</v>
      </c>
      <c r="T2206" s="5">
        <f t="shared" si="863"/>
        <v>2.0649171270718236</v>
      </c>
      <c r="U2206" s="5"/>
      <c r="V2206" s="5"/>
      <c r="W2206" s="5">
        <f t="shared" si="864"/>
        <v>-1</v>
      </c>
      <c r="X2206" s="4">
        <f t="shared" si="865"/>
        <v>-1</v>
      </c>
      <c r="Y2206" s="4">
        <f t="shared" si="866"/>
        <v>0</v>
      </c>
      <c r="Z2206" s="30">
        <f t="shared" si="867"/>
        <v>2014</v>
      </c>
      <c r="AA2206" s="4">
        <f t="shared" si="868"/>
        <v>1.9900000000000002</v>
      </c>
      <c r="AB2206" s="4">
        <f t="shared" si="869"/>
        <v>2.56</v>
      </c>
      <c r="AC2206" s="4">
        <f t="shared" si="870"/>
        <v>0.56999999999999984</v>
      </c>
      <c r="AD2206" s="4"/>
      <c r="AE2206" s="4">
        <f t="shared" si="871"/>
        <v>-5.3439884240989111E-2</v>
      </c>
      <c r="AF2206" s="31">
        <f t="shared" si="872"/>
        <v>0.99000000000000021</v>
      </c>
      <c r="AG2206" s="31">
        <f t="shared" si="873"/>
        <v>1.56</v>
      </c>
      <c r="AH2206" s="3">
        <f t="shared" si="874"/>
        <v>1</v>
      </c>
      <c r="AI2206" s="40">
        <f t="shared" si="875"/>
        <v>2.8493388788875751E-2</v>
      </c>
      <c r="AJ2206" s="3">
        <f t="shared" si="876"/>
        <v>2.4443442992338915E-2</v>
      </c>
      <c r="AK2206" s="3">
        <f t="shared" si="877"/>
        <v>0.76324029099259338</v>
      </c>
    </row>
    <row r="2207" spans="1:37" s="3" customFormat="1" x14ac:dyDescent="0.25">
      <c r="A2207" s="9">
        <v>41994</v>
      </c>
      <c r="B2207" s="1" t="s">
        <v>40</v>
      </c>
      <c r="C2207" s="1" t="s">
        <v>58</v>
      </c>
      <c r="D2207">
        <v>17</v>
      </c>
      <c r="E2207" s="1">
        <v>13</v>
      </c>
      <c r="F2207">
        <f t="shared" si="853"/>
        <v>1</v>
      </c>
      <c r="G2207">
        <f t="shared" si="854"/>
        <v>0</v>
      </c>
      <c r="H2207" s="4">
        <v>1.5580000000000001</v>
      </c>
      <c r="I2207" s="4">
        <v>2.61</v>
      </c>
      <c r="J2207" s="4">
        <v>1.423</v>
      </c>
      <c r="K2207" s="4">
        <v>3.11</v>
      </c>
      <c r="L2207" s="18">
        <f t="shared" si="855"/>
        <v>60</v>
      </c>
      <c r="M2207" s="18">
        <f t="shared" si="856"/>
        <v>35</v>
      </c>
      <c r="N2207" s="18">
        <f t="shared" si="857"/>
        <v>70</v>
      </c>
      <c r="O2207" s="18">
        <f t="shared" si="858"/>
        <v>30</v>
      </c>
      <c r="P2207" s="4">
        <f t="shared" si="859"/>
        <v>201412</v>
      </c>
      <c r="Q2207" s="23">
        <f t="shared" si="860"/>
        <v>1.5580000000000001</v>
      </c>
      <c r="R2207" s="23">
        <f t="shared" si="861"/>
        <v>-2.4132327077628619</v>
      </c>
      <c r="S2207" s="22">
        <f t="shared" si="862"/>
        <v>-0.85523270776286187</v>
      </c>
      <c r="T2207" s="5">
        <f t="shared" si="863"/>
        <v>1.6752246469833119</v>
      </c>
      <c r="U2207" s="5"/>
      <c r="V2207" s="5"/>
      <c r="W2207" s="5">
        <f t="shared" si="864"/>
        <v>0.55800000000000005</v>
      </c>
      <c r="X2207" s="4">
        <f t="shared" si="865"/>
        <v>0.42300000000000004</v>
      </c>
      <c r="Y2207" s="4">
        <f t="shared" si="866"/>
        <v>-0.13500000000000001</v>
      </c>
      <c r="Z2207" s="30">
        <f t="shared" si="867"/>
        <v>2014</v>
      </c>
      <c r="AA2207" s="4">
        <f t="shared" si="868"/>
        <v>-1</v>
      </c>
      <c r="AB2207" s="4">
        <f t="shared" si="869"/>
        <v>-1</v>
      </c>
      <c r="AC2207" s="4">
        <f t="shared" si="870"/>
        <v>0</v>
      </c>
      <c r="AD2207" s="4"/>
      <c r="AE2207" s="4">
        <f t="shared" si="871"/>
        <v>-6.0892164937479509E-2</v>
      </c>
      <c r="AF2207" s="31">
        <f t="shared" si="872"/>
        <v>-0.44199999999999995</v>
      </c>
      <c r="AG2207" s="31">
        <f t="shared" si="873"/>
        <v>-0.57699999999999996</v>
      </c>
      <c r="AH2207" s="3">
        <f t="shared" si="874"/>
        <v>1</v>
      </c>
      <c r="AI2207" s="40">
        <f t="shared" si="875"/>
        <v>3.6608067891475971E-2</v>
      </c>
      <c r="AJ2207" s="3">
        <f t="shared" si="876"/>
        <v>2.4380998080614336E-2</v>
      </c>
      <c r="AK2207" s="3">
        <f t="shared" si="877"/>
        <v>0.74793543982596256</v>
      </c>
    </row>
    <row r="2208" spans="1:37" s="3" customFormat="1" x14ac:dyDescent="0.25">
      <c r="A2208" s="9">
        <v>41994</v>
      </c>
      <c r="B2208" s="1" t="s">
        <v>45</v>
      </c>
      <c r="C2208" s="1" t="s">
        <v>33</v>
      </c>
      <c r="D2208">
        <v>14</v>
      </c>
      <c r="E2208" s="1">
        <v>20</v>
      </c>
      <c r="F2208">
        <f t="shared" si="853"/>
        <v>0</v>
      </c>
      <c r="G2208">
        <f t="shared" si="854"/>
        <v>1</v>
      </c>
      <c r="H2208" s="4">
        <v>3.56</v>
      </c>
      <c r="I2208" s="4">
        <v>1.3440000000000001</v>
      </c>
      <c r="J2208" s="4">
        <v>4.54</v>
      </c>
      <c r="K2208" s="4">
        <v>1.2430000000000001</v>
      </c>
      <c r="L2208" s="18">
        <f t="shared" si="855"/>
        <v>20</v>
      </c>
      <c r="M2208" s="18">
        <f t="shared" si="856"/>
        <v>70</v>
      </c>
      <c r="N2208" s="18">
        <f t="shared" si="857"/>
        <v>20</v>
      </c>
      <c r="O2208" s="18">
        <f t="shared" si="858"/>
        <v>80</v>
      </c>
      <c r="P2208" s="4">
        <f t="shared" si="859"/>
        <v>201412</v>
      </c>
      <c r="Q2208" s="23">
        <f t="shared" si="860"/>
        <v>2.6488095238095237</v>
      </c>
      <c r="R2208" s="23">
        <f t="shared" si="861"/>
        <v>-3.2976017441860459</v>
      </c>
      <c r="S2208" s="22">
        <f t="shared" si="862"/>
        <v>-0.64879222037652218</v>
      </c>
      <c r="T2208" s="5">
        <f t="shared" si="863"/>
        <v>0.37752808988764047</v>
      </c>
      <c r="U2208" s="5"/>
      <c r="V2208" s="5"/>
      <c r="W2208" s="5">
        <f t="shared" si="864"/>
        <v>-1</v>
      </c>
      <c r="X2208" s="4">
        <f t="shared" si="865"/>
        <v>-1</v>
      </c>
      <c r="Y2208" s="4">
        <f t="shared" si="866"/>
        <v>0</v>
      </c>
      <c r="Z2208" s="30">
        <f t="shared" si="867"/>
        <v>2014</v>
      </c>
      <c r="AA2208" s="4">
        <f t="shared" si="868"/>
        <v>0.34400000000000008</v>
      </c>
      <c r="AB2208" s="4">
        <f t="shared" si="869"/>
        <v>0.2430000000000001</v>
      </c>
      <c r="AC2208" s="4">
        <f t="shared" si="870"/>
        <v>-0.10099999999999998</v>
      </c>
      <c r="AD2208" s="4"/>
      <c r="AE2208" s="4">
        <f t="shared" si="871"/>
        <v>6.0634559223877671E-2</v>
      </c>
      <c r="AF2208" s="31">
        <f t="shared" si="872"/>
        <v>-0.65599999999999992</v>
      </c>
      <c r="AG2208" s="31">
        <f t="shared" si="873"/>
        <v>-0.7569999999999999</v>
      </c>
      <c r="AH2208" s="3">
        <f t="shared" si="874"/>
        <v>1</v>
      </c>
      <c r="AI2208" s="40">
        <f t="shared" si="875"/>
        <v>3.5688063771764256E-2</v>
      </c>
      <c r="AJ2208" s="3">
        <f t="shared" si="876"/>
        <v>2.4339314845024385E-2</v>
      </c>
      <c r="AK2208" s="3">
        <f t="shared" si="877"/>
        <v>0.78578398887855438</v>
      </c>
    </row>
    <row r="2209" spans="1:37" s="3" customFormat="1" x14ac:dyDescent="0.25">
      <c r="A2209" s="9">
        <v>41994</v>
      </c>
      <c r="B2209" s="1" t="s">
        <v>47</v>
      </c>
      <c r="C2209" s="1" t="s">
        <v>43</v>
      </c>
      <c r="D2209">
        <v>25</v>
      </c>
      <c r="E2209" s="1">
        <v>13</v>
      </c>
      <c r="F2209">
        <f t="shared" si="853"/>
        <v>1</v>
      </c>
      <c r="G2209">
        <f t="shared" si="854"/>
        <v>0</v>
      </c>
      <c r="H2209" s="4">
        <v>3.02</v>
      </c>
      <c r="I2209" s="4">
        <v>1.4419999999999999</v>
      </c>
      <c r="J2209" s="4">
        <v>3.16</v>
      </c>
      <c r="K2209" s="4">
        <v>1.413</v>
      </c>
      <c r="L2209" s="18">
        <f t="shared" si="855"/>
        <v>30</v>
      </c>
      <c r="M2209" s="18">
        <f t="shared" si="856"/>
        <v>65</v>
      </c>
      <c r="N2209" s="18">
        <f t="shared" si="857"/>
        <v>30</v>
      </c>
      <c r="O2209" s="18">
        <f t="shared" si="858"/>
        <v>70</v>
      </c>
      <c r="P2209" s="4">
        <f t="shared" si="859"/>
        <v>201412</v>
      </c>
      <c r="Q2209" s="23">
        <f t="shared" si="860"/>
        <v>3.02</v>
      </c>
      <c r="R2209" s="23">
        <f t="shared" si="861"/>
        <v>-2.7574929438645226</v>
      </c>
      <c r="S2209" s="22">
        <f t="shared" si="862"/>
        <v>0.26250705613547742</v>
      </c>
      <c r="T2209" s="5">
        <f t="shared" si="863"/>
        <v>0.47748344370860923</v>
      </c>
      <c r="U2209" s="5"/>
      <c r="V2209" s="5"/>
      <c r="W2209" s="5">
        <f t="shared" si="864"/>
        <v>2.02</v>
      </c>
      <c r="X2209" s="4">
        <f t="shared" si="865"/>
        <v>2.16</v>
      </c>
      <c r="Y2209" s="4">
        <f t="shared" si="866"/>
        <v>0.14000000000000012</v>
      </c>
      <c r="Z2209" s="30">
        <f t="shared" si="867"/>
        <v>2014</v>
      </c>
      <c r="AA2209" s="4">
        <f t="shared" si="868"/>
        <v>-1</v>
      </c>
      <c r="AB2209" s="4">
        <f t="shared" si="869"/>
        <v>-1</v>
      </c>
      <c r="AC2209" s="4">
        <f t="shared" si="870"/>
        <v>0</v>
      </c>
      <c r="AD2209" s="4"/>
      <c r="AE2209" s="4">
        <f t="shared" si="871"/>
        <v>1.4670131612037951E-2</v>
      </c>
      <c r="AF2209" s="31">
        <f t="shared" si="872"/>
        <v>1.02</v>
      </c>
      <c r="AG2209" s="31">
        <f t="shared" si="873"/>
        <v>1.1600000000000001</v>
      </c>
      <c r="AH2209" s="3">
        <f t="shared" si="874"/>
        <v>0</v>
      </c>
      <c r="AI2209" s="40" t="b">
        <f t="shared" si="875"/>
        <v>0</v>
      </c>
      <c r="AJ2209" s="3">
        <f t="shared" si="876"/>
        <v>2.4016136261765908E-2</v>
      </c>
      <c r="AK2209" s="3">
        <f t="shared" si="877"/>
        <v>0.76471991994651534</v>
      </c>
    </row>
    <row r="2210" spans="1:37" s="3" customFormat="1" x14ac:dyDescent="0.25">
      <c r="A2210" s="9">
        <v>41994</v>
      </c>
      <c r="B2210" s="1" t="s">
        <v>51</v>
      </c>
      <c r="C2210" s="1" t="s">
        <v>60</v>
      </c>
      <c r="D2210">
        <v>37</v>
      </c>
      <c r="E2210" s="1">
        <v>35</v>
      </c>
      <c r="F2210">
        <f t="shared" si="853"/>
        <v>1</v>
      </c>
      <c r="G2210">
        <f t="shared" si="854"/>
        <v>0</v>
      </c>
      <c r="H2210" s="4">
        <v>1.341</v>
      </c>
      <c r="I2210" s="4">
        <v>3.59</v>
      </c>
      <c r="J2210" s="4">
        <v>1.444</v>
      </c>
      <c r="K2210" s="4">
        <v>3.01</v>
      </c>
      <c r="L2210" s="18">
        <f t="shared" si="855"/>
        <v>70</v>
      </c>
      <c r="M2210" s="18">
        <f t="shared" si="856"/>
        <v>25</v>
      </c>
      <c r="N2210" s="18">
        <f t="shared" si="857"/>
        <v>65</v>
      </c>
      <c r="O2210" s="18">
        <f t="shared" si="858"/>
        <v>30</v>
      </c>
      <c r="P2210" s="4">
        <f t="shared" si="859"/>
        <v>201412</v>
      </c>
      <c r="Q2210" s="23">
        <f t="shared" si="860"/>
        <v>1.341</v>
      </c>
      <c r="R2210" s="23">
        <f t="shared" si="861"/>
        <v>-3.3186517057484801</v>
      </c>
      <c r="S2210" s="22">
        <f t="shared" si="862"/>
        <v>-1.9776517057484801</v>
      </c>
      <c r="T2210" s="5">
        <f t="shared" si="863"/>
        <v>2.6771066368381806</v>
      </c>
      <c r="U2210" s="5"/>
      <c r="V2210" s="5"/>
      <c r="W2210" s="5">
        <f t="shared" si="864"/>
        <v>0.34099999999999997</v>
      </c>
      <c r="X2210" s="4">
        <f t="shared" si="865"/>
        <v>0.44399999999999995</v>
      </c>
      <c r="Y2210" s="4">
        <f t="shared" si="866"/>
        <v>0.10299999999999998</v>
      </c>
      <c r="Z2210" s="30">
        <f t="shared" si="867"/>
        <v>2014</v>
      </c>
      <c r="AA2210" s="4">
        <f t="shared" si="868"/>
        <v>-1</v>
      </c>
      <c r="AB2210" s="4">
        <f t="shared" si="869"/>
        <v>-1</v>
      </c>
      <c r="AC2210" s="4">
        <f t="shared" si="870"/>
        <v>0</v>
      </c>
      <c r="AD2210" s="4"/>
      <c r="AE2210" s="4">
        <f t="shared" si="871"/>
        <v>5.3191379484859524E-2</v>
      </c>
      <c r="AF2210" s="31">
        <f t="shared" si="872"/>
        <v>-0.65900000000000003</v>
      </c>
      <c r="AG2210" s="31">
        <f t="shared" si="873"/>
        <v>-0.55600000000000005</v>
      </c>
      <c r="AH2210" s="3">
        <f t="shared" si="874"/>
        <v>1</v>
      </c>
      <c r="AI2210" s="40">
        <f t="shared" si="875"/>
        <v>2.8927692343305056E-2</v>
      </c>
      <c r="AJ2210" s="3">
        <f t="shared" si="876"/>
        <v>2.3688906915433017E-2</v>
      </c>
      <c r="AK2210" s="3">
        <f t="shared" si="877"/>
        <v>0.78724070152163617</v>
      </c>
    </row>
    <row r="2211" spans="1:37" s="3" customFormat="1" x14ac:dyDescent="0.25">
      <c r="A2211" s="9">
        <v>41994</v>
      </c>
      <c r="B2211" s="1" t="s">
        <v>42</v>
      </c>
      <c r="C2211" s="1" t="s">
        <v>41</v>
      </c>
      <c r="D2211">
        <v>14</v>
      </c>
      <c r="E2211" s="1">
        <v>30</v>
      </c>
      <c r="F2211">
        <f t="shared" si="853"/>
        <v>0</v>
      </c>
      <c r="G2211">
        <f t="shared" si="854"/>
        <v>1</v>
      </c>
      <c r="H2211" s="4">
        <v>1.4</v>
      </c>
      <c r="I2211" s="4">
        <v>3.22</v>
      </c>
      <c r="J2211" s="4">
        <v>1.429</v>
      </c>
      <c r="K2211" s="4">
        <v>3.08</v>
      </c>
      <c r="L2211" s="18">
        <f t="shared" si="855"/>
        <v>70</v>
      </c>
      <c r="M2211" s="18">
        <f t="shared" si="856"/>
        <v>30</v>
      </c>
      <c r="N2211" s="18">
        <f t="shared" si="857"/>
        <v>65</v>
      </c>
      <c r="O2211" s="18">
        <f t="shared" si="858"/>
        <v>30</v>
      </c>
      <c r="P2211" s="4">
        <f t="shared" si="859"/>
        <v>201412</v>
      </c>
      <c r="Q2211" s="23">
        <f t="shared" si="860"/>
        <v>0.43478260869565211</v>
      </c>
      <c r="R2211" s="23">
        <f t="shared" si="861"/>
        <v>-2.9504504504504507</v>
      </c>
      <c r="S2211" s="22">
        <f t="shared" si="862"/>
        <v>-2.5156678417547989</v>
      </c>
      <c r="T2211" s="5">
        <f t="shared" si="863"/>
        <v>2.3000000000000003</v>
      </c>
      <c r="U2211" s="5"/>
      <c r="V2211" s="5"/>
      <c r="W2211" s="5">
        <f t="shared" si="864"/>
        <v>-1</v>
      </c>
      <c r="X2211" s="4">
        <f t="shared" si="865"/>
        <v>-1</v>
      </c>
      <c r="Y2211" s="4">
        <f t="shared" si="866"/>
        <v>0</v>
      </c>
      <c r="Z2211" s="30">
        <f t="shared" si="867"/>
        <v>2014</v>
      </c>
      <c r="AA2211" s="4">
        <f t="shared" si="868"/>
        <v>2.2200000000000002</v>
      </c>
      <c r="AB2211" s="4">
        <f t="shared" si="869"/>
        <v>2.08</v>
      </c>
      <c r="AC2211" s="4">
        <f t="shared" si="870"/>
        <v>-0.14000000000000012</v>
      </c>
      <c r="AD2211" s="4"/>
      <c r="AE2211" s="4">
        <f t="shared" si="871"/>
        <v>1.4495651304608614E-2</v>
      </c>
      <c r="AF2211" s="31">
        <f t="shared" si="872"/>
        <v>1.2200000000000002</v>
      </c>
      <c r="AG2211" s="31">
        <f t="shared" si="873"/>
        <v>1.08</v>
      </c>
      <c r="AH2211" s="3">
        <f t="shared" si="874"/>
        <v>0</v>
      </c>
      <c r="AI2211" s="40" t="b">
        <f t="shared" si="875"/>
        <v>0</v>
      </c>
      <c r="AJ2211" s="3">
        <f t="shared" si="876"/>
        <v>2.4242424242424288E-2</v>
      </c>
      <c r="AK2211" s="3">
        <f t="shared" si="877"/>
        <v>0.77266088720122128</v>
      </c>
    </row>
    <row r="2212" spans="1:37" s="3" customFormat="1" x14ac:dyDescent="0.25">
      <c r="A2212" s="9">
        <v>41994</v>
      </c>
      <c r="B2212" s="1" t="s">
        <v>53</v>
      </c>
      <c r="C2212" s="1" t="s">
        <v>52</v>
      </c>
      <c r="D2212">
        <v>16</v>
      </c>
      <c r="E2212" s="1">
        <v>17</v>
      </c>
      <c r="F2212">
        <f t="shared" si="853"/>
        <v>0</v>
      </c>
      <c r="G2212">
        <f t="shared" si="854"/>
        <v>1</v>
      </c>
      <c r="H2212" s="4">
        <v>5.39</v>
      </c>
      <c r="I2212" s="4">
        <v>1.1919999999999999</v>
      </c>
      <c r="J2212" s="4">
        <v>4.8499999999999996</v>
      </c>
      <c r="K2212" s="4">
        <v>1.222</v>
      </c>
      <c r="L2212" s="18">
        <f t="shared" si="855"/>
        <v>10</v>
      </c>
      <c r="M2212" s="18">
        <f t="shared" si="856"/>
        <v>80</v>
      </c>
      <c r="N2212" s="18">
        <f t="shared" si="857"/>
        <v>20</v>
      </c>
      <c r="O2212" s="18">
        <f t="shared" si="858"/>
        <v>80</v>
      </c>
      <c r="P2212" s="4">
        <f t="shared" si="859"/>
        <v>201412</v>
      </c>
      <c r="Q2212" s="23">
        <f t="shared" si="860"/>
        <v>4.5218120805369129</v>
      </c>
      <c r="R2212" s="23">
        <f t="shared" si="861"/>
        <v>-5.4361237661351574</v>
      </c>
      <c r="S2212" s="22">
        <f t="shared" si="862"/>
        <v>-0.91431168559824449</v>
      </c>
      <c r="T2212" s="5">
        <f t="shared" si="863"/>
        <v>0.22115027829313544</v>
      </c>
      <c r="U2212" s="5"/>
      <c r="V2212" s="5"/>
      <c r="W2212" s="5">
        <f t="shared" si="864"/>
        <v>-1</v>
      </c>
      <c r="X2212" s="4">
        <f t="shared" si="865"/>
        <v>-1</v>
      </c>
      <c r="Y2212" s="4">
        <f t="shared" si="866"/>
        <v>0</v>
      </c>
      <c r="Z2212" s="30">
        <f t="shared" si="867"/>
        <v>2014</v>
      </c>
      <c r="AA2212" s="4">
        <f t="shared" si="868"/>
        <v>0.19199999999999995</v>
      </c>
      <c r="AB2212" s="4">
        <f t="shared" si="869"/>
        <v>0.22199999999999998</v>
      </c>
      <c r="AC2212" s="4">
        <f t="shared" si="870"/>
        <v>3.0000000000000027E-2</v>
      </c>
      <c r="AD2212" s="4"/>
      <c r="AE2212" s="4">
        <f t="shared" si="871"/>
        <v>-2.0656810052980895E-2</v>
      </c>
      <c r="AF2212" s="31">
        <f t="shared" si="872"/>
        <v>-0.80800000000000005</v>
      </c>
      <c r="AG2212" s="31">
        <f t="shared" si="873"/>
        <v>-0.77800000000000002</v>
      </c>
      <c r="AH2212" s="3">
        <f t="shared" si="874"/>
        <v>0</v>
      </c>
      <c r="AI2212" s="40" t="b">
        <f t="shared" si="875"/>
        <v>0</v>
      </c>
      <c r="AJ2212" s="3">
        <f t="shared" si="876"/>
        <v>2.3871163780006199E-2</v>
      </c>
      <c r="AK2212" s="3">
        <f t="shared" si="877"/>
        <v>0.84054878356421092</v>
      </c>
    </row>
    <row r="2213" spans="1:37" s="3" customFormat="1" x14ac:dyDescent="0.25">
      <c r="A2213" s="9">
        <v>41994</v>
      </c>
      <c r="B2213" s="1" t="s">
        <v>57</v>
      </c>
      <c r="C2213" s="1" t="s">
        <v>49</v>
      </c>
      <c r="D2213">
        <v>20</v>
      </c>
      <c r="E2213" s="1">
        <v>12</v>
      </c>
      <c r="F2213">
        <f t="shared" si="853"/>
        <v>1</v>
      </c>
      <c r="G2213">
        <f t="shared" si="854"/>
        <v>0</v>
      </c>
      <c r="H2213" s="4">
        <v>1.641</v>
      </c>
      <c r="I2213" s="4">
        <v>2.41</v>
      </c>
      <c r="J2213" s="4">
        <v>1.746</v>
      </c>
      <c r="K2213" s="4">
        <v>2.21</v>
      </c>
      <c r="L2213" s="18">
        <f t="shared" si="855"/>
        <v>60</v>
      </c>
      <c r="M2213" s="18">
        <f t="shared" si="856"/>
        <v>40</v>
      </c>
      <c r="N2213" s="18">
        <f t="shared" si="857"/>
        <v>55</v>
      </c>
      <c r="O2213" s="18">
        <f t="shared" si="858"/>
        <v>45</v>
      </c>
      <c r="P2213" s="4">
        <f t="shared" si="859"/>
        <v>201412</v>
      </c>
      <c r="Q2213" s="23">
        <f t="shared" si="860"/>
        <v>1.641</v>
      </c>
      <c r="R2213" s="23">
        <f t="shared" si="861"/>
        <v>-2.2692822606521279</v>
      </c>
      <c r="S2213" s="22">
        <f t="shared" si="862"/>
        <v>-0.62828226065212789</v>
      </c>
      <c r="T2213" s="5">
        <f t="shared" si="863"/>
        <v>1.4686166971358927</v>
      </c>
      <c r="U2213" s="5"/>
      <c r="V2213" s="5"/>
      <c r="W2213" s="5">
        <f t="shared" si="864"/>
        <v>0.64100000000000001</v>
      </c>
      <c r="X2213" s="4">
        <f t="shared" si="865"/>
        <v>0.746</v>
      </c>
      <c r="Y2213" s="4">
        <f t="shared" si="866"/>
        <v>0.10499999999999998</v>
      </c>
      <c r="Z2213" s="30">
        <f t="shared" si="867"/>
        <v>2014</v>
      </c>
      <c r="AA2213" s="4">
        <f t="shared" si="868"/>
        <v>-1</v>
      </c>
      <c r="AB2213" s="4">
        <f t="shared" si="869"/>
        <v>-1</v>
      </c>
      <c r="AC2213" s="4">
        <f t="shared" si="870"/>
        <v>0</v>
      </c>
      <c r="AD2213" s="4"/>
      <c r="AE2213" s="4">
        <f t="shared" si="871"/>
        <v>3.664683549340253E-2</v>
      </c>
      <c r="AF2213" s="31">
        <f t="shared" si="872"/>
        <v>-0.35899999999999999</v>
      </c>
      <c r="AG2213" s="31">
        <f t="shared" si="873"/>
        <v>-0.254</v>
      </c>
      <c r="AH2213" s="3">
        <f t="shared" si="874"/>
        <v>1</v>
      </c>
      <c r="AI2213" s="40">
        <f t="shared" si="875"/>
        <v>1.2324554524152487E-2</v>
      </c>
      <c r="AJ2213" s="3">
        <f t="shared" si="876"/>
        <v>2.3744754381634148E-2</v>
      </c>
      <c r="AK2213" s="3">
        <f t="shared" si="877"/>
        <v>0.74099330158231369</v>
      </c>
    </row>
    <row r="2214" spans="1:37" s="3" customFormat="1" x14ac:dyDescent="0.25">
      <c r="A2214" s="9">
        <v>41994</v>
      </c>
      <c r="B2214" s="1" t="s">
        <v>39</v>
      </c>
      <c r="C2214" s="1" t="s">
        <v>62</v>
      </c>
      <c r="D2214">
        <v>3</v>
      </c>
      <c r="E2214" s="1">
        <v>20</v>
      </c>
      <c r="F2214">
        <f t="shared" si="853"/>
        <v>0</v>
      </c>
      <c r="G2214">
        <f t="shared" si="854"/>
        <v>1</v>
      </c>
      <c r="H2214" s="4">
        <v>5.35</v>
      </c>
      <c r="I2214" s="4">
        <v>1.194</v>
      </c>
      <c r="J2214" s="4">
        <v>6.2</v>
      </c>
      <c r="K2214" s="4">
        <v>1.1579999999999999</v>
      </c>
      <c r="L2214" s="18">
        <f t="shared" si="855"/>
        <v>10</v>
      </c>
      <c r="M2214" s="18">
        <f t="shared" si="856"/>
        <v>80</v>
      </c>
      <c r="N2214" s="18">
        <f t="shared" si="857"/>
        <v>15</v>
      </c>
      <c r="O2214" s="18">
        <f t="shared" si="858"/>
        <v>85</v>
      </c>
      <c r="P2214" s="4">
        <f t="shared" si="859"/>
        <v>201412</v>
      </c>
      <c r="Q2214" s="23">
        <f t="shared" si="860"/>
        <v>4.4807370184254607</v>
      </c>
      <c r="R2214" s="23">
        <f t="shared" si="861"/>
        <v>-5.3845242327289977</v>
      </c>
      <c r="S2214" s="22">
        <f t="shared" si="862"/>
        <v>-0.90378721430353703</v>
      </c>
      <c r="T2214" s="5">
        <f t="shared" si="863"/>
        <v>0.22317757009345796</v>
      </c>
      <c r="U2214" s="5"/>
      <c r="V2214" s="5"/>
      <c r="W2214" s="5">
        <f t="shared" si="864"/>
        <v>-1</v>
      </c>
      <c r="X2214" s="4">
        <f t="shared" si="865"/>
        <v>-1</v>
      </c>
      <c r="Y2214" s="4">
        <f t="shared" si="866"/>
        <v>0</v>
      </c>
      <c r="Z2214" s="30">
        <f t="shared" si="867"/>
        <v>2014</v>
      </c>
      <c r="AA2214" s="4">
        <f t="shared" si="868"/>
        <v>0.19399999999999995</v>
      </c>
      <c r="AB2214" s="4">
        <f t="shared" si="869"/>
        <v>0.15799999999999992</v>
      </c>
      <c r="AC2214" s="4">
        <f t="shared" si="870"/>
        <v>-3.6000000000000032E-2</v>
      </c>
      <c r="AD2214" s="4"/>
      <c r="AE2214" s="4">
        <f t="shared" si="871"/>
        <v>2.5625565269822154E-2</v>
      </c>
      <c r="AF2214" s="31">
        <f t="shared" si="872"/>
        <v>-0.80600000000000005</v>
      </c>
      <c r="AG2214" s="31">
        <f t="shared" si="873"/>
        <v>-0.84200000000000008</v>
      </c>
      <c r="AH2214" s="3">
        <f t="shared" si="874"/>
        <v>1</v>
      </c>
      <c r="AI2214" s="40" t="b">
        <f t="shared" si="875"/>
        <v>0</v>
      </c>
      <c r="AJ2214" s="3">
        <f t="shared" si="876"/>
        <v>2.3853911980440179E-2</v>
      </c>
      <c r="AK2214" s="3">
        <f t="shared" si="877"/>
        <v>0.83962854367258133</v>
      </c>
    </row>
    <row r="2215" spans="1:37" s="3" customFormat="1" x14ac:dyDescent="0.25">
      <c r="A2215" s="9">
        <v>41993</v>
      </c>
      <c r="B2215" s="1" t="s">
        <v>38</v>
      </c>
      <c r="C2215" s="1" t="s">
        <v>64</v>
      </c>
      <c r="D2215">
        <v>35</v>
      </c>
      <c r="E2215" s="1">
        <v>38</v>
      </c>
      <c r="F2215">
        <f t="shared" si="853"/>
        <v>0</v>
      </c>
      <c r="G2215">
        <f t="shared" si="854"/>
        <v>1</v>
      </c>
      <c r="H2215" s="4">
        <v>1.7689999999999999</v>
      </c>
      <c r="I2215" s="4">
        <v>2.1800000000000002</v>
      </c>
      <c r="J2215" s="4">
        <v>1.7809999999999999</v>
      </c>
      <c r="K2215" s="4">
        <v>2.16</v>
      </c>
      <c r="L2215" s="18">
        <f t="shared" si="855"/>
        <v>50</v>
      </c>
      <c r="M2215" s="18">
        <f t="shared" si="856"/>
        <v>45</v>
      </c>
      <c r="N2215" s="18">
        <f t="shared" si="857"/>
        <v>55</v>
      </c>
      <c r="O2215" s="18">
        <f t="shared" si="858"/>
        <v>45</v>
      </c>
      <c r="P2215" s="4">
        <f t="shared" si="859"/>
        <v>201412</v>
      </c>
      <c r="Q2215" s="23">
        <f t="shared" si="860"/>
        <v>0.8114678899082568</v>
      </c>
      <c r="R2215" s="23">
        <f t="shared" si="861"/>
        <v>-2.1478477441537547</v>
      </c>
      <c r="S2215" s="22">
        <f t="shared" si="862"/>
        <v>-1.3363798542454979</v>
      </c>
      <c r="T2215" s="5">
        <f t="shared" si="863"/>
        <v>1.2323346523459584</v>
      </c>
      <c r="U2215" s="5"/>
      <c r="V2215" s="5"/>
      <c r="W2215" s="5">
        <f t="shared" si="864"/>
        <v>-1</v>
      </c>
      <c r="X2215" s="4">
        <f t="shared" si="865"/>
        <v>-1</v>
      </c>
      <c r="Y2215" s="4">
        <f t="shared" si="866"/>
        <v>0</v>
      </c>
      <c r="Z2215" s="30">
        <f t="shared" si="867"/>
        <v>2014</v>
      </c>
      <c r="AA2215" s="4">
        <f t="shared" si="868"/>
        <v>1.1800000000000002</v>
      </c>
      <c r="AB2215" s="4">
        <f t="shared" si="869"/>
        <v>1.1600000000000001</v>
      </c>
      <c r="AC2215" s="4">
        <f t="shared" si="870"/>
        <v>-2.0000000000000018E-2</v>
      </c>
      <c r="AD2215" s="4"/>
      <c r="AE2215" s="4">
        <f t="shared" si="871"/>
        <v>3.8088116222078083E-3</v>
      </c>
      <c r="AF2215" s="31">
        <f t="shared" si="872"/>
        <v>0.18000000000000016</v>
      </c>
      <c r="AG2215" s="31">
        <f t="shared" si="873"/>
        <v>0.16000000000000014</v>
      </c>
      <c r="AH2215" s="3">
        <f t="shared" si="874"/>
        <v>0</v>
      </c>
      <c r="AI2215" s="40" t="b">
        <f t="shared" si="875"/>
        <v>0</v>
      </c>
      <c r="AJ2215" s="3">
        <f t="shared" si="876"/>
        <v>2.3443909850595079E-2</v>
      </c>
      <c r="AK2215" s="3">
        <f t="shared" si="877"/>
        <v>0.73446701312107765</v>
      </c>
    </row>
    <row r="2216" spans="1:37" s="3" customFormat="1" x14ac:dyDescent="0.25">
      <c r="A2216" s="9">
        <v>41993</v>
      </c>
      <c r="B2216" s="1" t="s">
        <v>48</v>
      </c>
      <c r="C2216" s="1" t="s">
        <v>55</v>
      </c>
      <c r="D2216">
        <v>27</v>
      </c>
      <c r="E2216" s="1">
        <v>24</v>
      </c>
      <c r="F2216">
        <f t="shared" si="853"/>
        <v>1</v>
      </c>
      <c r="G2216">
        <f t="shared" si="854"/>
        <v>0</v>
      </c>
      <c r="H2216" s="4">
        <v>4.22</v>
      </c>
      <c r="I2216" s="4">
        <v>1.27</v>
      </c>
      <c r="J2216" s="4">
        <v>3.77</v>
      </c>
      <c r="K2216" s="4">
        <v>1.3169999999999999</v>
      </c>
      <c r="L2216" s="18">
        <f t="shared" si="855"/>
        <v>20</v>
      </c>
      <c r="M2216" s="18">
        <f t="shared" si="856"/>
        <v>75</v>
      </c>
      <c r="N2216" s="18">
        <f t="shared" si="857"/>
        <v>25</v>
      </c>
      <c r="O2216" s="18">
        <f t="shared" si="858"/>
        <v>75</v>
      </c>
      <c r="P2216" s="4">
        <f t="shared" si="859"/>
        <v>201412</v>
      </c>
      <c r="Q2216" s="23">
        <f t="shared" si="860"/>
        <v>4.22</v>
      </c>
      <c r="R2216" s="23">
        <f t="shared" si="861"/>
        <v>-4.0142627099148838</v>
      </c>
      <c r="S2216" s="22">
        <f t="shared" si="862"/>
        <v>0.20573729008511599</v>
      </c>
      <c r="T2216" s="5">
        <f t="shared" si="863"/>
        <v>0.3009478672985782</v>
      </c>
      <c r="U2216" s="5"/>
      <c r="V2216" s="5"/>
      <c r="W2216" s="5">
        <f t="shared" si="864"/>
        <v>3.2199999999999998</v>
      </c>
      <c r="X2216" s="4">
        <f t="shared" si="865"/>
        <v>2.77</v>
      </c>
      <c r="Y2216" s="4">
        <f t="shared" si="866"/>
        <v>-0.44999999999999973</v>
      </c>
      <c r="Z2216" s="30">
        <f t="shared" si="867"/>
        <v>2014</v>
      </c>
      <c r="AA2216" s="4">
        <f t="shared" si="868"/>
        <v>-1</v>
      </c>
      <c r="AB2216" s="4">
        <f t="shared" si="869"/>
        <v>-1</v>
      </c>
      <c r="AC2216" s="4">
        <f t="shared" si="870"/>
        <v>0</v>
      </c>
      <c r="AD2216" s="4"/>
      <c r="AE2216" s="4">
        <f t="shared" si="871"/>
        <v>-2.8285164745370683E-2</v>
      </c>
      <c r="AF2216" s="31">
        <f t="shared" si="872"/>
        <v>2.2199999999999998</v>
      </c>
      <c r="AG2216" s="31">
        <f t="shared" si="873"/>
        <v>1.77</v>
      </c>
      <c r="AH2216" s="3">
        <f t="shared" si="874"/>
        <v>1</v>
      </c>
      <c r="AI2216" s="40" t="b">
        <f t="shared" si="875"/>
        <v>0</v>
      </c>
      <c r="AJ2216" s="3">
        <f t="shared" si="876"/>
        <v>2.3788706739526488E-2</v>
      </c>
      <c r="AK2216" s="3">
        <f t="shared" si="877"/>
        <v>0.80886509694225106</v>
      </c>
    </row>
    <row r="2217" spans="1:37" s="3" customFormat="1" x14ac:dyDescent="0.25">
      <c r="A2217" s="9">
        <v>41991</v>
      </c>
      <c r="B2217" s="1" t="s">
        <v>56</v>
      </c>
      <c r="C2217" s="1" t="s">
        <v>50</v>
      </c>
      <c r="D2217">
        <v>21</v>
      </c>
      <c r="E2217" s="1">
        <v>13</v>
      </c>
      <c r="F2217">
        <f t="shared" si="853"/>
        <v>1</v>
      </c>
      <c r="G2217">
        <f t="shared" si="854"/>
        <v>0</v>
      </c>
      <c r="H2217" s="4">
        <v>1.645</v>
      </c>
      <c r="I2217" s="4">
        <v>2.4</v>
      </c>
      <c r="J2217" s="4">
        <v>1.51</v>
      </c>
      <c r="K2217" s="4">
        <v>2.76</v>
      </c>
      <c r="L2217" s="18">
        <f t="shared" si="855"/>
        <v>60</v>
      </c>
      <c r="M2217" s="18">
        <f t="shared" si="856"/>
        <v>40</v>
      </c>
      <c r="N2217" s="18">
        <f t="shared" si="857"/>
        <v>65</v>
      </c>
      <c r="O2217" s="18">
        <f t="shared" si="858"/>
        <v>35</v>
      </c>
      <c r="P2217" s="4">
        <f t="shared" si="859"/>
        <v>201412</v>
      </c>
      <c r="Q2217" s="23">
        <f t="shared" si="860"/>
        <v>1.645</v>
      </c>
      <c r="R2217" s="23">
        <f t="shared" si="861"/>
        <v>-2.2646733111849389</v>
      </c>
      <c r="S2217" s="22">
        <f t="shared" si="862"/>
        <v>-0.61967331118493885</v>
      </c>
      <c r="T2217" s="5">
        <f t="shared" si="863"/>
        <v>1.4589665653495441</v>
      </c>
      <c r="U2217" s="5"/>
      <c r="V2217" s="5"/>
      <c r="W2217" s="5">
        <f t="shared" si="864"/>
        <v>0.64500000000000002</v>
      </c>
      <c r="X2217" s="4">
        <f t="shared" si="865"/>
        <v>0.51</v>
      </c>
      <c r="Y2217" s="4">
        <f t="shared" si="866"/>
        <v>-0.13500000000000001</v>
      </c>
      <c r="Z2217" s="30">
        <f t="shared" si="867"/>
        <v>2014</v>
      </c>
      <c r="AA2217" s="4">
        <f t="shared" si="868"/>
        <v>-1</v>
      </c>
      <c r="AB2217" s="4">
        <f t="shared" si="869"/>
        <v>-1</v>
      </c>
      <c r="AC2217" s="4">
        <f t="shared" si="870"/>
        <v>0</v>
      </c>
      <c r="AD2217" s="4"/>
      <c r="AE2217" s="4">
        <f t="shared" si="871"/>
        <v>-5.4348920066829121E-2</v>
      </c>
      <c r="AF2217" s="31">
        <f t="shared" si="872"/>
        <v>-0.35499999999999998</v>
      </c>
      <c r="AG2217" s="31">
        <f t="shared" si="873"/>
        <v>-0.49</v>
      </c>
      <c r="AH2217" s="3">
        <f t="shared" si="874"/>
        <v>1</v>
      </c>
      <c r="AI2217" s="40">
        <f t="shared" si="875"/>
        <v>2.9778423857979797E-2</v>
      </c>
      <c r="AJ2217" s="3">
        <f t="shared" si="876"/>
        <v>2.3980222496909787E-2</v>
      </c>
      <c r="AK2217" s="3">
        <f t="shared" si="877"/>
        <v>0.74048394067148515</v>
      </c>
    </row>
    <row r="2218" spans="1:37" s="3" customFormat="1" x14ac:dyDescent="0.25">
      <c r="A2218" s="9">
        <v>41988</v>
      </c>
      <c r="B2218" s="1" t="s">
        <v>45</v>
      </c>
      <c r="C2218" s="1" t="s">
        <v>42</v>
      </c>
      <c r="D2218">
        <v>15</v>
      </c>
      <c r="E2218" s="1">
        <v>31</v>
      </c>
      <c r="F2218">
        <f t="shared" si="853"/>
        <v>0</v>
      </c>
      <c r="G2218">
        <f t="shared" si="854"/>
        <v>1</v>
      </c>
      <c r="H2218" s="4">
        <v>2.31</v>
      </c>
      <c r="I2218" s="4">
        <v>1.6890000000000001</v>
      </c>
      <c r="J2218" s="4">
        <v>2.59</v>
      </c>
      <c r="K2218" s="4">
        <v>1.5640000000000001</v>
      </c>
      <c r="L2218" s="18">
        <f t="shared" si="855"/>
        <v>40</v>
      </c>
      <c r="M2218" s="18">
        <f t="shared" si="856"/>
        <v>55</v>
      </c>
      <c r="N2218" s="18">
        <f t="shared" si="857"/>
        <v>35</v>
      </c>
      <c r="O2218" s="18">
        <f t="shared" si="858"/>
        <v>60</v>
      </c>
      <c r="P2218" s="4">
        <f t="shared" si="859"/>
        <v>201412</v>
      </c>
      <c r="Q2218" s="23">
        <f t="shared" si="860"/>
        <v>1.3676731793960923</v>
      </c>
      <c r="R2218" s="23">
        <f t="shared" si="861"/>
        <v>-2.2147375884953302</v>
      </c>
      <c r="S2218" s="22">
        <f t="shared" si="862"/>
        <v>-0.84706440909923786</v>
      </c>
      <c r="T2218" s="5">
        <f t="shared" si="863"/>
        <v>0.73116883116883113</v>
      </c>
      <c r="U2218" s="5"/>
      <c r="V2218" s="5"/>
      <c r="W2218" s="5">
        <f t="shared" si="864"/>
        <v>-1</v>
      </c>
      <c r="X2218" s="4">
        <f t="shared" si="865"/>
        <v>-1</v>
      </c>
      <c r="Y2218" s="4">
        <f t="shared" si="866"/>
        <v>0</v>
      </c>
      <c r="Z2218" s="30">
        <f t="shared" si="867"/>
        <v>2014</v>
      </c>
      <c r="AA2218" s="4">
        <f t="shared" si="868"/>
        <v>0.68900000000000006</v>
      </c>
      <c r="AB2218" s="4">
        <f t="shared" si="869"/>
        <v>0.56400000000000006</v>
      </c>
      <c r="AC2218" s="4">
        <f t="shared" si="870"/>
        <v>-0.125</v>
      </c>
      <c r="AD2218" s="4"/>
      <c r="AE2218" s="4">
        <f t="shared" si="871"/>
        <v>4.6800046800046791E-2</v>
      </c>
      <c r="AF2218" s="31">
        <f t="shared" si="872"/>
        <v>-0.31099999999999994</v>
      </c>
      <c r="AG2218" s="31">
        <f t="shared" si="873"/>
        <v>-0.43599999999999994</v>
      </c>
      <c r="AH2218" s="3">
        <f t="shared" si="874"/>
        <v>1</v>
      </c>
      <c r="AI2218" s="40">
        <f t="shared" si="875"/>
        <v>2.1833302472734073E-2</v>
      </c>
      <c r="AJ2218" s="3">
        <f t="shared" si="876"/>
        <v>2.4358589647411888E-2</v>
      </c>
      <c r="AK2218" s="3">
        <f t="shared" si="877"/>
        <v>0.73729511703502615</v>
      </c>
    </row>
    <row r="2219" spans="1:37" s="3" customFormat="1" x14ac:dyDescent="0.25">
      <c r="A2219" s="9">
        <v>41987</v>
      </c>
      <c r="B2219" s="1" t="s">
        <v>55</v>
      </c>
      <c r="C2219" s="1" t="s">
        <v>37</v>
      </c>
      <c r="D2219">
        <v>27</v>
      </c>
      <c r="E2219" s="1">
        <v>38</v>
      </c>
      <c r="F2219">
        <f t="shared" si="853"/>
        <v>0</v>
      </c>
      <c r="G2219">
        <f t="shared" si="854"/>
        <v>1</v>
      </c>
      <c r="H2219" s="4">
        <v>1.5549999999999999</v>
      </c>
      <c r="I2219" s="4">
        <v>2.62</v>
      </c>
      <c r="J2219" s="4">
        <v>1.6279999999999999</v>
      </c>
      <c r="K2219" s="4">
        <v>2.44</v>
      </c>
      <c r="L2219" s="18">
        <f t="shared" si="855"/>
        <v>60</v>
      </c>
      <c r="M2219" s="18">
        <f t="shared" si="856"/>
        <v>35</v>
      </c>
      <c r="N2219" s="18">
        <f t="shared" si="857"/>
        <v>60</v>
      </c>
      <c r="O2219" s="18">
        <f t="shared" si="858"/>
        <v>40</v>
      </c>
      <c r="P2219" s="4">
        <f t="shared" si="859"/>
        <v>201412</v>
      </c>
      <c r="Q2219" s="23">
        <f t="shared" si="860"/>
        <v>0.5935114503816793</v>
      </c>
      <c r="R2219" s="23">
        <f t="shared" si="861"/>
        <v>-2.4190857524190861</v>
      </c>
      <c r="S2219" s="22">
        <f t="shared" si="862"/>
        <v>-1.8255743020374067</v>
      </c>
      <c r="T2219" s="5">
        <f t="shared" si="863"/>
        <v>1.684887459807074</v>
      </c>
      <c r="U2219" s="5"/>
      <c r="V2219" s="5"/>
      <c r="W2219" s="5">
        <f t="shared" si="864"/>
        <v>-1</v>
      </c>
      <c r="X2219" s="4">
        <f t="shared" si="865"/>
        <v>-1</v>
      </c>
      <c r="Y2219" s="4">
        <f t="shared" si="866"/>
        <v>0</v>
      </c>
      <c r="Z2219" s="30">
        <f t="shared" si="867"/>
        <v>2014</v>
      </c>
      <c r="AA2219" s="4">
        <f t="shared" si="868"/>
        <v>1.62</v>
      </c>
      <c r="AB2219" s="4">
        <f t="shared" si="869"/>
        <v>1.44</v>
      </c>
      <c r="AC2219" s="4">
        <f t="shared" si="870"/>
        <v>-0.18000000000000016</v>
      </c>
      <c r="AD2219" s="4"/>
      <c r="AE2219" s="4">
        <f t="shared" si="871"/>
        <v>2.8836202469642913E-2</v>
      </c>
      <c r="AF2219" s="31">
        <f t="shared" si="872"/>
        <v>0.62000000000000011</v>
      </c>
      <c r="AG2219" s="31">
        <f t="shared" si="873"/>
        <v>0.43999999999999995</v>
      </c>
      <c r="AH2219" s="3">
        <f t="shared" si="874"/>
        <v>1</v>
      </c>
      <c r="AI2219" s="40" t="b">
        <f t="shared" si="875"/>
        <v>0</v>
      </c>
      <c r="AJ2219" s="3">
        <f t="shared" si="876"/>
        <v>2.4167664670658784E-2</v>
      </c>
      <c r="AK2219" s="3">
        <f t="shared" si="877"/>
        <v>0.74846807735862297</v>
      </c>
    </row>
    <row r="2220" spans="1:37" s="3" customFormat="1" x14ac:dyDescent="0.25">
      <c r="A2220" s="9">
        <v>41987</v>
      </c>
      <c r="B2220" s="1" t="s">
        <v>33</v>
      </c>
      <c r="C2220" s="1" t="s">
        <v>60</v>
      </c>
      <c r="D2220">
        <v>16</v>
      </c>
      <c r="E2220" s="1">
        <v>14</v>
      </c>
      <c r="F2220">
        <f t="shared" si="853"/>
        <v>1</v>
      </c>
      <c r="G2220">
        <f t="shared" si="854"/>
        <v>0</v>
      </c>
      <c r="H2220" s="4">
        <v>1.2629999999999999</v>
      </c>
      <c r="I2220" s="4">
        <v>4.3</v>
      </c>
      <c r="J2220" s="4">
        <v>1.2849999999999999</v>
      </c>
      <c r="K2220" s="4">
        <v>4.05</v>
      </c>
      <c r="L2220" s="18">
        <f t="shared" si="855"/>
        <v>70</v>
      </c>
      <c r="M2220" s="18">
        <f t="shared" si="856"/>
        <v>20</v>
      </c>
      <c r="N2220" s="18">
        <f t="shared" si="857"/>
        <v>75</v>
      </c>
      <c r="O2220" s="18">
        <f t="shared" si="858"/>
        <v>20</v>
      </c>
      <c r="P2220" s="4">
        <f t="shared" si="859"/>
        <v>201412</v>
      </c>
      <c r="Q2220" s="23">
        <f t="shared" si="860"/>
        <v>1.2629999999999999</v>
      </c>
      <c r="R2220" s="23">
        <f t="shared" si="861"/>
        <v>-4.105311671851597</v>
      </c>
      <c r="S2220" s="22">
        <f t="shared" si="862"/>
        <v>-2.8423116718515971</v>
      </c>
      <c r="T2220" s="5">
        <f t="shared" si="863"/>
        <v>3.4045922406967537</v>
      </c>
      <c r="U2220" s="5"/>
      <c r="V2220" s="5"/>
      <c r="W2220" s="5">
        <f t="shared" si="864"/>
        <v>0.2629999999999999</v>
      </c>
      <c r="X2220" s="4">
        <f t="shared" si="865"/>
        <v>0.28499999999999992</v>
      </c>
      <c r="Y2220" s="4">
        <f t="shared" si="866"/>
        <v>2.200000000000002E-2</v>
      </c>
      <c r="Z2220" s="30">
        <f t="shared" si="867"/>
        <v>2014</v>
      </c>
      <c r="AA2220" s="4">
        <f t="shared" si="868"/>
        <v>-1</v>
      </c>
      <c r="AB2220" s="4">
        <f t="shared" si="869"/>
        <v>-1</v>
      </c>
      <c r="AC2220" s="4">
        <f t="shared" si="870"/>
        <v>0</v>
      </c>
      <c r="AD2220" s="4"/>
      <c r="AE2220" s="4">
        <f t="shared" si="871"/>
        <v>1.3555520639820573E-2</v>
      </c>
      <c r="AF2220" s="31">
        <f t="shared" si="872"/>
        <v>-0.7370000000000001</v>
      </c>
      <c r="AG2220" s="31">
        <f t="shared" si="873"/>
        <v>-0.71500000000000008</v>
      </c>
      <c r="AH2220" s="3">
        <f t="shared" si="874"/>
        <v>0</v>
      </c>
      <c r="AI2220" s="40" t="b">
        <f t="shared" si="875"/>
        <v>0</v>
      </c>
      <c r="AJ2220" s="3">
        <f t="shared" si="876"/>
        <v>2.3746180118641047E-2</v>
      </c>
      <c r="AK2220" s="3">
        <f t="shared" si="877"/>
        <v>0.81138968183796023</v>
      </c>
    </row>
    <row r="2221" spans="1:37" s="3" customFormat="1" x14ac:dyDescent="0.25">
      <c r="A2221" s="9">
        <v>41987</v>
      </c>
      <c r="B2221" s="1" t="s">
        <v>61</v>
      </c>
      <c r="C2221" s="1" t="s">
        <v>38</v>
      </c>
      <c r="D2221">
        <v>17</v>
      </c>
      <c r="E2221" s="1">
        <v>7</v>
      </c>
      <c r="F2221">
        <f t="shared" si="853"/>
        <v>1</v>
      </c>
      <c r="G2221">
        <f t="shared" si="854"/>
        <v>0</v>
      </c>
      <c r="H2221" s="4">
        <v>1.2170000000000001</v>
      </c>
      <c r="I2221" s="4">
        <v>4.93</v>
      </c>
      <c r="J2221" s="4">
        <v>1.232</v>
      </c>
      <c r="K2221" s="4">
        <v>4.6900000000000004</v>
      </c>
      <c r="L2221" s="18">
        <f t="shared" si="855"/>
        <v>80</v>
      </c>
      <c r="M2221" s="18">
        <f t="shared" si="856"/>
        <v>20</v>
      </c>
      <c r="N2221" s="18">
        <f t="shared" si="857"/>
        <v>80</v>
      </c>
      <c r="O2221" s="18">
        <f t="shared" si="858"/>
        <v>20</v>
      </c>
      <c r="P2221" s="4">
        <f t="shared" si="859"/>
        <v>201412</v>
      </c>
      <c r="Q2221" s="23">
        <f t="shared" si="860"/>
        <v>1.2170000000000001</v>
      </c>
      <c r="R2221" s="23">
        <f t="shared" si="861"/>
        <v>-4.8627478570842264</v>
      </c>
      <c r="S2221" s="22">
        <f t="shared" si="862"/>
        <v>-3.6457478570842263</v>
      </c>
      <c r="T2221" s="5">
        <f t="shared" si="863"/>
        <v>4.0509449465899747</v>
      </c>
      <c r="U2221" s="5"/>
      <c r="V2221" s="5"/>
      <c r="W2221" s="5">
        <f t="shared" si="864"/>
        <v>0.21700000000000008</v>
      </c>
      <c r="X2221" s="4">
        <f t="shared" si="865"/>
        <v>0.23199999999999998</v>
      </c>
      <c r="Y2221" s="4">
        <f t="shared" si="866"/>
        <v>1.4999999999999902E-2</v>
      </c>
      <c r="Z2221" s="30">
        <f t="shared" si="867"/>
        <v>2014</v>
      </c>
      <c r="AA2221" s="4">
        <f t="shared" si="868"/>
        <v>-1</v>
      </c>
      <c r="AB2221" s="4">
        <f t="shared" si="869"/>
        <v>-1</v>
      </c>
      <c r="AC2221" s="4">
        <f t="shared" si="870"/>
        <v>0</v>
      </c>
      <c r="AD2221" s="4"/>
      <c r="AE2221" s="4">
        <f t="shared" si="871"/>
        <v>1.0004375246774555E-2</v>
      </c>
      <c r="AF2221" s="31">
        <f t="shared" si="872"/>
        <v>-0.78299999999999992</v>
      </c>
      <c r="AG2221" s="31">
        <f t="shared" si="873"/>
        <v>-0.76800000000000002</v>
      </c>
      <c r="AH2221" s="3">
        <f t="shared" si="874"/>
        <v>0</v>
      </c>
      <c r="AI2221" s="40" t="b">
        <f t="shared" si="875"/>
        <v>0</v>
      </c>
      <c r="AJ2221" s="3">
        <f t="shared" si="876"/>
        <v>2.3945013827883499E-2</v>
      </c>
      <c r="AK2221" s="3">
        <f t="shared" si="877"/>
        <v>0.82923918531963869</v>
      </c>
    </row>
    <row r="2222" spans="1:37" s="3" customFormat="1" x14ac:dyDescent="0.25">
      <c r="A2222" s="9">
        <v>41987</v>
      </c>
      <c r="B2222" s="1" t="s">
        <v>64</v>
      </c>
      <c r="C2222" s="1" t="s">
        <v>35</v>
      </c>
      <c r="D2222">
        <v>10</v>
      </c>
      <c r="E2222" s="1">
        <v>22</v>
      </c>
      <c r="F2222">
        <f t="shared" si="853"/>
        <v>0</v>
      </c>
      <c r="G2222">
        <f t="shared" si="854"/>
        <v>1</v>
      </c>
      <c r="H2222" s="4">
        <v>2.76</v>
      </c>
      <c r="I2222" s="4">
        <v>1.51</v>
      </c>
      <c r="J2222" s="4">
        <v>2.71</v>
      </c>
      <c r="K2222" s="4">
        <v>1.526</v>
      </c>
      <c r="L2222" s="18">
        <f t="shared" si="855"/>
        <v>30</v>
      </c>
      <c r="M2222" s="18">
        <f t="shared" si="856"/>
        <v>65</v>
      </c>
      <c r="N2222" s="18">
        <f t="shared" si="857"/>
        <v>35</v>
      </c>
      <c r="O2222" s="18">
        <f t="shared" si="858"/>
        <v>65</v>
      </c>
      <c r="P2222" s="4">
        <f t="shared" si="859"/>
        <v>201412</v>
      </c>
      <c r="Q2222" s="23">
        <f t="shared" si="860"/>
        <v>1.8278145695364236</v>
      </c>
      <c r="R2222" s="23">
        <f t="shared" si="861"/>
        <v>-2.5289661319073082</v>
      </c>
      <c r="S2222" s="22">
        <f t="shared" si="862"/>
        <v>-0.70115156237088461</v>
      </c>
      <c r="T2222" s="5">
        <f t="shared" si="863"/>
        <v>0.54710144927536242</v>
      </c>
      <c r="U2222" s="5"/>
      <c r="V2222" s="5"/>
      <c r="W2222" s="5">
        <f t="shared" si="864"/>
        <v>-1</v>
      </c>
      <c r="X2222" s="4">
        <f t="shared" si="865"/>
        <v>-1</v>
      </c>
      <c r="Y2222" s="4">
        <f t="shared" si="866"/>
        <v>0</v>
      </c>
      <c r="Z2222" s="30">
        <f t="shared" si="867"/>
        <v>2014</v>
      </c>
      <c r="AA2222" s="4">
        <f t="shared" si="868"/>
        <v>0.51</v>
      </c>
      <c r="AB2222" s="4">
        <f t="shared" si="869"/>
        <v>0.52600000000000002</v>
      </c>
      <c r="AC2222" s="4">
        <f t="shared" si="870"/>
        <v>1.6000000000000014E-2</v>
      </c>
      <c r="AD2222" s="4"/>
      <c r="AE2222" s="4">
        <f t="shared" si="871"/>
        <v>-6.6848494571901673E-3</v>
      </c>
      <c r="AF2222" s="31">
        <f t="shared" si="872"/>
        <v>-0.49</v>
      </c>
      <c r="AG2222" s="31">
        <f t="shared" si="873"/>
        <v>-0.47399999999999998</v>
      </c>
      <c r="AH2222" s="3">
        <f t="shared" si="874"/>
        <v>0</v>
      </c>
      <c r="AI2222" s="40" t="b">
        <f t="shared" si="875"/>
        <v>0</v>
      </c>
      <c r="AJ2222" s="3">
        <f t="shared" si="876"/>
        <v>2.3981264637002453E-2</v>
      </c>
      <c r="AK2222" s="3">
        <f t="shared" si="877"/>
        <v>0.75415814948439164</v>
      </c>
    </row>
    <row r="2223" spans="1:37" s="3" customFormat="1" x14ac:dyDescent="0.25">
      <c r="A2223" s="9">
        <v>41987</v>
      </c>
      <c r="B2223" s="1" t="s">
        <v>50</v>
      </c>
      <c r="C2223" s="1" t="s">
        <v>53</v>
      </c>
      <c r="D2223">
        <v>11</v>
      </c>
      <c r="E2223" s="1">
        <v>16</v>
      </c>
      <c r="F2223">
        <f t="shared" si="853"/>
        <v>0</v>
      </c>
      <c r="G2223">
        <f t="shared" si="854"/>
        <v>1</v>
      </c>
      <c r="H2223" s="4">
        <v>2.11</v>
      </c>
      <c r="I2223" s="4">
        <v>1.8129999999999999</v>
      </c>
      <c r="J2223" s="4">
        <v>2.67</v>
      </c>
      <c r="K2223" s="4">
        <v>1.5369999999999999</v>
      </c>
      <c r="L2223" s="18">
        <f t="shared" si="855"/>
        <v>40</v>
      </c>
      <c r="M2223" s="18">
        <f t="shared" si="856"/>
        <v>55</v>
      </c>
      <c r="N2223" s="18">
        <f t="shared" si="857"/>
        <v>35</v>
      </c>
      <c r="O2223" s="18">
        <f t="shared" si="858"/>
        <v>65</v>
      </c>
      <c r="P2223" s="4">
        <f t="shared" si="859"/>
        <v>201412</v>
      </c>
      <c r="Q2223" s="23">
        <f t="shared" si="860"/>
        <v>1.1638168781025924</v>
      </c>
      <c r="R2223" s="23">
        <f t="shared" si="861"/>
        <v>-2.130913201023902</v>
      </c>
      <c r="S2223" s="22">
        <f t="shared" si="862"/>
        <v>-0.96709632292130965</v>
      </c>
      <c r="T2223" s="5">
        <f t="shared" si="863"/>
        <v>0.85924170616113749</v>
      </c>
      <c r="U2223" s="5"/>
      <c r="V2223" s="5"/>
      <c r="W2223" s="5">
        <f t="shared" si="864"/>
        <v>-1</v>
      </c>
      <c r="X2223" s="4">
        <f t="shared" si="865"/>
        <v>-1</v>
      </c>
      <c r="Y2223" s="4">
        <f t="shared" si="866"/>
        <v>0</v>
      </c>
      <c r="Z2223" s="30">
        <f t="shared" si="867"/>
        <v>2014</v>
      </c>
      <c r="AA2223" s="4">
        <f t="shared" si="868"/>
        <v>0.81299999999999994</v>
      </c>
      <c r="AB2223" s="4">
        <f t="shared" si="869"/>
        <v>0.53699999999999992</v>
      </c>
      <c r="AC2223" s="4">
        <f t="shared" si="870"/>
        <v>-0.27600000000000002</v>
      </c>
      <c r="AD2223" s="4"/>
      <c r="AE2223" s="4">
        <f t="shared" si="871"/>
        <v>9.9401814083106999E-2</v>
      </c>
      <c r="AF2223" s="31">
        <f t="shared" si="872"/>
        <v>-0.18700000000000006</v>
      </c>
      <c r="AG2223" s="31">
        <f t="shared" si="873"/>
        <v>-0.46300000000000008</v>
      </c>
      <c r="AH2223" s="3">
        <f t="shared" si="874"/>
        <v>1</v>
      </c>
      <c r="AI2223" s="40">
        <f t="shared" si="875"/>
        <v>7.3896184650598773E-2</v>
      </c>
      <c r="AJ2223" s="3">
        <f t="shared" si="876"/>
        <v>2.4871271985725363E-2</v>
      </c>
      <c r="AK2223" s="3">
        <f t="shared" si="877"/>
        <v>0.73192408972781919</v>
      </c>
    </row>
    <row r="2224" spans="1:37" s="3" customFormat="1" x14ac:dyDescent="0.25">
      <c r="A2224" s="9">
        <v>41987</v>
      </c>
      <c r="B2224" s="1" t="s">
        <v>41</v>
      </c>
      <c r="C2224" s="1" t="s">
        <v>57</v>
      </c>
      <c r="D2224">
        <v>20</v>
      </c>
      <c r="E2224" s="1">
        <v>27</v>
      </c>
      <c r="F2224">
        <f t="shared" si="853"/>
        <v>0</v>
      </c>
      <c r="G2224">
        <f t="shared" si="854"/>
        <v>1</v>
      </c>
      <c r="H2224" s="4">
        <v>2.11</v>
      </c>
      <c r="I2224" s="4">
        <v>1.8129999999999999</v>
      </c>
      <c r="J2224" s="4">
        <v>2.36</v>
      </c>
      <c r="K2224" s="4">
        <v>1.6659999999999999</v>
      </c>
      <c r="L2224" s="18">
        <f t="shared" si="855"/>
        <v>40</v>
      </c>
      <c r="M2224" s="18">
        <f t="shared" si="856"/>
        <v>55</v>
      </c>
      <c r="N2224" s="18">
        <f t="shared" si="857"/>
        <v>40</v>
      </c>
      <c r="O2224" s="18">
        <f t="shared" si="858"/>
        <v>60</v>
      </c>
      <c r="P2224" s="4">
        <f t="shared" si="859"/>
        <v>201412</v>
      </c>
      <c r="Q2224" s="23">
        <f t="shared" si="860"/>
        <v>1.1638168781025924</v>
      </c>
      <c r="R2224" s="23">
        <f t="shared" si="861"/>
        <v>-2.130913201023902</v>
      </c>
      <c r="S2224" s="22">
        <f t="shared" si="862"/>
        <v>-0.96709632292130965</v>
      </c>
      <c r="T2224" s="5">
        <f t="shared" si="863"/>
        <v>0.85924170616113749</v>
      </c>
      <c r="U2224" s="5"/>
      <c r="V2224" s="5"/>
      <c r="W2224" s="5">
        <f t="shared" si="864"/>
        <v>-1</v>
      </c>
      <c r="X2224" s="4">
        <f t="shared" si="865"/>
        <v>-1</v>
      </c>
      <c r="Y2224" s="4">
        <f t="shared" si="866"/>
        <v>0</v>
      </c>
      <c r="Z2224" s="30">
        <f t="shared" si="867"/>
        <v>2014</v>
      </c>
      <c r="AA2224" s="4">
        <f t="shared" si="868"/>
        <v>0.81299999999999994</v>
      </c>
      <c r="AB2224" s="4">
        <f t="shared" si="869"/>
        <v>0.66599999999999993</v>
      </c>
      <c r="AC2224" s="4">
        <f t="shared" si="870"/>
        <v>-0.14700000000000002</v>
      </c>
      <c r="AD2224" s="4"/>
      <c r="AE2224" s="4">
        <f t="shared" si="871"/>
        <v>5.0204835729777464E-2</v>
      </c>
      <c r="AF2224" s="31">
        <f t="shared" si="872"/>
        <v>-0.18700000000000006</v>
      </c>
      <c r="AG2224" s="31">
        <f t="shared" si="873"/>
        <v>-0.33400000000000007</v>
      </c>
      <c r="AH2224" s="3">
        <f t="shared" si="874"/>
        <v>1</v>
      </c>
      <c r="AI2224" s="40">
        <f t="shared" si="875"/>
        <v>2.4699206297269294E-2</v>
      </c>
      <c r="AJ2224" s="3">
        <f t="shared" si="876"/>
        <v>2.4871271985725363E-2</v>
      </c>
      <c r="AK2224" s="3">
        <f t="shared" si="877"/>
        <v>0.73192408972781919</v>
      </c>
    </row>
    <row r="2225" spans="1:37" s="3" customFormat="1" x14ac:dyDescent="0.25">
      <c r="A2225" s="9">
        <v>41987</v>
      </c>
      <c r="B2225" s="1" t="s">
        <v>43</v>
      </c>
      <c r="C2225" s="1" t="s">
        <v>56</v>
      </c>
      <c r="D2225">
        <v>20</v>
      </c>
      <c r="E2225" s="1">
        <v>12</v>
      </c>
      <c r="F2225">
        <f t="shared" si="853"/>
        <v>1</v>
      </c>
      <c r="G2225">
        <f t="shared" si="854"/>
        <v>0</v>
      </c>
      <c r="H2225" s="4">
        <v>1.111</v>
      </c>
      <c r="I2225" s="4">
        <v>8.0399999999999991</v>
      </c>
      <c r="J2225" s="4">
        <v>1.125</v>
      </c>
      <c r="K2225" s="4">
        <v>7.38</v>
      </c>
      <c r="L2225" s="18">
        <f t="shared" si="855"/>
        <v>90</v>
      </c>
      <c r="M2225" s="18">
        <f t="shared" si="856"/>
        <v>10</v>
      </c>
      <c r="N2225" s="18">
        <f t="shared" si="857"/>
        <v>85</v>
      </c>
      <c r="O2225" s="18">
        <f t="shared" si="858"/>
        <v>10</v>
      </c>
      <c r="P2225" s="4">
        <f t="shared" si="859"/>
        <v>201412</v>
      </c>
      <c r="Q2225" s="23">
        <f t="shared" si="860"/>
        <v>1.111</v>
      </c>
      <c r="R2225" s="23">
        <f t="shared" si="861"/>
        <v>-9.1510544635544644</v>
      </c>
      <c r="S2225" s="22">
        <f t="shared" si="862"/>
        <v>-8.0400544635544637</v>
      </c>
      <c r="T2225" s="5">
        <f t="shared" si="863"/>
        <v>7.2367236723672361</v>
      </c>
      <c r="U2225" s="5"/>
      <c r="V2225" s="5"/>
      <c r="W2225" s="5">
        <f t="shared" si="864"/>
        <v>0.11099999999999999</v>
      </c>
      <c r="X2225" s="4">
        <f t="shared" si="865"/>
        <v>0.125</v>
      </c>
      <c r="Y2225" s="4">
        <f t="shared" si="866"/>
        <v>1.4000000000000012E-2</v>
      </c>
      <c r="Z2225" s="30">
        <f t="shared" si="867"/>
        <v>2014</v>
      </c>
      <c r="AA2225" s="4">
        <f t="shared" si="868"/>
        <v>-1</v>
      </c>
      <c r="AB2225" s="4">
        <f t="shared" si="869"/>
        <v>-1</v>
      </c>
      <c r="AC2225" s="4">
        <f t="shared" si="870"/>
        <v>0</v>
      </c>
      <c r="AD2225" s="4"/>
      <c r="AE2225" s="4">
        <f t="shared" si="871"/>
        <v>1.1201120112011242E-2</v>
      </c>
      <c r="AF2225" s="31">
        <f t="shared" si="872"/>
        <v>-0.88900000000000001</v>
      </c>
      <c r="AG2225" s="31">
        <f t="shared" si="873"/>
        <v>-0.875</v>
      </c>
      <c r="AH2225" s="3">
        <f t="shared" si="874"/>
        <v>0</v>
      </c>
      <c r="AI2225" s="40" t="b">
        <f t="shared" si="875"/>
        <v>0</v>
      </c>
      <c r="AJ2225" s="3">
        <f t="shared" si="876"/>
        <v>2.3883728554256356E-2</v>
      </c>
      <c r="AK2225" s="3">
        <f t="shared" si="877"/>
        <v>0.88530926393531484</v>
      </c>
    </row>
    <row r="2226" spans="1:37" s="3" customFormat="1" x14ac:dyDescent="0.25">
      <c r="A2226" s="9">
        <v>41987</v>
      </c>
      <c r="B2226" s="1" t="s">
        <v>46</v>
      </c>
      <c r="C2226" s="1" t="s">
        <v>62</v>
      </c>
      <c r="D2226">
        <v>21</v>
      </c>
      <c r="E2226" s="1">
        <v>13</v>
      </c>
      <c r="F2226">
        <f t="shared" si="853"/>
        <v>1</v>
      </c>
      <c r="G2226">
        <f t="shared" si="854"/>
        <v>0</v>
      </c>
      <c r="H2226" s="4">
        <v>2.95</v>
      </c>
      <c r="I2226" s="4">
        <v>1.458</v>
      </c>
      <c r="J2226" s="4">
        <v>2.5499999999999998</v>
      </c>
      <c r="K2226" s="4">
        <v>1.581</v>
      </c>
      <c r="L2226" s="18">
        <f t="shared" si="855"/>
        <v>30</v>
      </c>
      <c r="M2226" s="18">
        <f t="shared" si="856"/>
        <v>65</v>
      </c>
      <c r="N2226" s="18">
        <f t="shared" si="857"/>
        <v>35</v>
      </c>
      <c r="O2226" s="18">
        <f t="shared" si="858"/>
        <v>60</v>
      </c>
      <c r="P2226" s="4">
        <f t="shared" si="859"/>
        <v>201412</v>
      </c>
      <c r="Q2226" s="23">
        <f t="shared" si="860"/>
        <v>2.95</v>
      </c>
      <c r="R2226" s="23">
        <f t="shared" si="861"/>
        <v>-2.6962266263576309</v>
      </c>
      <c r="S2226" s="22">
        <f t="shared" si="862"/>
        <v>0.25377337364236929</v>
      </c>
      <c r="T2226" s="5">
        <f t="shared" si="863"/>
        <v>0.4942372881355932</v>
      </c>
      <c r="U2226" s="5"/>
      <c r="V2226" s="5"/>
      <c r="W2226" s="5">
        <f t="shared" si="864"/>
        <v>1.9500000000000002</v>
      </c>
      <c r="X2226" s="4">
        <f t="shared" si="865"/>
        <v>1.5499999999999998</v>
      </c>
      <c r="Y2226" s="4">
        <f t="shared" si="866"/>
        <v>-0.40000000000000036</v>
      </c>
      <c r="Z2226" s="30">
        <f t="shared" si="867"/>
        <v>2014</v>
      </c>
      <c r="AA2226" s="4">
        <f t="shared" si="868"/>
        <v>-1</v>
      </c>
      <c r="AB2226" s="4">
        <f t="shared" si="869"/>
        <v>-1</v>
      </c>
      <c r="AC2226" s="4">
        <f t="shared" si="870"/>
        <v>0</v>
      </c>
      <c r="AD2226" s="4"/>
      <c r="AE2226" s="4">
        <f t="shared" si="871"/>
        <v>-5.3173811897640477E-2</v>
      </c>
      <c r="AF2226" s="31">
        <f t="shared" si="872"/>
        <v>0.95000000000000018</v>
      </c>
      <c r="AG2226" s="31">
        <f t="shared" si="873"/>
        <v>0.54999999999999982</v>
      </c>
      <c r="AH2226" s="3">
        <f t="shared" si="874"/>
        <v>1</v>
      </c>
      <c r="AI2226" s="40">
        <f t="shared" si="875"/>
        <v>2.8505880208835821E-2</v>
      </c>
      <c r="AJ2226" s="3">
        <f t="shared" si="876"/>
        <v>2.4251361161524598E-2</v>
      </c>
      <c r="AK2226" s="3">
        <f t="shared" si="877"/>
        <v>0.76172279019579081</v>
      </c>
    </row>
    <row r="2227" spans="1:37" s="3" customFormat="1" x14ac:dyDescent="0.25">
      <c r="A2227" s="9">
        <v>41987</v>
      </c>
      <c r="B2227" s="1" t="s">
        <v>40</v>
      </c>
      <c r="C2227" s="1" t="s">
        <v>39</v>
      </c>
      <c r="D2227">
        <v>19</v>
      </c>
      <c r="E2227" s="1">
        <v>17</v>
      </c>
      <c r="F2227">
        <f t="shared" si="853"/>
        <v>1</v>
      </c>
      <c r="G2227">
        <f t="shared" si="854"/>
        <v>0</v>
      </c>
      <c r="H2227" s="4">
        <v>1.5780000000000001</v>
      </c>
      <c r="I2227" s="4">
        <v>2.56</v>
      </c>
      <c r="J2227" s="4">
        <v>1.54</v>
      </c>
      <c r="K2227" s="4">
        <v>2.66</v>
      </c>
      <c r="L2227" s="18">
        <f t="shared" si="855"/>
        <v>60</v>
      </c>
      <c r="M2227" s="18">
        <f t="shared" si="856"/>
        <v>35</v>
      </c>
      <c r="N2227" s="18">
        <f t="shared" si="857"/>
        <v>60</v>
      </c>
      <c r="O2227" s="18">
        <f t="shared" si="858"/>
        <v>35</v>
      </c>
      <c r="P2227" s="4">
        <f t="shared" si="859"/>
        <v>201412</v>
      </c>
      <c r="Q2227" s="23">
        <f t="shared" si="860"/>
        <v>1.5780000000000001</v>
      </c>
      <c r="R2227" s="23">
        <f t="shared" si="861"/>
        <v>-2.3711294472540145</v>
      </c>
      <c r="S2227" s="22">
        <f t="shared" si="862"/>
        <v>-0.79312944725401446</v>
      </c>
      <c r="T2227" s="5">
        <f t="shared" si="863"/>
        <v>1.6223067173637515</v>
      </c>
      <c r="U2227" s="5"/>
      <c r="V2227" s="5"/>
      <c r="W2227" s="5">
        <f t="shared" si="864"/>
        <v>0.57800000000000007</v>
      </c>
      <c r="X2227" s="4">
        <f t="shared" si="865"/>
        <v>0.54</v>
      </c>
      <c r="Y2227" s="4">
        <f t="shared" si="866"/>
        <v>-3.8000000000000034E-2</v>
      </c>
      <c r="Z2227" s="30">
        <f t="shared" si="867"/>
        <v>2014</v>
      </c>
      <c r="AA2227" s="4">
        <f t="shared" si="868"/>
        <v>-1</v>
      </c>
      <c r="AB2227" s="4">
        <f t="shared" si="869"/>
        <v>-1</v>
      </c>
      <c r="AC2227" s="4">
        <f t="shared" si="870"/>
        <v>0</v>
      </c>
      <c r="AD2227" s="4"/>
      <c r="AE2227" s="4">
        <f t="shared" si="871"/>
        <v>-1.5637087880433942E-2</v>
      </c>
      <c r="AF2227" s="31">
        <f t="shared" si="872"/>
        <v>-0.42199999999999993</v>
      </c>
      <c r="AG2227" s="31">
        <f t="shared" si="873"/>
        <v>-0.45999999999999996</v>
      </c>
      <c r="AH2227" s="3">
        <f t="shared" si="874"/>
        <v>0</v>
      </c>
      <c r="AI2227" s="40" t="b">
        <f t="shared" si="875"/>
        <v>0</v>
      </c>
      <c r="AJ2227" s="3">
        <f t="shared" si="876"/>
        <v>2.3760270662155469E-2</v>
      </c>
      <c r="AK2227" s="3">
        <f t="shared" si="877"/>
        <v>0.74643076642946582</v>
      </c>
    </row>
    <row r="2228" spans="1:37" s="3" customFormat="1" x14ac:dyDescent="0.25">
      <c r="A2228" s="9">
        <v>41987</v>
      </c>
      <c r="B2228" s="1" t="s">
        <v>58</v>
      </c>
      <c r="C2228" s="1" t="s">
        <v>44</v>
      </c>
      <c r="D2228">
        <v>0</v>
      </c>
      <c r="E2228" s="1">
        <v>30</v>
      </c>
      <c r="F2228">
        <f t="shared" si="853"/>
        <v>0</v>
      </c>
      <c r="G2228">
        <f t="shared" si="854"/>
        <v>1</v>
      </c>
      <c r="H2228" s="4">
        <v>1.877</v>
      </c>
      <c r="I2228" s="4">
        <v>2.0299999999999998</v>
      </c>
      <c r="J2228" s="4">
        <v>1.7190000000000001</v>
      </c>
      <c r="K2228" s="4">
        <v>2.2599999999999998</v>
      </c>
      <c r="L2228" s="18">
        <f t="shared" si="855"/>
        <v>50</v>
      </c>
      <c r="M2228" s="18">
        <f t="shared" si="856"/>
        <v>45</v>
      </c>
      <c r="N2228" s="18">
        <f t="shared" si="857"/>
        <v>55</v>
      </c>
      <c r="O2228" s="18">
        <f t="shared" si="858"/>
        <v>40</v>
      </c>
      <c r="P2228" s="4">
        <f t="shared" si="859"/>
        <v>201412</v>
      </c>
      <c r="Q2228" s="23">
        <f t="shared" si="860"/>
        <v>0.92463054187192129</v>
      </c>
      <c r="R2228" s="23">
        <f t="shared" si="861"/>
        <v>-2.1111246415959086</v>
      </c>
      <c r="S2228" s="22">
        <f t="shared" si="862"/>
        <v>-1.1864940997239874</v>
      </c>
      <c r="T2228" s="5">
        <f t="shared" si="863"/>
        <v>1.08151305274374</v>
      </c>
      <c r="U2228" s="5"/>
      <c r="V2228" s="5"/>
      <c r="W2228" s="5">
        <f t="shared" si="864"/>
        <v>-1</v>
      </c>
      <c r="X2228" s="4">
        <f t="shared" si="865"/>
        <v>-1</v>
      </c>
      <c r="Y2228" s="4">
        <f t="shared" si="866"/>
        <v>0</v>
      </c>
      <c r="Z2228" s="30">
        <f t="shared" si="867"/>
        <v>2014</v>
      </c>
      <c r="AA2228" s="4">
        <f t="shared" si="868"/>
        <v>1.0299999999999998</v>
      </c>
      <c r="AB2228" s="4">
        <f t="shared" si="869"/>
        <v>1.2599999999999998</v>
      </c>
      <c r="AC2228" s="4">
        <f t="shared" si="870"/>
        <v>0.22999999999999998</v>
      </c>
      <c r="AD2228" s="4"/>
      <c r="AE2228" s="4">
        <f t="shared" si="871"/>
        <v>-4.8968515414079983E-2</v>
      </c>
      <c r="AF2228" s="31">
        <f t="shared" si="872"/>
        <v>2.9999999999999805E-2</v>
      </c>
      <c r="AG2228" s="31">
        <f t="shared" si="873"/>
        <v>0.25999999999999979</v>
      </c>
      <c r="AH2228" s="3">
        <f t="shared" si="874"/>
        <v>1</v>
      </c>
      <c r="AI2228" s="40">
        <f t="shared" si="875"/>
        <v>2.475707328112553E-2</v>
      </c>
      <c r="AJ2228" s="3">
        <f t="shared" si="876"/>
        <v>2.4747888405426299E-2</v>
      </c>
      <c r="AK2228" s="3">
        <f t="shared" si="877"/>
        <v>0.73089436606178926</v>
      </c>
    </row>
    <row r="2229" spans="1:37" s="3" customFormat="1" x14ac:dyDescent="0.25">
      <c r="A2229" s="9">
        <v>41987</v>
      </c>
      <c r="B2229" s="1" t="s">
        <v>36</v>
      </c>
      <c r="C2229" s="1" t="s">
        <v>47</v>
      </c>
      <c r="D2229">
        <v>17</v>
      </c>
      <c r="E2229" s="1">
        <v>10</v>
      </c>
      <c r="F2229">
        <f t="shared" si="853"/>
        <v>1</v>
      </c>
      <c r="G2229">
        <f t="shared" si="854"/>
        <v>0</v>
      </c>
      <c r="H2229" s="4">
        <v>1.357</v>
      </c>
      <c r="I2229" s="4">
        <v>3.48</v>
      </c>
      <c r="J2229" s="4">
        <v>1.3220000000000001</v>
      </c>
      <c r="K2229" s="4">
        <v>3.73</v>
      </c>
      <c r="L2229" s="18">
        <f t="shared" si="855"/>
        <v>70</v>
      </c>
      <c r="M2229" s="18">
        <f t="shared" si="856"/>
        <v>25</v>
      </c>
      <c r="N2229" s="18">
        <f t="shared" si="857"/>
        <v>75</v>
      </c>
      <c r="O2229" s="18">
        <f t="shared" si="858"/>
        <v>25</v>
      </c>
      <c r="P2229" s="4">
        <f t="shared" si="859"/>
        <v>201412</v>
      </c>
      <c r="Q2229" s="23">
        <f t="shared" si="860"/>
        <v>1.357</v>
      </c>
      <c r="R2229" s="23">
        <f t="shared" si="861"/>
        <v>-3.204346254630885</v>
      </c>
      <c r="S2229" s="22">
        <f t="shared" si="862"/>
        <v>-1.847346254630885</v>
      </c>
      <c r="T2229" s="5">
        <f t="shared" si="863"/>
        <v>2.5644804716285927</v>
      </c>
      <c r="U2229" s="5"/>
      <c r="V2229" s="5"/>
      <c r="W2229" s="5">
        <f t="shared" si="864"/>
        <v>0.35699999999999998</v>
      </c>
      <c r="X2229" s="4">
        <f t="shared" si="865"/>
        <v>0.32200000000000006</v>
      </c>
      <c r="Y2229" s="4">
        <f t="shared" si="866"/>
        <v>-3.499999999999992E-2</v>
      </c>
      <c r="Z2229" s="30">
        <f t="shared" si="867"/>
        <v>2014</v>
      </c>
      <c r="AA2229" s="4">
        <f t="shared" si="868"/>
        <v>-1</v>
      </c>
      <c r="AB2229" s="4">
        <f t="shared" si="869"/>
        <v>-1</v>
      </c>
      <c r="AC2229" s="4">
        <f t="shared" si="870"/>
        <v>0</v>
      </c>
      <c r="AD2229" s="4"/>
      <c r="AE2229" s="4">
        <f t="shared" si="871"/>
        <v>-1.9509976287017339E-2</v>
      </c>
      <c r="AF2229" s="31">
        <f t="shared" si="872"/>
        <v>-0.64300000000000002</v>
      </c>
      <c r="AG2229" s="31">
        <f t="shared" si="873"/>
        <v>-0.67799999999999994</v>
      </c>
      <c r="AH2229" s="3">
        <f t="shared" si="874"/>
        <v>0</v>
      </c>
      <c r="AI2229" s="40" t="b">
        <f t="shared" si="875"/>
        <v>0</v>
      </c>
      <c r="AJ2229" s="3">
        <f t="shared" si="876"/>
        <v>2.3700640893115521E-2</v>
      </c>
      <c r="AK2229" s="3">
        <f t="shared" si="877"/>
        <v>0.78310082297952233</v>
      </c>
    </row>
    <row r="2230" spans="1:37" s="3" customFormat="1" x14ac:dyDescent="0.25">
      <c r="A2230" s="9">
        <v>41987</v>
      </c>
      <c r="B2230" s="1" t="s">
        <v>49</v>
      </c>
      <c r="C2230" s="1" t="s">
        <v>54</v>
      </c>
      <c r="D2230">
        <v>31</v>
      </c>
      <c r="E2230" s="1">
        <v>13</v>
      </c>
      <c r="F2230">
        <f t="shared" si="853"/>
        <v>1</v>
      </c>
      <c r="G2230">
        <f t="shared" si="854"/>
        <v>0</v>
      </c>
      <c r="H2230" s="4">
        <v>1.1779999999999999</v>
      </c>
      <c r="I2230" s="4">
        <v>5.68</v>
      </c>
      <c r="J2230" s="4">
        <v>1.2</v>
      </c>
      <c r="K2230" s="4">
        <v>5.23</v>
      </c>
      <c r="L2230" s="18">
        <f t="shared" si="855"/>
        <v>80</v>
      </c>
      <c r="M2230" s="18">
        <f t="shared" si="856"/>
        <v>15</v>
      </c>
      <c r="N2230" s="18">
        <f t="shared" si="857"/>
        <v>80</v>
      </c>
      <c r="O2230" s="18">
        <f t="shared" si="858"/>
        <v>15</v>
      </c>
      <c r="P2230" s="4">
        <f t="shared" si="859"/>
        <v>201412</v>
      </c>
      <c r="Q2230" s="23">
        <f t="shared" si="860"/>
        <v>1.1779999999999999</v>
      </c>
      <c r="R2230" s="23">
        <f t="shared" si="861"/>
        <v>-5.8316527417651036</v>
      </c>
      <c r="S2230" s="22">
        <f t="shared" si="862"/>
        <v>-4.6536527417651037</v>
      </c>
      <c r="T2230" s="5">
        <f t="shared" si="863"/>
        <v>4.8217317487266556</v>
      </c>
      <c r="U2230" s="5"/>
      <c r="V2230" s="5"/>
      <c r="W2230" s="5">
        <f t="shared" si="864"/>
        <v>0.17799999999999994</v>
      </c>
      <c r="X2230" s="4">
        <f t="shared" si="865"/>
        <v>0.19999999999999996</v>
      </c>
      <c r="Y2230" s="4">
        <f t="shared" si="866"/>
        <v>2.200000000000002E-2</v>
      </c>
      <c r="Z2230" s="30">
        <f t="shared" si="867"/>
        <v>2014</v>
      </c>
      <c r="AA2230" s="4">
        <f t="shared" si="868"/>
        <v>-1</v>
      </c>
      <c r="AB2230" s="4">
        <f t="shared" si="869"/>
        <v>-1</v>
      </c>
      <c r="AC2230" s="4">
        <f t="shared" si="870"/>
        <v>0</v>
      </c>
      <c r="AD2230" s="4"/>
      <c r="AE2230" s="4">
        <f t="shared" si="871"/>
        <v>1.556310130164118E-2</v>
      </c>
      <c r="AF2230" s="31">
        <f t="shared" si="872"/>
        <v>-0.82200000000000006</v>
      </c>
      <c r="AG2230" s="31">
        <f t="shared" si="873"/>
        <v>-0.8</v>
      </c>
      <c r="AH2230" s="3">
        <f t="shared" si="874"/>
        <v>0</v>
      </c>
      <c r="AI2230" s="40" t="b">
        <f t="shared" si="875"/>
        <v>0</v>
      </c>
      <c r="AJ2230" s="3">
        <f t="shared" si="876"/>
        <v>2.4345290172061884E-2</v>
      </c>
      <c r="AK2230" s="3">
        <f t="shared" si="877"/>
        <v>0.84681712070722281</v>
      </c>
    </row>
    <row r="2231" spans="1:37" s="3" customFormat="1" x14ac:dyDescent="0.25">
      <c r="A2231" s="9">
        <v>41987</v>
      </c>
      <c r="B2231" s="1" t="s">
        <v>52</v>
      </c>
      <c r="C2231" s="1" t="s">
        <v>51</v>
      </c>
      <c r="D2231">
        <v>41</v>
      </c>
      <c r="E2231" s="1">
        <v>13</v>
      </c>
      <c r="F2231">
        <f t="shared" si="853"/>
        <v>1</v>
      </c>
      <c r="G2231">
        <f t="shared" si="854"/>
        <v>0</v>
      </c>
      <c r="H2231" s="4">
        <v>1.2889999999999999</v>
      </c>
      <c r="I2231" s="4">
        <v>4.01</v>
      </c>
      <c r="J2231" s="4">
        <v>1.238</v>
      </c>
      <c r="K2231" s="4">
        <v>4.6100000000000003</v>
      </c>
      <c r="L2231" s="18">
        <f t="shared" si="855"/>
        <v>70</v>
      </c>
      <c r="M2231" s="18">
        <f t="shared" si="856"/>
        <v>20</v>
      </c>
      <c r="N2231" s="18">
        <f t="shared" si="857"/>
        <v>80</v>
      </c>
      <c r="O2231" s="18">
        <f t="shared" si="858"/>
        <v>20</v>
      </c>
      <c r="P2231" s="4">
        <f t="shared" si="859"/>
        <v>201412</v>
      </c>
      <c r="Q2231" s="23">
        <f t="shared" si="860"/>
        <v>1.2889999999999999</v>
      </c>
      <c r="R2231" s="23">
        <f t="shared" si="861"/>
        <v>-3.7924335260780109</v>
      </c>
      <c r="S2231" s="22">
        <f t="shared" si="862"/>
        <v>-2.5034335260780107</v>
      </c>
      <c r="T2231" s="5">
        <f t="shared" si="863"/>
        <v>3.1109387121799843</v>
      </c>
      <c r="U2231" s="5"/>
      <c r="V2231" s="5"/>
      <c r="W2231" s="5">
        <f t="shared" si="864"/>
        <v>0.28899999999999992</v>
      </c>
      <c r="X2231" s="4">
        <f t="shared" si="865"/>
        <v>0.23799999999999999</v>
      </c>
      <c r="Y2231" s="4">
        <f t="shared" si="866"/>
        <v>-5.0999999999999934E-2</v>
      </c>
      <c r="Z2231" s="30">
        <f t="shared" si="867"/>
        <v>2014</v>
      </c>
      <c r="AA2231" s="4">
        <f t="shared" si="868"/>
        <v>-1</v>
      </c>
      <c r="AB2231" s="4">
        <f t="shared" si="869"/>
        <v>-1</v>
      </c>
      <c r="AC2231" s="4">
        <f t="shared" si="870"/>
        <v>0</v>
      </c>
      <c r="AD2231" s="4"/>
      <c r="AE2231" s="4">
        <f t="shared" si="871"/>
        <v>-3.1959252579613073E-2</v>
      </c>
      <c r="AF2231" s="31">
        <f t="shared" si="872"/>
        <v>-0.71100000000000008</v>
      </c>
      <c r="AG2231" s="31">
        <f t="shared" si="873"/>
        <v>-0.76200000000000001</v>
      </c>
      <c r="AH2231" s="3">
        <f t="shared" si="874"/>
        <v>1</v>
      </c>
      <c r="AI2231" s="40" t="b">
        <f t="shared" si="875"/>
        <v>0</v>
      </c>
      <c r="AJ2231" s="3">
        <f t="shared" si="876"/>
        <v>2.4553689375353849E-2</v>
      </c>
      <c r="AK2231" s="3">
        <f t="shared" si="877"/>
        <v>0.80166500957201392</v>
      </c>
    </row>
    <row r="2232" spans="1:37" s="3" customFormat="1" x14ac:dyDescent="0.25">
      <c r="A2232" s="9">
        <v>41987</v>
      </c>
      <c r="B2232" s="1" t="s">
        <v>34</v>
      </c>
      <c r="C2232" s="1" t="s">
        <v>48</v>
      </c>
      <c r="D2232">
        <v>24</v>
      </c>
      <c r="E2232" s="1">
        <v>13</v>
      </c>
      <c r="F2232">
        <f t="shared" si="853"/>
        <v>1</v>
      </c>
      <c r="G2232">
        <f t="shared" si="854"/>
        <v>0</v>
      </c>
      <c r="H2232" s="4">
        <v>1.363</v>
      </c>
      <c r="I2232" s="4">
        <v>3.44</v>
      </c>
      <c r="J2232" s="4">
        <v>1.333</v>
      </c>
      <c r="K2232" s="4">
        <v>3.64</v>
      </c>
      <c r="L2232" s="18">
        <f t="shared" si="855"/>
        <v>70</v>
      </c>
      <c r="M2232" s="18">
        <f t="shared" si="856"/>
        <v>25</v>
      </c>
      <c r="N2232" s="18">
        <f t="shared" si="857"/>
        <v>75</v>
      </c>
      <c r="O2232" s="18">
        <f t="shared" si="858"/>
        <v>25</v>
      </c>
      <c r="P2232" s="4">
        <f t="shared" si="859"/>
        <v>201412</v>
      </c>
      <c r="Q2232" s="23">
        <f t="shared" si="860"/>
        <v>1.363</v>
      </c>
      <c r="R2232" s="23">
        <f t="shared" si="861"/>
        <v>-3.1646570022128895</v>
      </c>
      <c r="S2232" s="22">
        <f t="shared" si="862"/>
        <v>-1.8016570022128895</v>
      </c>
      <c r="T2232" s="5">
        <f t="shared" si="863"/>
        <v>2.5238444607483492</v>
      </c>
      <c r="U2232" s="5"/>
      <c r="V2232" s="5"/>
      <c r="W2232" s="5">
        <f t="shared" si="864"/>
        <v>0.36299999999999999</v>
      </c>
      <c r="X2232" s="4">
        <f t="shared" si="865"/>
        <v>0.33299999999999996</v>
      </c>
      <c r="Y2232" s="4">
        <f t="shared" si="866"/>
        <v>-3.0000000000000027E-2</v>
      </c>
      <c r="Z2232" s="30">
        <f t="shared" si="867"/>
        <v>2014</v>
      </c>
      <c r="AA2232" s="4">
        <f t="shared" si="868"/>
        <v>-1</v>
      </c>
      <c r="AB2232" s="4">
        <f t="shared" si="869"/>
        <v>-1</v>
      </c>
      <c r="AC2232" s="4">
        <f t="shared" si="870"/>
        <v>0</v>
      </c>
      <c r="AD2232" s="4"/>
      <c r="AE2232" s="4">
        <f t="shared" si="871"/>
        <v>-1.6511831552899259E-2</v>
      </c>
      <c r="AF2232" s="31">
        <f t="shared" si="872"/>
        <v>-0.63700000000000001</v>
      </c>
      <c r="AG2232" s="31">
        <f t="shared" si="873"/>
        <v>-0.66700000000000004</v>
      </c>
      <c r="AH2232" s="3">
        <f t="shared" si="874"/>
        <v>0</v>
      </c>
      <c r="AI2232" s="40" t="b">
        <f t="shared" si="875"/>
        <v>0</v>
      </c>
      <c r="AJ2232" s="3">
        <f t="shared" si="876"/>
        <v>2.3793462419321232E-2</v>
      </c>
      <c r="AK2232" s="3">
        <f t="shared" si="877"/>
        <v>0.78152387223966735</v>
      </c>
    </row>
    <row r="2233" spans="1:37" s="3" customFormat="1" x14ac:dyDescent="0.25">
      <c r="A2233" s="9">
        <v>41984</v>
      </c>
      <c r="B2233" s="1" t="s">
        <v>59</v>
      </c>
      <c r="C2233" s="1" t="s">
        <v>63</v>
      </c>
      <c r="D2233">
        <v>6</v>
      </c>
      <c r="E2233" s="1">
        <v>12</v>
      </c>
      <c r="F2233">
        <f t="shared" si="853"/>
        <v>0</v>
      </c>
      <c r="G2233">
        <f t="shared" si="854"/>
        <v>1</v>
      </c>
      <c r="H2233" s="4">
        <v>1.476</v>
      </c>
      <c r="I2233" s="4">
        <v>2.88</v>
      </c>
      <c r="J2233" s="4">
        <v>1.3919999999999999</v>
      </c>
      <c r="K2233" s="4">
        <v>3.27</v>
      </c>
      <c r="L2233" s="18">
        <f t="shared" si="855"/>
        <v>60</v>
      </c>
      <c r="M2233" s="18">
        <f t="shared" si="856"/>
        <v>30</v>
      </c>
      <c r="N2233" s="18">
        <f t="shared" si="857"/>
        <v>70</v>
      </c>
      <c r="O2233" s="18">
        <f t="shared" si="858"/>
        <v>30</v>
      </c>
      <c r="P2233" s="4">
        <f t="shared" si="859"/>
        <v>201412</v>
      </c>
      <c r="Q2233" s="23">
        <f t="shared" si="860"/>
        <v>0.51250000000000007</v>
      </c>
      <c r="R2233" s="23">
        <f t="shared" si="861"/>
        <v>-2.6327552297514751</v>
      </c>
      <c r="S2233" s="22">
        <f t="shared" si="862"/>
        <v>-2.120255229751475</v>
      </c>
      <c r="T2233" s="5">
        <f t="shared" si="863"/>
        <v>1.9512195121951219</v>
      </c>
      <c r="U2233" s="5"/>
      <c r="V2233" s="5"/>
      <c r="W2233" s="5">
        <f t="shared" si="864"/>
        <v>-1</v>
      </c>
      <c r="X2233" s="4">
        <f t="shared" si="865"/>
        <v>-1</v>
      </c>
      <c r="Y2233" s="4">
        <f t="shared" si="866"/>
        <v>0</v>
      </c>
      <c r="Z2233" s="30">
        <f t="shared" si="867"/>
        <v>2014</v>
      </c>
      <c r="AA2233" s="4">
        <f t="shared" si="868"/>
        <v>1.88</v>
      </c>
      <c r="AB2233" s="4">
        <f t="shared" si="869"/>
        <v>2.27</v>
      </c>
      <c r="AC2233" s="4">
        <f t="shared" si="870"/>
        <v>0.39000000000000012</v>
      </c>
      <c r="AD2233" s="4"/>
      <c r="AE2233" s="4">
        <f t="shared" si="871"/>
        <v>-4.0884029529950516E-2</v>
      </c>
      <c r="AF2233" s="31">
        <f t="shared" si="872"/>
        <v>0.87999999999999989</v>
      </c>
      <c r="AG2233" s="31">
        <f t="shared" si="873"/>
        <v>1.27</v>
      </c>
      <c r="AH2233" s="3">
        <f t="shared" si="874"/>
        <v>1</v>
      </c>
      <c r="AI2233" s="40">
        <f t="shared" si="875"/>
        <v>1.6682827378732501E-2</v>
      </c>
      <c r="AJ2233" s="3">
        <f t="shared" si="876"/>
        <v>2.4132231404958793E-2</v>
      </c>
      <c r="AK2233" s="3">
        <f t="shared" si="877"/>
        <v>0.75893720893321548</v>
      </c>
    </row>
    <row r="2234" spans="1:37" s="3" customFormat="1" x14ac:dyDescent="0.25">
      <c r="A2234" s="9">
        <v>41981</v>
      </c>
      <c r="B2234" s="1" t="s">
        <v>62</v>
      </c>
      <c r="C2234" s="1" t="s">
        <v>41</v>
      </c>
      <c r="D2234">
        <v>43</v>
      </c>
      <c r="E2234" s="1">
        <v>37</v>
      </c>
      <c r="F2234">
        <f t="shared" si="853"/>
        <v>1</v>
      </c>
      <c r="G2234">
        <f t="shared" si="854"/>
        <v>0</v>
      </c>
      <c r="H2234" s="4">
        <v>1.169</v>
      </c>
      <c r="I2234" s="4">
        <v>5.91</v>
      </c>
      <c r="J2234" s="4">
        <v>1.1359999999999999</v>
      </c>
      <c r="K2234" s="4">
        <v>6.9</v>
      </c>
      <c r="L2234" s="18">
        <f t="shared" si="855"/>
        <v>80</v>
      </c>
      <c r="M2234" s="18">
        <f t="shared" si="856"/>
        <v>15</v>
      </c>
      <c r="N2234" s="18">
        <f t="shared" si="857"/>
        <v>85</v>
      </c>
      <c r="O2234" s="18">
        <f t="shared" si="858"/>
        <v>10</v>
      </c>
      <c r="P2234" s="4">
        <f t="shared" si="859"/>
        <v>201412</v>
      </c>
      <c r="Q2234" s="23">
        <f t="shared" si="860"/>
        <v>1.169</v>
      </c>
      <c r="R2234" s="23">
        <f t="shared" si="861"/>
        <v>-6.1208257510936486</v>
      </c>
      <c r="S2234" s="22">
        <f t="shared" si="862"/>
        <v>-4.951825751093649</v>
      </c>
      <c r="T2234" s="5">
        <f t="shared" si="863"/>
        <v>5.0556030795551754</v>
      </c>
      <c r="U2234" s="5"/>
      <c r="V2234" s="5"/>
      <c r="W2234" s="5">
        <f t="shared" si="864"/>
        <v>0.16900000000000004</v>
      </c>
      <c r="X2234" s="4">
        <f t="shared" si="865"/>
        <v>0.1359999999999999</v>
      </c>
      <c r="Y2234" s="4">
        <f t="shared" si="866"/>
        <v>-3.300000000000014E-2</v>
      </c>
      <c r="Z2234" s="30">
        <f t="shared" si="867"/>
        <v>2014</v>
      </c>
      <c r="AA2234" s="4">
        <f t="shared" si="868"/>
        <v>-1</v>
      </c>
      <c r="AB2234" s="4">
        <f t="shared" si="869"/>
        <v>-1</v>
      </c>
      <c r="AC2234" s="4">
        <f t="shared" si="870"/>
        <v>0</v>
      </c>
      <c r="AD2234" s="4"/>
      <c r="AE2234" s="4">
        <f t="shared" si="871"/>
        <v>-2.4849696984301062E-2</v>
      </c>
      <c r="AF2234" s="31">
        <f t="shared" si="872"/>
        <v>-0.83099999999999996</v>
      </c>
      <c r="AG2234" s="31">
        <f t="shared" si="873"/>
        <v>-0.8640000000000001</v>
      </c>
      <c r="AH2234" s="3">
        <f t="shared" si="874"/>
        <v>0</v>
      </c>
      <c r="AI2234" s="40" t="b">
        <f t="shared" si="875"/>
        <v>0</v>
      </c>
      <c r="AJ2234" s="3">
        <f t="shared" si="876"/>
        <v>2.4044356547535006E-2</v>
      </c>
      <c r="AK2234" s="3">
        <f t="shared" si="877"/>
        <v>0.85169085601252892</v>
      </c>
    </row>
    <row r="2235" spans="1:37" s="3" customFormat="1" x14ac:dyDescent="0.25">
      <c r="A2235" s="9">
        <v>41980</v>
      </c>
      <c r="B2235" s="1" t="s">
        <v>64</v>
      </c>
      <c r="C2235" s="1" t="s">
        <v>52</v>
      </c>
      <c r="D2235">
        <v>14</v>
      </c>
      <c r="E2235" s="1">
        <v>23</v>
      </c>
      <c r="F2235">
        <f t="shared" si="853"/>
        <v>0</v>
      </c>
      <c r="G2235">
        <f t="shared" si="854"/>
        <v>1</v>
      </c>
      <c r="H2235" s="4">
        <v>2.62</v>
      </c>
      <c r="I2235" s="4">
        <v>1.5549999999999999</v>
      </c>
      <c r="J2235" s="4">
        <v>2.86</v>
      </c>
      <c r="K2235" s="4">
        <v>1.48</v>
      </c>
      <c r="L2235" s="18">
        <f t="shared" si="855"/>
        <v>30</v>
      </c>
      <c r="M2235" s="18">
        <f t="shared" si="856"/>
        <v>60</v>
      </c>
      <c r="N2235" s="18">
        <f t="shared" si="857"/>
        <v>30</v>
      </c>
      <c r="O2235" s="18">
        <f t="shared" si="858"/>
        <v>65</v>
      </c>
      <c r="P2235" s="4">
        <f t="shared" si="859"/>
        <v>201412</v>
      </c>
      <c r="Q2235" s="23">
        <f t="shared" si="860"/>
        <v>1.684887459807074</v>
      </c>
      <c r="R2235" s="23">
        <f t="shared" si="861"/>
        <v>-2.4190857524190861</v>
      </c>
      <c r="S2235" s="22">
        <f t="shared" si="862"/>
        <v>-0.73419829261201208</v>
      </c>
      <c r="T2235" s="5">
        <f t="shared" si="863"/>
        <v>0.5935114503816793</v>
      </c>
      <c r="U2235" s="5"/>
      <c r="V2235" s="5"/>
      <c r="W2235" s="5">
        <f t="shared" si="864"/>
        <v>-1</v>
      </c>
      <c r="X2235" s="4">
        <f t="shared" si="865"/>
        <v>-1</v>
      </c>
      <c r="Y2235" s="4">
        <f t="shared" si="866"/>
        <v>0</v>
      </c>
      <c r="Z2235" s="30">
        <f t="shared" si="867"/>
        <v>2014</v>
      </c>
      <c r="AA2235" s="4">
        <f t="shared" si="868"/>
        <v>0.55499999999999994</v>
      </c>
      <c r="AB2235" s="4">
        <f t="shared" si="869"/>
        <v>0.48</v>
      </c>
      <c r="AC2235" s="4">
        <f t="shared" si="870"/>
        <v>-7.4999999999999956E-2</v>
      </c>
      <c r="AD2235" s="4"/>
      <c r="AE2235" s="4">
        <f t="shared" si="871"/>
        <v>3.2029039662627379E-2</v>
      </c>
      <c r="AF2235" s="31">
        <f t="shared" si="872"/>
        <v>-0.44500000000000006</v>
      </c>
      <c r="AG2235" s="31">
        <f t="shared" si="873"/>
        <v>-0.52</v>
      </c>
      <c r="AH2235" s="3">
        <f t="shared" si="874"/>
        <v>1</v>
      </c>
      <c r="AI2235" s="40" t="b">
        <f t="shared" si="875"/>
        <v>0</v>
      </c>
      <c r="AJ2235" s="3">
        <f t="shared" si="876"/>
        <v>2.4167664670658784E-2</v>
      </c>
      <c r="AK2235" s="3">
        <f t="shared" si="877"/>
        <v>0.74846807735862297</v>
      </c>
    </row>
    <row r="2236" spans="1:37" s="3" customFormat="1" x14ac:dyDescent="0.25">
      <c r="A2236" s="9">
        <v>41980</v>
      </c>
      <c r="B2236" s="1" t="s">
        <v>54</v>
      </c>
      <c r="C2236" s="1" t="s">
        <v>38</v>
      </c>
      <c r="D2236">
        <v>24</v>
      </c>
      <c r="E2236" s="1">
        <v>13</v>
      </c>
      <c r="F2236">
        <f t="shared" si="853"/>
        <v>1</v>
      </c>
      <c r="G2236">
        <f t="shared" si="854"/>
        <v>0</v>
      </c>
      <c r="H2236" s="4">
        <v>4.38</v>
      </c>
      <c r="I2236" s="4">
        <v>1.256</v>
      </c>
      <c r="J2236" s="4">
        <v>4.1500000000000004</v>
      </c>
      <c r="K2236" s="4">
        <v>1.276</v>
      </c>
      <c r="L2236" s="18">
        <f t="shared" si="855"/>
        <v>20</v>
      </c>
      <c r="M2236" s="18">
        <f t="shared" si="856"/>
        <v>75</v>
      </c>
      <c r="N2236" s="18">
        <f t="shared" si="857"/>
        <v>20</v>
      </c>
      <c r="O2236" s="18">
        <f t="shared" si="858"/>
        <v>75</v>
      </c>
      <c r="P2236" s="4">
        <f t="shared" si="859"/>
        <v>201412</v>
      </c>
      <c r="Q2236" s="23">
        <f t="shared" si="860"/>
        <v>4.38</v>
      </c>
      <c r="R2236" s="23">
        <f t="shared" si="861"/>
        <v>-4.2021079881656807</v>
      </c>
      <c r="S2236" s="22">
        <f t="shared" si="862"/>
        <v>0.17789201183431924</v>
      </c>
      <c r="T2236" s="5">
        <f t="shared" si="863"/>
        <v>0.28675799086757991</v>
      </c>
      <c r="U2236" s="5"/>
      <c r="V2236" s="5"/>
      <c r="W2236" s="5">
        <f t="shared" si="864"/>
        <v>3.38</v>
      </c>
      <c r="X2236" s="4">
        <f t="shared" si="865"/>
        <v>3.1500000000000004</v>
      </c>
      <c r="Y2236" s="4">
        <f t="shared" si="866"/>
        <v>-0.22999999999999954</v>
      </c>
      <c r="Z2236" s="30">
        <f t="shared" si="867"/>
        <v>2014</v>
      </c>
      <c r="AA2236" s="4">
        <f t="shared" si="868"/>
        <v>-1</v>
      </c>
      <c r="AB2236" s="4">
        <f t="shared" si="869"/>
        <v>-1</v>
      </c>
      <c r="AC2236" s="4">
        <f t="shared" si="870"/>
        <v>0</v>
      </c>
      <c r="AD2236" s="4"/>
      <c r="AE2236" s="4">
        <f t="shared" si="871"/>
        <v>-1.265335313858168E-2</v>
      </c>
      <c r="AF2236" s="31">
        <f t="shared" si="872"/>
        <v>2.38</v>
      </c>
      <c r="AG2236" s="31">
        <f t="shared" si="873"/>
        <v>2.1500000000000004</v>
      </c>
      <c r="AH2236" s="3">
        <f t="shared" si="874"/>
        <v>0</v>
      </c>
      <c r="AI2236" s="40" t="b">
        <f t="shared" si="875"/>
        <v>0</v>
      </c>
      <c r="AJ2236" s="3">
        <f t="shared" si="876"/>
        <v>2.3903477643719029E-2</v>
      </c>
      <c r="AK2236" s="3">
        <f t="shared" si="877"/>
        <v>0.81377264087046108</v>
      </c>
    </row>
    <row r="2237" spans="1:37" s="3" customFormat="1" x14ac:dyDescent="0.25">
      <c r="A2237" s="9">
        <v>41980</v>
      </c>
      <c r="B2237" s="1" t="s">
        <v>55</v>
      </c>
      <c r="C2237" s="1" t="s">
        <v>61</v>
      </c>
      <c r="D2237">
        <v>14</v>
      </c>
      <c r="E2237" s="1">
        <v>24</v>
      </c>
      <c r="F2237">
        <f t="shared" si="853"/>
        <v>0</v>
      </c>
      <c r="G2237">
        <f t="shared" si="854"/>
        <v>1</v>
      </c>
      <c r="H2237" s="4">
        <v>1.8540000000000001</v>
      </c>
      <c r="I2237" s="4">
        <v>2.06</v>
      </c>
      <c r="J2237" s="4">
        <v>2.11</v>
      </c>
      <c r="K2237" s="4">
        <v>1.8129999999999999</v>
      </c>
      <c r="L2237" s="18">
        <f t="shared" si="855"/>
        <v>50</v>
      </c>
      <c r="M2237" s="18">
        <f t="shared" si="856"/>
        <v>45</v>
      </c>
      <c r="N2237" s="18">
        <f t="shared" si="857"/>
        <v>45</v>
      </c>
      <c r="O2237" s="18">
        <f t="shared" si="858"/>
        <v>55</v>
      </c>
      <c r="P2237" s="4">
        <f t="shared" si="859"/>
        <v>201412</v>
      </c>
      <c r="Q2237" s="23">
        <f t="shared" si="860"/>
        <v>0.9</v>
      </c>
      <c r="R2237" s="23">
        <f t="shared" si="861"/>
        <v>-2.1143564137687241</v>
      </c>
      <c r="S2237" s="22">
        <f t="shared" si="862"/>
        <v>-1.2143564137687242</v>
      </c>
      <c r="T2237" s="5">
        <f t="shared" si="863"/>
        <v>1.1111111111111112</v>
      </c>
      <c r="U2237" s="5"/>
      <c r="V2237" s="5"/>
      <c r="W2237" s="5">
        <f t="shared" si="864"/>
        <v>-1</v>
      </c>
      <c r="X2237" s="4">
        <f t="shared" si="865"/>
        <v>-1</v>
      </c>
      <c r="Y2237" s="4">
        <f t="shared" si="866"/>
        <v>0</v>
      </c>
      <c r="Z2237" s="30">
        <f t="shared" si="867"/>
        <v>2014</v>
      </c>
      <c r="AA2237" s="4">
        <f t="shared" si="868"/>
        <v>1.06</v>
      </c>
      <c r="AB2237" s="4">
        <f t="shared" si="869"/>
        <v>0.81299999999999994</v>
      </c>
      <c r="AC2237" s="4">
        <f t="shared" si="870"/>
        <v>-0.24700000000000011</v>
      </c>
      <c r="AD2237" s="4"/>
      <c r="AE2237" s="4">
        <f t="shared" si="871"/>
        <v>6.5440676492993233E-2</v>
      </c>
      <c r="AF2237" s="31">
        <f t="shared" si="872"/>
        <v>6.0000000000000053E-2</v>
      </c>
      <c r="AG2237" s="31">
        <f t="shared" si="873"/>
        <v>-0.18700000000000006</v>
      </c>
      <c r="AH2237" s="3">
        <f t="shared" si="874"/>
        <v>1</v>
      </c>
      <c r="AI2237" s="40">
        <f t="shared" si="875"/>
        <v>4.0629457507016964E-2</v>
      </c>
      <c r="AJ2237" s="3">
        <f t="shared" si="876"/>
        <v>2.421052631578946E-2</v>
      </c>
      <c r="AK2237" s="3">
        <f t="shared" si="877"/>
        <v>0.73167142704151189</v>
      </c>
    </row>
    <row r="2238" spans="1:37" s="3" customFormat="1" x14ac:dyDescent="0.25">
      <c r="A2238" s="9">
        <v>41980</v>
      </c>
      <c r="B2238" s="1" t="s">
        <v>63</v>
      </c>
      <c r="C2238" s="1" t="s">
        <v>49</v>
      </c>
      <c r="D2238">
        <v>17</v>
      </c>
      <c r="E2238" s="1">
        <v>14</v>
      </c>
      <c r="F2238">
        <f t="shared" si="853"/>
        <v>1</v>
      </c>
      <c r="G2238">
        <f t="shared" si="854"/>
        <v>0</v>
      </c>
      <c r="H2238" s="4">
        <v>1.877</v>
      </c>
      <c r="I2238" s="4">
        <v>2.0299999999999998</v>
      </c>
      <c r="J2238" s="4">
        <v>2.31</v>
      </c>
      <c r="K2238" s="4">
        <v>1.6890000000000001</v>
      </c>
      <c r="L2238" s="18">
        <f t="shared" si="855"/>
        <v>50</v>
      </c>
      <c r="M2238" s="18">
        <f t="shared" si="856"/>
        <v>45</v>
      </c>
      <c r="N2238" s="18">
        <f t="shared" si="857"/>
        <v>40</v>
      </c>
      <c r="O2238" s="18">
        <f t="shared" si="858"/>
        <v>55</v>
      </c>
      <c r="P2238" s="4">
        <f t="shared" si="859"/>
        <v>201412</v>
      </c>
      <c r="Q2238" s="23">
        <f t="shared" si="860"/>
        <v>1.877</v>
      </c>
      <c r="R2238" s="23">
        <f t="shared" si="861"/>
        <v>-2.1111246415959086</v>
      </c>
      <c r="S2238" s="22">
        <f t="shared" si="862"/>
        <v>-0.23412464159590862</v>
      </c>
      <c r="T2238" s="5">
        <f t="shared" si="863"/>
        <v>1.08151305274374</v>
      </c>
      <c r="U2238" s="5"/>
      <c r="V2238" s="5"/>
      <c r="W2238" s="5">
        <f t="shared" si="864"/>
        <v>0.877</v>
      </c>
      <c r="X2238" s="4">
        <f t="shared" si="865"/>
        <v>1.31</v>
      </c>
      <c r="Y2238" s="4">
        <f t="shared" si="866"/>
        <v>0.43300000000000005</v>
      </c>
      <c r="Z2238" s="30">
        <f t="shared" si="867"/>
        <v>2014</v>
      </c>
      <c r="AA2238" s="4">
        <f t="shared" si="868"/>
        <v>-1</v>
      </c>
      <c r="AB2238" s="4">
        <f t="shared" si="869"/>
        <v>-1</v>
      </c>
      <c r="AC2238" s="4">
        <f t="shared" si="870"/>
        <v>0</v>
      </c>
      <c r="AD2238" s="4"/>
      <c r="AE2238" s="4">
        <f t="shared" si="871"/>
        <v>9.9864617712246861E-2</v>
      </c>
      <c r="AF2238" s="31">
        <f t="shared" si="872"/>
        <v>-0.123</v>
      </c>
      <c r="AG2238" s="31">
        <f t="shared" si="873"/>
        <v>0.31000000000000005</v>
      </c>
      <c r="AH2238" s="3">
        <f t="shared" si="874"/>
        <v>1</v>
      </c>
      <c r="AI2238" s="40">
        <f t="shared" si="875"/>
        <v>7.4488729661143394E-2</v>
      </c>
      <c r="AJ2238" s="3">
        <f t="shared" si="876"/>
        <v>2.4747888405426299E-2</v>
      </c>
      <c r="AK2238" s="3">
        <f t="shared" si="877"/>
        <v>0.73089436606178926</v>
      </c>
    </row>
    <row r="2239" spans="1:37" s="3" customFormat="1" x14ac:dyDescent="0.25">
      <c r="A2239" s="9">
        <v>41980</v>
      </c>
      <c r="B2239" s="1" t="s">
        <v>35</v>
      </c>
      <c r="C2239" s="1" t="s">
        <v>46</v>
      </c>
      <c r="D2239">
        <v>24</v>
      </c>
      <c r="E2239" s="1">
        <v>17</v>
      </c>
      <c r="F2239">
        <f t="shared" si="853"/>
        <v>1</v>
      </c>
      <c r="G2239">
        <f t="shared" si="854"/>
        <v>0</v>
      </c>
      <c r="H2239" s="4">
        <v>1.2</v>
      </c>
      <c r="I2239" s="4">
        <v>5.23</v>
      </c>
      <c r="J2239" s="4">
        <v>1.25</v>
      </c>
      <c r="K2239" s="4">
        <v>4.46</v>
      </c>
      <c r="L2239" s="18">
        <f t="shared" si="855"/>
        <v>80</v>
      </c>
      <c r="M2239" s="18">
        <f t="shared" si="856"/>
        <v>15</v>
      </c>
      <c r="N2239" s="18">
        <f t="shared" si="857"/>
        <v>80</v>
      </c>
      <c r="O2239" s="18">
        <f t="shared" si="858"/>
        <v>20</v>
      </c>
      <c r="P2239" s="4">
        <f t="shared" si="859"/>
        <v>201412</v>
      </c>
      <c r="Q2239" s="23">
        <f t="shared" si="860"/>
        <v>1.2</v>
      </c>
      <c r="R2239" s="23">
        <f t="shared" si="861"/>
        <v>-5.2364066193853436</v>
      </c>
      <c r="S2239" s="22">
        <f t="shared" si="862"/>
        <v>-4.0364066193853434</v>
      </c>
      <c r="T2239" s="5">
        <f t="shared" si="863"/>
        <v>4.3583333333333343</v>
      </c>
      <c r="U2239" s="5"/>
      <c r="V2239" s="5"/>
      <c r="W2239" s="5">
        <f t="shared" si="864"/>
        <v>0.19999999999999996</v>
      </c>
      <c r="X2239" s="4">
        <f t="shared" si="865"/>
        <v>0.25</v>
      </c>
      <c r="Y2239" s="4">
        <f t="shared" si="866"/>
        <v>5.0000000000000044E-2</v>
      </c>
      <c r="Z2239" s="30">
        <f t="shared" si="867"/>
        <v>2014</v>
      </c>
      <c r="AA2239" s="4">
        <f t="shared" si="868"/>
        <v>-1</v>
      </c>
      <c r="AB2239" s="4">
        <f t="shared" si="869"/>
        <v>-1</v>
      </c>
      <c r="AC2239" s="4">
        <f t="shared" si="870"/>
        <v>0</v>
      </c>
      <c r="AD2239" s="4"/>
      <c r="AE2239" s="4">
        <f t="shared" si="871"/>
        <v>3.3333333333333326E-2</v>
      </c>
      <c r="AF2239" s="31">
        <f t="shared" si="872"/>
        <v>-0.8</v>
      </c>
      <c r="AG2239" s="31">
        <f t="shared" si="873"/>
        <v>-0.75</v>
      </c>
      <c r="AH2239" s="3">
        <f t="shared" si="874"/>
        <v>1</v>
      </c>
      <c r="AI2239" s="40" t="b">
        <f t="shared" si="875"/>
        <v>0</v>
      </c>
      <c r="AJ2239" s="3">
        <f t="shared" si="876"/>
        <v>2.3950233281493039E-2</v>
      </c>
      <c r="AK2239" s="3">
        <f t="shared" si="877"/>
        <v>0.83675303979549598</v>
      </c>
    </row>
    <row r="2240" spans="1:37" s="3" customFormat="1" x14ac:dyDescent="0.25">
      <c r="A2240" s="9">
        <v>41980</v>
      </c>
      <c r="B2240" s="1" t="s">
        <v>44</v>
      </c>
      <c r="C2240" s="1" t="s">
        <v>57</v>
      </c>
      <c r="D2240">
        <v>21</v>
      </c>
      <c r="E2240" s="1">
        <v>42</v>
      </c>
      <c r="F2240">
        <f t="shared" si="853"/>
        <v>0</v>
      </c>
      <c r="G2240">
        <f t="shared" si="854"/>
        <v>1</v>
      </c>
      <c r="H2240" s="4">
        <v>1.5880000000000001</v>
      </c>
      <c r="I2240" s="4">
        <v>2.5299999999999998</v>
      </c>
      <c r="J2240" s="4">
        <v>1.7190000000000001</v>
      </c>
      <c r="K2240" s="4">
        <v>2.2599999999999998</v>
      </c>
      <c r="L2240" s="18">
        <f t="shared" si="855"/>
        <v>60</v>
      </c>
      <c r="M2240" s="18">
        <f t="shared" si="856"/>
        <v>35</v>
      </c>
      <c r="N2240" s="18">
        <f t="shared" si="857"/>
        <v>55</v>
      </c>
      <c r="O2240" s="18">
        <f t="shared" si="858"/>
        <v>40</v>
      </c>
      <c r="P2240" s="4">
        <f t="shared" si="859"/>
        <v>201412</v>
      </c>
      <c r="Q2240" s="23">
        <f t="shared" si="860"/>
        <v>0.62766798418972336</v>
      </c>
      <c r="R2240" s="23">
        <f t="shared" si="861"/>
        <v>-2.3542750433506736</v>
      </c>
      <c r="S2240" s="22">
        <f t="shared" si="862"/>
        <v>-1.7266070591609504</v>
      </c>
      <c r="T2240" s="5">
        <f t="shared" si="863"/>
        <v>1.5931989924433247</v>
      </c>
      <c r="U2240" s="5"/>
      <c r="V2240" s="5"/>
      <c r="W2240" s="5">
        <f t="shared" si="864"/>
        <v>-1</v>
      </c>
      <c r="X2240" s="4">
        <f t="shared" si="865"/>
        <v>-1</v>
      </c>
      <c r="Y2240" s="4">
        <f t="shared" si="866"/>
        <v>0</v>
      </c>
      <c r="Z2240" s="30">
        <f t="shared" si="867"/>
        <v>2014</v>
      </c>
      <c r="AA2240" s="4">
        <f t="shared" si="868"/>
        <v>1.5299999999999998</v>
      </c>
      <c r="AB2240" s="4">
        <f t="shared" si="869"/>
        <v>1.2599999999999998</v>
      </c>
      <c r="AC2240" s="4">
        <f t="shared" si="870"/>
        <v>-0.27</v>
      </c>
      <c r="AD2240" s="4"/>
      <c r="AE2240" s="4">
        <f t="shared" si="871"/>
        <v>4.7989355887597895E-2</v>
      </c>
      <c r="AF2240" s="31">
        <f t="shared" si="872"/>
        <v>0.5299999999999998</v>
      </c>
      <c r="AG2240" s="31">
        <f t="shared" si="873"/>
        <v>0.25999999999999979</v>
      </c>
      <c r="AH2240" s="3">
        <f t="shared" si="874"/>
        <v>1</v>
      </c>
      <c r="AI2240" s="40">
        <f t="shared" si="875"/>
        <v>2.3009516977192779E-2</v>
      </c>
      <c r="AJ2240" s="3">
        <f t="shared" si="876"/>
        <v>2.4371053909664986E-2</v>
      </c>
      <c r="AK2240" s="3">
        <f t="shared" si="877"/>
        <v>0.74488011894783868</v>
      </c>
    </row>
    <row r="2241" spans="1:37" s="3" customFormat="1" x14ac:dyDescent="0.25">
      <c r="A2241" s="9">
        <v>41980</v>
      </c>
      <c r="B2241" s="1" t="s">
        <v>58</v>
      </c>
      <c r="C2241" s="1" t="s">
        <v>36</v>
      </c>
      <c r="D2241">
        <v>24</v>
      </c>
      <c r="E2241" s="1">
        <v>25</v>
      </c>
      <c r="F2241">
        <f t="shared" si="853"/>
        <v>0</v>
      </c>
      <c r="G2241">
        <f t="shared" si="854"/>
        <v>1</v>
      </c>
      <c r="H2241" s="4">
        <v>2.86</v>
      </c>
      <c r="I2241" s="4">
        <v>1.48</v>
      </c>
      <c r="J2241" s="4">
        <v>2.39</v>
      </c>
      <c r="K2241" s="4">
        <v>1.649</v>
      </c>
      <c r="L2241" s="18">
        <f t="shared" si="855"/>
        <v>30</v>
      </c>
      <c r="M2241" s="18">
        <f t="shared" si="856"/>
        <v>65</v>
      </c>
      <c r="N2241" s="18">
        <f t="shared" si="857"/>
        <v>40</v>
      </c>
      <c r="O2241" s="18">
        <f t="shared" si="858"/>
        <v>60</v>
      </c>
      <c r="P2241" s="4">
        <f t="shared" si="859"/>
        <v>201412</v>
      </c>
      <c r="Q2241" s="23">
        <f t="shared" si="860"/>
        <v>1.9324324324324325</v>
      </c>
      <c r="R2241" s="23">
        <f t="shared" si="861"/>
        <v>-2.620967741935484</v>
      </c>
      <c r="S2241" s="22">
        <f t="shared" si="862"/>
        <v>-0.68853530950305153</v>
      </c>
      <c r="T2241" s="5">
        <f t="shared" si="863"/>
        <v>0.5174825174825175</v>
      </c>
      <c r="U2241" s="5"/>
      <c r="V2241" s="5"/>
      <c r="W2241" s="5">
        <f t="shared" si="864"/>
        <v>-1</v>
      </c>
      <c r="X2241" s="4">
        <f t="shared" si="865"/>
        <v>-1</v>
      </c>
      <c r="Y2241" s="4">
        <f t="shared" si="866"/>
        <v>0</v>
      </c>
      <c r="Z2241" s="30">
        <f t="shared" si="867"/>
        <v>2014</v>
      </c>
      <c r="AA2241" s="4">
        <f t="shared" si="868"/>
        <v>0.48</v>
      </c>
      <c r="AB2241" s="4">
        <f t="shared" si="869"/>
        <v>0.64900000000000002</v>
      </c>
      <c r="AC2241" s="4">
        <f t="shared" si="870"/>
        <v>0.16900000000000004</v>
      </c>
      <c r="AD2241" s="4"/>
      <c r="AE2241" s="4">
        <f t="shared" si="871"/>
        <v>-6.8759692190654476E-2</v>
      </c>
      <c r="AF2241" s="31">
        <f t="shared" si="872"/>
        <v>-0.52</v>
      </c>
      <c r="AG2241" s="31">
        <f t="shared" si="873"/>
        <v>-0.35099999999999998</v>
      </c>
      <c r="AH2241" s="3">
        <f t="shared" si="874"/>
        <v>1</v>
      </c>
      <c r="AI2241" s="40">
        <f t="shared" si="875"/>
        <v>4.3921512084034831E-2</v>
      </c>
      <c r="AJ2241" s="3">
        <f t="shared" si="876"/>
        <v>2.4700460829493065E-2</v>
      </c>
      <c r="AK2241" s="3">
        <f t="shared" si="877"/>
        <v>0.75776648428321081</v>
      </c>
    </row>
    <row r="2242" spans="1:37" s="3" customFormat="1" x14ac:dyDescent="0.25">
      <c r="A2242" s="9">
        <v>41980</v>
      </c>
      <c r="B2242" s="1" t="s">
        <v>33</v>
      </c>
      <c r="C2242" s="1" t="s">
        <v>39</v>
      </c>
      <c r="D2242">
        <v>34</v>
      </c>
      <c r="E2242" s="1">
        <v>17</v>
      </c>
      <c r="F2242">
        <f t="shared" si="853"/>
        <v>1</v>
      </c>
      <c r="G2242">
        <f t="shared" si="854"/>
        <v>0</v>
      </c>
      <c r="H2242" s="4">
        <v>1.2170000000000001</v>
      </c>
      <c r="I2242" s="4">
        <v>4.93</v>
      </c>
      <c r="J2242" s="4">
        <v>1.208</v>
      </c>
      <c r="K2242" s="4">
        <v>5.08</v>
      </c>
      <c r="L2242" s="18">
        <f t="shared" si="855"/>
        <v>80</v>
      </c>
      <c r="M2242" s="18">
        <f t="shared" si="856"/>
        <v>20</v>
      </c>
      <c r="N2242" s="18">
        <f t="shared" si="857"/>
        <v>80</v>
      </c>
      <c r="O2242" s="18">
        <f t="shared" si="858"/>
        <v>15</v>
      </c>
      <c r="P2242" s="4">
        <f t="shared" si="859"/>
        <v>201412</v>
      </c>
      <c r="Q2242" s="23">
        <f t="shared" si="860"/>
        <v>1.2170000000000001</v>
      </c>
      <c r="R2242" s="23">
        <f t="shared" si="861"/>
        <v>-4.8627478570842264</v>
      </c>
      <c r="S2242" s="22">
        <f t="shared" si="862"/>
        <v>-3.6457478570842263</v>
      </c>
      <c r="T2242" s="5">
        <f t="shared" si="863"/>
        <v>4.0509449465899747</v>
      </c>
      <c r="U2242" s="5"/>
      <c r="V2242" s="5"/>
      <c r="W2242" s="5">
        <f t="shared" si="864"/>
        <v>0.21700000000000008</v>
      </c>
      <c r="X2242" s="4">
        <f t="shared" si="865"/>
        <v>0.20799999999999996</v>
      </c>
      <c r="Y2242" s="4">
        <f t="shared" si="866"/>
        <v>-9.000000000000119E-3</v>
      </c>
      <c r="Z2242" s="30">
        <f t="shared" si="867"/>
        <v>2014</v>
      </c>
      <c r="AA2242" s="4">
        <f t="shared" si="868"/>
        <v>-1</v>
      </c>
      <c r="AB2242" s="4">
        <f t="shared" si="869"/>
        <v>-1</v>
      </c>
      <c r="AC2242" s="4">
        <f t="shared" si="870"/>
        <v>0</v>
      </c>
      <c r="AD2242" s="4"/>
      <c r="AE2242" s="4">
        <f t="shared" si="871"/>
        <v>-6.1218826013376137E-3</v>
      </c>
      <c r="AF2242" s="31">
        <f t="shared" si="872"/>
        <v>-0.78299999999999992</v>
      </c>
      <c r="AG2242" s="31">
        <f t="shared" si="873"/>
        <v>-0.79200000000000004</v>
      </c>
      <c r="AH2242" s="3">
        <f t="shared" si="874"/>
        <v>0</v>
      </c>
      <c r="AI2242" s="40" t="b">
        <f t="shared" si="875"/>
        <v>0</v>
      </c>
      <c r="AJ2242" s="3">
        <f t="shared" si="876"/>
        <v>2.3945013827883499E-2</v>
      </c>
      <c r="AK2242" s="3">
        <f t="shared" si="877"/>
        <v>0.82923918531963869</v>
      </c>
    </row>
    <row r="2243" spans="1:37" s="3" customFormat="1" x14ac:dyDescent="0.25">
      <c r="A2243" s="9">
        <v>41980</v>
      </c>
      <c r="B2243" s="1" t="s">
        <v>56</v>
      </c>
      <c r="C2243" s="1" t="s">
        <v>47</v>
      </c>
      <c r="D2243">
        <v>13</v>
      </c>
      <c r="E2243" s="1">
        <v>27</v>
      </c>
      <c r="F2243">
        <f t="shared" ref="F2243:F2306" si="878">IF(D2243&gt;E2243,1,0)</f>
        <v>0</v>
      </c>
      <c r="G2243">
        <f t="shared" ref="G2243:G2306" si="879">IF(E2243&gt;D2243,1,0)</f>
        <v>1</v>
      </c>
      <c r="H2243" s="4">
        <v>3.04</v>
      </c>
      <c r="I2243" s="4">
        <v>1.4379999999999999</v>
      </c>
      <c r="J2243" s="4">
        <v>3.43</v>
      </c>
      <c r="K2243" s="4">
        <v>1.3640000000000001</v>
      </c>
      <c r="L2243" s="18">
        <f t="shared" ref="L2243:L2306" si="880">INT(100/H2243/10)*10</f>
        <v>30</v>
      </c>
      <c r="M2243" s="18">
        <f t="shared" ref="M2243:M2306" si="881">INT(100/I2243/5)*5</f>
        <v>65</v>
      </c>
      <c r="N2243" s="18">
        <f t="shared" ref="N2243:N2306" si="882">INT(100/J2243/5)*5</f>
        <v>25</v>
      </c>
      <c r="O2243" s="18">
        <f t="shared" ref="O2243:O2306" si="883">INT(100/K2243/5)*5</f>
        <v>70</v>
      </c>
      <c r="P2243" s="4">
        <f t="shared" ref="P2243:P2306" si="884">YEAR(A2243)*100+MONTH(A2243)</f>
        <v>201412</v>
      </c>
      <c r="Q2243" s="23">
        <f t="shared" ref="Q2243:Q2306" si="885">IF(F2243=1,H2243,H2243/I2243)</f>
        <v>2.1140472878998611</v>
      </c>
      <c r="R2243" s="23">
        <f t="shared" ref="R2243:R2306" si="886">-1/(H2243-1)-1/(I2243-1)</f>
        <v>-2.7733011012624229</v>
      </c>
      <c r="S2243" s="22">
        <f t="shared" ref="S2243:S2306" si="887">Q2243+R2243</f>
        <v>-0.65925381336256184</v>
      </c>
      <c r="T2243" s="5">
        <f t="shared" ref="T2243:T2306" si="888">I2243/H2243</f>
        <v>0.47302631578947368</v>
      </c>
      <c r="U2243" s="5"/>
      <c r="V2243" s="5"/>
      <c r="W2243" s="5">
        <f t="shared" ref="W2243:W2306" si="889">H2243*F2243-1</f>
        <v>-1</v>
      </c>
      <c r="X2243" s="4">
        <f t="shared" ref="X2243:X2306" si="890">J2243*F2243-1</f>
        <v>-1</v>
      </c>
      <c r="Y2243" s="4">
        <f t="shared" ref="Y2243:Y2306" si="891">X2243-W2243</f>
        <v>0</v>
      </c>
      <c r="Z2243" s="30">
        <f t="shared" ref="Z2243:Z2306" si="892">YEAR(A2243)</f>
        <v>2014</v>
      </c>
      <c r="AA2243" s="4">
        <f t="shared" ref="AA2243:AA2306" si="893">I2243*G2243-1</f>
        <v>0.43799999999999994</v>
      </c>
      <c r="AB2243" s="4">
        <f t="shared" ref="AB2243:AB2306" si="894">G2243*K2243-1</f>
        <v>0.3640000000000001</v>
      </c>
      <c r="AC2243" s="4">
        <f t="shared" ref="AC2243:AC2306" si="895">AB2243-AA2243</f>
        <v>-7.3999999999999844E-2</v>
      </c>
      <c r="AD2243" s="4"/>
      <c r="AE2243" s="4">
        <f t="shared" ref="AE2243:AE2306" si="896">(1/H2243-1/J2243)</f>
        <v>3.7402178916679518E-2</v>
      </c>
      <c r="AF2243" s="31">
        <f t="shared" ref="AF2243:AF2306" si="897">H2243*F2243+I2243*G2243-2</f>
        <v>-0.56200000000000006</v>
      </c>
      <c r="AG2243" s="31">
        <f t="shared" ref="AG2243:AG2306" si="898">F2243*J2243+G2243*K2243-2</f>
        <v>-0.6359999999999999</v>
      </c>
      <c r="AH2243" s="3">
        <f t="shared" ref="AH2243:AH2306" si="899">IF(OR((1/H2243+1/K2243)&lt;1,(1/I2243+1/J2243)&lt;1),1,0)</f>
        <v>1</v>
      </c>
      <c r="AI2243" s="40">
        <f t="shared" ref="AI2243:AI2306" si="900">IF(MIN(1/H2243+1/K2243,1/I2243+1/J2243)&lt;0.99,1-MIN(1/H2243+1/K2243,1/I2243+1/J2243))</f>
        <v>1.3044518423304119E-2</v>
      </c>
      <c r="AJ2243" s="3">
        <f t="shared" ref="AJ2243:AJ2306" si="901">1-H2243*I2243/(H2243+I2243)</f>
        <v>2.3778472532380412E-2</v>
      </c>
      <c r="AK2243" s="3">
        <f t="shared" ref="AK2243:AK2306" si="902">1-(1/H2243+1/I2243)/H2243/I2243</f>
        <v>0.76567471714795421</v>
      </c>
    </row>
    <row r="2244" spans="1:37" s="3" customFormat="1" x14ac:dyDescent="0.25">
      <c r="A2244" s="9">
        <v>41980</v>
      </c>
      <c r="B2244" s="1" t="s">
        <v>51</v>
      </c>
      <c r="C2244" s="1" t="s">
        <v>43</v>
      </c>
      <c r="D2244">
        <v>13</v>
      </c>
      <c r="E2244" s="1">
        <v>28</v>
      </c>
      <c r="F2244">
        <f t="shared" si="878"/>
        <v>0</v>
      </c>
      <c r="G2244">
        <f t="shared" si="879"/>
        <v>1</v>
      </c>
      <c r="H2244" s="4">
        <v>1.7350000000000001</v>
      </c>
      <c r="I2244" s="4">
        <v>2.23</v>
      </c>
      <c r="J2244" s="4">
        <v>1.617</v>
      </c>
      <c r="K2244" s="4">
        <v>2.46</v>
      </c>
      <c r="L2244" s="18">
        <f t="shared" si="880"/>
        <v>50</v>
      </c>
      <c r="M2244" s="18">
        <f t="shared" si="881"/>
        <v>40</v>
      </c>
      <c r="N2244" s="18">
        <f t="shared" si="882"/>
        <v>60</v>
      </c>
      <c r="O2244" s="18">
        <f t="shared" si="883"/>
        <v>40</v>
      </c>
      <c r="P2244" s="4">
        <f t="shared" si="884"/>
        <v>201412</v>
      </c>
      <c r="Q2244" s="23">
        <f t="shared" si="885"/>
        <v>0.77802690582959644</v>
      </c>
      <c r="R2244" s="23">
        <f t="shared" si="886"/>
        <v>-2.1735523477683754</v>
      </c>
      <c r="S2244" s="22">
        <f t="shared" si="887"/>
        <v>-1.395525441938779</v>
      </c>
      <c r="T2244" s="5">
        <f t="shared" si="888"/>
        <v>1.2853025936599423</v>
      </c>
      <c r="U2244" s="5"/>
      <c r="V2244" s="5"/>
      <c r="W2244" s="5">
        <f t="shared" si="889"/>
        <v>-1</v>
      </c>
      <c r="X2244" s="4">
        <f t="shared" si="890"/>
        <v>-1</v>
      </c>
      <c r="Y2244" s="4">
        <f t="shared" si="891"/>
        <v>0</v>
      </c>
      <c r="Z2244" s="30">
        <f t="shared" si="892"/>
        <v>2014</v>
      </c>
      <c r="AA2244" s="4">
        <f t="shared" si="893"/>
        <v>1.23</v>
      </c>
      <c r="AB2244" s="4">
        <f t="shared" si="894"/>
        <v>1.46</v>
      </c>
      <c r="AC2244" s="4">
        <f t="shared" si="895"/>
        <v>0.22999999999999998</v>
      </c>
      <c r="AD2244" s="4"/>
      <c r="AE2244" s="4">
        <f t="shared" si="896"/>
        <v>-4.2060313777069647E-2</v>
      </c>
      <c r="AF2244" s="31">
        <f t="shared" si="897"/>
        <v>0.22999999999999998</v>
      </c>
      <c r="AG2244" s="31">
        <f t="shared" si="898"/>
        <v>0.45999999999999996</v>
      </c>
      <c r="AH2244" s="3">
        <f t="shared" si="899"/>
        <v>1</v>
      </c>
      <c r="AI2244" s="40">
        <f t="shared" si="900"/>
        <v>1.7127058878657953E-2</v>
      </c>
      <c r="AJ2244" s="3">
        <f t="shared" si="901"/>
        <v>2.4199243379571134E-2</v>
      </c>
      <c r="AK2244" s="3">
        <f t="shared" si="902"/>
        <v>0.73512894137986473</v>
      </c>
    </row>
    <row r="2245" spans="1:37" s="3" customFormat="1" x14ac:dyDescent="0.25">
      <c r="A2245" s="9">
        <v>41980</v>
      </c>
      <c r="B2245" s="1" t="s">
        <v>60</v>
      </c>
      <c r="C2245" s="1" t="s">
        <v>53</v>
      </c>
      <c r="D2245">
        <v>30</v>
      </c>
      <c r="E2245" s="1">
        <v>24</v>
      </c>
      <c r="F2245">
        <f t="shared" si="878"/>
        <v>1</v>
      </c>
      <c r="G2245">
        <f t="shared" si="879"/>
        <v>0</v>
      </c>
      <c r="H2245" s="4">
        <v>1.4</v>
      </c>
      <c r="I2245" s="4">
        <v>3.22</v>
      </c>
      <c r="J2245" s="4">
        <v>1.458</v>
      </c>
      <c r="K2245" s="4">
        <v>2.95</v>
      </c>
      <c r="L2245" s="18">
        <f t="shared" si="880"/>
        <v>70</v>
      </c>
      <c r="M2245" s="18">
        <f t="shared" si="881"/>
        <v>30</v>
      </c>
      <c r="N2245" s="18">
        <f t="shared" si="882"/>
        <v>65</v>
      </c>
      <c r="O2245" s="18">
        <f t="shared" si="883"/>
        <v>30</v>
      </c>
      <c r="P2245" s="4">
        <f t="shared" si="884"/>
        <v>201412</v>
      </c>
      <c r="Q2245" s="23">
        <f t="shared" si="885"/>
        <v>1.4</v>
      </c>
      <c r="R2245" s="23">
        <f t="shared" si="886"/>
        <v>-2.9504504504504507</v>
      </c>
      <c r="S2245" s="22">
        <f t="shared" si="887"/>
        <v>-1.5504504504504508</v>
      </c>
      <c r="T2245" s="5">
        <f t="shared" si="888"/>
        <v>2.3000000000000003</v>
      </c>
      <c r="U2245" s="5"/>
      <c r="V2245" s="5"/>
      <c r="W2245" s="5">
        <f t="shared" si="889"/>
        <v>0.39999999999999991</v>
      </c>
      <c r="X2245" s="4">
        <f t="shared" si="890"/>
        <v>0.45799999999999996</v>
      </c>
      <c r="Y2245" s="4">
        <f t="shared" si="891"/>
        <v>5.8000000000000052E-2</v>
      </c>
      <c r="Z2245" s="30">
        <f t="shared" si="892"/>
        <v>2014</v>
      </c>
      <c r="AA2245" s="4">
        <f t="shared" si="893"/>
        <v>-1</v>
      </c>
      <c r="AB2245" s="4">
        <f t="shared" si="894"/>
        <v>-1</v>
      </c>
      <c r="AC2245" s="4">
        <f t="shared" si="895"/>
        <v>0</v>
      </c>
      <c r="AD2245" s="4"/>
      <c r="AE2245" s="4">
        <f t="shared" si="896"/>
        <v>2.8414658044287666E-2</v>
      </c>
      <c r="AF2245" s="31">
        <f t="shared" si="897"/>
        <v>-0.60000000000000009</v>
      </c>
      <c r="AG2245" s="31">
        <f t="shared" si="898"/>
        <v>-0.54200000000000004</v>
      </c>
      <c r="AH2245" s="3">
        <f t="shared" si="899"/>
        <v>1</v>
      </c>
      <c r="AI2245" s="40" t="b">
        <f t="shared" si="900"/>
        <v>0</v>
      </c>
      <c r="AJ2245" s="3">
        <f t="shared" si="901"/>
        <v>2.4242424242424288E-2</v>
      </c>
      <c r="AK2245" s="3">
        <f t="shared" si="902"/>
        <v>0.77266088720122128</v>
      </c>
    </row>
    <row r="2246" spans="1:37" s="3" customFormat="1" x14ac:dyDescent="0.25">
      <c r="A2246" s="9">
        <v>41980</v>
      </c>
      <c r="B2246" s="1" t="s">
        <v>42</v>
      </c>
      <c r="C2246" s="1" t="s">
        <v>40</v>
      </c>
      <c r="D2246">
        <v>10</v>
      </c>
      <c r="E2246" s="1">
        <v>41</v>
      </c>
      <c r="F2246">
        <f t="shared" si="878"/>
        <v>0</v>
      </c>
      <c r="G2246">
        <f t="shared" si="879"/>
        <v>1</v>
      </c>
      <c r="H2246" s="4">
        <v>1.222</v>
      </c>
      <c r="I2246" s="4">
        <v>4.8499999999999996</v>
      </c>
      <c r="J2246" s="4">
        <v>1.25</v>
      </c>
      <c r="K2246" s="4">
        <v>4.46</v>
      </c>
      <c r="L2246" s="18">
        <f t="shared" si="880"/>
        <v>80</v>
      </c>
      <c r="M2246" s="18">
        <f t="shared" si="881"/>
        <v>20</v>
      </c>
      <c r="N2246" s="18">
        <f t="shared" si="882"/>
        <v>80</v>
      </c>
      <c r="O2246" s="18">
        <f t="shared" si="883"/>
        <v>20</v>
      </c>
      <c r="P2246" s="4">
        <f t="shared" si="884"/>
        <v>201412</v>
      </c>
      <c r="Q2246" s="23">
        <f t="shared" si="885"/>
        <v>0.25195876288659796</v>
      </c>
      <c r="R2246" s="23">
        <f t="shared" si="886"/>
        <v>-4.7642447642447641</v>
      </c>
      <c r="S2246" s="22">
        <f t="shared" si="887"/>
        <v>-4.5122860013581665</v>
      </c>
      <c r="T2246" s="5">
        <f t="shared" si="888"/>
        <v>3.9689034369885432</v>
      </c>
      <c r="U2246" s="5"/>
      <c r="V2246" s="5"/>
      <c r="W2246" s="5">
        <f t="shared" si="889"/>
        <v>-1</v>
      </c>
      <c r="X2246" s="4">
        <f t="shared" si="890"/>
        <v>-1</v>
      </c>
      <c r="Y2246" s="4">
        <f t="shared" si="891"/>
        <v>0</v>
      </c>
      <c r="Z2246" s="30">
        <f t="shared" si="892"/>
        <v>2014</v>
      </c>
      <c r="AA2246" s="4">
        <f t="shared" si="893"/>
        <v>3.8499999999999996</v>
      </c>
      <c r="AB2246" s="4">
        <f t="shared" si="894"/>
        <v>3.46</v>
      </c>
      <c r="AC2246" s="4">
        <f t="shared" si="895"/>
        <v>-0.38999999999999968</v>
      </c>
      <c r="AD2246" s="4"/>
      <c r="AE2246" s="4">
        <f t="shared" si="896"/>
        <v>1.833060556464805E-2</v>
      </c>
      <c r="AF2246" s="31">
        <f t="shared" si="897"/>
        <v>2.8499999999999996</v>
      </c>
      <c r="AG2246" s="31">
        <f t="shared" si="898"/>
        <v>2.46</v>
      </c>
      <c r="AH2246" s="3">
        <f t="shared" si="899"/>
        <v>0</v>
      </c>
      <c r="AI2246" s="40" t="b">
        <f t="shared" si="900"/>
        <v>0</v>
      </c>
      <c r="AJ2246" s="3">
        <f t="shared" si="901"/>
        <v>2.392951251646902E-2</v>
      </c>
      <c r="AK2246" s="3">
        <f t="shared" si="902"/>
        <v>0.8271354763063834</v>
      </c>
    </row>
    <row r="2247" spans="1:37" s="3" customFormat="1" x14ac:dyDescent="0.25">
      <c r="A2247" s="9">
        <v>41980</v>
      </c>
      <c r="B2247" s="1" t="s">
        <v>50</v>
      </c>
      <c r="C2247" s="1" t="s">
        <v>34</v>
      </c>
      <c r="D2247">
        <v>7</v>
      </c>
      <c r="E2247" s="1">
        <v>36</v>
      </c>
      <c r="F2247">
        <f t="shared" si="878"/>
        <v>0</v>
      </c>
      <c r="G2247">
        <f t="shared" si="879"/>
        <v>1</v>
      </c>
      <c r="H2247" s="4">
        <v>2.02</v>
      </c>
      <c r="I2247" s="4">
        <v>1.8839999999999999</v>
      </c>
      <c r="J2247" s="4">
        <v>2.29</v>
      </c>
      <c r="K2247" s="4">
        <v>1.6990000000000001</v>
      </c>
      <c r="L2247" s="18">
        <f t="shared" si="880"/>
        <v>40</v>
      </c>
      <c r="M2247" s="18">
        <f t="shared" si="881"/>
        <v>50</v>
      </c>
      <c r="N2247" s="18">
        <f t="shared" si="882"/>
        <v>40</v>
      </c>
      <c r="O2247" s="18">
        <f t="shared" si="883"/>
        <v>55</v>
      </c>
      <c r="P2247" s="4">
        <f t="shared" si="884"/>
        <v>201412</v>
      </c>
      <c r="Q2247" s="23">
        <f t="shared" si="885"/>
        <v>1.0721868365180467</v>
      </c>
      <c r="R2247" s="23">
        <f t="shared" si="886"/>
        <v>-2.1116138763197587</v>
      </c>
      <c r="S2247" s="22">
        <f t="shared" si="887"/>
        <v>-1.039427039801712</v>
      </c>
      <c r="T2247" s="5">
        <f t="shared" si="888"/>
        <v>0.93267326732673261</v>
      </c>
      <c r="U2247" s="5"/>
      <c r="V2247" s="5"/>
      <c r="W2247" s="5">
        <f t="shared" si="889"/>
        <v>-1</v>
      </c>
      <c r="X2247" s="4">
        <f t="shared" si="890"/>
        <v>-1</v>
      </c>
      <c r="Y2247" s="4">
        <f t="shared" si="891"/>
        <v>0</v>
      </c>
      <c r="Z2247" s="30">
        <f t="shared" si="892"/>
        <v>2014</v>
      </c>
      <c r="AA2247" s="4">
        <f t="shared" si="893"/>
        <v>0.8839999999999999</v>
      </c>
      <c r="AB2247" s="4">
        <f t="shared" si="894"/>
        <v>0.69900000000000007</v>
      </c>
      <c r="AC2247" s="4">
        <f t="shared" si="895"/>
        <v>-0.18499999999999983</v>
      </c>
      <c r="AD2247" s="4"/>
      <c r="AE2247" s="4">
        <f t="shared" si="896"/>
        <v>5.8368282243071445E-2</v>
      </c>
      <c r="AF2247" s="31">
        <f t="shared" si="897"/>
        <v>-0.1160000000000001</v>
      </c>
      <c r="AG2247" s="31">
        <f t="shared" si="898"/>
        <v>-0.30099999999999993</v>
      </c>
      <c r="AH2247" s="3">
        <f t="shared" si="899"/>
        <v>1</v>
      </c>
      <c r="AI2247" s="40">
        <f t="shared" si="900"/>
        <v>3.2533214659880016E-2</v>
      </c>
      <c r="AJ2247" s="3">
        <f t="shared" si="901"/>
        <v>2.5184426229508228E-2</v>
      </c>
      <c r="AK2247" s="3">
        <f t="shared" si="902"/>
        <v>0.73044631509133939</v>
      </c>
    </row>
    <row r="2248" spans="1:37" s="3" customFormat="1" x14ac:dyDescent="0.25">
      <c r="A2248" s="9">
        <v>41980</v>
      </c>
      <c r="B2248" s="1" t="s">
        <v>48</v>
      </c>
      <c r="C2248" s="1" t="s">
        <v>59</v>
      </c>
      <c r="D2248">
        <v>0</v>
      </c>
      <c r="E2248" s="1">
        <v>24</v>
      </c>
      <c r="F2248">
        <f t="shared" si="878"/>
        <v>0</v>
      </c>
      <c r="G2248">
        <f t="shared" si="879"/>
        <v>1</v>
      </c>
      <c r="H2248" s="4">
        <v>2.2799999999999998</v>
      </c>
      <c r="I2248" s="4">
        <v>1.7090000000000001</v>
      </c>
      <c r="J2248" s="4">
        <v>2.21</v>
      </c>
      <c r="K2248" s="4">
        <v>1.746</v>
      </c>
      <c r="L2248" s="18">
        <f t="shared" si="880"/>
        <v>40</v>
      </c>
      <c r="M2248" s="18">
        <f t="shared" si="881"/>
        <v>55</v>
      </c>
      <c r="N2248" s="18">
        <f t="shared" si="882"/>
        <v>45</v>
      </c>
      <c r="O2248" s="18">
        <f t="shared" si="883"/>
        <v>55</v>
      </c>
      <c r="P2248" s="4">
        <f t="shared" si="884"/>
        <v>201412</v>
      </c>
      <c r="Q2248" s="23">
        <f t="shared" si="885"/>
        <v>1.3341135166764189</v>
      </c>
      <c r="R2248" s="23">
        <f t="shared" si="886"/>
        <v>-2.1916872355430184</v>
      </c>
      <c r="S2248" s="22">
        <f t="shared" si="887"/>
        <v>-0.8575737188665995</v>
      </c>
      <c r="T2248" s="5">
        <f t="shared" si="888"/>
        <v>0.74956140350877198</v>
      </c>
      <c r="U2248" s="5"/>
      <c r="V2248" s="5"/>
      <c r="W2248" s="5">
        <f t="shared" si="889"/>
        <v>-1</v>
      </c>
      <c r="X2248" s="4">
        <f t="shared" si="890"/>
        <v>-1</v>
      </c>
      <c r="Y2248" s="4">
        <f t="shared" si="891"/>
        <v>0</v>
      </c>
      <c r="Z2248" s="30">
        <f t="shared" si="892"/>
        <v>2014</v>
      </c>
      <c r="AA2248" s="4">
        <f t="shared" si="893"/>
        <v>0.70900000000000007</v>
      </c>
      <c r="AB2248" s="4">
        <f t="shared" si="894"/>
        <v>0.746</v>
      </c>
      <c r="AC2248" s="4">
        <f t="shared" si="895"/>
        <v>3.6999999999999922E-2</v>
      </c>
      <c r="AD2248" s="4"/>
      <c r="AE2248" s="4">
        <f t="shared" si="896"/>
        <v>-1.3892196554735226E-2</v>
      </c>
      <c r="AF2248" s="31">
        <f t="shared" si="897"/>
        <v>-0.29099999999999993</v>
      </c>
      <c r="AG2248" s="31">
        <f t="shared" si="898"/>
        <v>-0.254</v>
      </c>
      <c r="AH2248" s="3">
        <f t="shared" si="899"/>
        <v>0</v>
      </c>
      <c r="AI2248" s="40" t="b">
        <f t="shared" si="900"/>
        <v>0</v>
      </c>
      <c r="AJ2248" s="3">
        <f t="shared" si="901"/>
        <v>2.3183755327149669E-2</v>
      </c>
      <c r="AK2248" s="3">
        <f t="shared" si="902"/>
        <v>0.73726966664041527</v>
      </c>
    </row>
    <row r="2249" spans="1:37" s="3" customFormat="1" x14ac:dyDescent="0.25">
      <c r="A2249" s="9">
        <v>41977</v>
      </c>
      <c r="B2249" s="1" t="s">
        <v>45</v>
      </c>
      <c r="C2249" s="1" t="s">
        <v>37</v>
      </c>
      <c r="D2249">
        <v>28</v>
      </c>
      <c r="E2249" s="1">
        <v>41</v>
      </c>
      <c r="F2249">
        <f t="shared" si="878"/>
        <v>0</v>
      </c>
      <c r="G2249">
        <f t="shared" si="879"/>
        <v>1</v>
      </c>
      <c r="H2249" s="4">
        <v>2.73</v>
      </c>
      <c r="I2249" s="4">
        <v>1.52</v>
      </c>
      <c r="J2249" s="4">
        <v>2.68</v>
      </c>
      <c r="K2249" s="4">
        <v>1.534</v>
      </c>
      <c r="L2249" s="18">
        <f t="shared" si="880"/>
        <v>30</v>
      </c>
      <c r="M2249" s="18">
        <f t="shared" si="881"/>
        <v>65</v>
      </c>
      <c r="N2249" s="18">
        <f t="shared" si="882"/>
        <v>35</v>
      </c>
      <c r="O2249" s="18">
        <f t="shared" si="883"/>
        <v>65</v>
      </c>
      <c r="P2249" s="4">
        <f t="shared" si="884"/>
        <v>201412</v>
      </c>
      <c r="Q2249" s="23">
        <f t="shared" si="885"/>
        <v>1.7960526315789473</v>
      </c>
      <c r="R2249" s="23">
        <f t="shared" si="886"/>
        <v>-2.5011116051578477</v>
      </c>
      <c r="S2249" s="22">
        <f t="shared" si="887"/>
        <v>-0.70505897357890035</v>
      </c>
      <c r="T2249" s="5">
        <f t="shared" si="888"/>
        <v>0.5567765567765568</v>
      </c>
      <c r="U2249" s="5"/>
      <c r="V2249" s="5"/>
      <c r="W2249" s="5">
        <f t="shared" si="889"/>
        <v>-1</v>
      </c>
      <c r="X2249" s="4">
        <f t="shared" si="890"/>
        <v>-1</v>
      </c>
      <c r="Y2249" s="4">
        <f t="shared" si="891"/>
        <v>0</v>
      </c>
      <c r="Z2249" s="30">
        <f t="shared" si="892"/>
        <v>2014</v>
      </c>
      <c r="AA2249" s="4">
        <f t="shared" si="893"/>
        <v>0.52</v>
      </c>
      <c r="AB2249" s="4">
        <f t="shared" si="894"/>
        <v>0.53400000000000003</v>
      </c>
      <c r="AC2249" s="4">
        <f t="shared" si="895"/>
        <v>1.4000000000000012E-2</v>
      </c>
      <c r="AD2249" s="4"/>
      <c r="AE2249" s="4">
        <f t="shared" si="896"/>
        <v>-6.8339620578426463E-3</v>
      </c>
      <c r="AF2249" s="31">
        <f t="shared" si="897"/>
        <v>-0.48</v>
      </c>
      <c r="AG2249" s="31">
        <f t="shared" si="898"/>
        <v>-0.46599999999999997</v>
      </c>
      <c r="AH2249" s="3">
        <f t="shared" si="899"/>
        <v>0</v>
      </c>
      <c r="AI2249" s="40" t="b">
        <f t="shared" si="900"/>
        <v>0</v>
      </c>
      <c r="AJ2249" s="3">
        <f t="shared" si="901"/>
        <v>2.3623529411764599E-2</v>
      </c>
      <c r="AK2249" s="3">
        <f t="shared" si="902"/>
        <v>0.75318220957623105</v>
      </c>
    </row>
    <row r="2250" spans="1:37" s="3" customFormat="1" x14ac:dyDescent="0.25">
      <c r="A2250" s="9">
        <v>41974</v>
      </c>
      <c r="B2250" s="1" t="s">
        <v>53</v>
      </c>
      <c r="C2250" s="1" t="s">
        <v>51</v>
      </c>
      <c r="D2250">
        <v>13</v>
      </c>
      <c r="E2250" s="1">
        <v>16</v>
      </c>
      <c r="F2250">
        <f t="shared" si="878"/>
        <v>0</v>
      </c>
      <c r="G2250">
        <f t="shared" si="879"/>
        <v>1</v>
      </c>
      <c r="H2250" s="4">
        <v>3.22</v>
      </c>
      <c r="I2250" s="4">
        <v>1.4</v>
      </c>
      <c r="J2250" s="4">
        <v>3.69</v>
      </c>
      <c r="K2250" s="4">
        <v>1.327</v>
      </c>
      <c r="L2250" s="18">
        <f t="shared" si="880"/>
        <v>30</v>
      </c>
      <c r="M2250" s="18">
        <f t="shared" si="881"/>
        <v>70</v>
      </c>
      <c r="N2250" s="18">
        <f t="shared" si="882"/>
        <v>25</v>
      </c>
      <c r="O2250" s="18">
        <f t="shared" si="883"/>
        <v>75</v>
      </c>
      <c r="P2250" s="4">
        <f t="shared" si="884"/>
        <v>201412</v>
      </c>
      <c r="Q2250" s="23">
        <f t="shared" si="885"/>
        <v>2.3000000000000003</v>
      </c>
      <c r="R2250" s="23">
        <f t="shared" si="886"/>
        <v>-2.9504504504504507</v>
      </c>
      <c r="S2250" s="22">
        <f t="shared" si="887"/>
        <v>-0.65045045045045047</v>
      </c>
      <c r="T2250" s="5">
        <f t="shared" si="888"/>
        <v>0.43478260869565211</v>
      </c>
      <c r="U2250" s="5"/>
      <c r="V2250" s="5"/>
      <c r="W2250" s="5">
        <f t="shared" si="889"/>
        <v>-1</v>
      </c>
      <c r="X2250" s="4">
        <f t="shared" si="890"/>
        <v>-1</v>
      </c>
      <c r="Y2250" s="4">
        <f t="shared" si="891"/>
        <v>0</v>
      </c>
      <c r="Z2250" s="30">
        <f t="shared" si="892"/>
        <v>2014</v>
      </c>
      <c r="AA2250" s="4">
        <f t="shared" si="893"/>
        <v>0.39999999999999991</v>
      </c>
      <c r="AB2250" s="4">
        <f t="shared" si="894"/>
        <v>0.32699999999999996</v>
      </c>
      <c r="AC2250" s="4">
        <f t="shared" si="895"/>
        <v>-7.2999999999999954E-2</v>
      </c>
      <c r="AD2250" s="4"/>
      <c r="AE2250" s="4">
        <f t="shared" si="896"/>
        <v>3.9556296184079798E-2</v>
      </c>
      <c r="AF2250" s="31">
        <f t="shared" si="897"/>
        <v>-0.60000000000000009</v>
      </c>
      <c r="AG2250" s="31">
        <f t="shared" si="898"/>
        <v>-0.67300000000000004</v>
      </c>
      <c r="AH2250" s="3">
        <f t="shared" si="899"/>
        <v>1</v>
      </c>
      <c r="AI2250" s="40">
        <f t="shared" si="900"/>
        <v>1.4711575687185396E-2</v>
      </c>
      <c r="AJ2250" s="3">
        <f t="shared" si="901"/>
        <v>2.4242424242424288E-2</v>
      </c>
      <c r="AK2250" s="3">
        <f t="shared" si="902"/>
        <v>0.77266088720122128</v>
      </c>
    </row>
    <row r="2251" spans="1:37" s="3" customFormat="1" x14ac:dyDescent="0.25">
      <c r="A2251" s="9">
        <v>41973</v>
      </c>
      <c r="B2251" s="1" t="s">
        <v>49</v>
      </c>
      <c r="C2251" s="1" t="s">
        <v>35</v>
      </c>
      <c r="D2251">
        <v>16</v>
      </c>
      <c r="E2251" s="1">
        <v>29</v>
      </c>
      <c r="F2251">
        <f t="shared" si="878"/>
        <v>0</v>
      </c>
      <c r="G2251">
        <f t="shared" si="879"/>
        <v>1</v>
      </c>
      <c r="H2251" s="4">
        <v>2.0499999999999998</v>
      </c>
      <c r="I2251" s="4">
        <v>1.8620000000000001</v>
      </c>
      <c r="J2251" s="4">
        <v>1.917</v>
      </c>
      <c r="K2251" s="4">
        <v>1.99</v>
      </c>
      <c r="L2251" s="18">
        <f t="shared" si="880"/>
        <v>40</v>
      </c>
      <c r="M2251" s="18">
        <f t="shared" si="881"/>
        <v>50</v>
      </c>
      <c r="N2251" s="18">
        <f t="shared" si="882"/>
        <v>50</v>
      </c>
      <c r="O2251" s="18">
        <f t="shared" si="883"/>
        <v>50</v>
      </c>
      <c r="P2251" s="4">
        <f t="shared" si="884"/>
        <v>201411</v>
      </c>
      <c r="Q2251" s="23">
        <f t="shared" si="885"/>
        <v>1.1009667024704617</v>
      </c>
      <c r="R2251" s="23">
        <f t="shared" si="886"/>
        <v>-2.1124737598055461</v>
      </c>
      <c r="S2251" s="22">
        <f t="shared" si="887"/>
        <v>-1.0115070573350844</v>
      </c>
      <c r="T2251" s="5">
        <f t="shared" si="888"/>
        <v>0.90829268292682941</v>
      </c>
      <c r="U2251" s="5"/>
      <c r="V2251" s="5"/>
      <c r="W2251" s="5">
        <f t="shared" si="889"/>
        <v>-1</v>
      </c>
      <c r="X2251" s="4">
        <f t="shared" si="890"/>
        <v>-1</v>
      </c>
      <c r="Y2251" s="4">
        <f t="shared" si="891"/>
        <v>0</v>
      </c>
      <c r="Z2251" s="30">
        <f t="shared" si="892"/>
        <v>2014</v>
      </c>
      <c r="AA2251" s="4">
        <f t="shared" si="893"/>
        <v>0.8620000000000001</v>
      </c>
      <c r="AB2251" s="4">
        <f t="shared" si="894"/>
        <v>0.99</v>
      </c>
      <c r="AC2251" s="4">
        <f t="shared" si="895"/>
        <v>0.12799999999999989</v>
      </c>
      <c r="AD2251" s="4"/>
      <c r="AE2251" s="4">
        <f t="shared" si="896"/>
        <v>-3.3843530923572118E-2</v>
      </c>
      <c r="AF2251" s="31">
        <f t="shared" si="897"/>
        <v>-0.1379999999999999</v>
      </c>
      <c r="AG2251" s="31">
        <f t="shared" si="898"/>
        <v>-1.0000000000000009E-2</v>
      </c>
      <c r="AH2251" s="3">
        <f t="shared" si="899"/>
        <v>1</v>
      </c>
      <c r="AI2251" s="40" t="b">
        <f t="shared" si="900"/>
        <v>0</v>
      </c>
      <c r="AJ2251" s="3">
        <f t="shared" si="901"/>
        <v>2.4258691206544003E-2</v>
      </c>
      <c r="AK2251" s="3">
        <f t="shared" si="902"/>
        <v>0.73150773988547524</v>
      </c>
    </row>
    <row r="2252" spans="1:37" s="3" customFormat="1" x14ac:dyDescent="0.25">
      <c r="A2252" s="9">
        <v>41973</v>
      </c>
      <c r="B2252" s="1" t="s">
        <v>62</v>
      </c>
      <c r="C2252" s="1" t="s">
        <v>52</v>
      </c>
      <c r="D2252">
        <v>26</v>
      </c>
      <c r="E2252" s="1">
        <v>21</v>
      </c>
      <c r="F2252">
        <f t="shared" si="878"/>
        <v>1</v>
      </c>
      <c r="G2252">
        <f t="shared" si="879"/>
        <v>0</v>
      </c>
      <c r="H2252" s="4">
        <v>1.591</v>
      </c>
      <c r="I2252" s="4">
        <v>2.52</v>
      </c>
      <c r="J2252" s="4">
        <v>1.625</v>
      </c>
      <c r="K2252" s="4">
        <v>2.44</v>
      </c>
      <c r="L2252" s="18">
        <f t="shared" si="880"/>
        <v>60</v>
      </c>
      <c r="M2252" s="18">
        <f t="shared" si="881"/>
        <v>35</v>
      </c>
      <c r="N2252" s="18">
        <f t="shared" si="882"/>
        <v>60</v>
      </c>
      <c r="O2252" s="18">
        <f t="shared" si="883"/>
        <v>40</v>
      </c>
      <c r="P2252" s="4">
        <f t="shared" si="884"/>
        <v>201411</v>
      </c>
      <c r="Q2252" s="23">
        <f t="shared" si="885"/>
        <v>1.591</v>
      </c>
      <c r="R2252" s="23">
        <f t="shared" si="886"/>
        <v>-2.3499421141686705</v>
      </c>
      <c r="S2252" s="22">
        <f t="shared" si="887"/>
        <v>-0.75894211416867052</v>
      </c>
      <c r="T2252" s="5">
        <f t="shared" si="888"/>
        <v>1.583909490886235</v>
      </c>
      <c r="U2252" s="5"/>
      <c r="V2252" s="5"/>
      <c r="W2252" s="5">
        <f t="shared" si="889"/>
        <v>0.59099999999999997</v>
      </c>
      <c r="X2252" s="4">
        <f t="shared" si="890"/>
        <v>0.625</v>
      </c>
      <c r="Y2252" s="4">
        <f t="shared" si="891"/>
        <v>3.400000000000003E-2</v>
      </c>
      <c r="Z2252" s="30">
        <f t="shared" si="892"/>
        <v>2014</v>
      </c>
      <c r="AA2252" s="4">
        <f t="shared" si="893"/>
        <v>-1</v>
      </c>
      <c r="AB2252" s="4">
        <f t="shared" si="894"/>
        <v>-1</v>
      </c>
      <c r="AC2252" s="4">
        <f t="shared" si="895"/>
        <v>0</v>
      </c>
      <c r="AD2252" s="4"/>
      <c r="AE2252" s="4">
        <f t="shared" si="896"/>
        <v>1.3150896871827134E-2</v>
      </c>
      <c r="AF2252" s="31">
        <f t="shared" si="897"/>
        <v>-0.40900000000000003</v>
      </c>
      <c r="AG2252" s="31">
        <f t="shared" si="898"/>
        <v>-0.375</v>
      </c>
      <c r="AH2252" s="3">
        <f t="shared" si="899"/>
        <v>0</v>
      </c>
      <c r="AI2252" s="40" t="b">
        <f t="shared" si="900"/>
        <v>0</v>
      </c>
      <c r="AJ2252" s="3">
        <f t="shared" si="901"/>
        <v>2.4733641449768862E-2</v>
      </c>
      <c r="AK2252" s="3">
        <f t="shared" si="902"/>
        <v>0.74425565704861685</v>
      </c>
    </row>
    <row r="2253" spans="1:37" s="3" customFormat="1" x14ac:dyDescent="0.25">
      <c r="A2253" s="9">
        <v>41973</v>
      </c>
      <c r="B2253" s="1" t="s">
        <v>41</v>
      </c>
      <c r="C2253" s="1" t="s">
        <v>63</v>
      </c>
      <c r="D2253">
        <v>29</v>
      </c>
      <c r="E2253" s="1">
        <v>18</v>
      </c>
      <c r="F2253">
        <f t="shared" si="878"/>
        <v>1</v>
      </c>
      <c r="G2253">
        <f t="shared" si="879"/>
        <v>0</v>
      </c>
      <c r="H2253" s="4">
        <v>2.21</v>
      </c>
      <c r="I2253" s="4">
        <v>1.746</v>
      </c>
      <c r="J2253" s="4">
        <v>2.06</v>
      </c>
      <c r="K2253" s="4">
        <v>1.8540000000000001</v>
      </c>
      <c r="L2253" s="18">
        <f t="shared" si="880"/>
        <v>40</v>
      </c>
      <c r="M2253" s="18">
        <f t="shared" si="881"/>
        <v>55</v>
      </c>
      <c r="N2253" s="18">
        <f t="shared" si="882"/>
        <v>45</v>
      </c>
      <c r="O2253" s="18">
        <f t="shared" si="883"/>
        <v>50</v>
      </c>
      <c r="P2253" s="4">
        <f t="shared" si="884"/>
        <v>201411</v>
      </c>
      <c r="Q2253" s="23">
        <f t="shared" si="885"/>
        <v>2.21</v>
      </c>
      <c r="R2253" s="23">
        <f t="shared" si="886"/>
        <v>-2.166928854718277</v>
      </c>
      <c r="S2253" s="22">
        <f t="shared" si="887"/>
        <v>4.3071145281722956E-2</v>
      </c>
      <c r="T2253" s="5">
        <f t="shared" si="888"/>
        <v>0.79004524886877825</v>
      </c>
      <c r="U2253" s="5"/>
      <c r="V2253" s="5"/>
      <c r="W2253" s="5">
        <f t="shared" si="889"/>
        <v>1.21</v>
      </c>
      <c r="X2253" s="4">
        <f t="shared" si="890"/>
        <v>1.06</v>
      </c>
      <c r="Y2253" s="4">
        <f t="shared" si="891"/>
        <v>-0.14999999999999991</v>
      </c>
      <c r="Z2253" s="30">
        <f t="shared" si="892"/>
        <v>2014</v>
      </c>
      <c r="AA2253" s="4">
        <f t="shared" si="893"/>
        <v>-1</v>
      </c>
      <c r="AB2253" s="4">
        <f t="shared" si="894"/>
        <v>-1</v>
      </c>
      <c r="AC2253" s="4">
        <f t="shared" si="895"/>
        <v>0</v>
      </c>
      <c r="AD2253" s="4"/>
      <c r="AE2253" s="4">
        <f t="shared" si="896"/>
        <v>-3.2948205421078069E-2</v>
      </c>
      <c r="AF2253" s="31">
        <f t="shared" si="897"/>
        <v>0.20999999999999996</v>
      </c>
      <c r="AG2253" s="31">
        <f t="shared" si="898"/>
        <v>6.0000000000000053E-2</v>
      </c>
      <c r="AH2253" s="3">
        <f t="shared" si="899"/>
        <v>1</v>
      </c>
      <c r="AI2253" s="40" t="b">
        <f t="shared" si="900"/>
        <v>0</v>
      </c>
      <c r="AJ2253" s="3">
        <f t="shared" si="901"/>
        <v>2.4605662285136498E-2</v>
      </c>
      <c r="AK2253" s="3">
        <f t="shared" si="902"/>
        <v>0.73430507639373421</v>
      </c>
    </row>
    <row r="2254" spans="1:37" s="3" customFormat="1" x14ac:dyDescent="0.25">
      <c r="A2254" s="9">
        <v>41973</v>
      </c>
      <c r="B2254" s="1" t="s">
        <v>43</v>
      </c>
      <c r="C2254" s="1" t="s">
        <v>64</v>
      </c>
      <c r="D2254">
        <v>33</v>
      </c>
      <c r="E2254" s="1">
        <v>34</v>
      </c>
      <c r="F2254">
        <f t="shared" si="878"/>
        <v>0</v>
      </c>
      <c r="G2254">
        <f t="shared" si="879"/>
        <v>1</v>
      </c>
      <c r="H2254" s="4">
        <v>1.4039999999999999</v>
      </c>
      <c r="I2254" s="4">
        <v>3.2</v>
      </c>
      <c r="J2254" s="4">
        <v>1.3440000000000001</v>
      </c>
      <c r="K2254" s="4">
        <v>3.56</v>
      </c>
      <c r="L2254" s="18">
        <f t="shared" si="880"/>
        <v>70</v>
      </c>
      <c r="M2254" s="18">
        <f t="shared" si="881"/>
        <v>30</v>
      </c>
      <c r="N2254" s="18">
        <f t="shared" si="882"/>
        <v>70</v>
      </c>
      <c r="O2254" s="18">
        <f t="shared" si="883"/>
        <v>25</v>
      </c>
      <c r="P2254" s="4">
        <f t="shared" si="884"/>
        <v>201411</v>
      </c>
      <c r="Q2254" s="23">
        <f t="shared" si="885"/>
        <v>0.43874999999999997</v>
      </c>
      <c r="R2254" s="23">
        <f t="shared" si="886"/>
        <v>-2.9297929792979303</v>
      </c>
      <c r="S2254" s="22">
        <f t="shared" si="887"/>
        <v>-2.4910429792979301</v>
      </c>
      <c r="T2254" s="5">
        <f t="shared" si="888"/>
        <v>2.2792022792022792</v>
      </c>
      <c r="U2254" s="5"/>
      <c r="V2254" s="5"/>
      <c r="W2254" s="5">
        <f t="shared" si="889"/>
        <v>-1</v>
      </c>
      <c r="X2254" s="4">
        <f t="shared" si="890"/>
        <v>-1</v>
      </c>
      <c r="Y2254" s="4">
        <f t="shared" si="891"/>
        <v>0</v>
      </c>
      <c r="Z2254" s="30">
        <f t="shared" si="892"/>
        <v>2014</v>
      </c>
      <c r="AA2254" s="4">
        <f t="shared" si="893"/>
        <v>2.2000000000000002</v>
      </c>
      <c r="AB2254" s="4">
        <f t="shared" si="894"/>
        <v>2.56</v>
      </c>
      <c r="AC2254" s="4">
        <f t="shared" si="895"/>
        <v>0.35999999999999988</v>
      </c>
      <c r="AD2254" s="4"/>
      <c r="AE2254" s="4">
        <f t="shared" si="896"/>
        <v>-3.179690679690661E-2</v>
      </c>
      <c r="AF2254" s="31">
        <f t="shared" si="897"/>
        <v>1.2000000000000002</v>
      </c>
      <c r="AG2254" s="31">
        <f t="shared" si="898"/>
        <v>1.56</v>
      </c>
      <c r="AH2254" s="3">
        <f t="shared" si="899"/>
        <v>1</v>
      </c>
      <c r="AI2254" s="40" t="b">
        <f t="shared" si="900"/>
        <v>0</v>
      </c>
      <c r="AJ2254" s="3">
        <f t="shared" si="901"/>
        <v>2.4152910512597825E-2</v>
      </c>
      <c r="AK2254" s="3">
        <f t="shared" si="902"/>
        <v>0.77191267978750178</v>
      </c>
    </row>
    <row r="2255" spans="1:37" s="3" customFormat="1" x14ac:dyDescent="0.25">
      <c r="A2255" s="9">
        <v>41973</v>
      </c>
      <c r="B2255" s="1" t="s">
        <v>46</v>
      </c>
      <c r="C2255" s="1" t="s">
        <v>58</v>
      </c>
      <c r="D2255">
        <v>26</v>
      </c>
      <c r="E2255" s="1">
        <v>10</v>
      </c>
      <c r="F2255">
        <f t="shared" si="878"/>
        <v>1</v>
      </c>
      <c r="G2255">
        <f t="shared" si="879"/>
        <v>0</v>
      </c>
      <c r="H2255" s="4">
        <v>1.6990000000000001</v>
      </c>
      <c r="I2255" s="4">
        <v>2.29</v>
      </c>
      <c r="J2255" s="4">
        <v>1.5780000000000001</v>
      </c>
      <c r="K2255" s="4">
        <v>2.56</v>
      </c>
      <c r="L2255" s="18">
        <f t="shared" si="880"/>
        <v>50</v>
      </c>
      <c r="M2255" s="18">
        <f t="shared" si="881"/>
        <v>40</v>
      </c>
      <c r="N2255" s="18">
        <f t="shared" si="882"/>
        <v>60</v>
      </c>
      <c r="O2255" s="18">
        <f t="shared" si="883"/>
        <v>35</v>
      </c>
      <c r="P2255" s="4">
        <f t="shared" si="884"/>
        <v>201411</v>
      </c>
      <c r="Q2255" s="23">
        <f t="shared" si="885"/>
        <v>1.6990000000000001</v>
      </c>
      <c r="R2255" s="23">
        <f t="shared" si="886"/>
        <v>-2.2058089629703561</v>
      </c>
      <c r="S2255" s="22">
        <f t="shared" si="887"/>
        <v>-0.50680896297035605</v>
      </c>
      <c r="T2255" s="5">
        <f t="shared" si="888"/>
        <v>1.3478516774573277</v>
      </c>
      <c r="U2255" s="5"/>
      <c r="V2255" s="5"/>
      <c r="W2255" s="5">
        <f t="shared" si="889"/>
        <v>0.69900000000000007</v>
      </c>
      <c r="X2255" s="4">
        <f t="shared" si="890"/>
        <v>0.57800000000000007</v>
      </c>
      <c r="Y2255" s="4">
        <f t="shared" si="891"/>
        <v>-0.121</v>
      </c>
      <c r="Z2255" s="30">
        <f t="shared" si="892"/>
        <v>2014</v>
      </c>
      <c r="AA2255" s="4">
        <f t="shared" si="893"/>
        <v>-1</v>
      </c>
      <c r="AB2255" s="4">
        <f t="shared" si="894"/>
        <v>-1</v>
      </c>
      <c r="AC2255" s="4">
        <f t="shared" si="895"/>
        <v>0</v>
      </c>
      <c r="AD2255" s="4"/>
      <c r="AE2255" s="4">
        <f t="shared" si="896"/>
        <v>-4.5132042929897587E-2</v>
      </c>
      <c r="AF2255" s="31">
        <f t="shared" si="897"/>
        <v>-0.30099999999999993</v>
      </c>
      <c r="AG2255" s="31">
        <f t="shared" si="898"/>
        <v>-0.42199999999999993</v>
      </c>
      <c r="AH2255" s="3">
        <f t="shared" si="899"/>
        <v>1</v>
      </c>
      <c r="AI2255" s="40">
        <f t="shared" si="900"/>
        <v>2.0793481459682184E-2</v>
      </c>
      <c r="AJ2255" s="3">
        <f t="shared" si="901"/>
        <v>2.4640260716971563E-2</v>
      </c>
      <c r="AK2255" s="3">
        <f t="shared" si="902"/>
        <v>0.73648440997973597</v>
      </c>
    </row>
    <row r="2256" spans="1:37" s="3" customFormat="1" x14ac:dyDescent="0.25">
      <c r="A2256" s="9">
        <v>41973</v>
      </c>
      <c r="B2256" s="1" t="s">
        <v>47</v>
      </c>
      <c r="C2256" s="1" t="s">
        <v>50</v>
      </c>
      <c r="D2256">
        <v>45</v>
      </c>
      <c r="E2256" s="1">
        <v>21</v>
      </c>
      <c r="F2256">
        <f t="shared" si="878"/>
        <v>1</v>
      </c>
      <c r="G2256">
        <f t="shared" si="879"/>
        <v>0</v>
      </c>
      <c r="H2256" s="4">
        <v>1.3859999999999999</v>
      </c>
      <c r="I2256" s="4">
        <v>3.3</v>
      </c>
      <c r="J2256" s="4">
        <v>1.35</v>
      </c>
      <c r="K2256" s="4">
        <v>3.52</v>
      </c>
      <c r="L2256" s="18">
        <f t="shared" si="880"/>
        <v>70</v>
      </c>
      <c r="M2256" s="18">
        <f t="shared" si="881"/>
        <v>30</v>
      </c>
      <c r="N2256" s="18">
        <f t="shared" si="882"/>
        <v>70</v>
      </c>
      <c r="O2256" s="18">
        <f t="shared" si="883"/>
        <v>25</v>
      </c>
      <c r="P2256" s="4">
        <f t="shared" si="884"/>
        <v>201411</v>
      </c>
      <c r="Q2256" s="23">
        <f t="shared" si="885"/>
        <v>1.3859999999999999</v>
      </c>
      <c r="R2256" s="23">
        <f t="shared" si="886"/>
        <v>-3.0254561838251868</v>
      </c>
      <c r="S2256" s="22">
        <f t="shared" si="887"/>
        <v>-1.6394561838251869</v>
      </c>
      <c r="T2256" s="5">
        <f t="shared" si="888"/>
        <v>2.3809523809523809</v>
      </c>
      <c r="U2256" s="5"/>
      <c r="V2256" s="5"/>
      <c r="W2256" s="5">
        <f t="shared" si="889"/>
        <v>0.3859999999999999</v>
      </c>
      <c r="X2256" s="4">
        <f t="shared" si="890"/>
        <v>0.35000000000000009</v>
      </c>
      <c r="Y2256" s="4">
        <f t="shared" si="891"/>
        <v>-3.599999999999981E-2</v>
      </c>
      <c r="Z2256" s="30">
        <f t="shared" si="892"/>
        <v>2014</v>
      </c>
      <c r="AA2256" s="4">
        <f t="shared" si="893"/>
        <v>-1</v>
      </c>
      <c r="AB2256" s="4">
        <f t="shared" si="894"/>
        <v>-1</v>
      </c>
      <c r="AC2256" s="4">
        <f t="shared" si="895"/>
        <v>0</v>
      </c>
      <c r="AD2256" s="4"/>
      <c r="AE2256" s="4">
        <f t="shared" si="896"/>
        <v>-1.9240019240019168E-2</v>
      </c>
      <c r="AF2256" s="31">
        <f t="shared" si="897"/>
        <v>-0.6140000000000001</v>
      </c>
      <c r="AG2256" s="31">
        <f t="shared" si="898"/>
        <v>-0.64999999999999991</v>
      </c>
      <c r="AH2256" s="3">
        <f t="shared" si="899"/>
        <v>0</v>
      </c>
      <c r="AI2256" s="40" t="b">
        <f t="shared" si="900"/>
        <v>0</v>
      </c>
      <c r="AJ2256" s="3">
        <f t="shared" si="901"/>
        <v>2.3943661971831065E-2</v>
      </c>
      <c r="AK2256" s="3">
        <f t="shared" si="902"/>
        <v>0.77600003836393705</v>
      </c>
    </row>
    <row r="2257" spans="1:37" s="3" customFormat="1" x14ac:dyDescent="0.25">
      <c r="A2257" s="9">
        <v>41973</v>
      </c>
      <c r="B2257" s="1" t="s">
        <v>36</v>
      </c>
      <c r="C2257" s="1" t="s">
        <v>48</v>
      </c>
      <c r="D2257">
        <v>49</v>
      </c>
      <c r="E2257" s="1">
        <v>27</v>
      </c>
      <c r="F2257">
        <f t="shared" si="878"/>
        <v>1</v>
      </c>
      <c r="G2257">
        <f t="shared" si="879"/>
        <v>0</v>
      </c>
      <c r="H2257" s="4">
        <v>1.208</v>
      </c>
      <c r="I2257" s="4">
        <v>5.08</v>
      </c>
      <c r="J2257" s="4">
        <v>1.256</v>
      </c>
      <c r="K2257" s="4">
        <v>4.38</v>
      </c>
      <c r="L2257" s="18">
        <f t="shared" si="880"/>
        <v>80</v>
      </c>
      <c r="M2257" s="18">
        <f t="shared" si="881"/>
        <v>15</v>
      </c>
      <c r="N2257" s="18">
        <f t="shared" si="882"/>
        <v>75</v>
      </c>
      <c r="O2257" s="18">
        <f t="shared" si="883"/>
        <v>20</v>
      </c>
      <c r="P2257" s="4">
        <f t="shared" si="884"/>
        <v>201411</v>
      </c>
      <c r="Q2257" s="23">
        <f t="shared" si="885"/>
        <v>1.208</v>
      </c>
      <c r="R2257" s="23">
        <f t="shared" si="886"/>
        <v>-5.0527903469079947</v>
      </c>
      <c r="S2257" s="22">
        <f t="shared" si="887"/>
        <v>-3.8447903469079945</v>
      </c>
      <c r="T2257" s="5">
        <f t="shared" si="888"/>
        <v>4.2052980132450335</v>
      </c>
      <c r="U2257" s="5"/>
      <c r="V2257" s="5"/>
      <c r="W2257" s="5">
        <f t="shared" si="889"/>
        <v>0.20799999999999996</v>
      </c>
      <c r="X2257" s="4">
        <f t="shared" si="890"/>
        <v>0.25600000000000001</v>
      </c>
      <c r="Y2257" s="4">
        <f t="shared" si="891"/>
        <v>4.8000000000000043E-2</v>
      </c>
      <c r="Z2257" s="30">
        <f t="shared" si="892"/>
        <v>2014</v>
      </c>
      <c r="AA2257" s="4">
        <f t="shared" si="893"/>
        <v>-1</v>
      </c>
      <c r="AB2257" s="4">
        <f t="shared" si="894"/>
        <v>-1</v>
      </c>
      <c r="AC2257" s="4">
        <f t="shared" si="895"/>
        <v>0</v>
      </c>
      <c r="AD2257" s="4"/>
      <c r="AE2257" s="4">
        <f t="shared" si="896"/>
        <v>3.1636225587379219E-2</v>
      </c>
      <c r="AF2257" s="31">
        <f t="shared" si="897"/>
        <v>-0.79200000000000004</v>
      </c>
      <c r="AG2257" s="31">
        <f t="shared" si="898"/>
        <v>-0.74399999999999999</v>
      </c>
      <c r="AH2257" s="3">
        <f t="shared" si="899"/>
        <v>1</v>
      </c>
      <c r="AI2257" s="40" t="b">
        <f t="shared" si="900"/>
        <v>0</v>
      </c>
      <c r="AJ2257" s="3">
        <f t="shared" si="901"/>
        <v>2.4071246819338477E-2</v>
      </c>
      <c r="AK2257" s="3">
        <f t="shared" si="902"/>
        <v>0.83302508160211264</v>
      </c>
    </row>
    <row r="2258" spans="1:37" s="3" customFormat="1" x14ac:dyDescent="0.25">
      <c r="A2258" s="9">
        <v>41973</v>
      </c>
      <c r="B2258" s="1" t="s">
        <v>56</v>
      </c>
      <c r="C2258" s="1" t="s">
        <v>34</v>
      </c>
      <c r="D2258">
        <v>25</v>
      </c>
      <c r="E2258" s="1">
        <v>24</v>
      </c>
      <c r="F2258">
        <f t="shared" si="878"/>
        <v>1</v>
      </c>
      <c r="G2258">
        <f t="shared" si="879"/>
        <v>0</v>
      </c>
      <c r="H2258" s="4">
        <v>2.27</v>
      </c>
      <c r="I2258" s="4">
        <v>1.714</v>
      </c>
      <c r="J2258" s="4">
        <v>2.37</v>
      </c>
      <c r="K2258" s="4">
        <v>1.657</v>
      </c>
      <c r="L2258" s="18">
        <f t="shared" si="880"/>
        <v>40</v>
      </c>
      <c r="M2258" s="18">
        <f t="shared" si="881"/>
        <v>55</v>
      </c>
      <c r="N2258" s="18">
        <f t="shared" si="882"/>
        <v>40</v>
      </c>
      <c r="O2258" s="18">
        <f t="shared" si="883"/>
        <v>60</v>
      </c>
      <c r="P2258" s="4">
        <f t="shared" si="884"/>
        <v>201411</v>
      </c>
      <c r="Q2258" s="23">
        <f t="shared" si="885"/>
        <v>2.27</v>
      </c>
      <c r="R2258" s="23">
        <f t="shared" si="886"/>
        <v>-2.1879617988927853</v>
      </c>
      <c r="S2258" s="22">
        <f t="shared" si="887"/>
        <v>8.2038201107214714E-2</v>
      </c>
      <c r="T2258" s="5">
        <f t="shared" si="888"/>
        <v>0.75506607929515412</v>
      </c>
      <c r="U2258" s="5"/>
      <c r="V2258" s="5"/>
      <c r="W2258" s="5">
        <f t="shared" si="889"/>
        <v>1.27</v>
      </c>
      <c r="X2258" s="4">
        <f t="shared" si="890"/>
        <v>1.37</v>
      </c>
      <c r="Y2258" s="4">
        <f t="shared" si="891"/>
        <v>0.10000000000000009</v>
      </c>
      <c r="Z2258" s="30">
        <f t="shared" si="892"/>
        <v>2014</v>
      </c>
      <c r="AA2258" s="4">
        <f t="shared" si="893"/>
        <v>-1</v>
      </c>
      <c r="AB2258" s="4">
        <f t="shared" si="894"/>
        <v>-1</v>
      </c>
      <c r="AC2258" s="4">
        <f t="shared" si="895"/>
        <v>0</v>
      </c>
      <c r="AD2258" s="4"/>
      <c r="AE2258" s="4">
        <f t="shared" si="896"/>
        <v>1.8587706091191314E-2</v>
      </c>
      <c r="AF2258" s="31">
        <f t="shared" si="897"/>
        <v>0.27</v>
      </c>
      <c r="AG2258" s="31">
        <f t="shared" si="898"/>
        <v>0.37000000000000011</v>
      </c>
      <c r="AH2258" s="3">
        <f t="shared" si="899"/>
        <v>0</v>
      </c>
      <c r="AI2258" s="40" t="b">
        <f t="shared" si="900"/>
        <v>0</v>
      </c>
      <c r="AJ2258" s="3">
        <f t="shared" si="901"/>
        <v>2.3398594377510018E-2</v>
      </c>
      <c r="AK2258" s="3">
        <f t="shared" si="902"/>
        <v>0.73682418278000972</v>
      </c>
    </row>
    <row r="2259" spans="1:37" s="3" customFormat="1" x14ac:dyDescent="0.25">
      <c r="A2259" s="9">
        <v>41973</v>
      </c>
      <c r="B2259" s="1" t="s">
        <v>60</v>
      </c>
      <c r="C2259" s="1" t="s">
        <v>40</v>
      </c>
      <c r="D2259">
        <v>31</v>
      </c>
      <c r="E2259" s="1">
        <v>13</v>
      </c>
      <c r="F2259">
        <f t="shared" si="878"/>
        <v>1</v>
      </c>
      <c r="G2259">
        <f t="shared" si="879"/>
        <v>0</v>
      </c>
      <c r="H2259" s="4">
        <v>1.714</v>
      </c>
      <c r="I2259" s="4">
        <v>2.27</v>
      </c>
      <c r="J2259" s="4">
        <v>1.6990000000000001</v>
      </c>
      <c r="K2259" s="4">
        <v>2.29</v>
      </c>
      <c r="L2259" s="18">
        <f t="shared" si="880"/>
        <v>50</v>
      </c>
      <c r="M2259" s="18">
        <f t="shared" si="881"/>
        <v>40</v>
      </c>
      <c r="N2259" s="18">
        <f t="shared" si="882"/>
        <v>55</v>
      </c>
      <c r="O2259" s="18">
        <f t="shared" si="883"/>
        <v>40</v>
      </c>
      <c r="P2259" s="4">
        <f t="shared" si="884"/>
        <v>201411</v>
      </c>
      <c r="Q2259" s="23">
        <f t="shared" si="885"/>
        <v>1.714</v>
      </c>
      <c r="R2259" s="23">
        <f t="shared" si="886"/>
        <v>-2.1879617988927853</v>
      </c>
      <c r="S2259" s="22">
        <f t="shared" si="887"/>
        <v>-0.47396179889278534</v>
      </c>
      <c r="T2259" s="5">
        <f t="shared" si="888"/>
        <v>1.3243873978996499</v>
      </c>
      <c r="U2259" s="5"/>
      <c r="V2259" s="5"/>
      <c r="W2259" s="5">
        <f t="shared" si="889"/>
        <v>0.71399999999999997</v>
      </c>
      <c r="X2259" s="4">
        <f t="shared" si="890"/>
        <v>0.69900000000000007</v>
      </c>
      <c r="Y2259" s="4">
        <f t="shared" si="891"/>
        <v>-1.4999999999999902E-2</v>
      </c>
      <c r="Z2259" s="30">
        <f t="shared" si="892"/>
        <v>2014</v>
      </c>
      <c r="AA2259" s="4">
        <f t="shared" si="893"/>
        <v>-1</v>
      </c>
      <c r="AB2259" s="4">
        <f t="shared" si="894"/>
        <v>-1</v>
      </c>
      <c r="AC2259" s="4">
        <f t="shared" si="895"/>
        <v>0</v>
      </c>
      <c r="AD2259" s="4"/>
      <c r="AE2259" s="4">
        <f t="shared" si="896"/>
        <v>-5.1509467783574792E-3</v>
      </c>
      <c r="AF2259" s="31">
        <f t="shared" si="897"/>
        <v>-0.28600000000000003</v>
      </c>
      <c r="AG2259" s="31">
        <f t="shared" si="898"/>
        <v>-0.30099999999999993</v>
      </c>
      <c r="AH2259" s="3">
        <f t="shared" si="899"/>
        <v>0</v>
      </c>
      <c r="AI2259" s="40" t="b">
        <f t="shared" si="900"/>
        <v>0</v>
      </c>
      <c r="AJ2259" s="3">
        <f t="shared" si="901"/>
        <v>2.3398594377510018E-2</v>
      </c>
      <c r="AK2259" s="3">
        <f t="shared" si="902"/>
        <v>0.73682418278000972</v>
      </c>
    </row>
    <row r="2260" spans="1:37" s="3" customFormat="1" x14ac:dyDescent="0.25">
      <c r="A2260" s="9">
        <v>41973</v>
      </c>
      <c r="B2260" s="1" t="s">
        <v>57</v>
      </c>
      <c r="C2260" s="1" t="s">
        <v>42</v>
      </c>
      <c r="D2260">
        <v>32</v>
      </c>
      <c r="E2260" s="1">
        <v>35</v>
      </c>
      <c r="F2260">
        <f t="shared" si="878"/>
        <v>0</v>
      </c>
      <c r="G2260">
        <f t="shared" si="879"/>
        <v>1</v>
      </c>
      <c r="H2260" s="4">
        <v>1.476</v>
      </c>
      <c r="I2260" s="4">
        <v>2.88</v>
      </c>
      <c r="J2260" s="4">
        <v>1.54</v>
      </c>
      <c r="K2260" s="4">
        <v>2.66</v>
      </c>
      <c r="L2260" s="18">
        <f t="shared" si="880"/>
        <v>60</v>
      </c>
      <c r="M2260" s="18">
        <f t="shared" si="881"/>
        <v>30</v>
      </c>
      <c r="N2260" s="18">
        <f t="shared" si="882"/>
        <v>60</v>
      </c>
      <c r="O2260" s="18">
        <f t="shared" si="883"/>
        <v>35</v>
      </c>
      <c r="P2260" s="4">
        <f t="shared" si="884"/>
        <v>201411</v>
      </c>
      <c r="Q2260" s="23">
        <f t="shared" si="885"/>
        <v>0.51250000000000007</v>
      </c>
      <c r="R2260" s="23">
        <f t="shared" si="886"/>
        <v>-2.6327552297514751</v>
      </c>
      <c r="S2260" s="22">
        <f t="shared" si="887"/>
        <v>-2.120255229751475</v>
      </c>
      <c r="T2260" s="5">
        <f t="shared" si="888"/>
        <v>1.9512195121951219</v>
      </c>
      <c r="U2260" s="5"/>
      <c r="V2260" s="5"/>
      <c r="W2260" s="5">
        <f t="shared" si="889"/>
        <v>-1</v>
      </c>
      <c r="X2260" s="4">
        <f t="shared" si="890"/>
        <v>-1</v>
      </c>
      <c r="Y2260" s="4">
        <f t="shared" si="891"/>
        <v>0</v>
      </c>
      <c r="Z2260" s="30">
        <f t="shared" si="892"/>
        <v>2014</v>
      </c>
      <c r="AA2260" s="4">
        <f t="shared" si="893"/>
        <v>1.88</v>
      </c>
      <c r="AB2260" s="4">
        <f t="shared" si="894"/>
        <v>1.6600000000000001</v>
      </c>
      <c r="AC2260" s="4">
        <f t="shared" si="895"/>
        <v>-0.21999999999999975</v>
      </c>
      <c r="AD2260" s="4"/>
      <c r="AE2260" s="4">
        <f t="shared" si="896"/>
        <v>2.8156125717101355E-2</v>
      </c>
      <c r="AF2260" s="31">
        <f t="shared" si="897"/>
        <v>0.87999999999999989</v>
      </c>
      <c r="AG2260" s="31">
        <f t="shared" si="898"/>
        <v>0.66000000000000014</v>
      </c>
      <c r="AH2260" s="3">
        <f t="shared" si="899"/>
        <v>1</v>
      </c>
      <c r="AI2260" s="40" t="b">
        <f t="shared" si="900"/>
        <v>0</v>
      </c>
      <c r="AJ2260" s="3">
        <f t="shared" si="901"/>
        <v>2.4132231404958793E-2</v>
      </c>
      <c r="AK2260" s="3">
        <f t="shared" si="902"/>
        <v>0.75893720893321548</v>
      </c>
    </row>
    <row r="2261" spans="1:37" s="3" customFormat="1" x14ac:dyDescent="0.25">
      <c r="A2261" s="9">
        <v>41973</v>
      </c>
      <c r="B2261" s="1" t="s">
        <v>59</v>
      </c>
      <c r="C2261" s="1" t="s">
        <v>54</v>
      </c>
      <c r="D2261">
        <v>52</v>
      </c>
      <c r="E2261" s="1">
        <v>0</v>
      </c>
      <c r="F2261">
        <f t="shared" si="878"/>
        <v>1</v>
      </c>
      <c r="G2261">
        <f t="shared" si="879"/>
        <v>0</v>
      </c>
      <c r="H2261" s="4">
        <v>1.327</v>
      </c>
      <c r="I2261" s="4">
        <v>3.69</v>
      </c>
      <c r="J2261" s="4">
        <v>1.3440000000000001</v>
      </c>
      <c r="K2261" s="4">
        <v>3.56</v>
      </c>
      <c r="L2261" s="18">
        <f t="shared" si="880"/>
        <v>70</v>
      </c>
      <c r="M2261" s="18">
        <f t="shared" si="881"/>
        <v>25</v>
      </c>
      <c r="N2261" s="18">
        <f t="shared" si="882"/>
        <v>70</v>
      </c>
      <c r="O2261" s="18">
        <f t="shared" si="883"/>
        <v>25</v>
      </c>
      <c r="P2261" s="4">
        <f t="shared" si="884"/>
        <v>201411</v>
      </c>
      <c r="Q2261" s="23">
        <f t="shared" si="885"/>
        <v>1.327</v>
      </c>
      <c r="R2261" s="23">
        <f t="shared" si="886"/>
        <v>-3.4298511874310793</v>
      </c>
      <c r="S2261" s="22">
        <f t="shared" si="887"/>
        <v>-2.1028511874310793</v>
      </c>
      <c r="T2261" s="5">
        <f t="shared" si="888"/>
        <v>2.7807083647324795</v>
      </c>
      <c r="U2261" s="5"/>
      <c r="V2261" s="5"/>
      <c r="W2261" s="5">
        <f t="shared" si="889"/>
        <v>0.32699999999999996</v>
      </c>
      <c r="X2261" s="4">
        <f t="shared" si="890"/>
        <v>0.34400000000000008</v>
      </c>
      <c r="Y2261" s="4">
        <f t="shared" si="891"/>
        <v>1.7000000000000126E-2</v>
      </c>
      <c r="Z2261" s="30">
        <f t="shared" si="892"/>
        <v>2014</v>
      </c>
      <c r="AA2261" s="4">
        <f t="shared" si="893"/>
        <v>-1</v>
      </c>
      <c r="AB2261" s="4">
        <f t="shared" si="894"/>
        <v>-1</v>
      </c>
      <c r="AC2261" s="4">
        <f t="shared" si="895"/>
        <v>0</v>
      </c>
      <c r="AD2261" s="4"/>
      <c r="AE2261" s="4">
        <f t="shared" si="896"/>
        <v>9.5318835899093068E-3</v>
      </c>
      <c r="AF2261" s="31">
        <f t="shared" si="897"/>
        <v>-0.67300000000000004</v>
      </c>
      <c r="AG2261" s="31">
        <f t="shared" si="898"/>
        <v>-0.65599999999999992</v>
      </c>
      <c r="AH2261" s="3">
        <f t="shared" si="899"/>
        <v>0</v>
      </c>
      <c r="AI2261" s="40" t="b">
        <f t="shared" si="900"/>
        <v>0</v>
      </c>
      <c r="AJ2261" s="3">
        <f t="shared" si="901"/>
        <v>2.3992425752441537E-2</v>
      </c>
      <c r="AK2261" s="3">
        <f t="shared" si="902"/>
        <v>0.79075768178019801</v>
      </c>
    </row>
    <row r="2262" spans="1:37" s="3" customFormat="1" x14ac:dyDescent="0.25">
      <c r="A2262" s="9">
        <v>41973</v>
      </c>
      <c r="B2262" s="1" t="s">
        <v>39</v>
      </c>
      <c r="C2262" s="1" t="s">
        <v>44</v>
      </c>
      <c r="D2262">
        <v>13</v>
      </c>
      <c r="E2262" s="1">
        <v>14</v>
      </c>
      <c r="F2262">
        <f t="shared" si="878"/>
        <v>0</v>
      </c>
      <c r="G2262">
        <f t="shared" si="879"/>
        <v>1</v>
      </c>
      <c r="H2262" s="4">
        <v>2.83</v>
      </c>
      <c r="I2262" s="4">
        <v>1.49</v>
      </c>
      <c r="J2262" s="4">
        <v>3.1</v>
      </c>
      <c r="K2262" s="4">
        <v>1.425</v>
      </c>
      <c r="L2262" s="18">
        <f t="shared" si="880"/>
        <v>30</v>
      </c>
      <c r="M2262" s="18">
        <f t="shared" si="881"/>
        <v>65</v>
      </c>
      <c r="N2262" s="18">
        <f t="shared" si="882"/>
        <v>30</v>
      </c>
      <c r="O2262" s="18">
        <f t="shared" si="883"/>
        <v>70</v>
      </c>
      <c r="P2262" s="4">
        <f t="shared" si="884"/>
        <v>201411</v>
      </c>
      <c r="Q2262" s="23">
        <f t="shared" si="885"/>
        <v>1.8993288590604027</v>
      </c>
      <c r="R2262" s="23">
        <f t="shared" si="886"/>
        <v>-2.5872644139623064</v>
      </c>
      <c r="S2262" s="22">
        <f t="shared" si="887"/>
        <v>-0.68793555490190372</v>
      </c>
      <c r="T2262" s="5">
        <f t="shared" si="888"/>
        <v>0.52650176678445226</v>
      </c>
      <c r="U2262" s="5"/>
      <c r="V2262" s="5"/>
      <c r="W2262" s="5">
        <f t="shared" si="889"/>
        <v>-1</v>
      </c>
      <c r="X2262" s="4">
        <f t="shared" si="890"/>
        <v>-1</v>
      </c>
      <c r="Y2262" s="4">
        <f t="shared" si="891"/>
        <v>0</v>
      </c>
      <c r="Z2262" s="30">
        <f t="shared" si="892"/>
        <v>2014</v>
      </c>
      <c r="AA2262" s="4">
        <f t="shared" si="893"/>
        <v>0.49</v>
      </c>
      <c r="AB2262" s="4">
        <f t="shared" si="894"/>
        <v>0.42500000000000004</v>
      </c>
      <c r="AC2262" s="4">
        <f t="shared" si="895"/>
        <v>-6.4999999999999947E-2</v>
      </c>
      <c r="AD2262" s="4"/>
      <c r="AE2262" s="4">
        <f t="shared" si="896"/>
        <v>3.0776245298073657E-2</v>
      </c>
      <c r="AF2262" s="31">
        <f t="shared" si="897"/>
        <v>-0.51</v>
      </c>
      <c r="AG2262" s="31">
        <f t="shared" si="898"/>
        <v>-0.57499999999999996</v>
      </c>
      <c r="AH2262" s="3">
        <f t="shared" si="899"/>
        <v>1</v>
      </c>
      <c r="AI2262" s="40" t="b">
        <f t="shared" si="900"/>
        <v>0</v>
      </c>
      <c r="AJ2262" s="3">
        <f t="shared" si="901"/>
        <v>2.3912037037037037E-2</v>
      </c>
      <c r="AK2262" s="3">
        <f t="shared" si="902"/>
        <v>0.75703800838174895</v>
      </c>
    </row>
    <row r="2263" spans="1:37" s="3" customFormat="1" x14ac:dyDescent="0.25">
      <c r="A2263" s="9">
        <v>41970</v>
      </c>
      <c r="B2263" s="1" t="s">
        <v>38</v>
      </c>
      <c r="C2263" s="1" t="s">
        <v>61</v>
      </c>
      <c r="D2263">
        <v>3</v>
      </c>
      <c r="E2263" s="1">
        <v>19</v>
      </c>
      <c r="F2263">
        <f t="shared" si="878"/>
        <v>0</v>
      </c>
      <c r="G2263">
        <f t="shared" si="879"/>
        <v>1</v>
      </c>
      <c r="H2263" s="4">
        <v>1.917</v>
      </c>
      <c r="I2263" s="4">
        <v>1.99</v>
      </c>
      <c r="J2263" s="4">
        <v>1.877</v>
      </c>
      <c r="K2263" s="4">
        <v>2.0299999999999998</v>
      </c>
      <c r="L2263" s="18">
        <f t="shared" si="880"/>
        <v>50</v>
      </c>
      <c r="M2263" s="18">
        <f t="shared" si="881"/>
        <v>50</v>
      </c>
      <c r="N2263" s="18">
        <f t="shared" si="882"/>
        <v>50</v>
      </c>
      <c r="O2263" s="18">
        <f t="shared" si="883"/>
        <v>45</v>
      </c>
      <c r="P2263" s="4">
        <f t="shared" si="884"/>
        <v>201411</v>
      </c>
      <c r="Q2263" s="23">
        <f t="shared" si="885"/>
        <v>0.96331658291457289</v>
      </c>
      <c r="R2263" s="23">
        <f t="shared" si="886"/>
        <v>-2.1006135509952304</v>
      </c>
      <c r="S2263" s="22">
        <f t="shared" si="887"/>
        <v>-1.1372969680806575</v>
      </c>
      <c r="T2263" s="5">
        <f t="shared" si="888"/>
        <v>1.0380803338549818</v>
      </c>
      <c r="U2263" s="5"/>
      <c r="V2263" s="5"/>
      <c r="W2263" s="5">
        <f t="shared" si="889"/>
        <v>-1</v>
      </c>
      <c r="X2263" s="4">
        <f t="shared" si="890"/>
        <v>-1</v>
      </c>
      <c r="Y2263" s="4">
        <f t="shared" si="891"/>
        <v>0</v>
      </c>
      <c r="Z2263" s="30">
        <f t="shared" si="892"/>
        <v>2014</v>
      </c>
      <c r="AA2263" s="4">
        <f t="shared" si="893"/>
        <v>0.99</v>
      </c>
      <c r="AB2263" s="4">
        <f t="shared" si="894"/>
        <v>1.0299999999999998</v>
      </c>
      <c r="AC2263" s="4">
        <f t="shared" si="895"/>
        <v>3.9999999999999813E-2</v>
      </c>
      <c r="AD2263" s="4"/>
      <c r="AE2263" s="4">
        <f t="shared" si="896"/>
        <v>-1.1116641640327107E-2</v>
      </c>
      <c r="AF2263" s="31">
        <f t="shared" si="897"/>
        <v>-1.0000000000000009E-2</v>
      </c>
      <c r="AG2263" s="31">
        <f t="shared" si="898"/>
        <v>2.9999999999999805E-2</v>
      </c>
      <c r="AH2263" s="3">
        <f t="shared" si="899"/>
        <v>0</v>
      </c>
      <c r="AI2263" s="40" t="b">
        <f t="shared" si="900"/>
        <v>0</v>
      </c>
      <c r="AJ2263" s="3">
        <f t="shared" si="901"/>
        <v>2.3590990529818279E-2</v>
      </c>
      <c r="AK2263" s="3">
        <f t="shared" si="902"/>
        <v>0.73153168770654964</v>
      </c>
    </row>
    <row r="2264" spans="1:37" s="3" customFormat="1" x14ac:dyDescent="0.25">
      <c r="A2264" s="9">
        <v>41970</v>
      </c>
      <c r="B2264" s="1" t="s">
        <v>37</v>
      </c>
      <c r="C2264" s="1" t="s">
        <v>55</v>
      </c>
      <c r="D2264">
        <v>10</v>
      </c>
      <c r="E2264" s="1">
        <v>33</v>
      </c>
      <c r="F2264">
        <f t="shared" si="878"/>
        <v>0</v>
      </c>
      <c r="G2264">
        <f t="shared" si="879"/>
        <v>1</v>
      </c>
      <c r="H2264" s="4">
        <v>1.6319999999999999</v>
      </c>
      <c r="I2264" s="4">
        <v>2.4300000000000002</v>
      </c>
      <c r="J2264" s="4">
        <v>1.625</v>
      </c>
      <c r="K2264" s="4">
        <v>2.44</v>
      </c>
      <c r="L2264" s="18">
        <f t="shared" si="880"/>
        <v>60</v>
      </c>
      <c r="M2264" s="18">
        <f t="shared" si="881"/>
        <v>40</v>
      </c>
      <c r="N2264" s="18">
        <f t="shared" si="882"/>
        <v>60</v>
      </c>
      <c r="O2264" s="18">
        <f t="shared" si="883"/>
        <v>40</v>
      </c>
      <c r="P2264" s="4">
        <f t="shared" si="884"/>
        <v>201411</v>
      </c>
      <c r="Q2264" s="23">
        <f t="shared" si="885"/>
        <v>0.67160493827160483</v>
      </c>
      <c r="R2264" s="23">
        <f t="shared" si="886"/>
        <v>-2.2815791803133578</v>
      </c>
      <c r="S2264" s="22">
        <f t="shared" si="887"/>
        <v>-1.6099742420417531</v>
      </c>
      <c r="T2264" s="5">
        <f t="shared" si="888"/>
        <v>1.4889705882352944</v>
      </c>
      <c r="U2264" s="5"/>
      <c r="V2264" s="5"/>
      <c r="W2264" s="5">
        <f t="shared" si="889"/>
        <v>-1</v>
      </c>
      <c r="X2264" s="4">
        <f t="shared" si="890"/>
        <v>-1</v>
      </c>
      <c r="Y2264" s="4">
        <f t="shared" si="891"/>
        <v>0</v>
      </c>
      <c r="Z2264" s="30">
        <f t="shared" si="892"/>
        <v>2014</v>
      </c>
      <c r="AA2264" s="4">
        <f t="shared" si="893"/>
        <v>1.4300000000000002</v>
      </c>
      <c r="AB2264" s="4">
        <f t="shared" si="894"/>
        <v>1.44</v>
      </c>
      <c r="AC2264" s="4">
        <f t="shared" si="895"/>
        <v>9.9999999999997868E-3</v>
      </c>
      <c r="AD2264" s="4"/>
      <c r="AE2264" s="4">
        <f t="shared" si="896"/>
        <v>-2.639517345399689E-3</v>
      </c>
      <c r="AF2264" s="31">
        <f t="shared" si="897"/>
        <v>0.43000000000000016</v>
      </c>
      <c r="AG2264" s="31">
        <f t="shared" si="898"/>
        <v>0.43999999999999995</v>
      </c>
      <c r="AH2264" s="3">
        <f t="shared" si="899"/>
        <v>0</v>
      </c>
      <c r="AI2264" s="40" t="b">
        <f t="shared" si="900"/>
        <v>0</v>
      </c>
      <c r="AJ2264" s="3">
        <f t="shared" si="901"/>
        <v>2.3692762186115268E-2</v>
      </c>
      <c r="AK2264" s="3">
        <f t="shared" si="902"/>
        <v>0.74172220916442955</v>
      </c>
    </row>
    <row r="2265" spans="1:37" s="3" customFormat="1" x14ac:dyDescent="0.25">
      <c r="A2265" s="9">
        <v>41970</v>
      </c>
      <c r="B2265" s="1" t="s">
        <v>33</v>
      </c>
      <c r="C2265" s="1" t="s">
        <v>45</v>
      </c>
      <c r="D2265">
        <v>34</v>
      </c>
      <c r="E2265" s="1">
        <v>17</v>
      </c>
      <c r="F2265">
        <f t="shared" si="878"/>
        <v>1</v>
      </c>
      <c r="G2265">
        <f t="shared" si="879"/>
        <v>0</v>
      </c>
      <c r="H2265" s="4">
        <v>1.325</v>
      </c>
      <c r="I2265" s="4">
        <v>3.7</v>
      </c>
      <c r="J2265" s="4">
        <v>1.3029999999999999</v>
      </c>
      <c r="K2265" s="4">
        <v>3.89</v>
      </c>
      <c r="L2265" s="18">
        <f t="shared" si="880"/>
        <v>70</v>
      </c>
      <c r="M2265" s="18">
        <f t="shared" si="881"/>
        <v>25</v>
      </c>
      <c r="N2265" s="18">
        <f t="shared" si="882"/>
        <v>75</v>
      </c>
      <c r="O2265" s="18">
        <f t="shared" si="883"/>
        <v>25</v>
      </c>
      <c r="P2265" s="4">
        <f t="shared" si="884"/>
        <v>201411</v>
      </c>
      <c r="Q2265" s="23">
        <f t="shared" si="885"/>
        <v>1.325</v>
      </c>
      <c r="R2265" s="23">
        <f t="shared" si="886"/>
        <v>-3.4472934472934478</v>
      </c>
      <c r="S2265" s="22">
        <f t="shared" si="887"/>
        <v>-2.1222934472934476</v>
      </c>
      <c r="T2265" s="5">
        <f t="shared" si="888"/>
        <v>2.7924528301886795</v>
      </c>
      <c r="U2265" s="5"/>
      <c r="V2265" s="5"/>
      <c r="W2265" s="5">
        <f t="shared" si="889"/>
        <v>0.32499999999999996</v>
      </c>
      <c r="X2265" s="4">
        <f t="shared" si="890"/>
        <v>0.30299999999999994</v>
      </c>
      <c r="Y2265" s="4">
        <f t="shared" si="891"/>
        <v>-2.200000000000002E-2</v>
      </c>
      <c r="Z2265" s="30">
        <f t="shared" si="892"/>
        <v>2014</v>
      </c>
      <c r="AA2265" s="4">
        <f t="shared" si="893"/>
        <v>-1</v>
      </c>
      <c r="AB2265" s="4">
        <f t="shared" si="894"/>
        <v>-1</v>
      </c>
      <c r="AC2265" s="4">
        <f t="shared" si="895"/>
        <v>0</v>
      </c>
      <c r="AD2265" s="4"/>
      <c r="AE2265" s="4">
        <f t="shared" si="896"/>
        <v>-1.2742727233235329E-2</v>
      </c>
      <c r="AF2265" s="31">
        <f t="shared" si="897"/>
        <v>-0.67500000000000004</v>
      </c>
      <c r="AG2265" s="31">
        <f t="shared" si="898"/>
        <v>-0.69700000000000006</v>
      </c>
      <c r="AH2265" s="3">
        <f t="shared" si="899"/>
        <v>0</v>
      </c>
      <c r="AI2265" s="40" t="b">
        <f t="shared" si="900"/>
        <v>0</v>
      </c>
      <c r="AJ2265" s="3">
        <f t="shared" si="901"/>
        <v>2.4378109452736441E-2</v>
      </c>
      <c r="AK2265" s="3">
        <f t="shared" si="902"/>
        <v>0.7909255988980427</v>
      </c>
    </row>
    <row r="2266" spans="1:37" s="3" customFormat="1" x14ac:dyDescent="0.25">
      <c r="A2266" s="9">
        <v>41967</v>
      </c>
      <c r="B2266" s="1" t="s">
        <v>42</v>
      </c>
      <c r="C2266" s="1" t="s">
        <v>43</v>
      </c>
      <c r="D2266">
        <v>27</v>
      </c>
      <c r="E2266" s="1">
        <v>34</v>
      </c>
      <c r="F2266">
        <f t="shared" si="878"/>
        <v>0</v>
      </c>
      <c r="G2266">
        <f t="shared" si="879"/>
        <v>1</v>
      </c>
      <c r="H2266" s="4">
        <v>1.5069999999999999</v>
      </c>
      <c r="I2266" s="4">
        <v>2.77</v>
      </c>
      <c r="J2266" s="4">
        <v>1.746</v>
      </c>
      <c r="K2266" s="4">
        <v>2.21</v>
      </c>
      <c r="L2266" s="18">
        <f t="shared" si="880"/>
        <v>60</v>
      </c>
      <c r="M2266" s="18">
        <f t="shared" si="881"/>
        <v>35</v>
      </c>
      <c r="N2266" s="18">
        <f t="shared" si="882"/>
        <v>55</v>
      </c>
      <c r="O2266" s="18">
        <f t="shared" si="883"/>
        <v>45</v>
      </c>
      <c r="P2266" s="4">
        <f t="shared" si="884"/>
        <v>201411</v>
      </c>
      <c r="Q2266" s="23">
        <f t="shared" si="885"/>
        <v>0.54404332129963895</v>
      </c>
      <c r="R2266" s="23">
        <f t="shared" si="886"/>
        <v>-2.537358339183633</v>
      </c>
      <c r="S2266" s="22">
        <f t="shared" si="887"/>
        <v>-1.993315017883994</v>
      </c>
      <c r="T2266" s="5">
        <f t="shared" si="888"/>
        <v>1.8380889183808893</v>
      </c>
      <c r="U2266" s="5"/>
      <c r="V2266" s="5"/>
      <c r="W2266" s="5">
        <f t="shared" si="889"/>
        <v>-1</v>
      </c>
      <c r="X2266" s="4">
        <f t="shared" si="890"/>
        <v>-1</v>
      </c>
      <c r="Y2266" s="4">
        <f t="shared" si="891"/>
        <v>0</v>
      </c>
      <c r="Z2266" s="30">
        <f t="shared" si="892"/>
        <v>2014</v>
      </c>
      <c r="AA2266" s="4">
        <f t="shared" si="893"/>
        <v>1.77</v>
      </c>
      <c r="AB2266" s="4">
        <f t="shared" si="894"/>
        <v>1.21</v>
      </c>
      <c r="AC2266" s="4">
        <f t="shared" si="895"/>
        <v>-0.56000000000000005</v>
      </c>
      <c r="AD2266" s="4"/>
      <c r="AE2266" s="4">
        <f t="shared" si="896"/>
        <v>9.0832320495952135E-2</v>
      </c>
      <c r="AF2266" s="31">
        <f t="shared" si="897"/>
        <v>0.77</v>
      </c>
      <c r="AG2266" s="31">
        <f t="shared" si="898"/>
        <v>0.20999999999999996</v>
      </c>
      <c r="AH2266" s="3">
        <f t="shared" si="899"/>
        <v>1</v>
      </c>
      <c r="AI2266" s="40">
        <f t="shared" si="900"/>
        <v>6.625148353534227E-2</v>
      </c>
      <c r="AJ2266" s="3">
        <f t="shared" si="901"/>
        <v>2.3991115267711138E-2</v>
      </c>
      <c r="AK2266" s="3">
        <f t="shared" si="902"/>
        <v>0.75455555495279314</v>
      </c>
    </row>
    <row r="2267" spans="1:37" s="3" customFormat="1" x14ac:dyDescent="0.25">
      <c r="A2267" s="9">
        <v>41967</v>
      </c>
      <c r="B2267" s="1" t="s">
        <v>46</v>
      </c>
      <c r="C2267" s="1" t="s">
        <v>53</v>
      </c>
      <c r="D2267">
        <v>38</v>
      </c>
      <c r="E2267" s="1">
        <v>3</v>
      </c>
      <c r="F2267">
        <f t="shared" si="878"/>
        <v>1</v>
      </c>
      <c r="G2267">
        <f t="shared" si="879"/>
        <v>0</v>
      </c>
      <c r="H2267" s="4">
        <v>1.6890000000000001</v>
      </c>
      <c r="I2267" s="4">
        <v>2.31</v>
      </c>
      <c r="J2267" s="4">
        <v>1.6990000000000001</v>
      </c>
      <c r="K2267" s="4">
        <v>2.29</v>
      </c>
      <c r="L2267" s="18">
        <f t="shared" si="880"/>
        <v>50</v>
      </c>
      <c r="M2267" s="18">
        <f t="shared" si="881"/>
        <v>40</v>
      </c>
      <c r="N2267" s="18">
        <f t="shared" si="882"/>
        <v>55</v>
      </c>
      <c r="O2267" s="18">
        <f t="shared" si="883"/>
        <v>40</v>
      </c>
      <c r="P2267" s="4">
        <f t="shared" si="884"/>
        <v>201411</v>
      </c>
      <c r="Q2267" s="23">
        <f t="shared" si="885"/>
        <v>1.6890000000000001</v>
      </c>
      <c r="R2267" s="23">
        <f t="shared" si="886"/>
        <v>-2.2147375884953302</v>
      </c>
      <c r="S2267" s="22">
        <f t="shared" si="887"/>
        <v>-0.52573758849533014</v>
      </c>
      <c r="T2267" s="5">
        <f t="shared" si="888"/>
        <v>1.3676731793960923</v>
      </c>
      <c r="U2267" s="5"/>
      <c r="V2267" s="5"/>
      <c r="W2267" s="5">
        <f t="shared" si="889"/>
        <v>0.68900000000000006</v>
      </c>
      <c r="X2267" s="4">
        <f t="shared" si="890"/>
        <v>0.69900000000000007</v>
      </c>
      <c r="Y2267" s="4">
        <f t="shared" si="891"/>
        <v>1.0000000000000009E-2</v>
      </c>
      <c r="Z2267" s="30">
        <f t="shared" si="892"/>
        <v>2014</v>
      </c>
      <c r="AA2267" s="4">
        <f t="shared" si="893"/>
        <v>-1</v>
      </c>
      <c r="AB2267" s="4">
        <f t="shared" si="894"/>
        <v>-1</v>
      </c>
      <c r="AC2267" s="4">
        <f t="shared" si="895"/>
        <v>0</v>
      </c>
      <c r="AD2267" s="4"/>
      <c r="AE2267" s="4">
        <f t="shared" si="896"/>
        <v>3.4847928865620048E-3</v>
      </c>
      <c r="AF2267" s="31">
        <f t="shared" si="897"/>
        <v>-0.31099999999999994</v>
      </c>
      <c r="AG2267" s="31">
        <f t="shared" si="898"/>
        <v>-0.30099999999999993</v>
      </c>
      <c r="AH2267" s="3">
        <f t="shared" si="899"/>
        <v>0</v>
      </c>
      <c r="AI2267" s="40" t="b">
        <f t="shared" si="900"/>
        <v>0</v>
      </c>
      <c r="AJ2267" s="3">
        <f t="shared" si="901"/>
        <v>2.4358589647411888E-2</v>
      </c>
      <c r="AK2267" s="3">
        <f t="shared" si="902"/>
        <v>0.73729511703502604</v>
      </c>
    </row>
    <row r="2268" spans="1:37" s="3" customFormat="1" x14ac:dyDescent="0.25">
      <c r="A2268" s="9">
        <v>41966</v>
      </c>
      <c r="B2268" s="1" t="s">
        <v>34</v>
      </c>
      <c r="C2268" s="1" t="s">
        <v>37</v>
      </c>
      <c r="D2268">
        <v>28</v>
      </c>
      <c r="E2268" s="1">
        <v>31</v>
      </c>
      <c r="F2268">
        <f t="shared" si="878"/>
        <v>0</v>
      </c>
      <c r="G2268">
        <f t="shared" si="879"/>
        <v>1</v>
      </c>
      <c r="H2268" s="4">
        <v>2.4500000000000002</v>
      </c>
      <c r="I2268" s="4">
        <v>1.621</v>
      </c>
      <c r="J2268" s="4">
        <v>2.81</v>
      </c>
      <c r="K2268" s="4">
        <v>1.4950000000000001</v>
      </c>
      <c r="L2268" s="18">
        <f t="shared" si="880"/>
        <v>40</v>
      </c>
      <c r="M2268" s="18">
        <f t="shared" si="881"/>
        <v>60</v>
      </c>
      <c r="N2268" s="18">
        <f t="shared" si="882"/>
        <v>35</v>
      </c>
      <c r="O2268" s="18">
        <f t="shared" si="883"/>
        <v>65</v>
      </c>
      <c r="P2268" s="4">
        <f t="shared" si="884"/>
        <v>201411</v>
      </c>
      <c r="Q2268" s="23">
        <f t="shared" si="885"/>
        <v>1.5114127082048119</v>
      </c>
      <c r="R2268" s="23">
        <f t="shared" si="886"/>
        <v>-2.2999611305458383</v>
      </c>
      <c r="S2268" s="22">
        <f t="shared" si="887"/>
        <v>-0.7885484223410264</v>
      </c>
      <c r="T2268" s="5">
        <f t="shared" si="888"/>
        <v>0.66163265306122443</v>
      </c>
      <c r="U2268" s="5"/>
      <c r="V2268" s="5"/>
      <c r="W2268" s="5">
        <f t="shared" si="889"/>
        <v>-1</v>
      </c>
      <c r="X2268" s="4">
        <f t="shared" si="890"/>
        <v>-1</v>
      </c>
      <c r="Y2268" s="4">
        <f t="shared" si="891"/>
        <v>0</v>
      </c>
      <c r="Z2268" s="30">
        <f t="shared" si="892"/>
        <v>2014</v>
      </c>
      <c r="AA2268" s="4">
        <f t="shared" si="893"/>
        <v>0.621</v>
      </c>
      <c r="AB2268" s="4">
        <f t="shared" si="894"/>
        <v>0.49500000000000011</v>
      </c>
      <c r="AC2268" s="4">
        <f t="shared" si="895"/>
        <v>-0.12599999999999989</v>
      </c>
      <c r="AD2268" s="4"/>
      <c r="AE2268" s="4">
        <f t="shared" si="896"/>
        <v>5.2291379185125941E-2</v>
      </c>
      <c r="AF2268" s="31">
        <f t="shared" si="897"/>
        <v>-0.379</v>
      </c>
      <c r="AG2268" s="31">
        <f t="shared" si="898"/>
        <v>-0.50499999999999989</v>
      </c>
      <c r="AH2268" s="3">
        <f t="shared" si="899"/>
        <v>1</v>
      </c>
      <c r="AI2268" s="40">
        <f t="shared" si="900"/>
        <v>2.72249676729579E-2</v>
      </c>
      <c r="AJ2268" s="3">
        <f t="shared" si="901"/>
        <v>2.4453451240481261E-2</v>
      </c>
      <c r="AK2268" s="3">
        <f t="shared" si="902"/>
        <v>0.74189114517061316</v>
      </c>
    </row>
    <row r="2269" spans="1:37" s="3" customFormat="1" x14ac:dyDescent="0.25">
      <c r="A2269" s="9">
        <v>41966</v>
      </c>
      <c r="B2269" s="1" t="s">
        <v>35</v>
      </c>
      <c r="C2269" s="1" t="s">
        <v>51</v>
      </c>
      <c r="D2269">
        <v>39</v>
      </c>
      <c r="E2269" s="1">
        <v>36</v>
      </c>
      <c r="F2269">
        <f t="shared" si="878"/>
        <v>1</v>
      </c>
      <c r="G2269">
        <f t="shared" si="879"/>
        <v>0</v>
      </c>
      <c r="H2269" s="4">
        <v>1.3</v>
      </c>
      <c r="I2269" s="4">
        <v>3.92</v>
      </c>
      <c r="J2269" s="4">
        <v>1.35</v>
      </c>
      <c r="K2269" s="4">
        <v>3.52</v>
      </c>
      <c r="L2269" s="18">
        <f t="shared" si="880"/>
        <v>70</v>
      </c>
      <c r="M2269" s="18">
        <f t="shared" si="881"/>
        <v>25</v>
      </c>
      <c r="N2269" s="18">
        <f t="shared" si="882"/>
        <v>70</v>
      </c>
      <c r="O2269" s="18">
        <f t="shared" si="883"/>
        <v>25</v>
      </c>
      <c r="P2269" s="4">
        <f t="shared" si="884"/>
        <v>201411</v>
      </c>
      <c r="Q2269" s="23">
        <f t="shared" si="885"/>
        <v>1.3</v>
      </c>
      <c r="R2269" s="23">
        <f t="shared" si="886"/>
        <v>-3.6757990867579906</v>
      </c>
      <c r="S2269" s="22">
        <f t="shared" si="887"/>
        <v>-2.3757990867579908</v>
      </c>
      <c r="T2269" s="5">
        <f t="shared" si="888"/>
        <v>3.0153846153846153</v>
      </c>
      <c r="U2269" s="5"/>
      <c r="V2269" s="5"/>
      <c r="W2269" s="5">
        <f t="shared" si="889"/>
        <v>0.30000000000000004</v>
      </c>
      <c r="X2269" s="4">
        <f t="shared" si="890"/>
        <v>0.35000000000000009</v>
      </c>
      <c r="Y2269" s="4">
        <f t="shared" si="891"/>
        <v>5.0000000000000044E-2</v>
      </c>
      <c r="Z2269" s="30">
        <f t="shared" si="892"/>
        <v>2014</v>
      </c>
      <c r="AA2269" s="4">
        <f t="shared" si="893"/>
        <v>-1</v>
      </c>
      <c r="AB2269" s="4">
        <f t="shared" si="894"/>
        <v>-1</v>
      </c>
      <c r="AC2269" s="4">
        <f t="shared" si="895"/>
        <v>0</v>
      </c>
      <c r="AD2269" s="4"/>
      <c r="AE2269" s="4">
        <f t="shared" si="896"/>
        <v>2.8490028490028463E-2</v>
      </c>
      <c r="AF2269" s="31">
        <f t="shared" si="897"/>
        <v>-0.7</v>
      </c>
      <c r="AG2269" s="31">
        <f t="shared" si="898"/>
        <v>-0.64999999999999991</v>
      </c>
      <c r="AH2269" s="3">
        <f t="shared" si="899"/>
        <v>1</v>
      </c>
      <c r="AI2269" s="40" t="b">
        <f t="shared" si="900"/>
        <v>0</v>
      </c>
      <c r="AJ2269" s="3">
        <f t="shared" si="901"/>
        <v>2.3754789272030563E-2</v>
      </c>
      <c r="AK2269" s="3">
        <f t="shared" si="902"/>
        <v>0.79899277667835644</v>
      </c>
    </row>
    <row r="2270" spans="1:37" s="3" customFormat="1" x14ac:dyDescent="0.25">
      <c r="A2270" s="9">
        <v>41966</v>
      </c>
      <c r="B2270" s="1" t="s">
        <v>38</v>
      </c>
      <c r="C2270" s="1" t="s">
        <v>48</v>
      </c>
      <c r="D2270">
        <v>17</v>
      </c>
      <c r="E2270" s="1">
        <v>13</v>
      </c>
      <c r="F2270">
        <f t="shared" si="878"/>
        <v>1</v>
      </c>
      <c r="G2270">
        <f t="shared" si="879"/>
        <v>0</v>
      </c>
      <c r="H2270" s="4">
        <v>1.2430000000000001</v>
      </c>
      <c r="I2270" s="4">
        <v>4.54</v>
      </c>
      <c r="J2270" s="4">
        <v>1.238</v>
      </c>
      <c r="K2270" s="4">
        <v>4.6100000000000003</v>
      </c>
      <c r="L2270" s="18">
        <f t="shared" si="880"/>
        <v>80</v>
      </c>
      <c r="M2270" s="18">
        <f t="shared" si="881"/>
        <v>20</v>
      </c>
      <c r="N2270" s="18">
        <f t="shared" si="882"/>
        <v>80</v>
      </c>
      <c r="O2270" s="18">
        <f t="shared" si="883"/>
        <v>20</v>
      </c>
      <c r="P2270" s="4">
        <f t="shared" si="884"/>
        <v>201411</v>
      </c>
      <c r="Q2270" s="23">
        <f t="shared" si="885"/>
        <v>1.2430000000000001</v>
      </c>
      <c r="R2270" s="23">
        <f t="shared" si="886"/>
        <v>-4.3977122131547723</v>
      </c>
      <c r="S2270" s="22">
        <f t="shared" si="887"/>
        <v>-3.154712213154772</v>
      </c>
      <c r="T2270" s="5">
        <f t="shared" si="888"/>
        <v>3.6524537409493161</v>
      </c>
      <c r="U2270" s="5"/>
      <c r="V2270" s="5"/>
      <c r="W2270" s="5">
        <f t="shared" si="889"/>
        <v>0.2430000000000001</v>
      </c>
      <c r="X2270" s="4">
        <f t="shared" si="890"/>
        <v>0.23799999999999999</v>
      </c>
      <c r="Y2270" s="4">
        <f t="shared" si="891"/>
        <v>-5.0000000000001155E-3</v>
      </c>
      <c r="Z2270" s="30">
        <f t="shared" si="892"/>
        <v>2014</v>
      </c>
      <c r="AA2270" s="4">
        <f t="shared" si="893"/>
        <v>-1</v>
      </c>
      <c r="AB2270" s="4">
        <f t="shared" si="894"/>
        <v>-1</v>
      </c>
      <c r="AC2270" s="4">
        <f t="shared" si="895"/>
        <v>0</v>
      </c>
      <c r="AD2270" s="4"/>
      <c r="AE2270" s="4">
        <f t="shared" si="896"/>
        <v>-3.24921336544437E-3</v>
      </c>
      <c r="AF2270" s="31">
        <f t="shared" si="897"/>
        <v>-0.7569999999999999</v>
      </c>
      <c r="AG2270" s="31">
        <f t="shared" si="898"/>
        <v>-0.76200000000000001</v>
      </c>
      <c r="AH2270" s="3">
        <f t="shared" si="899"/>
        <v>0</v>
      </c>
      <c r="AI2270" s="40" t="b">
        <f t="shared" si="900"/>
        <v>0</v>
      </c>
      <c r="AJ2270" s="3">
        <f t="shared" si="901"/>
        <v>2.4170845581877876E-2</v>
      </c>
      <c r="AK2270" s="3">
        <f t="shared" si="902"/>
        <v>0.81840694736965658</v>
      </c>
    </row>
    <row r="2271" spans="1:37" s="3" customFormat="1" x14ac:dyDescent="0.25">
      <c r="A2271" s="9">
        <v>41966</v>
      </c>
      <c r="B2271" s="1" t="s">
        <v>64</v>
      </c>
      <c r="C2271" s="1" t="s">
        <v>59</v>
      </c>
      <c r="D2271">
        <v>27</v>
      </c>
      <c r="E2271" s="1">
        <v>24</v>
      </c>
      <c r="F2271">
        <f t="shared" si="878"/>
        <v>1</v>
      </c>
      <c r="G2271">
        <f t="shared" si="879"/>
        <v>0</v>
      </c>
      <c r="H2271" s="4">
        <v>1.4159999999999999</v>
      </c>
      <c r="I2271" s="4">
        <v>3.14</v>
      </c>
      <c r="J2271" s="4">
        <v>1.512</v>
      </c>
      <c r="K2271" s="4">
        <v>2.75</v>
      </c>
      <c r="L2271" s="18">
        <f t="shared" si="880"/>
        <v>70</v>
      </c>
      <c r="M2271" s="18">
        <f t="shared" si="881"/>
        <v>30</v>
      </c>
      <c r="N2271" s="18">
        <f t="shared" si="882"/>
        <v>65</v>
      </c>
      <c r="O2271" s="18">
        <f t="shared" si="883"/>
        <v>35</v>
      </c>
      <c r="P2271" s="4">
        <f t="shared" si="884"/>
        <v>201411</v>
      </c>
      <c r="Q2271" s="23">
        <f t="shared" si="885"/>
        <v>1.4159999999999999</v>
      </c>
      <c r="R2271" s="23">
        <f t="shared" si="886"/>
        <v>-2.8711358734723222</v>
      </c>
      <c r="S2271" s="22">
        <f t="shared" si="887"/>
        <v>-1.4551358734723223</v>
      </c>
      <c r="T2271" s="5">
        <f t="shared" si="888"/>
        <v>2.2175141242937855</v>
      </c>
      <c r="U2271" s="5"/>
      <c r="V2271" s="5"/>
      <c r="W2271" s="5">
        <f t="shared" si="889"/>
        <v>0.41599999999999993</v>
      </c>
      <c r="X2271" s="4">
        <f t="shared" si="890"/>
        <v>0.51200000000000001</v>
      </c>
      <c r="Y2271" s="4">
        <f t="shared" si="891"/>
        <v>9.6000000000000085E-2</v>
      </c>
      <c r="Z2271" s="30">
        <f t="shared" si="892"/>
        <v>2014</v>
      </c>
      <c r="AA2271" s="4">
        <f t="shared" si="893"/>
        <v>-1</v>
      </c>
      <c r="AB2271" s="4">
        <f t="shared" si="894"/>
        <v>-1</v>
      </c>
      <c r="AC2271" s="4">
        <f t="shared" si="895"/>
        <v>0</v>
      </c>
      <c r="AD2271" s="4"/>
      <c r="AE2271" s="4">
        <f t="shared" si="896"/>
        <v>4.4839027889875371E-2</v>
      </c>
      <c r="AF2271" s="31">
        <f t="shared" si="897"/>
        <v>-0.58400000000000007</v>
      </c>
      <c r="AG2271" s="31">
        <f t="shared" si="898"/>
        <v>-0.48799999999999999</v>
      </c>
      <c r="AH2271" s="3">
        <f t="shared" si="899"/>
        <v>1</v>
      </c>
      <c r="AI2271" s="40">
        <f t="shared" si="900"/>
        <v>2.0153001044720842E-2</v>
      </c>
      <c r="AJ2271" s="3">
        <f t="shared" si="901"/>
        <v>2.4091308165057224E-2</v>
      </c>
      <c r="AK2271" s="3">
        <f t="shared" si="902"/>
        <v>0.76953875030471708</v>
      </c>
    </row>
    <row r="2272" spans="1:37" s="3" customFormat="1" x14ac:dyDescent="0.25">
      <c r="A2272" s="9">
        <v>41966</v>
      </c>
      <c r="B2272" s="1" t="s">
        <v>61</v>
      </c>
      <c r="C2272" s="1" t="s">
        <v>63</v>
      </c>
      <c r="D2272">
        <v>19</v>
      </c>
      <c r="E2272" s="1">
        <v>3</v>
      </c>
      <c r="F2272">
        <f t="shared" si="878"/>
        <v>1</v>
      </c>
      <c r="G2272">
        <f t="shared" si="879"/>
        <v>0</v>
      </c>
      <c r="H2272" s="4">
        <v>1.357</v>
      </c>
      <c r="I2272" s="4">
        <v>3.48</v>
      </c>
      <c r="J2272" s="4">
        <v>1.2769999999999999</v>
      </c>
      <c r="K2272" s="4">
        <v>4.1399999999999997</v>
      </c>
      <c r="L2272" s="18">
        <f t="shared" si="880"/>
        <v>70</v>
      </c>
      <c r="M2272" s="18">
        <f t="shared" si="881"/>
        <v>25</v>
      </c>
      <c r="N2272" s="18">
        <f t="shared" si="882"/>
        <v>75</v>
      </c>
      <c r="O2272" s="18">
        <f t="shared" si="883"/>
        <v>20</v>
      </c>
      <c r="P2272" s="4">
        <f t="shared" si="884"/>
        <v>201411</v>
      </c>
      <c r="Q2272" s="23">
        <f t="shared" si="885"/>
        <v>1.357</v>
      </c>
      <c r="R2272" s="23">
        <f t="shared" si="886"/>
        <v>-3.204346254630885</v>
      </c>
      <c r="S2272" s="22">
        <f t="shared" si="887"/>
        <v>-1.847346254630885</v>
      </c>
      <c r="T2272" s="5">
        <f t="shared" si="888"/>
        <v>2.5644804716285927</v>
      </c>
      <c r="U2272" s="5"/>
      <c r="V2272" s="5"/>
      <c r="W2272" s="5">
        <f t="shared" si="889"/>
        <v>0.35699999999999998</v>
      </c>
      <c r="X2272" s="4">
        <f t="shared" si="890"/>
        <v>0.27699999999999991</v>
      </c>
      <c r="Y2272" s="4">
        <f t="shared" si="891"/>
        <v>-8.0000000000000071E-2</v>
      </c>
      <c r="Z2272" s="30">
        <f t="shared" si="892"/>
        <v>2014</v>
      </c>
      <c r="AA2272" s="4">
        <f t="shared" si="893"/>
        <v>-1</v>
      </c>
      <c r="AB2272" s="4">
        <f t="shared" si="894"/>
        <v>-1</v>
      </c>
      <c r="AC2272" s="4">
        <f t="shared" si="895"/>
        <v>0</v>
      </c>
      <c r="AD2272" s="4"/>
      <c r="AE2272" s="4">
        <f t="shared" si="896"/>
        <v>-4.6165680548494459E-2</v>
      </c>
      <c r="AF2272" s="31">
        <f t="shared" si="897"/>
        <v>-0.64300000000000002</v>
      </c>
      <c r="AG2272" s="31">
        <f t="shared" si="898"/>
        <v>-0.72300000000000009</v>
      </c>
      <c r="AH2272" s="3">
        <f t="shared" si="899"/>
        <v>1</v>
      </c>
      <c r="AI2272" s="40">
        <f t="shared" si="900"/>
        <v>2.1534430524850601E-2</v>
      </c>
      <c r="AJ2272" s="3">
        <f t="shared" si="901"/>
        <v>2.3700640893115521E-2</v>
      </c>
      <c r="AK2272" s="3">
        <f t="shared" si="902"/>
        <v>0.78310082297952233</v>
      </c>
    </row>
    <row r="2273" spans="1:37" s="3" customFormat="1" x14ac:dyDescent="0.25">
      <c r="A2273" s="9">
        <v>41966</v>
      </c>
      <c r="B2273" s="1" t="s">
        <v>41</v>
      </c>
      <c r="C2273" s="1" t="s">
        <v>58</v>
      </c>
      <c r="D2273">
        <v>24</v>
      </c>
      <c r="E2273" s="1">
        <v>26</v>
      </c>
      <c r="F2273">
        <f t="shared" si="878"/>
        <v>0</v>
      </c>
      <c r="G2273">
        <f t="shared" si="879"/>
        <v>1</v>
      </c>
      <c r="H2273" s="4">
        <v>1.595</v>
      </c>
      <c r="I2273" s="4">
        <v>2.52</v>
      </c>
      <c r="J2273" s="4">
        <v>1.6890000000000001</v>
      </c>
      <c r="K2273" s="4">
        <v>2.31</v>
      </c>
      <c r="L2273" s="18">
        <f t="shared" si="880"/>
        <v>60</v>
      </c>
      <c r="M2273" s="18">
        <f t="shared" si="881"/>
        <v>35</v>
      </c>
      <c r="N2273" s="18">
        <f t="shared" si="882"/>
        <v>55</v>
      </c>
      <c r="O2273" s="18">
        <f t="shared" si="883"/>
        <v>40</v>
      </c>
      <c r="P2273" s="4">
        <f t="shared" si="884"/>
        <v>201411</v>
      </c>
      <c r="Q2273" s="23">
        <f t="shared" si="885"/>
        <v>0.63293650793650791</v>
      </c>
      <c r="R2273" s="23">
        <f t="shared" si="886"/>
        <v>-2.3385670057496686</v>
      </c>
      <c r="S2273" s="22">
        <f t="shared" si="887"/>
        <v>-1.7056304978131607</v>
      </c>
      <c r="T2273" s="5">
        <f t="shared" si="888"/>
        <v>1.5799373040752351</v>
      </c>
      <c r="U2273" s="5"/>
      <c r="V2273" s="5"/>
      <c r="W2273" s="5">
        <f t="shared" si="889"/>
        <v>-1</v>
      </c>
      <c r="X2273" s="4">
        <f t="shared" si="890"/>
        <v>-1</v>
      </c>
      <c r="Y2273" s="4">
        <f t="shared" si="891"/>
        <v>0</v>
      </c>
      <c r="Z2273" s="30">
        <f t="shared" si="892"/>
        <v>2014</v>
      </c>
      <c r="AA2273" s="4">
        <f t="shared" si="893"/>
        <v>1.52</v>
      </c>
      <c r="AB2273" s="4">
        <f t="shared" si="894"/>
        <v>1.31</v>
      </c>
      <c r="AC2273" s="4">
        <f t="shared" si="895"/>
        <v>-0.20999999999999996</v>
      </c>
      <c r="AD2273" s="4"/>
      <c r="AE2273" s="4">
        <f t="shared" si="896"/>
        <v>3.4892936222023052E-2</v>
      </c>
      <c r="AF2273" s="31">
        <f t="shared" si="897"/>
        <v>0.52</v>
      </c>
      <c r="AG2273" s="31">
        <f t="shared" si="898"/>
        <v>0.31000000000000005</v>
      </c>
      <c r="AH2273" s="3">
        <f t="shared" si="899"/>
        <v>1</v>
      </c>
      <c r="AI2273" s="40">
        <f t="shared" si="900"/>
        <v>1.1108291747723431E-2</v>
      </c>
      <c r="AJ2273" s="3">
        <f t="shared" si="901"/>
        <v>2.3232077764277048E-2</v>
      </c>
      <c r="AK2273" s="3">
        <f t="shared" si="902"/>
        <v>0.74528918632773555</v>
      </c>
    </row>
    <row r="2274" spans="1:37" s="3" customFormat="1" x14ac:dyDescent="0.25">
      <c r="A2274" s="9">
        <v>41966</v>
      </c>
      <c r="B2274" s="1" t="s">
        <v>45</v>
      </c>
      <c r="C2274" s="1" t="s">
        <v>39</v>
      </c>
      <c r="D2274">
        <v>21</v>
      </c>
      <c r="E2274" s="1">
        <v>13</v>
      </c>
      <c r="F2274">
        <f t="shared" si="878"/>
        <v>1</v>
      </c>
      <c r="G2274">
        <f t="shared" si="879"/>
        <v>0</v>
      </c>
      <c r="H2274" s="4">
        <v>1.4</v>
      </c>
      <c r="I2274" s="4">
        <v>3.22</v>
      </c>
      <c r="J2274" s="4">
        <v>1.4950000000000001</v>
      </c>
      <c r="K2274" s="4">
        <v>2.81</v>
      </c>
      <c r="L2274" s="18">
        <f t="shared" si="880"/>
        <v>70</v>
      </c>
      <c r="M2274" s="18">
        <f t="shared" si="881"/>
        <v>30</v>
      </c>
      <c r="N2274" s="18">
        <f t="shared" si="882"/>
        <v>65</v>
      </c>
      <c r="O2274" s="18">
        <f t="shared" si="883"/>
        <v>35</v>
      </c>
      <c r="P2274" s="4">
        <f t="shared" si="884"/>
        <v>201411</v>
      </c>
      <c r="Q2274" s="23">
        <f t="shared" si="885"/>
        <v>1.4</v>
      </c>
      <c r="R2274" s="23">
        <f t="shared" si="886"/>
        <v>-2.9504504504504507</v>
      </c>
      <c r="S2274" s="22">
        <f t="shared" si="887"/>
        <v>-1.5504504504504508</v>
      </c>
      <c r="T2274" s="5">
        <f t="shared" si="888"/>
        <v>2.3000000000000003</v>
      </c>
      <c r="U2274" s="5"/>
      <c r="V2274" s="5"/>
      <c r="W2274" s="5">
        <f t="shared" si="889"/>
        <v>0.39999999999999991</v>
      </c>
      <c r="X2274" s="4">
        <f t="shared" si="890"/>
        <v>0.49500000000000011</v>
      </c>
      <c r="Y2274" s="4">
        <f t="shared" si="891"/>
        <v>9.5000000000000195E-2</v>
      </c>
      <c r="Z2274" s="30">
        <f t="shared" si="892"/>
        <v>2014</v>
      </c>
      <c r="AA2274" s="4">
        <f t="shared" si="893"/>
        <v>-1</v>
      </c>
      <c r="AB2274" s="4">
        <f t="shared" si="894"/>
        <v>-1</v>
      </c>
      <c r="AC2274" s="4">
        <f t="shared" si="895"/>
        <v>0</v>
      </c>
      <c r="AD2274" s="4"/>
      <c r="AE2274" s="4">
        <f t="shared" si="896"/>
        <v>4.5389393215480189E-2</v>
      </c>
      <c r="AF2274" s="31">
        <f t="shared" si="897"/>
        <v>-0.60000000000000009</v>
      </c>
      <c r="AG2274" s="31">
        <f t="shared" si="898"/>
        <v>-0.50499999999999989</v>
      </c>
      <c r="AH2274" s="3">
        <f t="shared" si="899"/>
        <v>1</v>
      </c>
      <c r="AI2274" s="40">
        <f t="shared" si="900"/>
        <v>2.0544672718585844E-2</v>
      </c>
      <c r="AJ2274" s="3">
        <f t="shared" si="901"/>
        <v>2.4242424242424288E-2</v>
      </c>
      <c r="AK2274" s="3">
        <f t="shared" si="902"/>
        <v>0.77266088720122128</v>
      </c>
    </row>
    <row r="2275" spans="1:37" s="3" customFormat="1" x14ac:dyDescent="0.25">
      <c r="A2275" s="9">
        <v>41966</v>
      </c>
      <c r="B2275" s="1" t="s">
        <v>47</v>
      </c>
      <c r="C2275" s="1" t="s">
        <v>44</v>
      </c>
      <c r="D2275">
        <v>13</v>
      </c>
      <c r="E2275" s="1">
        <v>22</v>
      </c>
      <c r="F2275">
        <f t="shared" si="878"/>
        <v>0</v>
      </c>
      <c r="G2275">
        <f t="shared" si="879"/>
        <v>1</v>
      </c>
      <c r="H2275" s="4">
        <v>1.833</v>
      </c>
      <c r="I2275" s="4">
        <v>2.09</v>
      </c>
      <c r="J2275" s="4">
        <v>1.671</v>
      </c>
      <c r="K2275" s="4">
        <v>2.35</v>
      </c>
      <c r="L2275" s="18">
        <f t="shared" si="880"/>
        <v>50</v>
      </c>
      <c r="M2275" s="18">
        <f t="shared" si="881"/>
        <v>45</v>
      </c>
      <c r="N2275" s="18">
        <f t="shared" si="882"/>
        <v>55</v>
      </c>
      <c r="O2275" s="18">
        <f t="shared" si="883"/>
        <v>40</v>
      </c>
      <c r="P2275" s="4">
        <f t="shared" si="884"/>
        <v>201411</v>
      </c>
      <c r="Q2275" s="23">
        <f t="shared" si="885"/>
        <v>0.8770334928229665</v>
      </c>
      <c r="R2275" s="23">
        <f t="shared" si="886"/>
        <v>-2.1179113847373814</v>
      </c>
      <c r="S2275" s="22">
        <f t="shared" si="887"/>
        <v>-1.240877891914415</v>
      </c>
      <c r="T2275" s="5">
        <f t="shared" si="888"/>
        <v>1.1402073104200763</v>
      </c>
      <c r="U2275" s="5"/>
      <c r="V2275" s="5"/>
      <c r="W2275" s="5">
        <f t="shared" si="889"/>
        <v>-1</v>
      </c>
      <c r="X2275" s="4">
        <f t="shared" si="890"/>
        <v>-1</v>
      </c>
      <c r="Y2275" s="4">
        <f t="shared" si="891"/>
        <v>0</v>
      </c>
      <c r="Z2275" s="30">
        <f t="shared" si="892"/>
        <v>2014</v>
      </c>
      <c r="AA2275" s="4">
        <f t="shared" si="893"/>
        <v>1.0899999999999999</v>
      </c>
      <c r="AB2275" s="4">
        <f t="shared" si="894"/>
        <v>1.35</v>
      </c>
      <c r="AC2275" s="4">
        <f t="shared" si="895"/>
        <v>0.26000000000000023</v>
      </c>
      <c r="AD2275" s="4"/>
      <c r="AE2275" s="4">
        <f t="shared" si="896"/>
        <v>-5.2890308438648725E-2</v>
      </c>
      <c r="AF2275" s="31">
        <f t="shared" si="897"/>
        <v>8.9999999999999858E-2</v>
      </c>
      <c r="AG2275" s="31">
        <f t="shared" si="898"/>
        <v>0.35000000000000009</v>
      </c>
      <c r="AH2275" s="3">
        <f t="shared" si="899"/>
        <v>1</v>
      </c>
      <c r="AI2275" s="40">
        <f t="shared" si="900"/>
        <v>2.8914348063284301E-2</v>
      </c>
      <c r="AJ2275" s="3">
        <f t="shared" si="901"/>
        <v>2.3459087433087E-2</v>
      </c>
      <c r="AK2275" s="3">
        <f t="shared" si="902"/>
        <v>0.73269886306480347</v>
      </c>
    </row>
    <row r="2276" spans="1:37" s="3" customFormat="1" x14ac:dyDescent="0.25">
      <c r="A2276" s="9">
        <v>41966</v>
      </c>
      <c r="B2276" s="1" t="s">
        <v>36</v>
      </c>
      <c r="C2276" s="1" t="s">
        <v>56</v>
      </c>
      <c r="D2276">
        <v>23</v>
      </c>
      <c r="E2276" s="1">
        <v>3</v>
      </c>
      <c r="F2276">
        <f t="shared" si="878"/>
        <v>1</v>
      </c>
      <c r="G2276">
        <f t="shared" si="879"/>
        <v>0</v>
      </c>
      <c r="H2276" s="4">
        <v>1.105</v>
      </c>
      <c r="I2276" s="4">
        <v>8.36</v>
      </c>
      <c r="J2276" s="4">
        <v>1.1419999999999999</v>
      </c>
      <c r="K2276" s="4">
        <v>6.69</v>
      </c>
      <c r="L2276" s="18">
        <f t="shared" si="880"/>
        <v>90</v>
      </c>
      <c r="M2276" s="18">
        <f t="shared" si="881"/>
        <v>10</v>
      </c>
      <c r="N2276" s="18">
        <f t="shared" si="882"/>
        <v>85</v>
      </c>
      <c r="O2276" s="18">
        <f t="shared" si="883"/>
        <v>10</v>
      </c>
      <c r="P2276" s="4">
        <f t="shared" si="884"/>
        <v>201411</v>
      </c>
      <c r="Q2276" s="23">
        <f t="shared" si="885"/>
        <v>1.105</v>
      </c>
      <c r="R2276" s="23">
        <f t="shared" si="886"/>
        <v>-9.6596790890269162</v>
      </c>
      <c r="S2276" s="22">
        <f t="shared" si="887"/>
        <v>-8.5546790890269158</v>
      </c>
      <c r="T2276" s="5">
        <f t="shared" si="888"/>
        <v>7.5656108597285066</v>
      </c>
      <c r="U2276" s="5"/>
      <c r="V2276" s="5"/>
      <c r="W2276" s="5">
        <f t="shared" si="889"/>
        <v>0.10499999999999998</v>
      </c>
      <c r="X2276" s="4">
        <f t="shared" si="890"/>
        <v>0.1419999999999999</v>
      </c>
      <c r="Y2276" s="4">
        <f t="shared" si="891"/>
        <v>3.6999999999999922E-2</v>
      </c>
      <c r="Z2276" s="30">
        <f t="shared" si="892"/>
        <v>2014</v>
      </c>
      <c r="AA2276" s="4">
        <f t="shared" si="893"/>
        <v>-1</v>
      </c>
      <c r="AB2276" s="4">
        <f t="shared" si="894"/>
        <v>-1</v>
      </c>
      <c r="AC2276" s="4">
        <f t="shared" si="895"/>
        <v>0</v>
      </c>
      <c r="AD2276" s="4"/>
      <c r="AE2276" s="4">
        <f t="shared" si="896"/>
        <v>2.9320633008693142E-2</v>
      </c>
      <c r="AF2276" s="31">
        <f t="shared" si="897"/>
        <v>-0.89500000000000002</v>
      </c>
      <c r="AG2276" s="31">
        <f t="shared" si="898"/>
        <v>-0.8580000000000001</v>
      </c>
      <c r="AH2276" s="3">
        <f t="shared" si="899"/>
        <v>1</v>
      </c>
      <c r="AI2276" s="40" t="b">
        <f t="shared" si="900"/>
        <v>0</v>
      </c>
      <c r="AJ2276" s="3">
        <f t="shared" si="901"/>
        <v>2.4004226096143721E-2</v>
      </c>
      <c r="AK2276" s="3">
        <f t="shared" si="902"/>
        <v>0.88908673055857523</v>
      </c>
    </row>
    <row r="2277" spans="1:37" s="3" customFormat="1" x14ac:dyDescent="0.25">
      <c r="A2277" s="9">
        <v>41966</v>
      </c>
      <c r="B2277" s="1" t="s">
        <v>60</v>
      </c>
      <c r="C2277" s="1" t="s">
        <v>62</v>
      </c>
      <c r="D2277">
        <v>21</v>
      </c>
      <c r="E2277" s="1">
        <v>24</v>
      </c>
      <c r="F2277">
        <f t="shared" si="878"/>
        <v>0</v>
      </c>
      <c r="G2277">
        <f t="shared" si="879"/>
        <v>1</v>
      </c>
      <c r="H2277" s="4">
        <v>5</v>
      </c>
      <c r="I2277" s="4">
        <v>1.212</v>
      </c>
      <c r="J2277" s="4">
        <v>3.97</v>
      </c>
      <c r="K2277" s="4">
        <v>1.294</v>
      </c>
      <c r="L2277" s="18">
        <f t="shared" si="880"/>
        <v>20</v>
      </c>
      <c r="M2277" s="18">
        <f t="shared" si="881"/>
        <v>80</v>
      </c>
      <c r="N2277" s="18">
        <f t="shared" si="882"/>
        <v>25</v>
      </c>
      <c r="O2277" s="18">
        <f t="shared" si="883"/>
        <v>75</v>
      </c>
      <c r="P2277" s="4">
        <f t="shared" si="884"/>
        <v>201411</v>
      </c>
      <c r="Q2277" s="23">
        <f t="shared" si="885"/>
        <v>4.1254125412541258</v>
      </c>
      <c r="R2277" s="23">
        <f t="shared" si="886"/>
        <v>-4.9669811320754729</v>
      </c>
      <c r="S2277" s="22">
        <f t="shared" si="887"/>
        <v>-0.84156859082134705</v>
      </c>
      <c r="T2277" s="5">
        <f t="shared" si="888"/>
        <v>0.2424</v>
      </c>
      <c r="U2277" s="5"/>
      <c r="V2277" s="5"/>
      <c r="W2277" s="5">
        <f t="shared" si="889"/>
        <v>-1</v>
      </c>
      <c r="X2277" s="4">
        <f t="shared" si="890"/>
        <v>-1</v>
      </c>
      <c r="Y2277" s="4">
        <f t="shared" si="891"/>
        <v>0</v>
      </c>
      <c r="Z2277" s="30">
        <f t="shared" si="892"/>
        <v>2014</v>
      </c>
      <c r="AA2277" s="4">
        <f t="shared" si="893"/>
        <v>0.21199999999999997</v>
      </c>
      <c r="AB2277" s="4">
        <f t="shared" si="894"/>
        <v>0.29400000000000004</v>
      </c>
      <c r="AC2277" s="4">
        <f t="shared" si="895"/>
        <v>8.2000000000000073E-2</v>
      </c>
      <c r="AD2277" s="4"/>
      <c r="AE2277" s="4">
        <f t="shared" si="896"/>
        <v>-5.1889168765743066E-2</v>
      </c>
      <c r="AF2277" s="31">
        <f t="shared" si="897"/>
        <v>-0.78800000000000003</v>
      </c>
      <c r="AG2277" s="31">
        <f t="shared" si="898"/>
        <v>-0.70599999999999996</v>
      </c>
      <c r="AH2277" s="3">
        <f t="shared" si="899"/>
        <v>1</v>
      </c>
      <c r="AI2277" s="40">
        <f t="shared" si="900"/>
        <v>2.7202472952086554E-2</v>
      </c>
      <c r="AJ2277" s="3">
        <f t="shared" si="901"/>
        <v>2.446877012234383E-2</v>
      </c>
      <c r="AK2277" s="3">
        <f t="shared" si="902"/>
        <v>0.83084447058567246</v>
      </c>
    </row>
    <row r="2278" spans="1:37" s="3" customFormat="1" x14ac:dyDescent="0.25">
      <c r="A2278" s="9">
        <v>41966</v>
      </c>
      <c r="B2278" s="1" t="s">
        <v>52</v>
      </c>
      <c r="C2278" s="1" t="s">
        <v>33</v>
      </c>
      <c r="D2278">
        <v>34</v>
      </c>
      <c r="E2278" s="1">
        <v>9</v>
      </c>
      <c r="F2278">
        <f t="shared" si="878"/>
        <v>1</v>
      </c>
      <c r="G2278">
        <f t="shared" si="879"/>
        <v>0</v>
      </c>
      <c r="H2278" s="4">
        <v>1.327</v>
      </c>
      <c r="I2278" s="4">
        <v>3.69</v>
      </c>
      <c r="J2278" s="4">
        <v>1.3220000000000001</v>
      </c>
      <c r="K2278" s="4">
        <v>3.73</v>
      </c>
      <c r="L2278" s="18">
        <f t="shared" si="880"/>
        <v>70</v>
      </c>
      <c r="M2278" s="18">
        <f t="shared" si="881"/>
        <v>25</v>
      </c>
      <c r="N2278" s="18">
        <f t="shared" si="882"/>
        <v>75</v>
      </c>
      <c r="O2278" s="18">
        <f t="shared" si="883"/>
        <v>25</v>
      </c>
      <c r="P2278" s="4">
        <f t="shared" si="884"/>
        <v>201411</v>
      </c>
      <c r="Q2278" s="23">
        <f t="shared" si="885"/>
        <v>1.327</v>
      </c>
      <c r="R2278" s="23">
        <f t="shared" si="886"/>
        <v>-3.4298511874310793</v>
      </c>
      <c r="S2278" s="22">
        <f t="shared" si="887"/>
        <v>-2.1028511874310793</v>
      </c>
      <c r="T2278" s="5">
        <f t="shared" si="888"/>
        <v>2.7807083647324795</v>
      </c>
      <c r="U2278" s="5"/>
      <c r="V2278" s="5"/>
      <c r="W2278" s="5">
        <f t="shared" si="889"/>
        <v>0.32699999999999996</v>
      </c>
      <c r="X2278" s="4">
        <f t="shared" si="890"/>
        <v>0.32200000000000006</v>
      </c>
      <c r="Y2278" s="4">
        <f t="shared" si="891"/>
        <v>-4.9999999999998934E-3</v>
      </c>
      <c r="Z2278" s="30">
        <f t="shared" si="892"/>
        <v>2014</v>
      </c>
      <c r="AA2278" s="4">
        <f t="shared" si="893"/>
        <v>-1</v>
      </c>
      <c r="AB2278" s="4">
        <f t="shared" si="894"/>
        <v>-1</v>
      </c>
      <c r="AC2278" s="4">
        <f t="shared" si="895"/>
        <v>0</v>
      </c>
      <c r="AD2278" s="4"/>
      <c r="AE2278" s="4">
        <f t="shared" si="896"/>
        <v>-2.8501494048317477E-3</v>
      </c>
      <c r="AF2278" s="31">
        <f t="shared" si="897"/>
        <v>-0.67300000000000004</v>
      </c>
      <c r="AG2278" s="31">
        <f t="shared" si="898"/>
        <v>-0.67799999999999994</v>
      </c>
      <c r="AH2278" s="3">
        <f t="shared" si="899"/>
        <v>0</v>
      </c>
      <c r="AI2278" s="40" t="b">
        <f t="shared" si="900"/>
        <v>0</v>
      </c>
      <c r="AJ2278" s="3">
        <f t="shared" si="901"/>
        <v>2.3992425752441537E-2</v>
      </c>
      <c r="AK2278" s="3">
        <f t="shared" si="902"/>
        <v>0.79075768178019801</v>
      </c>
    </row>
    <row r="2279" spans="1:37" s="3" customFormat="1" x14ac:dyDescent="0.25">
      <c r="A2279" s="9">
        <v>41966</v>
      </c>
      <c r="B2279" s="1" t="s">
        <v>55</v>
      </c>
      <c r="C2279" s="1" t="s">
        <v>50</v>
      </c>
      <c r="D2279">
        <v>43</v>
      </c>
      <c r="E2279" s="1">
        <v>24</v>
      </c>
      <c r="F2279">
        <f t="shared" si="878"/>
        <v>1</v>
      </c>
      <c r="G2279">
        <f t="shared" si="879"/>
        <v>0</v>
      </c>
      <c r="H2279" s="4">
        <v>1.1659999999999999</v>
      </c>
      <c r="I2279" s="4">
        <v>5.98</v>
      </c>
      <c r="J2279" s="4">
        <v>1.1659999999999999</v>
      </c>
      <c r="K2279" s="4">
        <v>5.98</v>
      </c>
      <c r="L2279" s="18">
        <f t="shared" si="880"/>
        <v>80</v>
      </c>
      <c r="M2279" s="18">
        <f t="shared" si="881"/>
        <v>15</v>
      </c>
      <c r="N2279" s="18">
        <f t="shared" si="882"/>
        <v>85</v>
      </c>
      <c r="O2279" s="18">
        <f t="shared" si="883"/>
        <v>15</v>
      </c>
      <c r="P2279" s="4">
        <f t="shared" si="884"/>
        <v>201411</v>
      </c>
      <c r="Q2279" s="23">
        <f t="shared" si="885"/>
        <v>1.1659999999999999</v>
      </c>
      <c r="R2279" s="23">
        <f t="shared" si="886"/>
        <v>-6.2248995983935771</v>
      </c>
      <c r="S2279" s="22">
        <f t="shared" si="887"/>
        <v>-5.0588995983935767</v>
      </c>
      <c r="T2279" s="5">
        <f t="shared" si="888"/>
        <v>5.128644939965695</v>
      </c>
      <c r="U2279" s="5"/>
      <c r="V2279" s="5"/>
      <c r="W2279" s="5">
        <f t="shared" si="889"/>
        <v>0.16599999999999993</v>
      </c>
      <c r="X2279" s="4">
        <f t="shared" si="890"/>
        <v>0.16599999999999993</v>
      </c>
      <c r="Y2279" s="4">
        <f t="shared" si="891"/>
        <v>0</v>
      </c>
      <c r="Z2279" s="30">
        <f t="shared" si="892"/>
        <v>2014</v>
      </c>
      <c r="AA2279" s="4">
        <f t="shared" si="893"/>
        <v>-1</v>
      </c>
      <c r="AB2279" s="4">
        <f t="shared" si="894"/>
        <v>-1</v>
      </c>
      <c r="AC2279" s="4">
        <f t="shared" si="895"/>
        <v>0</v>
      </c>
      <c r="AD2279" s="4"/>
      <c r="AE2279" s="4">
        <f t="shared" si="896"/>
        <v>0</v>
      </c>
      <c r="AF2279" s="31">
        <f t="shared" si="897"/>
        <v>-0.83400000000000007</v>
      </c>
      <c r="AG2279" s="31">
        <f t="shared" si="898"/>
        <v>-0.83400000000000007</v>
      </c>
      <c r="AH2279" s="3">
        <f t="shared" si="899"/>
        <v>0</v>
      </c>
      <c r="AI2279" s="40" t="b">
        <f t="shared" si="900"/>
        <v>0</v>
      </c>
      <c r="AJ2279" s="3">
        <f t="shared" si="901"/>
        <v>2.4254128183599288E-2</v>
      </c>
      <c r="AK2279" s="3">
        <f t="shared" si="902"/>
        <v>0.85301820628908975</v>
      </c>
    </row>
    <row r="2280" spans="1:37" s="3" customFormat="1" x14ac:dyDescent="0.25">
      <c r="A2280" s="9">
        <v>41963</v>
      </c>
      <c r="B2280" s="1" t="s">
        <v>54</v>
      </c>
      <c r="C2280" s="1" t="s">
        <v>49</v>
      </c>
      <c r="D2280">
        <v>24</v>
      </c>
      <c r="E2280" s="1">
        <v>20</v>
      </c>
      <c r="F2280">
        <f t="shared" si="878"/>
        <v>1</v>
      </c>
      <c r="G2280">
        <f t="shared" si="879"/>
        <v>0</v>
      </c>
      <c r="H2280" s="4">
        <v>3.81</v>
      </c>
      <c r="I2280" s="4">
        <v>1.3120000000000001</v>
      </c>
      <c r="J2280" s="4">
        <v>3.89</v>
      </c>
      <c r="K2280" s="4">
        <v>1.3029999999999999</v>
      </c>
      <c r="L2280" s="18">
        <f t="shared" si="880"/>
        <v>20</v>
      </c>
      <c r="M2280" s="18">
        <f t="shared" si="881"/>
        <v>75</v>
      </c>
      <c r="N2280" s="18">
        <f t="shared" si="882"/>
        <v>25</v>
      </c>
      <c r="O2280" s="18">
        <f t="shared" si="883"/>
        <v>75</v>
      </c>
      <c r="P2280" s="4">
        <f t="shared" si="884"/>
        <v>201411</v>
      </c>
      <c r="Q2280" s="23">
        <f t="shared" si="885"/>
        <v>3.81</v>
      </c>
      <c r="R2280" s="23">
        <f t="shared" si="886"/>
        <v>-3.561000091249201</v>
      </c>
      <c r="S2280" s="22">
        <f t="shared" si="887"/>
        <v>0.24899990875079903</v>
      </c>
      <c r="T2280" s="5">
        <f t="shared" si="888"/>
        <v>0.34435695538057742</v>
      </c>
      <c r="U2280" s="5"/>
      <c r="V2280" s="5"/>
      <c r="W2280" s="5">
        <f t="shared" si="889"/>
        <v>2.81</v>
      </c>
      <c r="X2280" s="4">
        <f t="shared" si="890"/>
        <v>2.89</v>
      </c>
      <c r="Y2280" s="4">
        <f t="shared" si="891"/>
        <v>8.0000000000000071E-2</v>
      </c>
      <c r="Z2280" s="30">
        <f t="shared" si="892"/>
        <v>2014</v>
      </c>
      <c r="AA2280" s="4">
        <f t="shared" si="893"/>
        <v>-1</v>
      </c>
      <c r="AB2280" s="4">
        <f t="shared" si="894"/>
        <v>-1</v>
      </c>
      <c r="AC2280" s="4">
        <f t="shared" si="895"/>
        <v>0</v>
      </c>
      <c r="AD2280" s="4"/>
      <c r="AE2280" s="4">
        <f t="shared" si="896"/>
        <v>5.3977828606899814E-3</v>
      </c>
      <c r="AF2280" s="31">
        <f t="shared" si="897"/>
        <v>1.81</v>
      </c>
      <c r="AG2280" s="31">
        <f t="shared" si="898"/>
        <v>1.8900000000000001</v>
      </c>
      <c r="AH2280" s="3">
        <f t="shared" si="899"/>
        <v>0</v>
      </c>
      <c r="AI2280" s="40" t="b">
        <f t="shared" si="900"/>
        <v>0</v>
      </c>
      <c r="AJ2280" s="3">
        <f t="shared" si="901"/>
        <v>2.4068723155017402E-2</v>
      </c>
      <c r="AK2280" s="3">
        <f t="shared" si="902"/>
        <v>0.79501506114519926</v>
      </c>
    </row>
    <row r="2281" spans="1:37" s="3" customFormat="1" x14ac:dyDescent="0.25">
      <c r="A2281" s="9">
        <v>41960</v>
      </c>
      <c r="B2281" s="1" t="s">
        <v>50</v>
      </c>
      <c r="C2281" s="1" t="s">
        <v>57</v>
      </c>
      <c r="D2281">
        <v>24</v>
      </c>
      <c r="E2281" s="1">
        <v>27</v>
      </c>
      <c r="F2281">
        <f t="shared" si="878"/>
        <v>0</v>
      </c>
      <c r="G2281">
        <f t="shared" si="879"/>
        <v>1</v>
      </c>
      <c r="H2281" s="4">
        <v>3.1</v>
      </c>
      <c r="I2281" s="4">
        <v>1.425</v>
      </c>
      <c r="J2281" s="4">
        <v>3.71</v>
      </c>
      <c r="K2281" s="4">
        <v>1.3240000000000001</v>
      </c>
      <c r="L2281" s="18">
        <f t="shared" si="880"/>
        <v>30</v>
      </c>
      <c r="M2281" s="18">
        <f t="shared" si="881"/>
        <v>70</v>
      </c>
      <c r="N2281" s="18">
        <f t="shared" si="882"/>
        <v>25</v>
      </c>
      <c r="O2281" s="18">
        <f t="shared" si="883"/>
        <v>75</v>
      </c>
      <c r="P2281" s="4">
        <f t="shared" si="884"/>
        <v>201411</v>
      </c>
      <c r="Q2281" s="23">
        <f t="shared" si="885"/>
        <v>2.1754385964912282</v>
      </c>
      <c r="R2281" s="23">
        <f t="shared" si="886"/>
        <v>-2.8291316526610641</v>
      </c>
      <c r="S2281" s="22">
        <f t="shared" si="887"/>
        <v>-0.65369305616983597</v>
      </c>
      <c r="T2281" s="5">
        <f t="shared" si="888"/>
        <v>0.45967741935483869</v>
      </c>
      <c r="U2281" s="5"/>
      <c r="V2281" s="5"/>
      <c r="W2281" s="5">
        <f t="shared" si="889"/>
        <v>-1</v>
      </c>
      <c r="X2281" s="4">
        <f t="shared" si="890"/>
        <v>-1</v>
      </c>
      <c r="Y2281" s="4">
        <f t="shared" si="891"/>
        <v>0</v>
      </c>
      <c r="Z2281" s="30">
        <f t="shared" si="892"/>
        <v>2014</v>
      </c>
      <c r="AA2281" s="4">
        <f t="shared" si="893"/>
        <v>0.42500000000000004</v>
      </c>
      <c r="AB2281" s="4">
        <f t="shared" si="894"/>
        <v>0.32400000000000007</v>
      </c>
      <c r="AC2281" s="4">
        <f t="shared" si="895"/>
        <v>-0.10099999999999998</v>
      </c>
      <c r="AD2281" s="4"/>
      <c r="AE2281" s="4">
        <f t="shared" si="896"/>
        <v>5.3038866185549094E-2</v>
      </c>
      <c r="AF2281" s="31">
        <f t="shared" si="897"/>
        <v>-0.57499999999999996</v>
      </c>
      <c r="AG2281" s="31">
        <f t="shared" si="898"/>
        <v>-0.67599999999999993</v>
      </c>
      <c r="AH2281" s="3">
        <f t="shared" si="899"/>
        <v>1</v>
      </c>
      <c r="AI2281" s="40">
        <f t="shared" si="900"/>
        <v>2.8703835059346483E-2</v>
      </c>
      <c r="AJ2281" s="3">
        <f t="shared" si="901"/>
        <v>2.3756906077348039E-2</v>
      </c>
      <c r="AK2281" s="3">
        <f t="shared" si="902"/>
        <v>0.76811883845473627</v>
      </c>
    </row>
    <row r="2282" spans="1:37" s="3" customFormat="1" x14ac:dyDescent="0.25">
      <c r="A2282" s="9">
        <v>41959</v>
      </c>
      <c r="B2282" s="1" t="s">
        <v>36</v>
      </c>
      <c r="C2282" s="1" t="s">
        <v>52</v>
      </c>
      <c r="D2282">
        <v>20</v>
      </c>
      <c r="E2282" s="1">
        <v>42</v>
      </c>
      <c r="F2282">
        <f t="shared" si="878"/>
        <v>0</v>
      </c>
      <c r="G2282">
        <f t="shared" si="879"/>
        <v>1</v>
      </c>
      <c r="H2282" s="4">
        <v>1.6890000000000001</v>
      </c>
      <c r="I2282" s="4">
        <v>2.31</v>
      </c>
      <c r="J2282" s="4">
        <v>1.625</v>
      </c>
      <c r="K2282" s="4">
        <v>2.44</v>
      </c>
      <c r="L2282" s="18">
        <f t="shared" si="880"/>
        <v>50</v>
      </c>
      <c r="M2282" s="18">
        <f t="shared" si="881"/>
        <v>40</v>
      </c>
      <c r="N2282" s="18">
        <f t="shared" si="882"/>
        <v>60</v>
      </c>
      <c r="O2282" s="18">
        <f t="shared" si="883"/>
        <v>40</v>
      </c>
      <c r="P2282" s="4">
        <f t="shared" si="884"/>
        <v>201411</v>
      </c>
      <c r="Q2282" s="23">
        <f t="shared" si="885"/>
        <v>0.73116883116883113</v>
      </c>
      <c r="R2282" s="23">
        <f t="shared" si="886"/>
        <v>-2.2147375884953302</v>
      </c>
      <c r="S2282" s="22">
        <f t="shared" si="887"/>
        <v>-1.4835687573264991</v>
      </c>
      <c r="T2282" s="5">
        <f t="shared" si="888"/>
        <v>1.3676731793960923</v>
      </c>
      <c r="U2282" s="5"/>
      <c r="V2282" s="5"/>
      <c r="W2282" s="5">
        <f t="shared" si="889"/>
        <v>-1</v>
      </c>
      <c r="X2282" s="4">
        <f t="shared" si="890"/>
        <v>-1</v>
      </c>
      <c r="Y2282" s="4">
        <f t="shared" si="891"/>
        <v>0</v>
      </c>
      <c r="Z2282" s="30">
        <f t="shared" si="892"/>
        <v>2014</v>
      </c>
      <c r="AA2282" s="4">
        <f t="shared" si="893"/>
        <v>1.31</v>
      </c>
      <c r="AB2282" s="4">
        <f t="shared" si="894"/>
        <v>1.44</v>
      </c>
      <c r="AC2282" s="4">
        <f t="shared" si="895"/>
        <v>0.12999999999999989</v>
      </c>
      <c r="AD2282" s="4"/>
      <c r="AE2282" s="4">
        <f t="shared" si="896"/>
        <v>-2.3318303957735598E-2</v>
      </c>
      <c r="AF2282" s="31">
        <f t="shared" si="897"/>
        <v>0.31000000000000005</v>
      </c>
      <c r="AG2282" s="31">
        <f t="shared" si="898"/>
        <v>0.43999999999999995</v>
      </c>
      <c r="AH2282" s="3">
        <f t="shared" si="899"/>
        <v>0</v>
      </c>
      <c r="AI2282" s="40" t="b">
        <f t="shared" si="900"/>
        <v>0</v>
      </c>
      <c r="AJ2282" s="3">
        <f t="shared" si="901"/>
        <v>2.4358589647411888E-2</v>
      </c>
      <c r="AK2282" s="3">
        <f t="shared" si="902"/>
        <v>0.73729511703502604</v>
      </c>
    </row>
    <row r="2283" spans="1:37" s="3" customFormat="1" x14ac:dyDescent="0.25">
      <c r="A2283" s="9">
        <v>41959</v>
      </c>
      <c r="B2283" s="1" t="s">
        <v>63</v>
      </c>
      <c r="C2283" s="1" t="s">
        <v>33</v>
      </c>
      <c r="D2283">
        <v>14</v>
      </c>
      <c r="E2283" s="1">
        <v>6</v>
      </c>
      <c r="F2283">
        <f t="shared" si="878"/>
        <v>1</v>
      </c>
      <c r="G2283">
        <f t="shared" si="879"/>
        <v>0</v>
      </c>
      <c r="H2283" s="4">
        <v>1.8129999999999999</v>
      </c>
      <c r="I2283" s="4">
        <v>2.11</v>
      </c>
      <c r="J2283" s="4">
        <v>2.04</v>
      </c>
      <c r="K2283" s="4">
        <v>1.869</v>
      </c>
      <c r="L2283" s="18">
        <f t="shared" si="880"/>
        <v>50</v>
      </c>
      <c r="M2283" s="18">
        <f t="shared" si="881"/>
        <v>45</v>
      </c>
      <c r="N2283" s="18">
        <f t="shared" si="882"/>
        <v>45</v>
      </c>
      <c r="O2283" s="18">
        <f t="shared" si="883"/>
        <v>50</v>
      </c>
      <c r="P2283" s="4">
        <f t="shared" si="884"/>
        <v>201411</v>
      </c>
      <c r="Q2283" s="23">
        <f t="shared" si="885"/>
        <v>1.8129999999999999</v>
      </c>
      <c r="R2283" s="23">
        <f t="shared" si="886"/>
        <v>-2.130913201023902</v>
      </c>
      <c r="S2283" s="22">
        <f t="shared" si="887"/>
        <v>-0.31791320102390208</v>
      </c>
      <c r="T2283" s="5">
        <f t="shared" si="888"/>
        <v>1.1638168781025924</v>
      </c>
      <c r="U2283" s="5"/>
      <c r="V2283" s="5"/>
      <c r="W2283" s="5">
        <f t="shared" si="889"/>
        <v>0.81299999999999994</v>
      </c>
      <c r="X2283" s="4">
        <f t="shared" si="890"/>
        <v>1.04</v>
      </c>
      <c r="Y2283" s="4">
        <f t="shared" si="891"/>
        <v>0.22700000000000009</v>
      </c>
      <c r="Z2283" s="30">
        <f t="shared" si="892"/>
        <v>2014</v>
      </c>
      <c r="AA2283" s="4">
        <f t="shared" si="893"/>
        <v>-1</v>
      </c>
      <c r="AB2283" s="4">
        <f t="shared" si="894"/>
        <v>-1</v>
      </c>
      <c r="AC2283" s="4">
        <f t="shared" si="895"/>
        <v>0</v>
      </c>
      <c r="AD2283" s="4"/>
      <c r="AE2283" s="4">
        <f t="shared" si="896"/>
        <v>6.1375901712036163E-2</v>
      </c>
      <c r="AF2283" s="31">
        <f t="shared" si="897"/>
        <v>-0.18700000000000006</v>
      </c>
      <c r="AG2283" s="31">
        <f t="shared" si="898"/>
        <v>4.0000000000000036E-2</v>
      </c>
      <c r="AH2283" s="3">
        <f t="shared" si="899"/>
        <v>1</v>
      </c>
      <c r="AI2283" s="40">
        <f t="shared" si="900"/>
        <v>3.5870272279527882E-2</v>
      </c>
      <c r="AJ2283" s="3">
        <f t="shared" si="901"/>
        <v>2.4871271985725363E-2</v>
      </c>
      <c r="AK2283" s="3">
        <f t="shared" si="902"/>
        <v>0.7319240897278193</v>
      </c>
    </row>
    <row r="2284" spans="1:37" s="3" customFormat="1" x14ac:dyDescent="0.25">
      <c r="A2284" s="9">
        <v>41959</v>
      </c>
      <c r="B2284" s="1" t="s">
        <v>62</v>
      </c>
      <c r="C2284" s="1" t="s">
        <v>55</v>
      </c>
      <c r="D2284">
        <v>53</v>
      </c>
      <c r="E2284" s="1">
        <v>20</v>
      </c>
      <c r="F2284">
        <f t="shared" si="878"/>
        <v>1</v>
      </c>
      <c r="G2284">
        <f t="shared" si="879"/>
        <v>0</v>
      </c>
      <c r="H2284" s="4">
        <v>1.454</v>
      </c>
      <c r="I2284" s="4">
        <v>2.97</v>
      </c>
      <c r="J2284" s="4">
        <v>1.5</v>
      </c>
      <c r="K2284" s="4">
        <v>2.8</v>
      </c>
      <c r="L2284" s="18">
        <f t="shared" si="880"/>
        <v>60</v>
      </c>
      <c r="M2284" s="18">
        <f t="shared" si="881"/>
        <v>30</v>
      </c>
      <c r="N2284" s="18">
        <f t="shared" si="882"/>
        <v>65</v>
      </c>
      <c r="O2284" s="18">
        <f t="shared" si="883"/>
        <v>35</v>
      </c>
      <c r="P2284" s="4">
        <f t="shared" si="884"/>
        <v>201411</v>
      </c>
      <c r="Q2284" s="23">
        <f t="shared" si="885"/>
        <v>1.454</v>
      </c>
      <c r="R2284" s="23">
        <f t="shared" si="886"/>
        <v>-2.7102573850041374</v>
      </c>
      <c r="S2284" s="22">
        <f t="shared" si="887"/>
        <v>-1.2562573850041374</v>
      </c>
      <c r="T2284" s="5">
        <f t="shared" si="888"/>
        <v>2.0426409903713894</v>
      </c>
      <c r="U2284" s="5"/>
      <c r="V2284" s="5"/>
      <c r="W2284" s="5">
        <f t="shared" si="889"/>
        <v>0.45399999999999996</v>
      </c>
      <c r="X2284" s="4">
        <f t="shared" si="890"/>
        <v>0.5</v>
      </c>
      <c r="Y2284" s="4">
        <f t="shared" si="891"/>
        <v>4.6000000000000041E-2</v>
      </c>
      <c r="Z2284" s="30">
        <f t="shared" si="892"/>
        <v>2014</v>
      </c>
      <c r="AA2284" s="4">
        <f t="shared" si="893"/>
        <v>-1</v>
      </c>
      <c r="AB2284" s="4">
        <f t="shared" si="894"/>
        <v>-1</v>
      </c>
      <c r="AC2284" s="4">
        <f t="shared" si="895"/>
        <v>0</v>
      </c>
      <c r="AD2284" s="4"/>
      <c r="AE2284" s="4">
        <f t="shared" si="896"/>
        <v>2.1091242549289402E-2</v>
      </c>
      <c r="AF2284" s="31">
        <f t="shared" si="897"/>
        <v>-0.54600000000000004</v>
      </c>
      <c r="AG2284" s="31">
        <f t="shared" si="898"/>
        <v>-0.5</v>
      </c>
      <c r="AH2284" s="3">
        <f t="shared" si="899"/>
        <v>0</v>
      </c>
      <c r="AI2284" s="40" t="b">
        <f t="shared" si="900"/>
        <v>0</v>
      </c>
      <c r="AJ2284" s="3">
        <f t="shared" si="901"/>
        <v>2.3874321880650973E-2</v>
      </c>
      <c r="AK2284" s="3">
        <f t="shared" si="902"/>
        <v>0.76276792549143591</v>
      </c>
    </row>
    <row r="2285" spans="1:37" s="3" customFormat="1" x14ac:dyDescent="0.25">
      <c r="A2285" s="9">
        <v>41959</v>
      </c>
      <c r="B2285" s="1" t="s">
        <v>64</v>
      </c>
      <c r="C2285" s="1" t="s">
        <v>54</v>
      </c>
      <c r="D2285">
        <v>13</v>
      </c>
      <c r="E2285" s="1">
        <v>6</v>
      </c>
      <c r="F2285">
        <f t="shared" si="878"/>
        <v>1</v>
      </c>
      <c r="G2285">
        <f t="shared" si="879"/>
        <v>0</v>
      </c>
      <c r="H2285" s="4">
        <v>1.208</v>
      </c>
      <c r="I2285" s="4">
        <v>5.08</v>
      </c>
      <c r="J2285" s="4">
        <v>1.2</v>
      </c>
      <c r="K2285" s="4">
        <v>5.23</v>
      </c>
      <c r="L2285" s="18">
        <f t="shared" si="880"/>
        <v>80</v>
      </c>
      <c r="M2285" s="18">
        <f t="shared" si="881"/>
        <v>15</v>
      </c>
      <c r="N2285" s="18">
        <f t="shared" si="882"/>
        <v>80</v>
      </c>
      <c r="O2285" s="18">
        <f t="shared" si="883"/>
        <v>15</v>
      </c>
      <c r="P2285" s="4">
        <f t="shared" si="884"/>
        <v>201411</v>
      </c>
      <c r="Q2285" s="23">
        <f t="shared" si="885"/>
        <v>1.208</v>
      </c>
      <c r="R2285" s="23">
        <f t="shared" si="886"/>
        <v>-5.0527903469079947</v>
      </c>
      <c r="S2285" s="22">
        <f t="shared" si="887"/>
        <v>-3.8447903469079945</v>
      </c>
      <c r="T2285" s="5">
        <f t="shared" si="888"/>
        <v>4.2052980132450335</v>
      </c>
      <c r="U2285" s="5"/>
      <c r="V2285" s="5"/>
      <c r="W2285" s="5">
        <f t="shared" si="889"/>
        <v>0.20799999999999996</v>
      </c>
      <c r="X2285" s="4">
        <f t="shared" si="890"/>
        <v>0.19999999999999996</v>
      </c>
      <c r="Y2285" s="4">
        <f t="shared" si="891"/>
        <v>-8.0000000000000071E-3</v>
      </c>
      <c r="Z2285" s="30">
        <f t="shared" si="892"/>
        <v>2014</v>
      </c>
      <c r="AA2285" s="4">
        <f t="shared" si="893"/>
        <v>-1</v>
      </c>
      <c r="AB2285" s="4">
        <f t="shared" si="894"/>
        <v>-1</v>
      </c>
      <c r="AC2285" s="4">
        <f t="shared" si="895"/>
        <v>0</v>
      </c>
      <c r="AD2285" s="4"/>
      <c r="AE2285" s="4">
        <f t="shared" si="896"/>
        <v>-5.5187637969095205E-3</v>
      </c>
      <c r="AF2285" s="31">
        <f t="shared" si="897"/>
        <v>-0.79200000000000004</v>
      </c>
      <c r="AG2285" s="31">
        <f t="shared" si="898"/>
        <v>-0.8</v>
      </c>
      <c r="AH2285" s="3">
        <f t="shared" si="899"/>
        <v>0</v>
      </c>
      <c r="AI2285" s="40" t="b">
        <f t="shared" si="900"/>
        <v>0</v>
      </c>
      <c r="AJ2285" s="3">
        <f t="shared" si="901"/>
        <v>2.4071246819338477E-2</v>
      </c>
      <c r="AK2285" s="3">
        <f t="shared" si="902"/>
        <v>0.83302508160211264</v>
      </c>
    </row>
    <row r="2286" spans="1:37" s="3" customFormat="1" x14ac:dyDescent="0.25">
      <c r="A2286" s="9">
        <v>41959</v>
      </c>
      <c r="B2286" s="1" t="s">
        <v>40</v>
      </c>
      <c r="C2286" s="1" t="s">
        <v>41</v>
      </c>
      <c r="D2286">
        <v>17</v>
      </c>
      <c r="E2286" s="1">
        <v>19</v>
      </c>
      <c r="F2286">
        <f t="shared" si="878"/>
        <v>0</v>
      </c>
      <c r="G2286">
        <f t="shared" si="879"/>
        <v>1</v>
      </c>
      <c r="H2286" s="4">
        <v>1.8540000000000001</v>
      </c>
      <c r="I2286" s="4">
        <v>2.06</v>
      </c>
      <c r="J2286" s="4">
        <v>2.2599999999999998</v>
      </c>
      <c r="K2286" s="4">
        <v>1.7190000000000001</v>
      </c>
      <c r="L2286" s="18">
        <f t="shared" si="880"/>
        <v>50</v>
      </c>
      <c r="M2286" s="18">
        <f t="shared" si="881"/>
        <v>45</v>
      </c>
      <c r="N2286" s="18">
        <f t="shared" si="882"/>
        <v>40</v>
      </c>
      <c r="O2286" s="18">
        <f t="shared" si="883"/>
        <v>55</v>
      </c>
      <c r="P2286" s="4">
        <f t="shared" si="884"/>
        <v>201411</v>
      </c>
      <c r="Q2286" s="23">
        <f t="shared" si="885"/>
        <v>0.9</v>
      </c>
      <c r="R2286" s="23">
        <f t="shared" si="886"/>
        <v>-2.1143564137687241</v>
      </c>
      <c r="S2286" s="22">
        <f t="shared" si="887"/>
        <v>-1.2143564137687242</v>
      </c>
      <c r="T2286" s="5">
        <f t="shared" si="888"/>
        <v>1.1111111111111112</v>
      </c>
      <c r="U2286" s="5"/>
      <c r="V2286" s="5"/>
      <c r="W2286" s="5">
        <f t="shared" si="889"/>
        <v>-1</v>
      </c>
      <c r="X2286" s="4">
        <f t="shared" si="890"/>
        <v>-1</v>
      </c>
      <c r="Y2286" s="4">
        <f t="shared" si="891"/>
        <v>0</v>
      </c>
      <c r="Z2286" s="30">
        <f t="shared" si="892"/>
        <v>2014</v>
      </c>
      <c r="AA2286" s="4">
        <f t="shared" si="893"/>
        <v>1.06</v>
      </c>
      <c r="AB2286" s="4">
        <f t="shared" si="894"/>
        <v>0.71900000000000008</v>
      </c>
      <c r="AC2286" s="4">
        <f t="shared" si="895"/>
        <v>-0.34099999999999997</v>
      </c>
      <c r="AD2286" s="4"/>
      <c r="AE2286" s="4">
        <f t="shared" si="896"/>
        <v>9.6896449675898055E-2</v>
      </c>
      <c r="AF2286" s="31">
        <f t="shared" si="897"/>
        <v>6.0000000000000053E-2</v>
      </c>
      <c r="AG2286" s="31">
        <f t="shared" si="898"/>
        <v>-0.28099999999999992</v>
      </c>
      <c r="AH2286" s="3">
        <f t="shared" si="899"/>
        <v>1</v>
      </c>
      <c r="AI2286" s="40">
        <f t="shared" si="900"/>
        <v>7.2085230689921787E-2</v>
      </c>
      <c r="AJ2286" s="3">
        <f t="shared" si="901"/>
        <v>2.421052631578946E-2</v>
      </c>
      <c r="AK2286" s="3">
        <f t="shared" si="902"/>
        <v>0.73167142704151189</v>
      </c>
    </row>
    <row r="2287" spans="1:37" s="3" customFormat="1" x14ac:dyDescent="0.25">
      <c r="A2287" s="9">
        <v>41959</v>
      </c>
      <c r="B2287" s="1" t="s">
        <v>45</v>
      </c>
      <c r="C2287" s="1" t="s">
        <v>60</v>
      </c>
      <c r="D2287">
        <v>21</v>
      </c>
      <c r="E2287" s="1">
        <v>13</v>
      </c>
      <c r="F2287">
        <f t="shared" si="878"/>
        <v>1</v>
      </c>
      <c r="G2287">
        <f t="shared" si="879"/>
        <v>0</v>
      </c>
      <c r="H2287" s="4">
        <v>1.609</v>
      </c>
      <c r="I2287" s="4">
        <v>2.48</v>
      </c>
      <c r="J2287" s="4">
        <v>1.7809999999999999</v>
      </c>
      <c r="K2287" s="4">
        <v>2.16</v>
      </c>
      <c r="L2287" s="18">
        <f t="shared" si="880"/>
        <v>60</v>
      </c>
      <c r="M2287" s="18">
        <f t="shared" si="881"/>
        <v>40</v>
      </c>
      <c r="N2287" s="18">
        <f t="shared" si="882"/>
        <v>55</v>
      </c>
      <c r="O2287" s="18">
        <f t="shared" si="883"/>
        <v>45</v>
      </c>
      <c r="P2287" s="4">
        <f t="shared" si="884"/>
        <v>201411</v>
      </c>
      <c r="Q2287" s="23">
        <f t="shared" si="885"/>
        <v>1.609</v>
      </c>
      <c r="R2287" s="23">
        <f t="shared" si="886"/>
        <v>-2.3177118004704211</v>
      </c>
      <c r="S2287" s="22">
        <f t="shared" si="887"/>
        <v>-0.70871180047042115</v>
      </c>
      <c r="T2287" s="5">
        <f t="shared" si="888"/>
        <v>1.5413300186451211</v>
      </c>
      <c r="U2287" s="5"/>
      <c r="V2287" s="5"/>
      <c r="W2287" s="5">
        <f t="shared" si="889"/>
        <v>0.60899999999999999</v>
      </c>
      <c r="X2287" s="4">
        <f t="shared" si="890"/>
        <v>0.78099999999999992</v>
      </c>
      <c r="Y2287" s="4">
        <f t="shared" si="891"/>
        <v>0.17199999999999993</v>
      </c>
      <c r="Z2287" s="30">
        <f t="shared" si="892"/>
        <v>2014</v>
      </c>
      <c r="AA2287" s="4">
        <f t="shared" si="893"/>
        <v>-1</v>
      </c>
      <c r="AB2287" s="4">
        <f t="shared" si="894"/>
        <v>-1</v>
      </c>
      <c r="AC2287" s="4">
        <f t="shared" si="895"/>
        <v>0</v>
      </c>
      <c r="AD2287" s="4"/>
      <c r="AE2287" s="4">
        <f t="shared" si="896"/>
        <v>6.0021726469127734E-2</v>
      </c>
      <c r="AF2287" s="31">
        <f t="shared" si="897"/>
        <v>-0.39100000000000001</v>
      </c>
      <c r="AG2287" s="31">
        <f t="shared" si="898"/>
        <v>-0.21900000000000008</v>
      </c>
      <c r="AH2287" s="3">
        <f t="shared" si="899"/>
        <v>1</v>
      </c>
      <c r="AI2287" s="40">
        <f t="shared" si="900"/>
        <v>3.529188024125629E-2</v>
      </c>
      <c r="AJ2287" s="3">
        <f t="shared" si="901"/>
        <v>2.4133039863047268E-2</v>
      </c>
      <c r="AK2287" s="3">
        <f t="shared" si="902"/>
        <v>0.74319607293954582</v>
      </c>
    </row>
    <row r="2288" spans="1:37" s="3" customFormat="1" x14ac:dyDescent="0.25">
      <c r="A2288" s="9">
        <v>41959</v>
      </c>
      <c r="B2288" s="1" t="s">
        <v>58</v>
      </c>
      <c r="C2288" s="1" t="s">
        <v>47</v>
      </c>
      <c r="D2288">
        <v>7</v>
      </c>
      <c r="E2288" s="1">
        <v>23</v>
      </c>
      <c r="F2288">
        <f t="shared" si="878"/>
        <v>0</v>
      </c>
      <c r="G2288">
        <f t="shared" si="879"/>
        <v>1</v>
      </c>
      <c r="H2288" s="4">
        <v>1.5880000000000001</v>
      </c>
      <c r="I2288" s="4">
        <v>2.5299999999999998</v>
      </c>
      <c r="J2288" s="4">
        <v>1.4690000000000001</v>
      </c>
      <c r="K2288" s="4">
        <v>2.91</v>
      </c>
      <c r="L2288" s="18">
        <f t="shared" si="880"/>
        <v>60</v>
      </c>
      <c r="M2288" s="18">
        <f t="shared" si="881"/>
        <v>35</v>
      </c>
      <c r="N2288" s="18">
        <f t="shared" si="882"/>
        <v>65</v>
      </c>
      <c r="O2288" s="18">
        <f t="shared" si="883"/>
        <v>30</v>
      </c>
      <c r="P2288" s="4">
        <f t="shared" si="884"/>
        <v>201411</v>
      </c>
      <c r="Q2288" s="23">
        <f t="shared" si="885"/>
        <v>0.62766798418972336</v>
      </c>
      <c r="R2288" s="23">
        <f t="shared" si="886"/>
        <v>-2.3542750433506736</v>
      </c>
      <c r="S2288" s="22">
        <f t="shared" si="887"/>
        <v>-1.7266070591609504</v>
      </c>
      <c r="T2288" s="5">
        <f t="shared" si="888"/>
        <v>1.5931989924433247</v>
      </c>
      <c r="U2288" s="5"/>
      <c r="V2288" s="5"/>
      <c r="W2288" s="5">
        <f t="shared" si="889"/>
        <v>-1</v>
      </c>
      <c r="X2288" s="4">
        <f t="shared" si="890"/>
        <v>-1</v>
      </c>
      <c r="Y2288" s="4">
        <f t="shared" si="891"/>
        <v>0</v>
      </c>
      <c r="Z2288" s="30">
        <f t="shared" si="892"/>
        <v>2014</v>
      </c>
      <c r="AA2288" s="4">
        <f t="shared" si="893"/>
        <v>1.5299999999999998</v>
      </c>
      <c r="AB2288" s="4">
        <f t="shared" si="894"/>
        <v>1.9100000000000001</v>
      </c>
      <c r="AC2288" s="4">
        <f t="shared" si="895"/>
        <v>0.38000000000000034</v>
      </c>
      <c r="AD2288" s="4"/>
      <c r="AE2288" s="4">
        <f t="shared" si="896"/>
        <v>-5.1012272095172673E-2</v>
      </c>
      <c r="AF2288" s="31">
        <f t="shared" si="897"/>
        <v>0.5299999999999998</v>
      </c>
      <c r="AG2288" s="31">
        <f t="shared" si="898"/>
        <v>0.91000000000000014</v>
      </c>
      <c r="AH2288" s="3">
        <f t="shared" si="899"/>
        <v>1</v>
      </c>
      <c r="AI2288" s="40">
        <f t="shared" si="900"/>
        <v>2.6634466401793566E-2</v>
      </c>
      <c r="AJ2288" s="3">
        <f t="shared" si="901"/>
        <v>2.4371053909664986E-2</v>
      </c>
      <c r="AK2288" s="3">
        <f t="shared" si="902"/>
        <v>0.74488011894783868</v>
      </c>
    </row>
    <row r="2289" spans="1:37" s="3" customFormat="1" x14ac:dyDescent="0.25">
      <c r="A2289" s="9">
        <v>41959</v>
      </c>
      <c r="B2289" s="1" t="s">
        <v>49</v>
      </c>
      <c r="C2289" s="1" t="s">
        <v>61</v>
      </c>
      <c r="D2289">
        <v>24</v>
      </c>
      <c r="E2289" s="1">
        <v>20</v>
      </c>
      <c r="F2289">
        <f t="shared" si="878"/>
        <v>1</v>
      </c>
      <c r="G2289">
        <f t="shared" si="879"/>
        <v>0</v>
      </c>
      <c r="H2289" s="4">
        <v>1.8540000000000001</v>
      </c>
      <c r="I2289" s="4">
        <v>2.06</v>
      </c>
      <c r="J2289" s="4">
        <v>2.04</v>
      </c>
      <c r="K2289" s="4">
        <v>1.869</v>
      </c>
      <c r="L2289" s="18">
        <f t="shared" si="880"/>
        <v>50</v>
      </c>
      <c r="M2289" s="18">
        <f t="shared" si="881"/>
        <v>45</v>
      </c>
      <c r="N2289" s="18">
        <f t="shared" si="882"/>
        <v>45</v>
      </c>
      <c r="O2289" s="18">
        <f t="shared" si="883"/>
        <v>50</v>
      </c>
      <c r="P2289" s="4">
        <f t="shared" si="884"/>
        <v>201411</v>
      </c>
      <c r="Q2289" s="23">
        <f t="shared" si="885"/>
        <v>1.8540000000000001</v>
      </c>
      <c r="R2289" s="23">
        <f t="shared" si="886"/>
        <v>-2.1143564137687241</v>
      </c>
      <c r="S2289" s="22">
        <f t="shared" si="887"/>
        <v>-0.26035641376872398</v>
      </c>
      <c r="T2289" s="5">
        <f t="shared" si="888"/>
        <v>1.1111111111111112</v>
      </c>
      <c r="U2289" s="5"/>
      <c r="V2289" s="5"/>
      <c r="W2289" s="5">
        <f t="shared" si="889"/>
        <v>0.85400000000000009</v>
      </c>
      <c r="X2289" s="4">
        <f t="shared" si="890"/>
        <v>1.04</v>
      </c>
      <c r="Y2289" s="4">
        <f t="shared" si="891"/>
        <v>0.18599999999999994</v>
      </c>
      <c r="Z2289" s="30">
        <f t="shared" si="892"/>
        <v>2014</v>
      </c>
      <c r="AA2289" s="4">
        <f t="shared" si="893"/>
        <v>-1</v>
      </c>
      <c r="AB2289" s="4">
        <f t="shared" si="894"/>
        <v>-1</v>
      </c>
      <c r="AC2289" s="4">
        <f t="shared" si="895"/>
        <v>0</v>
      </c>
      <c r="AD2289" s="4"/>
      <c r="AE2289" s="4">
        <f t="shared" si="896"/>
        <v>4.9178247350720239E-2</v>
      </c>
      <c r="AF2289" s="31">
        <f t="shared" si="897"/>
        <v>-0.14599999999999991</v>
      </c>
      <c r="AG2289" s="31">
        <f t="shared" si="898"/>
        <v>4.0000000000000036E-2</v>
      </c>
      <c r="AH2289" s="3">
        <f t="shared" si="899"/>
        <v>1</v>
      </c>
      <c r="AI2289" s="40">
        <f t="shared" si="900"/>
        <v>2.4367028364743915E-2</v>
      </c>
      <c r="AJ2289" s="3">
        <f t="shared" si="901"/>
        <v>2.421052631578946E-2</v>
      </c>
      <c r="AK2289" s="3">
        <f t="shared" si="902"/>
        <v>0.73167142704151189</v>
      </c>
    </row>
    <row r="2290" spans="1:37" s="3" customFormat="1" x14ac:dyDescent="0.25">
      <c r="A2290" s="9">
        <v>41959</v>
      </c>
      <c r="B2290" s="1" t="s">
        <v>42</v>
      </c>
      <c r="C2290" s="1" t="s">
        <v>44</v>
      </c>
      <c r="D2290">
        <v>10</v>
      </c>
      <c r="E2290" s="1">
        <v>27</v>
      </c>
      <c r="F2290">
        <f t="shared" si="878"/>
        <v>0</v>
      </c>
      <c r="G2290">
        <f t="shared" si="879"/>
        <v>1</v>
      </c>
      <c r="H2290" s="4">
        <v>1.3120000000000001</v>
      </c>
      <c r="I2290" s="4">
        <v>3.81</v>
      </c>
      <c r="J2290" s="4">
        <v>1.2629999999999999</v>
      </c>
      <c r="K2290" s="4">
        <v>4.3</v>
      </c>
      <c r="L2290" s="18">
        <f t="shared" si="880"/>
        <v>70</v>
      </c>
      <c r="M2290" s="18">
        <f t="shared" si="881"/>
        <v>25</v>
      </c>
      <c r="N2290" s="18">
        <f t="shared" si="882"/>
        <v>75</v>
      </c>
      <c r="O2290" s="18">
        <f t="shared" si="883"/>
        <v>20</v>
      </c>
      <c r="P2290" s="4">
        <f t="shared" si="884"/>
        <v>201411</v>
      </c>
      <c r="Q2290" s="23">
        <f t="shared" si="885"/>
        <v>0.34435695538057742</v>
      </c>
      <c r="R2290" s="23">
        <f t="shared" si="886"/>
        <v>-3.561000091249201</v>
      </c>
      <c r="S2290" s="22">
        <f t="shared" si="887"/>
        <v>-3.2166431358686234</v>
      </c>
      <c r="T2290" s="5">
        <f t="shared" si="888"/>
        <v>2.9039634146341462</v>
      </c>
      <c r="U2290" s="5"/>
      <c r="V2290" s="5"/>
      <c r="W2290" s="5">
        <f t="shared" si="889"/>
        <v>-1</v>
      </c>
      <c r="X2290" s="4">
        <f t="shared" si="890"/>
        <v>-1</v>
      </c>
      <c r="Y2290" s="4">
        <f t="shared" si="891"/>
        <v>0</v>
      </c>
      <c r="Z2290" s="30">
        <f t="shared" si="892"/>
        <v>2014</v>
      </c>
      <c r="AA2290" s="4">
        <f t="shared" si="893"/>
        <v>2.81</v>
      </c>
      <c r="AB2290" s="4">
        <f t="shared" si="894"/>
        <v>3.3</v>
      </c>
      <c r="AC2290" s="4">
        <f t="shared" si="895"/>
        <v>0.48999999999999977</v>
      </c>
      <c r="AD2290" s="4"/>
      <c r="AE2290" s="4">
        <f t="shared" si="896"/>
        <v>-2.957051542011857E-2</v>
      </c>
      <c r="AF2290" s="31">
        <f t="shared" si="897"/>
        <v>1.81</v>
      </c>
      <c r="AG2290" s="31">
        <f t="shared" si="898"/>
        <v>2.2999999999999998</v>
      </c>
      <c r="AH2290" s="3">
        <f t="shared" si="899"/>
        <v>1</v>
      </c>
      <c r="AI2290" s="40" t="b">
        <f t="shared" si="900"/>
        <v>0</v>
      </c>
      <c r="AJ2290" s="3">
        <f t="shared" si="901"/>
        <v>2.4068723155017402E-2</v>
      </c>
      <c r="AK2290" s="3">
        <f t="shared" si="902"/>
        <v>0.79501506114519926</v>
      </c>
    </row>
    <row r="2291" spans="1:37" s="3" customFormat="1" x14ac:dyDescent="0.25">
      <c r="A2291" s="9">
        <v>41959</v>
      </c>
      <c r="B2291" s="1" t="s">
        <v>34</v>
      </c>
      <c r="C2291" s="1" t="s">
        <v>38</v>
      </c>
      <c r="D2291">
        <v>10</v>
      </c>
      <c r="E2291" s="1">
        <v>16</v>
      </c>
      <c r="F2291">
        <f t="shared" si="878"/>
        <v>0</v>
      </c>
      <c r="G2291">
        <f t="shared" si="879"/>
        <v>1</v>
      </c>
      <c r="H2291" s="4">
        <v>2.86</v>
      </c>
      <c r="I2291" s="4">
        <v>1.48</v>
      </c>
      <c r="J2291" s="4">
        <v>2.71</v>
      </c>
      <c r="K2291" s="4">
        <v>1.526</v>
      </c>
      <c r="L2291" s="18">
        <f t="shared" si="880"/>
        <v>30</v>
      </c>
      <c r="M2291" s="18">
        <f t="shared" si="881"/>
        <v>65</v>
      </c>
      <c r="N2291" s="18">
        <f t="shared" si="882"/>
        <v>35</v>
      </c>
      <c r="O2291" s="18">
        <f t="shared" si="883"/>
        <v>65</v>
      </c>
      <c r="P2291" s="4">
        <f t="shared" si="884"/>
        <v>201411</v>
      </c>
      <c r="Q2291" s="23">
        <f t="shared" si="885"/>
        <v>1.9324324324324325</v>
      </c>
      <c r="R2291" s="23">
        <f t="shared" si="886"/>
        <v>-2.620967741935484</v>
      </c>
      <c r="S2291" s="22">
        <f t="shared" si="887"/>
        <v>-0.68853530950305153</v>
      </c>
      <c r="T2291" s="5">
        <f t="shared" si="888"/>
        <v>0.5174825174825175</v>
      </c>
      <c r="U2291" s="5"/>
      <c r="V2291" s="5"/>
      <c r="W2291" s="5">
        <f t="shared" si="889"/>
        <v>-1</v>
      </c>
      <c r="X2291" s="4">
        <f t="shared" si="890"/>
        <v>-1</v>
      </c>
      <c r="Y2291" s="4">
        <f t="shared" si="891"/>
        <v>0</v>
      </c>
      <c r="Z2291" s="30">
        <f t="shared" si="892"/>
        <v>2014</v>
      </c>
      <c r="AA2291" s="4">
        <f t="shared" si="893"/>
        <v>0.48</v>
      </c>
      <c r="AB2291" s="4">
        <f t="shared" si="894"/>
        <v>0.52600000000000002</v>
      </c>
      <c r="AC2291" s="4">
        <f t="shared" si="895"/>
        <v>4.6000000000000041E-2</v>
      </c>
      <c r="AD2291" s="4"/>
      <c r="AE2291" s="4">
        <f t="shared" si="896"/>
        <v>-1.9353340386550677E-2</v>
      </c>
      <c r="AF2291" s="31">
        <f t="shared" si="897"/>
        <v>-0.52</v>
      </c>
      <c r="AG2291" s="31">
        <f t="shared" si="898"/>
        <v>-0.47399999999999998</v>
      </c>
      <c r="AH2291" s="3">
        <f t="shared" si="899"/>
        <v>0</v>
      </c>
      <c r="AI2291" s="40" t="b">
        <f t="shared" si="900"/>
        <v>0</v>
      </c>
      <c r="AJ2291" s="3">
        <f t="shared" si="901"/>
        <v>2.4700460829493065E-2</v>
      </c>
      <c r="AK2291" s="3">
        <f t="shared" si="902"/>
        <v>0.75776648428321081</v>
      </c>
    </row>
    <row r="2292" spans="1:37" s="3" customFormat="1" x14ac:dyDescent="0.25">
      <c r="A2292" s="9">
        <v>41959</v>
      </c>
      <c r="B2292" s="1" t="s">
        <v>59</v>
      </c>
      <c r="C2292" s="1" t="s">
        <v>35</v>
      </c>
      <c r="D2292">
        <v>22</v>
      </c>
      <c r="E2292" s="1">
        <v>7</v>
      </c>
      <c r="F2292">
        <f t="shared" si="878"/>
        <v>1</v>
      </c>
      <c r="G2292">
        <f t="shared" si="879"/>
        <v>0</v>
      </c>
      <c r="H2292" s="4">
        <v>4.7699999999999996</v>
      </c>
      <c r="I2292" s="4">
        <v>1.2270000000000001</v>
      </c>
      <c r="J2292" s="4">
        <v>4.0999999999999996</v>
      </c>
      <c r="K2292" s="4">
        <v>1.2809999999999999</v>
      </c>
      <c r="L2292" s="18">
        <f t="shared" si="880"/>
        <v>20</v>
      </c>
      <c r="M2292" s="18">
        <f t="shared" si="881"/>
        <v>80</v>
      </c>
      <c r="N2292" s="18">
        <f t="shared" si="882"/>
        <v>20</v>
      </c>
      <c r="O2292" s="18">
        <f t="shared" si="883"/>
        <v>75</v>
      </c>
      <c r="P2292" s="4">
        <f t="shared" si="884"/>
        <v>201411</v>
      </c>
      <c r="Q2292" s="23">
        <f t="shared" si="885"/>
        <v>4.7699999999999996</v>
      </c>
      <c r="R2292" s="23">
        <f t="shared" si="886"/>
        <v>-4.670538333002253</v>
      </c>
      <c r="S2292" s="22">
        <f t="shared" si="887"/>
        <v>9.9461666997746612E-2</v>
      </c>
      <c r="T2292" s="5">
        <f t="shared" si="888"/>
        <v>0.25723270440251578</v>
      </c>
      <c r="U2292" s="5"/>
      <c r="V2292" s="5"/>
      <c r="W2292" s="5">
        <f t="shared" si="889"/>
        <v>3.7699999999999996</v>
      </c>
      <c r="X2292" s="4">
        <f t="shared" si="890"/>
        <v>3.0999999999999996</v>
      </c>
      <c r="Y2292" s="4">
        <f t="shared" si="891"/>
        <v>-0.66999999999999993</v>
      </c>
      <c r="Z2292" s="30">
        <f t="shared" si="892"/>
        <v>2014</v>
      </c>
      <c r="AA2292" s="4">
        <f t="shared" si="893"/>
        <v>-1</v>
      </c>
      <c r="AB2292" s="4">
        <f t="shared" si="894"/>
        <v>-1</v>
      </c>
      <c r="AC2292" s="4">
        <f t="shared" si="895"/>
        <v>0</v>
      </c>
      <c r="AD2292" s="4"/>
      <c r="AE2292" s="4">
        <f t="shared" si="896"/>
        <v>-3.4258833154369284E-2</v>
      </c>
      <c r="AF2292" s="31">
        <f t="shared" si="897"/>
        <v>2.7699999999999996</v>
      </c>
      <c r="AG2292" s="31">
        <f t="shared" si="898"/>
        <v>2.0999999999999996</v>
      </c>
      <c r="AH2292" s="3">
        <f t="shared" si="899"/>
        <v>1</v>
      </c>
      <c r="AI2292" s="40" t="b">
        <f t="shared" si="900"/>
        <v>0</v>
      </c>
      <c r="AJ2292" s="3">
        <f t="shared" si="901"/>
        <v>2.4047023511755916E-2</v>
      </c>
      <c r="AK2292" s="3">
        <f t="shared" si="902"/>
        <v>0.82493143767495569</v>
      </c>
    </row>
    <row r="2293" spans="1:37" s="3" customFormat="1" x14ac:dyDescent="0.25">
      <c r="A2293" s="9">
        <v>41959</v>
      </c>
      <c r="B2293" s="1" t="s">
        <v>48</v>
      </c>
      <c r="C2293" s="1" t="s">
        <v>39</v>
      </c>
      <c r="D2293">
        <v>7</v>
      </c>
      <c r="E2293" s="1">
        <v>27</v>
      </c>
      <c r="F2293">
        <f t="shared" si="878"/>
        <v>0</v>
      </c>
      <c r="G2293">
        <f t="shared" si="879"/>
        <v>1</v>
      </c>
      <c r="H2293" s="4">
        <v>1.347</v>
      </c>
      <c r="I2293" s="4">
        <v>3.54</v>
      </c>
      <c r="J2293" s="4">
        <v>1.333</v>
      </c>
      <c r="K2293" s="4">
        <v>3.64</v>
      </c>
      <c r="L2293" s="18">
        <f t="shared" si="880"/>
        <v>70</v>
      </c>
      <c r="M2293" s="18">
        <f t="shared" si="881"/>
        <v>25</v>
      </c>
      <c r="N2293" s="18">
        <f t="shared" si="882"/>
        <v>75</v>
      </c>
      <c r="O2293" s="18">
        <f t="shared" si="883"/>
        <v>25</v>
      </c>
      <c r="P2293" s="4">
        <f t="shared" si="884"/>
        <v>201411</v>
      </c>
      <c r="Q2293" s="23">
        <f t="shared" si="885"/>
        <v>0.38050847457627118</v>
      </c>
      <c r="R2293" s="23">
        <f t="shared" si="886"/>
        <v>-3.2755451678050331</v>
      </c>
      <c r="S2293" s="22">
        <f t="shared" si="887"/>
        <v>-2.8950366932287621</v>
      </c>
      <c r="T2293" s="5">
        <f t="shared" si="888"/>
        <v>2.6280623608017817</v>
      </c>
      <c r="U2293" s="5"/>
      <c r="V2293" s="5"/>
      <c r="W2293" s="5">
        <f t="shared" si="889"/>
        <v>-1</v>
      </c>
      <c r="X2293" s="4">
        <f t="shared" si="890"/>
        <v>-1</v>
      </c>
      <c r="Y2293" s="4">
        <f t="shared" si="891"/>
        <v>0</v>
      </c>
      <c r="Z2293" s="30">
        <f t="shared" si="892"/>
        <v>2014</v>
      </c>
      <c r="AA2293" s="4">
        <f t="shared" si="893"/>
        <v>2.54</v>
      </c>
      <c r="AB2293" s="4">
        <f t="shared" si="894"/>
        <v>2.64</v>
      </c>
      <c r="AC2293" s="4">
        <f t="shared" si="895"/>
        <v>0.10000000000000009</v>
      </c>
      <c r="AD2293" s="4"/>
      <c r="AE2293" s="4">
        <f t="shared" si="896"/>
        <v>-7.7970494850884142E-3</v>
      </c>
      <c r="AF2293" s="31">
        <f t="shared" si="897"/>
        <v>1.54</v>
      </c>
      <c r="AG2293" s="31">
        <f t="shared" si="898"/>
        <v>1.6400000000000001</v>
      </c>
      <c r="AH2293" s="3">
        <f t="shared" si="899"/>
        <v>0</v>
      </c>
      <c r="AI2293" s="40" t="b">
        <f t="shared" si="900"/>
        <v>0</v>
      </c>
      <c r="AJ2293" s="3">
        <f t="shared" si="901"/>
        <v>2.4272559852670517E-2</v>
      </c>
      <c r="AK2293" s="3">
        <f t="shared" si="902"/>
        <v>0.78506822587380864</v>
      </c>
    </row>
    <row r="2294" spans="1:37" s="3" customFormat="1" x14ac:dyDescent="0.25">
      <c r="A2294" s="9">
        <v>41956</v>
      </c>
      <c r="B2294" s="1" t="s">
        <v>51</v>
      </c>
      <c r="C2294" s="1" t="s">
        <v>46</v>
      </c>
      <c r="D2294">
        <v>22</v>
      </c>
      <c r="E2294" s="1">
        <v>9</v>
      </c>
      <c r="F2294">
        <f t="shared" si="878"/>
        <v>1</v>
      </c>
      <c r="G2294">
        <f t="shared" si="879"/>
        <v>0</v>
      </c>
      <c r="H2294" s="4">
        <v>1.4339999999999999</v>
      </c>
      <c r="I2294" s="4">
        <v>3.05</v>
      </c>
      <c r="J2294" s="4">
        <v>1.512</v>
      </c>
      <c r="K2294" s="4">
        <v>2.75</v>
      </c>
      <c r="L2294" s="18">
        <f t="shared" si="880"/>
        <v>60</v>
      </c>
      <c r="M2294" s="18">
        <f t="shared" si="881"/>
        <v>30</v>
      </c>
      <c r="N2294" s="18">
        <f t="shared" si="882"/>
        <v>65</v>
      </c>
      <c r="O2294" s="18">
        <f t="shared" si="883"/>
        <v>35</v>
      </c>
      <c r="P2294" s="4">
        <f t="shared" si="884"/>
        <v>201411</v>
      </c>
      <c r="Q2294" s="23">
        <f t="shared" si="885"/>
        <v>1.4339999999999999</v>
      </c>
      <c r="R2294" s="23">
        <f t="shared" si="886"/>
        <v>-2.7919523434865687</v>
      </c>
      <c r="S2294" s="22">
        <f t="shared" si="887"/>
        <v>-1.3579523434865688</v>
      </c>
      <c r="T2294" s="5">
        <f t="shared" si="888"/>
        <v>2.1269177126917711</v>
      </c>
      <c r="U2294" s="5"/>
      <c r="V2294" s="5"/>
      <c r="W2294" s="5">
        <f t="shared" si="889"/>
        <v>0.43399999999999994</v>
      </c>
      <c r="X2294" s="4">
        <f t="shared" si="890"/>
        <v>0.51200000000000001</v>
      </c>
      <c r="Y2294" s="4">
        <f t="shared" si="891"/>
        <v>7.8000000000000069E-2</v>
      </c>
      <c r="Z2294" s="30">
        <f t="shared" si="892"/>
        <v>2014</v>
      </c>
      <c r="AA2294" s="4">
        <f t="shared" si="893"/>
        <v>-1</v>
      </c>
      <c r="AB2294" s="4">
        <f t="shared" si="894"/>
        <v>-1</v>
      </c>
      <c r="AC2294" s="4">
        <f t="shared" si="895"/>
        <v>0</v>
      </c>
      <c r="AD2294" s="4"/>
      <c r="AE2294" s="4">
        <f t="shared" si="896"/>
        <v>3.5974408359345622E-2</v>
      </c>
      <c r="AF2294" s="31">
        <f t="shared" si="897"/>
        <v>-0.56600000000000006</v>
      </c>
      <c r="AG2294" s="31">
        <f t="shared" si="898"/>
        <v>-0.48799999999999999</v>
      </c>
      <c r="AH2294" s="3">
        <f t="shared" si="899"/>
        <v>1</v>
      </c>
      <c r="AI2294" s="40">
        <f t="shared" si="900"/>
        <v>1.0755486165322181E-2</v>
      </c>
      <c r="AJ2294" s="3">
        <f t="shared" si="901"/>
        <v>2.4598572702943966E-2</v>
      </c>
      <c r="AK2294" s="3">
        <f t="shared" si="902"/>
        <v>0.76559459446372102</v>
      </c>
    </row>
    <row r="2295" spans="1:37" s="3" customFormat="1" x14ac:dyDescent="0.25">
      <c r="A2295" s="9">
        <v>41953</v>
      </c>
      <c r="B2295" s="1" t="s">
        <v>55</v>
      </c>
      <c r="C2295" s="1" t="s">
        <v>40</v>
      </c>
      <c r="D2295">
        <v>45</v>
      </c>
      <c r="E2295" s="1">
        <v>21</v>
      </c>
      <c r="F2295">
        <f t="shared" si="878"/>
        <v>1</v>
      </c>
      <c r="G2295">
        <f t="shared" si="879"/>
        <v>0</v>
      </c>
      <c r="H2295" s="4">
        <v>1.377</v>
      </c>
      <c r="I2295" s="4">
        <v>3.35</v>
      </c>
      <c r="J2295" s="4">
        <v>1.298</v>
      </c>
      <c r="K2295" s="4">
        <v>3.93</v>
      </c>
      <c r="L2295" s="18">
        <f t="shared" si="880"/>
        <v>70</v>
      </c>
      <c r="M2295" s="18">
        <f t="shared" si="881"/>
        <v>25</v>
      </c>
      <c r="N2295" s="18">
        <f t="shared" si="882"/>
        <v>75</v>
      </c>
      <c r="O2295" s="18">
        <f t="shared" si="883"/>
        <v>25</v>
      </c>
      <c r="P2295" s="4">
        <f t="shared" si="884"/>
        <v>201411</v>
      </c>
      <c r="Q2295" s="23">
        <f t="shared" si="885"/>
        <v>1.377</v>
      </c>
      <c r="R2295" s="23">
        <f t="shared" si="886"/>
        <v>-3.0780518087928215</v>
      </c>
      <c r="S2295" s="22">
        <f t="shared" si="887"/>
        <v>-1.7010518087928215</v>
      </c>
      <c r="T2295" s="5">
        <f t="shared" si="888"/>
        <v>2.4328249818445897</v>
      </c>
      <c r="U2295" s="5"/>
      <c r="V2295" s="5"/>
      <c r="W2295" s="5">
        <f t="shared" si="889"/>
        <v>0.377</v>
      </c>
      <c r="X2295" s="4">
        <f t="shared" si="890"/>
        <v>0.29800000000000004</v>
      </c>
      <c r="Y2295" s="4">
        <f t="shared" si="891"/>
        <v>-7.8999999999999959E-2</v>
      </c>
      <c r="Z2295" s="30">
        <f t="shared" si="892"/>
        <v>2014</v>
      </c>
      <c r="AA2295" s="4">
        <f t="shared" si="893"/>
        <v>-1</v>
      </c>
      <c r="AB2295" s="4">
        <f t="shared" si="894"/>
        <v>-1</v>
      </c>
      <c r="AC2295" s="4">
        <f t="shared" si="895"/>
        <v>0</v>
      </c>
      <c r="AD2295" s="4"/>
      <c r="AE2295" s="4">
        <f t="shared" si="896"/>
        <v>-4.4199612162390434E-2</v>
      </c>
      <c r="AF2295" s="31">
        <f t="shared" si="897"/>
        <v>-0.623</v>
      </c>
      <c r="AG2295" s="31">
        <f t="shared" si="898"/>
        <v>-0.70199999999999996</v>
      </c>
      <c r="AH2295" s="3">
        <f t="shared" si="899"/>
        <v>1</v>
      </c>
      <c r="AI2295" s="40">
        <f t="shared" si="900"/>
        <v>1.9330661300426266E-2</v>
      </c>
      <c r="AJ2295" s="3">
        <f t="shared" si="901"/>
        <v>2.4127353501163462E-2</v>
      </c>
      <c r="AK2295" s="3">
        <f t="shared" si="902"/>
        <v>0.77785931449994272</v>
      </c>
    </row>
    <row r="2296" spans="1:37" s="3" customFormat="1" x14ac:dyDescent="0.25">
      <c r="A2296" s="9">
        <v>41952</v>
      </c>
      <c r="B2296" s="1" t="s">
        <v>62</v>
      </c>
      <c r="C2296" s="1" t="s">
        <v>45</v>
      </c>
      <c r="D2296">
        <v>55</v>
      </c>
      <c r="E2296" s="1">
        <v>14</v>
      </c>
      <c r="F2296">
        <f t="shared" si="878"/>
        <v>1</v>
      </c>
      <c r="G2296">
        <f t="shared" si="879"/>
        <v>0</v>
      </c>
      <c r="H2296" s="4">
        <v>1.294</v>
      </c>
      <c r="I2296" s="4">
        <v>3.97</v>
      </c>
      <c r="J2296" s="4">
        <v>1.2629999999999999</v>
      </c>
      <c r="K2296" s="4">
        <v>4.3</v>
      </c>
      <c r="L2296" s="18">
        <f t="shared" si="880"/>
        <v>70</v>
      </c>
      <c r="M2296" s="18">
        <f t="shared" si="881"/>
        <v>25</v>
      </c>
      <c r="N2296" s="18">
        <f t="shared" si="882"/>
        <v>75</v>
      </c>
      <c r="O2296" s="18">
        <f t="shared" si="883"/>
        <v>20</v>
      </c>
      <c r="P2296" s="4">
        <f t="shared" si="884"/>
        <v>201411</v>
      </c>
      <c r="Q2296" s="23">
        <f t="shared" si="885"/>
        <v>1.294</v>
      </c>
      <c r="R2296" s="23">
        <f t="shared" si="886"/>
        <v>-3.7380608809180229</v>
      </c>
      <c r="S2296" s="22">
        <f t="shared" si="887"/>
        <v>-2.4440608809180229</v>
      </c>
      <c r="T2296" s="5">
        <f t="shared" si="888"/>
        <v>3.0680061823802163</v>
      </c>
      <c r="U2296" s="5"/>
      <c r="V2296" s="5"/>
      <c r="W2296" s="5">
        <f t="shared" si="889"/>
        <v>0.29400000000000004</v>
      </c>
      <c r="X2296" s="4">
        <f t="shared" si="890"/>
        <v>0.2629999999999999</v>
      </c>
      <c r="Y2296" s="4">
        <f t="shared" si="891"/>
        <v>-3.1000000000000139E-2</v>
      </c>
      <c r="Z2296" s="30">
        <f t="shared" si="892"/>
        <v>2014</v>
      </c>
      <c r="AA2296" s="4">
        <f t="shared" si="893"/>
        <v>-1</v>
      </c>
      <c r="AB2296" s="4">
        <f t="shared" si="894"/>
        <v>-1</v>
      </c>
      <c r="AC2296" s="4">
        <f t="shared" si="895"/>
        <v>0</v>
      </c>
      <c r="AD2296" s="4"/>
      <c r="AE2296" s="4">
        <f t="shared" si="896"/>
        <v>-1.8968110323424714E-2</v>
      </c>
      <c r="AF2296" s="31">
        <f t="shared" si="897"/>
        <v>-0.70599999999999996</v>
      </c>
      <c r="AG2296" s="31">
        <f t="shared" si="898"/>
        <v>-0.7370000000000001</v>
      </c>
      <c r="AH2296" s="3">
        <f t="shared" si="899"/>
        <v>0</v>
      </c>
      <c r="AI2296" s="40" t="b">
        <f t="shared" si="900"/>
        <v>0</v>
      </c>
      <c r="AJ2296" s="3">
        <f t="shared" si="901"/>
        <v>2.4091945288753691E-2</v>
      </c>
      <c r="AK2296" s="3">
        <f t="shared" si="902"/>
        <v>0.80053517770184102</v>
      </c>
    </row>
    <row r="2297" spans="1:37" s="3" customFormat="1" x14ac:dyDescent="0.25">
      <c r="A2297" s="9">
        <v>41952</v>
      </c>
      <c r="B2297" s="1" t="s">
        <v>63</v>
      </c>
      <c r="C2297" s="1" t="s">
        <v>59</v>
      </c>
      <c r="D2297">
        <v>31</v>
      </c>
      <c r="E2297" s="1">
        <v>14</v>
      </c>
      <c r="F2297">
        <f t="shared" si="878"/>
        <v>1</v>
      </c>
      <c r="G2297">
        <f t="shared" si="879"/>
        <v>0</v>
      </c>
      <c r="H2297" s="4">
        <v>1.3169999999999999</v>
      </c>
      <c r="I2297" s="4">
        <v>3.77</v>
      </c>
      <c r="J2297" s="4">
        <v>1.333</v>
      </c>
      <c r="K2297" s="4">
        <v>3.64</v>
      </c>
      <c r="L2297" s="18">
        <f t="shared" si="880"/>
        <v>70</v>
      </c>
      <c r="M2297" s="18">
        <f t="shared" si="881"/>
        <v>25</v>
      </c>
      <c r="N2297" s="18">
        <f t="shared" si="882"/>
        <v>75</v>
      </c>
      <c r="O2297" s="18">
        <f t="shared" si="883"/>
        <v>25</v>
      </c>
      <c r="P2297" s="4">
        <f t="shared" si="884"/>
        <v>201411</v>
      </c>
      <c r="Q2297" s="23">
        <f t="shared" si="885"/>
        <v>1.3169999999999999</v>
      </c>
      <c r="R2297" s="23">
        <f t="shared" si="886"/>
        <v>-3.5155849628170239</v>
      </c>
      <c r="S2297" s="22">
        <f t="shared" si="887"/>
        <v>-2.1985849628170238</v>
      </c>
      <c r="T2297" s="5">
        <f t="shared" si="888"/>
        <v>2.8625664388762342</v>
      </c>
      <c r="U2297" s="5"/>
      <c r="V2297" s="5"/>
      <c r="W2297" s="5">
        <f t="shared" si="889"/>
        <v>0.31699999999999995</v>
      </c>
      <c r="X2297" s="4">
        <f t="shared" si="890"/>
        <v>0.33299999999999996</v>
      </c>
      <c r="Y2297" s="4">
        <f t="shared" si="891"/>
        <v>1.6000000000000014E-2</v>
      </c>
      <c r="Z2297" s="30">
        <f t="shared" si="892"/>
        <v>2014</v>
      </c>
      <c r="AA2297" s="4">
        <f t="shared" si="893"/>
        <v>-1</v>
      </c>
      <c r="AB2297" s="4">
        <f t="shared" si="894"/>
        <v>-1</v>
      </c>
      <c r="AC2297" s="4">
        <f t="shared" si="895"/>
        <v>0</v>
      </c>
      <c r="AD2297" s="4"/>
      <c r="AE2297" s="4">
        <f t="shared" si="896"/>
        <v>9.1138957860193992E-3</v>
      </c>
      <c r="AF2297" s="31">
        <f t="shared" si="897"/>
        <v>-0.68300000000000005</v>
      </c>
      <c r="AG2297" s="31">
        <f t="shared" si="898"/>
        <v>-0.66700000000000004</v>
      </c>
      <c r="AH2297" s="3">
        <f t="shared" si="899"/>
        <v>0</v>
      </c>
      <c r="AI2297" s="40" t="b">
        <f t="shared" si="900"/>
        <v>0</v>
      </c>
      <c r="AJ2297" s="3">
        <f t="shared" si="901"/>
        <v>2.3965008846078217E-2</v>
      </c>
      <c r="AK2297" s="3">
        <f t="shared" si="902"/>
        <v>0.79364856788846494</v>
      </c>
    </row>
    <row r="2298" spans="1:37" s="3" customFormat="1" x14ac:dyDescent="0.25">
      <c r="A2298" s="9">
        <v>41952</v>
      </c>
      <c r="B2298" s="1" t="s">
        <v>61</v>
      </c>
      <c r="C2298" s="1" t="s">
        <v>34</v>
      </c>
      <c r="D2298">
        <v>38</v>
      </c>
      <c r="E2298" s="1">
        <v>17</v>
      </c>
      <c r="F2298">
        <f t="shared" si="878"/>
        <v>1</v>
      </c>
      <c r="G2298">
        <f t="shared" si="879"/>
        <v>0</v>
      </c>
      <c r="H2298" s="4">
        <v>1.2270000000000001</v>
      </c>
      <c r="I2298" s="4">
        <v>4.7699999999999996</v>
      </c>
      <c r="J2298" s="4">
        <v>1.222</v>
      </c>
      <c r="K2298" s="4">
        <v>4.8499999999999996</v>
      </c>
      <c r="L2298" s="18">
        <f t="shared" si="880"/>
        <v>80</v>
      </c>
      <c r="M2298" s="18">
        <f t="shared" si="881"/>
        <v>20</v>
      </c>
      <c r="N2298" s="18">
        <f t="shared" si="882"/>
        <v>80</v>
      </c>
      <c r="O2298" s="18">
        <f t="shared" si="883"/>
        <v>20</v>
      </c>
      <c r="P2298" s="4">
        <f t="shared" si="884"/>
        <v>201411</v>
      </c>
      <c r="Q2298" s="23">
        <f t="shared" si="885"/>
        <v>1.2270000000000001</v>
      </c>
      <c r="R2298" s="23">
        <f t="shared" si="886"/>
        <v>-4.670538333002253</v>
      </c>
      <c r="S2298" s="22">
        <f t="shared" si="887"/>
        <v>-3.4435383330022526</v>
      </c>
      <c r="T2298" s="5">
        <f t="shared" si="888"/>
        <v>3.8875305623471874</v>
      </c>
      <c r="U2298" s="5"/>
      <c r="V2298" s="5"/>
      <c r="W2298" s="5">
        <f t="shared" si="889"/>
        <v>0.22700000000000009</v>
      </c>
      <c r="X2298" s="4">
        <f t="shared" si="890"/>
        <v>0.22199999999999998</v>
      </c>
      <c r="Y2298" s="4">
        <f t="shared" si="891"/>
        <v>-5.0000000000001155E-3</v>
      </c>
      <c r="Z2298" s="30">
        <f t="shared" si="892"/>
        <v>2014</v>
      </c>
      <c r="AA2298" s="4">
        <f t="shared" si="893"/>
        <v>-1</v>
      </c>
      <c r="AB2298" s="4">
        <f t="shared" si="894"/>
        <v>-1</v>
      </c>
      <c r="AC2298" s="4">
        <f t="shared" si="895"/>
        <v>0</v>
      </c>
      <c r="AD2298" s="4"/>
      <c r="AE2298" s="4">
        <f t="shared" si="896"/>
        <v>-3.3346805442732164E-3</v>
      </c>
      <c r="AF2298" s="31">
        <f t="shared" si="897"/>
        <v>-0.77299999999999991</v>
      </c>
      <c r="AG2298" s="31">
        <f t="shared" si="898"/>
        <v>-0.77800000000000002</v>
      </c>
      <c r="AH2298" s="3">
        <f t="shared" si="899"/>
        <v>0</v>
      </c>
      <c r="AI2298" s="40" t="b">
        <f t="shared" si="900"/>
        <v>0</v>
      </c>
      <c r="AJ2298" s="3">
        <f t="shared" si="901"/>
        <v>2.4047023511755916E-2</v>
      </c>
      <c r="AK2298" s="3">
        <f t="shared" si="902"/>
        <v>0.82493143767495569</v>
      </c>
    </row>
    <row r="2299" spans="1:37" s="3" customFormat="1" x14ac:dyDescent="0.25">
      <c r="A2299" s="9">
        <v>41952</v>
      </c>
      <c r="B2299" s="1" t="s">
        <v>54</v>
      </c>
      <c r="C2299" s="1" t="s">
        <v>35</v>
      </c>
      <c r="D2299">
        <v>17</v>
      </c>
      <c r="E2299" s="1">
        <v>41</v>
      </c>
      <c r="F2299">
        <f t="shared" si="878"/>
        <v>0</v>
      </c>
      <c r="G2299">
        <f t="shared" si="879"/>
        <v>1</v>
      </c>
      <c r="H2299" s="4">
        <v>5.83</v>
      </c>
      <c r="I2299" s="4">
        <v>1.1719999999999999</v>
      </c>
      <c r="J2299" s="4">
        <v>6.34</v>
      </c>
      <c r="K2299" s="4">
        <v>1.153</v>
      </c>
      <c r="L2299" s="18">
        <f t="shared" si="880"/>
        <v>10</v>
      </c>
      <c r="M2299" s="18">
        <f t="shared" si="881"/>
        <v>85</v>
      </c>
      <c r="N2299" s="18">
        <f t="shared" si="882"/>
        <v>15</v>
      </c>
      <c r="O2299" s="18">
        <f t="shared" si="883"/>
        <v>85</v>
      </c>
      <c r="P2299" s="4">
        <f t="shared" si="884"/>
        <v>201411</v>
      </c>
      <c r="Q2299" s="23">
        <f t="shared" si="885"/>
        <v>4.9744027303754272</v>
      </c>
      <c r="R2299" s="23">
        <f t="shared" si="886"/>
        <v>-6.0209928258462151</v>
      </c>
      <c r="S2299" s="22">
        <f t="shared" si="887"/>
        <v>-1.0465900954707879</v>
      </c>
      <c r="T2299" s="5">
        <f t="shared" si="888"/>
        <v>0.20102915951972555</v>
      </c>
      <c r="U2299" s="5"/>
      <c r="V2299" s="5"/>
      <c r="W2299" s="5">
        <f t="shared" si="889"/>
        <v>-1</v>
      </c>
      <c r="X2299" s="4">
        <f t="shared" si="890"/>
        <v>-1</v>
      </c>
      <c r="Y2299" s="4">
        <f t="shared" si="891"/>
        <v>0</v>
      </c>
      <c r="Z2299" s="30">
        <f t="shared" si="892"/>
        <v>2014</v>
      </c>
      <c r="AA2299" s="4">
        <f t="shared" si="893"/>
        <v>0.17199999999999993</v>
      </c>
      <c r="AB2299" s="4">
        <f t="shared" si="894"/>
        <v>0.15300000000000002</v>
      </c>
      <c r="AC2299" s="4">
        <f t="shared" si="895"/>
        <v>-1.8999999999999906E-2</v>
      </c>
      <c r="AD2299" s="4"/>
      <c r="AE2299" s="4">
        <f t="shared" si="896"/>
        <v>1.3797879996320567E-2</v>
      </c>
      <c r="AF2299" s="31">
        <f t="shared" si="897"/>
        <v>-0.82800000000000007</v>
      </c>
      <c r="AG2299" s="31">
        <f t="shared" si="898"/>
        <v>-0.84699999999999998</v>
      </c>
      <c r="AH2299" s="3">
        <f t="shared" si="899"/>
        <v>0</v>
      </c>
      <c r="AI2299" s="40" t="b">
        <f t="shared" si="900"/>
        <v>0</v>
      </c>
      <c r="AJ2299" s="3">
        <f t="shared" si="901"/>
        <v>2.4170237075121448E-2</v>
      </c>
      <c r="AK2299" s="3">
        <f t="shared" si="902"/>
        <v>0.8500212348392101</v>
      </c>
    </row>
    <row r="2300" spans="1:37" s="3" customFormat="1" x14ac:dyDescent="0.25">
      <c r="A2300" s="9">
        <v>41952</v>
      </c>
      <c r="B2300" s="1" t="s">
        <v>43</v>
      </c>
      <c r="C2300" s="1" t="s">
        <v>50</v>
      </c>
      <c r="D2300">
        <v>21</v>
      </c>
      <c r="E2300" s="1">
        <v>7</v>
      </c>
      <c r="F2300">
        <f t="shared" si="878"/>
        <v>1</v>
      </c>
      <c r="G2300">
        <f t="shared" si="879"/>
        <v>0</v>
      </c>
      <c r="H2300" s="4">
        <v>1.208</v>
      </c>
      <c r="I2300" s="4">
        <v>5.08</v>
      </c>
      <c r="J2300" s="4">
        <v>1.2</v>
      </c>
      <c r="K2300" s="4">
        <v>5.23</v>
      </c>
      <c r="L2300" s="18">
        <f t="shared" si="880"/>
        <v>80</v>
      </c>
      <c r="M2300" s="18">
        <f t="shared" si="881"/>
        <v>15</v>
      </c>
      <c r="N2300" s="18">
        <f t="shared" si="882"/>
        <v>80</v>
      </c>
      <c r="O2300" s="18">
        <f t="shared" si="883"/>
        <v>15</v>
      </c>
      <c r="P2300" s="4">
        <f t="shared" si="884"/>
        <v>201411</v>
      </c>
      <c r="Q2300" s="23">
        <f t="shared" si="885"/>
        <v>1.208</v>
      </c>
      <c r="R2300" s="23">
        <f t="shared" si="886"/>
        <v>-5.0527903469079947</v>
      </c>
      <c r="S2300" s="22">
        <f t="shared" si="887"/>
        <v>-3.8447903469079945</v>
      </c>
      <c r="T2300" s="5">
        <f t="shared" si="888"/>
        <v>4.2052980132450335</v>
      </c>
      <c r="U2300" s="5"/>
      <c r="V2300" s="5"/>
      <c r="W2300" s="5">
        <f t="shared" si="889"/>
        <v>0.20799999999999996</v>
      </c>
      <c r="X2300" s="4">
        <f t="shared" si="890"/>
        <v>0.19999999999999996</v>
      </c>
      <c r="Y2300" s="4">
        <f t="shared" si="891"/>
        <v>-8.0000000000000071E-3</v>
      </c>
      <c r="Z2300" s="30">
        <f t="shared" si="892"/>
        <v>2014</v>
      </c>
      <c r="AA2300" s="4">
        <f t="shared" si="893"/>
        <v>-1</v>
      </c>
      <c r="AB2300" s="4">
        <f t="shared" si="894"/>
        <v>-1</v>
      </c>
      <c r="AC2300" s="4">
        <f t="shared" si="895"/>
        <v>0</v>
      </c>
      <c r="AD2300" s="4"/>
      <c r="AE2300" s="4">
        <f t="shared" si="896"/>
        <v>-5.5187637969095205E-3</v>
      </c>
      <c r="AF2300" s="31">
        <f t="shared" si="897"/>
        <v>-0.79200000000000004</v>
      </c>
      <c r="AG2300" s="31">
        <f t="shared" si="898"/>
        <v>-0.8</v>
      </c>
      <c r="AH2300" s="3">
        <f t="shared" si="899"/>
        <v>0</v>
      </c>
      <c r="AI2300" s="40" t="b">
        <f t="shared" si="900"/>
        <v>0</v>
      </c>
      <c r="AJ2300" s="3">
        <f t="shared" si="901"/>
        <v>2.4071246819338477E-2</v>
      </c>
      <c r="AK2300" s="3">
        <f t="shared" si="902"/>
        <v>0.83302508160211264</v>
      </c>
    </row>
    <row r="2301" spans="1:37" s="3" customFormat="1" x14ac:dyDescent="0.25">
      <c r="A2301" s="9">
        <v>41952</v>
      </c>
      <c r="B2301" s="1" t="s">
        <v>46</v>
      </c>
      <c r="C2301" s="1" t="s">
        <v>49</v>
      </c>
      <c r="D2301">
        <v>13</v>
      </c>
      <c r="E2301" s="1">
        <v>17</v>
      </c>
      <c r="F2301">
        <f t="shared" si="878"/>
        <v>0</v>
      </c>
      <c r="G2301">
        <f t="shared" si="879"/>
        <v>1</v>
      </c>
      <c r="H2301" s="4">
        <v>2.09</v>
      </c>
      <c r="I2301" s="4">
        <v>1.833</v>
      </c>
      <c r="J2301" s="4">
        <v>1.7809999999999999</v>
      </c>
      <c r="K2301" s="4">
        <v>2.16</v>
      </c>
      <c r="L2301" s="18">
        <f t="shared" si="880"/>
        <v>40</v>
      </c>
      <c r="M2301" s="18">
        <f t="shared" si="881"/>
        <v>50</v>
      </c>
      <c r="N2301" s="18">
        <f t="shared" si="882"/>
        <v>55</v>
      </c>
      <c r="O2301" s="18">
        <f t="shared" si="883"/>
        <v>45</v>
      </c>
      <c r="P2301" s="4">
        <f t="shared" si="884"/>
        <v>201411</v>
      </c>
      <c r="Q2301" s="23">
        <f t="shared" si="885"/>
        <v>1.1402073104200763</v>
      </c>
      <c r="R2301" s="23">
        <f t="shared" si="886"/>
        <v>-2.1179113847373814</v>
      </c>
      <c r="S2301" s="22">
        <f t="shared" si="887"/>
        <v>-0.97770407431730511</v>
      </c>
      <c r="T2301" s="5">
        <f t="shared" si="888"/>
        <v>0.8770334928229665</v>
      </c>
      <c r="U2301" s="5"/>
      <c r="V2301" s="5"/>
      <c r="W2301" s="5">
        <f t="shared" si="889"/>
        <v>-1</v>
      </c>
      <c r="X2301" s="4">
        <f t="shared" si="890"/>
        <v>-1</v>
      </c>
      <c r="Y2301" s="4">
        <f t="shared" si="891"/>
        <v>0</v>
      </c>
      <c r="Z2301" s="30">
        <f t="shared" si="892"/>
        <v>2014</v>
      </c>
      <c r="AA2301" s="4">
        <f t="shared" si="893"/>
        <v>0.83299999999999996</v>
      </c>
      <c r="AB2301" s="4">
        <f t="shared" si="894"/>
        <v>1.1600000000000001</v>
      </c>
      <c r="AC2301" s="4">
        <f t="shared" si="895"/>
        <v>0.32700000000000018</v>
      </c>
      <c r="AD2301" s="4"/>
      <c r="AE2301" s="4">
        <f t="shared" si="896"/>
        <v>-8.3013413785599677E-2</v>
      </c>
      <c r="AF2301" s="31">
        <f t="shared" si="897"/>
        <v>-0.16700000000000004</v>
      </c>
      <c r="AG2301" s="31">
        <f t="shared" si="898"/>
        <v>0.16000000000000014</v>
      </c>
      <c r="AH2301" s="3">
        <f t="shared" si="899"/>
        <v>1</v>
      </c>
      <c r="AI2301" s="40">
        <f t="shared" si="900"/>
        <v>5.8568137515505936E-2</v>
      </c>
      <c r="AJ2301" s="3">
        <f t="shared" si="901"/>
        <v>2.3459087433087E-2</v>
      </c>
      <c r="AK2301" s="3">
        <f t="shared" si="902"/>
        <v>0.73269886306480347</v>
      </c>
    </row>
    <row r="2302" spans="1:37" s="3" customFormat="1" x14ac:dyDescent="0.25">
      <c r="A2302" s="9">
        <v>41952</v>
      </c>
      <c r="B2302" s="1" t="s">
        <v>33</v>
      </c>
      <c r="C2302" s="1" t="s">
        <v>51</v>
      </c>
      <c r="D2302">
        <v>20</v>
      </c>
      <c r="E2302" s="1">
        <v>16</v>
      </c>
      <c r="F2302">
        <f t="shared" si="878"/>
        <v>1</v>
      </c>
      <c r="G2302">
        <f t="shared" si="879"/>
        <v>0</v>
      </c>
      <c r="H2302" s="4">
        <v>1.724</v>
      </c>
      <c r="I2302" s="4">
        <v>2.25</v>
      </c>
      <c r="J2302" s="4">
        <v>1.6890000000000001</v>
      </c>
      <c r="K2302" s="4">
        <v>2.31</v>
      </c>
      <c r="L2302" s="18">
        <f t="shared" si="880"/>
        <v>50</v>
      </c>
      <c r="M2302" s="18">
        <f t="shared" si="881"/>
        <v>40</v>
      </c>
      <c r="N2302" s="18">
        <f t="shared" si="882"/>
        <v>55</v>
      </c>
      <c r="O2302" s="18">
        <f t="shared" si="883"/>
        <v>40</v>
      </c>
      <c r="P2302" s="4">
        <f t="shared" si="884"/>
        <v>201411</v>
      </c>
      <c r="Q2302" s="23">
        <f t="shared" si="885"/>
        <v>1.724</v>
      </c>
      <c r="R2302" s="23">
        <f t="shared" si="886"/>
        <v>-2.1812154696132597</v>
      </c>
      <c r="S2302" s="22">
        <f t="shared" si="887"/>
        <v>-0.45721546961325976</v>
      </c>
      <c r="T2302" s="5">
        <f t="shared" si="888"/>
        <v>1.3051044083526682</v>
      </c>
      <c r="U2302" s="5"/>
      <c r="V2302" s="5"/>
      <c r="W2302" s="5">
        <f t="shared" si="889"/>
        <v>0.72399999999999998</v>
      </c>
      <c r="X2302" s="4">
        <f t="shared" si="890"/>
        <v>0.68900000000000006</v>
      </c>
      <c r="Y2302" s="4">
        <f t="shared" si="891"/>
        <v>-3.499999999999992E-2</v>
      </c>
      <c r="Z2302" s="30">
        <f t="shared" si="892"/>
        <v>2014</v>
      </c>
      <c r="AA2302" s="4">
        <f t="shared" si="893"/>
        <v>-1</v>
      </c>
      <c r="AB2302" s="4">
        <f t="shared" si="894"/>
        <v>-1</v>
      </c>
      <c r="AC2302" s="4">
        <f t="shared" si="895"/>
        <v>0</v>
      </c>
      <c r="AD2302" s="4"/>
      <c r="AE2302" s="4">
        <f t="shared" si="896"/>
        <v>-1.2019907714582834E-2</v>
      </c>
      <c r="AF2302" s="31">
        <f t="shared" si="897"/>
        <v>-0.27600000000000002</v>
      </c>
      <c r="AG2302" s="31">
        <f t="shared" si="898"/>
        <v>-0.31099999999999994</v>
      </c>
      <c r="AH2302" s="3">
        <f t="shared" si="899"/>
        <v>0</v>
      </c>
      <c r="AI2302" s="40" t="b">
        <f t="shared" si="900"/>
        <v>0</v>
      </c>
      <c r="AJ2302" s="3">
        <f t="shared" si="901"/>
        <v>2.3905385002516377E-2</v>
      </c>
      <c r="AK2302" s="3">
        <f t="shared" si="902"/>
        <v>0.73588789684023159</v>
      </c>
    </row>
    <row r="2303" spans="1:37" s="3" customFormat="1" x14ac:dyDescent="0.25">
      <c r="A2303" s="9">
        <v>41952</v>
      </c>
      <c r="B2303" s="1" t="s">
        <v>56</v>
      </c>
      <c r="C2303" s="1" t="s">
        <v>37</v>
      </c>
      <c r="D2303">
        <v>17</v>
      </c>
      <c r="E2303" s="1">
        <v>31</v>
      </c>
      <c r="F2303">
        <f t="shared" si="878"/>
        <v>0</v>
      </c>
      <c r="G2303">
        <f t="shared" si="879"/>
        <v>1</v>
      </c>
      <c r="H2303" s="4">
        <v>3.69</v>
      </c>
      <c r="I2303" s="4">
        <v>1.327</v>
      </c>
      <c r="J2303" s="4">
        <v>3.89</v>
      </c>
      <c r="K2303" s="4">
        <v>1.3029999999999999</v>
      </c>
      <c r="L2303" s="18">
        <f t="shared" si="880"/>
        <v>20</v>
      </c>
      <c r="M2303" s="18">
        <f t="shared" si="881"/>
        <v>75</v>
      </c>
      <c r="N2303" s="18">
        <f t="shared" si="882"/>
        <v>25</v>
      </c>
      <c r="O2303" s="18">
        <f t="shared" si="883"/>
        <v>75</v>
      </c>
      <c r="P2303" s="4">
        <f t="shared" si="884"/>
        <v>201411</v>
      </c>
      <c r="Q2303" s="23">
        <f t="shared" si="885"/>
        <v>2.7807083647324795</v>
      </c>
      <c r="R2303" s="23">
        <f t="shared" si="886"/>
        <v>-3.4298511874310793</v>
      </c>
      <c r="S2303" s="22">
        <f t="shared" si="887"/>
        <v>-0.6491428226985998</v>
      </c>
      <c r="T2303" s="5">
        <f t="shared" si="888"/>
        <v>0.35962059620596204</v>
      </c>
      <c r="U2303" s="5"/>
      <c r="V2303" s="5"/>
      <c r="W2303" s="5">
        <f t="shared" si="889"/>
        <v>-1</v>
      </c>
      <c r="X2303" s="4">
        <f t="shared" si="890"/>
        <v>-1</v>
      </c>
      <c r="Y2303" s="4">
        <f t="shared" si="891"/>
        <v>0</v>
      </c>
      <c r="Z2303" s="30">
        <f t="shared" si="892"/>
        <v>2014</v>
      </c>
      <c r="AA2303" s="4">
        <f t="shared" si="893"/>
        <v>0.32699999999999996</v>
      </c>
      <c r="AB2303" s="4">
        <f t="shared" si="894"/>
        <v>0.30299999999999994</v>
      </c>
      <c r="AC2303" s="4">
        <f t="shared" si="895"/>
        <v>-2.4000000000000021E-2</v>
      </c>
      <c r="AD2303" s="4"/>
      <c r="AE2303" s="4">
        <f t="shared" si="896"/>
        <v>1.3933301286740418E-2</v>
      </c>
      <c r="AF2303" s="31">
        <f t="shared" si="897"/>
        <v>-0.67300000000000004</v>
      </c>
      <c r="AG2303" s="31">
        <f t="shared" si="898"/>
        <v>-0.69700000000000006</v>
      </c>
      <c r="AH2303" s="3">
        <f t="shared" si="899"/>
        <v>0</v>
      </c>
      <c r="AI2303" s="40" t="b">
        <f t="shared" si="900"/>
        <v>0</v>
      </c>
      <c r="AJ2303" s="3">
        <f t="shared" si="901"/>
        <v>2.3992425752441537E-2</v>
      </c>
      <c r="AK2303" s="3">
        <f t="shared" si="902"/>
        <v>0.79075768178019801</v>
      </c>
    </row>
    <row r="2304" spans="1:37" s="3" customFormat="1" x14ac:dyDescent="0.25">
      <c r="A2304" s="9">
        <v>41952</v>
      </c>
      <c r="B2304" s="1" t="s">
        <v>42</v>
      </c>
      <c r="C2304" s="1" t="s">
        <v>38</v>
      </c>
      <c r="D2304">
        <v>24</v>
      </c>
      <c r="E2304" s="1">
        <v>27</v>
      </c>
      <c r="F2304">
        <f t="shared" si="878"/>
        <v>0</v>
      </c>
      <c r="G2304">
        <f t="shared" si="879"/>
        <v>1</v>
      </c>
      <c r="H2304" s="4">
        <v>1.454</v>
      </c>
      <c r="I2304" s="4">
        <v>2.97</v>
      </c>
      <c r="J2304" s="4">
        <v>1.403</v>
      </c>
      <c r="K2304" s="4">
        <v>3.21</v>
      </c>
      <c r="L2304" s="18">
        <f t="shared" si="880"/>
        <v>60</v>
      </c>
      <c r="M2304" s="18">
        <f t="shared" si="881"/>
        <v>30</v>
      </c>
      <c r="N2304" s="18">
        <f t="shared" si="882"/>
        <v>70</v>
      </c>
      <c r="O2304" s="18">
        <f t="shared" si="883"/>
        <v>30</v>
      </c>
      <c r="P2304" s="4">
        <f t="shared" si="884"/>
        <v>201411</v>
      </c>
      <c r="Q2304" s="23">
        <f t="shared" si="885"/>
        <v>0.48956228956228953</v>
      </c>
      <c r="R2304" s="23">
        <f t="shared" si="886"/>
        <v>-2.7102573850041374</v>
      </c>
      <c r="S2304" s="22">
        <f t="shared" si="887"/>
        <v>-2.2206950954418478</v>
      </c>
      <c r="T2304" s="5">
        <f t="shared" si="888"/>
        <v>2.0426409903713894</v>
      </c>
      <c r="U2304" s="5"/>
      <c r="V2304" s="5"/>
      <c r="W2304" s="5">
        <f t="shared" si="889"/>
        <v>-1</v>
      </c>
      <c r="X2304" s="4">
        <f t="shared" si="890"/>
        <v>-1</v>
      </c>
      <c r="Y2304" s="4">
        <f t="shared" si="891"/>
        <v>0</v>
      </c>
      <c r="Z2304" s="30">
        <f t="shared" si="892"/>
        <v>2014</v>
      </c>
      <c r="AA2304" s="4">
        <f t="shared" si="893"/>
        <v>1.9700000000000002</v>
      </c>
      <c r="AB2304" s="4">
        <f t="shared" si="894"/>
        <v>2.21</v>
      </c>
      <c r="AC2304" s="4">
        <f t="shared" si="895"/>
        <v>0.23999999999999977</v>
      </c>
      <c r="AD2304" s="4"/>
      <c r="AE2304" s="4">
        <f t="shared" si="896"/>
        <v>-2.5000465694949181E-2</v>
      </c>
      <c r="AF2304" s="31">
        <f t="shared" si="897"/>
        <v>0.9700000000000002</v>
      </c>
      <c r="AG2304" s="31">
        <f t="shared" si="898"/>
        <v>1.21</v>
      </c>
      <c r="AH2304" s="3">
        <f t="shared" si="899"/>
        <v>1</v>
      </c>
      <c r="AI2304" s="40" t="b">
        <f t="shared" si="900"/>
        <v>0</v>
      </c>
      <c r="AJ2304" s="3">
        <f t="shared" si="901"/>
        <v>2.3874321880650973E-2</v>
      </c>
      <c r="AK2304" s="3">
        <f t="shared" si="902"/>
        <v>0.76276792549143591</v>
      </c>
    </row>
    <row r="2305" spans="1:37" s="3" customFormat="1" x14ac:dyDescent="0.25">
      <c r="A2305" s="9">
        <v>41952</v>
      </c>
      <c r="B2305" s="1" t="s">
        <v>53</v>
      </c>
      <c r="C2305" s="1" t="s">
        <v>57</v>
      </c>
      <c r="D2305">
        <v>20</v>
      </c>
      <c r="E2305" s="1">
        <v>13</v>
      </c>
      <c r="F2305">
        <f t="shared" si="878"/>
        <v>1</v>
      </c>
      <c r="G2305">
        <f t="shared" si="879"/>
        <v>0</v>
      </c>
      <c r="H2305" s="4">
        <v>2.97</v>
      </c>
      <c r="I2305" s="4">
        <v>1.454</v>
      </c>
      <c r="J2305" s="4">
        <v>2.9</v>
      </c>
      <c r="K2305" s="4">
        <v>1.4710000000000001</v>
      </c>
      <c r="L2305" s="18">
        <f t="shared" si="880"/>
        <v>30</v>
      </c>
      <c r="M2305" s="18">
        <f t="shared" si="881"/>
        <v>65</v>
      </c>
      <c r="N2305" s="18">
        <f t="shared" si="882"/>
        <v>30</v>
      </c>
      <c r="O2305" s="18">
        <f t="shared" si="883"/>
        <v>65</v>
      </c>
      <c r="P2305" s="4">
        <f t="shared" si="884"/>
        <v>201411</v>
      </c>
      <c r="Q2305" s="23">
        <f t="shared" si="885"/>
        <v>2.97</v>
      </c>
      <c r="R2305" s="23">
        <f t="shared" si="886"/>
        <v>-2.7102573850041374</v>
      </c>
      <c r="S2305" s="22">
        <f t="shared" si="887"/>
        <v>0.25974261499586282</v>
      </c>
      <c r="T2305" s="5">
        <f t="shared" si="888"/>
        <v>0.48956228956228953</v>
      </c>
      <c r="U2305" s="5"/>
      <c r="V2305" s="5"/>
      <c r="W2305" s="5">
        <f t="shared" si="889"/>
        <v>1.9700000000000002</v>
      </c>
      <c r="X2305" s="4">
        <f t="shared" si="890"/>
        <v>1.9</v>
      </c>
      <c r="Y2305" s="4">
        <f t="shared" si="891"/>
        <v>-7.0000000000000284E-2</v>
      </c>
      <c r="Z2305" s="30">
        <f t="shared" si="892"/>
        <v>2014</v>
      </c>
      <c r="AA2305" s="4">
        <f t="shared" si="893"/>
        <v>-1</v>
      </c>
      <c r="AB2305" s="4">
        <f t="shared" si="894"/>
        <v>-1</v>
      </c>
      <c r="AC2305" s="4">
        <f t="shared" si="895"/>
        <v>0</v>
      </c>
      <c r="AD2305" s="4"/>
      <c r="AE2305" s="4">
        <f t="shared" si="896"/>
        <v>-8.1272495065599082E-3</v>
      </c>
      <c r="AF2305" s="31">
        <f t="shared" si="897"/>
        <v>0.9700000000000002</v>
      </c>
      <c r="AG2305" s="31">
        <f t="shared" si="898"/>
        <v>0.89999999999999991</v>
      </c>
      <c r="AH2305" s="3">
        <f t="shared" si="899"/>
        <v>0</v>
      </c>
      <c r="AI2305" s="40" t="b">
        <f t="shared" si="900"/>
        <v>0</v>
      </c>
      <c r="AJ2305" s="3">
        <f t="shared" si="901"/>
        <v>2.3874321880650973E-2</v>
      </c>
      <c r="AK2305" s="3">
        <f t="shared" si="902"/>
        <v>0.76276792549143591</v>
      </c>
    </row>
    <row r="2306" spans="1:37" s="3" customFormat="1" x14ac:dyDescent="0.25">
      <c r="A2306" s="9">
        <v>41952</v>
      </c>
      <c r="B2306" s="1" t="s">
        <v>39</v>
      </c>
      <c r="C2306" s="1" t="s">
        <v>41</v>
      </c>
      <c r="D2306">
        <v>17</v>
      </c>
      <c r="E2306" s="1">
        <v>27</v>
      </c>
      <c r="F2306">
        <f t="shared" si="878"/>
        <v>0</v>
      </c>
      <c r="G2306">
        <f t="shared" si="879"/>
        <v>1</v>
      </c>
      <c r="H2306" s="4">
        <v>2.11</v>
      </c>
      <c r="I2306" s="4">
        <v>1.8129999999999999</v>
      </c>
      <c r="J2306" s="4">
        <v>2.5299999999999998</v>
      </c>
      <c r="K2306" s="4">
        <v>1.5880000000000001</v>
      </c>
      <c r="L2306" s="18">
        <f t="shared" si="880"/>
        <v>40</v>
      </c>
      <c r="M2306" s="18">
        <f t="shared" si="881"/>
        <v>55</v>
      </c>
      <c r="N2306" s="18">
        <f t="shared" si="882"/>
        <v>35</v>
      </c>
      <c r="O2306" s="18">
        <f t="shared" si="883"/>
        <v>60</v>
      </c>
      <c r="P2306" s="4">
        <f t="shared" si="884"/>
        <v>201411</v>
      </c>
      <c r="Q2306" s="23">
        <f t="shared" si="885"/>
        <v>1.1638168781025924</v>
      </c>
      <c r="R2306" s="23">
        <f t="shared" si="886"/>
        <v>-2.130913201023902</v>
      </c>
      <c r="S2306" s="22">
        <f t="shared" si="887"/>
        <v>-0.96709632292130965</v>
      </c>
      <c r="T2306" s="5">
        <f t="shared" si="888"/>
        <v>0.85924170616113749</v>
      </c>
      <c r="U2306" s="5"/>
      <c r="V2306" s="5"/>
      <c r="W2306" s="5">
        <f t="shared" si="889"/>
        <v>-1</v>
      </c>
      <c r="X2306" s="4">
        <f t="shared" si="890"/>
        <v>-1</v>
      </c>
      <c r="Y2306" s="4">
        <f t="shared" si="891"/>
        <v>0</v>
      </c>
      <c r="Z2306" s="30">
        <f t="shared" si="892"/>
        <v>2014</v>
      </c>
      <c r="AA2306" s="4">
        <f t="shared" si="893"/>
        <v>0.81299999999999994</v>
      </c>
      <c r="AB2306" s="4">
        <f t="shared" si="894"/>
        <v>0.58800000000000008</v>
      </c>
      <c r="AC2306" s="4">
        <f t="shared" si="895"/>
        <v>-0.22499999999999987</v>
      </c>
      <c r="AD2306" s="4"/>
      <c r="AE2306" s="4">
        <f t="shared" si="896"/>
        <v>7.8676732293052054E-2</v>
      </c>
      <c r="AF2306" s="31">
        <f t="shared" si="897"/>
        <v>-0.18700000000000006</v>
      </c>
      <c r="AG2306" s="31">
        <f t="shared" si="898"/>
        <v>-0.41199999999999992</v>
      </c>
      <c r="AH2306" s="3">
        <f t="shared" si="899"/>
        <v>1</v>
      </c>
      <c r="AI2306" s="40">
        <f t="shared" si="900"/>
        <v>5.3171102860543829E-2</v>
      </c>
      <c r="AJ2306" s="3">
        <f t="shared" si="901"/>
        <v>2.4871271985725363E-2</v>
      </c>
      <c r="AK2306" s="3">
        <f t="shared" si="902"/>
        <v>0.73192408972781919</v>
      </c>
    </row>
    <row r="2307" spans="1:37" s="3" customFormat="1" x14ac:dyDescent="0.25">
      <c r="A2307" s="9">
        <v>41949</v>
      </c>
      <c r="B2307" s="1" t="s">
        <v>44</v>
      </c>
      <c r="C2307" s="1" t="s">
        <v>58</v>
      </c>
      <c r="D2307">
        <v>3</v>
      </c>
      <c r="E2307" s="1">
        <v>24</v>
      </c>
      <c r="F2307">
        <f t="shared" ref="F2307:F2370" si="903">IF(D2307&gt;E2307,1,0)</f>
        <v>0</v>
      </c>
      <c r="G2307">
        <f t="shared" ref="G2307:G2370" si="904">IF(E2307&gt;D2307,1,0)</f>
        <v>1</v>
      </c>
      <c r="H2307" s="4">
        <v>1.363</v>
      </c>
      <c r="I2307" s="4">
        <v>3.44</v>
      </c>
      <c r="J2307" s="4">
        <v>1.4</v>
      </c>
      <c r="K2307" s="4">
        <v>3.22</v>
      </c>
      <c r="L2307" s="18">
        <f t="shared" ref="L2307:L2370" si="905">INT(100/H2307/10)*10</f>
        <v>70</v>
      </c>
      <c r="M2307" s="18">
        <f t="shared" ref="M2307:M2370" si="906">INT(100/I2307/5)*5</f>
        <v>25</v>
      </c>
      <c r="N2307" s="18">
        <f t="shared" ref="N2307:N2370" si="907">INT(100/J2307/5)*5</f>
        <v>70</v>
      </c>
      <c r="O2307" s="18">
        <f t="shared" ref="O2307:O2370" si="908">INT(100/K2307/5)*5</f>
        <v>30</v>
      </c>
      <c r="P2307" s="4">
        <f t="shared" ref="P2307:P2370" si="909">YEAR(A2307)*100+MONTH(A2307)</f>
        <v>201411</v>
      </c>
      <c r="Q2307" s="23">
        <f t="shared" ref="Q2307:Q2370" si="910">IF(F2307=1,H2307,H2307/I2307)</f>
        <v>0.39622093023255817</v>
      </c>
      <c r="R2307" s="23">
        <f t="shared" ref="R2307:R2370" si="911">-1/(H2307-1)-1/(I2307-1)</f>
        <v>-3.1646570022128895</v>
      </c>
      <c r="S2307" s="22">
        <f t="shared" ref="S2307:S2370" si="912">Q2307+R2307</f>
        <v>-2.7684360719803314</v>
      </c>
      <c r="T2307" s="5">
        <f t="shared" ref="T2307:T2370" si="913">I2307/H2307</f>
        <v>2.5238444607483492</v>
      </c>
      <c r="U2307" s="5"/>
      <c r="V2307" s="5"/>
      <c r="W2307" s="5">
        <f t="shared" ref="W2307:W2370" si="914">H2307*F2307-1</f>
        <v>-1</v>
      </c>
      <c r="X2307" s="4">
        <f t="shared" ref="X2307:X2370" si="915">J2307*F2307-1</f>
        <v>-1</v>
      </c>
      <c r="Y2307" s="4">
        <f t="shared" ref="Y2307:Y2370" si="916">X2307-W2307</f>
        <v>0</v>
      </c>
      <c r="Z2307" s="30">
        <f t="shared" ref="Z2307:Z2370" si="917">YEAR(A2307)</f>
        <v>2014</v>
      </c>
      <c r="AA2307" s="4">
        <f t="shared" ref="AA2307:AA2370" si="918">I2307*G2307-1</f>
        <v>2.44</v>
      </c>
      <c r="AB2307" s="4">
        <f t="shared" ref="AB2307:AB2370" si="919">G2307*K2307-1</f>
        <v>2.2200000000000002</v>
      </c>
      <c r="AC2307" s="4">
        <f t="shared" ref="AC2307:AC2370" si="920">AB2307-AA2307</f>
        <v>-0.21999999999999975</v>
      </c>
      <c r="AD2307" s="4"/>
      <c r="AE2307" s="4">
        <f t="shared" ref="AE2307:AE2370" si="921">(1/H2307-1/J2307)</f>
        <v>1.9390001048108174E-2</v>
      </c>
      <c r="AF2307" s="31">
        <f t="shared" ref="AF2307:AF2370" si="922">H2307*F2307+I2307*G2307-2</f>
        <v>1.44</v>
      </c>
      <c r="AG2307" s="31">
        <f t="shared" ref="AG2307:AG2370" si="923">F2307*J2307+G2307*K2307-2</f>
        <v>1.2200000000000002</v>
      </c>
      <c r="AH2307" s="3">
        <f t="shared" ref="AH2307:AH2370" si="924">IF(OR((1/H2307+1/K2307)&lt;1,(1/I2307+1/J2307)&lt;1),1,0)</f>
        <v>0</v>
      </c>
      <c r="AI2307" s="40" t="b">
        <f t="shared" ref="AI2307:AI2370" si="925">IF(MIN(1/H2307+1/K2307,1/I2307+1/J2307)&lt;0.99,1-MIN(1/H2307+1/K2307,1/I2307+1/J2307))</f>
        <v>0</v>
      </c>
      <c r="AJ2307" s="3">
        <f t="shared" ref="AJ2307:AJ2370" si="926">1-H2307*I2307/(H2307+I2307)</f>
        <v>2.3793462419321232E-2</v>
      </c>
      <c r="AK2307" s="3">
        <f t="shared" ref="AK2307:AK2370" si="927">1-(1/H2307+1/I2307)/H2307/I2307</f>
        <v>0.78152387223966735</v>
      </c>
    </row>
    <row r="2308" spans="1:37" s="3" customFormat="1" x14ac:dyDescent="0.25">
      <c r="A2308" s="9">
        <v>41946</v>
      </c>
      <c r="B2308" s="1" t="s">
        <v>34</v>
      </c>
      <c r="C2308" s="1" t="s">
        <v>36</v>
      </c>
      <c r="D2308">
        <v>24</v>
      </c>
      <c r="E2308" s="1">
        <v>40</v>
      </c>
      <c r="F2308">
        <f t="shared" si="903"/>
        <v>0</v>
      </c>
      <c r="G2308">
        <f t="shared" si="904"/>
        <v>1</v>
      </c>
      <c r="H2308" s="4">
        <v>2.5</v>
      </c>
      <c r="I2308" s="4">
        <v>1.6020000000000001</v>
      </c>
      <c r="J2308" s="4">
        <v>2.35</v>
      </c>
      <c r="K2308" s="4">
        <v>1.671</v>
      </c>
      <c r="L2308" s="18">
        <f t="shared" si="905"/>
        <v>40</v>
      </c>
      <c r="M2308" s="18">
        <f t="shared" si="906"/>
        <v>60</v>
      </c>
      <c r="N2308" s="18">
        <f t="shared" si="907"/>
        <v>40</v>
      </c>
      <c r="O2308" s="18">
        <f t="shared" si="908"/>
        <v>55</v>
      </c>
      <c r="P2308" s="4">
        <f t="shared" si="909"/>
        <v>201411</v>
      </c>
      <c r="Q2308" s="23">
        <f t="shared" si="910"/>
        <v>1.5605493133583019</v>
      </c>
      <c r="R2308" s="23">
        <f t="shared" si="911"/>
        <v>-2.3277962347729786</v>
      </c>
      <c r="S2308" s="22">
        <f t="shared" si="912"/>
        <v>-0.76724692141467665</v>
      </c>
      <c r="T2308" s="5">
        <f t="shared" si="913"/>
        <v>0.64080000000000004</v>
      </c>
      <c r="U2308" s="5"/>
      <c r="V2308" s="5"/>
      <c r="W2308" s="5">
        <f t="shared" si="914"/>
        <v>-1</v>
      </c>
      <c r="X2308" s="4">
        <f t="shared" si="915"/>
        <v>-1</v>
      </c>
      <c r="Y2308" s="4">
        <f t="shared" si="916"/>
        <v>0</v>
      </c>
      <c r="Z2308" s="30">
        <f t="shared" si="917"/>
        <v>2014</v>
      </c>
      <c r="AA2308" s="4">
        <f t="shared" si="918"/>
        <v>0.60200000000000009</v>
      </c>
      <c r="AB2308" s="4">
        <f t="shared" si="919"/>
        <v>0.67100000000000004</v>
      </c>
      <c r="AC2308" s="4">
        <f t="shared" si="920"/>
        <v>6.899999999999995E-2</v>
      </c>
      <c r="AD2308" s="4"/>
      <c r="AE2308" s="4">
        <f t="shared" si="921"/>
        <v>-2.5531914893617003E-2</v>
      </c>
      <c r="AF2308" s="31">
        <f t="shared" si="922"/>
        <v>-0.39799999999999991</v>
      </c>
      <c r="AG2308" s="31">
        <f t="shared" si="923"/>
        <v>-0.32899999999999996</v>
      </c>
      <c r="AH2308" s="3">
        <f t="shared" si="924"/>
        <v>1</v>
      </c>
      <c r="AI2308" s="40" t="b">
        <f t="shared" si="925"/>
        <v>0</v>
      </c>
      <c r="AJ2308" s="3">
        <f t="shared" si="926"/>
        <v>2.3647001462701267E-2</v>
      </c>
      <c r="AK2308" s="3">
        <f t="shared" si="927"/>
        <v>0.74426473774199231</v>
      </c>
    </row>
    <row r="2309" spans="1:37" s="3" customFormat="1" x14ac:dyDescent="0.25">
      <c r="A2309" s="9">
        <v>41945</v>
      </c>
      <c r="B2309" s="1" t="s">
        <v>57</v>
      </c>
      <c r="C2309" s="1" t="s">
        <v>43</v>
      </c>
      <c r="D2309">
        <v>43</v>
      </c>
      <c r="E2309" s="1">
        <v>23</v>
      </c>
      <c r="F2309">
        <f t="shared" si="903"/>
        <v>1</v>
      </c>
      <c r="G2309">
        <f t="shared" si="904"/>
        <v>0</v>
      </c>
      <c r="H2309" s="4">
        <v>2.09</v>
      </c>
      <c r="I2309" s="4">
        <v>1.833</v>
      </c>
      <c r="J2309" s="4">
        <v>1.7809999999999999</v>
      </c>
      <c r="K2309" s="4">
        <v>2.16</v>
      </c>
      <c r="L2309" s="18">
        <f t="shared" si="905"/>
        <v>40</v>
      </c>
      <c r="M2309" s="18">
        <f t="shared" si="906"/>
        <v>50</v>
      </c>
      <c r="N2309" s="18">
        <f t="shared" si="907"/>
        <v>55</v>
      </c>
      <c r="O2309" s="18">
        <f t="shared" si="908"/>
        <v>45</v>
      </c>
      <c r="P2309" s="4">
        <f t="shared" si="909"/>
        <v>201411</v>
      </c>
      <c r="Q2309" s="23">
        <f t="shared" si="910"/>
        <v>2.09</v>
      </c>
      <c r="R2309" s="23">
        <f t="shared" si="911"/>
        <v>-2.1179113847373814</v>
      </c>
      <c r="S2309" s="22">
        <f t="shared" si="912"/>
        <v>-2.7911384737381528E-2</v>
      </c>
      <c r="T2309" s="5">
        <f t="shared" si="913"/>
        <v>0.8770334928229665</v>
      </c>
      <c r="U2309" s="5"/>
      <c r="V2309" s="5"/>
      <c r="W2309" s="5">
        <f t="shared" si="914"/>
        <v>1.0899999999999999</v>
      </c>
      <c r="X2309" s="4">
        <f t="shared" si="915"/>
        <v>0.78099999999999992</v>
      </c>
      <c r="Y2309" s="4">
        <f t="shared" si="916"/>
        <v>-0.30899999999999994</v>
      </c>
      <c r="Z2309" s="30">
        <f t="shared" si="917"/>
        <v>2014</v>
      </c>
      <c r="AA2309" s="4">
        <f t="shared" si="918"/>
        <v>-1</v>
      </c>
      <c r="AB2309" s="4">
        <f t="shared" si="919"/>
        <v>-1</v>
      </c>
      <c r="AC2309" s="4">
        <f t="shared" si="920"/>
        <v>0</v>
      </c>
      <c r="AD2309" s="4"/>
      <c r="AE2309" s="4">
        <f t="shared" si="921"/>
        <v>-8.3013413785599677E-2</v>
      </c>
      <c r="AF2309" s="31">
        <f t="shared" si="922"/>
        <v>8.9999999999999858E-2</v>
      </c>
      <c r="AG2309" s="31">
        <f t="shared" si="923"/>
        <v>-0.21900000000000008</v>
      </c>
      <c r="AH2309" s="3">
        <f t="shared" si="924"/>
        <v>1</v>
      </c>
      <c r="AI2309" s="40">
        <f t="shared" si="925"/>
        <v>5.8568137515505936E-2</v>
      </c>
      <c r="AJ2309" s="3">
        <f t="shared" si="926"/>
        <v>2.3459087433087E-2</v>
      </c>
      <c r="AK2309" s="3">
        <f t="shared" si="927"/>
        <v>0.73269886306480347</v>
      </c>
    </row>
    <row r="2310" spans="1:37" s="3" customFormat="1" x14ac:dyDescent="0.25">
      <c r="A2310" s="9">
        <v>41945</v>
      </c>
      <c r="B2310" s="1" t="s">
        <v>52</v>
      </c>
      <c r="C2310" s="1" t="s">
        <v>35</v>
      </c>
      <c r="D2310">
        <v>43</v>
      </c>
      <c r="E2310" s="1">
        <v>21</v>
      </c>
      <c r="F2310">
        <f t="shared" si="903"/>
        <v>1</v>
      </c>
      <c r="G2310">
        <f t="shared" si="904"/>
        <v>0</v>
      </c>
      <c r="H2310" s="4">
        <v>2.58</v>
      </c>
      <c r="I2310" s="4">
        <v>1.571</v>
      </c>
      <c r="J2310" s="4">
        <v>2.37</v>
      </c>
      <c r="K2310" s="4">
        <v>1.657</v>
      </c>
      <c r="L2310" s="18">
        <f t="shared" si="905"/>
        <v>30</v>
      </c>
      <c r="M2310" s="18">
        <f t="shared" si="906"/>
        <v>60</v>
      </c>
      <c r="N2310" s="18">
        <f t="shared" si="907"/>
        <v>40</v>
      </c>
      <c r="O2310" s="18">
        <f t="shared" si="908"/>
        <v>60</v>
      </c>
      <c r="P2310" s="4">
        <f t="shared" si="909"/>
        <v>201411</v>
      </c>
      <c r="Q2310" s="23">
        <f t="shared" si="910"/>
        <v>2.58</v>
      </c>
      <c r="R2310" s="23">
        <f t="shared" si="911"/>
        <v>-2.3842248775188986</v>
      </c>
      <c r="S2310" s="22">
        <f t="shared" si="912"/>
        <v>0.19577512248110152</v>
      </c>
      <c r="T2310" s="5">
        <f t="shared" si="913"/>
        <v>0.60891472868217056</v>
      </c>
      <c r="U2310" s="5"/>
      <c r="V2310" s="5"/>
      <c r="W2310" s="5">
        <f t="shared" si="914"/>
        <v>1.58</v>
      </c>
      <c r="X2310" s="4">
        <f t="shared" si="915"/>
        <v>1.37</v>
      </c>
      <c r="Y2310" s="4">
        <f t="shared" si="916"/>
        <v>-0.20999999999999996</v>
      </c>
      <c r="Z2310" s="30">
        <f t="shared" si="917"/>
        <v>2014</v>
      </c>
      <c r="AA2310" s="4">
        <f t="shared" si="918"/>
        <v>-1</v>
      </c>
      <c r="AB2310" s="4">
        <f t="shared" si="919"/>
        <v>-1</v>
      </c>
      <c r="AC2310" s="4">
        <f t="shared" si="920"/>
        <v>0</v>
      </c>
      <c r="AD2310" s="4"/>
      <c r="AE2310" s="4">
        <f t="shared" si="921"/>
        <v>-3.434402904523598E-2</v>
      </c>
      <c r="AF2310" s="31">
        <f t="shared" si="922"/>
        <v>0.58000000000000007</v>
      </c>
      <c r="AG2310" s="31">
        <f t="shared" si="923"/>
        <v>0.37000000000000011</v>
      </c>
      <c r="AH2310" s="3">
        <f t="shared" si="924"/>
        <v>1</v>
      </c>
      <c r="AI2310" s="40" t="b">
        <f t="shared" si="925"/>
        <v>0</v>
      </c>
      <c r="AJ2310" s="3">
        <f t="shared" si="926"/>
        <v>2.3565405926282756E-2</v>
      </c>
      <c r="AK2310" s="3">
        <f t="shared" si="927"/>
        <v>0.74732576972816511</v>
      </c>
    </row>
    <row r="2311" spans="1:37" s="3" customFormat="1" x14ac:dyDescent="0.25">
      <c r="A2311" s="9">
        <v>41945</v>
      </c>
      <c r="B2311" s="1" t="s">
        <v>61</v>
      </c>
      <c r="C2311" s="1" t="s">
        <v>54</v>
      </c>
      <c r="D2311">
        <v>30</v>
      </c>
      <c r="E2311" s="1">
        <v>24</v>
      </c>
      <c r="F2311">
        <f t="shared" si="903"/>
        <v>1</v>
      </c>
      <c r="G2311">
        <f t="shared" si="904"/>
        <v>0</v>
      </c>
      <c r="H2311" s="4">
        <v>1.0660000000000001</v>
      </c>
      <c r="I2311" s="4">
        <v>11.25</v>
      </c>
      <c r="J2311" s="4">
        <v>1.125</v>
      </c>
      <c r="K2311" s="4">
        <v>7.38</v>
      </c>
      <c r="L2311" s="18">
        <f t="shared" si="905"/>
        <v>90</v>
      </c>
      <c r="M2311" s="18">
        <f t="shared" si="906"/>
        <v>5</v>
      </c>
      <c r="N2311" s="18">
        <f t="shared" si="907"/>
        <v>85</v>
      </c>
      <c r="O2311" s="18">
        <f t="shared" si="908"/>
        <v>10</v>
      </c>
      <c r="P2311" s="4">
        <f t="shared" si="909"/>
        <v>201411</v>
      </c>
      <c r="Q2311" s="23">
        <f t="shared" si="910"/>
        <v>1.0660000000000001</v>
      </c>
      <c r="R2311" s="23">
        <f t="shared" si="911"/>
        <v>-15.249076127124894</v>
      </c>
      <c r="S2311" s="22">
        <f t="shared" si="912"/>
        <v>-14.183076127124894</v>
      </c>
      <c r="T2311" s="5">
        <f t="shared" si="913"/>
        <v>10.553470919324578</v>
      </c>
      <c r="U2311" s="5"/>
      <c r="V2311" s="5"/>
      <c r="W2311" s="5">
        <f t="shared" si="914"/>
        <v>6.6000000000000059E-2</v>
      </c>
      <c r="X2311" s="4">
        <f t="shared" si="915"/>
        <v>0.125</v>
      </c>
      <c r="Y2311" s="4">
        <f t="shared" si="916"/>
        <v>5.8999999999999941E-2</v>
      </c>
      <c r="Z2311" s="30">
        <f t="shared" si="917"/>
        <v>2014</v>
      </c>
      <c r="AA2311" s="4">
        <f t="shared" si="918"/>
        <v>-1</v>
      </c>
      <c r="AB2311" s="4">
        <f t="shared" si="919"/>
        <v>-1</v>
      </c>
      <c r="AC2311" s="4">
        <f t="shared" si="920"/>
        <v>0</v>
      </c>
      <c r="AD2311" s="4"/>
      <c r="AE2311" s="4">
        <f t="shared" si="921"/>
        <v>4.9197415051073556E-2</v>
      </c>
      <c r="AF2311" s="31">
        <f t="shared" si="922"/>
        <v>-0.93399999999999994</v>
      </c>
      <c r="AG2311" s="31">
        <f t="shared" si="923"/>
        <v>-0.875</v>
      </c>
      <c r="AH2311" s="3">
        <f t="shared" si="924"/>
        <v>1</v>
      </c>
      <c r="AI2311" s="40">
        <f t="shared" si="925"/>
        <v>2.2222222222222254E-2</v>
      </c>
      <c r="AJ2311" s="3">
        <f t="shared" si="926"/>
        <v>2.6266645014615064E-2</v>
      </c>
      <c r="AK2311" s="3">
        <f t="shared" si="927"/>
        <v>0.91436521218854694</v>
      </c>
    </row>
    <row r="2312" spans="1:37" s="3" customFormat="1" x14ac:dyDescent="0.25">
      <c r="A2312" s="9">
        <v>41945</v>
      </c>
      <c r="B2312" s="1" t="s">
        <v>38</v>
      </c>
      <c r="C2312" s="1" t="s">
        <v>59</v>
      </c>
      <c r="D2312">
        <v>10</v>
      </c>
      <c r="E2312" s="1">
        <v>13</v>
      </c>
      <c r="F2312">
        <f t="shared" si="903"/>
        <v>0</v>
      </c>
      <c r="G2312">
        <f t="shared" si="904"/>
        <v>1</v>
      </c>
      <c r="H2312" s="4">
        <v>1.208</v>
      </c>
      <c r="I2312" s="4">
        <v>5.08</v>
      </c>
      <c r="J2312" s="4">
        <v>1.1879999999999999</v>
      </c>
      <c r="K2312" s="4">
        <v>5.46</v>
      </c>
      <c r="L2312" s="18">
        <f t="shared" si="905"/>
        <v>80</v>
      </c>
      <c r="M2312" s="18">
        <f t="shared" si="906"/>
        <v>15</v>
      </c>
      <c r="N2312" s="18">
        <f t="shared" si="907"/>
        <v>80</v>
      </c>
      <c r="O2312" s="18">
        <f t="shared" si="908"/>
        <v>15</v>
      </c>
      <c r="P2312" s="4">
        <f t="shared" si="909"/>
        <v>201411</v>
      </c>
      <c r="Q2312" s="23">
        <f t="shared" si="910"/>
        <v>0.23779527559055116</v>
      </c>
      <c r="R2312" s="23">
        <f t="shared" si="911"/>
        <v>-5.0527903469079947</v>
      </c>
      <c r="S2312" s="22">
        <f t="shared" si="912"/>
        <v>-4.8149950713174432</v>
      </c>
      <c r="T2312" s="5">
        <f t="shared" si="913"/>
        <v>4.2052980132450335</v>
      </c>
      <c r="U2312" s="5"/>
      <c r="V2312" s="5"/>
      <c r="W2312" s="5">
        <f t="shared" si="914"/>
        <v>-1</v>
      </c>
      <c r="X2312" s="4">
        <f t="shared" si="915"/>
        <v>-1</v>
      </c>
      <c r="Y2312" s="4">
        <f t="shared" si="916"/>
        <v>0</v>
      </c>
      <c r="Z2312" s="30">
        <f t="shared" si="917"/>
        <v>2014</v>
      </c>
      <c r="AA2312" s="4">
        <f t="shared" si="918"/>
        <v>4.08</v>
      </c>
      <c r="AB2312" s="4">
        <f t="shared" si="919"/>
        <v>4.46</v>
      </c>
      <c r="AC2312" s="4">
        <f t="shared" si="920"/>
        <v>0.37999999999999989</v>
      </c>
      <c r="AD2312" s="4"/>
      <c r="AE2312" s="4">
        <f t="shared" si="921"/>
        <v>-1.3936272214417955E-2</v>
      </c>
      <c r="AF2312" s="31">
        <f t="shared" si="922"/>
        <v>3.08</v>
      </c>
      <c r="AG2312" s="31">
        <f t="shared" si="923"/>
        <v>3.46</v>
      </c>
      <c r="AH2312" s="3">
        <f t="shared" si="924"/>
        <v>0</v>
      </c>
      <c r="AI2312" s="40" t="b">
        <f t="shared" si="925"/>
        <v>0</v>
      </c>
      <c r="AJ2312" s="3">
        <f t="shared" si="926"/>
        <v>2.4071246819338477E-2</v>
      </c>
      <c r="AK2312" s="3">
        <f t="shared" si="927"/>
        <v>0.83302508160211264</v>
      </c>
    </row>
    <row r="2313" spans="1:37" s="3" customFormat="1" x14ac:dyDescent="0.25">
      <c r="A2313" s="9">
        <v>41945</v>
      </c>
      <c r="B2313" s="1" t="s">
        <v>44</v>
      </c>
      <c r="C2313" s="1" t="s">
        <v>56</v>
      </c>
      <c r="D2313">
        <v>33</v>
      </c>
      <c r="E2313" s="1">
        <v>23</v>
      </c>
      <c r="F2313">
        <f t="shared" si="903"/>
        <v>1</v>
      </c>
      <c r="G2313">
        <f t="shared" si="904"/>
        <v>0</v>
      </c>
      <c r="H2313" s="4">
        <v>1.1719999999999999</v>
      </c>
      <c r="I2313" s="4">
        <v>5.83</v>
      </c>
      <c r="J2313" s="4">
        <v>1.2170000000000001</v>
      </c>
      <c r="K2313" s="4">
        <v>4.93</v>
      </c>
      <c r="L2313" s="18">
        <f t="shared" si="905"/>
        <v>80</v>
      </c>
      <c r="M2313" s="18">
        <f t="shared" si="906"/>
        <v>15</v>
      </c>
      <c r="N2313" s="18">
        <f t="shared" si="907"/>
        <v>80</v>
      </c>
      <c r="O2313" s="18">
        <f t="shared" si="908"/>
        <v>20</v>
      </c>
      <c r="P2313" s="4">
        <f t="shared" si="909"/>
        <v>201411</v>
      </c>
      <c r="Q2313" s="23">
        <f t="shared" si="910"/>
        <v>1.1719999999999999</v>
      </c>
      <c r="R2313" s="23">
        <f t="shared" si="911"/>
        <v>-6.0209928258462151</v>
      </c>
      <c r="S2313" s="22">
        <f t="shared" si="912"/>
        <v>-4.8489928258462154</v>
      </c>
      <c r="T2313" s="5">
        <f t="shared" si="913"/>
        <v>4.9744027303754272</v>
      </c>
      <c r="U2313" s="5"/>
      <c r="V2313" s="5"/>
      <c r="W2313" s="5">
        <f t="shared" si="914"/>
        <v>0.17199999999999993</v>
      </c>
      <c r="X2313" s="4">
        <f t="shared" si="915"/>
        <v>0.21700000000000008</v>
      </c>
      <c r="Y2313" s="4">
        <f t="shared" si="916"/>
        <v>4.5000000000000151E-2</v>
      </c>
      <c r="Z2313" s="30">
        <f t="shared" si="917"/>
        <v>2014</v>
      </c>
      <c r="AA2313" s="4">
        <f t="shared" si="918"/>
        <v>-1</v>
      </c>
      <c r="AB2313" s="4">
        <f t="shared" si="919"/>
        <v>-1</v>
      </c>
      <c r="AC2313" s="4">
        <f t="shared" si="920"/>
        <v>0</v>
      </c>
      <c r="AD2313" s="4"/>
      <c r="AE2313" s="4">
        <f t="shared" si="921"/>
        <v>3.1549633884026429E-2</v>
      </c>
      <c r="AF2313" s="31">
        <f t="shared" si="922"/>
        <v>-0.82800000000000007</v>
      </c>
      <c r="AG2313" s="31">
        <f t="shared" si="923"/>
        <v>-0.78299999999999992</v>
      </c>
      <c r="AH2313" s="3">
        <f t="shared" si="924"/>
        <v>1</v>
      </c>
      <c r="AI2313" s="40" t="b">
        <f t="shared" si="925"/>
        <v>0</v>
      </c>
      <c r="AJ2313" s="3">
        <f t="shared" si="926"/>
        <v>2.4170237075121448E-2</v>
      </c>
      <c r="AK2313" s="3">
        <f t="shared" si="927"/>
        <v>0.8500212348392101</v>
      </c>
    </row>
    <row r="2314" spans="1:37" s="3" customFormat="1" x14ac:dyDescent="0.25">
      <c r="A2314" s="9">
        <v>41945</v>
      </c>
      <c r="B2314" s="1" t="s">
        <v>58</v>
      </c>
      <c r="C2314" s="1" t="s">
        <v>39</v>
      </c>
      <c r="D2314">
        <v>22</v>
      </c>
      <c r="E2314" s="1">
        <v>17</v>
      </c>
      <c r="F2314">
        <f t="shared" si="903"/>
        <v>1</v>
      </c>
      <c r="G2314">
        <f t="shared" si="904"/>
        <v>0</v>
      </c>
      <c r="H2314" s="4">
        <v>1.363</v>
      </c>
      <c r="I2314" s="4">
        <v>3.44</v>
      </c>
      <c r="J2314" s="4">
        <v>1.3120000000000001</v>
      </c>
      <c r="K2314" s="4">
        <v>3.81</v>
      </c>
      <c r="L2314" s="18">
        <f t="shared" si="905"/>
        <v>70</v>
      </c>
      <c r="M2314" s="18">
        <f t="shared" si="906"/>
        <v>25</v>
      </c>
      <c r="N2314" s="18">
        <f t="shared" si="907"/>
        <v>75</v>
      </c>
      <c r="O2314" s="18">
        <f t="shared" si="908"/>
        <v>25</v>
      </c>
      <c r="P2314" s="4">
        <f t="shared" si="909"/>
        <v>201411</v>
      </c>
      <c r="Q2314" s="23">
        <f t="shared" si="910"/>
        <v>1.363</v>
      </c>
      <c r="R2314" s="23">
        <f t="shared" si="911"/>
        <v>-3.1646570022128895</v>
      </c>
      <c r="S2314" s="22">
        <f t="shared" si="912"/>
        <v>-1.8016570022128895</v>
      </c>
      <c r="T2314" s="5">
        <f t="shared" si="913"/>
        <v>2.5238444607483492</v>
      </c>
      <c r="U2314" s="5"/>
      <c r="V2314" s="5"/>
      <c r="W2314" s="5">
        <f t="shared" si="914"/>
        <v>0.36299999999999999</v>
      </c>
      <c r="X2314" s="4">
        <f t="shared" si="915"/>
        <v>0.31200000000000006</v>
      </c>
      <c r="Y2314" s="4">
        <f t="shared" si="916"/>
        <v>-5.0999999999999934E-2</v>
      </c>
      <c r="Z2314" s="30">
        <f t="shared" si="917"/>
        <v>2014</v>
      </c>
      <c r="AA2314" s="4">
        <f t="shared" si="918"/>
        <v>-1</v>
      </c>
      <c r="AB2314" s="4">
        <f t="shared" si="919"/>
        <v>-1</v>
      </c>
      <c r="AC2314" s="4">
        <f t="shared" si="920"/>
        <v>0</v>
      </c>
      <c r="AD2314" s="4"/>
      <c r="AE2314" s="4">
        <f t="shared" si="921"/>
        <v>-2.8519406617397047E-2</v>
      </c>
      <c r="AF2314" s="31">
        <f t="shared" si="922"/>
        <v>-0.63700000000000001</v>
      </c>
      <c r="AG2314" s="31">
        <f t="shared" si="923"/>
        <v>-0.68799999999999994</v>
      </c>
      <c r="AH2314" s="3">
        <f t="shared" si="924"/>
        <v>1</v>
      </c>
      <c r="AI2314" s="40" t="b">
        <f t="shared" si="925"/>
        <v>0</v>
      </c>
      <c r="AJ2314" s="3">
        <f t="shared" si="926"/>
        <v>2.3793462419321232E-2</v>
      </c>
      <c r="AK2314" s="3">
        <f t="shared" si="927"/>
        <v>0.78152387223966735</v>
      </c>
    </row>
    <row r="2315" spans="1:37" s="3" customFormat="1" x14ac:dyDescent="0.25">
      <c r="A2315" s="9">
        <v>41945</v>
      </c>
      <c r="B2315" s="1" t="s">
        <v>37</v>
      </c>
      <c r="C2315" s="1" t="s">
        <v>63</v>
      </c>
      <c r="D2315">
        <v>17</v>
      </c>
      <c r="E2315" s="1">
        <v>28</v>
      </c>
      <c r="F2315">
        <f t="shared" si="903"/>
        <v>0</v>
      </c>
      <c r="G2315">
        <f t="shared" si="904"/>
        <v>1</v>
      </c>
      <c r="H2315" s="4">
        <v>1.625</v>
      </c>
      <c r="I2315" s="4">
        <v>2.44</v>
      </c>
      <c r="J2315" s="4">
        <v>1.84</v>
      </c>
      <c r="K2315" s="4">
        <v>2.08</v>
      </c>
      <c r="L2315" s="18">
        <f t="shared" si="905"/>
        <v>60</v>
      </c>
      <c r="M2315" s="18">
        <f t="shared" si="906"/>
        <v>40</v>
      </c>
      <c r="N2315" s="18">
        <f t="shared" si="907"/>
        <v>50</v>
      </c>
      <c r="O2315" s="18">
        <f t="shared" si="908"/>
        <v>45</v>
      </c>
      <c r="P2315" s="4">
        <f t="shared" si="909"/>
        <v>201411</v>
      </c>
      <c r="Q2315" s="23">
        <f t="shared" si="910"/>
        <v>0.66598360655737709</v>
      </c>
      <c r="R2315" s="23">
        <f t="shared" si="911"/>
        <v>-2.2944444444444443</v>
      </c>
      <c r="S2315" s="22">
        <f t="shared" si="912"/>
        <v>-1.6284608378870673</v>
      </c>
      <c r="T2315" s="5">
        <f t="shared" si="913"/>
        <v>1.5015384615384615</v>
      </c>
      <c r="U2315" s="5"/>
      <c r="V2315" s="5"/>
      <c r="W2315" s="5">
        <f t="shared" si="914"/>
        <v>-1</v>
      </c>
      <c r="X2315" s="4">
        <f t="shared" si="915"/>
        <v>-1</v>
      </c>
      <c r="Y2315" s="4">
        <f t="shared" si="916"/>
        <v>0</v>
      </c>
      <c r="Z2315" s="30">
        <f t="shared" si="917"/>
        <v>2014</v>
      </c>
      <c r="AA2315" s="4">
        <f t="shared" si="918"/>
        <v>1.44</v>
      </c>
      <c r="AB2315" s="4">
        <f t="shared" si="919"/>
        <v>1.08</v>
      </c>
      <c r="AC2315" s="4">
        <f t="shared" si="920"/>
        <v>-0.35999999999999988</v>
      </c>
      <c r="AD2315" s="4"/>
      <c r="AE2315" s="4">
        <f t="shared" si="921"/>
        <v>7.190635451505023E-2</v>
      </c>
      <c r="AF2315" s="31">
        <f t="shared" si="922"/>
        <v>0.43999999999999995</v>
      </c>
      <c r="AG2315" s="31">
        <f t="shared" si="923"/>
        <v>8.0000000000000071E-2</v>
      </c>
      <c r="AH2315" s="3">
        <f t="shared" si="924"/>
        <v>1</v>
      </c>
      <c r="AI2315" s="40">
        <f t="shared" si="925"/>
        <v>4.6685673556664309E-2</v>
      </c>
      <c r="AJ2315" s="3">
        <f t="shared" si="926"/>
        <v>2.4600246002459913E-2</v>
      </c>
      <c r="AK2315" s="3">
        <f t="shared" si="927"/>
        <v>0.74143236293609438</v>
      </c>
    </row>
    <row r="2316" spans="1:37" s="3" customFormat="1" x14ac:dyDescent="0.25">
      <c r="A2316" s="9">
        <v>41945</v>
      </c>
      <c r="B2316" s="1" t="s">
        <v>47</v>
      </c>
      <c r="C2316" s="1" t="s">
        <v>55</v>
      </c>
      <c r="D2316">
        <v>21</v>
      </c>
      <c r="E2316" s="1">
        <v>31</v>
      </c>
      <c r="F2316">
        <f t="shared" si="903"/>
        <v>0</v>
      </c>
      <c r="G2316">
        <f t="shared" si="904"/>
        <v>1</v>
      </c>
      <c r="H2316" s="4">
        <v>2.11</v>
      </c>
      <c r="I2316" s="4">
        <v>1.8129999999999999</v>
      </c>
      <c r="J2316" s="4">
        <v>2.0299999999999998</v>
      </c>
      <c r="K2316" s="4">
        <v>1.877</v>
      </c>
      <c r="L2316" s="18">
        <f t="shared" si="905"/>
        <v>40</v>
      </c>
      <c r="M2316" s="18">
        <f t="shared" si="906"/>
        <v>55</v>
      </c>
      <c r="N2316" s="18">
        <f t="shared" si="907"/>
        <v>45</v>
      </c>
      <c r="O2316" s="18">
        <f t="shared" si="908"/>
        <v>50</v>
      </c>
      <c r="P2316" s="4">
        <f t="shared" si="909"/>
        <v>201411</v>
      </c>
      <c r="Q2316" s="23">
        <f t="shared" si="910"/>
        <v>1.1638168781025924</v>
      </c>
      <c r="R2316" s="23">
        <f t="shared" si="911"/>
        <v>-2.130913201023902</v>
      </c>
      <c r="S2316" s="22">
        <f t="shared" si="912"/>
        <v>-0.96709632292130965</v>
      </c>
      <c r="T2316" s="5">
        <f t="shared" si="913"/>
        <v>0.85924170616113749</v>
      </c>
      <c r="U2316" s="5"/>
      <c r="V2316" s="5"/>
      <c r="W2316" s="5">
        <f t="shared" si="914"/>
        <v>-1</v>
      </c>
      <c r="X2316" s="4">
        <f t="shared" si="915"/>
        <v>-1</v>
      </c>
      <c r="Y2316" s="4">
        <f t="shared" si="916"/>
        <v>0</v>
      </c>
      <c r="Z2316" s="30">
        <f t="shared" si="917"/>
        <v>2014</v>
      </c>
      <c r="AA2316" s="4">
        <f t="shared" si="918"/>
        <v>0.81299999999999994</v>
      </c>
      <c r="AB2316" s="4">
        <f t="shared" si="919"/>
        <v>0.877</v>
      </c>
      <c r="AC2316" s="4">
        <f t="shared" si="920"/>
        <v>6.4000000000000057E-2</v>
      </c>
      <c r="AD2316" s="4"/>
      <c r="AE2316" s="4">
        <f t="shared" si="921"/>
        <v>-1.8677188149324175E-2</v>
      </c>
      <c r="AF2316" s="31">
        <f t="shared" si="922"/>
        <v>-0.18700000000000006</v>
      </c>
      <c r="AG2316" s="31">
        <f t="shared" si="923"/>
        <v>-0.123</v>
      </c>
      <c r="AH2316" s="3">
        <f t="shared" si="924"/>
        <v>0</v>
      </c>
      <c r="AI2316" s="40" t="b">
        <f t="shared" si="925"/>
        <v>0</v>
      </c>
      <c r="AJ2316" s="3">
        <f t="shared" si="926"/>
        <v>2.4871271985725363E-2</v>
      </c>
      <c r="AK2316" s="3">
        <f t="shared" si="927"/>
        <v>0.73192408972781919</v>
      </c>
    </row>
    <row r="2317" spans="1:37" s="3" customFormat="1" x14ac:dyDescent="0.25">
      <c r="A2317" s="9">
        <v>41945</v>
      </c>
      <c r="B2317" s="1" t="s">
        <v>49</v>
      </c>
      <c r="C2317" s="1" t="s">
        <v>53</v>
      </c>
      <c r="D2317">
        <v>24</v>
      </c>
      <c r="E2317" s="1">
        <v>10</v>
      </c>
      <c r="F2317">
        <f t="shared" si="903"/>
        <v>1</v>
      </c>
      <c r="G2317">
        <f t="shared" si="904"/>
        <v>0</v>
      </c>
      <c r="H2317" s="4">
        <v>1.212</v>
      </c>
      <c r="I2317" s="4">
        <v>5</v>
      </c>
      <c r="J2317" s="4">
        <v>1.2270000000000001</v>
      </c>
      <c r="K2317" s="4">
        <v>4.7699999999999996</v>
      </c>
      <c r="L2317" s="18">
        <f t="shared" si="905"/>
        <v>80</v>
      </c>
      <c r="M2317" s="18">
        <f t="shared" si="906"/>
        <v>20</v>
      </c>
      <c r="N2317" s="18">
        <f t="shared" si="907"/>
        <v>80</v>
      </c>
      <c r="O2317" s="18">
        <f t="shared" si="908"/>
        <v>20</v>
      </c>
      <c r="P2317" s="4">
        <f t="shared" si="909"/>
        <v>201411</v>
      </c>
      <c r="Q2317" s="23">
        <f t="shared" si="910"/>
        <v>1.212</v>
      </c>
      <c r="R2317" s="23">
        <f t="shared" si="911"/>
        <v>-4.9669811320754729</v>
      </c>
      <c r="S2317" s="22">
        <f t="shared" si="912"/>
        <v>-3.7549811320754731</v>
      </c>
      <c r="T2317" s="5">
        <f t="shared" si="913"/>
        <v>4.1254125412541258</v>
      </c>
      <c r="U2317" s="5"/>
      <c r="V2317" s="5"/>
      <c r="W2317" s="5">
        <f t="shared" si="914"/>
        <v>0.21199999999999997</v>
      </c>
      <c r="X2317" s="4">
        <f t="shared" si="915"/>
        <v>0.22700000000000009</v>
      </c>
      <c r="Y2317" s="4">
        <f t="shared" si="916"/>
        <v>1.5000000000000124E-2</v>
      </c>
      <c r="Z2317" s="30">
        <f t="shared" si="917"/>
        <v>2014</v>
      </c>
      <c r="AA2317" s="4">
        <f t="shared" si="918"/>
        <v>-1</v>
      </c>
      <c r="AB2317" s="4">
        <f t="shared" si="919"/>
        <v>-1</v>
      </c>
      <c r="AC2317" s="4">
        <f t="shared" si="920"/>
        <v>0</v>
      </c>
      <c r="AD2317" s="4"/>
      <c r="AE2317" s="4">
        <f t="shared" si="921"/>
        <v>1.0086583230450197E-2</v>
      </c>
      <c r="AF2317" s="31">
        <f t="shared" si="922"/>
        <v>-0.78800000000000003</v>
      </c>
      <c r="AG2317" s="31">
        <f t="shared" si="923"/>
        <v>-0.77299999999999991</v>
      </c>
      <c r="AH2317" s="3">
        <f t="shared" si="924"/>
        <v>0</v>
      </c>
      <c r="AI2317" s="40" t="b">
        <f t="shared" si="925"/>
        <v>0</v>
      </c>
      <c r="AJ2317" s="3">
        <f t="shared" si="926"/>
        <v>2.446877012234383E-2</v>
      </c>
      <c r="AK2317" s="3">
        <f t="shared" si="927"/>
        <v>0.83084447058567246</v>
      </c>
    </row>
    <row r="2318" spans="1:37" s="3" customFormat="1" x14ac:dyDescent="0.25">
      <c r="A2318" s="9">
        <v>41945</v>
      </c>
      <c r="B2318" s="1" t="s">
        <v>51</v>
      </c>
      <c r="C2318" s="1" t="s">
        <v>64</v>
      </c>
      <c r="D2318">
        <v>37</v>
      </c>
      <c r="E2318" s="1">
        <v>0</v>
      </c>
      <c r="F2318">
        <f t="shared" si="903"/>
        <v>1</v>
      </c>
      <c r="G2318">
        <f t="shared" si="904"/>
        <v>0</v>
      </c>
      <c r="H2318" s="4">
        <v>1.8540000000000001</v>
      </c>
      <c r="I2318" s="4">
        <v>2.06</v>
      </c>
      <c r="J2318" s="4">
        <v>1.694</v>
      </c>
      <c r="K2318" s="4">
        <v>2.2999999999999998</v>
      </c>
      <c r="L2318" s="18">
        <f t="shared" si="905"/>
        <v>50</v>
      </c>
      <c r="M2318" s="18">
        <f t="shared" si="906"/>
        <v>45</v>
      </c>
      <c r="N2318" s="18">
        <f t="shared" si="907"/>
        <v>55</v>
      </c>
      <c r="O2318" s="18">
        <f t="shared" si="908"/>
        <v>40</v>
      </c>
      <c r="P2318" s="4">
        <f t="shared" si="909"/>
        <v>201411</v>
      </c>
      <c r="Q2318" s="23">
        <f t="shared" si="910"/>
        <v>1.8540000000000001</v>
      </c>
      <c r="R2318" s="23">
        <f t="shared" si="911"/>
        <v>-2.1143564137687241</v>
      </c>
      <c r="S2318" s="22">
        <f t="shared" si="912"/>
        <v>-0.26035641376872398</v>
      </c>
      <c r="T2318" s="5">
        <f t="shared" si="913"/>
        <v>1.1111111111111112</v>
      </c>
      <c r="U2318" s="5"/>
      <c r="V2318" s="5"/>
      <c r="W2318" s="5">
        <f t="shared" si="914"/>
        <v>0.85400000000000009</v>
      </c>
      <c r="X2318" s="4">
        <f t="shared" si="915"/>
        <v>0.69399999999999995</v>
      </c>
      <c r="Y2318" s="4">
        <f t="shared" si="916"/>
        <v>-0.16000000000000014</v>
      </c>
      <c r="Z2318" s="30">
        <f t="shared" si="917"/>
        <v>2014</v>
      </c>
      <c r="AA2318" s="4">
        <f t="shared" si="918"/>
        <v>-1</v>
      </c>
      <c r="AB2318" s="4">
        <f t="shared" si="919"/>
        <v>-1</v>
      </c>
      <c r="AC2318" s="4">
        <f t="shared" si="920"/>
        <v>0</v>
      </c>
      <c r="AD2318" s="4"/>
      <c r="AE2318" s="4">
        <f t="shared" si="921"/>
        <v>-5.0944446354861173E-2</v>
      </c>
      <c r="AF2318" s="31">
        <f t="shared" si="922"/>
        <v>-0.14599999999999991</v>
      </c>
      <c r="AG2318" s="31">
        <f t="shared" si="923"/>
        <v>-0.30600000000000005</v>
      </c>
      <c r="AH2318" s="3">
        <f t="shared" si="924"/>
        <v>1</v>
      </c>
      <c r="AI2318" s="40">
        <f t="shared" si="925"/>
        <v>2.5843065522255015E-2</v>
      </c>
      <c r="AJ2318" s="3">
        <f t="shared" si="926"/>
        <v>2.421052631578946E-2</v>
      </c>
      <c r="AK2318" s="3">
        <f t="shared" si="927"/>
        <v>0.73167142704151189</v>
      </c>
    </row>
    <row r="2319" spans="1:37" s="3" customFormat="1" x14ac:dyDescent="0.25">
      <c r="A2319" s="9">
        <v>41945</v>
      </c>
      <c r="B2319" s="1" t="s">
        <v>60</v>
      </c>
      <c r="C2319" s="1" t="s">
        <v>48</v>
      </c>
      <c r="D2319">
        <v>29</v>
      </c>
      <c r="E2319" s="1">
        <v>26</v>
      </c>
      <c r="F2319">
        <f t="shared" si="903"/>
        <v>1</v>
      </c>
      <c r="G2319">
        <f t="shared" si="904"/>
        <v>0</v>
      </c>
      <c r="H2319" s="4">
        <v>1.925</v>
      </c>
      <c r="I2319" s="4">
        <v>1.98</v>
      </c>
      <c r="J2319" s="4">
        <v>2.02</v>
      </c>
      <c r="K2319" s="4">
        <v>1.8919999999999999</v>
      </c>
      <c r="L2319" s="18">
        <f t="shared" si="905"/>
        <v>50</v>
      </c>
      <c r="M2319" s="18">
        <f t="shared" si="906"/>
        <v>50</v>
      </c>
      <c r="N2319" s="18">
        <f t="shared" si="907"/>
        <v>45</v>
      </c>
      <c r="O2319" s="18">
        <f t="shared" si="908"/>
        <v>50</v>
      </c>
      <c r="P2319" s="4">
        <f t="shared" si="909"/>
        <v>201411</v>
      </c>
      <c r="Q2319" s="23">
        <f t="shared" si="910"/>
        <v>1.925</v>
      </c>
      <c r="R2319" s="23">
        <f t="shared" si="911"/>
        <v>-2.1014892443463871</v>
      </c>
      <c r="S2319" s="22">
        <f t="shared" si="912"/>
        <v>-0.17648924434638702</v>
      </c>
      <c r="T2319" s="5">
        <f t="shared" si="913"/>
        <v>1.0285714285714285</v>
      </c>
      <c r="U2319" s="5"/>
      <c r="V2319" s="5"/>
      <c r="W2319" s="5">
        <f t="shared" si="914"/>
        <v>0.92500000000000004</v>
      </c>
      <c r="X2319" s="4">
        <f t="shared" si="915"/>
        <v>1.02</v>
      </c>
      <c r="Y2319" s="4">
        <f t="shared" si="916"/>
        <v>9.4999999999999973E-2</v>
      </c>
      <c r="Z2319" s="30">
        <f t="shared" si="917"/>
        <v>2014</v>
      </c>
      <c r="AA2319" s="4">
        <f t="shared" si="918"/>
        <v>-1</v>
      </c>
      <c r="AB2319" s="4">
        <f t="shared" si="919"/>
        <v>-1</v>
      </c>
      <c r="AC2319" s="4">
        <f t="shared" si="920"/>
        <v>0</v>
      </c>
      <c r="AD2319" s="4"/>
      <c r="AE2319" s="4">
        <f t="shared" si="921"/>
        <v>2.4431014530024386E-2</v>
      </c>
      <c r="AF2319" s="31">
        <f t="shared" si="922"/>
        <v>-7.4999999999999956E-2</v>
      </c>
      <c r="AG2319" s="31">
        <f t="shared" si="923"/>
        <v>2.0000000000000018E-2</v>
      </c>
      <c r="AH2319" s="3">
        <f t="shared" si="924"/>
        <v>0</v>
      </c>
      <c r="AI2319" s="40" t="b">
        <f t="shared" si="925"/>
        <v>0</v>
      </c>
      <c r="AJ2319" s="3">
        <f t="shared" si="926"/>
        <v>2.3943661971831065E-2</v>
      </c>
      <c r="AK2319" s="3">
        <f t="shared" si="927"/>
        <v>0.7312000460367245</v>
      </c>
    </row>
    <row r="2320" spans="1:37" s="3" customFormat="1" x14ac:dyDescent="0.25">
      <c r="A2320" s="9">
        <v>41942</v>
      </c>
      <c r="B2320" s="1" t="s">
        <v>40</v>
      </c>
      <c r="C2320" s="1" t="s">
        <v>42</v>
      </c>
      <c r="D2320">
        <v>10</v>
      </c>
      <c r="E2320" s="1">
        <v>28</v>
      </c>
      <c r="F2320">
        <f t="shared" si="903"/>
        <v>0</v>
      </c>
      <c r="G2320">
        <f t="shared" si="904"/>
        <v>1</v>
      </c>
      <c r="H2320" s="4">
        <v>2.15</v>
      </c>
      <c r="I2320" s="4">
        <v>1.7869999999999999</v>
      </c>
      <c r="J2320" s="4">
        <v>2.46</v>
      </c>
      <c r="K2320" s="4">
        <v>1.617</v>
      </c>
      <c r="L2320" s="18">
        <f t="shared" si="905"/>
        <v>40</v>
      </c>
      <c r="M2320" s="18">
        <f t="shared" si="906"/>
        <v>55</v>
      </c>
      <c r="N2320" s="18">
        <f t="shared" si="907"/>
        <v>40</v>
      </c>
      <c r="O2320" s="18">
        <f t="shared" si="908"/>
        <v>60</v>
      </c>
      <c r="P2320" s="4">
        <f t="shared" si="909"/>
        <v>201410</v>
      </c>
      <c r="Q2320" s="23">
        <f t="shared" si="910"/>
        <v>1.2031337437045326</v>
      </c>
      <c r="R2320" s="23">
        <f t="shared" si="911"/>
        <v>-2.140213247886857</v>
      </c>
      <c r="S2320" s="22">
        <f t="shared" si="912"/>
        <v>-0.93707950418232433</v>
      </c>
      <c r="T2320" s="5">
        <f t="shared" si="913"/>
        <v>0.8311627906976744</v>
      </c>
      <c r="U2320" s="5"/>
      <c r="V2320" s="5"/>
      <c r="W2320" s="5">
        <f t="shared" si="914"/>
        <v>-1</v>
      </c>
      <c r="X2320" s="4">
        <f t="shared" si="915"/>
        <v>-1</v>
      </c>
      <c r="Y2320" s="4">
        <f t="shared" si="916"/>
        <v>0</v>
      </c>
      <c r="Z2320" s="30">
        <f t="shared" si="917"/>
        <v>2014</v>
      </c>
      <c r="AA2320" s="4">
        <f t="shared" si="918"/>
        <v>0.78699999999999992</v>
      </c>
      <c r="AB2320" s="4">
        <f t="shared" si="919"/>
        <v>0.61699999999999999</v>
      </c>
      <c r="AC2320" s="4">
        <f t="shared" si="920"/>
        <v>-0.16999999999999993</v>
      </c>
      <c r="AD2320" s="4"/>
      <c r="AE2320" s="4">
        <f t="shared" si="921"/>
        <v>5.8612214029117038E-2</v>
      </c>
      <c r="AF2320" s="31">
        <f t="shared" si="922"/>
        <v>-0.21300000000000008</v>
      </c>
      <c r="AG2320" s="31">
        <f t="shared" si="923"/>
        <v>-0.38300000000000001</v>
      </c>
      <c r="AH2320" s="3">
        <f t="shared" si="924"/>
        <v>1</v>
      </c>
      <c r="AI2320" s="40">
        <f t="shared" si="925"/>
        <v>3.3898844864218125E-2</v>
      </c>
      <c r="AJ2320" s="3">
        <f t="shared" si="926"/>
        <v>2.4117348234696578E-2</v>
      </c>
      <c r="AK2320" s="3">
        <f t="shared" si="927"/>
        <v>0.73328994438778805</v>
      </c>
    </row>
    <row r="2321" spans="1:37" s="3" customFormat="1" x14ac:dyDescent="0.25">
      <c r="A2321" s="9">
        <v>41939</v>
      </c>
      <c r="B2321" s="1" t="s">
        <v>37</v>
      </c>
      <c r="C2321" s="1" t="s">
        <v>48</v>
      </c>
      <c r="D2321">
        <v>17</v>
      </c>
      <c r="E2321" s="1">
        <v>20</v>
      </c>
      <c r="F2321">
        <f t="shared" si="903"/>
        <v>0</v>
      </c>
      <c r="G2321">
        <f t="shared" si="904"/>
        <v>1</v>
      </c>
      <c r="H2321" s="4">
        <v>1.212</v>
      </c>
      <c r="I2321" s="4">
        <v>5</v>
      </c>
      <c r="J2321" s="4">
        <v>1.232</v>
      </c>
      <c r="K2321" s="4">
        <v>4.6900000000000004</v>
      </c>
      <c r="L2321" s="18">
        <f t="shared" si="905"/>
        <v>80</v>
      </c>
      <c r="M2321" s="18">
        <f t="shared" si="906"/>
        <v>20</v>
      </c>
      <c r="N2321" s="18">
        <f t="shared" si="907"/>
        <v>80</v>
      </c>
      <c r="O2321" s="18">
        <f t="shared" si="908"/>
        <v>20</v>
      </c>
      <c r="P2321" s="4">
        <f t="shared" si="909"/>
        <v>201410</v>
      </c>
      <c r="Q2321" s="23">
        <f t="shared" si="910"/>
        <v>0.2424</v>
      </c>
      <c r="R2321" s="23">
        <f t="shared" si="911"/>
        <v>-4.9669811320754729</v>
      </c>
      <c r="S2321" s="22">
        <f t="shared" si="912"/>
        <v>-4.7245811320754729</v>
      </c>
      <c r="T2321" s="5">
        <f t="shared" si="913"/>
        <v>4.1254125412541258</v>
      </c>
      <c r="U2321" s="5"/>
      <c r="V2321" s="5"/>
      <c r="W2321" s="5">
        <f t="shared" si="914"/>
        <v>-1</v>
      </c>
      <c r="X2321" s="4">
        <f t="shared" si="915"/>
        <v>-1</v>
      </c>
      <c r="Y2321" s="4">
        <f t="shared" si="916"/>
        <v>0</v>
      </c>
      <c r="Z2321" s="30">
        <f t="shared" si="917"/>
        <v>2014</v>
      </c>
      <c r="AA2321" s="4">
        <f t="shared" si="918"/>
        <v>4</v>
      </c>
      <c r="AB2321" s="4">
        <f t="shared" si="919"/>
        <v>3.6900000000000004</v>
      </c>
      <c r="AC2321" s="4">
        <f t="shared" si="920"/>
        <v>-0.30999999999999961</v>
      </c>
      <c r="AD2321" s="4"/>
      <c r="AE2321" s="4">
        <f t="shared" si="921"/>
        <v>1.3394196562513394E-2</v>
      </c>
      <c r="AF2321" s="31">
        <f t="shared" si="922"/>
        <v>3</v>
      </c>
      <c r="AG2321" s="31">
        <f t="shared" si="923"/>
        <v>2.6900000000000004</v>
      </c>
      <c r="AH2321" s="3">
        <f t="shared" si="924"/>
        <v>0</v>
      </c>
      <c r="AI2321" s="40" t="b">
        <f t="shared" si="925"/>
        <v>0</v>
      </c>
      <c r="AJ2321" s="3">
        <f t="shared" si="926"/>
        <v>2.446877012234383E-2</v>
      </c>
      <c r="AK2321" s="3">
        <f t="shared" si="927"/>
        <v>0.83084447058567246</v>
      </c>
    </row>
    <row r="2322" spans="1:37" s="3" customFormat="1" x14ac:dyDescent="0.25">
      <c r="A2322" s="9">
        <v>41938</v>
      </c>
      <c r="B2322" s="1" t="s">
        <v>42</v>
      </c>
      <c r="C2322" s="1" t="s">
        <v>62</v>
      </c>
      <c r="D2322">
        <v>44</v>
      </c>
      <c r="E2322" s="1">
        <v>23</v>
      </c>
      <c r="F2322">
        <f t="shared" si="903"/>
        <v>1</v>
      </c>
      <c r="G2322">
        <f t="shared" si="904"/>
        <v>0</v>
      </c>
      <c r="H2322" s="4">
        <v>1.8540000000000001</v>
      </c>
      <c r="I2322" s="4">
        <v>2.06</v>
      </c>
      <c r="J2322" s="4">
        <v>1.806</v>
      </c>
      <c r="K2322" s="4">
        <v>2.12</v>
      </c>
      <c r="L2322" s="18">
        <f t="shared" si="905"/>
        <v>50</v>
      </c>
      <c r="M2322" s="18">
        <f t="shared" si="906"/>
        <v>45</v>
      </c>
      <c r="N2322" s="18">
        <f t="shared" si="907"/>
        <v>55</v>
      </c>
      <c r="O2322" s="18">
        <f t="shared" si="908"/>
        <v>45</v>
      </c>
      <c r="P2322" s="4">
        <f t="shared" si="909"/>
        <v>201410</v>
      </c>
      <c r="Q2322" s="23">
        <f t="shared" si="910"/>
        <v>1.8540000000000001</v>
      </c>
      <c r="R2322" s="23">
        <f t="shared" si="911"/>
        <v>-2.1143564137687241</v>
      </c>
      <c r="S2322" s="22">
        <f t="shared" si="912"/>
        <v>-0.26035641376872398</v>
      </c>
      <c r="T2322" s="5">
        <f t="shared" si="913"/>
        <v>1.1111111111111112</v>
      </c>
      <c r="U2322" s="5"/>
      <c r="V2322" s="5"/>
      <c r="W2322" s="5">
        <f t="shared" si="914"/>
        <v>0.85400000000000009</v>
      </c>
      <c r="X2322" s="4">
        <f t="shared" si="915"/>
        <v>0.80600000000000005</v>
      </c>
      <c r="Y2322" s="4">
        <f t="shared" si="916"/>
        <v>-4.8000000000000043E-2</v>
      </c>
      <c r="Z2322" s="30">
        <f t="shared" si="917"/>
        <v>2014</v>
      </c>
      <c r="AA2322" s="4">
        <f t="shared" si="918"/>
        <v>-1</v>
      </c>
      <c r="AB2322" s="4">
        <f t="shared" si="919"/>
        <v>-1</v>
      </c>
      <c r="AC2322" s="4">
        <f t="shared" si="920"/>
        <v>0</v>
      </c>
      <c r="AD2322" s="4"/>
      <c r="AE2322" s="4">
        <f t="shared" si="921"/>
        <v>-1.4335530253344664E-2</v>
      </c>
      <c r="AF2322" s="31">
        <f t="shared" si="922"/>
        <v>-0.14599999999999991</v>
      </c>
      <c r="AG2322" s="31">
        <f t="shared" si="923"/>
        <v>-0.19399999999999995</v>
      </c>
      <c r="AH2322" s="3">
        <f t="shared" si="924"/>
        <v>0</v>
      </c>
      <c r="AI2322" s="40" t="b">
        <f t="shared" si="925"/>
        <v>0</v>
      </c>
      <c r="AJ2322" s="3">
        <f t="shared" si="926"/>
        <v>2.421052631578946E-2</v>
      </c>
      <c r="AK2322" s="3">
        <f t="shared" si="927"/>
        <v>0.73167142704151189</v>
      </c>
    </row>
    <row r="2323" spans="1:37" s="3" customFormat="1" x14ac:dyDescent="0.25">
      <c r="A2323" s="9">
        <v>41938</v>
      </c>
      <c r="B2323" s="1" t="s">
        <v>58</v>
      </c>
      <c r="C2323" s="1" t="s">
        <v>54</v>
      </c>
      <c r="D2323">
        <v>23</v>
      </c>
      <c r="E2323" s="1">
        <v>13</v>
      </c>
      <c r="F2323">
        <f t="shared" si="903"/>
        <v>1</v>
      </c>
      <c r="G2323">
        <f t="shared" si="904"/>
        <v>0</v>
      </c>
      <c r="H2323" s="4">
        <v>1.3220000000000001</v>
      </c>
      <c r="I2323" s="4">
        <v>3.73</v>
      </c>
      <c r="J2323" s="4">
        <v>1.37</v>
      </c>
      <c r="K2323" s="4">
        <v>3.39</v>
      </c>
      <c r="L2323" s="18">
        <f t="shared" si="905"/>
        <v>70</v>
      </c>
      <c r="M2323" s="18">
        <f t="shared" si="906"/>
        <v>25</v>
      </c>
      <c r="N2323" s="18">
        <f t="shared" si="907"/>
        <v>70</v>
      </c>
      <c r="O2323" s="18">
        <f t="shared" si="908"/>
        <v>25</v>
      </c>
      <c r="P2323" s="4">
        <f t="shared" si="909"/>
        <v>201410</v>
      </c>
      <c r="Q2323" s="23">
        <f t="shared" si="910"/>
        <v>1.3220000000000001</v>
      </c>
      <c r="R2323" s="23">
        <f t="shared" si="911"/>
        <v>-3.4718904284121668</v>
      </c>
      <c r="S2323" s="22">
        <f t="shared" si="912"/>
        <v>-2.1498904284121667</v>
      </c>
      <c r="T2323" s="5">
        <f t="shared" si="913"/>
        <v>2.8214826021180031</v>
      </c>
      <c r="U2323" s="5"/>
      <c r="V2323" s="5"/>
      <c r="W2323" s="5">
        <f t="shared" si="914"/>
        <v>0.32200000000000006</v>
      </c>
      <c r="X2323" s="4">
        <f t="shared" si="915"/>
        <v>0.37000000000000011</v>
      </c>
      <c r="Y2323" s="4">
        <f t="shared" si="916"/>
        <v>4.8000000000000043E-2</v>
      </c>
      <c r="Z2323" s="30">
        <f t="shared" si="917"/>
        <v>2014</v>
      </c>
      <c r="AA2323" s="4">
        <f t="shared" si="918"/>
        <v>-1</v>
      </c>
      <c r="AB2323" s="4">
        <f t="shared" si="919"/>
        <v>-1</v>
      </c>
      <c r="AC2323" s="4">
        <f t="shared" si="920"/>
        <v>0</v>
      </c>
      <c r="AD2323" s="4"/>
      <c r="AE2323" s="4">
        <f t="shared" si="921"/>
        <v>2.6502644743089943E-2</v>
      </c>
      <c r="AF2323" s="31">
        <f t="shared" si="922"/>
        <v>-0.67799999999999994</v>
      </c>
      <c r="AG2323" s="31">
        <f t="shared" si="923"/>
        <v>-0.62999999999999989</v>
      </c>
      <c r="AH2323" s="3">
        <f t="shared" si="924"/>
        <v>1</v>
      </c>
      <c r="AI2323" s="40" t="b">
        <f t="shared" si="925"/>
        <v>0</v>
      </c>
      <c r="AJ2323" s="3">
        <f t="shared" si="926"/>
        <v>2.3939034045922236E-2</v>
      </c>
      <c r="AK2323" s="3">
        <f t="shared" si="927"/>
        <v>0.79223003435616923</v>
      </c>
    </row>
    <row r="2324" spans="1:37" s="3" customFormat="1" x14ac:dyDescent="0.25">
      <c r="A2324" s="9">
        <v>41938</v>
      </c>
      <c r="B2324" s="1" t="s">
        <v>57</v>
      </c>
      <c r="C2324" s="1" t="s">
        <v>36</v>
      </c>
      <c r="D2324">
        <v>51</v>
      </c>
      <c r="E2324" s="1">
        <v>34</v>
      </c>
      <c r="F2324">
        <f t="shared" si="903"/>
        <v>1</v>
      </c>
      <c r="G2324">
        <f t="shared" si="904"/>
        <v>0</v>
      </c>
      <c r="H2324" s="4">
        <v>2.25</v>
      </c>
      <c r="I2324" s="4">
        <v>1.724</v>
      </c>
      <c r="J2324" s="4">
        <v>3.01</v>
      </c>
      <c r="K2324" s="4">
        <v>1.444</v>
      </c>
      <c r="L2324" s="18">
        <f t="shared" si="905"/>
        <v>40</v>
      </c>
      <c r="M2324" s="18">
        <f t="shared" si="906"/>
        <v>55</v>
      </c>
      <c r="N2324" s="18">
        <f t="shared" si="907"/>
        <v>30</v>
      </c>
      <c r="O2324" s="18">
        <f t="shared" si="908"/>
        <v>65</v>
      </c>
      <c r="P2324" s="4">
        <f t="shared" si="909"/>
        <v>201410</v>
      </c>
      <c r="Q2324" s="23">
        <f t="shared" si="910"/>
        <v>2.25</v>
      </c>
      <c r="R2324" s="23">
        <f t="shared" si="911"/>
        <v>-2.1812154696132597</v>
      </c>
      <c r="S2324" s="22">
        <f t="shared" si="912"/>
        <v>6.8784530386740261E-2</v>
      </c>
      <c r="T2324" s="5">
        <f t="shared" si="913"/>
        <v>0.76622222222222225</v>
      </c>
      <c r="U2324" s="5"/>
      <c r="V2324" s="5"/>
      <c r="W2324" s="5">
        <f t="shared" si="914"/>
        <v>1.25</v>
      </c>
      <c r="X2324" s="4">
        <f t="shared" si="915"/>
        <v>2.0099999999999998</v>
      </c>
      <c r="Y2324" s="4">
        <f t="shared" si="916"/>
        <v>0.75999999999999979</v>
      </c>
      <c r="Z2324" s="30">
        <f t="shared" si="917"/>
        <v>2014</v>
      </c>
      <c r="AA2324" s="4">
        <f t="shared" si="918"/>
        <v>-1</v>
      </c>
      <c r="AB2324" s="4">
        <f t="shared" si="919"/>
        <v>-1</v>
      </c>
      <c r="AC2324" s="4">
        <f t="shared" si="920"/>
        <v>0</v>
      </c>
      <c r="AD2324" s="4"/>
      <c r="AE2324" s="4">
        <f t="shared" si="921"/>
        <v>0.11221853082318195</v>
      </c>
      <c r="AF2324" s="31">
        <f t="shared" si="922"/>
        <v>0.25</v>
      </c>
      <c r="AG2324" s="31">
        <f t="shared" si="923"/>
        <v>1.0099999999999998</v>
      </c>
      <c r="AH2324" s="3">
        <f t="shared" si="924"/>
        <v>1</v>
      </c>
      <c r="AI2324" s="40">
        <f t="shared" si="925"/>
        <v>8.7727682666440598E-2</v>
      </c>
      <c r="AJ2324" s="3">
        <f t="shared" si="926"/>
        <v>2.3905385002516377E-2</v>
      </c>
      <c r="AK2324" s="3">
        <f t="shared" si="927"/>
        <v>0.73588789684023159</v>
      </c>
    </row>
    <row r="2325" spans="1:37" s="3" customFormat="1" x14ac:dyDescent="0.25">
      <c r="A2325" s="9">
        <v>41938</v>
      </c>
      <c r="B2325" s="1" t="s">
        <v>63</v>
      </c>
      <c r="C2325" s="1" t="s">
        <v>55</v>
      </c>
      <c r="D2325">
        <v>24</v>
      </c>
      <c r="E2325" s="1">
        <v>20</v>
      </c>
      <c r="F2325">
        <f t="shared" si="903"/>
        <v>1</v>
      </c>
      <c r="G2325">
        <f t="shared" si="904"/>
        <v>0</v>
      </c>
      <c r="H2325" s="4">
        <v>1.74</v>
      </c>
      <c r="I2325" s="4">
        <v>2.2200000000000002</v>
      </c>
      <c r="J2325" s="4">
        <v>1.952</v>
      </c>
      <c r="K2325" s="4">
        <v>1.952</v>
      </c>
      <c r="L2325" s="18">
        <f t="shared" si="905"/>
        <v>50</v>
      </c>
      <c r="M2325" s="18">
        <f t="shared" si="906"/>
        <v>45</v>
      </c>
      <c r="N2325" s="18">
        <f t="shared" si="907"/>
        <v>50</v>
      </c>
      <c r="O2325" s="18">
        <f t="shared" si="908"/>
        <v>50</v>
      </c>
      <c r="P2325" s="4">
        <f t="shared" si="909"/>
        <v>201410</v>
      </c>
      <c r="Q2325" s="23">
        <f t="shared" si="910"/>
        <v>1.74</v>
      </c>
      <c r="R2325" s="23">
        <f t="shared" si="911"/>
        <v>-2.1710234824988923</v>
      </c>
      <c r="S2325" s="22">
        <f t="shared" si="912"/>
        <v>-0.43102348249889233</v>
      </c>
      <c r="T2325" s="5">
        <f t="shared" si="913"/>
        <v>1.2758620689655173</v>
      </c>
      <c r="U2325" s="5"/>
      <c r="V2325" s="5"/>
      <c r="W2325" s="5">
        <f t="shared" si="914"/>
        <v>0.74</v>
      </c>
      <c r="X2325" s="4">
        <f t="shared" si="915"/>
        <v>0.95199999999999996</v>
      </c>
      <c r="Y2325" s="4">
        <f t="shared" si="916"/>
        <v>0.21199999999999997</v>
      </c>
      <c r="Z2325" s="30">
        <f t="shared" si="917"/>
        <v>2014</v>
      </c>
      <c r="AA2325" s="4">
        <f t="shared" si="918"/>
        <v>-1</v>
      </c>
      <c r="AB2325" s="4">
        <f t="shared" si="919"/>
        <v>-1</v>
      </c>
      <c r="AC2325" s="4">
        <f t="shared" si="920"/>
        <v>0</v>
      </c>
      <c r="AD2325" s="4"/>
      <c r="AE2325" s="4">
        <f t="shared" si="921"/>
        <v>6.2417561710947811E-2</v>
      </c>
      <c r="AF2325" s="31">
        <f t="shared" si="922"/>
        <v>-0.26</v>
      </c>
      <c r="AG2325" s="31">
        <f t="shared" si="923"/>
        <v>-4.8000000000000043E-2</v>
      </c>
      <c r="AH2325" s="3">
        <f t="shared" si="924"/>
        <v>1</v>
      </c>
      <c r="AI2325" s="40">
        <f t="shared" si="925"/>
        <v>3.7254467582336526E-2</v>
      </c>
      <c r="AJ2325" s="3">
        <f t="shared" si="926"/>
        <v>2.4545454545454426E-2</v>
      </c>
      <c r="AK2325" s="3">
        <f t="shared" si="927"/>
        <v>0.73460621980723539</v>
      </c>
    </row>
    <row r="2326" spans="1:37" s="3" customFormat="1" x14ac:dyDescent="0.25">
      <c r="A2326" s="9">
        <v>41938</v>
      </c>
      <c r="B2326" s="1" t="s">
        <v>40</v>
      </c>
      <c r="C2326" s="1" t="s">
        <v>61</v>
      </c>
      <c r="D2326">
        <v>9</v>
      </c>
      <c r="E2326" s="1">
        <v>13</v>
      </c>
      <c r="F2326">
        <f t="shared" si="903"/>
        <v>0</v>
      </c>
      <c r="G2326">
        <f t="shared" si="904"/>
        <v>1</v>
      </c>
      <c r="H2326" s="4">
        <v>3.05</v>
      </c>
      <c r="I2326" s="4">
        <v>1.4339999999999999</v>
      </c>
      <c r="J2326" s="4">
        <v>3.14</v>
      </c>
      <c r="K2326" s="4">
        <v>1.4159999999999999</v>
      </c>
      <c r="L2326" s="18">
        <f t="shared" si="905"/>
        <v>30</v>
      </c>
      <c r="M2326" s="18">
        <f t="shared" si="906"/>
        <v>65</v>
      </c>
      <c r="N2326" s="18">
        <f t="shared" si="907"/>
        <v>30</v>
      </c>
      <c r="O2326" s="18">
        <f t="shared" si="908"/>
        <v>70</v>
      </c>
      <c r="P2326" s="4">
        <f t="shared" si="909"/>
        <v>201410</v>
      </c>
      <c r="Q2326" s="23">
        <f t="shared" si="910"/>
        <v>2.1269177126917711</v>
      </c>
      <c r="R2326" s="23">
        <f t="shared" si="911"/>
        <v>-2.7919523434865687</v>
      </c>
      <c r="S2326" s="22">
        <f t="shared" si="912"/>
        <v>-0.66503463079479763</v>
      </c>
      <c r="T2326" s="5">
        <f t="shared" si="913"/>
        <v>0.4701639344262295</v>
      </c>
      <c r="U2326" s="5"/>
      <c r="V2326" s="5"/>
      <c r="W2326" s="5">
        <f t="shared" si="914"/>
        <v>-1</v>
      </c>
      <c r="X2326" s="4">
        <f t="shared" si="915"/>
        <v>-1</v>
      </c>
      <c r="Y2326" s="4">
        <f t="shared" si="916"/>
        <v>0</v>
      </c>
      <c r="Z2326" s="30">
        <f t="shared" si="917"/>
        <v>2014</v>
      </c>
      <c r="AA2326" s="4">
        <f t="shared" si="918"/>
        <v>0.43399999999999994</v>
      </c>
      <c r="AB2326" s="4">
        <f t="shared" si="919"/>
        <v>0.41599999999999993</v>
      </c>
      <c r="AC2326" s="4">
        <f t="shared" si="920"/>
        <v>-1.8000000000000016E-2</v>
      </c>
      <c r="AD2326" s="4"/>
      <c r="AE2326" s="4">
        <f t="shared" si="921"/>
        <v>9.3975148793986052E-3</v>
      </c>
      <c r="AF2326" s="31">
        <f t="shared" si="922"/>
        <v>-0.56600000000000006</v>
      </c>
      <c r="AG2326" s="31">
        <f t="shared" si="923"/>
        <v>-0.58400000000000007</v>
      </c>
      <c r="AH2326" s="3">
        <f t="shared" si="924"/>
        <v>0</v>
      </c>
      <c r="AI2326" s="40" t="b">
        <f t="shared" si="925"/>
        <v>0</v>
      </c>
      <c r="AJ2326" s="3">
        <f t="shared" si="926"/>
        <v>2.4598572702943966E-2</v>
      </c>
      <c r="AK2326" s="3">
        <f t="shared" si="927"/>
        <v>0.76559459446372102</v>
      </c>
    </row>
    <row r="2327" spans="1:37" s="3" customFormat="1" x14ac:dyDescent="0.25">
      <c r="A2327" s="9">
        <v>41938</v>
      </c>
      <c r="B2327" s="1" t="s">
        <v>44</v>
      </c>
      <c r="C2327" s="1" t="s">
        <v>43</v>
      </c>
      <c r="D2327">
        <v>27</v>
      </c>
      <c r="E2327" s="1">
        <v>24</v>
      </c>
      <c r="F2327">
        <f t="shared" si="903"/>
        <v>1</v>
      </c>
      <c r="G2327">
        <f t="shared" si="904"/>
        <v>0</v>
      </c>
      <c r="H2327" s="4">
        <v>1.8839999999999999</v>
      </c>
      <c r="I2327" s="4">
        <v>2.02</v>
      </c>
      <c r="J2327" s="4">
        <v>2.36</v>
      </c>
      <c r="K2327" s="4">
        <v>1.6659999999999999</v>
      </c>
      <c r="L2327" s="18">
        <f t="shared" si="905"/>
        <v>50</v>
      </c>
      <c r="M2327" s="18">
        <f t="shared" si="906"/>
        <v>45</v>
      </c>
      <c r="N2327" s="18">
        <f t="shared" si="907"/>
        <v>40</v>
      </c>
      <c r="O2327" s="18">
        <f t="shared" si="908"/>
        <v>60</v>
      </c>
      <c r="P2327" s="4">
        <f t="shared" si="909"/>
        <v>201410</v>
      </c>
      <c r="Q2327" s="23">
        <f t="shared" si="910"/>
        <v>1.8839999999999999</v>
      </c>
      <c r="R2327" s="23">
        <f t="shared" si="911"/>
        <v>-2.1116138763197587</v>
      </c>
      <c r="S2327" s="22">
        <f t="shared" si="912"/>
        <v>-0.22761387631975882</v>
      </c>
      <c r="T2327" s="5">
        <f t="shared" si="913"/>
        <v>1.0721868365180467</v>
      </c>
      <c r="U2327" s="5"/>
      <c r="V2327" s="5"/>
      <c r="W2327" s="5">
        <f t="shared" si="914"/>
        <v>0.8839999999999999</v>
      </c>
      <c r="X2327" s="4">
        <f t="shared" si="915"/>
        <v>1.3599999999999999</v>
      </c>
      <c r="Y2327" s="4">
        <f t="shared" si="916"/>
        <v>0.47599999999999998</v>
      </c>
      <c r="Z2327" s="30">
        <f t="shared" si="917"/>
        <v>2014</v>
      </c>
      <c r="AA2327" s="4">
        <f t="shared" si="918"/>
        <v>-1</v>
      </c>
      <c r="AB2327" s="4">
        <f t="shared" si="919"/>
        <v>-1</v>
      </c>
      <c r="AC2327" s="4">
        <f t="shared" si="920"/>
        <v>0</v>
      </c>
      <c r="AD2327" s="4"/>
      <c r="AE2327" s="4">
        <f t="shared" si="921"/>
        <v>0.10705674907337431</v>
      </c>
      <c r="AF2327" s="31">
        <f t="shared" si="922"/>
        <v>-0.1160000000000001</v>
      </c>
      <c r="AG2327" s="31">
        <f t="shared" si="923"/>
        <v>0.35999999999999988</v>
      </c>
      <c r="AH2327" s="3">
        <f t="shared" si="924"/>
        <v>1</v>
      </c>
      <c r="AI2327" s="40">
        <f t="shared" si="925"/>
        <v>8.122168149018294E-2</v>
      </c>
      <c r="AJ2327" s="3">
        <f t="shared" si="926"/>
        <v>2.5184426229508228E-2</v>
      </c>
      <c r="AK2327" s="3">
        <f t="shared" si="927"/>
        <v>0.73044631509133939</v>
      </c>
    </row>
    <row r="2328" spans="1:37" s="3" customFormat="1" x14ac:dyDescent="0.25">
      <c r="A2328" s="9">
        <v>41938</v>
      </c>
      <c r="B2328" s="1" t="s">
        <v>56</v>
      </c>
      <c r="C2328" s="1" t="s">
        <v>51</v>
      </c>
      <c r="D2328">
        <v>13</v>
      </c>
      <c r="E2328" s="1">
        <v>27</v>
      </c>
      <c r="F2328">
        <f t="shared" si="903"/>
        <v>0</v>
      </c>
      <c r="G2328">
        <f t="shared" si="904"/>
        <v>1</v>
      </c>
      <c r="H2328" s="4">
        <v>3.08</v>
      </c>
      <c r="I2328" s="4">
        <v>1.429</v>
      </c>
      <c r="J2328" s="4">
        <v>3.81</v>
      </c>
      <c r="K2328" s="4">
        <v>1.3120000000000001</v>
      </c>
      <c r="L2328" s="18">
        <f t="shared" si="905"/>
        <v>30</v>
      </c>
      <c r="M2328" s="18">
        <f t="shared" si="906"/>
        <v>65</v>
      </c>
      <c r="N2328" s="18">
        <f t="shared" si="907"/>
        <v>25</v>
      </c>
      <c r="O2328" s="18">
        <f t="shared" si="908"/>
        <v>75</v>
      </c>
      <c r="P2328" s="4">
        <f t="shared" si="909"/>
        <v>201410</v>
      </c>
      <c r="Q2328" s="23">
        <f t="shared" si="910"/>
        <v>2.1553533939818053</v>
      </c>
      <c r="R2328" s="23">
        <f t="shared" si="911"/>
        <v>-2.8117715617715615</v>
      </c>
      <c r="S2328" s="22">
        <f t="shared" si="912"/>
        <v>-0.65641816778975626</v>
      </c>
      <c r="T2328" s="5">
        <f t="shared" si="913"/>
        <v>0.46396103896103896</v>
      </c>
      <c r="U2328" s="5"/>
      <c r="V2328" s="5"/>
      <c r="W2328" s="5">
        <f t="shared" si="914"/>
        <v>-1</v>
      </c>
      <c r="X2328" s="4">
        <f t="shared" si="915"/>
        <v>-1</v>
      </c>
      <c r="Y2328" s="4">
        <f t="shared" si="916"/>
        <v>0</v>
      </c>
      <c r="Z2328" s="30">
        <f t="shared" si="917"/>
        <v>2014</v>
      </c>
      <c r="AA2328" s="4">
        <f t="shared" si="918"/>
        <v>0.42900000000000005</v>
      </c>
      <c r="AB2328" s="4">
        <f t="shared" si="919"/>
        <v>0.31200000000000006</v>
      </c>
      <c r="AC2328" s="4">
        <f t="shared" si="920"/>
        <v>-0.11699999999999999</v>
      </c>
      <c r="AD2328" s="4"/>
      <c r="AE2328" s="4">
        <f t="shared" si="921"/>
        <v>6.2208133074274807E-2</v>
      </c>
      <c r="AF2328" s="31">
        <f t="shared" si="922"/>
        <v>-0.57099999999999995</v>
      </c>
      <c r="AG2328" s="31">
        <f t="shared" si="923"/>
        <v>-0.68799999999999994</v>
      </c>
      <c r="AH2328" s="3">
        <f t="shared" si="924"/>
        <v>1</v>
      </c>
      <c r="AI2328" s="40">
        <f t="shared" si="925"/>
        <v>3.7742745417844503E-2</v>
      </c>
      <c r="AJ2328" s="3">
        <f t="shared" si="926"/>
        <v>2.38811266356177E-2</v>
      </c>
      <c r="AK2328" s="3">
        <f t="shared" si="927"/>
        <v>0.76723678631491687</v>
      </c>
    </row>
    <row r="2329" spans="1:37" s="3" customFormat="1" x14ac:dyDescent="0.25">
      <c r="A2329" s="9">
        <v>41938</v>
      </c>
      <c r="B2329" s="1" t="s">
        <v>49</v>
      </c>
      <c r="C2329" s="1" t="s">
        <v>59</v>
      </c>
      <c r="D2329">
        <v>34</v>
      </c>
      <c r="E2329" s="1">
        <v>7</v>
      </c>
      <c r="F2329">
        <f t="shared" si="903"/>
        <v>1</v>
      </c>
      <c r="G2329">
        <f t="shared" si="904"/>
        <v>0</v>
      </c>
      <c r="H2329" s="4">
        <v>1.357</v>
      </c>
      <c r="I2329" s="4">
        <v>3.48</v>
      </c>
      <c r="J2329" s="4">
        <v>1.298</v>
      </c>
      <c r="K2329" s="4">
        <v>3.93</v>
      </c>
      <c r="L2329" s="18">
        <f t="shared" si="905"/>
        <v>70</v>
      </c>
      <c r="M2329" s="18">
        <f t="shared" si="906"/>
        <v>25</v>
      </c>
      <c r="N2329" s="18">
        <f t="shared" si="907"/>
        <v>75</v>
      </c>
      <c r="O2329" s="18">
        <f t="shared" si="908"/>
        <v>25</v>
      </c>
      <c r="P2329" s="4">
        <f t="shared" si="909"/>
        <v>201410</v>
      </c>
      <c r="Q2329" s="23">
        <f t="shared" si="910"/>
        <v>1.357</v>
      </c>
      <c r="R2329" s="23">
        <f t="shared" si="911"/>
        <v>-3.204346254630885</v>
      </c>
      <c r="S2329" s="22">
        <f t="shared" si="912"/>
        <v>-1.847346254630885</v>
      </c>
      <c r="T2329" s="5">
        <f t="shared" si="913"/>
        <v>2.5644804716285927</v>
      </c>
      <c r="U2329" s="5"/>
      <c r="V2329" s="5"/>
      <c r="W2329" s="5">
        <f t="shared" si="914"/>
        <v>0.35699999999999998</v>
      </c>
      <c r="X2329" s="4">
        <f t="shared" si="915"/>
        <v>0.29800000000000004</v>
      </c>
      <c r="Y2329" s="4">
        <f t="shared" si="916"/>
        <v>-5.8999999999999941E-2</v>
      </c>
      <c r="Z2329" s="30">
        <f t="shared" si="917"/>
        <v>2014</v>
      </c>
      <c r="AA2329" s="4">
        <f t="shared" si="918"/>
        <v>-1</v>
      </c>
      <c r="AB2329" s="4">
        <f t="shared" si="919"/>
        <v>-1</v>
      </c>
      <c r="AC2329" s="4">
        <f t="shared" si="920"/>
        <v>0</v>
      </c>
      <c r="AD2329" s="4"/>
      <c r="AE2329" s="4">
        <f t="shared" si="921"/>
        <v>-3.3496348897970041E-2</v>
      </c>
      <c r="AF2329" s="31">
        <f t="shared" si="922"/>
        <v>-0.64300000000000002</v>
      </c>
      <c r="AG2329" s="31">
        <f t="shared" si="923"/>
        <v>-0.70199999999999996</v>
      </c>
      <c r="AH2329" s="3">
        <f t="shared" si="924"/>
        <v>1</v>
      </c>
      <c r="AI2329" s="40" t="b">
        <f t="shared" si="925"/>
        <v>0</v>
      </c>
      <c r="AJ2329" s="3">
        <f t="shared" si="926"/>
        <v>2.3700640893115521E-2</v>
      </c>
      <c r="AK2329" s="3">
        <f t="shared" si="927"/>
        <v>0.78310082297952233</v>
      </c>
    </row>
    <row r="2330" spans="1:37" s="3" customFormat="1" x14ac:dyDescent="0.25">
      <c r="A2330" s="9">
        <v>41938</v>
      </c>
      <c r="B2330" s="1" t="s">
        <v>52</v>
      </c>
      <c r="C2330" s="1" t="s">
        <v>45</v>
      </c>
      <c r="D2330">
        <v>51</v>
      </c>
      <c r="E2330" s="1">
        <v>23</v>
      </c>
      <c r="F2330">
        <f t="shared" si="903"/>
        <v>1</v>
      </c>
      <c r="G2330">
        <f t="shared" si="904"/>
        <v>0</v>
      </c>
      <c r="H2330" s="4">
        <v>1.3919999999999999</v>
      </c>
      <c r="I2330" s="4">
        <v>3.27</v>
      </c>
      <c r="J2330" s="4">
        <v>1.3839999999999999</v>
      </c>
      <c r="K2330" s="4">
        <v>3.31</v>
      </c>
      <c r="L2330" s="18">
        <f t="shared" si="905"/>
        <v>70</v>
      </c>
      <c r="M2330" s="18">
        <f t="shared" si="906"/>
        <v>30</v>
      </c>
      <c r="N2330" s="18">
        <f t="shared" si="907"/>
        <v>70</v>
      </c>
      <c r="O2330" s="18">
        <f t="shared" si="908"/>
        <v>30</v>
      </c>
      <c r="P2330" s="4">
        <f t="shared" si="909"/>
        <v>201410</v>
      </c>
      <c r="Q2330" s="23">
        <f t="shared" si="910"/>
        <v>1.3919999999999999</v>
      </c>
      <c r="R2330" s="23">
        <f t="shared" si="911"/>
        <v>-2.9915490425244995</v>
      </c>
      <c r="S2330" s="22">
        <f t="shared" si="912"/>
        <v>-1.5995490425244996</v>
      </c>
      <c r="T2330" s="5">
        <f t="shared" si="913"/>
        <v>2.3491379310344831</v>
      </c>
      <c r="U2330" s="5"/>
      <c r="V2330" s="5"/>
      <c r="W2330" s="5">
        <f t="shared" si="914"/>
        <v>0.3919999999999999</v>
      </c>
      <c r="X2330" s="4">
        <f t="shared" si="915"/>
        <v>0.3839999999999999</v>
      </c>
      <c r="Y2330" s="4">
        <f t="shared" si="916"/>
        <v>-8.0000000000000071E-3</v>
      </c>
      <c r="Z2330" s="30">
        <f t="shared" si="917"/>
        <v>2014</v>
      </c>
      <c r="AA2330" s="4">
        <f t="shared" si="918"/>
        <v>-1</v>
      </c>
      <c r="AB2330" s="4">
        <f t="shared" si="919"/>
        <v>-1</v>
      </c>
      <c r="AC2330" s="4">
        <f t="shared" si="920"/>
        <v>0</v>
      </c>
      <c r="AD2330" s="4"/>
      <c r="AE2330" s="4">
        <f t="shared" si="921"/>
        <v>-4.1525480034548812E-3</v>
      </c>
      <c r="AF2330" s="31">
        <f t="shared" si="922"/>
        <v>-0.6080000000000001</v>
      </c>
      <c r="AG2330" s="31">
        <f t="shared" si="923"/>
        <v>-0.6160000000000001</v>
      </c>
      <c r="AH2330" s="3">
        <f t="shared" si="924"/>
        <v>0</v>
      </c>
      <c r="AI2330" s="40" t="b">
        <f t="shared" si="925"/>
        <v>0</v>
      </c>
      <c r="AJ2330" s="3">
        <f t="shared" si="926"/>
        <v>2.3629343629343769E-2</v>
      </c>
      <c r="AK2330" s="3">
        <f t="shared" si="927"/>
        <v>0.77499182700815095</v>
      </c>
    </row>
    <row r="2331" spans="1:37" s="3" customFormat="1" x14ac:dyDescent="0.25">
      <c r="A2331" s="9">
        <v>41938</v>
      </c>
      <c r="B2331" s="1" t="s">
        <v>53</v>
      </c>
      <c r="C2331" s="1" t="s">
        <v>46</v>
      </c>
      <c r="D2331">
        <v>23</v>
      </c>
      <c r="E2331" s="1">
        <v>43</v>
      </c>
      <c r="F2331">
        <f t="shared" si="903"/>
        <v>0</v>
      </c>
      <c r="G2331">
        <f t="shared" si="904"/>
        <v>1</v>
      </c>
      <c r="H2331" s="4">
        <v>1.6659999999999999</v>
      </c>
      <c r="I2331" s="4">
        <v>2.36</v>
      </c>
      <c r="J2331" s="4">
        <v>1.6890000000000001</v>
      </c>
      <c r="K2331" s="4">
        <v>2.31</v>
      </c>
      <c r="L2331" s="18">
        <f t="shared" si="905"/>
        <v>60</v>
      </c>
      <c r="M2331" s="18">
        <f t="shared" si="906"/>
        <v>40</v>
      </c>
      <c r="N2331" s="18">
        <f t="shared" si="907"/>
        <v>55</v>
      </c>
      <c r="O2331" s="18">
        <f t="shared" si="908"/>
        <v>40</v>
      </c>
      <c r="P2331" s="4">
        <f t="shared" si="909"/>
        <v>201410</v>
      </c>
      <c r="Q2331" s="23">
        <f t="shared" si="910"/>
        <v>0.70593220338983054</v>
      </c>
      <c r="R2331" s="23">
        <f t="shared" si="911"/>
        <v>-2.2367956191485607</v>
      </c>
      <c r="S2331" s="22">
        <f t="shared" si="912"/>
        <v>-1.5308634157587302</v>
      </c>
      <c r="T2331" s="5">
        <f t="shared" si="913"/>
        <v>1.4165666266506602</v>
      </c>
      <c r="U2331" s="5"/>
      <c r="V2331" s="5"/>
      <c r="W2331" s="5">
        <f t="shared" si="914"/>
        <v>-1</v>
      </c>
      <c r="X2331" s="4">
        <f t="shared" si="915"/>
        <v>-1</v>
      </c>
      <c r="Y2331" s="4">
        <f t="shared" si="916"/>
        <v>0</v>
      </c>
      <c r="Z2331" s="30">
        <f t="shared" si="917"/>
        <v>2014</v>
      </c>
      <c r="AA2331" s="4">
        <f t="shared" si="918"/>
        <v>1.3599999999999999</v>
      </c>
      <c r="AB2331" s="4">
        <f t="shared" si="919"/>
        <v>1.31</v>
      </c>
      <c r="AC2331" s="4">
        <f t="shared" si="920"/>
        <v>-4.9999999999999822E-2</v>
      </c>
      <c r="AD2331" s="4"/>
      <c r="AE2331" s="4">
        <f t="shared" si="921"/>
        <v>8.1737846115356172E-3</v>
      </c>
      <c r="AF2331" s="31">
        <f t="shared" si="922"/>
        <v>0.35999999999999988</v>
      </c>
      <c r="AG2331" s="31">
        <f t="shared" si="923"/>
        <v>0.31000000000000005</v>
      </c>
      <c r="AH2331" s="3">
        <f t="shared" si="924"/>
        <v>0</v>
      </c>
      <c r="AI2331" s="40" t="b">
        <f t="shared" si="925"/>
        <v>0</v>
      </c>
      <c r="AJ2331" s="3">
        <f t="shared" si="926"/>
        <v>2.3407848981619517E-2</v>
      </c>
      <c r="AK2331" s="3">
        <f t="shared" si="927"/>
        <v>0.7395647471875858</v>
      </c>
    </row>
    <row r="2332" spans="1:37" s="3" customFormat="1" x14ac:dyDescent="0.25">
      <c r="A2332" s="9">
        <v>41938</v>
      </c>
      <c r="B2332" s="1" t="s">
        <v>39</v>
      </c>
      <c r="C2332" s="1" t="s">
        <v>60</v>
      </c>
      <c r="D2332">
        <v>13</v>
      </c>
      <c r="E2332" s="1">
        <v>19</v>
      </c>
      <c r="F2332">
        <f t="shared" si="903"/>
        <v>0</v>
      </c>
      <c r="G2332">
        <f t="shared" si="904"/>
        <v>1</v>
      </c>
      <c r="H2332" s="4">
        <v>1.6839999999999999</v>
      </c>
      <c r="I2332" s="4">
        <v>2.3199999999999998</v>
      </c>
      <c r="J2332" s="4">
        <v>1.869</v>
      </c>
      <c r="K2332" s="4">
        <v>2.04</v>
      </c>
      <c r="L2332" s="18">
        <f t="shared" si="905"/>
        <v>50</v>
      </c>
      <c r="M2332" s="18">
        <f t="shared" si="906"/>
        <v>40</v>
      </c>
      <c r="N2332" s="18">
        <f t="shared" si="907"/>
        <v>50</v>
      </c>
      <c r="O2332" s="18">
        <f t="shared" si="908"/>
        <v>45</v>
      </c>
      <c r="P2332" s="4">
        <f t="shared" si="909"/>
        <v>201410</v>
      </c>
      <c r="Q2332" s="23">
        <f t="shared" si="910"/>
        <v>0.7258620689655173</v>
      </c>
      <c r="R2332" s="23">
        <f t="shared" si="911"/>
        <v>-2.2195640616693249</v>
      </c>
      <c r="S2332" s="22">
        <f t="shared" si="912"/>
        <v>-1.4937019927038075</v>
      </c>
      <c r="T2332" s="5">
        <f t="shared" si="913"/>
        <v>1.3776722090261282</v>
      </c>
      <c r="U2332" s="5"/>
      <c r="V2332" s="5"/>
      <c r="W2332" s="5">
        <f t="shared" si="914"/>
        <v>-1</v>
      </c>
      <c r="X2332" s="4">
        <f t="shared" si="915"/>
        <v>-1</v>
      </c>
      <c r="Y2332" s="4">
        <f t="shared" si="916"/>
        <v>0</v>
      </c>
      <c r="Z2332" s="30">
        <f t="shared" si="917"/>
        <v>2014</v>
      </c>
      <c r="AA2332" s="4">
        <f t="shared" si="918"/>
        <v>1.3199999999999998</v>
      </c>
      <c r="AB2332" s="4">
        <f t="shared" si="919"/>
        <v>1.04</v>
      </c>
      <c r="AC2332" s="4">
        <f t="shared" si="920"/>
        <v>-0.2799999999999998</v>
      </c>
      <c r="AD2332" s="4"/>
      <c r="AE2332" s="4">
        <f t="shared" si="921"/>
        <v>5.8778749162799904E-2</v>
      </c>
      <c r="AF2332" s="31">
        <f t="shared" si="922"/>
        <v>0.31999999999999984</v>
      </c>
      <c r="AG2332" s="31">
        <f t="shared" si="923"/>
        <v>4.0000000000000036E-2</v>
      </c>
      <c r="AH2332" s="3">
        <f t="shared" si="924"/>
        <v>1</v>
      </c>
      <c r="AI2332" s="40">
        <f t="shared" si="925"/>
        <v>3.3920038375675698E-2</v>
      </c>
      <c r="AJ2332" s="3">
        <f t="shared" si="926"/>
        <v>2.4255744255744172E-2</v>
      </c>
      <c r="AK2332" s="3">
        <f t="shared" si="927"/>
        <v>0.73767847725368463</v>
      </c>
    </row>
    <row r="2333" spans="1:37" s="3" customFormat="1" x14ac:dyDescent="0.25">
      <c r="A2333" s="9">
        <v>41938</v>
      </c>
      <c r="B2333" s="1" t="s">
        <v>50</v>
      </c>
      <c r="C2333" s="1" t="s">
        <v>47</v>
      </c>
      <c r="D2333">
        <v>16</v>
      </c>
      <c r="E2333" s="1">
        <v>30</v>
      </c>
      <c r="F2333">
        <f t="shared" si="903"/>
        <v>0</v>
      </c>
      <c r="G2333">
        <f t="shared" si="904"/>
        <v>1</v>
      </c>
      <c r="H2333" s="4">
        <v>2.46</v>
      </c>
      <c r="I2333" s="4">
        <v>1.617</v>
      </c>
      <c r="J2333" s="4">
        <v>2.62</v>
      </c>
      <c r="K2333" s="4">
        <v>1.5549999999999999</v>
      </c>
      <c r="L2333" s="18">
        <f t="shared" si="905"/>
        <v>40</v>
      </c>
      <c r="M2333" s="18">
        <f t="shared" si="906"/>
        <v>60</v>
      </c>
      <c r="N2333" s="18">
        <f t="shared" si="907"/>
        <v>35</v>
      </c>
      <c r="O2333" s="18">
        <f t="shared" si="908"/>
        <v>60</v>
      </c>
      <c r="P2333" s="4">
        <f t="shared" si="909"/>
        <v>201410</v>
      </c>
      <c r="Q2333" s="23">
        <f t="shared" si="910"/>
        <v>1.5213358070500929</v>
      </c>
      <c r="R2333" s="23">
        <f t="shared" si="911"/>
        <v>-2.3056770497990717</v>
      </c>
      <c r="S2333" s="22">
        <f t="shared" si="912"/>
        <v>-0.78434124274897887</v>
      </c>
      <c r="T2333" s="5">
        <f t="shared" si="913"/>
        <v>0.65731707317073174</v>
      </c>
      <c r="U2333" s="5"/>
      <c r="V2333" s="5"/>
      <c r="W2333" s="5">
        <f t="shared" si="914"/>
        <v>-1</v>
      </c>
      <c r="X2333" s="4">
        <f t="shared" si="915"/>
        <v>-1</v>
      </c>
      <c r="Y2333" s="4">
        <f t="shared" si="916"/>
        <v>0</v>
      </c>
      <c r="Z2333" s="30">
        <f t="shared" si="917"/>
        <v>2014</v>
      </c>
      <c r="AA2333" s="4">
        <f t="shared" si="918"/>
        <v>0.61699999999999999</v>
      </c>
      <c r="AB2333" s="4">
        <f t="shared" si="919"/>
        <v>0.55499999999999994</v>
      </c>
      <c r="AC2333" s="4">
        <f t="shared" si="920"/>
        <v>-6.2000000000000055E-2</v>
      </c>
      <c r="AD2333" s="4"/>
      <c r="AE2333" s="4">
        <f t="shared" si="921"/>
        <v>2.4824675727673329E-2</v>
      </c>
      <c r="AF2333" s="31">
        <f t="shared" si="922"/>
        <v>-0.38300000000000001</v>
      </c>
      <c r="AG2333" s="31">
        <f t="shared" si="923"/>
        <v>-0.44500000000000006</v>
      </c>
      <c r="AH2333" s="3">
        <f t="shared" si="924"/>
        <v>0</v>
      </c>
      <c r="AI2333" s="40" t="b">
        <f t="shared" si="925"/>
        <v>0</v>
      </c>
      <c r="AJ2333" s="3">
        <f t="shared" si="926"/>
        <v>2.4326710816777064E-2</v>
      </c>
      <c r="AK2333" s="3">
        <f t="shared" si="927"/>
        <v>0.74233795020930771</v>
      </c>
    </row>
    <row r="2334" spans="1:37" s="3" customFormat="1" x14ac:dyDescent="0.25">
      <c r="A2334" s="9">
        <v>41938</v>
      </c>
      <c r="B2334" s="1" t="s">
        <v>41</v>
      </c>
      <c r="C2334" s="1" t="s">
        <v>33</v>
      </c>
      <c r="D2334">
        <v>21</v>
      </c>
      <c r="E2334" s="1">
        <v>22</v>
      </c>
      <c r="F2334">
        <f t="shared" si="903"/>
        <v>0</v>
      </c>
      <c r="G2334">
        <f t="shared" si="904"/>
        <v>1</v>
      </c>
      <c r="H2334" s="4">
        <v>2.73</v>
      </c>
      <c r="I2334" s="4">
        <v>1.518</v>
      </c>
      <c r="J2334" s="4">
        <v>2.5299999999999998</v>
      </c>
      <c r="K2334" s="4">
        <v>1.5880000000000001</v>
      </c>
      <c r="L2334" s="18">
        <f t="shared" si="905"/>
        <v>30</v>
      </c>
      <c r="M2334" s="18">
        <f t="shared" si="906"/>
        <v>65</v>
      </c>
      <c r="N2334" s="18">
        <f t="shared" si="907"/>
        <v>35</v>
      </c>
      <c r="O2334" s="18">
        <f t="shared" si="908"/>
        <v>60</v>
      </c>
      <c r="P2334" s="4">
        <f t="shared" si="909"/>
        <v>201410</v>
      </c>
      <c r="Q2334" s="23">
        <f t="shared" si="910"/>
        <v>1.7984189723320159</v>
      </c>
      <c r="R2334" s="23">
        <f t="shared" si="911"/>
        <v>-2.5085366125828554</v>
      </c>
      <c r="S2334" s="22">
        <f t="shared" si="912"/>
        <v>-0.71011764025083957</v>
      </c>
      <c r="T2334" s="5">
        <f t="shared" si="913"/>
        <v>0.55604395604395607</v>
      </c>
      <c r="U2334" s="5"/>
      <c r="V2334" s="5"/>
      <c r="W2334" s="5">
        <f t="shared" si="914"/>
        <v>-1</v>
      </c>
      <c r="X2334" s="4">
        <f t="shared" si="915"/>
        <v>-1</v>
      </c>
      <c r="Y2334" s="4">
        <f t="shared" si="916"/>
        <v>0</v>
      </c>
      <c r="Z2334" s="30">
        <f t="shared" si="917"/>
        <v>2014</v>
      </c>
      <c r="AA2334" s="4">
        <f t="shared" si="918"/>
        <v>0.51800000000000002</v>
      </c>
      <c r="AB2334" s="4">
        <f t="shared" si="919"/>
        <v>0.58800000000000008</v>
      </c>
      <c r="AC2334" s="4">
        <f t="shared" si="920"/>
        <v>7.0000000000000062E-2</v>
      </c>
      <c r="AD2334" s="4"/>
      <c r="AE2334" s="4">
        <f t="shared" si="921"/>
        <v>-2.8956550695681205E-2</v>
      </c>
      <c r="AF2334" s="31">
        <f t="shared" si="922"/>
        <v>-0.48199999999999998</v>
      </c>
      <c r="AG2334" s="31">
        <f t="shared" si="923"/>
        <v>-0.41199999999999992</v>
      </c>
      <c r="AH2334" s="3">
        <f t="shared" si="924"/>
        <v>1</v>
      </c>
      <c r="AI2334" s="40" t="b">
        <f t="shared" si="925"/>
        <v>0</v>
      </c>
      <c r="AJ2334" s="3">
        <f t="shared" si="926"/>
        <v>2.4449152542372898E-2</v>
      </c>
      <c r="AK2334" s="3">
        <f t="shared" si="927"/>
        <v>0.75264786068349232</v>
      </c>
    </row>
    <row r="2335" spans="1:37" s="3" customFormat="1" x14ac:dyDescent="0.25">
      <c r="A2335" s="9">
        <v>41935</v>
      </c>
      <c r="B2335" s="1" t="s">
        <v>35</v>
      </c>
      <c r="C2335" s="1" t="s">
        <v>64</v>
      </c>
      <c r="D2335">
        <v>35</v>
      </c>
      <c r="E2335" s="1">
        <v>21</v>
      </c>
      <c r="F2335">
        <f t="shared" si="903"/>
        <v>1</v>
      </c>
      <c r="G2335">
        <f t="shared" si="904"/>
        <v>0</v>
      </c>
      <c r="H2335" s="4">
        <v>1.3029999999999999</v>
      </c>
      <c r="I2335" s="4">
        <v>3.89</v>
      </c>
      <c r="J2335" s="4">
        <v>1.24</v>
      </c>
      <c r="K2335" s="4">
        <v>4.58</v>
      </c>
      <c r="L2335" s="18">
        <f t="shared" si="905"/>
        <v>70</v>
      </c>
      <c r="M2335" s="18">
        <f t="shared" si="906"/>
        <v>25</v>
      </c>
      <c r="N2335" s="18">
        <f t="shared" si="907"/>
        <v>80</v>
      </c>
      <c r="O2335" s="18">
        <f t="shared" si="908"/>
        <v>20</v>
      </c>
      <c r="P2335" s="4">
        <f t="shared" si="909"/>
        <v>201410</v>
      </c>
      <c r="Q2335" s="23">
        <f t="shared" si="910"/>
        <v>1.3029999999999999</v>
      </c>
      <c r="R2335" s="23">
        <f t="shared" si="911"/>
        <v>-3.6463507942489759</v>
      </c>
      <c r="S2335" s="22">
        <f t="shared" si="912"/>
        <v>-2.343350794248976</v>
      </c>
      <c r="T2335" s="5">
        <f t="shared" si="913"/>
        <v>2.9854182655410595</v>
      </c>
      <c r="U2335" s="5"/>
      <c r="V2335" s="5"/>
      <c r="W2335" s="5">
        <f t="shared" si="914"/>
        <v>0.30299999999999994</v>
      </c>
      <c r="X2335" s="4">
        <f t="shared" si="915"/>
        <v>0.24</v>
      </c>
      <c r="Y2335" s="4">
        <f t="shared" si="916"/>
        <v>-6.2999999999999945E-2</v>
      </c>
      <c r="Z2335" s="30">
        <f t="shared" si="917"/>
        <v>2014</v>
      </c>
      <c r="AA2335" s="4">
        <f t="shared" si="918"/>
        <v>-1</v>
      </c>
      <c r="AB2335" s="4">
        <f t="shared" si="919"/>
        <v>-1</v>
      </c>
      <c r="AC2335" s="4">
        <f t="shared" si="920"/>
        <v>0</v>
      </c>
      <c r="AD2335" s="4"/>
      <c r="AE2335" s="4">
        <f t="shared" si="921"/>
        <v>-3.8991904537915012E-2</v>
      </c>
      <c r="AF2335" s="31">
        <f t="shared" si="922"/>
        <v>-0.69700000000000006</v>
      </c>
      <c r="AG2335" s="31">
        <f t="shared" si="923"/>
        <v>-0.76</v>
      </c>
      <c r="AH2335" s="3">
        <f t="shared" si="924"/>
        <v>1</v>
      </c>
      <c r="AI2335" s="40">
        <f t="shared" si="925"/>
        <v>1.41996802809774E-2</v>
      </c>
      <c r="AJ2335" s="3">
        <f t="shared" si="926"/>
        <v>2.394184479106487E-2</v>
      </c>
      <c r="AK2335" s="3">
        <f t="shared" si="927"/>
        <v>0.79787022688285669</v>
      </c>
    </row>
    <row r="2336" spans="1:37" s="3" customFormat="1" x14ac:dyDescent="0.25">
      <c r="A2336" s="9">
        <v>41932</v>
      </c>
      <c r="B2336" s="1" t="s">
        <v>57</v>
      </c>
      <c r="C2336" s="1" t="s">
        <v>47</v>
      </c>
      <c r="D2336">
        <v>30</v>
      </c>
      <c r="E2336" s="1">
        <v>23</v>
      </c>
      <c r="F2336">
        <f t="shared" si="903"/>
        <v>1</v>
      </c>
      <c r="G2336">
        <f t="shared" si="904"/>
        <v>0</v>
      </c>
      <c r="H2336" s="4">
        <v>1.571</v>
      </c>
      <c r="I2336" s="4">
        <v>2.58</v>
      </c>
      <c r="J2336" s="4">
        <v>1.617</v>
      </c>
      <c r="K2336" s="4">
        <v>2.46</v>
      </c>
      <c r="L2336" s="18">
        <f t="shared" si="905"/>
        <v>60</v>
      </c>
      <c r="M2336" s="18">
        <f t="shared" si="906"/>
        <v>35</v>
      </c>
      <c r="N2336" s="18">
        <f t="shared" si="907"/>
        <v>60</v>
      </c>
      <c r="O2336" s="18">
        <f t="shared" si="908"/>
        <v>40</v>
      </c>
      <c r="P2336" s="4">
        <f t="shared" si="909"/>
        <v>201410</v>
      </c>
      <c r="Q2336" s="23">
        <f t="shared" si="910"/>
        <v>1.571</v>
      </c>
      <c r="R2336" s="23">
        <f t="shared" si="911"/>
        <v>-2.3842248775188986</v>
      </c>
      <c r="S2336" s="22">
        <f t="shared" si="912"/>
        <v>-0.8132248775188986</v>
      </c>
      <c r="T2336" s="5">
        <f t="shared" si="913"/>
        <v>1.6422660725652451</v>
      </c>
      <c r="U2336" s="5"/>
      <c r="V2336" s="5"/>
      <c r="W2336" s="5">
        <f t="shared" si="914"/>
        <v>0.57099999999999995</v>
      </c>
      <c r="X2336" s="4">
        <f t="shared" si="915"/>
        <v>0.61699999999999999</v>
      </c>
      <c r="Y2336" s="4">
        <f t="shared" si="916"/>
        <v>4.6000000000000041E-2</v>
      </c>
      <c r="Z2336" s="30">
        <f t="shared" si="917"/>
        <v>2014</v>
      </c>
      <c r="AA2336" s="4">
        <f t="shared" si="918"/>
        <v>-1</v>
      </c>
      <c r="AB2336" s="4">
        <f t="shared" si="919"/>
        <v>-1</v>
      </c>
      <c r="AC2336" s="4">
        <f t="shared" si="920"/>
        <v>0</v>
      </c>
      <c r="AD2336" s="4"/>
      <c r="AE2336" s="4">
        <f t="shared" si="921"/>
        <v>1.8108047570628338E-2</v>
      </c>
      <c r="AF2336" s="31">
        <f t="shared" si="922"/>
        <v>-0.42900000000000005</v>
      </c>
      <c r="AG2336" s="31">
        <f t="shared" si="923"/>
        <v>-0.38300000000000001</v>
      </c>
      <c r="AH2336" s="3">
        <f t="shared" si="924"/>
        <v>0</v>
      </c>
      <c r="AI2336" s="40" t="b">
        <f t="shared" si="925"/>
        <v>0</v>
      </c>
      <c r="AJ2336" s="3">
        <f t="shared" si="926"/>
        <v>2.3565405926282756E-2</v>
      </c>
      <c r="AK2336" s="3">
        <f t="shared" si="927"/>
        <v>0.74732576972816511</v>
      </c>
    </row>
    <row r="2337" spans="1:37" s="3" customFormat="1" x14ac:dyDescent="0.25">
      <c r="A2337" s="9">
        <v>41931</v>
      </c>
      <c r="B2337" s="1" t="s">
        <v>35</v>
      </c>
      <c r="C2337" s="1" t="s">
        <v>38</v>
      </c>
      <c r="D2337">
        <v>42</v>
      </c>
      <c r="E2337" s="1">
        <v>17</v>
      </c>
      <c r="F2337">
        <f t="shared" si="903"/>
        <v>1</v>
      </c>
      <c r="G2337">
        <f t="shared" si="904"/>
        <v>0</v>
      </c>
      <c r="H2337" s="4">
        <v>1.37</v>
      </c>
      <c r="I2337" s="4">
        <v>3.39</v>
      </c>
      <c r="J2337" s="4">
        <v>1.333</v>
      </c>
      <c r="K2337" s="4">
        <v>3.64</v>
      </c>
      <c r="L2337" s="18">
        <f t="shared" si="905"/>
        <v>70</v>
      </c>
      <c r="M2337" s="18">
        <f t="shared" si="906"/>
        <v>25</v>
      </c>
      <c r="N2337" s="18">
        <f t="shared" si="907"/>
        <v>75</v>
      </c>
      <c r="O2337" s="18">
        <f t="shared" si="908"/>
        <v>25</v>
      </c>
      <c r="P2337" s="4">
        <f t="shared" si="909"/>
        <v>201410</v>
      </c>
      <c r="Q2337" s="23">
        <f t="shared" si="910"/>
        <v>1.37</v>
      </c>
      <c r="R2337" s="23">
        <f t="shared" si="911"/>
        <v>-3.1211127445437059</v>
      </c>
      <c r="S2337" s="22">
        <f t="shared" si="912"/>
        <v>-1.7511127445437058</v>
      </c>
      <c r="T2337" s="5">
        <f t="shared" si="913"/>
        <v>2.4744525547445253</v>
      </c>
      <c r="U2337" s="5"/>
      <c r="V2337" s="5"/>
      <c r="W2337" s="5">
        <f t="shared" si="914"/>
        <v>0.37000000000000011</v>
      </c>
      <c r="X2337" s="4">
        <f t="shared" si="915"/>
        <v>0.33299999999999996</v>
      </c>
      <c r="Y2337" s="4">
        <f t="shared" si="916"/>
        <v>-3.7000000000000144E-2</v>
      </c>
      <c r="Z2337" s="30">
        <f t="shared" si="917"/>
        <v>2014</v>
      </c>
      <c r="AA2337" s="4">
        <f t="shared" si="918"/>
        <v>-1</v>
      </c>
      <c r="AB2337" s="4">
        <f t="shared" si="919"/>
        <v>-1</v>
      </c>
      <c r="AC2337" s="4">
        <f t="shared" si="920"/>
        <v>0</v>
      </c>
      <c r="AD2337" s="4"/>
      <c r="AE2337" s="4">
        <f t="shared" si="921"/>
        <v>-2.0260539587451665E-2</v>
      </c>
      <c r="AF2337" s="31">
        <f t="shared" si="922"/>
        <v>-0.62999999999999989</v>
      </c>
      <c r="AG2337" s="31">
        <f t="shared" si="923"/>
        <v>-0.66700000000000004</v>
      </c>
      <c r="AH2337" s="3">
        <f t="shared" si="924"/>
        <v>0</v>
      </c>
      <c r="AI2337" s="40" t="b">
        <f t="shared" si="925"/>
        <v>0</v>
      </c>
      <c r="AJ2337" s="3">
        <f t="shared" si="926"/>
        <v>2.4306722689075522E-2</v>
      </c>
      <c r="AK2337" s="3">
        <f t="shared" si="927"/>
        <v>0.77931824859790866</v>
      </c>
    </row>
    <row r="2338" spans="1:37" s="3" customFormat="1" x14ac:dyDescent="0.25">
      <c r="A2338" s="9">
        <v>41931</v>
      </c>
      <c r="B2338" s="1" t="s">
        <v>37</v>
      </c>
      <c r="C2338" s="1" t="s">
        <v>34</v>
      </c>
      <c r="D2338">
        <v>31</v>
      </c>
      <c r="E2338" s="1">
        <v>21</v>
      </c>
      <c r="F2338">
        <f t="shared" si="903"/>
        <v>1</v>
      </c>
      <c r="G2338">
        <f t="shared" si="904"/>
        <v>0</v>
      </c>
      <c r="H2338" s="4">
        <v>1.4039999999999999</v>
      </c>
      <c r="I2338" s="4">
        <v>3.2</v>
      </c>
      <c r="J2338" s="4">
        <v>1.4339999999999999</v>
      </c>
      <c r="K2338" s="4">
        <v>3.05</v>
      </c>
      <c r="L2338" s="18">
        <f t="shared" si="905"/>
        <v>70</v>
      </c>
      <c r="M2338" s="18">
        <f t="shared" si="906"/>
        <v>30</v>
      </c>
      <c r="N2338" s="18">
        <f t="shared" si="907"/>
        <v>65</v>
      </c>
      <c r="O2338" s="18">
        <f t="shared" si="908"/>
        <v>30</v>
      </c>
      <c r="P2338" s="4">
        <f t="shared" si="909"/>
        <v>201410</v>
      </c>
      <c r="Q2338" s="23">
        <f t="shared" si="910"/>
        <v>1.4039999999999999</v>
      </c>
      <c r="R2338" s="23">
        <f t="shared" si="911"/>
        <v>-2.9297929792979303</v>
      </c>
      <c r="S2338" s="22">
        <f t="shared" si="912"/>
        <v>-1.5257929792979303</v>
      </c>
      <c r="T2338" s="5">
        <f t="shared" si="913"/>
        <v>2.2792022792022792</v>
      </c>
      <c r="U2338" s="5"/>
      <c r="V2338" s="5"/>
      <c r="W2338" s="5">
        <f t="shared" si="914"/>
        <v>0.40399999999999991</v>
      </c>
      <c r="X2338" s="4">
        <f t="shared" si="915"/>
        <v>0.43399999999999994</v>
      </c>
      <c r="Y2338" s="4">
        <f t="shared" si="916"/>
        <v>3.0000000000000027E-2</v>
      </c>
      <c r="Z2338" s="30">
        <f t="shared" si="917"/>
        <v>2014</v>
      </c>
      <c r="AA2338" s="4">
        <f t="shared" si="918"/>
        <v>-1</v>
      </c>
      <c r="AB2338" s="4">
        <f t="shared" si="919"/>
        <v>-1</v>
      </c>
      <c r="AC2338" s="4">
        <f t="shared" si="920"/>
        <v>0</v>
      </c>
      <c r="AD2338" s="4"/>
      <c r="AE2338" s="4">
        <f t="shared" si="921"/>
        <v>1.4900642515705331E-2</v>
      </c>
      <c r="AF2338" s="31">
        <f t="shared" si="922"/>
        <v>-0.59600000000000009</v>
      </c>
      <c r="AG2338" s="31">
        <f t="shared" si="923"/>
        <v>-0.56600000000000006</v>
      </c>
      <c r="AH2338" s="3">
        <f t="shared" si="924"/>
        <v>0</v>
      </c>
      <c r="AI2338" s="40" t="b">
        <f t="shared" si="925"/>
        <v>0</v>
      </c>
      <c r="AJ2338" s="3">
        <f t="shared" si="926"/>
        <v>2.4152910512597825E-2</v>
      </c>
      <c r="AK2338" s="3">
        <f t="shared" si="927"/>
        <v>0.77191267978750178</v>
      </c>
    </row>
    <row r="2339" spans="1:37" s="3" customFormat="1" x14ac:dyDescent="0.25">
      <c r="A2339" s="9">
        <v>41931</v>
      </c>
      <c r="B2339" s="1" t="s">
        <v>54</v>
      </c>
      <c r="C2339" s="1" t="s">
        <v>63</v>
      </c>
      <c r="D2339">
        <v>13</v>
      </c>
      <c r="E2339" s="1">
        <v>24</v>
      </c>
      <c r="F2339">
        <f t="shared" si="903"/>
        <v>0</v>
      </c>
      <c r="G2339">
        <f t="shared" si="904"/>
        <v>1</v>
      </c>
      <c r="H2339" s="4">
        <v>2.57</v>
      </c>
      <c r="I2339" s="4">
        <v>1.5740000000000001</v>
      </c>
      <c r="J2339" s="4">
        <v>2.66</v>
      </c>
      <c r="K2339" s="4">
        <v>1.54</v>
      </c>
      <c r="L2339" s="18">
        <f t="shared" si="905"/>
        <v>30</v>
      </c>
      <c r="M2339" s="18">
        <f t="shared" si="906"/>
        <v>60</v>
      </c>
      <c r="N2339" s="18">
        <f t="shared" si="907"/>
        <v>35</v>
      </c>
      <c r="O2339" s="18">
        <f t="shared" si="908"/>
        <v>60</v>
      </c>
      <c r="P2339" s="4">
        <f t="shared" si="909"/>
        <v>201410</v>
      </c>
      <c r="Q2339" s="23">
        <f t="shared" si="910"/>
        <v>1.6327827191867852</v>
      </c>
      <c r="R2339" s="23">
        <f t="shared" si="911"/>
        <v>-2.37910295390488</v>
      </c>
      <c r="S2339" s="22">
        <f t="shared" si="912"/>
        <v>-0.74632023471809483</v>
      </c>
      <c r="T2339" s="5">
        <f t="shared" si="913"/>
        <v>0.61245136186770432</v>
      </c>
      <c r="U2339" s="5"/>
      <c r="V2339" s="5"/>
      <c r="W2339" s="5">
        <f t="shared" si="914"/>
        <v>-1</v>
      </c>
      <c r="X2339" s="4">
        <f t="shared" si="915"/>
        <v>-1</v>
      </c>
      <c r="Y2339" s="4">
        <f t="shared" si="916"/>
        <v>0</v>
      </c>
      <c r="Z2339" s="30">
        <f t="shared" si="917"/>
        <v>2014</v>
      </c>
      <c r="AA2339" s="4">
        <f t="shared" si="918"/>
        <v>0.57400000000000007</v>
      </c>
      <c r="AB2339" s="4">
        <f t="shared" si="919"/>
        <v>0.54</v>
      </c>
      <c r="AC2339" s="4">
        <f t="shared" si="920"/>
        <v>-3.400000000000003E-2</v>
      </c>
      <c r="AD2339" s="4"/>
      <c r="AE2339" s="4">
        <f t="shared" si="921"/>
        <v>1.3165208741698631E-2</v>
      </c>
      <c r="AF2339" s="31">
        <f t="shared" si="922"/>
        <v>-0.42599999999999993</v>
      </c>
      <c r="AG2339" s="31">
        <f t="shared" si="923"/>
        <v>-0.45999999999999996</v>
      </c>
      <c r="AH2339" s="3">
        <f t="shared" si="924"/>
        <v>0</v>
      </c>
      <c r="AI2339" s="40" t="b">
        <f t="shared" si="925"/>
        <v>0</v>
      </c>
      <c r="AJ2339" s="3">
        <f t="shared" si="926"/>
        <v>2.3846525096525073E-2</v>
      </c>
      <c r="AK2339" s="3">
        <f t="shared" si="927"/>
        <v>0.74675315471412018</v>
      </c>
    </row>
    <row r="2340" spans="1:37" s="3" customFormat="1" x14ac:dyDescent="0.25">
      <c r="A2340" s="9">
        <v>41931</v>
      </c>
      <c r="B2340" s="1" t="s">
        <v>64</v>
      </c>
      <c r="C2340" s="1" t="s">
        <v>49</v>
      </c>
      <c r="D2340">
        <v>20</v>
      </c>
      <c r="E2340" s="1">
        <v>23</v>
      </c>
      <c r="F2340">
        <f t="shared" si="903"/>
        <v>0</v>
      </c>
      <c r="G2340">
        <f t="shared" si="904"/>
        <v>1</v>
      </c>
      <c r="H2340" s="4">
        <v>1.492</v>
      </c>
      <c r="I2340" s="4">
        <v>2.82</v>
      </c>
      <c r="J2340" s="4">
        <v>1.649</v>
      </c>
      <c r="K2340" s="4">
        <v>2.39</v>
      </c>
      <c r="L2340" s="18">
        <f t="shared" si="905"/>
        <v>60</v>
      </c>
      <c r="M2340" s="18">
        <f t="shared" si="906"/>
        <v>35</v>
      </c>
      <c r="N2340" s="18">
        <f t="shared" si="907"/>
        <v>60</v>
      </c>
      <c r="O2340" s="18">
        <f t="shared" si="908"/>
        <v>40</v>
      </c>
      <c r="P2340" s="4">
        <f t="shared" si="909"/>
        <v>201410</v>
      </c>
      <c r="Q2340" s="23">
        <f t="shared" si="910"/>
        <v>0.52907801418439715</v>
      </c>
      <c r="R2340" s="23">
        <f t="shared" si="911"/>
        <v>-2.5819708746538019</v>
      </c>
      <c r="S2340" s="22">
        <f t="shared" si="912"/>
        <v>-2.052892860469405</v>
      </c>
      <c r="T2340" s="5">
        <f t="shared" si="913"/>
        <v>1.8900804289544235</v>
      </c>
      <c r="U2340" s="5"/>
      <c r="V2340" s="5"/>
      <c r="W2340" s="5">
        <f t="shared" si="914"/>
        <v>-1</v>
      </c>
      <c r="X2340" s="4">
        <f t="shared" si="915"/>
        <v>-1</v>
      </c>
      <c r="Y2340" s="4">
        <f t="shared" si="916"/>
        <v>0</v>
      </c>
      <c r="Z2340" s="30">
        <f t="shared" si="917"/>
        <v>2014</v>
      </c>
      <c r="AA2340" s="4">
        <f t="shared" si="918"/>
        <v>1.8199999999999998</v>
      </c>
      <c r="AB2340" s="4">
        <f t="shared" si="919"/>
        <v>1.3900000000000001</v>
      </c>
      <c r="AC2340" s="4">
        <f t="shared" si="920"/>
        <v>-0.42999999999999972</v>
      </c>
      <c r="AD2340" s="4"/>
      <c r="AE2340" s="4">
        <f t="shared" si="921"/>
        <v>6.38131485976553E-2</v>
      </c>
      <c r="AF2340" s="31">
        <f t="shared" si="922"/>
        <v>0.81999999999999984</v>
      </c>
      <c r="AG2340" s="31">
        <f t="shared" si="923"/>
        <v>0.39000000000000012</v>
      </c>
      <c r="AH2340" s="3">
        <f t="shared" si="924"/>
        <v>1</v>
      </c>
      <c r="AI2340" s="40">
        <f t="shared" si="925"/>
        <v>3.8961932656370379E-2</v>
      </c>
      <c r="AJ2340" s="3">
        <f t="shared" si="926"/>
        <v>2.4248608534322647E-2</v>
      </c>
      <c r="AK2340" s="3">
        <f t="shared" si="927"/>
        <v>0.75641929155465437</v>
      </c>
    </row>
    <row r="2341" spans="1:37" s="3" customFormat="1" x14ac:dyDescent="0.25">
      <c r="A2341" s="9">
        <v>41931</v>
      </c>
      <c r="B2341" s="1" t="s">
        <v>43</v>
      </c>
      <c r="C2341" s="1" t="s">
        <v>41</v>
      </c>
      <c r="D2341">
        <v>29</v>
      </c>
      <c r="E2341" s="1">
        <v>7</v>
      </c>
      <c r="F2341">
        <f t="shared" si="903"/>
        <v>1</v>
      </c>
      <c r="G2341">
        <f t="shared" si="904"/>
        <v>0</v>
      </c>
      <c r="H2341" s="4">
        <v>1.3380000000000001</v>
      </c>
      <c r="I2341" s="4">
        <v>3.6</v>
      </c>
      <c r="J2341" s="4">
        <v>1.333</v>
      </c>
      <c r="K2341" s="4">
        <v>3.64</v>
      </c>
      <c r="L2341" s="18">
        <f t="shared" si="905"/>
        <v>70</v>
      </c>
      <c r="M2341" s="18">
        <f t="shared" si="906"/>
        <v>25</v>
      </c>
      <c r="N2341" s="18">
        <f t="shared" si="907"/>
        <v>75</v>
      </c>
      <c r="O2341" s="18">
        <f t="shared" si="908"/>
        <v>25</v>
      </c>
      <c r="P2341" s="4">
        <f t="shared" si="909"/>
        <v>201410</v>
      </c>
      <c r="Q2341" s="23">
        <f t="shared" si="910"/>
        <v>1.3380000000000001</v>
      </c>
      <c r="R2341" s="23">
        <f t="shared" si="911"/>
        <v>-3.3431952662721884</v>
      </c>
      <c r="S2341" s="22">
        <f t="shared" si="912"/>
        <v>-2.0051952662721884</v>
      </c>
      <c r="T2341" s="5">
        <f t="shared" si="913"/>
        <v>2.6905829596412554</v>
      </c>
      <c r="U2341" s="5"/>
      <c r="V2341" s="5"/>
      <c r="W2341" s="5">
        <f t="shared" si="914"/>
        <v>0.33800000000000008</v>
      </c>
      <c r="X2341" s="4">
        <f t="shared" si="915"/>
        <v>0.33299999999999996</v>
      </c>
      <c r="Y2341" s="4">
        <f t="shared" si="916"/>
        <v>-5.0000000000001155E-3</v>
      </c>
      <c r="Z2341" s="30">
        <f t="shared" si="917"/>
        <v>2014</v>
      </c>
      <c r="AA2341" s="4">
        <f t="shared" si="918"/>
        <v>-1</v>
      </c>
      <c r="AB2341" s="4">
        <f t="shared" si="919"/>
        <v>-1</v>
      </c>
      <c r="AC2341" s="4">
        <f t="shared" si="920"/>
        <v>0</v>
      </c>
      <c r="AD2341" s="4"/>
      <c r="AE2341" s="4">
        <f t="shared" si="921"/>
        <v>-2.8033914308174257E-3</v>
      </c>
      <c r="AF2341" s="31">
        <f t="shared" si="922"/>
        <v>-0.66199999999999992</v>
      </c>
      <c r="AG2341" s="31">
        <f t="shared" si="923"/>
        <v>-0.66700000000000004</v>
      </c>
      <c r="AH2341" s="3">
        <f t="shared" si="924"/>
        <v>0</v>
      </c>
      <c r="AI2341" s="40" t="b">
        <f t="shared" si="925"/>
        <v>0</v>
      </c>
      <c r="AJ2341" s="3">
        <f t="shared" si="926"/>
        <v>2.4544349939246701E-2</v>
      </c>
      <c r="AK2341" s="3">
        <f t="shared" si="927"/>
        <v>0.78716950397905627</v>
      </c>
    </row>
    <row r="2342" spans="1:37" s="3" customFormat="1" x14ac:dyDescent="0.25">
      <c r="A2342" s="9">
        <v>41931</v>
      </c>
      <c r="B2342" s="1" t="s">
        <v>46</v>
      </c>
      <c r="C2342" s="1" t="s">
        <v>60</v>
      </c>
      <c r="D2342">
        <v>17</v>
      </c>
      <c r="E2342" s="1">
        <v>16</v>
      </c>
      <c r="F2342">
        <f t="shared" si="903"/>
        <v>1</v>
      </c>
      <c r="G2342">
        <f t="shared" si="904"/>
        <v>0</v>
      </c>
      <c r="H2342" s="4">
        <v>1.52</v>
      </c>
      <c r="I2342" s="4">
        <v>2.73</v>
      </c>
      <c r="J2342" s="4">
        <v>1.333</v>
      </c>
      <c r="K2342" s="4">
        <v>3.64</v>
      </c>
      <c r="L2342" s="18">
        <f t="shared" si="905"/>
        <v>60</v>
      </c>
      <c r="M2342" s="18">
        <f t="shared" si="906"/>
        <v>35</v>
      </c>
      <c r="N2342" s="18">
        <f t="shared" si="907"/>
        <v>75</v>
      </c>
      <c r="O2342" s="18">
        <f t="shared" si="908"/>
        <v>25</v>
      </c>
      <c r="P2342" s="4">
        <f t="shared" si="909"/>
        <v>201410</v>
      </c>
      <c r="Q2342" s="23">
        <f t="shared" si="910"/>
        <v>1.52</v>
      </c>
      <c r="R2342" s="23">
        <f t="shared" si="911"/>
        <v>-2.5011116051578477</v>
      </c>
      <c r="S2342" s="22">
        <f t="shared" si="912"/>
        <v>-0.98111160515784768</v>
      </c>
      <c r="T2342" s="5">
        <f t="shared" si="913"/>
        <v>1.7960526315789473</v>
      </c>
      <c r="U2342" s="5"/>
      <c r="V2342" s="5"/>
      <c r="W2342" s="5">
        <f t="shared" si="914"/>
        <v>0.52</v>
      </c>
      <c r="X2342" s="4">
        <f t="shared" si="915"/>
        <v>0.33299999999999996</v>
      </c>
      <c r="Y2342" s="4">
        <f t="shared" si="916"/>
        <v>-0.18700000000000006</v>
      </c>
      <c r="Z2342" s="30">
        <f t="shared" si="917"/>
        <v>2014</v>
      </c>
      <c r="AA2342" s="4">
        <f t="shared" si="918"/>
        <v>-1</v>
      </c>
      <c r="AB2342" s="4">
        <f t="shared" si="919"/>
        <v>-1</v>
      </c>
      <c r="AC2342" s="4">
        <f t="shared" si="920"/>
        <v>0</v>
      </c>
      <c r="AD2342" s="4"/>
      <c r="AE2342" s="4">
        <f t="shared" si="921"/>
        <v>-9.2292810044616425E-2</v>
      </c>
      <c r="AF2342" s="31">
        <f t="shared" si="922"/>
        <v>-0.48</v>
      </c>
      <c r="AG2342" s="31">
        <f t="shared" si="923"/>
        <v>-0.66700000000000004</v>
      </c>
      <c r="AH2342" s="3">
        <f t="shared" si="924"/>
        <v>1</v>
      </c>
      <c r="AI2342" s="40">
        <f t="shared" si="925"/>
        <v>6.7379988432620053E-2</v>
      </c>
      <c r="AJ2342" s="3">
        <f t="shared" si="926"/>
        <v>2.3623529411764599E-2</v>
      </c>
      <c r="AK2342" s="3">
        <f t="shared" si="927"/>
        <v>0.75318220957623105</v>
      </c>
    </row>
    <row r="2343" spans="1:37" s="3" customFormat="1" x14ac:dyDescent="0.25">
      <c r="A2343" s="9">
        <v>41931</v>
      </c>
      <c r="B2343" s="1" t="s">
        <v>45</v>
      </c>
      <c r="C2343" s="1" t="s">
        <v>51</v>
      </c>
      <c r="D2343">
        <v>14</v>
      </c>
      <c r="E2343" s="1">
        <v>27</v>
      </c>
      <c r="F2343">
        <f t="shared" si="903"/>
        <v>0</v>
      </c>
      <c r="G2343">
        <f t="shared" si="904"/>
        <v>1</v>
      </c>
      <c r="H2343" s="4">
        <v>1.526</v>
      </c>
      <c r="I2343" s="4">
        <v>2.71</v>
      </c>
      <c r="J2343" s="4">
        <v>1.5780000000000001</v>
      </c>
      <c r="K2343" s="4">
        <v>2.56</v>
      </c>
      <c r="L2343" s="18">
        <f t="shared" si="905"/>
        <v>60</v>
      </c>
      <c r="M2343" s="18">
        <f t="shared" si="906"/>
        <v>35</v>
      </c>
      <c r="N2343" s="18">
        <f t="shared" si="907"/>
        <v>60</v>
      </c>
      <c r="O2343" s="18">
        <f t="shared" si="908"/>
        <v>35</v>
      </c>
      <c r="P2343" s="4">
        <f t="shared" si="909"/>
        <v>201410</v>
      </c>
      <c r="Q2343" s="23">
        <f t="shared" si="910"/>
        <v>0.56309963099631</v>
      </c>
      <c r="R2343" s="23">
        <f t="shared" si="911"/>
        <v>-2.4859360060480729</v>
      </c>
      <c r="S2343" s="22">
        <f t="shared" si="912"/>
        <v>-1.9228363750517627</v>
      </c>
      <c r="T2343" s="5">
        <f t="shared" si="913"/>
        <v>1.7758846657929226</v>
      </c>
      <c r="U2343" s="5"/>
      <c r="V2343" s="5"/>
      <c r="W2343" s="5">
        <f t="shared" si="914"/>
        <v>-1</v>
      </c>
      <c r="X2343" s="4">
        <f t="shared" si="915"/>
        <v>-1</v>
      </c>
      <c r="Y2343" s="4">
        <f t="shared" si="916"/>
        <v>0</v>
      </c>
      <c r="Z2343" s="30">
        <f t="shared" si="917"/>
        <v>2014</v>
      </c>
      <c r="AA2343" s="4">
        <f t="shared" si="918"/>
        <v>1.71</v>
      </c>
      <c r="AB2343" s="4">
        <f t="shared" si="919"/>
        <v>1.56</v>
      </c>
      <c r="AC2343" s="4">
        <f t="shared" si="920"/>
        <v>-0.14999999999999991</v>
      </c>
      <c r="AD2343" s="4"/>
      <c r="AE2343" s="4">
        <f t="shared" si="921"/>
        <v>2.159443328732058E-2</v>
      </c>
      <c r="AF2343" s="31">
        <f t="shared" si="922"/>
        <v>0.71</v>
      </c>
      <c r="AG2343" s="31">
        <f t="shared" si="923"/>
        <v>0.56000000000000005</v>
      </c>
      <c r="AH2343" s="3">
        <f t="shared" si="924"/>
        <v>0</v>
      </c>
      <c r="AI2343" s="40" t="b">
        <f t="shared" si="925"/>
        <v>0</v>
      </c>
      <c r="AJ2343" s="3">
        <f t="shared" si="926"/>
        <v>2.3734655335221788E-2</v>
      </c>
      <c r="AK2343" s="3">
        <f t="shared" si="927"/>
        <v>0.7523100973544814</v>
      </c>
    </row>
    <row r="2344" spans="1:37" s="3" customFormat="1" x14ac:dyDescent="0.25">
      <c r="A2344" s="9">
        <v>41931</v>
      </c>
      <c r="B2344" s="1" t="s">
        <v>33</v>
      </c>
      <c r="C2344" s="1" t="s">
        <v>42</v>
      </c>
      <c r="D2344">
        <v>24</v>
      </c>
      <c r="E2344" s="1">
        <v>23</v>
      </c>
      <c r="F2344">
        <f t="shared" si="903"/>
        <v>1</v>
      </c>
      <c r="G2344">
        <f t="shared" si="904"/>
        <v>0</v>
      </c>
      <c r="H2344" s="4">
        <v>1.657</v>
      </c>
      <c r="I2344" s="4">
        <v>2.37</v>
      </c>
      <c r="J2344" s="4">
        <v>1.84</v>
      </c>
      <c r="K2344" s="4">
        <v>2.08</v>
      </c>
      <c r="L2344" s="18">
        <f t="shared" si="905"/>
        <v>60</v>
      </c>
      <c r="M2344" s="18">
        <f t="shared" si="906"/>
        <v>40</v>
      </c>
      <c r="N2344" s="18">
        <f t="shared" si="907"/>
        <v>50</v>
      </c>
      <c r="O2344" s="18">
        <f t="shared" si="908"/>
        <v>45</v>
      </c>
      <c r="P2344" s="4">
        <f t="shared" si="909"/>
        <v>201410</v>
      </c>
      <c r="Q2344" s="23">
        <f t="shared" si="910"/>
        <v>1.657</v>
      </c>
      <c r="R2344" s="23">
        <f t="shared" si="911"/>
        <v>-2.2519970225199701</v>
      </c>
      <c r="S2344" s="22">
        <f t="shared" si="912"/>
        <v>-0.59499702251997011</v>
      </c>
      <c r="T2344" s="5">
        <f t="shared" si="913"/>
        <v>1.4302957151478577</v>
      </c>
      <c r="U2344" s="5"/>
      <c r="V2344" s="5"/>
      <c r="W2344" s="5">
        <f t="shared" si="914"/>
        <v>0.65700000000000003</v>
      </c>
      <c r="X2344" s="4">
        <f t="shared" si="915"/>
        <v>0.84000000000000008</v>
      </c>
      <c r="Y2344" s="4">
        <f t="shared" si="916"/>
        <v>0.18300000000000005</v>
      </c>
      <c r="Z2344" s="30">
        <f t="shared" si="917"/>
        <v>2014</v>
      </c>
      <c r="AA2344" s="4">
        <f t="shared" si="918"/>
        <v>-1</v>
      </c>
      <c r="AB2344" s="4">
        <f t="shared" si="919"/>
        <v>-1</v>
      </c>
      <c r="AC2344" s="4">
        <f t="shared" si="920"/>
        <v>0</v>
      </c>
      <c r="AD2344" s="4"/>
      <c r="AE2344" s="4">
        <f t="shared" si="921"/>
        <v>6.0022040880585714E-2</v>
      </c>
      <c r="AF2344" s="31">
        <f t="shared" si="922"/>
        <v>-0.34299999999999997</v>
      </c>
      <c r="AG2344" s="31">
        <f t="shared" si="923"/>
        <v>-0.15999999999999992</v>
      </c>
      <c r="AH2344" s="3">
        <f t="shared" si="924"/>
        <v>1</v>
      </c>
      <c r="AI2344" s="40">
        <f t="shared" si="925"/>
        <v>3.4580810860392663E-2</v>
      </c>
      <c r="AJ2344" s="3">
        <f t="shared" si="926"/>
        <v>2.4810032282095884E-2</v>
      </c>
      <c r="AK2344" s="3">
        <f t="shared" si="927"/>
        <v>0.73888013006572484</v>
      </c>
    </row>
    <row r="2345" spans="1:37" s="3" customFormat="1" x14ac:dyDescent="0.25">
      <c r="A2345" s="9">
        <v>41931</v>
      </c>
      <c r="B2345" s="1" t="s">
        <v>62</v>
      </c>
      <c r="C2345" s="1" t="s">
        <v>40</v>
      </c>
      <c r="D2345">
        <v>38</v>
      </c>
      <c r="E2345" s="1">
        <v>17</v>
      </c>
      <c r="F2345">
        <f t="shared" si="903"/>
        <v>1</v>
      </c>
      <c r="G2345">
        <f t="shared" si="904"/>
        <v>0</v>
      </c>
      <c r="H2345" s="4">
        <v>1.3220000000000001</v>
      </c>
      <c r="I2345" s="4">
        <v>3.73</v>
      </c>
      <c r="J2345" s="4">
        <v>1.357</v>
      </c>
      <c r="K2345" s="4">
        <v>3.48</v>
      </c>
      <c r="L2345" s="18">
        <f t="shared" si="905"/>
        <v>70</v>
      </c>
      <c r="M2345" s="18">
        <f t="shared" si="906"/>
        <v>25</v>
      </c>
      <c r="N2345" s="18">
        <f t="shared" si="907"/>
        <v>70</v>
      </c>
      <c r="O2345" s="18">
        <f t="shared" si="908"/>
        <v>25</v>
      </c>
      <c r="P2345" s="4">
        <f t="shared" si="909"/>
        <v>201410</v>
      </c>
      <c r="Q2345" s="23">
        <f t="shared" si="910"/>
        <v>1.3220000000000001</v>
      </c>
      <c r="R2345" s="23">
        <f t="shared" si="911"/>
        <v>-3.4718904284121668</v>
      </c>
      <c r="S2345" s="22">
        <f t="shared" si="912"/>
        <v>-2.1498904284121667</v>
      </c>
      <c r="T2345" s="5">
        <f t="shared" si="913"/>
        <v>2.8214826021180031</v>
      </c>
      <c r="U2345" s="5"/>
      <c r="V2345" s="5"/>
      <c r="W2345" s="5">
        <f t="shared" si="914"/>
        <v>0.32200000000000006</v>
      </c>
      <c r="X2345" s="4">
        <f t="shared" si="915"/>
        <v>0.35699999999999998</v>
      </c>
      <c r="Y2345" s="4">
        <f t="shared" si="916"/>
        <v>3.499999999999992E-2</v>
      </c>
      <c r="Z2345" s="30">
        <f t="shared" si="917"/>
        <v>2014</v>
      </c>
      <c r="AA2345" s="4">
        <f t="shared" si="918"/>
        <v>-1</v>
      </c>
      <c r="AB2345" s="4">
        <f t="shared" si="919"/>
        <v>-1</v>
      </c>
      <c r="AC2345" s="4">
        <f t="shared" si="920"/>
        <v>0</v>
      </c>
      <c r="AD2345" s="4"/>
      <c r="AE2345" s="4">
        <f t="shared" si="921"/>
        <v>1.9509976287017339E-2</v>
      </c>
      <c r="AF2345" s="31">
        <f t="shared" si="922"/>
        <v>-0.67799999999999994</v>
      </c>
      <c r="AG2345" s="31">
        <f t="shared" si="923"/>
        <v>-0.64300000000000002</v>
      </c>
      <c r="AH2345" s="3">
        <f t="shared" si="924"/>
        <v>0</v>
      </c>
      <c r="AI2345" s="40" t="b">
        <f t="shared" si="925"/>
        <v>0</v>
      </c>
      <c r="AJ2345" s="3">
        <f t="shared" si="926"/>
        <v>2.3939034045922236E-2</v>
      </c>
      <c r="AK2345" s="3">
        <f t="shared" si="927"/>
        <v>0.79223003435616923</v>
      </c>
    </row>
    <row r="2346" spans="1:37" s="3" customFormat="1" x14ac:dyDescent="0.25">
      <c r="A2346" s="9">
        <v>41931</v>
      </c>
      <c r="B2346" s="1" t="s">
        <v>36</v>
      </c>
      <c r="C2346" s="1" t="s">
        <v>44</v>
      </c>
      <c r="D2346">
        <v>27</v>
      </c>
      <c r="E2346" s="1">
        <v>0</v>
      </c>
      <c r="F2346">
        <f t="shared" si="903"/>
        <v>1</v>
      </c>
      <c r="G2346">
        <f t="shared" si="904"/>
        <v>0</v>
      </c>
      <c r="H2346" s="4">
        <v>1.625</v>
      </c>
      <c r="I2346" s="4">
        <v>2.44</v>
      </c>
      <c r="J2346" s="4">
        <v>1.5580000000000001</v>
      </c>
      <c r="K2346" s="4">
        <v>2.61</v>
      </c>
      <c r="L2346" s="18">
        <f t="shared" si="905"/>
        <v>60</v>
      </c>
      <c r="M2346" s="18">
        <f t="shared" si="906"/>
        <v>40</v>
      </c>
      <c r="N2346" s="18">
        <f t="shared" si="907"/>
        <v>60</v>
      </c>
      <c r="O2346" s="18">
        <f t="shared" si="908"/>
        <v>35</v>
      </c>
      <c r="P2346" s="4">
        <f t="shared" si="909"/>
        <v>201410</v>
      </c>
      <c r="Q2346" s="23">
        <f t="shared" si="910"/>
        <v>1.625</v>
      </c>
      <c r="R2346" s="23">
        <f t="shared" si="911"/>
        <v>-2.2944444444444443</v>
      </c>
      <c r="S2346" s="22">
        <f t="shared" si="912"/>
        <v>-0.66944444444444429</v>
      </c>
      <c r="T2346" s="5">
        <f t="shared" si="913"/>
        <v>1.5015384615384615</v>
      </c>
      <c r="U2346" s="5"/>
      <c r="V2346" s="5"/>
      <c r="W2346" s="5">
        <f t="shared" si="914"/>
        <v>0.625</v>
      </c>
      <c r="X2346" s="4">
        <f t="shared" si="915"/>
        <v>0.55800000000000005</v>
      </c>
      <c r="Y2346" s="4">
        <f t="shared" si="916"/>
        <v>-6.6999999999999948E-2</v>
      </c>
      <c r="Z2346" s="30">
        <f t="shared" si="917"/>
        <v>2014</v>
      </c>
      <c r="AA2346" s="4">
        <f t="shared" si="918"/>
        <v>-1</v>
      </c>
      <c r="AB2346" s="4">
        <f t="shared" si="919"/>
        <v>-1</v>
      </c>
      <c r="AC2346" s="4">
        <f t="shared" si="920"/>
        <v>0</v>
      </c>
      <c r="AD2346" s="4"/>
      <c r="AE2346" s="4">
        <f t="shared" si="921"/>
        <v>-2.6463908363779987E-2</v>
      </c>
      <c r="AF2346" s="31">
        <f t="shared" si="922"/>
        <v>-0.375</v>
      </c>
      <c r="AG2346" s="31">
        <f t="shared" si="923"/>
        <v>-0.44199999999999995</v>
      </c>
      <c r="AH2346" s="3">
        <f t="shared" si="924"/>
        <v>1</v>
      </c>
      <c r="AI2346" s="40" t="b">
        <f t="shared" si="925"/>
        <v>0</v>
      </c>
      <c r="AJ2346" s="3">
        <f t="shared" si="926"/>
        <v>2.4600246002459913E-2</v>
      </c>
      <c r="AK2346" s="3">
        <f t="shared" si="927"/>
        <v>0.74143236293609438</v>
      </c>
    </row>
    <row r="2347" spans="1:37" s="3" customFormat="1" x14ac:dyDescent="0.25">
      <c r="A2347" s="9">
        <v>41931</v>
      </c>
      <c r="B2347" s="1" t="s">
        <v>56</v>
      </c>
      <c r="C2347" s="1" t="s">
        <v>58</v>
      </c>
      <c r="D2347">
        <v>24</v>
      </c>
      <c r="E2347" s="1">
        <v>6</v>
      </c>
      <c r="F2347">
        <f t="shared" si="903"/>
        <v>1</v>
      </c>
      <c r="G2347">
        <f t="shared" si="904"/>
        <v>0</v>
      </c>
      <c r="H2347" s="4">
        <v>3.16</v>
      </c>
      <c r="I2347" s="4">
        <v>1.413</v>
      </c>
      <c r="J2347" s="4">
        <v>2.81</v>
      </c>
      <c r="K2347" s="4">
        <v>1.4950000000000001</v>
      </c>
      <c r="L2347" s="18">
        <f t="shared" si="905"/>
        <v>30</v>
      </c>
      <c r="M2347" s="18">
        <f t="shared" si="906"/>
        <v>70</v>
      </c>
      <c r="N2347" s="18">
        <f t="shared" si="907"/>
        <v>35</v>
      </c>
      <c r="O2347" s="18">
        <f t="shared" si="908"/>
        <v>65</v>
      </c>
      <c r="P2347" s="4">
        <f t="shared" si="909"/>
        <v>201410</v>
      </c>
      <c r="Q2347" s="23">
        <f t="shared" si="910"/>
        <v>3.16</v>
      </c>
      <c r="R2347" s="23">
        <f t="shared" si="911"/>
        <v>-2.8842704690162315</v>
      </c>
      <c r="S2347" s="22">
        <f t="shared" si="912"/>
        <v>0.27572953098376862</v>
      </c>
      <c r="T2347" s="5">
        <f t="shared" si="913"/>
        <v>0.44715189873417721</v>
      </c>
      <c r="U2347" s="5"/>
      <c r="V2347" s="5"/>
      <c r="W2347" s="5">
        <f t="shared" si="914"/>
        <v>2.16</v>
      </c>
      <c r="X2347" s="4">
        <f t="shared" si="915"/>
        <v>1.81</v>
      </c>
      <c r="Y2347" s="4">
        <f t="shared" si="916"/>
        <v>-0.35000000000000009</v>
      </c>
      <c r="Z2347" s="30">
        <f t="shared" si="917"/>
        <v>2014</v>
      </c>
      <c r="AA2347" s="4">
        <f t="shared" si="918"/>
        <v>-1</v>
      </c>
      <c r="AB2347" s="4">
        <f t="shared" si="919"/>
        <v>-1</v>
      </c>
      <c r="AC2347" s="4">
        <f t="shared" si="920"/>
        <v>0</v>
      </c>
      <c r="AD2347" s="4"/>
      <c r="AE2347" s="4">
        <f t="shared" si="921"/>
        <v>-3.941618991846485E-2</v>
      </c>
      <c r="AF2347" s="31">
        <f t="shared" si="922"/>
        <v>1.1600000000000001</v>
      </c>
      <c r="AG2347" s="31">
        <f t="shared" si="923"/>
        <v>0.81</v>
      </c>
      <c r="AH2347" s="3">
        <f t="shared" si="924"/>
        <v>1</v>
      </c>
      <c r="AI2347" s="40">
        <f t="shared" si="925"/>
        <v>1.4647982727234332E-2</v>
      </c>
      <c r="AJ2347" s="3">
        <f t="shared" si="926"/>
        <v>2.359938771047454E-2</v>
      </c>
      <c r="AK2347" s="3">
        <f t="shared" si="927"/>
        <v>0.7706267794277385</v>
      </c>
    </row>
    <row r="2348" spans="1:37" s="3" customFormat="1" x14ac:dyDescent="0.25">
      <c r="A2348" s="9">
        <v>41931</v>
      </c>
      <c r="B2348" s="1" t="s">
        <v>59</v>
      </c>
      <c r="C2348" s="1" t="s">
        <v>61</v>
      </c>
      <c r="D2348">
        <v>28</v>
      </c>
      <c r="E2348" s="1">
        <v>26</v>
      </c>
      <c r="F2348">
        <f t="shared" si="903"/>
        <v>1</v>
      </c>
      <c r="G2348">
        <f t="shared" si="904"/>
        <v>0</v>
      </c>
      <c r="H2348" s="4">
        <v>3.52</v>
      </c>
      <c r="I2348" s="4">
        <v>1.35</v>
      </c>
      <c r="J2348" s="4">
        <v>3.69</v>
      </c>
      <c r="K2348" s="4">
        <v>1.327</v>
      </c>
      <c r="L2348" s="18">
        <f t="shared" si="905"/>
        <v>20</v>
      </c>
      <c r="M2348" s="18">
        <f t="shared" si="906"/>
        <v>70</v>
      </c>
      <c r="N2348" s="18">
        <f t="shared" si="907"/>
        <v>25</v>
      </c>
      <c r="O2348" s="18">
        <f t="shared" si="908"/>
        <v>75</v>
      </c>
      <c r="P2348" s="4">
        <f t="shared" si="909"/>
        <v>201410</v>
      </c>
      <c r="Q2348" s="23">
        <f t="shared" si="910"/>
        <v>3.52</v>
      </c>
      <c r="R2348" s="23">
        <f t="shared" si="911"/>
        <v>-3.2539682539682531</v>
      </c>
      <c r="S2348" s="22">
        <f t="shared" si="912"/>
        <v>0.26603174603174695</v>
      </c>
      <c r="T2348" s="5">
        <f t="shared" si="913"/>
        <v>0.38352272727272729</v>
      </c>
      <c r="U2348" s="5"/>
      <c r="V2348" s="5"/>
      <c r="W2348" s="5">
        <f t="shared" si="914"/>
        <v>2.52</v>
      </c>
      <c r="X2348" s="4">
        <f t="shared" si="915"/>
        <v>2.69</v>
      </c>
      <c r="Y2348" s="4">
        <f t="shared" si="916"/>
        <v>0.16999999999999993</v>
      </c>
      <c r="Z2348" s="30">
        <f t="shared" si="917"/>
        <v>2014</v>
      </c>
      <c r="AA2348" s="4">
        <f t="shared" si="918"/>
        <v>-1</v>
      </c>
      <c r="AB2348" s="4">
        <f t="shared" si="919"/>
        <v>-1</v>
      </c>
      <c r="AC2348" s="4">
        <f t="shared" si="920"/>
        <v>0</v>
      </c>
      <c r="AD2348" s="4"/>
      <c r="AE2348" s="4">
        <f t="shared" si="921"/>
        <v>1.3088199063808814E-2</v>
      </c>
      <c r="AF2348" s="31">
        <f t="shared" si="922"/>
        <v>1.52</v>
      </c>
      <c r="AG2348" s="31">
        <f t="shared" si="923"/>
        <v>1.69</v>
      </c>
      <c r="AH2348" s="3">
        <f t="shared" si="924"/>
        <v>0</v>
      </c>
      <c r="AI2348" s="40" t="b">
        <f t="shared" si="925"/>
        <v>0</v>
      </c>
      <c r="AJ2348" s="3">
        <f t="shared" si="926"/>
        <v>2.4229979466118934E-2</v>
      </c>
      <c r="AK2348" s="3">
        <f t="shared" si="927"/>
        <v>0.7843367740253262</v>
      </c>
    </row>
    <row r="2349" spans="1:37" s="3" customFormat="1" x14ac:dyDescent="0.25">
      <c r="A2349" s="9">
        <v>41931</v>
      </c>
      <c r="B2349" s="1" t="s">
        <v>48</v>
      </c>
      <c r="C2349" s="1" t="s">
        <v>50</v>
      </c>
      <c r="D2349">
        <v>19</v>
      </c>
      <c r="E2349" s="1">
        <v>17</v>
      </c>
      <c r="F2349">
        <f t="shared" si="903"/>
        <v>1</v>
      </c>
      <c r="G2349">
        <f t="shared" si="904"/>
        <v>0</v>
      </c>
      <c r="H2349" s="4">
        <v>1.444</v>
      </c>
      <c r="I2349" s="4">
        <v>3.01</v>
      </c>
      <c r="J2349" s="4">
        <v>1.4039999999999999</v>
      </c>
      <c r="K2349" s="4">
        <v>3.2</v>
      </c>
      <c r="L2349" s="18">
        <f t="shared" si="905"/>
        <v>60</v>
      </c>
      <c r="M2349" s="18">
        <f t="shared" si="906"/>
        <v>30</v>
      </c>
      <c r="N2349" s="18">
        <f t="shared" si="907"/>
        <v>70</v>
      </c>
      <c r="O2349" s="18">
        <f t="shared" si="908"/>
        <v>30</v>
      </c>
      <c r="P2349" s="4">
        <f t="shared" si="909"/>
        <v>201410</v>
      </c>
      <c r="Q2349" s="23">
        <f t="shared" si="910"/>
        <v>1.444</v>
      </c>
      <c r="R2349" s="23">
        <f t="shared" si="911"/>
        <v>-2.7497646900631976</v>
      </c>
      <c r="S2349" s="22">
        <f t="shared" si="912"/>
        <v>-1.3057646900631976</v>
      </c>
      <c r="T2349" s="5">
        <f t="shared" si="913"/>
        <v>2.0844875346260388</v>
      </c>
      <c r="U2349" s="5"/>
      <c r="V2349" s="5"/>
      <c r="W2349" s="5">
        <f t="shared" si="914"/>
        <v>0.44399999999999995</v>
      </c>
      <c r="X2349" s="4">
        <f t="shared" si="915"/>
        <v>0.40399999999999991</v>
      </c>
      <c r="Y2349" s="4">
        <f t="shared" si="916"/>
        <v>-4.0000000000000036E-2</v>
      </c>
      <c r="Z2349" s="30">
        <f t="shared" si="917"/>
        <v>2014</v>
      </c>
      <c r="AA2349" s="4">
        <f t="shared" si="918"/>
        <v>-1</v>
      </c>
      <c r="AB2349" s="4">
        <f t="shared" si="919"/>
        <v>-1</v>
      </c>
      <c r="AC2349" s="4">
        <f t="shared" si="920"/>
        <v>0</v>
      </c>
      <c r="AD2349" s="4"/>
      <c r="AE2349" s="4">
        <f t="shared" si="921"/>
        <v>-1.9729936627443601E-2</v>
      </c>
      <c r="AF2349" s="31">
        <f t="shared" si="922"/>
        <v>-0.55600000000000005</v>
      </c>
      <c r="AG2349" s="31">
        <f t="shared" si="923"/>
        <v>-0.59600000000000009</v>
      </c>
      <c r="AH2349" s="3">
        <f t="shared" si="924"/>
        <v>0</v>
      </c>
      <c r="AI2349" s="40" t="b">
        <f t="shared" si="925"/>
        <v>0</v>
      </c>
      <c r="AJ2349" s="3">
        <f t="shared" si="926"/>
        <v>2.4149079479119928E-2</v>
      </c>
      <c r="AK2349" s="3">
        <f t="shared" si="927"/>
        <v>0.76423309898571445</v>
      </c>
    </row>
    <row r="2350" spans="1:37" s="3" customFormat="1" x14ac:dyDescent="0.25">
      <c r="A2350" s="9">
        <v>41928</v>
      </c>
      <c r="B2350" s="1" t="s">
        <v>52</v>
      </c>
      <c r="C2350" s="1" t="s">
        <v>53</v>
      </c>
      <c r="D2350">
        <v>27</v>
      </c>
      <c r="E2350" s="1">
        <v>25</v>
      </c>
      <c r="F2350">
        <f t="shared" si="903"/>
        <v>1</v>
      </c>
      <c r="G2350">
        <f t="shared" si="904"/>
        <v>0</v>
      </c>
      <c r="H2350" s="4">
        <v>1.222</v>
      </c>
      <c r="I2350" s="4">
        <v>4.8499999999999996</v>
      </c>
      <c r="J2350" s="4">
        <v>1.2</v>
      </c>
      <c r="K2350" s="4">
        <v>5.23</v>
      </c>
      <c r="L2350" s="18">
        <f t="shared" si="905"/>
        <v>80</v>
      </c>
      <c r="M2350" s="18">
        <f t="shared" si="906"/>
        <v>20</v>
      </c>
      <c r="N2350" s="18">
        <f t="shared" si="907"/>
        <v>80</v>
      </c>
      <c r="O2350" s="18">
        <f t="shared" si="908"/>
        <v>15</v>
      </c>
      <c r="P2350" s="4">
        <f t="shared" si="909"/>
        <v>201410</v>
      </c>
      <c r="Q2350" s="23">
        <f t="shared" si="910"/>
        <v>1.222</v>
      </c>
      <c r="R2350" s="23">
        <f t="shared" si="911"/>
        <v>-4.7642447642447641</v>
      </c>
      <c r="S2350" s="22">
        <f t="shared" si="912"/>
        <v>-3.5422447642447641</v>
      </c>
      <c r="T2350" s="5">
        <f t="shared" si="913"/>
        <v>3.9689034369885432</v>
      </c>
      <c r="U2350" s="5"/>
      <c r="V2350" s="5"/>
      <c r="W2350" s="5">
        <f t="shared" si="914"/>
        <v>0.22199999999999998</v>
      </c>
      <c r="X2350" s="4">
        <f t="shared" si="915"/>
        <v>0.19999999999999996</v>
      </c>
      <c r="Y2350" s="4">
        <f t="shared" si="916"/>
        <v>-2.200000000000002E-2</v>
      </c>
      <c r="Z2350" s="30">
        <f t="shared" si="917"/>
        <v>2014</v>
      </c>
      <c r="AA2350" s="4">
        <f t="shared" si="918"/>
        <v>-1</v>
      </c>
      <c r="AB2350" s="4">
        <f t="shared" si="919"/>
        <v>-1</v>
      </c>
      <c r="AC2350" s="4">
        <f t="shared" si="920"/>
        <v>0</v>
      </c>
      <c r="AD2350" s="4"/>
      <c r="AE2350" s="4">
        <f t="shared" si="921"/>
        <v>-1.5002727768685276E-2</v>
      </c>
      <c r="AF2350" s="31">
        <f t="shared" si="922"/>
        <v>-0.77800000000000002</v>
      </c>
      <c r="AG2350" s="31">
        <f t="shared" si="923"/>
        <v>-0.8</v>
      </c>
      <c r="AH2350" s="3">
        <f t="shared" si="924"/>
        <v>0</v>
      </c>
      <c r="AI2350" s="40" t="b">
        <f t="shared" si="925"/>
        <v>0</v>
      </c>
      <c r="AJ2350" s="3">
        <f t="shared" si="926"/>
        <v>2.392951251646902E-2</v>
      </c>
      <c r="AK2350" s="3">
        <f t="shared" si="927"/>
        <v>0.8271354763063834</v>
      </c>
    </row>
    <row r="2351" spans="1:37" s="3" customFormat="1" x14ac:dyDescent="0.25">
      <c r="A2351" s="9">
        <v>41925</v>
      </c>
      <c r="B2351" s="1" t="s">
        <v>59</v>
      </c>
      <c r="C2351" s="1" t="s">
        <v>38</v>
      </c>
      <c r="D2351">
        <v>17</v>
      </c>
      <c r="E2351" s="1">
        <v>31</v>
      </c>
      <c r="F2351">
        <f t="shared" si="903"/>
        <v>0</v>
      </c>
      <c r="G2351">
        <f t="shared" si="904"/>
        <v>1</v>
      </c>
      <c r="H2351" s="4">
        <v>2.58</v>
      </c>
      <c r="I2351" s="4">
        <v>1.571</v>
      </c>
      <c r="J2351" s="4">
        <v>2.69</v>
      </c>
      <c r="K2351" s="4">
        <v>1.5309999999999999</v>
      </c>
      <c r="L2351" s="18">
        <f t="shared" si="905"/>
        <v>30</v>
      </c>
      <c r="M2351" s="18">
        <f t="shared" si="906"/>
        <v>60</v>
      </c>
      <c r="N2351" s="18">
        <f t="shared" si="907"/>
        <v>35</v>
      </c>
      <c r="O2351" s="18">
        <f t="shared" si="908"/>
        <v>65</v>
      </c>
      <c r="P2351" s="4">
        <f t="shared" si="909"/>
        <v>201410</v>
      </c>
      <c r="Q2351" s="23">
        <f t="shared" si="910"/>
        <v>1.6422660725652451</v>
      </c>
      <c r="R2351" s="23">
        <f t="shared" si="911"/>
        <v>-2.3842248775188986</v>
      </c>
      <c r="S2351" s="22">
        <f t="shared" si="912"/>
        <v>-0.74195880495365341</v>
      </c>
      <c r="T2351" s="5">
        <f t="shared" si="913"/>
        <v>0.60891472868217056</v>
      </c>
      <c r="U2351" s="5"/>
      <c r="V2351" s="5"/>
      <c r="W2351" s="5">
        <f t="shared" si="914"/>
        <v>-1</v>
      </c>
      <c r="X2351" s="4">
        <f t="shared" si="915"/>
        <v>-1</v>
      </c>
      <c r="Y2351" s="4">
        <f t="shared" si="916"/>
        <v>0</v>
      </c>
      <c r="Z2351" s="30">
        <f t="shared" si="917"/>
        <v>2014</v>
      </c>
      <c r="AA2351" s="4">
        <f t="shared" si="918"/>
        <v>0.57099999999999995</v>
      </c>
      <c r="AB2351" s="4">
        <f t="shared" si="919"/>
        <v>0.53099999999999992</v>
      </c>
      <c r="AC2351" s="4">
        <f t="shared" si="920"/>
        <v>-4.0000000000000036E-2</v>
      </c>
      <c r="AD2351" s="4"/>
      <c r="AE2351" s="4">
        <f t="shared" si="921"/>
        <v>1.5849687328895357E-2</v>
      </c>
      <c r="AF2351" s="31">
        <f t="shared" si="922"/>
        <v>-0.42900000000000005</v>
      </c>
      <c r="AG2351" s="31">
        <f t="shared" si="923"/>
        <v>-0.46900000000000008</v>
      </c>
      <c r="AH2351" s="3">
        <f t="shared" si="924"/>
        <v>0</v>
      </c>
      <c r="AI2351" s="40" t="b">
        <f t="shared" si="925"/>
        <v>0</v>
      </c>
      <c r="AJ2351" s="3">
        <f t="shared" si="926"/>
        <v>2.3565405926282756E-2</v>
      </c>
      <c r="AK2351" s="3">
        <f t="shared" si="927"/>
        <v>0.74732576972816511</v>
      </c>
    </row>
    <row r="2352" spans="1:37" s="3" customFormat="1" x14ac:dyDescent="0.25">
      <c r="A2352" s="9">
        <v>41924</v>
      </c>
      <c r="B2352" s="1" t="s">
        <v>55</v>
      </c>
      <c r="C2352" s="1" t="s">
        <v>34</v>
      </c>
      <c r="D2352">
        <v>27</v>
      </c>
      <c r="E2352" s="1">
        <v>0</v>
      </c>
      <c r="F2352">
        <f t="shared" si="903"/>
        <v>1</v>
      </c>
      <c r="G2352">
        <f t="shared" si="904"/>
        <v>0</v>
      </c>
      <c r="H2352" s="4">
        <v>1.724</v>
      </c>
      <c r="I2352" s="4">
        <v>2.25</v>
      </c>
      <c r="J2352" s="4">
        <v>1.8540000000000001</v>
      </c>
      <c r="K2352" s="4">
        <v>2.06</v>
      </c>
      <c r="L2352" s="18">
        <f t="shared" si="905"/>
        <v>50</v>
      </c>
      <c r="M2352" s="18">
        <f t="shared" si="906"/>
        <v>40</v>
      </c>
      <c r="N2352" s="18">
        <f t="shared" si="907"/>
        <v>50</v>
      </c>
      <c r="O2352" s="18">
        <f t="shared" si="908"/>
        <v>45</v>
      </c>
      <c r="P2352" s="4">
        <f t="shared" si="909"/>
        <v>201410</v>
      </c>
      <c r="Q2352" s="23">
        <f t="shared" si="910"/>
        <v>1.724</v>
      </c>
      <c r="R2352" s="23">
        <f t="shared" si="911"/>
        <v>-2.1812154696132597</v>
      </c>
      <c r="S2352" s="22">
        <f t="shared" si="912"/>
        <v>-0.45721546961325976</v>
      </c>
      <c r="T2352" s="5">
        <f t="shared" si="913"/>
        <v>1.3051044083526682</v>
      </c>
      <c r="U2352" s="5"/>
      <c r="V2352" s="5"/>
      <c r="W2352" s="5">
        <f t="shared" si="914"/>
        <v>0.72399999999999998</v>
      </c>
      <c r="X2352" s="4">
        <f t="shared" si="915"/>
        <v>0.85400000000000009</v>
      </c>
      <c r="Y2352" s="4">
        <f t="shared" si="916"/>
        <v>0.13000000000000012</v>
      </c>
      <c r="Z2352" s="30">
        <f t="shared" si="917"/>
        <v>2014</v>
      </c>
      <c r="AA2352" s="4">
        <f t="shared" si="918"/>
        <v>-1</v>
      </c>
      <c r="AB2352" s="4">
        <f t="shared" si="919"/>
        <v>-1</v>
      </c>
      <c r="AC2352" s="4">
        <f t="shared" si="920"/>
        <v>0</v>
      </c>
      <c r="AD2352" s="4"/>
      <c r="AE2352" s="4">
        <f t="shared" si="921"/>
        <v>4.067207793020422E-2</v>
      </c>
      <c r="AF2352" s="31">
        <f t="shared" si="922"/>
        <v>-0.27600000000000002</v>
      </c>
      <c r="AG2352" s="31">
        <f t="shared" si="923"/>
        <v>-0.14599999999999991</v>
      </c>
      <c r="AH2352" s="3">
        <f t="shared" si="924"/>
        <v>1</v>
      </c>
      <c r="AI2352" s="40">
        <f t="shared" si="925"/>
        <v>1.6181229773462813E-2</v>
      </c>
      <c r="AJ2352" s="3">
        <f t="shared" si="926"/>
        <v>2.3905385002516377E-2</v>
      </c>
      <c r="AK2352" s="3">
        <f t="shared" si="927"/>
        <v>0.73588789684023159</v>
      </c>
    </row>
    <row r="2353" spans="1:37" s="3" customFormat="1" x14ac:dyDescent="0.25">
      <c r="A2353" s="9">
        <v>41924</v>
      </c>
      <c r="B2353" s="1" t="s">
        <v>63</v>
      </c>
      <c r="C2353" s="1" t="s">
        <v>48</v>
      </c>
      <c r="D2353">
        <v>30</v>
      </c>
      <c r="E2353" s="1">
        <v>20</v>
      </c>
      <c r="F2353">
        <f t="shared" si="903"/>
        <v>1</v>
      </c>
      <c r="G2353">
        <f t="shared" si="904"/>
        <v>0</v>
      </c>
      <c r="H2353" s="4">
        <v>1.5549999999999999</v>
      </c>
      <c r="I2353" s="4">
        <v>2.62</v>
      </c>
      <c r="J2353" s="4">
        <v>1.4339999999999999</v>
      </c>
      <c r="K2353" s="4">
        <v>3.05</v>
      </c>
      <c r="L2353" s="18">
        <f t="shared" si="905"/>
        <v>60</v>
      </c>
      <c r="M2353" s="18">
        <f t="shared" si="906"/>
        <v>35</v>
      </c>
      <c r="N2353" s="18">
        <f t="shared" si="907"/>
        <v>65</v>
      </c>
      <c r="O2353" s="18">
        <f t="shared" si="908"/>
        <v>30</v>
      </c>
      <c r="P2353" s="4">
        <f t="shared" si="909"/>
        <v>201410</v>
      </c>
      <c r="Q2353" s="23">
        <f t="shared" si="910"/>
        <v>1.5549999999999999</v>
      </c>
      <c r="R2353" s="23">
        <f t="shared" si="911"/>
        <v>-2.4190857524190861</v>
      </c>
      <c r="S2353" s="22">
        <f t="shared" si="912"/>
        <v>-0.86408575241908614</v>
      </c>
      <c r="T2353" s="5">
        <f t="shared" si="913"/>
        <v>1.684887459807074</v>
      </c>
      <c r="U2353" s="5"/>
      <c r="V2353" s="5"/>
      <c r="W2353" s="5">
        <f t="shared" si="914"/>
        <v>0.55499999999999994</v>
      </c>
      <c r="X2353" s="4">
        <f t="shared" si="915"/>
        <v>0.43399999999999994</v>
      </c>
      <c r="Y2353" s="4">
        <f t="shared" si="916"/>
        <v>-0.121</v>
      </c>
      <c r="Z2353" s="30">
        <f t="shared" si="917"/>
        <v>2014</v>
      </c>
      <c r="AA2353" s="4">
        <f t="shared" si="918"/>
        <v>-1</v>
      </c>
      <c r="AB2353" s="4">
        <f t="shared" si="919"/>
        <v>-1</v>
      </c>
      <c r="AC2353" s="4">
        <f t="shared" si="920"/>
        <v>0</v>
      </c>
      <c r="AD2353" s="4"/>
      <c r="AE2353" s="4">
        <f t="shared" si="921"/>
        <v>-5.4263253014749768E-2</v>
      </c>
      <c r="AF2353" s="31">
        <f t="shared" si="922"/>
        <v>-0.44500000000000006</v>
      </c>
      <c r="AG2353" s="31">
        <f t="shared" si="923"/>
        <v>-0.56600000000000006</v>
      </c>
      <c r="AH2353" s="3">
        <f t="shared" si="924"/>
        <v>1</v>
      </c>
      <c r="AI2353" s="40">
        <f t="shared" si="925"/>
        <v>2.9044330820726327E-2</v>
      </c>
      <c r="AJ2353" s="3">
        <f t="shared" si="926"/>
        <v>2.4167664670658784E-2</v>
      </c>
      <c r="AK2353" s="3">
        <f t="shared" si="927"/>
        <v>0.74846807735862297</v>
      </c>
    </row>
    <row r="2354" spans="1:37" s="3" customFormat="1" x14ac:dyDescent="0.25">
      <c r="A2354" s="9">
        <v>41924</v>
      </c>
      <c r="B2354" s="1" t="s">
        <v>61</v>
      </c>
      <c r="C2354" s="1" t="s">
        <v>37</v>
      </c>
      <c r="D2354">
        <v>23</v>
      </c>
      <c r="E2354" s="1">
        <v>30</v>
      </c>
      <c r="F2354">
        <f t="shared" si="903"/>
        <v>0</v>
      </c>
      <c r="G2354">
        <f t="shared" si="904"/>
        <v>1</v>
      </c>
      <c r="H2354" s="4">
        <v>1.2589999999999999</v>
      </c>
      <c r="I2354" s="4">
        <v>4.34</v>
      </c>
      <c r="J2354" s="4">
        <v>1.222</v>
      </c>
      <c r="K2354" s="4">
        <v>4.8499999999999996</v>
      </c>
      <c r="L2354" s="18">
        <f t="shared" si="905"/>
        <v>70</v>
      </c>
      <c r="M2354" s="18">
        <f t="shared" si="906"/>
        <v>20</v>
      </c>
      <c r="N2354" s="18">
        <f t="shared" si="907"/>
        <v>80</v>
      </c>
      <c r="O2354" s="18">
        <f t="shared" si="908"/>
        <v>20</v>
      </c>
      <c r="P2354" s="4">
        <f t="shared" si="909"/>
        <v>201410</v>
      </c>
      <c r="Q2354" s="23">
        <f t="shared" si="910"/>
        <v>0.29009216589861747</v>
      </c>
      <c r="R2354" s="23">
        <f t="shared" si="911"/>
        <v>-4.160405058608653</v>
      </c>
      <c r="S2354" s="22">
        <f t="shared" si="912"/>
        <v>-3.8703128927100354</v>
      </c>
      <c r="T2354" s="5">
        <f t="shared" si="913"/>
        <v>3.447180301826847</v>
      </c>
      <c r="U2354" s="5"/>
      <c r="V2354" s="5"/>
      <c r="W2354" s="5">
        <f t="shared" si="914"/>
        <v>-1</v>
      </c>
      <c r="X2354" s="4">
        <f t="shared" si="915"/>
        <v>-1</v>
      </c>
      <c r="Y2354" s="4">
        <f t="shared" si="916"/>
        <v>0</v>
      </c>
      <c r="Z2354" s="30">
        <f t="shared" si="917"/>
        <v>2014</v>
      </c>
      <c r="AA2354" s="4">
        <f t="shared" si="918"/>
        <v>3.34</v>
      </c>
      <c r="AB2354" s="4">
        <f t="shared" si="919"/>
        <v>3.8499999999999996</v>
      </c>
      <c r="AC2354" s="4">
        <f t="shared" si="920"/>
        <v>0.50999999999999979</v>
      </c>
      <c r="AD2354" s="4"/>
      <c r="AE2354" s="4">
        <f t="shared" si="921"/>
        <v>-2.4049430028508234E-2</v>
      </c>
      <c r="AF2354" s="31">
        <f t="shared" si="922"/>
        <v>2.34</v>
      </c>
      <c r="AG2354" s="31">
        <f t="shared" si="923"/>
        <v>2.8499999999999996</v>
      </c>
      <c r="AH2354" s="3">
        <f t="shared" si="924"/>
        <v>0</v>
      </c>
      <c r="AI2354" s="40" t="b">
        <f t="shared" si="925"/>
        <v>0</v>
      </c>
      <c r="AJ2354" s="3">
        <f t="shared" si="926"/>
        <v>2.4100732273620529E-2</v>
      </c>
      <c r="AK2354" s="3">
        <f t="shared" si="927"/>
        <v>0.8124662024062842</v>
      </c>
    </row>
    <row r="2355" spans="1:37" s="3" customFormat="1" x14ac:dyDescent="0.25">
      <c r="A2355" s="9">
        <v>41924</v>
      </c>
      <c r="B2355" s="1" t="s">
        <v>54</v>
      </c>
      <c r="C2355" s="1" t="s">
        <v>64</v>
      </c>
      <c r="D2355">
        <v>28</v>
      </c>
      <c r="E2355" s="1">
        <v>31</v>
      </c>
      <c r="F2355">
        <f t="shared" si="903"/>
        <v>0</v>
      </c>
      <c r="G2355">
        <f t="shared" si="904"/>
        <v>1</v>
      </c>
      <c r="H2355" s="4">
        <v>3.6</v>
      </c>
      <c r="I2355" s="4">
        <v>1.3380000000000001</v>
      </c>
      <c r="J2355" s="4">
        <v>3.97</v>
      </c>
      <c r="K2355" s="4">
        <v>1.294</v>
      </c>
      <c r="L2355" s="18">
        <f t="shared" si="905"/>
        <v>20</v>
      </c>
      <c r="M2355" s="18">
        <f t="shared" si="906"/>
        <v>70</v>
      </c>
      <c r="N2355" s="18">
        <f t="shared" si="907"/>
        <v>25</v>
      </c>
      <c r="O2355" s="18">
        <f t="shared" si="908"/>
        <v>75</v>
      </c>
      <c r="P2355" s="4">
        <f t="shared" si="909"/>
        <v>201410</v>
      </c>
      <c r="Q2355" s="23">
        <f t="shared" si="910"/>
        <v>2.6905829596412554</v>
      </c>
      <c r="R2355" s="23">
        <f t="shared" si="911"/>
        <v>-3.3431952662721884</v>
      </c>
      <c r="S2355" s="22">
        <f t="shared" si="912"/>
        <v>-0.65261230663093306</v>
      </c>
      <c r="T2355" s="5">
        <f t="shared" si="913"/>
        <v>0.3716666666666667</v>
      </c>
      <c r="U2355" s="5"/>
      <c r="V2355" s="5"/>
      <c r="W2355" s="5">
        <f t="shared" si="914"/>
        <v>-1</v>
      </c>
      <c r="X2355" s="4">
        <f t="shared" si="915"/>
        <v>-1</v>
      </c>
      <c r="Y2355" s="4">
        <f t="shared" si="916"/>
        <v>0</v>
      </c>
      <c r="Z2355" s="30">
        <f t="shared" si="917"/>
        <v>2014</v>
      </c>
      <c r="AA2355" s="4">
        <f t="shared" si="918"/>
        <v>0.33800000000000008</v>
      </c>
      <c r="AB2355" s="4">
        <f t="shared" si="919"/>
        <v>0.29400000000000004</v>
      </c>
      <c r="AC2355" s="4">
        <f t="shared" si="920"/>
        <v>-4.4000000000000039E-2</v>
      </c>
      <c r="AD2355" s="4"/>
      <c r="AE2355" s="4">
        <f t="shared" si="921"/>
        <v>2.5888609012034713E-2</v>
      </c>
      <c r="AF2355" s="31">
        <f t="shared" si="922"/>
        <v>-0.66199999999999992</v>
      </c>
      <c r="AG2355" s="31">
        <f t="shared" si="923"/>
        <v>-0.70599999999999996</v>
      </c>
      <c r="AH2355" s="3">
        <f t="shared" si="924"/>
        <v>1</v>
      </c>
      <c r="AI2355" s="40" t="b">
        <f t="shared" si="925"/>
        <v>0</v>
      </c>
      <c r="AJ2355" s="3">
        <f t="shared" si="926"/>
        <v>2.4544349939246701E-2</v>
      </c>
      <c r="AK2355" s="3">
        <f t="shared" si="927"/>
        <v>0.78716950397905616</v>
      </c>
    </row>
    <row r="2356" spans="1:37" s="3" customFormat="1" x14ac:dyDescent="0.25">
      <c r="A2356" s="9">
        <v>41924</v>
      </c>
      <c r="B2356" s="1" t="s">
        <v>41</v>
      </c>
      <c r="C2356" s="1" t="s">
        <v>45</v>
      </c>
      <c r="D2356">
        <v>13</v>
      </c>
      <c r="E2356" s="1">
        <v>27</v>
      </c>
      <c r="F2356">
        <f t="shared" si="903"/>
        <v>0</v>
      </c>
      <c r="G2356">
        <f t="shared" si="904"/>
        <v>1</v>
      </c>
      <c r="H2356" s="4">
        <v>1.5680000000000001</v>
      </c>
      <c r="I2356" s="4">
        <v>2.59</v>
      </c>
      <c r="J2356" s="4">
        <v>1.526</v>
      </c>
      <c r="K2356" s="4">
        <v>2.71</v>
      </c>
      <c r="L2356" s="18">
        <f t="shared" si="905"/>
        <v>60</v>
      </c>
      <c r="M2356" s="18">
        <f t="shared" si="906"/>
        <v>35</v>
      </c>
      <c r="N2356" s="18">
        <f t="shared" si="907"/>
        <v>65</v>
      </c>
      <c r="O2356" s="18">
        <f t="shared" si="908"/>
        <v>35</v>
      </c>
      <c r="P2356" s="4">
        <f t="shared" si="909"/>
        <v>201410</v>
      </c>
      <c r="Q2356" s="23">
        <f t="shared" si="910"/>
        <v>0.60540540540540544</v>
      </c>
      <c r="R2356" s="23">
        <f t="shared" si="911"/>
        <v>-2.3894941978917528</v>
      </c>
      <c r="S2356" s="22">
        <f t="shared" si="912"/>
        <v>-1.7840887924863473</v>
      </c>
      <c r="T2356" s="5">
        <f t="shared" si="913"/>
        <v>1.6517857142857142</v>
      </c>
      <c r="U2356" s="5"/>
      <c r="V2356" s="5"/>
      <c r="W2356" s="5">
        <f t="shared" si="914"/>
        <v>-1</v>
      </c>
      <c r="X2356" s="4">
        <f t="shared" si="915"/>
        <v>-1</v>
      </c>
      <c r="Y2356" s="4">
        <f t="shared" si="916"/>
        <v>0</v>
      </c>
      <c r="Z2356" s="30">
        <f t="shared" si="917"/>
        <v>2014</v>
      </c>
      <c r="AA2356" s="4">
        <f t="shared" si="918"/>
        <v>1.5899999999999999</v>
      </c>
      <c r="AB2356" s="4">
        <f t="shared" si="919"/>
        <v>1.71</v>
      </c>
      <c r="AC2356" s="4">
        <f t="shared" si="920"/>
        <v>0.12000000000000011</v>
      </c>
      <c r="AD2356" s="4"/>
      <c r="AE2356" s="4">
        <f t="shared" si="921"/>
        <v>-1.755289271671967E-2</v>
      </c>
      <c r="AF2356" s="31">
        <f t="shared" si="922"/>
        <v>0.58999999999999986</v>
      </c>
      <c r="AG2356" s="31">
        <f t="shared" si="923"/>
        <v>0.71</v>
      </c>
      <c r="AH2356" s="3">
        <f t="shared" si="924"/>
        <v>0</v>
      </c>
      <c r="AI2356" s="40" t="b">
        <f t="shared" si="925"/>
        <v>0</v>
      </c>
      <c r="AJ2356" s="3">
        <f t="shared" si="926"/>
        <v>2.3299663299663265E-2</v>
      </c>
      <c r="AK2356" s="3">
        <f t="shared" si="927"/>
        <v>0.74788839331484858</v>
      </c>
    </row>
    <row r="2357" spans="1:37" s="3" customFormat="1" x14ac:dyDescent="0.25">
      <c r="A2357" s="9">
        <v>41924</v>
      </c>
      <c r="B2357" s="1" t="s">
        <v>46</v>
      </c>
      <c r="C2357" s="1" t="s">
        <v>52</v>
      </c>
      <c r="D2357">
        <v>22</v>
      </c>
      <c r="E2357" s="1">
        <v>37</v>
      </c>
      <c r="F2357">
        <f t="shared" si="903"/>
        <v>0</v>
      </c>
      <c r="G2357">
        <f t="shared" si="904"/>
        <v>1</v>
      </c>
      <c r="H2357" s="4">
        <v>2.4300000000000002</v>
      </c>
      <c r="I2357" s="4">
        <v>1.6319999999999999</v>
      </c>
      <c r="J2357" s="4">
        <v>1.8540000000000001</v>
      </c>
      <c r="K2357" s="4">
        <v>2.06</v>
      </c>
      <c r="L2357" s="18">
        <f t="shared" si="905"/>
        <v>40</v>
      </c>
      <c r="M2357" s="18">
        <f t="shared" si="906"/>
        <v>60</v>
      </c>
      <c r="N2357" s="18">
        <f t="shared" si="907"/>
        <v>50</v>
      </c>
      <c r="O2357" s="18">
        <f t="shared" si="908"/>
        <v>45</v>
      </c>
      <c r="P2357" s="4">
        <f t="shared" si="909"/>
        <v>201410</v>
      </c>
      <c r="Q2357" s="23">
        <f t="shared" si="910"/>
        <v>1.4889705882352944</v>
      </c>
      <c r="R2357" s="23">
        <f t="shared" si="911"/>
        <v>-2.2815791803133578</v>
      </c>
      <c r="S2357" s="22">
        <f t="shared" si="912"/>
        <v>-0.79260859207806345</v>
      </c>
      <c r="T2357" s="5">
        <f t="shared" si="913"/>
        <v>0.67160493827160483</v>
      </c>
      <c r="U2357" s="5"/>
      <c r="V2357" s="5"/>
      <c r="W2357" s="5">
        <f t="shared" si="914"/>
        <v>-1</v>
      </c>
      <c r="X2357" s="4">
        <f t="shared" si="915"/>
        <v>-1</v>
      </c>
      <c r="Y2357" s="4">
        <f t="shared" si="916"/>
        <v>0</v>
      </c>
      <c r="Z2357" s="30">
        <f t="shared" si="917"/>
        <v>2014</v>
      </c>
      <c r="AA2357" s="4">
        <f t="shared" si="918"/>
        <v>0.6319999999999999</v>
      </c>
      <c r="AB2357" s="4">
        <f t="shared" si="919"/>
        <v>1.06</v>
      </c>
      <c r="AC2357" s="4">
        <f t="shared" si="920"/>
        <v>0.42800000000000016</v>
      </c>
      <c r="AD2357" s="4"/>
      <c r="AE2357" s="4">
        <f t="shared" si="921"/>
        <v>-0.12785169203723684</v>
      </c>
      <c r="AF2357" s="31">
        <f t="shared" si="922"/>
        <v>-0.3680000000000001</v>
      </c>
      <c r="AG2357" s="31">
        <f t="shared" si="923"/>
        <v>6.0000000000000053E-2</v>
      </c>
      <c r="AH2357" s="3">
        <f t="shared" si="924"/>
        <v>1</v>
      </c>
      <c r="AI2357" s="40">
        <f t="shared" si="925"/>
        <v>0.10304047305126063</v>
      </c>
      <c r="AJ2357" s="3">
        <f t="shared" si="926"/>
        <v>2.3692762186115268E-2</v>
      </c>
      <c r="AK2357" s="3">
        <f t="shared" si="927"/>
        <v>0.74172220916442955</v>
      </c>
    </row>
    <row r="2358" spans="1:37" s="3" customFormat="1" x14ac:dyDescent="0.25">
      <c r="A2358" s="9">
        <v>41924</v>
      </c>
      <c r="B2358" s="1" t="s">
        <v>44</v>
      </c>
      <c r="C2358" s="1" t="s">
        <v>40</v>
      </c>
      <c r="D2358">
        <v>37</v>
      </c>
      <c r="E2358" s="1">
        <v>37</v>
      </c>
      <c r="F2358">
        <f t="shared" si="903"/>
        <v>0</v>
      </c>
      <c r="G2358">
        <f t="shared" si="904"/>
        <v>0</v>
      </c>
      <c r="H2358" s="4">
        <v>1.3049999999999999</v>
      </c>
      <c r="I2358" s="4">
        <v>3.87</v>
      </c>
      <c r="J2358" s="4">
        <v>1.3120000000000001</v>
      </c>
      <c r="K2358" s="4">
        <v>3.81</v>
      </c>
      <c r="L2358" s="18">
        <f t="shared" si="905"/>
        <v>70</v>
      </c>
      <c r="M2358" s="18">
        <f t="shared" si="906"/>
        <v>25</v>
      </c>
      <c r="N2358" s="18">
        <f t="shared" si="907"/>
        <v>75</v>
      </c>
      <c r="O2358" s="18">
        <f t="shared" si="908"/>
        <v>25</v>
      </c>
      <c r="P2358" s="4">
        <f t="shared" si="909"/>
        <v>201410</v>
      </c>
      <c r="Q2358" s="23">
        <f t="shared" si="910"/>
        <v>0.33720930232558138</v>
      </c>
      <c r="R2358" s="23">
        <f t="shared" si="911"/>
        <v>-3.6271205803392932</v>
      </c>
      <c r="S2358" s="22">
        <f t="shared" si="912"/>
        <v>-3.2899112780137116</v>
      </c>
      <c r="T2358" s="5">
        <f t="shared" si="913"/>
        <v>2.9655172413793105</v>
      </c>
      <c r="U2358" s="5"/>
      <c r="V2358" s="5"/>
      <c r="W2358" s="5">
        <f t="shared" si="914"/>
        <v>-1</v>
      </c>
      <c r="X2358" s="4">
        <f t="shared" si="915"/>
        <v>-1</v>
      </c>
      <c r="Y2358" s="4">
        <f t="shared" si="916"/>
        <v>0</v>
      </c>
      <c r="Z2358" s="30">
        <f t="shared" si="917"/>
        <v>2014</v>
      </c>
      <c r="AA2358" s="4">
        <f t="shared" si="918"/>
        <v>-1</v>
      </c>
      <c r="AB2358" s="4">
        <f t="shared" si="919"/>
        <v>-1</v>
      </c>
      <c r="AC2358" s="4">
        <f t="shared" si="920"/>
        <v>0</v>
      </c>
      <c r="AD2358" s="4"/>
      <c r="AE2358" s="4">
        <f t="shared" si="921"/>
        <v>4.0884029529950627E-3</v>
      </c>
      <c r="AF2358" s="31">
        <f t="shared" si="922"/>
        <v>-2</v>
      </c>
      <c r="AG2358" s="31">
        <f t="shared" si="923"/>
        <v>-2</v>
      </c>
      <c r="AH2358" s="3">
        <f t="shared" si="924"/>
        <v>0</v>
      </c>
      <c r="AI2358" s="40" t="b">
        <f t="shared" si="925"/>
        <v>0</v>
      </c>
      <c r="AJ2358" s="3">
        <f t="shared" si="926"/>
        <v>2.4086956521739089E-2</v>
      </c>
      <c r="AK2358" s="3">
        <f t="shared" si="927"/>
        <v>0.79710684255135744</v>
      </c>
    </row>
    <row r="2359" spans="1:37" s="3" customFormat="1" x14ac:dyDescent="0.25">
      <c r="A2359" s="9">
        <v>41924</v>
      </c>
      <c r="B2359" s="1" t="s">
        <v>58</v>
      </c>
      <c r="C2359" s="1" t="s">
        <v>57</v>
      </c>
      <c r="D2359">
        <v>31</v>
      </c>
      <c r="E2359" s="1">
        <v>10</v>
      </c>
      <c r="F2359">
        <f t="shared" si="903"/>
        <v>1</v>
      </c>
      <c r="G2359">
        <f t="shared" si="904"/>
        <v>0</v>
      </c>
      <c r="H2359" s="4">
        <v>1.8129999999999999</v>
      </c>
      <c r="I2359" s="4">
        <v>2.11</v>
      </c>
      <c r="J2359" s="4">
        <v>1.8129999999999999</v>
      </c>
      <c r="K2359" s="4">
        <v>2.11</v>
      </c>
      <c r="L2359" s="18">
        <f t="shared" si="905"/>
        <v>50</v>
      </c>
      <c r="M2359" s="18">
        <f t="shared" si="906"/>
        <v>45</v>
      </c>
      <c r="N2359" s="18">
        <f t="shared" si="907"/>
        <v>55</v>
      </c>
      <c r="O2359" s="18">
        <f t="shared" si="908"/>
        <v>45</v>
      </c>
      <c r="P2359" s="4">
        <f t="shared" si="909"/>
        <v>201410</v>
      </c>
      <c r="Q2359" s="23">
        <f t="shared" si="910"/>
        <v>1.8129999999999999</v>
      </c>
      <c r="R2359" s="23">
        <f t="shared" si="911"/>
        <v>-2.130913201023902</v>
      </c>
      <c r="S2359" s="22">
        <f t="shared" si="912"/>
        <v>-0.31791320102390208</v>
      </c>
      <c r="T2359" s="5">
        <f t="shared" si="913"/>
        <v>1.1638168781025924</v>
      </c>
      <c r="U2359" s="5"/>
      <c r="V2359" s="5"/>
      <c r="W2359" s="5">
        <f t="shared" si="914"/>
        <v>0.81299999999999994</v>
      </c>
      <c r="X2359" s="4">
        <f t="shared" si="915"/>
        <v>0.81299999999999994</v>
      </c>
      <c r="Y2359" s="4">
        <f t="shared" si="916"/>
        <v>0</v>
      </c>
      <c r="Z2359" s="30">
        <f t="shared" si="917"/>
        <v>2014</v>
      </c>
      <c r="AA2359" s="4">
        <f t="shared" si="918"/>
        <v>-1</v>
      </c>
      <c r="AB2359" s="4">
        <f t="shared" si="919"/>
        <v>-1</v>
      </c>
      <c r="AC2359" s="4">
        <f t="shared" si="920"/>
        <v>0</v>
      </c>
      <c r="AD2359" s="4"/>
      <c r="AE2359" s="4">
        <f t="shared" si="921"/>
        <v>0</v>
      </c>
      <c r="AF2359" s="31">
        <f t="shared" si="922"/>
        <v>-0.18700000000000006</v>
      </c>
      <c r="AG2359" s="31">
        <f t="shared" si="923"/>
        <v>-0.18700000000000006</v>
      </c>
      <c r="AH2359" s="3">
        <f t="shared" si="924"/>
        <v>0</v>
      </c>
      <c r="AI2359" s="40" t="b">
        <f t="shared" si="925"/>
        <v>0</v>
      </c>
      <c r="AJ2359" s="3">
        <f t="shared" si="926"/>
        <v>2.4871271985725363E-2</v>
      </c>
      <c r="AK2359" s="3">
        <f t="shared" si="927"/>
        <v>0.7319240897278193</v>
      </c>
    </row>
    <row r="2360" spans="1:37" s="3" customFormat="1" x14ac:dyDescent="0.25">
      <c r="A2360" s="9">
        <v>41924</v>
      </c>
      <c r="B2360" s="1" t="s">
        <v>51</v>
      </c>
      <c r="C2360" s="1" t="s">
        <v>62</v>
      </c>
      <c r="D2360">
        <v>24</v>
      </c>
      <c r="E2360" s="1">
        <v>27</v>
      </c>
      <c r="F2360">
        <f t="shared" si="903"/>
        <v>0</v>
      </c>
      <c r="G2360">
        <f t="shared" si="904"/>
        <v>1</v>
      </c>
      <c r="H2360" s="4">
        <v>2.57</v>
      </c>
      <c r="I2360" s="4">
        <v>1.5740000000000001</v>
      </c>
      <c r="J2360" s="4">
        <v>2.04</v>
      </c>
      <c r="K2360" s="4">
        <v>1.869</v>
      </c>
      <c r="L2360" s="18">
        <f t="shared" si="905"/>
        <v>30</v>
      </c>
      <c r="M2360" s="18">
        <f t="shared" si="906"/>
        <v>60</v>
      </c>
      <c r="N2360" s="18">
        <f t="shared" si="907"/>
        <v>45</v>
      </c>
      <c r="O2360" s="18">
        <f t="shared" si="908"/>
        <v>50</v>
      </c>
      <c r="P2360" s="4">
        <f t="shared" si="909"/>
        <v>201410</v>
      </c>
      <c r="Q2360" s="23">
        <f t="shared" si="910"/>
        <v>1.6327827191867852</v>
      </c>
      <c r="R2360" s="23">
        <f t="shared" si="911"/>
        <v>-2.37910295390488</v>
      </c>
      <c r="S2360" s="22">
        <f t="shared" si="912"/>
        <v>-0.74632023471809483</v>
      </c>
      <c r="T2360" s="5">
        <f t="shared" si="913"/>
        <v>0.61245136186770432</v>
      </c>
      <c r="U2360" s="5"/>
      <c r="V2360" s="5"/>
      <c r="W2360" s="5">
        <f t="shared" si="914"/>
        <v>-1</v>
      </c>
      <c r="X2360" s="4">
        <f t="shared" si="915"/>
        <v>-1</v>
      </c>
      <c r="Y2360" s="4">
        <f t="shared" si="916"/>
        <v>0</v>
      </c>
      <c r="Z2360" s="30">
        <f t="shared" si="917"/>
        <v>2014</v>
      </c>
      <c r="AA2360" s="4">
        <f t="shared" si="918"/>
        <v>0.57400000000000007</v>
      </c>
      <c r="AB2360" s="4">
        <f t="shared" si="919"/>
        <v>0.86899999999999999</v>
      </c>
      <c r="AC2360" s="4">
        <f t="shared" si="920"/>
        <v>0.29499999999999993</v>
      </c>
      <c r="AD2360" s="4"/>
      <c r="AE2360" s="4">
        <f t="shared" si="921"/>
        <v>-0.10109102006561377</v>
      </c>
      <c r="AF2360" s="31">
        <f t="shared" si="922"/>
        <v>-0.42599999999999993</v>
      </c>
      <c r="AG2360" s="31">
        <f t="shared" si="923"/>
        <v>-0.13100000000000001</v>
      </c>
      <c r="AH2360" s="3">
        <f t="shared" si="924"/>
        <v>1</v>
      </c>
      <c r="AI2360" s="40">
        <f t="shared" si="925"/>
        <v>7.5849462768537546E-2</v>
      </c>
      <c r="AJ2360" s="3">
        <f t="shared" si="926"/>
        <v>2.3846525096525073E-2</v>
      </c>
      <c r="AK2360" s="3">
        <f t="shared" si="927"/>
        <v>0.74675315471412018</v>
      </c>
    </row>
    <row r="2361" spans="1:37" s="3" customFormat="1" x14ac:dyDescent="0.25">
      <c r="A2361" s="9">
        <v>41924</v>
      </c>
      <c r="B2361" s="1" t="s">
        <v>60</v>
      </c>
      <c r="C2361" s="1" t="s">
        <v>33</v>
      </c>
      <c r="D2361">
        <v>3</v>
      </c>
      <c r="E2361" s="1">
        <v>17</v>
      </c>
      <c r="F2361">
        <f t="shared" si="903"/>
        <v>0</v>
      </c>
      <c r="G2361">
        <f t="shared" si="904"/>
        <v>1</v>
      </c>
      <c r="H2361" s="4">
        <v>1.869</v>
      </c>
      <c r="I2361" s="4">
        <v>2.04</v>
      </c>
      <c r="J2361" s="4">
        <v>1.8839999999999999</v>
      </c>
      <c r="K2361" s="4">
        <v>2.02</v>
      </c>
      <c r="L2361" s="18">
        <f t="shared" si="905"/>
        <v>50</v>
      </c>
      <c r="M2361" s="18">
        <f t="shared" si="906"/>
        <v>45</v>
      </c>
      <c r="N2361" s="18">
        <f t="shared" si="907"/>
        <v>50</v>
      </c>
      <c r="O2361" s="18">
        <f t="shared" si="908"/>
        <v>45</v>
      </c>
      <c r="P2361" s="4">
        <f t="shared" si="909"/>
        <v>201410</v>
      </c>
      <c r="Q2361" s="23">
        <f t="shared" si="910"/>
        <v>0.91617647058823526</v>
      </c>
      <c r="R2361" s="23">
        <f t="shared" si="911"/>
        <v>-2.1122864477294856</v>
      </c>
      <c r="S2361" s="22">
        <f t="shared" si="912"/>
        <v>-1.1961099771412504</v>
      </c>
      <c r="T2361" s="5">
        <f t="shared" si="913"/>
        <v>1.0914927768860354</v>
      </c>
      <c r="U2361" s="5"/>
      <c r="V2361" s="5"/>
      <c r="W2361" s="5">
        <f t="shared" si="914"/>
        <v>-1</v>
      </c>
      <c r="X2361" s="4">
        <f t="shared" si="915"/>
        <v>-1</v>
      </c>
      <c r="Y2361" s="4">
        <f t="shared" si="916"/>
        <v>0</v>
      </c>
      <c r="Z2361" s="30">
        <f t="shared" si="917"/>
        <v>2014</v>
      </c>
      <c r="AA2361" s="4">
        <f t="shared" si="918"/>
        <v>1.04</v>
      </c>
      <c r="AB2361" s="4">
        <f t="shared" si="919"/>
        <v>1.02</v>
      </c>
      <c r="AC2361" s="4">
        <f t="shared" si="920"/>
        <v>-2.0000000000000018E-2</v>
      </c>
      <c r="AD2361" s="4"/>
      <c r="AE2361" s="4">
        <f t="shared" si="921"/>
        <v>4.2599162330072549E-3</v>
      </c>
      <c r="AF2361" s="31">
        <f t="shared" si="922"/>
        <v>4.0000000000000036E-2</v>
      </c>
      <c r="AG2361" s="31">
        <f t="shared" si="923"/>
        <v>2.0000000000000018E-2</v>
      </c>
      <c r="AH2361" s="3">
        <f t="shared" si="924"/>
        <v>0</v>
      </c>
      <c r="AI2361" s="40" t="b">
        <f t="shared" si="925"/>
        <v>0</v>
      </c>
      <c r="AJ2361" s="3">
        <f t="shared" si="926"/>
        <v>2.4620107444359163E-2</v>
      </c>
      <c r="AK2361" s="3">
        <f t="shared" si="927"/>
        <v>0.73110251961910111</v>
      </c>
    </row>
    <row r="2362" spans="1:37" s="3" customFormat="1" x14ac:dyDescent="0.25">
      <c r="A2362" s="9">
        <v>41924</v>
      </c>
      <c r="B2362" s="1" t="s">
        <v>53</v>
      </c>
      <c r="C2362" s="1" t="s">
        <v>35</v>
      </c>
      <c r="D2362">
        <v>17</v>
      </c>
      <c r="E2362" s="1">
        <v>31</v>
      </c>
      <c r="F2362">
        <f t="shared" si="903"/>
        <v>0</v>
      </c>
      <c r="G2362">
        <f t="shared" si="904"/>
        <v>1</v>
      </c>
      <c r="H2362" s="4">
        <v>4.38</v>
      </c>
      <c r="I2362" s="4">
        <v>1.256</v>
      </c>
      <c r="J2362" s="4">
        <v>4.6100000000000003</v>
      </c>
      <c r="K2362" s="4">
        <v>1.238</v>
      </c>
      <c r="L2362" s="18">
        <f t="shared" si="905"/>
        <v>20</v>
      </c>
      <c r="M2362" s="18">
        <f t="shared" si="906"/>
        <v>75</v>
      </c>
      <c r="N2362" s="18">
        <f t="shared" si="907"/>
        <v>20</v>
      </c>
      <c r="O2362" s="18">
        <f t="shared" si="908"/>
        <v>80</v>
      </c>
      <c r="P2362" s="4">
        <f t="shared" si="909"/>
        <v>201410</v>
      </c>
      <c r="Q2362" s="23">
        <f t="shared" si="910"/>
        <v>3.4872611464968153</v>
      </c>
      <c r="R2362" s="23">
        <f t="shared" si="911"/>
        <v>-4.2021079881656807</v>
      </c>
      <c r="S2362" s="22">
        <f t="shared" si="912"/>
        <v>-0.71484684166886536</v>
      </c>
      <c r="T2362" s="5">
        <f t="shared" si="913"/>
        <v>0.28675799086757991</v>
      </c>
      <c r="U2362" s="5"/>
      <c r="V2362" s="5"/>
      <c r="W2362" s="5">
        <f t="shared" si="914"/>
        <v>-1</v>
      </c>
      <c r="X2362" s="4">
        <f t="shared" si="915"/>
        <v>-1</v>
      </c>
      <c r="Y2362" s="4">
        <f t="shared" si="916"/>
        <v>0</v>
      </c>
      <c r="Z2362" s="30">
        <f t="shared" si="917"/>
        <v>2014</v>
      </c>
      <c r="AA2362" s="4">
        <f t="shared" si="918"/>
        <v>0.25600000000000001</v>
      </c>
      <c r="AB2362" s="4">
        <f t="shared" si="919"/>
        <v>0.23799999999999999</v>
      </c>
      <c r="AC2362" s="4">
        <f t="shared" si="920"/>
        <v>-1.8000000000000016E-2</v>
      </c>
      <c r="AD2362" s="4"/>
      <c r="AE2362" s="4">
        <f t="shared" si="921"/>
        <v>1.1390762586792696E-2</v>
      </c>
      <c r="AF2362" s="31">
        <f t="shared" si="922"/>
        <v>-0.74399999999999999</v>
      </c>
      <c r="AG2362" s="31">
        <f t="shared" si="923"/>
        <v>-0.76200000000000001</v>
      </c>
      <c r="AH2362" s="3">
        <f t="shared" si="924"/>
        <v>0</v>
      </c>
      <c r="AI2362" s="40" t="b">
        <f t="shared" si="925"/>
        <v>0</v>
      </c>
      <c r="AJ2362" s="3">
        <f t="shared" si="926"/>
        <v>2.3903477643719029E-2</v>
      </c>
      <c r="AK2362" s="3">
        <f t="shared" si="927"/>
        <v>0.81377264087046108</v>
      </c>
    </row>
    <row r="2363" spans="1:37" s="3" customFormat="1" x14ac:dyDescent="0.25">
      <c r="A2363" s="9">
        <v>41924</v>
      </c>
      <c r="B2363" s="1" t="s">
        <v>39</v>
      </c>
      <c r="C2363" s="1" t="s">
        <v>43</v>
      </c>
      <c r="D2363">
        <v>17</v>
      </c>
      <c r="E2363" s="1">
        <v>48</v>
      </c>
      <c r="F2363">
        <f t="shared" si="903"/>
        <v>0</v>
      </c>
      <c r="G2363">
        <f t="shared" si="904"/>
        <v>1</v>
      </c>
      <c r="H2363" s="4">
        <v>2.65</v>
      </c>
      <c r="I2363" s="4">
        <v>1.546</v>
      </c>
      <c r="J2363" s="4">
        <v>2.59</v>
      </c>
      <c r="K2363" s="4">
        <v>1.5640000000000001</v>
      </c>
      <c r="L2363" s="18">
        <f t="shared" si="905"/>
        <v>30</v>
      </c>
      <c r="M2363" s="18">
        <f t="shared" si="906"/>
        <v>60</v>
      </c>
      <c r="N2363" s="18">
        <f t="shared" si="907"/>
        <v>35</v>
      </c>
      <c r="O2363" s="18">
        <f t="shared" si="908"/>
        <v>60</v>
      </c>
      <c r="P2363" s="4">
        <f t="shared" si="909"/>
        <v>201410</v>
      </c>
      <c r="Q2363" s="23">
        <f t="shared" si="910"/>
        <v>1.7141009055627425</v>
      </c>
      <c r="R2363" s="23">
        <f t="shared" si="911"/>
        <v>-2.4375624375624376</v>
      </c>
      <c r="S2363" s="22">
        <f t="shared" si="912"/>
        <v>-0.7234615319996951</v>
      </c>
      <c r="T2363" s="5">
        <f t="shared" si="913"/>
        <v>0.58339622641509437</v>
      </c>
      <c r="U2363" s="5"/>
      <c r="V2363" s="5"/>
      <c r="W2363" s="5">
        <f t="shared" si="914"/>
        <v>-1</v>
      </c>
      <c r="X2363" s="4">
        <f t="shared" si="915"/>
        <v>-1</v>
      </c>
      <c r="Y2363" s="4">
        <f t="shared" si="916"/>
        <v>0</v>
      </c>
      <c r="Z2363" s="30">
        <f t="shared" si="917"/>
        <v>2014</v>
      </c>
      <c r="AA2363" s="4">
        <f t="shared" si="918"/>
        <v>0.54600000000000004</v>
      </c>
      <c r="AB2363" s="4">
        <f t="shared" si="919"/>
        <v>0.56400000000000006</v>
      </c>
      <c r="AC2363" s="4">
        <f t="shared" si="920"/>
        <v>1.8000000000000016E-2</v>
      </c>
      <c r="AD2363" s="4"/>
      <c r="AE2363" s="4">
        <f t="shared" si="921"/>
        <v>-8.7418955343483429E-3</v>
      </c>
      <c r="AF2363" s="31">
        <f t="shared" si="922"/>
        <v>-0.45399999999999996</v>
      </c>
      <c r="AG2363" s="31">
        <f t="shared" si="923"/>
        <v>-0.43599999999999994</v>
      </c>
      <c r="AH2363" s="3">
        <f t="shared" si="924"/>
        <v>0</v>
      </c>
      <c r="AI2363" s="40" t="b">
        <f t="shared" si="925"/>
        <v>0</v>
      </c>
      <c r="AJ2363" s="3">
        <f t="shared" si="926"/>
        <v>2.3617731172545287E-2</v>
      </c>
      <c r="AK2363" s="3">
        <f t="shared" si="927"/>
        <v>0.75000878201394405</v>
      </c>
    </row>
    <row r="2364" spans="1:37" s="3" customFormat="1" x14ac:dyDescent="0.25">
      <c r="A2364" s="9">
        <v>41924</v>
      </c>
      <c r="B2364" s="1" t="s">
        <v>50</v>
      </c>
      <c r="C2364" s="1" t="s">
        <v>56</v>
      </c>
      <c r="D2364">
        <v>16</v>
      </c>
      <c r="E2364" s="1">
        <v>14</v>
      </c>
      <c r="F2364">
        <f t="shared" si="903"/>
        <v>1</v>
      </c>
      <c r="G2364">
        <f t="shared" si="904"/>
        <v>0</v>
      </c>
      <c r="H2364" s="4">
        <v>1.48</v>
      </c>
      <c r="I2364" s="4">
        <v>2.86</v>
      </c>
      <c r="J2364" s="4">
        <v>1.48</v>
      </c>
      <c r="K2364" s="4">
        <v>2.86</v>
      </c>
      <c r="L2364" s="18">
        <f t="shared" si="905"/>
        <v>60</v>
      </c>
      <c r="M2364" s="18">
        <f t="shared" si="906"/>
        <v>30</v>
      </c>
      <c r="N2364" s="18">
        <f t="shared" si="907"/>
        <v>65</v>
      </c>
      <c r="O2364" s="18">
        <f t="shared" si="908"/>
        <v>30</v>
      </c>
      <c r="P2364" s="4">
        <f t="shared" si="909"/>
        <v>201410</v>
      </c>
      <c r="Q2364" s="23">
        <f t="shared" si="910"/>
        <v>1.48</v>
      </c>
      <c r="R2364" s="23">
        <f t="shared" si="911"/>
        <v>-2.620967741935484</v>
      </c>
      <c r="S2364" s="22">
        <f t="shared" si="912"/>
        <v>-1.140967741935484</v>
      </c>
      <c r="T2364" s="5">
        <f t="shared" si="913"/>
        <v>1.9324324324324325</v>
      </c>
      <c r="U2364" s="5"/>
      <c r="V2364" s="5"/>
      <c r="W2364" s="5">
        <f t="shared" si="914"/>
        <v>0.48</v>
      </c>
      <c r="X2364" s="4">
        <f t="shared" si="915"/>
        <v>0.48</v>
      </c>
      <c r="Y2364" s="4">
        <f t="shared" si="916"/>
        <v>0</v>
      </c>
      <c r="Z2364" s="30">
        <f t="shared" si="917"/>
        <v>2014</v>
      </c>
      <c r="AA2364" s="4">
        <f t="shared" si="918"/>
        <v>-1</v>
      </c>
      <c r="AB2364" s="4">
        <f t="shared" si="919"/>
        <v>-1</v>
      </c>
      <c r="AC2364" s="4">
        <f t="shared" si="920"/>
        <v>0</v>
      </c>
      <c r="AD2364" s="4"/>
      <c r="AE2364" s="4">
        <f t="shared" si="921"/>
        <v>0</v>
      </c>
      <c r="AF2364" s="31">
        <f t="shared" si="922"/>
        <v>-0.52</v>
      </c>
      <c r="AG2364" s="31">
        <f t="shared" si="923"/>
        <v>-0.52</v>
      </c>
      <c r="AH2364" s="3">
        <f t="shared" si="924"/>
        <v>0</v>
      </c>
      <c r="AI2364" s="40" t="b">
        <f t="shared" si="925"/>
        <v>0</v>
      </c>
      <c r="AJ2364" s="3">
        <f t="shared" si="926"/>
        <v>2.4700460829493065E-2</v>
      </c>
      <c r="AK2364" s="3">
        <f t="shared" si="927"/>
        <v>0.75776648428321081</v>
      </c>
    </row>
    <row r="2365" spans="1:37" s="3" customFormat="1" x14ac:dyDescent="0.25">
      <c r="A2365" s="9">
        <v>41921</v>
      </c>
      <c r="B2365" s="1" t="s">
        <v>47</v>
      </c>
      <c r="C2365" s="1" t="s">
        <v>36</v>
      </c>
      <c r="D2365">
        <v>28</v>
      </c>
      <c r="E2365" s="1">
        <v>33</v>
      </c>
      <c r="F2365">
        <f t="shared" si="903"/>
        <v>0</v>
      </c>
      <c r="G2365">
        <f t="shared" si="904"/>
        <v>1</v>
      </c>
      <c r="H2365" s="4">
        <v>2.33</v>
      </c>
      <c r="I2365" s="4">
        <v>1.68</v>
      </c>
      <c r="J2365" s="4">
        <v>2.13</v>
      </c>
      <c r="K2365" s="4">
        <v>1.8</v>
      </c>
      <c r="L2365" s="18">
        <f t="shared" si="905"/>
        <v>40</v>
      </c>
      <c r="M2365" s="18">
        <f t="shared" si="906"/>
        <v>55</v>
      </c>
      <c r="N2365" s="18">
        <f t="shared" si="907"/>
        <v>45</v>
      </c>
      <c r="O2365" s="18">
        <f t="shared" si="908"/>
        <v>55</v>
      </c>
      <c r="P2365" s="4">
        <f t="shared" si="909"/>
        <v>201410</v>
      </c>
      <c r="Q2365" s="23">
        <f t="shared" si="910"/>
        <v>1.3869047619047621</v>
      </c>
      <c r="R2365" s="23">
        <f t="shared" si="911"/>
        <v>-2.2224679345422382</v>
      </c>
      <c r="S2365" s="22">
        <f t="shared" si="912"/>
        <v>-0.83556317263747615</v>
      </c>
      <c r="T2365" s="5">
        <f t="shared" si="913"/>
        <v>0.72103004291845485</v>
      </c>
      <c r="U2365" s="5"/>
      <c r="V2365" s="5"/>
      <c r="W2365" s="5">
        <f t="shared" si="914"/>
        <v>-1</v>
      </c>
      <c r="X2365" s="4">
        <f t="shared" si="915"/>
        <v>-1</v>
      </c>
      <c r="Y2365" s="4">
        <f t="shared" si="916"/>
        <v>0</v>
      </c>
      <c r="Z2365" s="30">
        <f t="shared" si="917"/>
        <v>2014</v>
      </c>
      <c r="AA2365" s="4">
        <f t="shared" si="918"/>
        <v>0.67999999999999994</v>
      </c>
      <c r="AB2365" s="4">
        <f t="shared" si="919"/>
        <v>0.8</v>
      </c>
      <c r="AC2365" s="4">
        <f t="shared" si="920"/>
        <v>0.12000000000000011</v>
      </c>
      <c r="AD2365" s="4"/>
      <c r="AE2365" s="4">
        <f t="shared" si="921"/>
        <v>-4.0299018718894186E-2</v>
      </c>
      <c r="AF2365" s="31">
        <f t="shared" si="922"/>
        <v>-0.32000000000000006</v>
      </c>
      <c r="AG2365" s="31">
        <f t="shared" si="923"/>
        <v>-0.19999999999999996</v>
      </c>
      <c r="AH2365" s="3">
        <f t="shared" si="924"/>
        <v>1</v>
      </c>
      <c r="AI2365" s="40">
        <f t="shared" si="925"/>
        <v>1.5259895088221231E-2</v>
      </c>
      <c r="AJ2365" s="3">
        <f t="shared" si="926"/>
        <v>2.3840399002493684E-2</v>
      </c>
      <c r="AK2365" s="3">
        <f t="shared" si="927"/>
        <v>0.73829382674373645</v>
      </c>
    </row>
    <row r="2366" spans="1:37" s="3" customFormat="1" x14ac:dyDescent="0.25">
      <c r="A2366" s="9">
        <v>41918</v>
      </c>
      <c r="B2366" s="1" t="s">
        <v>48</v>
      </c>
      <c r="C2366" s="1" t="s">
        <v>61</v>
      </c>
      <c r="D2366">
        <v>17</v>
      </c>
      <c r="E2366" s="1">
        <v>27</v>
      </c>
      <c r="F2366">
        <f t="shared" si="903"/>
        <v>0</v>
      </c>
      <c r="G2366">
        <f t="shared" si="904"/>
        <v>1</v>
      </c>
      <c r="H2366" s="4">
        <v>3.77</v>
      </c>
      <c r="I2366" s="4">
        <v>1.3169999999999999</v>
      </c>
      <c r="J2366" s="4">
        <v>3.6</v>
      </c>
      <c r="K2366" s="4">
        <v>1.3380000000000001</v>
      </c>
      <c r="L2366" s="18">
        <f t="shared" si="905"/>
        <v>20</v>
      </c>
      <c r="M2366" s="18">
        <f t="shared" si="906"/>
        <v>75</v>
      </c>
      <c r="N2366" s="18">
        <f t="shared" si="907"/>
        <v>25</v>
      </c>
      <c r="O2366" s="18">
        <f t="shared" si="908"/>
        <v>70</v>
      </c>
      <c r="P2366" s="4">
        <f t="shared" si="909"/>
        <v>201410</v>
      </c>
      <c r="Q2366" s="23">
        <f t="shared" si="910"/>
        <v>2.8625664388762342</v>
      </c>
      <c r="R2366" s="23">
        <f t="shared" si="911"/>
        <v>-3.5155849628170239</v>
      </c>
      <c r="S2366" s="22">
        <f t="shared" si="912"/>
        <v>-0.65301852394078974</v>
      </c>
      <c r="T2366" s="5">
        <f t="shared" si="913"/>
        <v>0.34933687002652519</v>
      </c>
      <c r="U2366" s="5"/>
      <c r="V2366" s="5"/>
      <c r="W2366" s="5">
        <f t="shared" si="914"/>
        <v>-1</v>
      </c>
      <c r="X2366" s="4">
        <f t="shared" si="915"/>
        <v>-1</v>
      </c>
      <c r="Y2366" s="4">
        <f t="shared" si="916"/>
        <v>0</v>
      </c>
      <c r="Z2366" s="30">
        <f t="shared" si="917"/>
        <v>2014</v>
      </c>
      <c r="AA2366" s="4">
        <f t="shared" si="918"/>
        <v>0.31699999999999995</v>
      </c>
      <c r="AB2366" s="4">
        <f t="shared" si="919"/>
        <v>0.33800000000000008</v>
      </c>
      <c r="AC2366" s="4">
        <f t="shared" si="920"/>
        <v>2.100000000000013E-2</v>
      </c>
      <c r="AD2366" s="4"/>
      <c r="AE2366" s="4">
        <f t="shared" si="921"/>
        <v>-1.252578838785734E-2</v>
      </c>
      <c r="AF2366" s="31">
        <f t="shared" si="922"/>
        <v>-0.68300000000000005</v>
      </c>
      <c r="AG2366" s="31">
        <f t="shared" si="923"/>
        <v>-0.66199999999999992</v>
      </c>
      <c r="AH2366" s="3">
        <f t="shared" si="924"/>
        <v>0</v>
      </c>
      <c r="AI2366" s="40" t="b">
        <f t="shared" si="925"/>
        <v>0</v>
      </c>
      <c r="AJ2366" s="3">
        <f t="shared" si="926"/>
        <v>2.3965008846078217E-2</v>
      </c>
      <c r="AK2366" s="3">
        <f t="shared" si="927"/>
        <v>0.79364856788846494</v>
      </c>
    </row>
    <row r="2367" spans="1:37" s="3" customFormat="1" x14ac:dyDescent="0.25">
      <c r="A2367" s="9">
        <v>41917</v>
      </c>
      <c r="B2367" s="1" t="s">
        <v>52</v>
      </c>
      <c r="C2367" s="1" t="s">
        <v>44</v>
      </c>
      <c r="D2367">
        <v>43</v>
      </c>
      <c r="E2367" s="1">
        <v>17</v>
      </c>
      <c r="F2367">
        <f t="shared" si="903"/>
        <v>1</v>
      </c>
      <c r="G2367">
        <f t="shared" si="904"/>
        <v>0</v>
      </c>
      <c r="H2367" s="4">
        <v>2.02</v>
      </c>
      <c r="I2367" s="4">
        <v>1.8839999999999999</v>
      </c>
      <c r="J2367" s="4">
        <v>2.1800000000000002</v>
      </c>
      <c r="K2367" s="4">
        <v>1.7689999999999999</v>
      </c>
      <c r="L2367" s="18">
        <f t="shared" si="905"/>
        <v>40</v>
      </c>
      <c r="M2367" s="18">
        <f t="shared" si="906"/>
        <v>50</v>
      </c>
      <c r="N2367" s="18">
        <f t="shared" si="907"/>
        <v>45</v>
      </c>
      <c r="O2367" s="18">
        <f t="shared" si="908"/>
        <v>55</v>
      </c>
      <c r="P2367" s="4">
        <f t="shared" si="909"/>
        <v>201410</v>
      </c>
      <c r="Q2367" s="23">
        <f t="shared" si="910"/>
        <v>2.02</v>
      </c>
      <c r="R2367" s="23">
        <f t="shared" si="911"/>
        <v>-2.1116138763197587</v>
      </c>
      <c r="S2367" s="22">
        <f t="shared" si="912"/>
        <v>-9.1613876319758702E-2</v>
      </c>
      <c r="T2367" s="5">
        <f t="shared" si="913"/>
        <v>0.93267326732673261</v>
      </c>
      <c r="U2367" s="5"/>
      <c r="V2367" s="5"/>
      <c r="W2367" s="5">
        <f t="shared" si="914"/>
        <v>1.02</v>
      </c>
      <c r="X2367" s="4">
        <f t="shared" si="915"/>
        <v>1.1800000000000002</v>
      </c>
      <c r="Y2367" s="4">
        <f t="shared" si="916"/>
        <v>0.16000000000000014</v>
      </c>
      <c r="Z2367" s="30">
        <f t="shared" si="917"/>
        <v>2014</v>
      </c>
      <c r="AA2367" s="4">
        <f t="shared" si="918"/>
        <v>-1</v>
      </c>
      <c r="AB2367" s="4">
        <f t="shared" si="919"/>
        <v>-1</v>
      </c>
      <c r="AC2367" s="4">
        <f t="shared" si="920"/>
        <v>0</v>
      </c>
      <c r="AD2367" s="4"/>
      <c r="AE2367" s="4">
        <f t="shared" si="921"/>
        <v>3.6333908620219846E-2</v>
      </c>
      <c r="AF2367" s="31">
        <f t="shared" si="922"/>
        <v>2.0000000000000018E-2</v>
      </c>
      <c r="AG2367" s="31">
        <f t="shared" si="923"/>
        <v>0.18000000000000016</v>
      </c>
      <c r="AH2367" s="3">
        <f t="shared" si="924"/>
        <v>1</v>
      </c>
      <c r="AI2367" s="40">
        <f t="shared" si="925"/>
        <v>1.0498841037028361E-2</v>
      </c>
      <c r="AJ2367" s="3">
        <f t="shared" si="926"/>
        <v>2.5184426229508228E-2</v>
      </c>
      <c r="AK2367" s="3">
        <f t="shared" si="927"/>
        <v>0.73044631509133939</v>
      </c>
    </row>
    <row r="2368" spans="1:37" s="3" customFormat="1" x14ac:dyDescent="0.25">
      <c r="A2368" s="9">
        <v>41917</v>
      </c>
      <c r="B2368" s="1" t="s">
        <v>64</v>
      </c>
      <c r="C2368" s="1" t="s">
        <v>53</v>
      </c>
      <c r="D2368">
        <v>31</v>
      </c>
      <c r="E2368" s="1">
        <v>0</v>
      </c>
      <c r="F2368">
        <f t="shared" si="903"/>
        <v>1</v>
      </c>
      <c r="G2368">
        <f t="shared" si="904"/>
        <v>0</v>
      </c>
      <c r="H2368" s="4">
        <v>1.333</v>
      </c>
      <c r="I2368" s="4">
        <v>3.64</v>
      </c>
      <c r="J2368" s="4">
        <v>1.3440000000000001</v>
      </c>
      <c r="K2368" s="4">
        <v>3.56</v>
      </c>
      <c r="L2368" s="18">
        <f t="shared" si="905"/>
        <v>70</v>
      </c>
      <c r="M2368" s="18">
        <f t="shared" si="906"/>
        <v>25</v>
      </c>
      <c r="N2368" s="18">
        <f t="shared" si="907"/>
        <v>70</v>
      </c>
      <c r="O2368" s="18">
        <f t="shared" si="908"/>
        <v>25</v>
      </c>
      <c r="P2368" s="4">
        <f t="shared" si="909"/>
        <v>201410</v>
      </c>
      <c r="Q2368" s="23">
        <f t="shared" si="910"/>
        <v>1.333</v>
      </c>
      <c r="R2368" s="23">
        <f t="shared" si="911"/>
        <v>-3.3817908817908822</v>
      </c>
      <c r="S2368" s="22">
        <f t="shared" si="912"/>
        <v>-2.0487908817908824</v>
      </c>
      <c r="T2368" s="5">
        <f t="shared" si="913"/>
        <v>2.730682670667667</v>
      </c>
      <c r="U2368" s="5"/>
      <c r="V2368" s="5"/>
      <c r="W2368" s="5">
        <f t="shared" si="914"/>
        <v>0.33299999999999996</v>
      </c>
      <c r="X2368" s="4">
        <f t="shared" si="915"/>
        <v>0.34400000000000008</v>
      </c>
      <c r="Y2368" s="4">
        <f t="shared" si="916"/>
        <v>1.1000000000000121E-2</v>
      </c>
      <c r="Z2368" s="30">
        <f t="shared" si="917"/>
        <v>2014</v>
      </c>
      <c r="AA2368" s="4">
        <f t="shared" si="918"/>
        <v>-1</v>
      </c>
      <c r="AB2368" s="4">
        <f t="shared" si="919"/>
        <v>-1</v>
      </c>
      <c r="AC2368" s="4">
        <f t="shared" si="920"/>
        <v>0</v>
      </c>
      <c r="AD2368" s="4"/>
      <c r="AE2368" s="4">
        <f t="shared" si="921"/>
        <v>6.1399278391027767E-3</v>
      </c>
      <c r="AF2368" s="31">
        <f t="shared" si="922"/>
        <v>-0.66700000000000004</v>
      </c>
      <c r="AG2368" s="31">
        <f t="shared" si="923"/>
        <v>-0.65599999999999992</v>
      </c>
      <c r="AH2368" s="3">
        <f t="shared" si="924"/>
        <v>0</v>
      </c>
      <c r="AI2368" s="40" t="b">
        <f t="shared" si="925"/>
        <v>0</v>
      </c>
      <c r="AJ2368" s="3">
        <f t="shared" si="926"/>
        <v>2.4307259199678244E-2</v>
      </c>
      <c r="AK2368" s="3">
        <f t="shared" si="927"/>
        <v>0.78877010015993076</v>
      </c>
    </row>
    <row r="2369" spans="1:37" s="3" customFormat="1" x14ac:dyDescent="0.25">
      <c r="A2369" s="9">
        <v>41917</v>
      </c>
      <c r="B2369" s="1" t="s">
        <v>38</v>
      </c>
      <c r="C2369" s="1" t="s">
        <v>49</v>
      </c>
      <c r="D2369">
        <v>22</v>
      </c>
      <c r="E2369" s="1">
        <v>17</v>
      </c>
      <c r="F2369">
        <f t="shared" si="903"/>
        <v>1</v>
      </c>
      <c r="G2369">
        <f t="shared" si="904"/>
        <v>0</v>
      </c>
      <c r="H2369" s="4">
        <v>1.3839999999999999</v>
      </c>
      <c r="I2369" s="4">
        <v>3.31</v>
      </c>
      <c r="J2369" s="4">
        <v>1.4950000000000001</v>
      </c>
      <c r="K2369" s="4">
        <v>2.81</v>
      </c>
      <c r="L2369" s="18">
        <f t="shared" si="905"/>
        <v>70</v>
      </c>
      <c r="M2369" s="18">
        <f t="shared" si="906"/>
        <v>30</v>
      </c>
      <c r="N2369" s="18">
        <f t="shared" si="907"/>
        <v>65</v>
      </c>
      <c r="O2369" s="18">
        <f t="shared" si="908"/>
        <v>35</v>
      </c>
      <c r="P2369" s="4">
        <f t="shared" si="909"/>
        <v>201410</v>
      </c>
      <c r="Q2369" s="23">
        <f t="shared" si="910"/>
        <v>1.3839999999999999</v>
      </c>
      <c r="R2369" s="23">
        <f t="shared" si="911"/>
        <v>-3.0370670995671003</v>
      </c>
      <c r="S2369" s="22">
        <f t="shared" si="912"/>
        <v>-1.6530670995671004</v>
      </c>
      <c r="T2369" s="5">
        <f t="shared" si="913"/>
        <v>2.3916184971098269</v>
      </c>
      <c r="U2369" s="5"/>
      <c r="V2369" s="5"/>
      <c r="W2369" s="5">
        <f t="shared" si="914"/>
        <v>0.3839999999999999</v>
      </c>
      <c r="X2369" s="4">
        <f t="shared" si="915"/>
        <v>0.49500000000000011</v>
      </c>
      <c r="Y2369" s="4">
        <f t="shared" si="916"/>
        <v>0.11100000000000021</v>
      </c>
      <c r="Z2369" s="30">
        <f t="shared" si="917"/>
        <v>2014</v>
      </c>
      <c r="AA2369" s="4">
        <f t="shared" si="918"/>
        <v>-1</v>
      </c>
      <c r="AB2369" s="4">
        <f t="shared" si="919"/>
        <v>-1</v>
      </c>
      <c r="AC2369" s="4">
        <f t="shared" si="920"/>
        <v>0</v>
      </c>
      <c r="AD2369" s="4"/>
      <c r="AE2369" s="4">
        <f t="shared" si="921"/>
        <v>5.3647031530921985E-2</v>
      </c>
      <c r="AF2369" s="31">
        <f t="shared" si="922"/>
        <v>-0.6160000000000001</v>
      </c>
      <c r="AG2369" s="31">
        <f t="shared" si="923"/>
        <v>-0.50499999999999989</v>
      </c>
      <c r="AH2369" s="3">
        <f t="shared" si="924"/>
        <v>1</v>
      </c>
      <c r="AI2369" s="40">
        <f t="shared" si="925"/>
        <v>2.8988875304388317E-2</v>
      </c>
      <c r="AJ2369" s="3">
        <f t="shared" si="926"/>
        <v>2.4064763527907984E-2</v>
      </c>
      <c r="AK2369" s="3">
        <f t="shared" si="927"/>
        <v>0.77632630227491273</v>
      </c>
    </row>
    <row r="2370" spans="1:37" s="3" customFormat="1" x14ac:dyDescent="0.25">
      <c r="A2370" s="9">
        <v>41917</v>
      </c>
      <c r="B2370" s="1" t="s">
        <v>35</v>
      </c>
      <c r="C2370" s="1" t="s">
        <v>63</v>
      </c>
      <c r="D2370">
        <v>41</v>
      </c>
      <c r="E2370" s="1">
        <v>20</v>
      </c>
      <c r="F2370">
        <f t="shared" si="903"/>
        <v>1</v>
      </c>
      <c r="G2370">
        <f t="shared" si="904"/>
        <v>0</v>
      </c>
      <c r="H2370" s="4">
        <v>1.3069999999999999</v>
      </c>
      <c r="I2370" s="4">
        <v>3.85</v>
      </c>
      <c r="J2370" s="4">
        <v>1.2849999999999999</v>
      </c>
      <c r="K2370" s="4">
        <v>4.05</v>
      </c>
      <c r="L2370" s="18">
        <f t="shared" si="905"/>
        <v>70</v>
      </c>
      <c r="M2370" s="18">
        <f t="shared" si="906"/>
        <v>25</v>
      </c>
      <c r="N2370" s="18">
        <f t="shared" si="907"/>
        <v>75</v>
      </c>
      <c r="O2370" s="18">
        <f t="shared" si="908"/>
        <v>20</v>
      </c>
      <c r="P2370" s="4">
        <f t="shared" si="909"/>
        <v>201410</v>
      </c>
      <c r="Q2370" s="23">
        <f t="shared" si="910"/>
        <v>1.3069999999999999</v>
      </c>
      <c r="R2370" s="23">
        <f t="shared" si="911"/>
        <v>-3.6082061832104699</v>
      </c>
      <c r="S2370" s="22">
        <f t="shared" si="912"/>
        <v>-2.30120618321047</v>
      </c>
      <c r="T2370" s="5">
        <f t="shared" si="913"/>
        <v>2.9456771231828616</v>
      </c>
      <c r="U2370" s="5"/>
      <c r="V2370" s="5"/>
      <c r="W2370" s="5">
        <f t="shared" si="914"/>
        <v>0.30699999999999994</v>
      </c>
      <c r="X2370" s="4">
        <f t="shared" si="915"/>
        <v>0.28499999999999992</v>
      </c>
      <c r="Y2370" s="4">
        <f t="shared" si="916"/>
        <v>-2.200000000000002E-2</v>
      </c>
      <c r="Z2370" s="30">
        <f t="shared" si="917"/>
        <v>2014</v>
      </c>
      <c r="AA2370" s="4">
        <f t="shared" si="918"/>
        <v>-1</v>
      </c>
      <c r="AB2370" s="4">
        <f t="shared" si="919"/>
        <v>-1</v>
      </c>
      <c r="AC2370" s="4">
        <f t="shared" si="920"/>
        <v>0</v>
      </c>
      <c r="AD2370" s="4"/>
      <c r="AE2370" s="4">
        <f t="shared" si="921"/>
        <v>-1.3099175645059913E-2</v>
      </c>
      <c r="AF2370" s="31">
        <f t="shared" si="922"/>
        <v>-0.69300000000000006</v>
      </c>
      <c r="AG2370" s="31">
        <f t="shared" si="923"/>
        <v>-0.71500000000000008</v>
      </c>
      <c r="AH2370" s="3">
        <f t="shared" si="924"/>
        <v>0</v>
      </c>
      <c r="AI2370" s="40" t="b">
        <f t="shared" si="925"/>
        <v>0</v>
      </c>
      <c r="AJ2370" s="3">
        <f t="shared" si="926"/>
        <v>2.424859414388203E-2</v>
      </c>
      <c r="AK2370" s="3">
        <f t="shared" si="927"/>
        <v>0.79633120344464525</v>
      </c>
    </row>
    <row r="2371" spans="1:37" s="3" customFormat="1" x14ac:dyDescent="0.25">
      <c r="A2371" s="9">
        <v>41917</v>
      </c>
      <c r="B2371" s="1" t="s">
        <v>40</v>
      </c>
      <c r="C2371" s="1" t="s">
        <v>45</v>
      </c>
      <c r="D2371">
        <v>31</v>
      </c>
      <c r="E2371" s="1">
        <v>24</v>
      </c>
      <c r="F2371">
        <f t="shared" ref="F2371:F2434" si="928">IF(D2371&gt;E2371,1,0)</f>
        <v>1</v>
      </c>
      <c r="G2371">
        <f t="shared" ref="G2371:G2434" si="929">IF(E2371&gt;D2371,1,0)</f>
        <v>0</v>
      </c>
      <c r="H2371" s="4">
        <v>1.6890000000000001</v>
      </c>
      <c r="I2371" s="4">
        <v>2.31</v>
      </c>
      <c r="J2371" s="4">
        <v>1.8540000000000001</v>
      </c>
      <c r="K2371" s="4">
        <v>2.06</v>
      </c>
      <c r="L2371" s="18">
        <f t="shared" ref="L2371:L2434" si="930">INT(100/H2371/10)*10</f>
        <v>50</v>
      </c>
      <c r="M2371" s="18">
        <f t="shared" ref="M2371:M2434" si="931">INT(100/I2371/5)*5</f>
        <v>40</v>
      </c>
      <c r="N2371" s="18">
        <f t="shared" ref="N2371:N2434" si="932">INT(100/J2371/5)*5</f>
        <v>50</v>
      </c>
      <c r="O2371" s="18">
        <f t="shared" ref="O2371:O2434" si="933">INT(100/K2371/5)*5</f>
        <v>45</v>
      </c>
      <c r="P2371" s="4">
        <f t="shared" ref="P2371:P2434" si="934">YEAR(A2371)*100+MONTH(A2371)</f>
        <v>201410</v>
      </c>
      <c r="Q2371" s="23">
        <f t="shared" ref="Q2371:Q2434" si="935">IF(F2371=1,H2371,H2371/I2371)</f>
        <v>1.6890000000000001</v>
      </c>
      <c r="R2371" s="23">
        <f t="shared" ref="R2371:R2434" si="936">-1/(H2371-1)-1/(I2371-1)</f>
        <v>-2.2147375884953302</v>
      </c>
      <c r="S2371" s="22">
        <f t="shared" ref="S2371:S2434" si="937">Q2371+R2371</f>
        <v>-0.52573758849533014</v>
      </c>
      <c r="T2371" s="5">
        <f t="shared" ref="T2371:T2434" si="938">I2371/H2371</f>
        <v>1.3676731793960923</v>
      </c>
      <c r="U2371" s="5"/>
      <c r="V2371" s="5"/>
      <c r="W2371" s="5">
        <f t="shared" ref="W2371:W2434" si="939">H2371*F2371-1</f>
        <v>0.68900000000000006</v>
      </c>
      <c r="X2371" s="4">
        <f t="shared" ref="X2371:X2434" si="940">J2371*F2371-1</f>
        <v>0.85400000000000009</v>
      </c>
      <c r="Y2371" s="4">
        <f t="shared" ref="Y2371:Y2434" si="941">X2371-W2371</f>
        <v>0.16500000000000004</v>
      </c>
      <c r="Z2371" s="30">
        <f t="shared" ref="Z2371:Z2434" si="942">YEAR(A2371)</f>
        <v>2014</v>
      </c>
      <c r="AA2371" s="4">
        <f t="shared" ref="AA2371:AA2434" si="943">I2371*G2371-1</f>
        <v>-1</v>
      </c>
      <c r="AB2371" s="4">
        <f t="shared" ref="AB2371:AB2434" si="944">G2371*K2371-1</f>
        <v>-1</v>
      </c>
      <c r="AC2371" s="4">
        <f t="shared" ref="AC2371:AC2434" si="945">AB2371-AA2371</f>
        <v>0</v>
      </c>
      <c r="AD2371" s="4"/>
      <c r="AE2371" s="4">
        <f t="shared" ref="AE2371:AE2434" si="946">(1/H2371-1/J2371)</f>
        <v>5.2691985644787054E-2</v>
      </c>
      <c r="AF2371" s="31">
        <f t="shared" ref="AF2371:AF2434" si="947">H2371*F2371+I2371*G2371-2</f>
        <v>-0.31099999999999994</v>
      </c>
      <c r="AG2371" s="31">
        <f t="shared" ref="AG2371:AG2434" si="948">F2371*J2371+G2371*K2371-2</f>
        <v>-0.14599999999999991</v>
      </c>
      <c r="AH2371" s="3">
        <f t="shared" ref="AH2371:AH2434" si="949">IF(OR((1/H2371+1/K2371)&lt;1,(1/I2371+1/J2371)&lt;1),1,0)</f>
        <v>1</v>
      </c>
      <c r="AI2371" s="40">
        <f t="shared" ref="AI2371:AI2434" si="950">IF(MIN(1/H2371+1/K2371,1/I2371+1/J2371)&lt;0.99,1-MIN(1/H2371+1/K2371,1/I2371+1/J2371))</f>
        <v>2.7725241317474336E-2</v>
      </c>
      <c r="AJ2371" s="3">
        <f t="shared" ref="AJ2371:AJ2434" si="951">1-H2371*I2371/(H2371+I2371)</f>
        <v>2.4358589647411888E-2</v>
      </c>
      <c r="AK2371" s="3">
        <f t="shared" ref="AK2371:AK2434" si="952">1-(1/H2371+1/I2371)/H2371/I2371</f>
        <v>0.73729511703502604</v>
      </c>
    </row>
    <row r="2372" spans="1:37" s="3" customFormat="1" x14ac:dyDescent="0.25">
      <c r="A2372" s="9">
        <v>41917</v>
      </c>
      <c r="B2372" s="1" t="s">
        <v>37</v>
      </c>
      <c r="C2372" s="1" t="s">
        <v>47</v>
      </c>
      <c r="D2372">
        <v>20</v>
      </c>
      <c r="E2372" s="1">
        <v>17</v>
      </c>
      <c r="F2372">
        <f t="shared" si="928"/>
        <v>1</v>
      </c>
      <c r="G2372">
        <f t="shared" si="929"/>
        <v>0</v>
      </c>
      <c r="H2372" s="4">
        <v>1.4690000000000001</v>
      </c>
      <c r="I2372" s="4">
        <v>2.91</v>
      </c>
      <c r="J2372" s="4">
        <v>1.425</v>
      </c>
      <c r="K2372" s="4">
        <v>3.1</v>
      </c>
      <c r="L2372" s="18">
        <f t="shared" si="930"/>
        <v>60</v>
      </c>
      <c r="M2372" s="18">
        <f t="shared" si="931"/>
        <v>30</v>
      </c>
      <c r="N2372" s="18">
        <f t="shared" si="932"/>
        <v>70</v>
      </c>
      <c r="O2372" s="18">
        <f t="shared" si="933"/>
        <v>30</v>
      </c>
      <c r="P2372" s="4">
        <f t="shared" si="934"/>
        <v>201410</v>
      </c>
      <c r="Q2372" s="23">
        <f t="shared" si="935"/>
        <v>1.4690000000000001</v>
      </c>
      <c r="R2372" s="23">
        <f t="shared" si="936"/>
        <v>-2.6557563714709915</v>
      </c>
      <c r="S2372" s="22">
        <f t="shared" si="937"/>
        <v>-1.1867563714709914</v>
      </c>
      <c r="T2372" s="5">
        <f t="shared" si="938"/>
        <v>1.980939414567733</v>
      </c>
      <c r="U2372" s="5"/>
      <c r="V2372" s="5"/>
      <c r="W2372" s="5">
        <f t="shared" si="939"/>
        <v>0.46900000000000008</v>
      </c>
      <c r="X2372" s="4">
        <f t="shared" si="940"/>
        <v>0.42500000000000004</v>
      </c>
      <c r="Y2372" s="4">
        <f t="shared" si="941"/>
        <v>-4.4000000000000039E-2</v>
      </c>
      <c r="Z2372" s="30">
        <f t="shared" si="942"/>
        <v>2014</v>
      </c>
      <c r="AA2372" s="4">
        <f t="shared" si="943"/>
        <v>-1</v>
      </c>
      <c r="AB2372" s="4">
        <f t="shared" si="944"/>
        <v>-1</v>
      </c>
      <c r="AC2372" s="4">
        <f t="shared" si="945"/>
        <v>0</v>
      </c>
      <c r="AD2372" s="4"/>
      <c r="AE2372" s="4">
        <f t="shared" si="946"/>
        <v>-2.1019191955381933E-2</v>
      </c>
      <c r="AF2372" s="31">
        <f t="shared" si="947"/>
        <v>-0.53099999999999992</v>
      </c>
      <c r="AG2372" s="31">
        <f t="shared" si="948"/>
        <v>-0.57499999999999996</v>
      </c>
      <c r="AH2372" s="3">
        <f t="shared" si="949"/>
        <v>0</v>
      </c>
      <c r="AI2372" s="40" t="b">
        <f t="shared" si="950"/>
        <v>0</v>
      </c>
      <c r="AJ2372" s="3">
        <f t="shared" si="951"/>
        <v>2.3797670701073304E-2</v>
      </c>
      <c r="AK2372" s="3">
        <f t="shared" si="952"/>
        <v>0.76036768924476317</v>
      </c>
    </row>
    <row r="2373" spans="1:37" s="3" customFormat="1" x14ac:dyDescent="0.25">
      <c r="A2373" s="9">
        <v>41917</v>
      </c>
      <c r="B2373" s="1" t="s">
        <v>33</v>
      </c>
      <c r="C2373" s="1" t="s">
        <v>46</v>
      </c>
      <c r="D2373">
        <v>14</v>
      </c>
      <c r="E2373" s="1">
        <v>17</v>
      </c>
      <c r="F2373">
        <f t="shared" si="928"/>
        <v>0</v>
      </c>
      <c r="G2373">
        <f t="shared" si="929"/>
        <v>1</v>
      </c>
      <c r="H2373" s="4">
        <v>1.304</v>
      </c>
      <c r="I2373" s="4">
        <v>3.88</v>
      </c>
      <c r="J2373" s="4">
        <v>1.454</v>
      </c>
      <c r="K2373" s="4">
        <v>2.97</v>
      </c>
      <c r="L2373" s="18">
        <f t="shared" si="930"/>
        <v>70</v>
      </c>
      <c r="M2373" s="18">
        <f t="shared" si="931"/>
        <v>25</v>
      </c>
      <c r="N2373" s="18">
        <f t="shared" si="932"/>
        <v>65</v>
      </c>
      <c r="O2373" s="18">
        <f t="shared" si="933"/>
        <v>30</v>
      </c>
      <c r="P2373" s="4">
        <f t="shared" si="934"/>
        <v>201410</v>
      </c>
      <c r="Q2373" s="23">
        <f t="shared" si="935"/>
        <v>0.33608247422680415</v>
      </c>
      <c r="R2373" s="23">
        <f t="shared" si="936"/>
        <v>-3.636695906432748</v>
      </c>
      <c r="S2373" s="22">
        <f t="shared" si="937"/>
        <v>-3.3006134322059437</v>
      </c>
      <c r="T2373" s="5">
        <f t="shared" si="938"/>
        <v>2.9754601226993862</v>
      </c>
      <c r="U2373" s="5"/>
      <c r="V2373" s="5"/>
      <c r="W2373" s="5">
        <f t="shared" si="939"/>
        <v>-1</v>
      </c>
      <c r="X2373" s="4">
        <f t="shared" si="940"/>
        <v>-1</v>
      </c>
      <c r="Y2373" s="4">
        <f t="shared" si="941"/>
        <v>0</v>
      </c>
      <c r="Z2373" s="30">
        <f t="shared" si="942"/>
        <v>2014</v>
      </c>
      <c r="AA2373" s="4">
        <f t="shared" si="943"/>
        <v>2.88</v>
      </c>
      <c r="AB2373" s="4">
        <f t="shared" si="944"/>
        <v>1.9700000000000002</v>
      </c>
      <c r="AC2373" s="4">
        <f t="shared" si="945"/>
        <v>-0.9099999999999997</v>
      </c>
      <c r="AD2373" s="4"/>
      <c r="AE2373" s="4">
        <f t="shared" si="946"/>
        <v>7.9113256428215761E-2</v>
      </c>
      <c r="AF2373" s="31">
        <f t="shared" si="947"/>
        <v>1.88</v>
      </c>
      <c r="AG2373" s="31">
        <f t="shared" si="948"/>
        <v>0.9700000000000002</v>
      </c>
      <c r="AH2373" s="3">
        <f t="shared" si="949"/>
        <v>1</v>
      </c>
      <c r="AI2373" s="40">
        <f t="shared" si="950"/>
        <v>5.4510132021157398E-2</v>
      </c>
      <c r="AJ2373" s="3">
        <f t="shared" si="951"/>
        <v>2.4012345679012337E-2</v>
      </c>
      <c r="AK2373" s="3">
        <f t="shared" si="952"/>
        <v>0.79749005352146873</v>
      </c>
    </row>
    <row r="2374" spans="1:37" s="3" customFormat="1" x14ac:dyDescent="0.25">
      <c r="A2374" s="9">
        <v>41917</v>
      </c>
      <c r="B2374" s="1" t="s">
        <v>36</v>
      </c>
      <c r="C2374" s="1" t="s">
        <v>43</v>
      </c>
      <c r="D2374">
        <v>20</v>
      </c>
      <c r="E2374" s="1">
        <v>13</v>
      </c>
      <c r="F2374">
        <f t="shared" si="928"/>
        <v>1</v>
      </c>
      <c r="G2374">
        <f t="shared" si="929"/>
        <v>0</v>
      </c>
      <c r="H2374" s="4">
        <v>1.5309999999999999</v>
      </c>
      <c r="I2374" s="4">
        <v>2.69</v>
      </c>
      <c r="J2374" s="4">
        <v>1.7190000000000001</v>
      </c>
      <c r="K2374" s="4">
        <v>2.2599999999999998</v>
      </c>
      <c r="L2374" s="18">
        <f t="shared" si="930"/>
        <v>60</v>
      </c>
      <c r="M2374" s="18">
        <f t="shared" si="931"/>
        <v>35</v>
      </c>
      <c r="N2374" s="18">
        <f t="shared" si="932"/>
        <v>55</v>
      </c>
      <c r="O2374" s="18">
        <f t="shared" si="933"/>
        <v>40</v>
      </c>
      <c r="P2374" s="4">
        <f t="shared" si="934"/>
        <v>201410</v>
      </c>
      <c r="Q2374" s="23">
        <f t="shared" si="935"/>
        <v>1.5309999999999999</v>
      </c>
      <c r="R2374" s="23">
        <f t="shared" si="936"/>
        <v>-2.474955147706126</v>
      </c>
      <c r="S2374" s="22">
        <f t="shared" si="937"/>
        <v>-0.9439551477061261</v>
      </c>
      <c r="T2374" s="5">
        <f t="shared" si="938"/>
        <v>1.7570215545395167</v>
      </c>
      <c r="U2374" s="5"/>
      <c r="V2374" s="5"/>
      <c r="W2374" s="5">
        <f t="shared" si="939"/>
        <v>0.53099999999999992</v>
      </c>
      <c r="X2374" s="4">
        <f t="shared" si="940"/>
        <v>0.71900000000000008</v>
      </c>
      <c r="Y2374" s="4">
        <f t="shared" si="941"/>
        <v>0.18800000000000017</v>
      </c>
      <c r="Z2374" s="30">
        <f t="shared" si="942"/>
        <v>2014</v>
      </c>
      <c r="AA2374" s="4">
        <f t="shared" si="943"/>
        <v>-1</v>
      </c>
      <c r="AB2374" s="4">
        <f t="shared" si="944"/>
        <v>-1</v>
      </c>
      <c r="AC2374" s="4">
        <f t="shared" si="945"/>
        <v>0</v>
      </c>
      <c r="AD2374" s="4"/>
      <c r="AE2374" s="4">
        <f t="shared" si="946"/>
        <v>7.1434298114324557E-2</v>
      </c>
      <c r="AF2374" s="31">
        <f t="shared" si="947"/>
        <v>-0.46900000000000008</v>
      </c>
      <c r="AG2374" s="31">
        <f t="shared" si="948"/>
        <v>-0.28099999999999992</v>
      </c>
      <c r="AH2374" s="3">
        <f t="shared" si="949"/>
        <v>1</v>
      </c>
      <c r="AI2374" s="40">
        <f t="shared" si="950"/>
        <v>4.6519222077329392E-2</v>
      </c>
      <c r="AJ2374" s="3">
        <f t="shared" si="951"/>
        <v>2.4309405354181579E-2</v>
      </c>
      <c r="AK2374" s="3">
        <f t="shared" si="952"/>
        <v>0.75113695496614086</v>
      </c>
    </row>
    <row r="2375" spans="1:37" s="3" customFormat="1" x14ac:dyDescent="0.25">
      <c r="A2375" s="9">
        <v>41917</v>
      </c>
      <c r="B2375" s="1" t="s">
        <v>56</v>
      </c>
      <c r="C2375" s="1" t="s">
        <v>57</v>
      </c>
      <c r="D2375">
        <v>9</v>
      </c>
      <c r="E2375" s="1">
        <v>17</v>
      </c>
      <c r="F2375">
        <f t="shared" si="928"/>
        <v>0</v>
      </c>
      <c r="G2375">
        <f t="shared" si="929"/>
        <v>1</v>
      </c>
      <c r="H2375" s="4">
        <v>3.58</v>
      </c>
      <c r="I2375" s="4">
        <v>1.3420000000000001</v>
      </c>
      <c r="J2375" s="4">
        <v>3.05</v>
      </c>
      <c r="K2375" s="4">
        <v>1.4339999999999999</v>
      </c>
      <c r="L2375" s="18">
        <f t="shared" si="930"/>
        <v>20</v>
      </c>
      <c r="M2375" s="18">
        <f t="shared" si="931"/>
        <v>70</v>
      </c>
      <c r="N2375" s="18">
        <f t="shared" si="932"/>
        <v>30</v>
      </c>
      <c r="O2375" s="18">
        <f t="shared" si="933"/>
        <v>65</v>
      </c>
      <c r="P2375" s="4">
        <f t="shared" si="934"/>
        <v>201410</v>
      </c>
      <c r="Q2375" s="23">
        <f t="shared" si="935"/>
        <v>2.6676602086438153</v>
      </c>
      <c r="R2375" s="23">
        <f t="shared" si="936"/>
        <v>-3.3115735074119397</v>
      </c>
      <c r="S2375" s="22">
        <f t="shared" si="937"/>
        <v>-0.64391329876812442</v>
      </c>
      <c r="T2375" s="5">
        <f t="shared" si="938"/>
        <v>0.37486033519553075</v>
      </c>
      <c r="U2375" s="5"/>
      <c r="V2375" s="5"/>
      <c r="W2375" s="5">
        <f t="shared" si="939"/>
        <v>-1</v>
      </c>
      <c r="X2375" s="4">
        <f t="shared" si="940"/>
        <v>-1</v>
      </c>
      <c r="Y2375" s="4">
        <f t="shared" si="941"/>
        <v>0</v>
      </c>
      <c r="Z2375" s="30">
        <f t="shared" si="942"/>
        <v>2014</v>
      </c>
      <c r="AA2375" s="4">
        <f t="shared" si="943"/>
        <v>0.34200000000000008</v>
      </c>
      <c r="AB2375" s="4">
        <f t="shared" si="944"/>
        <v>0.43399999999999994</v>
      </c>
      <c r="AC2375" s="4">
        <f t="shared" si="945"/>
        <v>9.199999999999986E-2</v>
      </c>
      <c r="AD2375" s="4"/>
      <c r="AE2375" s="4">
        <f t="shared" si="946"/>
        <v>-4.8539243520468955E-2</v>
      </c>
      <c r="AF2375" s="31">
        <f t="shared" si="947"/>
        <v>-0.65799999999999992</v>
      </c>
      <c r="AG2375" s="31">
        <f t="shared" si="948"/>
        <v>-0.56600000000000006</v>
      </c>
      <c r="AH2375" s="3">
        <f t="shared" si="949"/>
        <v>1</v>
      </c>
      <c r="AI2375" s="40">
        <f t="shared" si="950"/>
        <v>2.3320321326445459E-2</v>
      </c>
      <c r="AJ2375" s="3">
        <f t="shared" si="951"/>
        <v>2.3900853311662029E-2</v>
      </c>
      <c r="AK2375" s="3">
        <f t="shared" si="952"/>
        <v>0.78675909136701905</v>
      </c>
    </row>
    <row r="2376" spans="1:37" s="3" customFormat="1" x14ac:dyDescent="0.25">
      <c r="A2376" s="9">
        <v>41917</v>
      </c>
      <c r="B2376" s="1" t="s">
        <v>42</v>
      </c>
      <c r="C2376" s="1" t="s">
        <v>39</v>
      </c>
      <c r="D2376">
        <v>37</v>
      </c>
      <c r="E2376" s="1">
        <v>31</v>
      </c>
      <c r="F2376">
        <f t="shared" si="928"/>
        <v>1</v>
      </c>
      <c r="G2376">
        <f t="shared" si="929"/>
        <v>0</v>
      </c>
      <c r="H2376" s="4">
        <v>1.1859999999999999</v>
      </c>
      <c r="I2376" s="4">
        <v>5.5</v>
      </c>
      <c r="J2376" s="4">
        <v>1.181</v>
      </c>
      <c r="K2376" s="4">
        <v>5.61</v>
      </c>
      <c r="L2376" s="18">
        <f t="shared" si="930"/>
        <v>80</v>
      </c>
      <c r="M2376" s="18">
        <f t="shared" si="931"/>
        <v>15</v>
      </c>
      <c r="N2376" s="18">
        <f t="shared" si="932"/>
        <v>80</v>
      </c>
      <c r="O2376" s="18">
        <f t="shared" si="933"/>
        <v>15</v>
      </c>
      <c r="P2376" s="4">
        <f t="shared" si="934"/>
        <v>201410</v>
      </c>
      <c r="Q2376" s="23">
        <f t="shared" si="935"/>
        <v>1.1859999999999999</v>
      </c>
      <c r="R2376" s="23">
        <f t="shared" si="936"/>
        <v>-5.5985663082437291</v>
      </c>
      <c r="S2376" s="22">
        <f t="shared" si="937"/>
        <v>-4.4125663082437292</v>
      </c>
      <c r="T2376" s="5">
        <f t="shared" si="938"/>
        <v>4.6374367622259696</v>
      </c>
      <c r="U2376" s="5"/>
      <c r="V2376" s="5"/>
      <c r="W2376" s="5">
        <f t="shared" si="939"/>
        <v>0.18599999999999994</v>
      </c>
      <c r="X2376" s="4">
        <f t="shared" si="940"/>
        <v>0.18100000000000005</v>
      </c>
      <c r="Y2376" s="4">
        <f t="shared" si="941"/>
        <v>-4.9999999999998934E-3</v>
      </c>
      <c r="Z2376" s="30">
        <f t="shared" si="942"/>
        <v>2014</v>
      </c>
      <c r="AA2376" s="4">
        <f t="shared" si="943"/>
        <v>-1</v>
      </c>
      <c r="AB2376" s="4">
        <f t="shared" si="944"/>
        <v>-1</v>
      </c>
      <c r="AC2376" s="4">
        <f t="shared" si="945"/>
        <v>0</v>
      </c>
      <c r="AD2376" s="4"/>
      <c r="AE2376" s="4">
        <f t="shared" si="946"/>
        <v>-3.5697303996812257E-3</v>
      </c>
      <c r="AF2376" s="31">
        <f t="shared" si="947"/>
        <v>-0.81400000000000006</v>
      </c>
      <c r="AG2376" s="31">
        <f t="shared" si="948"/>
        <v>-0.81899999999999995</v>
      </c>
      <c r="AH2376" s="3">
        <f t="shared" si="949"/>
        <v>0</v>
      </c>
      <c r="AI2376" s="40" t="b">
        <f t="shared" si="950"/>
        <v>0</v>
      </c>
      <c r="AJ2376" s="3">
        <f t="shared" si="951"/>
        <v>2.4379300029913287E-2</v>
      </c>
      <c r="AK2376" s="3">
        <f t="shared" si="952"/>
        <v>0.8428654756671925</v>
      </c>
    </row>
    <row r="2377" spans="1:37" s="3" customFormat="1" x14ac:dyDescent="0.25">
      <c r="A2377" s="9">
        <v>41917</v>
      </c>
      <c r="B2377" s="1" t="s">
        <v>34</v>
      </c>
      <c r="C2377" s="1" t="s">
        <v>41</v>
      </c>
      <c r="D2377">
        <v>30</v>
      </c>
      <c r="E2377" s="1">
        <v>20</v>
      </c>
      <c r="F2377">
        <f t="shared" si="928"/>
        <v>1</v>
      </c>
      <c r="G2377">
        <f t="shared" si="929"/>
        <v>0</v>
      </c>
      <c r="H2377" s="4">
        <v>1.476</v>
      </c>
      <c r="I2377" s="4">
        <v>2.88</v>
      </c>
      <c r="J2377" s="4">
        <v>1.51</v>
      </c>
      <c r="K2377" s="4">
        <v>2.76</v>
      </c>
      <c r="L2377" s="18">
        <f t="shared" si="930"/>
        <v>60</v>
      </c>
      <c r="M2377" s="18">
        <f t="shared" si="931"/>
        <v>30</v>
      </c>
      <c r="N2377" s="18">
        <f t="shared" si="932"/>
        <v>65</v>
      </c>
      <c r="O2377" s="18">
        <f t="shared" si="933"/>
        <v>35</v>
      </c>
      <c r="P2377" s="4">
        <f t="shared" si="934"/>
        <v>201410</v>
      </c>
      <c r="Q2377" s="23">
        <f t="shared" si="935"/>
        <v>1.476</v>
      </c>
      <c r="R2377" s="23">
        <f t="shared" si="936"/>
        <v>-2.6327552297514751</v>
      </c>
      <c r="S2377" s="22">
        <f t="shared" si="937"/>
        <v>-1.1567552297514752</v>
      </c>
      <c r="T2377" s="5">
        <f t="shared" si="938"/>
        <v>1.9512195121951219</v>
      </c>
      <c r="U2377" s="5"/>
      <c r="V2377" s="5"/>
      <c r="W2377" s="5">
        <f t="shared" si="939"/>
        <v>0.47599999999999998</v>
      </c>
      <c r="X2377" s="4">
        <f t="shared" si="940"/>
        <v>0.51</v>
      </c>
      <c r="Y2377" s="4">
        <f t="shared" si="941"/>
        <v>3.400000000000003E-2</v>
      </c>
      <c r="Z2377" s="30">
        <f t="shared" si="942"/>
        <v>2014</v>
      </c>
      <c r="AA2377" s="4">
        <f t="shared" si="943"/>
        <v>-1</v>
      </c>
      <c r="AB2377" s="4">
        <f t="shared" si="944"/>
        <v>-1</v>
      </c>
      <c r="AC2377" s="4">
        <f t="shared" si="945"/>
        <v>0</v>
      </c>
      <c r="AD2377" s="4"/>
      <c r="AE2377" s="4">
        <f t="shared" si="946"/>
        <v>1.5255119438611575E-2</v>
      </c>
      <c r="AF2377" s="31">
        <f t="shared" si="947"/>
        <v>-0.52400000000000002</v>
      </c>
      <c r="AG2377" s="31">
        <f t="shared" si="948"/>
        <v>-0.49</v>
      </c>
      <c r="AH2377" s="3">
        <f t="shared" si="949"/>
        <v>0</v>
      </c>
      <c r="AI2377" s="40" t="b">
        <f t="shared" si="950"/>
        <v>0</v>
      </c>
      <c r="AJ2377" s="3">
        <f t="shared" si="951"/>
        <v>2.4132231404958793E-2</v>
      </c>
      <c r="AK2377" s="3">
        <f t="shared" si="952"/>
        <v>0.75893720893321548</v>
      </c>
    </row>
    <row r="2378" spans="1:37" s="3" customFormat="1" x14ac:dyDescent="0.25">
      <c r="A2378" s="9">
        <v>41917</v>
      </c>
      <c r="B2378" s="1" t="s">
        <v>55</v>
      </c>
      <c r="C2378" s="1" t="s">
        <v>59</v>
      </c>
      <c r="D2378">
        <v>34</v>
      </c>
      <c r="E2378" s="1">
        <v>28</v>
      </c>
      <c r="F2378">
        <f t="shared" si="928"/>
        <v>1</v>
      </c>
      <c r="G2378">
        <f t="shared" si="929"/>
        <v>0</v>
      </c>
      <c r="H2378" s="4">
        <v>1.3380000000000001</v>
      </c>
      <c r="I2378" s="4">
        <v>3.6</v>
      </c>
      <c r="J2378" s="4">
        <v>1.512</v>
      </c>
      <c r="K2378" s="4">
        <v>2.75</v>
      </c>
      <c r="L2378" s="18">
        <f t="shared" si="930"/>
        <v>70</v>
      </c>
      <c r="M2378" s="18">
        <f t="shared" si="931"/>
        <v>25</v>
      </c>
      <c r="N2378" s="18">
        <f t="shared" si="932"/>
        <v>65</v>
      </c>
      <c r="O2378" s="18">
        <f t="shared" si="933"/>
        <v>35</v>
      </c>
      <c r="P2378" s="4">
        <f t="shared" si="934"/>
        <v>201410</v>
      </c>
      <c r="Q2378" s="23">
        <f t="shared" si="935"/>
        <v>1.3380000000000001</v>
      </c>
      <c r="R2378" s="23">
        <f t="shared" si="936"/>
        <v>-3.3431952662721884</v>
      </c>
      <c r="S2378" s="22">
        <f t="shared" si="937"/>
        <v>-2.0051952662721884</v>
      </c>
      <c r="T2378" s="5">
        <f t="shared" si="938"/>
        <v>2.6905829596412554</v>
      </c>
      <c r="U2378" s="5"/>
      <c r="V2378" s="5"/>
      <c r="W2378" s="5">
        <f t="shared" si="939"/>
        <v>0.33800000000000008</v>
      </c>
      <c r="X2378" s="4">
        <f t="shared" si="940"/>
        <v>0.51200000000000001</v>
      </c>
      <c r="Y2378" s="4">
        <f t="shared" si="941"/>
        <v>0.17399999999999993</v>
      </c>
      <c r="Z2378" s="30">
        <f t="shared" si="942"/>
        <v>2014</v>
      </c>
      <c r="AA2378" s="4">
        <f t="shared" si="943"/>
        <v>-1</v>
      </c>
      <c r="AB2378" s="4">
        <f t="shared" si="944"/>
        <v>-1</v>
      </c>
      <c r="AC2378" s="4">
        <f t="shared" si="945"/>
        <v>0</v>
      </c>
      <c r="AD2378" s="4"/>
      <c r="AE2378" s="4">
        <f t="shared" si="946"/>
        <v>8.6008494080242914E-2</v>
      </c>
      <c r="AF2378" s="31">
        <f t="shared" si="947"/>
        <v>-0.66199999999999992</v>
      </c>
      <c r="AG2378" s="31">
        <f t="shared" si="948"/>
        <v>-0.48799999999999999</v>
      </c>
      <c r="AH2378" s="3">
        <f t="shared" si="949"/>
        <v>1</v>
      </c>
      <c r="AI2378" s="40">
        <f t="shared" si="950"/>
        <v>6.0846560846560815E-2</v>
      </c>
      <c r="AJ2378" s="3">
        <f t="shared" si="951"/>
        <v>2.4544349939246701E-2</v>
      </c>
      <c r="AK2378" s="3">
        <f t="shared" si="952"/>
        <v>0.78716950397905627</v>
      </c>
    </row>
    <row r="2379" spans="1:37" s="3" customFormat="1" x14ac:dyDescent="0.25">
      <c r="A2379" s="9">
        <v>41917</v>
      </c>
      <c r="B2379" s="1" t="s">
        <v>50</v>
      </c>
      <c r="C2379" s="1" t="s">
        <v>58</v>
      </c>
      <c r="D2379">
        <v>28</v>
      </c>
      <c r="E2379" s="1">
        <v>29</v>
      </c>
      <c r="F2379">
        <f t="shared" si="928"/>
        <v>0</v>
      </c>
      <c r="G2379">
        <f t="shared" si="929"/>
        <v>1</v>
      </c>
      <c r="H2379" s="4">
        <v>1.7689999999999999</v>
      </c>
      <c r="I2379" s="4">
        <v>2.1800000000000002</v>
      </c>
      <c r="J2379" s="4">
        <v>2.0499999999999998</v>
      </c>
      <c r="K2379" s="4">
        <v>1.8620000000000001</v>
      </c>
      <c r="L2379" s="18">
        <f t="shared" si="930"/>
        <v>50</v>
      </c>
      <c r="M2379" s="18">
        <f t="shared" si="931"/>
        <v>45</v>
      </c>
      <c r="N2379" s="18">
        <f t="shared" si="932"/>
        <v>45</v>
      </c>
      <c r="O2379" s="18">
        <f t="shared" si="933"/>
        <v>50</v>
      </c>
      <c r="P2379" s="4">
        <f t="shared" si="934"/>
        <v>201410</v>
      </c>
      <c r="Q2379" s="23">
        <f t="shared" si="935"/>
        <v>0.8114678899082568</v>
      </c>
      <c r="R2379" s="23">
        <f t="shared" si="936"/>
        <v>-2.1478477441537547</v>
      </c>
      <c r="S2379" s="22">
        <f t="shared" si="937"/>
        <v>-1.3363798542454979</v>
      </c>
      <c r="T2379" s="5">
        <f t="shared" si="938"/>
        <v>1.2323346523459584</v>
      </c>
      <c r="U2379" s="5"/>
      <c r="V2379" s="5"/>
      <c r="W2379" s="5">
        <f t="shared" si="939"/>
        <v>-1</v>
      </c>
      <c r="X2379" s="4">
        <f t="shared" si="940"/>
        <v>-1</v>
      </c>
      <c r="Y2379" s="4">
        <f t="shared" si="941"/>
        <v>0</v>
      </c>
      <c r="Z2379" s="30">
        <f t="shared" si="942"/>
        <v>2014</v>
      </c>
      <c r="AA2379" s="4">
        <f t="shared" si="943"/>
        <v>1.1800000000000002</v>
      </c>
      <c r="AB2379" s="4">
        <f t="shared" si="944"/>
        <v>0.8620000000000001</v>
      </c>
      <c r="AC2379" s="4">
        <f t="shared" si="945"/>
        <v>-0.31800000000000006</v>
      </c>
      <c r="AD2379" s="4"/>
      <c r="AE2379" s="4">
        <f t="shared" si="946"/>
        <v>7.7486246880558107E-2</v>
      </c>
      <c r="AF2379" s="31">
        <f t="shared" si="947"/>
        <v>0.18000000000000016</v>
      </c>
      <c r="AG2379" s="31">
        <f t="shared" si="948"/>
        <v>-0.1379999999999999</v>
      </c>
      <c r="AH2379" s="3">
        <f t="shared" si="949"/>
        <v>1</v>
      </c>
      <c r="AI2379" s="40">
        <f t="shared" si="950"/>
        <v>5.3479525620944268E-2</v>
      </c>
      <c r="AJ2379" s="3">
        <f t="shared" si="951"/>
        <v>2.3443909850595079E-2</v>
      </c>
      <c r="AK2379" s="3">
        <f t="shared" si="952"/>
        <v>0.73446701312107765</v>
      </c>
    </row>
    <row r="2380" spans="1:37" s="3" customFormat="1" x14ac:dyDescent="0.25">
      <c r="A2380" s="9">
        <v>41914</v>
      </c>
      <c r="B2380" s="1" t="s">
        <v>62</v>
      </c>
      <c r="C2380" s="1" t="s">
        <v>60</v>
      </c>
      <c r="D2380">
        <v>42</v>
      </c>
      <c r="E2380" s="1">
        <v>10</v>
      </c>
      <c r="F2380">
        <f t="shared" si="928"/>
        <v>1</v>
      </c>
      <c r="G2380">
        <f t="shared" si="929"/>
        <v>0</v>
      </c>
      <c r="H2380" s="4">
        <v>1.232</v>
      </c>
      <c r="I2380" s="4">
        <v>4.6900000000000004</v>
      </c>
      <c r="J2380" s="4">
        <v>1.25</v>
      </c>
      <c r="K2380" s="4">
        <v>4.46</v>
      </c>
      <c r="L2380" s="18">
        <f t="shared" si="930"/>
        <v>80</v>
      </c>
      <c r="M2380" s="18">
        <f t="shared" si="931"/>
        <v>20</v>
      </c>
      <c r="N2380" s="18">
        <f t="shared" si="932"/>
        <v>80</v>
      </c>
      <c r="O2380" s="18">
        <f t="shared" si="933"/>
        <v>20</v>
      </c>
      <c r="P2380" s="4">
        <f t="shared" si="934"/>
        <v>201410</v>
      </c>
      <c r="Q2380" s="23">
        <f t="shared" si="935"/>
        <v>1.232</v>
      </c>
      <c r="R2380" s="23">
        <f t="shared" si="936"/>
        <v>-4.5813475376133077</v>
      </c>
      <c r="S2380" s="22">
        <f t="shared" si="937"/>
        <v>-3.3493475376133075</v>
      </c>
      <c r="T2380" s="5">
        <f t="shared" si="938"/>
        <v>3.8068181818181821</v>
      </c>
      <c r="U2380" s="5"/>
      <c r="V2380" s="5"/>
      <c r="W2380" s="5">
        <f t="shared" si="939"/>
        <v>0.23199999999999998</v>
      </c>
      <c r="X2380" s="4">
        <f t="shared" si="940"/>
        <v>0.25</v>
      </c>
      <c r="Y2380" s="4">
        <f t="shared" si="941"/>
        <v>1.8000000000000016E-2</v>
      </c>
      <c r="Z2380" s="30">
        <f t="shared" si="942"/>
        <v>2014</v>
      </c>
      <c r="AA2380" s="4">
        <f t="shared" si="943"/>
        <v>-1</v>
      </c>
      <c r="AB2380" s="4">
        <f t="shared" si="944"/>
        <v>-1</v>
      </c>
      <c r="AC2380" s="4">
        <f t="shared" si="945"/>
        <v>0</v>
      </c>
      <c r="AD2380" s="4"/>
      <c r="AE2380" s="4">
        <f t="shared" si="946"/>
        <v>1.1688311688311637E-2</v>
      </c>
      <c r="AF2380" s="31">
        <f t="shared" si="947"/>
        <v>-0.76800000000000002</v>
      </c>
      <c r="AG2380" s="31">
        <f t="shared" si="948"/>
        <v>-0.75</v>
      </c>
      <c r="AH2380" s="3">
        <f t="shared" si="949"/>
        <v>0</v>
      </c>
      <c r="AI2380" s="40" t="b">
        <f t="shared" si="950"/>
        <v>0</v>
      </c>
      <c r="AJ2380" s="3">
        <f t="shared" si="951"/>
        <v>2.4302600472813296E-2</v>
      </c>
      <c r="AK2380" s="3">
        <f t="shared" si="952"/>
        <v>0.822621367670056</v>
      </c>
    </row>
    <row r="2381" spans="1:37" s="3" customFormat="1" x14ac:dyDescent="0.25">
      <c r="A2381" s="9">
        <v>41911</v>
      </c>
      <c r="B2381" s="1" t="s">
        <v>49</v>
      </c>
      <c r="C2381" s="1" t="s">
        <v>52</v>
      </c>
      <c r="D2381">
        <v>41</v>
      </c>
      <c r="E2381" s="1">
        <v>14</v>
      </c>
      <c r="F2381">
        <f t="shared" si="928"/>
        <v>1</v>
      </c>
      <c r="G2381">
        <f t="shared" si="929"/>
        <v>0</v>
      </c>
      <c r="H2381" s="4">
        <v>2.66</v>
      </c>
      <c r="I2381" s="4">
        <v>1.54</v>
      </c>
      <c r="J2381" s="4">
        <v>2.25</v>
      </c>
      <c r="K2381" s="4">
        <v>1.724</v>
      </c>
      <c r="L2381" s="18">
        <f t="shared" si="930"/>
        <v>30</v>
      </c>
      <c r="M2381" s="18">
        <f t="shared" si="931"/>
        <v>60</v>
      </c>
      <c r="N2381" s="18">
        <f t="shared" si="932"/>
        <v>40</v>
      </c>
      <c r="O2381" s="18">
        <f t="shared" si="933"/>
        <v>55</v>
      </c>
      <c r="P2381" s="4">
        <f t="shared" si="934"/>
        <v>201409</v>
      </c>
      <c r="Q2381" s="23">
        <f t="shared" si="935"/>
        <v>2.66</v>
      </c>
      <c r="R2381" s="23">
        <f t="shared" si="936"/>
        <v>-2.4542614904060684</v>
      </c>
      <c r="S2381" s="22">
        <f t="shared" si="937"/>
        <v>0.2057385095939317</v>
      </c>
      <c r="T2381" s="5">
        <f t="shared" si="938"/>
        <v>0.57894736842105265</v>
      </c>
      <c r="U2381" s="5"/>
      <c r="V2381" s="5"/>
      <c r="W2381" s="5">
        <f t="shared" si="939"/>
        <v>1.6600000000000001</v>
      </c>
      <c r="X2381" s="4">
        <f t="shared" si="940"/>
        <v>1.25</v>
      </c>
      <c r="Y2381" s="4">
        <f t="shared" si="941"/>
        <v>-0.41000000000000014</v>
      </c>
      <c r="Z2381" s="30">
        <f t="shared" si="942"/>
        <v>2014</v>
      </c>
      <c r="AA2381" s="4">
        <f t="shared" si="943"/>
        <v>-1</v>
      </c>
      <c r="AB2381" s="4">
        <f t="shared" si="944"/>
        <v>-1</v>
      </c>
      <c r="AC2381" s="4">
        <f t="shared" si="945"/>
        <v>0</v>
      </c>
      <c r="AD2381" s="4"/>
      <c r="AE2381" s="4">
        <f t="shared" si="946"/>
        <v>-6.850459482038429E-2</v>
      </c>
      <c r="AF2381" s="31">
        <f t="shared" si="947"/>
        <v>0.66000000000000014</v>
      </c>
      <c r="AG2381" s="31">
        <f t="shared" si="948"/>
        <v>0.25</v>
      </c>
      <c r="AH2381" s="3">
        <f t="shared" si="949"/>
        <v>1</v>
      </c>
      <c r="AI2381" s="40">
        <f t="shared" si="950"/>
        <v>4.4013746663642883E-2</v>
      </c>
      <c r="AJ2381" s="3">
        <f t="shared" si="951"/>
        <v>2.4666666666666726E-2</v>
      </c>
      <c r="AK2381" s="3">
        <f t="shared" si="952"/>
        <v>0.74970937921718839</v>
      </c>
    </row>
    <row r="2382" spans="1:37" s="3" customFormat="1" x14ac:dyDescent="0.25">
      <c r="A2382" s="9">
        <v>41910</v>
      </c>
      <c r="B2382" s="1" t="s">
        <v>37</v>
      </c>
      <c r="C2382" s="1" t="s">
        <v>42</v>
      </c>
      <c r="D2382">
        <v>38</v>
      </c>
      <c r="E2382" s="1">
        <v>17</v>
      </c>
      <c r="F2382">
        <f t="shared" si="928"/>
        <v>1</v>
      </c>
      <c r="G2382">
        <f t="shared" si="929"/>
        <v>0</v>
      </c>
      <c r="H2382" s="4">
        <v>2.42</v>
      </c>
      <c r="I2382" s="4">
        <v>1.6359999999999999</v>
      </c>
      <c r="J2382" s="4">
        <v>2.25</v>
      </c>
      <c r="K2382" s="4">
        <v>1.724</v>
      </c>
      <c r="L2382" s="18">
        <f t="shared" si="930"/>
        <v>40</v>
      </c>
      <c r="M2382" s="18">
        <f t="shared" si="931"/>
        <v>60</v>
      </c>
      <c r="N2382" s="18">
        <f t="shared" si="932"/>
        <v>40</v>
      </c>
      <c r="O2382" s="18">
        <f t="shared" si="933"/>
        <v>55</v>
      </c>
      <c r="P2382" s="4">
        <f t="shared" si="934"/>
        <v>201409</v>
      </c>
      <c r="Q2382" s="23">
        <f t="shared" si="935"/>
        <v>2.42</v>
      </c>
      <c r="R2382" s="23">
        <f t="shared" si="936"/>
        <v>-2.2765523961378338</v>
      </c>
      <c r="S2382" s="22">
        <f t="shared" si="937"/>
        <v>0.14344760386216615</v>
      </c>
      <c r="T2382" s="5">
        <f t="shared" si="938"/>
        <v>0.67603305785123968</v>
      </c>
      <c r="U2382" s="5"/>
      <c r="V2382" s="5"/>
      <c r="W2382" s="5">
        <f t="shared" si="939"/>
        <v>1.42</v>
      </c>
      <c r="X2382" s="4">
        <f t="shared" si="940"/>
        <v>1.25</v>
      </c>
      <c r="Y2382" s="4">
        <f t="shared" si="941"/>
        <v>-0.16999999999999993</v>
      </c>
      <c r="Z2382" s="30">
        <f t="shared" si="942"/>
        <v>2014</v>
      </c>
      <c r="AA2382" s="4">
        <f t="shared" si="943"/>
        <v>-1</v>
      </c>
      <c r="AB2382" s="4">
        <f t="shared" si="944"/>
        <v>-1</v>
      </c>
      <c r="AC2382" s="4">
        <f t="shared" si="945"/>
        <v>0</v>
      </c>
      <c r="AD2382" s="4"/>
      <c r="AE2382" s="4">
        <f t="shared" si="946"/>
        <v>-3.122130394857664E-2</v>
      </c>
      <c r="AF2382" s="31">
        <f t="shared" si="947"/>
        <v>0.41999999999999993</v>
      </c>
      <c r="AG2382" s="31">
        <f t="shared" si="948"/>
        <v>0.25</v>
      </c>
      <c r="AH2382" s="3">
        <f t="shared" si="949"/>
        <v>1</v>
      </c>
      <c r="AI2382" s="40" t="b">
        <f t="shared" si="950"/>
        <v>0</v>
      </c>
      <c r="AJ2382" s="3">
        <f t="shared" si="951"/>
        <v>2.3885601577909421E-2</v>
      </c>
      <c r="AK2382" s="3">
        <f t="shared" si="952"/>
        <v>0.74123793058529452</v>
      </c>
    </row>
    <row r="2383" spans="1:37" s="3" customFormat="1" x14ac:dyDescent="0.25">
      <c r="A2383" s="9">
        <v>41910</v>
      </c>
      <c r="B2383" s="1" t="s">
        <v>60</v>
      </c>
      <c r="C2383" s="1" t="s">
        <v>41</v>
      </c>
      <c r="D2383">
        <v>41</v>
      </c>
      <c r="E2383" s="1">
        <v>28</v>
      </c>
      <c r="F2383">
        <f t="shared" si="928"/>
        <v>1</v>
      </c>
      <c r="G2383">
        <f t="shared" si="929"/>
        <v>0</v>
      </c>
      <c r="H2383" s="4">
        <v>2.25</v>
      </c>
      <c r="I2383" s="4">
        <v>1.724</v>
      </c>
      <c r="J2383" s="4">
        <v>3.06</v>
      </c>
      <c r="K2383" s="4">
        <v>1.4319999999999999</v>
      </c>
      <c r="L2383" s="18">
        <f t="shared" si="930"/>
        <v>40</v>
      </c>
      <c r="M2383" s="18">
        <f t="shared" si="931"/>
        <v>55</v>
      </c>
      <c r="N2383" s="18">
        <f t="shared" si="932"/>
        <v>30</v>
      </c>
      <c r="O2383" s="18">
        <f t="shared" si="933"/>
        <v>65</v>
      </c>
      <c r="P2383" s="4">
        <f t="shared" si="934"/>
        <v>201409</v>
      </c>
      <c r="Q2383" s="23">
        <f t="shared" si="935"/>
        <v>2.25</v>
      </c>
      <c r="R2383" s="23">
        <f t="shared" si="936"/>
        <v>-2.1812154696132597</v>
      </c>
      <c r="S2383" s="22">
        <f t="shared" si="937"/>
        <v>6.8784530386740261E-2</v>
      </c>
      <c r="T2383" s="5">
        <f t="shared" si="938"/>
        <v>0.76622222222222225</v>
      </c>
      <c r="U2383" s="5"/>
      <c r="V2383" s="5"/>
      <c r="W2383" s="5">
        <f t="shared" si="939"/>
        <v>1.25</v>
      </c>
      <c r="X2383" s="4">
        <f t="shared" si="940"/>
        <v>2.06</v>
      </c>
      <c r="Y2383" s="4">
        <f t="shared" si="941"/>
        <v>0.81</v>
      </c>
      <c r="Z2383" s="30">
        <f t="shared" si="942"/>
        <v>2014</v>
      </c>
      <c r="AA2383" s="4">
        <f t="shared" si="943"/>
        <v>-1</v>
      </c>
      <c r="AB2383" s="4">
        <f t="shared" si="944"/>
        <v>-1</v>
      </c>
      <c r="AC2383" s="4">
        <f t="shared" si="945"/>
        <v>0</v>
      </c>
      <c r="AD2383" s="4"/>
      <c r="AE2383" s="4">
        <f t="shared" si="946"/>
        <v>0.11764705882352938</v>
      </c>
      <c r="AF2383" s="31">
        <f t="shared" si="947"/>
        <v>0.25</v>
      </c>
      <c r="AG2383" s="31">
        <f t="shared" si="948"/>
        <v>1.06</v>
      </c>
      <c r="AH2383" s="3">
        <f t="shared" si="949"/>
        <v>1</v>
      </c>
      <c r="AI2383" s="40">
        <f t="shared" si="950"/>
        <v>9.3156210666788031E-2</v>
      </c>
      <c r="AJ2383" s="3">
        <f t="shared" si="951"/>
        <v>2.3905385002516377E-2</v>
      </c>
      <c r="AK2383" s="3">
        <f t="shared" si="952"/>
        <v>0.73588789684023159</v>
      </c>
    </row>
    <row r="2384" spans="1:37" s="3" customFormat="1" x14ac:dyDescent="0.25">
      <c r="A2384" s="9">
        <v>41910</v>
      </c>
      <c r="B2384" s="1" t="s">
        <v>38</v>
      </c>
      <c r="C2384" s="1" t="s">
        <v>55</v>
      </c>
      <c r="D2384">
        <v>26</v>
      </c>
      <c r="E2384" s="1">
        <v>21</v>
      </c>
      <c r="F2384">
        <f t="shared" si="928"/>
        <v>1</v>
      </c>
      <c r="G2384">
        <f t="shared" si="929"/>
        <v>0</v>
      </c>
      <c r="H2384" s="4">
        <v>1.3839999999999999</v>
      </c>
      <c r="I2384" s="4">
        <v>3.31</v>
      </c>
      <c r="J2384" s="4">
        <v>1.48</v>
      </c>
      <c r="K2384" s="4">
        <v>2.86</v>
      </c>
      <c r="L2384" s="18">
        <f t="shared" si="930"/>
        <v>70</v>
      </c>
      <c r="M2384" s="18">
        <f t="shared" si="931"/>
        <v>30</v>
      </c>
      <c r="N2384" s="18">
        <f t="shared" si="932"/>
        <v>65</v>
      </c>
      <c r="O2384" s="18">
        <f t="shared" si="933"/>
        <v>30</v>
      </c>
      <c r="P2384" s="4">
        <f t="shared" si="934"/>
        <v>201409</v>
      </c>
      <c r="Q2384" s="23">
        <f t="shared" si="935"/>
        <v>1.3839999999999999</v>
      </c>
      <c r="R2384" s="23">
        <f t="shared" si="936"/>
        <v>-3.0370670995671003</v>
      </c>
      <c r="S2384" s="22">
        <f t="shared" si="937"/>
        <v>-1.6530670995671004</v>
      </c>
      <c r="T2384" s="5">
        <f t="shared" si="938"/>
        <v>2.3916184971098269</v>
      </c>
      <c r="U2384" s="5"/>
      <c r="V2384" s="5"/>
      <c r="W2384" s="5">
        <f t="shared" si="939"/>
        <v>0.3839999999999999</v>
      </c>
      <c r="X2384" s="4">
        <f t="shared" si="940"/>
        <v>0.48</v>
      </c>
      <c r="Y2384" s="4">
        <f t="shared" si="941"/>
        <v>9.6000000000000085E-2</v>
      </c>
      <c r="Z2384" s="30">
        <f t="shared" si="942"/>
        <v>2014</v>
      </c>
      <c r="AA2384" s="4">
        <f t="shared" si="943"/>
        <v>-1</v>
      </c>
      <c r="AB2384" s="4">
        <f t="shared" si="944"/>
        <v>-1</v>
      </c>
      <c r="AC2384" s="4">
        <f t="shared" si="945"/>
        <v>0</v>
      </c>
      <c r="AD2384" s="4"/>
      <c r="AE2384" s="4">
        <f t="shared" si="946"/>
        <v>4.6867676925480439E-2</v>
      </c>
      <c r="AF2384" s="31">
        <f t="shared" si="947"/>
        <v>-0.6160000000000001</v>
      </c>
      <c r="AG2384" s="31">
        <f t="shared" si="948"/>
        <v>-0.52</v>
      </c>
      <c r="AH2384" s="3">
        <f t="shared" si="949"/>
        <v>1</v>
      </c>
      <c r="AI2384" s="40">
        <f t="shared" si="950"/>
        <v>2.2209520698946772E-2</v>
      </c>
      <c r="AJ2384" s="3">
        <f t="shared" si="951"/>
        <v>2.4064763527907984E-2</v>
      </c>
      <c r="AK2384" s="3">
        <f t="shared" si="952"/>
        <v>0.77632630227491273</v>
      </c>
    </row>
    <row r="2385" spans="1:37" s="3" customFormat="1" x14ac:dyDescent="0.25">
      <c r="A2385" s="9">
        <v>41910</v>
      </c>
      <c r="B2385" s="1" t="s">
        <v>64</v>
      </c>
      <c r="C2385" s="1" t="s">
        <v>56</v>
      </c>
      <c r="D2385">
        <v>33</v>
      </c>
      <c r="E2385" s="1">
        <v>14</v>
      </c>
      <c r="F2385">
        <f t="shared" si="928"/>
        <v>1</v>
      </c>
      <c r="G2385">
        <f t="shared" si="929"/>
        <v>0</v>
      </c>
      <c r="H2385" s="4">
        <v>1.111</v>
      </c>
      <c r="I2385" s="4">
        <v>8.0399999999999991</v>
      </c>
      <c r="J2385" s="4">
        <v>1.181</v>
      </c>
      <c r="K2385" s="4">
        <v>5.61</v>
      </c>
      <c r="L2385" s="18">
        <f t="shared" si="930"/>
        <v>90</v>
      </c>
      <c r="M2385" s="18">
        <f t="shared" si="931"/>
        <v>10</v>
      </c>
      <c r="N2385" s="18">
        <f t="shared" si="932"/>
        <v>80</v>
      </c>
      <c r="O2385" s="18">
        <f t="shared" si="933"/>
        <v>15</v>
      </c>
      <c r="P2385" s="4">
        <f t="shared" si="934"/>
        <v>201409</v>
      </c>
      <c r="Q2385" s="23">
        <f t="shared" si="935"/>
        <v>1.111</v>
      </c>
      <c r="R2385" s="23">
        <f t="shared" si="936"/>
        <v>-9.1510544635544644</v>
      </c>
      <c r="S2385" s="22">
        <f t="shared" si="937"/>
        <v>-8.0400544635544637</v>
      </c>
      <c r="T2385" s="5">
        <f t="shared" si="938"/>
        <v>7.2367236723672361</v>
      </c>
      <c r="U2385" s="5"/>
      <c r="V2385" s="5"/>
      <c r="W2385" s="5">
        <f t="shared" si="939"/>
        <v>0.11099999999999999</v>
      </c>
      <c r="X2385" s="4">
        <f t="shared" si="940"/>
        <v>0.18100000000000005</v>
      </c>
      <c r="Y2385" s="4">
        <f t="shared" si="941"/>
        <v>7.0000000000000062E-2</v>
      </c>
      <c r="Z2385" s="30">
        <f t="shared" si="942"/>
        <v>2014</v>
      </c>
      <c r="AA2385" s="4">
        <f t="shared" si="943"/>
        <v>-1</v>
      </c>
      <c r="AB2385" s="4">
        <f t="shared" si="944"/>
        <v>-1</v>
      </c>
      <c r="AC2385" s="4">
        <f t="shared" si="945"/>
        <v>0</v>
      </c>
      <c r="AD2385" s="4"/>
      <c r="AE2385" s="4">
        <f t="shared" si="946"/>
        <v>5.3349958196497016E-2</v>
      </c>
      <c r="AF2385" s="31">
        <f t="shared" si="947"/>
        <v>-0.88900000000000001</v>
      </c>
      <c r="AG2385" s="31">
        <f t="shared" si="948"/>
        <v>-0.81899999999999995</v>
      </c>
      <c r="AH2385" s="3">
        <f t="shared" si="949"/>
        <v>1</v>
      </c>
      <c r="AI2385" s="40">
        <f t="shared" si="950"/>
        <v>2.8881839742860627E-2</v>
      </c>
      <c r="AJ2385" s="3">
        <f t="shared" si="951"/>
        <v>2.3883728554256356E-2</v>
      </c>
      <c r="AK2385" s="3">
        <f t="shared" si="952"/>
        <v>0.88530926393531484</v>
      </c>
    </row>
    <row r="2386" spans="1:37" s="3" customFormat="1" x14ac:dyDescent="0.25">
      <c r="A2386" s="9">
        <v>41910</v>
      </c>
      <c r="B2386" s="1" t="s">
        <v>43</v>
      </c>
      <c r="C2386" s="1" t="s">
        <v>40</v>
      </c>
      <c r="D2386">
        <v>38</v>
      </c>
      <c r="E2386" s="1">
        <v>10</v>
      </c>
      <c r="F2386">
        <f t="shared" si="928"/>
        <v>1</v>
      </c>
      <c r="G2386">
        <f t="shared" si="929"/>
        <v>0</v>
      </c>
      <c r="H2386" s="4">
        <v>1.571</v>
      </c>
      <c r="I2386" s="4">
        <v>2.58</v>
      </c>
      <c r="J2386" s="4">
        <v>1.641</v>
      </c>
      <c r="K2386" s="4">
        <v>2.41</v>
      </c>
      <c r="L2386" s="18">
        <f t="shared" si="930"/>
        <v>60</v>
      </c>
      <c r="M2386" s="18">
        <f t="shared" si="931"/>
        <v>35</v>
      </c>
      <c r="N2386" s="18">
        <f t="shared" si="932"/>
        <v>60</v>
      </c>
      <c r="O2386" s="18">
        <f t="shared" si="933"/>
        <v>40</v>
      </c>
      <c r="P2386" s="4">
        <f t="shared" si="934"/>
        <v>201409</v>
      </c>
      <c r="Q2386" s="23">
        <f t="shared" si="935"/>
        <v>1.571</v>
      </c>
      <c r="R2386" s="23">
        <f t="shared" si="936"/>
        <v>-2.3842248775188986</v>
      </c>
      <c r="S2386" s="22">
        <f t="shared" si="937"/>
        <v>-0.8132248775188986</v>
      </c>
      <c r="T2386" s="5">
        <f t="shared" si="938"/>
        <v>1.6422660725652451</v>
      </c>
      <c r="U2386" s="5"/>
      <c r="V2386" s="5"/>
      <c r="W2386" s="5">
        <f t="shared" si="939"/>
        <v>0.57099999999999995</v>
      </c>
      <c r="X2386" s="4">
        <f t="shared" si="940"/>
        <v>0.64100000000000001</v>
      </c>
      <c r="Y2386" s="4">
        <f t="shared" si="941"/>
        <v>7.0000000000000062E-2</v>
      </c>
      <c r="Z2386" s="30">
        <f t="shared" si="942"/>
        <v>2014</v>
      </c>
      <c r="AA2386" s="4">
        <f t="shared" si="943"/>
        <v>-1</v>
      </c>
      <c r="AB2386" s="4">
        <f t="shared" si="944"/>
        <v>-1</v>
      </c>
      <c r="AC2386" s="4">
        <f t="shared" si="945"/>
        <v>0</v>
      </c>
      <c r="AD2386" s="4"/>
      <c r="AE2386" s="4">
        <f t="shared" si="946"/>
        <v>2.7152715795239146E-2</v>
      </c>
      <c r="AF2386" s="31">
        <f t="shared" si="947"/>
        <v>-0.42900000000000005</v>
      </c>
      <c r="AG2386" s="31">
        <f t="shared" si="948"/>
        <v>-0.35899999999999999</v>
      </c>
      <c r="AH2386" s="3">
        <f t="shared" si="949"/>
        <v>1</v>
      </c>
      <c r="AI2386" s="40" t="b">
        <f t="shared" si="950"/>
        <v>0</v>
      </c>
      <c r="AJ2386" s="3">
        <f t="shared" si="951"/>
        <v>2.3565405926282756E-2</v>
      </c>
      <c r="AK2386" s="3">
        <f t="shared" si="952"/>
        <v>0.74732576972816511</v>
      </c>
    </row>
    <row r="2387" spans="1:37" s="3" customFormat="1" x14ac:dyDescent="0.25">
      <c r="A2387" s="9">
        <v>41910</v>
      </c>
      <c r="B2387" s="1" t="s">
        <v>45</v>
      </c>
      <c r="C2387" s="1" t="s">
        <v>62</v>
      </c>
      <c r="D2387">
        <v>17</v>
      </c>
      <c r="E2387" s="1">
        <v>38</v>
      </c>
      <c r="F2387">
        <f t="shared" si="928"/>
        <v>0</v>
      </c>
      <c r="G2387">
        <f t="shared" si="929"/>
        <v>1</v>
      </c>
      <c r="H2387" s="4">
        <v>2.13</v>
      </c>
      <c r="I2387" s="4">
        <v>1.8</v>
      </c>
      <c r="J2387" s="4">
        <v>2.11</v>
      </c>
      <c r="K2387" s="4">
        <v>1.8129999999999999</v>
      </c>
      <c r="L2387" s="18">
        <f t="shared" si="930"/>
        <v>40</v>
      </c>
      <c r="M2387" s="18">
        <f t="shared" si="931"/>
        <v>55</v>
      </c>
      <c r="N2387" s="18">
        <f t="shared" si="932"/>
        <v>45</v>
      </c>
      <c r="O2387" s="18">
        <f t="shared" si="933"/>
        <v>55</v>
      </c>
      <c r="P2387" s="4">
        <f t="shared" si="934"/>
        <v>201409</v>
      </c>
      <c r="Q2387" s="23">
        <f t="shared" si="935"/>
        <v>1.1833333333333333</v>
      </c>
      <c r="R2387" s="23">
        <f t="shared" si="936"/>
        <v>-2.1349557522123894</v>
      </c>
      <c r="S2387" s="22">
        <f t="shared" si="937"/>
        <v>-0.95162241887905608</v>
      </c>
      <c r="T2387" s="5">
        <f t="shared" si="938"/>
        <v>0.84507042253521136</v>
      </c>
      <c r="U2387" s="5"/>
      <c r="V2387" s="5"/>
      <c r="W2387" s="5">
        <f t="shared" si="939"/>
        <v>-1</v>
      </c>
      <c r="X2387" s="4">
        <f t="shared" si="940"/>
        <v>-1</v>
      </c>
      <c r="Y2387" s="4">
        <f t="shared" si="941"/>
        <v>0</v>
      </c>
      <c r="Z2387" s="30">
        <f t="shared" si="942"/>
        <v>2014</v>
      </c>
      <c r="AA2387" s="4">
        <f t="shared" si="943"/>
        <v>0.8</v>
      </c>
      <c r="AB2387" s="4">
        <f t="shared" si="944"/>
        <v>0.81299999999999994</v>
      </c>
      <c r="AC2387" s="4">
        <f t="shared" si="945"/>
        <v>1.2999999999999901E-2</v>
      </c>
      <c r="AD2387" s="4"/>
      <c r="AE2387" s="4">
        <f t="shared" si="946"/>
        <v>-4.4500812139821599E-3</v>
      </c>
      <c r="AF2387" s="31">
        <f t="shared" si="947"/>
        <v>-0.19999999999999996</v>
      </c>
      <c r="AG2387" s="31">
        <f t="shared" si="948"/>
        <v>-0.18700000000000006</v>
      </c>
      <c r="AH2387" s="3">
        <f t="shared" si="949"/>
        <v>0</v>
      </c>
      <c r="AI2387" s="40" t="b">
        <f t="shared" si="950"/>
        <v>0</v>
      </c>
      <c r="AJ2387" s="3">
        <f t="shared" si="951"/>
        <v>2.442748091603042E-2</v>
      </c>
      <c r="AK2387" s="3">
        <f t="shared" si="952"/>
        <v>0.73264498601182237</v>
      </c>
    </row>
    <row r="2388" spans="1:37" s="3" customFormat="1" x14ac:dyDescent="0.25">
      <c r="A2388" s="9">
        <v>41910</v>
      </c>
      <c r="B2388" s="1" t="s">
        <v>47</v>
      </c>
      <c r="C2388" s="1" t="s">
        <v>46</v>
      </c>
      <c r="D2388">
        <v>23</v>
      </c>
      <c r="E2388" s="1">
        <v>17</v>
      </c>
      <c r="F2388">
        <f t="shared" si="928"/>
        <v>1</v>
      </c>
      <c r="G2388">
        <f t="shared" si="929"/>
        <v>0</v>
      </c>
      <c r="H2388" s="4">
        <v>1.571</v>
      </c>
      <c r="I2388" s="4">
        <v>2.58</v>
      </c>
      <c r="J2388" s="4">
        <v>1.746</v>
      </c>
      <c r="K2388" s="4">
        <v>2.21</v>
      </c>
      <c r="L2388" s="18">
        <f t="shared" si="930"/>
        <v>60</v>
      </c>
      <c r="M2388" s="18">
        <f t="shared" si="931"/>
        <v>35</v>
      </c>
      <c r="N2388" s="18">
        <f t="shared" si="932"/>
        <v>55</v>
      </c>
      <c r="O2388" s="18">
        <f t="shared" si="933"/>
        <v>45</v>
      </c>
      <c r="P2388" s="4">
        <f t="shared" si="934"/>
        <v>201409</v>
      </c>
      <c r="Q2388" s="23">
        <f t="shared" si="935"/>
        <v>1.571</v>
      </c>
      <c r="R2388" s="23">
        <f t="shared" si="936"/>
        <v>-2.3842248775188986</v>
      </c>
      <c r="S2388" s="22">
        <f t="shared" si="937"/>
        <v>-0.8132248775188986</v>
      </c>
      <c r="T2388" s="5">
        <f t="shared" si="938"/>
        <v>1.6422660725652451</v>
      </c>
      <c r="U2388" s="5"/>
      <c r="V2388" s="5"/>
      <c r="W2388" s="5">
        <f t="shared" si="939"/>
        <v>0.57099999999999995</v>
      </c>
      <c r="X2388" s="4">
        <f t="shared" si="940"/>
        <v>0.746</v>
      </c>
      <c r="Y2388" s="4">
        <f t="shared" si="941"/>
        <v>0.17500000000000004</v>
      </c>
      <c r="Z2388" s="30">
        <f t="shared" si="942"/>
        <v>2014</v>
      </c>
      <c r="AA2388" s="4">
        <f t="shared" si="943"/>
        <v>-1</v>
      </c>
      <c r="AB2388" s="4">
        <f t="shared" si="944"/>
        <v>-1</v>
      </c>
      <c r="AC2388" s="4">
        <f t="shared" si="945"/>
        <v>0</v>
      </c>
      <c r="AD2388" s="4"/>
      <c r="AE2388" s="4">
        <f t="shared" si="946"/>
        <v>6.3799551288641676E-2</v>
      </c>
      <c r="AF2388" s="31">
        <f t="shared" si="947"/>
        <v>-0.42900000000000005</v>
      </c>
      <c r="AG2388" s="31">
        <f t="shared" si="948"/>
        <v>-0.254</v>
      </c>
      <c r="AH2388" s="3">
        <f t="shared" si="949"/>
        <v>1</v>
      </c>
      <c r="AI2388" s="40">
        <f t="shared" si="950"/>
        <v>3.9665414635445817E-2</v>
      </c>
      <c r="AJ2388" s="3">
        <f t="shared" si="951"/>
        <v>2.3565405926282756E-2</v>
      </c>
      <c r="AK2388" s="3">
        <f t="shared" si="952"/>
        <v>0.74732576972816511</v>
      </c>
    </row>
    <row r="2389" spans="1:37" s="3" customFormat="1" x14ac:dyDescent="0.25">
      <c r="A2389" s="9">
        <v>41910</v>
      </c>
      <c r="B2389" s="1" t="s">
        <v>36</v>
      </c>
      <c r="C2389" s="1" t="s">
        <v>50</v>
      </c>
      <c r="D2389">
        <v>41</v>
      </c>
      <c r="E2389" s="1">
        <v>17</v>
      </c>
      <c r="F2389">
        <f t="shared" si="928"/>
        <v>1</v>
      </c>
      <c r="G2389">
        <f t="shared" si="929"/>
        <v>0</v>
      </c>
      <c r="H2389" s="4">
        <v>1.294</v>
      </c>
      <c r="I2389" s="4">
        <v>3.97</v>
      </c>
      <c r="J2389" s="4">
        <v>1.3029999999999999</v>
      </c>
      <c r="K2389" s="4">
        <v>3.89</v>
      </c>
      <c r="L2389" s="18">
        <f t="shared" si="930"/>
        <v>70</v>
      </c>
      <c r="M2389" s="18">
        <f t="shared" si="931"/>
        <v>25</v>
      </c>
      <c r="N2389" s="18">
        <f t="shared" si="932"/>
        <v>75</v>
      </c>
      <c r="O2389" s="18">
        <f t="shared" si="933"/>
        <v>25</v>
      </c>
      <c r="P2389" s="4">
        <f t="shared" si="934"/>
        <v>201409</v>
      </c>
      <c r="Q2389" s="23">
        <f t="shared" si="935"/>
        <v>1.294</v>
      </c>
      <c r="R2389" s="23">
        <f t="shared" si="936"/>
        <v>-3.7380608809180229</v>
      </c>
      <c r="S2389" s="22">
        <f t="shared" si="937"/>
        <v>-2.4440608809180229</v>
      </c>
      <c r="T2389" s="5">
        <f t="shared" si="938"/>
        <v>3.0680061823802163</v>
      </c>
      <c r="U2389" s="5"/>
      <c r="V2389" s="5"/>
      <c r="W2389" s="5">
        <f t="shared" si="939"/>
        <v>0.29400000000000004</v>
      </c>
      <c r="X2389" s="4">
        <f t="shared" si="940"/>
        <v>0.30299999999999994</v>
      </c>
      <c r="Y2389" s="4">
        <f t="shared" si="941"/>
        <v>8.999999999999897E-3</v>
      </c>
      <c r="Z2389" s="30">
        <f t="shared" si="942"/>
        <v>2014</v>
      </c>
      <c r="AA2389" s="4">
        <f t="shared" si="943"/>
        <v>-1</v>
      </c>
      <c r="AB2389" s="4">
        <f t="shared" si="944"/>
        <v>-1</v>
      </c>
      <c r="AC2389" s="4">
        <f t="shared" si="945"/>
        <v>0</v>
      </c>
      <c r="AD2389" s="4"/>
      <c r="AE2389" s="4">
        <f t="shared" si="946"/>
        <v>5.3378186826025242E-3</v>
      </c>
      <c r="AF2389" s="31">
        <f t="shared" si="947"/>
        <v>-0.70599999999999996</v>
      </c>
      <c r="AG2389" s="31">
        <f t="shared" si="948"/>
        <v>-0.69700000000000006</v>
      </c>
      <c r="AH2389" s="3">
        <f t="shared" si="949"/>
        <v>0</v>
      </c>
      <c r="AI2389" s="40" t="b">
        <f t="shared" si="950"/>
        <v>0</v>
      </c>
      <c r="AJ2389" s="3">
        <f t="shared" si="951"/>
        <v>2.4091945288753691E-2</v>
      </c>
      <c r="AK2389" s="3">
        <f t="shared" si="952"/>
        <v>0.80053517770184102</v>
      </c>
    </row>
    <row r="2390" spans="1:37" s="3" customFormat="1" x14ac:dyDescent="0.25">
      <c r="A2390" s="9">
        <v>41910</v>
      </c>
      <c r="B2390" s="1" t="s">
        <v>53</v>
      </c>
      <c r="C2390" s="1" t="s">
        <v>33</v>
      </c>
      <c r="D2390">
        <v>17</v>
      </c>
      <c r="E2390" s="1">
        <v>24</v>
      </c>
      <c r="F2390">
        <f t="shared" si="928"/>
        <v>0</v>
      </c>
      <c r="G2390">
        <f t="shared" si="929"/>
        <v>1</v>
      </c>
      <c r="H2390" s="4">
        <v>2.13</v>
      </c>
      <c r="I2390" s="4">
        <v>1.8</v>
      </c>
      <c r="J2390" s="4">
        <v>1.84</v>
      </c>
      <c r="K2390" s="4">
        <v>2.08</v>
      </c>
      <c r="L2390" s="18">
        <f t="shared" si="930"/>
        <v>40</v>
      </c>
      <c r="M2390" s="18">
        <f t="shared" si="931"/>
        <v>55</v>
      </c>
      <c r="N2390" s="18">
        <f t="shared" si="932"/>
        <v>50</v>
      </c>
      <c r="O2390" s="18">
        <f t="shared" si="933"/>
        <v>45</v>
      </c>
      <c r="P2390" s="4">
        <f t="shared" si="934"/>
        <v>201409</v>
      </c>
      <c r="Q2390" s="23">
        <f t="shared" si="935"/>
        <v>1.1833333333333333</v>
      </c>
      <c r="R2390" s="23">
        <f t="shared" si="936"/>
        <v>-2.1349557522123894</v>
      </c>
      <c r="S2390" s="22">
        <f t="shared" si="937"/>
        <v>-0.95162241887905608</v>
      </c>
      <c r="T2390" s="5">
        <f t="shared" si="938"/>
        <v>0.84507042253521136</v>
      </c>
      <c r="U2390" s="5"/>
      <c r="V2390" s="5"/>
      <c r="W2390" s="5">
        <f t="shared" si="939"/>
        <v>-1</v>
      </c>
      <c r="X2390" s="4">
        <f t="shared" si="940"/>
        <v>-1</v>
      </c>
      <c r="Y2390" s="4">
        <f t="shared" si="941"/>
        <v>0</v>
      </c>
      <c r="Z2390" s="30">
        <f t="shared" si="942"/>
        <v>2014</v>
      </c>
      <c r="AA2390" s="4">
        <f t="shared" si="943"/>
        <v>0.8</v>
      </c>
      <c r="AB2390" s="4">
        <f t="shared" si="944"/>
        <v>1.08</v>
      </c>
      <c r="AC2390" s="4">
        <f t="shared" si="945"/>
        <v>0.28000000000000003</v>
      </c>
      <c r="AD2390" s="4"/>
      <c r="AE2390" s="4">
        <f t="shared" si="946"/>
        <v>-7.3994692794447814E-2</v>
      </c>
      <c r="AF2390" s="31">
        <f t="shared" si="947"/>
        <v>-0.19999999999999996</v>
      </c>
      <c r="AG2390" s="31">
        <f t="shared" si="948"/>
        <v>8.0000000000000071E-2</v>
      </c>
      <c r="AH2390" s="3">
        <f t="shared" si="949"/>
        <v>1</v>
      </c>
      <c r="AI2390" s="40">
        <f t="shared" si="950"/>
        <v>4.9747201155651899E-2</v>
      </c>
      <c r="AJ2390" s="3">
        <f t="shared" si="951"/>
        <v>2.442748091603042E-2</v>
      </c>
      <c r="AK2390" s="3">
        <f t="shared" si="952"/>
        <v>0.73264498601182237</v>
      </c>
    </row>
    <row r="2391" spans="1:37" s="3" customFormat="1" x14ac:dyDescent="0.25">
      <c r="A2391" s="9">
        <v>41910</v>
      </c>
      <c r="B2391" s="1" t="s">
        <v>54</v>
      </c>
      <c r="C2391" s="1" t="s">
        <v>51</v>
      </c>
      <c r="D2391">
        <v>14</v>
      </c>
      <c r="E2391" s="1">
        <v>38</v>
      </c>
      <c r="F2391">
        <f t="shared" si="928"/>
        <v>0</v>
      </c>
      <c r="G2391">
        <f t="shared" si="929"/>
        <v>1</v>
      </c>
      <c r="H2391" s="4">
        <v>2.82</v>
      </c>
      <c r="I2391" s="4">
        <v>1.492</v>
      </c>
      <c r="J2391" s="4">
        <v>2.71</v>
      </c>
      <c r="K2391" s="4">
        <v>1.526</v>
      </c>
      <c r="L2391" s="18">
        <f t="shared" si="930"/>
        <v>30</v>
      </c>
      <c r="M2391" s="18">
        <f t="shared" si="931"/>
        <v>65</v>
      </c>
      <c r="N2391" s="18">
        <f t="shared" si="932"/>
        <v>35</v>
      </c>
      <c r="O2391" s="18">
        <f t="shared" si="933"/>
        <v>65</v>
      </c>
      <c r="P2391" s="4">
        <f t="shared" si="934"/>
        <v>201409</v>
      </c>
      <c r="Q2391" s="23">
        <f t="shared" si="935"/>
        <v>1.8900804289544235</v>
      </c>
      <c r="R2391" s="23">
        <f t="shared" si="936"/>
        <v>-2.5819708746538019</v>
      </c>
      <c r="S2391" s="22">
        <f t="shared" si="937"/>
        <v>-0.69189044569937841</v>
      </c>
      <c r="T2391" s="5">
        <f t="shared" si="938"/>
        <v>0.52907801418439715</v>
      </c>
      <c r="U2391" s="5"/>
      <c r="V2391" s="5"/>
      <c r="W2391" s="5">
        <f t="shared" si="939"/>
        <v>-1</v>
      </c>
      <c r="X2391" s="4">
        <f t="shared" si="940"/>
        <v>-1</v>
      </c>
      <c r="Y2391" s="4">
        <f t="shared" si="941"/>
        <v>0</v>
      </c>
      <c r="Z2391" s="30">
        <f t="shared" si="942"/>
        <v>2014</v>
      </c>
      <c r="AA2391" s="4">
        <f t="shared" si="943"/>
        <v>0.49199999999999999</v>
      </c>
      <c r="AB2391" s="4">
        <f t="shared" si="944"/>
        <v>0.52600000000000002</v>
      </c>
      <c r="AC2391" s="4">
        <f t="shared" si="945"/>
        <v>3.400000000000003E-2</v>
      </c>
      <c r="AD2391" s="4"/>
      <c r="AE2391" s="4">
        <f t="shared" si="946"/>
        <v>-1.439376095888617E-2</v>
      </c>
      <c r="AF2391" s="31">
        <f t="shared" si="947"/>
        <v>-0.50800000000000001</v>
      </c>
      <c r="AG2391" s="31">
        <f t="shared" si="948"/>
        <v>-0.47399999999999998</v>
      </c>
      <c r="AH2391" s="3">
        <f t="shared" si="949"/>
        <v>0</v>
      </c>
      <c r="AI2391" s="40" t="b">
        <f t="shared" si="950"/>
        <v>0</v>
      </c>
      <c r="AJ2391" s="3">
        <f t="shared" si="951"/>
        <v>2.4248608534322647E-2</v>
      </c>
      <c r="AK2391" s="3">
        <f t="shared" si="952"/>
        <v>0.75641929155465437</v>
      </c>
    </row>
    <row r="2392" spans="1:37" s="3" customFormat="1" x14ac:dyDescent="0.25">
      <c r="A2392" s="9">
        <v>41910</v>
      </c>
      <c r="B2392" s="1" t="s">
        <v>57</v>
      </c>
      <c r="C2392" s="1" t="s">
        <v>39</v>
      </c>
      <c r="D2392">
        <v>24</v>
      </c>
      <c r="E2392" s="1">
        <v>27</v>
      </c>
      <c r="F2392">
        <f t="shared" si="928"/>
        <v>0</v>
      </c>
      <c r="G2392">
        <f t="shared" si="929"/>
        <v>1</v>
      </c>
      <c r="H2392" s="4">
        <v>1.294</v>
      </c>
      <c r="I2392" s="4">
        <v>3.97</v>
      </c>
      <c r="J2392" s="4">
        <v>1.2889999999999999</v>
      </c>
      <c r="K2392" s="4">
        <v>4.01</v>
      </c>
      <c r="L2392" s="18">
        <f t="shared" si="930"/>
        <v>70</v>
      </c>
      <c r="M2392" s="18">
        <f t="shared" si="931"/>
        <v>25</v>
      </c>
      <c r="N2392" s="18">
        <f t="shared" si="932"/>
        <v>75</v>
      </c>
      <c r="O2392" s="18">
        <f t="shared" si="933"/>
        <v>20</v>
      </c>
      <c r="P2392" s="4">
        <f t="shared" si="934"/>
        <v>201409</v>
      </c>
      <c r="Q2392" s="23">
        <f t="shared" si="935"/>
        <v>0.32594458438287155</v>
      </c>
      <c r="R2392" s="23">
        <f t="shared" si="936"/>
        <v>-3.7380608809180229</v>
      </c>
      <c r="S2392" s="22">
        <f t="shared" si="937"/>
        <v>-3.4121162965351512</v>
      </c>
      <c r="T2392" s="5">
        <f t="shared" si="938"/>
        <v>3.0680061823802163</v>
      </c>
      <c r="U2392" s="5"/>
      <c r="V2392" s="5"/>
      <c r="W2392" s="5">
        <f t="shared" si="939"/>
        <v>-1</v>
      </c>
      <c r="X2392" s="4">
        <f t="shared" si="940"/>
        <v>-1</v>
      </c>
      <c r="Y2392" s="4">
        <f t="shared" si="941"/>
        <v>0</v>
      </c>
      <c r="Z2392" s="30">
        <f t="shared" si="942"/>
        <v>2014</v>
      </c>
      <c r="AA2392" s="4">
        <f t="shared" si="943"/>
        <v>2.97</v>
      </c>
      <c r="AB2392" s="4">
        <f t="shared" si="944"/>
        <v>3.01</v>
      </c>
      <c r="AC2392" s="4">
        <f t="shared" si="945"/>
        <v>3.9999999999999591E-2</v>
      </c>
      <c r="AD2392" s="4"/>
      <c r="AE2392" s="4">
        <f t="shared" si="946"/>
        <v>-2.9976630219081812E-3</v>
      </c>
      <c r="AF2392" s="31">
        <f t="shared" si="947"/>
        <v>1.9700000000000002</v>
      </c>
      <c r="AG2392" s="31">
        <f t="shared" si="948"/>
        <v>2.0099999999999998</v>
      </c>
      <c r="AH2392" s="3">
        <f t="shared" si="949"/>
        <v>0</v>
      </c>
      <c r="AI2392" s="40" t="b">
        <f t="shared" si="950"/>
        <v>0</v>
      </c>
      <c r="AJ2392" s="3">
        <f t="shared" si="951"/>
        <v>2.4091945288753691E-2</v>
      </c>
      <c r="AK2392" s="3">
        <f t="shared" si="952"/>
        <v>0.80053517770184102</v>
      </c>
    </row>
    <row r="2393" spans="1:37" s="3" customFormat="1" x14ac:dyDescent="0.25">
      <c r="A2393" s="9">
        <v>41907</v>
      </c>
      <c r="B2393" s="1" t="s">
        <v>48</v>
      </c>
      <c r="C2393" s="1" t="s">
        <v>34</v>
      </c>
      <c r="D2393">
        <v>14</v>
      </c>
      <c r="E2393" s="1">
        <v>45</v>
      </c>
      <c r="F2393">
        <f t="shared" si="928"/>
        <v>0</v>
      </c>
      <c r="G2393">
        <f t="shared" si="929"/>
        <v>1</v>
      </c>
      <c r="H2393" s="4">
        <v>1.552</v>
      </c>
      <c r="I2393" s="4">
        <v>2.63</v>
      </c>
      <c r="J2393" s="4">
        <v>1.5740000000000001</v>
      </c>
      <c r="K2393" s="4">
        <v>2.57</v>
      </c>
      <c r="L2393" s="18">
        <f t="shared" si="930"/>
        <v>60</v>
      </c>
      <c r="M2393" s="18">
        <f t="shared" si="931"/>
        <v>35</v>
      </c>
      <c r="N2393" s="18">
        <f t="shared" si="932"/>
        <v>60</v>
      </c>
      <c r="O2393" s="18">
        <f t="shared" si="933"/>
        <v>35</v>
      </c>
      <c r="P2393" s="4">
        <f t="shared" si="934"/>
        <v>201409</v>
      </c>
      <c r="Q2393" s="23">
        <f t="shared" si="935"/>
        <v>0.59011406844106473</v>
      </c>
      <c r="R2393" s="23">
        <f t="shared" si="936"/>
        <v>-2.4250911354138882</v>
      </c>
      <c r="S2393" s="22">
        <f t="shared" si="937"/>
        <v>-1.8349770669728236</v>
      </c>
      <c r="T2393" s="5">
        <f t="shared" si="938"/>
        <v>1.6945876288659794</v>
      </c>
      <c r="U2393" s="5"/>
      <c r="V2393" s="5"/>
      <c r="W2393" s="5">
        <f t="shared" si="939"/>
        <v>-1</v>
      </c>
      <c r="X2393" s="4">
        <f t="shared" si="940"/>
        <v>-1</v>
      </c>
      <c r="Y2393" s="4">
        <f t="shared" si="941"/>
        <v>0</v>
      </c>
      <c r="Z2393" s="30">
        <f t="shared" si="942"/>
        <v>2014</v>
      </c>
      <c r="AA2393" s="4">
        <f t="shared" si="943"/>
        <v>1.63</v>
      </c>
      <c r="AB2393" s="4">
        <f t="shared" si="944"/>
        <v>1.5699999999999998</v>
      </c>
      <c r="AC2393" s="4">
        <f t="shared" si="945"/>
        <v>-6.0000000000000053E-2</v>
      </c>
      <c r="AD2393" s="4"/>
      <c r="AE2393" s="4">
        <f t="shared" si="946"/>
        <v>9.0058816594400515E-3</v>
      </c>
      <c r="AF2393" s="31">
        <f t="shared" si="947"/>
        <v>0.62999999999999989</v>
      </c>
      <c r="AG2393" s="31">
        <f t="shared" si="948"/>
        <v>0.56999999999999984</v>
      </c>
      <c r="AH2393" s="3">
        <f t="shared" si="949"/>
        <v>0</v>
      </c>
      <c r="AI2393" s="40" t="b">
        <f t="shared" si="950"/>
        <v>0</v>
      </c>
      <c r="AJ2393" s="3">
        <f t="shared" si="951"/>
        <v>2.3969392635102893E-2</v>
      </c>
      <c r="AK2393" s="3">
        <f t="shared" si="952"/>
        <v>0.74899111319887846</v>
      </c>
    </row>
    <row r="2394" spans="1:37" s="3" customFormat="1" x14ac:dyDescent="0.25">
      <c r="A2394" s="9">
        <v>41904</v>
      </c>
      <c r="B2394" s="1" t="s">
        <v>53</v>
      </c>
      <c r="C2394" s="1" t="s">
        <v>45</v>
      </c>
      <c r="D2394">
        <v>19</v>
      </c>
      <c r="E2394" s="1">
        <v>27</v>
      </c>
      <c r="F2394">
        <f t="shared" si="928"/>
        <v>0</v>
      </c>
      <c r="G2394">
        <f t="shared" si="929"/>
        <v>1</v>
      </c>
      <c r="H2394" s="4">
        <v>1.7869999999999999</v>
      </c>
      <c r="I2394" s="4">
        <v>2.15</v>
      </c>
      <c r="J2394" s="4">
        <v>1.84</v>
      </c>
      <c r="K2394" s="4">
        <v>2.08</v>
      </c>
      <c r="L2394" s="18">
        <f t="shared" si="930"/>
        <v>50</v>
      </c>
      <c r="M2394" s="18">
        <f t="shared" si="931"/>
        <v>45</v>
      </c>
      <c r="N2394" s="18">
        <f t="shared" si="932"/>
        <v>50</v>
      </c>
      <c r="O2394" s="18">
        <f t="shared" si="933"/>
        <v>45</v>
      </c>
      <c r="P2394" s="4">
        <f t="shared" si="934"/>
        <v>201409</v>
      </c>
      <c r="Q2394" s="23">
        <f t="shared" si="935"/>
        <v>0.8311627906976744</v>
      </c>
      <c r="R2394" s="23">
        <f t="shared" si="936"/>
        <v>-2.140213247886857</v>
      </c>
      <c r="S2394" s="22">
        <f t="shared" si="937"/>
        <v>-1.3090504571891826</v>
      </c>
      <c r="T2394" s="5">
        <f t="shared" si="938"/>
        <v>1.2031337437045326</v>
      </c>
      <c r="U2394" s="5"/>
      <c r="V2394" s="5"/>
      <c r="W2394" s="5">
        <f t="shared" si="939"/>
        <v>-1</v>
      </c>
      <c r="X2394" s="4">
        <f t="shared" si="940"/>
        <v>-1</v>
      </c>
      <c r="Y2394" s="4">
        <f t="shared" si="941"/>
        <v>0</v>
      </c>
      <c r="Z2394" s="30">
        <f t="shared" si="942"/>
        <v>2014</v>
      </c>
      <c r="AA2394" s="4">
        <f t="shared" si="943"/>
        <v>1.1499999999999999</v>
      </c>
      <c r="AB2394" s="4">
        <f t="shared" si="944"/>
        <v>1.08</v>
      </c>
      <c r="AC2394" s="4">
        <f t="shared" si="945"/>
        <v>-6.999999999999984E-2</v>
      </c>
      <c r="AD2394" s="4"/>
      <c r="AE2394" s="4">
        <f t="shared" si="946"/>
        <v>1.6118829225566289E-2</v>
      </c>
      <c r="AF2394" s="31">
        <f t="shared" si="947"/>
        <v>0.14999999999999991</v>
      </c>
      <c r="AG2394" s="31">
        <f t="shared" si="948"/>
        <v>8.0000000000000071E-2</v>
      </c>
      <c r="AH2394" s="3">
        <f t="shared" si="949"/>
        <v>0</v>
      </c>
      <c r="AI2394" s="40" t="b">
        <f t="shared" si="950"/>
        <v>0</v>
      </c>
      <c r="AJ2394" s="3">
        <f t="shared" si="951"/>
        <v>2.4117348234696578E-2</v>
      </c>
      <c r="AK2394" s="3">
        <f t="shared" si="952"/>
        <v>0.73328994438778805</v>
      </c>
    </row>
    <row r="2395" spans="1:37" s="3" customFormat="1" x14ac:dyDescent="0.25">
      <c r="A2395" s="9">
        <v>41903</v>
      </c>
      <c r="B2395" s="1" t="s">
        <v>40</v>
      </c>
      <c r="C2395" s="1" t="s">
        <v>57</v>
      </c>
      <c r="D2395">
        <v>19</v>
      </c>
      <c r="E2395" s="1">
        <v>37</v>
      </c>
      <c r="F2395">
        <f t="shared" si="928"/>
        <v>0</v>
      </c>
      <c r="G2395">
        <f t="shared" si="929"/>
        <v>1</v>
      </c>
      <c r="H2395" s="4">
        <v>1.5740000000000001</v>
      </c>
      <c r="I2395" s="4">
        <v>2.57</v>
      </c>
      <c r="J2395" s="4">
        <v>1.526</v>
      </c>
      <c r="K2395" s="4">
        <v>2.71</v>
      </c>
      <c r="L2395" s="18">
        <f t="shared" si="930"/>
        <v>60</v>
      </c>
      <c r="M2395" s="18">
        <f t="shared" si="931"/>
        <v>35</v>
      </c>
      <c r="N2395" s="18">
        <f t="shared" si="932"/>
        <v>65</v>
      </c>
      <c r="O2395" s="18">
        <f t="shared" si="933"/>
        <v>35</v>
      </c>
      <c r="P2395" s="4">
        <f t="shared" si="934"/>
        <v>201409</v>
      </c>
      <c r="Q2395" s="23">
        <f t="shared" si="935"/>
        <v>0.61245136186770432</v>
      </c>
      <c r="R2395" s="23">
        <f t="shared" si="936"/>
        <v>-2.37910295390488</v>
      </c>
      <c r="S2395" s="22">
        <f t="shared" si="937"/>
        <v>-1.7666515920371757</v>
      </c>
      <c r="T2395" s="5">
        <f t="shared" si="938"/>
        <v>1.6327827191867852</v>
      </c>
      <c r="U2395" s="5"/>
      <c r="V2395" s="5"/>
      <c r="W2395" s="5">
        <f t="shared" si="939"/>
        <v>-1</v>
      </c>
      <c r="X2395" s="4">
        <f t="shared" si="940"/>
        <v>-1</v>
      </c>
      <c r="Y2395" s="4">
        <f t="shared" si="941"/>
        <v>0</v>
      </c>
      <c r="Z2395" s="30">
        <f t="shared" si="942"/>
        <v>2014</v>
      </c>
      <c r="AA2395" s="4">
        <f t="shared" si="943"/>
        <v>1.5699999999999998</v>
      </c>
      <c r="AB2395" s="4">
        <f t="shared" si="944"/>
        <v>1.71</v>
      </c>
      <c r="AC2395" s="4">
        <f t="shared" si="945"/>
        <v>0.14000000000000012</v>
      </c>
      <c r="AD2395" s="4"/>
      <c r="AE2395" s="4">
        <f t="shared" si="946"/>
        <v>-1.9983979509759608E-2</v>
      </c>
      <c r="AF2395" s="31">
        <f t="shared" si="947"/>
        <v>0.56999999999999984</v>
      </c>
      <c r="AG2395" s="31">
        <f t="shared" si="948"/>
        <v>0.71</v>
      </c>
      <c r="AH2395" s="3">
        <f t="shared" si="949"/>
        <v>0</v>
      </c>
      <c r="AI2395" s="40" t="b">
        <f t="shared" si="950"/>
        <v>0</v>
      </c>
      <c r="AJ2395" s="3">
        <f t="shared" si="951"/>
        <v>2.3846525096525073E-2</v>
      </c>
      <c r="AK2395" s="3">
        <f t="shared" si="952"/>
        <v>0.74675315471412018</v>
      </c>
    </row>
    <row r="2396" spans="1:37" s="3" customFormat="1" x14ac:dyDescent="0.25">
      <c r="A2396" s="9">
        <v>41903</v>
      </c>
      <c r="B2396" s="1" t="s">
        <v>51</v>
      </c>
      <c r="C2396" s="1" t="s">
        <v>49</v>
      </c>
      <c r="D2396">
        <v>15</v>
      </c>
      <c r="E2396" s="1">
        <v>34</v>
      </c>
      <c r="F2396">
        <f t="shared" si="928"/>
        <v>0</v>
      </c>
      <c r="G2396">
        <f t="shared" si="929"/>
        <v>1</v>
      </c>
      <c r="H2396" s="4">
        <v>1.454</v>
      </c>
      <c r="I2396" s="4">
        <v>2.97</v>
      </c>
      <c r="J2396" s="4">
        <v>1.413</v>
      </c>
      <c r="K2396" s="4">
        <v>3.16</v>
      </c>
      <c r="L2396" s="18">
        <f t="shared" si="930"/>
        <v>60</v>
      </c>
      <c r="M2396" s="18">
        <f t="shared" si="931"/>
        <v>30</v>
      </c>
      <c r="N2396" s="18">
        <f t="shared" si="932"/>
        <v>70</v>
      </c>
      <c r="O2396" s="18">
        <f t="shared" si="933"/>
        <v>30</v>
      </c>
      <c r="P2396" s="4">
        <f t="shared" si="934"/>
        <v>201409</v>
      </c>
      <c r="Q2396" s="23">
        <f t="shared" si="935"/>
        <v>0.48956228956228953</v>
      </c>
      <c r="R2396" s="23">
        <f t="shared" si="936"/>
        <v>-2.7102573850041374</v>
      </c>
      <c r="S2396" s="22">
        <f t="shared" si="937"/>
        <v>-2.2206950954418478</v>
      </c>
      <c r="T2396" s="5">
        <f t="shared" si="938"/>
        <v>2.0426409903713894</v>
      </c>
      <c r="U2396" s="5"/>
      <c r="V2396" s="5"/>
      <c r="W2396" s="5">
        <f t="shared" si="939"/>
        <v>-1</v>
      </c>
      <c r="X2396" s="4">
        <f t="shared" si="940"/>
        <v>-1</v>
      </c>
      <c r="Y2396" s="4">
        <f t="shared" si="941"/>
        <v>0</v>
      </c>
      <c r="Z2396" s="30">
        <f t="shared" si="942"/>
        <v>2014</v>
      </c>
      <c r="AA2396" s="4">
        <f t="shared" si="943"/>
        <v>1.9700000000000002</v>
      </c>
      <c r="AB2396" s="4">
        <f t="shared" si="944"/>
        <v>2.16</v>
      </c>
      <c r="AC2396" s="4">
        <f t="shared" si="945"/>
        <v>0.18999999999999995</v>
      </c>
      <c r="AD2396" s="4"/>
      <c r="AE2396" s="4">
        <f t="shared" si="946"/>
        <v>-1.9956174294305851E-2</v>
      </c>
      <c r="AF2396" s="31">
        <f t="shared" si="947"/>
        <v>0.9700000000000002</v>
      </c>
      <c r="AG2396" s="31">
        <f t="shared" si="948"/>
        <v>1.1600000000000001</v>
      </c>
      <c r="AH2396" s="3">
        <f t="shared" si="949"/>
        <v>0</v>
      </c>
      <c r="AI2396" s="40" t="b">
        <f t="shared" si="950"/>
        <v>0</v>
      </c>
      <c r="AJ2396" s="3">
        <f t="shared" si="951"/>
        <v>2.3874321880650973E-2</v>
      </c>
      <c r="AK2396" s="3">
        <f t="shared" si="952"/>
        <v>0.76276792549143591</v>
      </c>
    </row>
    <row r="2397" spans="1:37" s="3" customFormat="1" x14ac:dyDescent="0.25">
      <c r="A2397" s="9">
        <v>41903</v>
      </c>
      <c r="B2397" s="1" t="s">
        <v>61</v>
      </c>
      <c r="C2397" s="1" t="s">
        <v>35</v>
      </c>
      <c r="D2397">
        <v>26</v>
      </c>
      <c r="E2397" s="1">
        <v>20</v>
      </c>
      <c r="F2397">
        <f t="shared" si="928"/>
        <v>1</v>
      </c>
      <c r="G2397">
        <f t="shared" si="929"/>
        <v>0</v>
      </c>
      <c r="H2397" s="4">
        <v>1.4339999999999999</v>
      </c>
      <c r="I2397" s="4">
        <v>3.05</v>
      </c>
      <c r="J2397" s="4">
        <v>1.48</v>
      </c>
      <c r="K2397" s="4">
        <v>2.86</v>
      </c>
      <c r="L2397" s="18">
        <f t="shared" si="930"/>
        <v>60</v>
      </c>
      <c r="M2397" s="18">
        <f t="shared" si="931"/>
        <v>30</v>
      </c>
      <c r="N2397" s="18">
        <f t="shared" si="932"/>
        <v>65</v>
      </c>
      <c r="O2397" s="18">
        <f t="shared" si="933"/>
        <v>30</v>
      </c>
      <c r="P2397" s="4">
        <f t="shared" si="934"/>
        <v>201409</v>
      </c>
      <c r="Q2397" s="23">
        <f t="shared" si="935"/>
        <v>1.4339999999999999</v>
      </c>
      <c r="R2397" s="23">
        <f t="shared" si="936"/>
        <v>-2.7919523434865687</v>
      </c>
      <c r="S2397" s="22">
        <f t="shared" si="937"/>
        <v>-1.3579523434865688</v>
      </c>
      <c r="T2397" s="5">
        <f t="shared" si="938"/>
        <v>2.1269177126917711</v>
      </c>
      <c r="U2397" s="5"/>
      <c r="V2397" s="5"/>
      <c r="W2397" s="5">
        <f t="shared" si="939"/>
        <v>0.43399999999999994</v>
      </c>
      <c r="X2397" s="4">
        <f t="shared" si="940"/>
        <v>0.48</v>
      </c>
      <c r="Y2397" s="4">
        <f t="shared" si="941"/>
        <v>4.6000000000000041E-2</v>
      </c>
      <c r="Z2397" s="30">
        <f t="shared" si="942"/>
        <v>2014</v>
      </c>
      <c r="AA2397" s="4">
        <f t="shared" si="943"/>
        <v>-1</v>
      </c>
      <c r="AB2397" s="4">
        <f t="shared" si="944"/>
        <v>-1</v>
      </c>
      <c r="AC2397" s="4">
        <f t="shared" si="945"/>
        <v>0</v>
      </c>
      <c r="AD2397" s="4"/>
      <c r="AE2397" s="4">
        <f t="shared" si="946"/>
        <v>2.1674394059331359E-2</v>
      </c>
      <c r="AF2397" s="31">
        <f t="shared" si="947"/>
        <v>-0.56600000000000006</v>
      </c>
      <c r="AG2397" s="31">
        <f t="shared" si="948"/>
        <v>-0.52</v>
      </c>
      <c r="AH2397" s="3">
        <f t="shared" si="949"/>
        <v>0</v>
      </c>
      <c r="AI2397" s="40" t="b">
        <f t="shared" si="950"/>
        <v>0</v>
      </c>
      <c r="AJ2397" s="3">
        <f t="shared" si="951"/>
        <v>2.4598572702943966E-2</v>
      </c>
      <c r="AK2397" s="3">
        <f t="shared" si="952"/>
        <v>0.76559459446372102</v>
      </c>
    </row>
    <row r="2398" spans="1:37" s="3" customFormat="1" x14ac:dyDescent="0.25">
      <c r="A2398" s="9">
        <v>41903</v>
      </c>
      <c r="B2398" s="1" t="s">
        <v>63</v>
      </c>
      <c r="C2398" s="1" t="s">
        <v>38</v>
      </c>
      <c r="D2398">
        <v>23</v>
      </c>
      <c r="E2398" s="1">
        <v>14</v>
      </c>
      <c r="F2398">
        <f t="shared" si="928"/>
        <v>1</v>
      </c>
      <c r="G2398">
        <f t="shared" si="929"/>
        <v>0</v>
      </c>
      <c r="H2398" s="4">
        <v>2.33</v>
      </c>
      <c r="I2398" s="4">
        <v>1.68</v>
      </c>
      <c r="J2398" s="4">
        <v>2.36</v>
      </c>
      <c r="K2398" s="4">
        <v>1.6659999999999999</v>
      </c>
      <c r="L2398" s="18">
        <f t="shared" si="930"/>
        <v>40</v>
      </c>
      <c r="M2398" s="18">
        <f t="shared" si="931"/>
        <v>55</v>
      </c>
      <c r="N2398" s="18">
        <f t="shared" si="932"/>
        <v>40</v>
      </c>
      <c r="O2398" s="18">
        <f t="shared" si="933"/>
        <v>60</v>
      </c>
      <c r="P2398" s="4">
        <f t="shared" si="934"/>
        <v>201409</v>
      </c>
      <c r="Q2398" s="23">
        <f t="shared" si="935"/>
        <v>2.33</v>
      </c>
      <c r="R2398" s="23">
        <f t="shared" si="936"/>
        <v>-2.2224679345422382</v>
      </c>
      <c r="S2398" s="22">
        <f t="shared" si="937"/>
        <v>0.10753206545776184</v>
      </c>
      <c r="T2398" s="5">
        <f t="shared" si="938"/>
        <v>0.72103004291845485</v>
      </c>
      <c r="U2398" s="5"/>
      <c r="V2398" s="5"/>
      <c r="W2398" s="5">
        <f t="shared" si="939"/>
        <v>1.33</v>
      </c>
      <c r="X2398" s="4">
        <f t="shared" si="940"/>
        <v>1.3599999999999999</v>
      </c>
      <c r="Y2398" s="4">
        <f t="shared" si="941"/>
        <v>2.9999999999999805E-2</v>
      </c>
      <c r="Z2398" s="30">
        <f t="shared" si="942"/>
        <v>2014</v>
      </c>
      <c r="AA2398" s="4">
        <f t="shared" si="943"/>
        <v>-1</v>
      </c>
      <c r="AB2398" s="4">
        <f t="shared" si="944"/>
        <v>-1</v>
      </c>
      <c r="AC2398" s="4">
        <f t="shared" si="945"/>
        <v>0</v>
      </c>
      <c r="AD2398" s="4"/>
      <c r="AE2398" s="4">
        <f t="shared" si="946"/>
        <v>5.4557357969011178E-3</v>
      </c>
      <c r="AF2398" s="31">
        <f t="shared" si="947"/>
        <v>0.33000000000000007</v>
      </c>
      <c r="AG2398" s="31">
        <f t="shared" si="948"/>
        <v>0.35999999999999988</v>
      </c>
      <c r="AH2398" s="3">
        <f t="shared" si="949"/>
        <v>0</v>
      </c>
      <c r="AI2398" s="40" t="b">
        <f t="shared" si="950"/>
        <v>0</v>
      </c>
      <c r="AJ2398" s="3">
        <f t="shared" si="951"/>
        <v>2.3840399002493684E-2</v>
      </c>
      <c r="AK2398" s="3">
        <f t="shared" si="952"/>
        <v>0.73829382674373645</v>
      </c>
    </row>
    <row r="2399" spans="1:37" s="3" customFormat="1" x14ac:dyDescent="0.25">
      <c r="A2399" s="9">
        <v>41903</v>
      </c>
      <c r="B2399" s="1" t="s">
        <v>46</v>
      </c>
      <c r="C2399" s="1" t="s">
        <v>64</v>
      </c>
      <c r="D2399">
        <v>10</v>
      </c>
      <c r="E2399" s="1">
        <v>22</v>
      </c>
      <c r="F2399">
        <f t="shared" si="928"/>
        <v>0</v>
      </c>
      <c r="G2399">
        <f t="shared" si="929"/>
        <v>1</v>
      </c>
      <c r="H2399" s="4">
        <v>1.74</v>
      </c>
      <c r="I2399" s="4">
        <v>2.2200000000000002</v>
      </c>
      <c r="J2399" s="4">
        <v>1.7689999999999999</v>
      </c>
      <c r="K2399" s="4">
        <v>2.1800000000000002</v>
      </c>
      <c r="L2399" s="18">
        <f t="shared" si="930"/>
        <v>50</v>
      </c>
      <c r="M2399" s="18">
        <f t="shared" si="931"/>
        <v>45</v>
      </c>
      <c r="N2399" s="18">
        <f t="shared" si="932"/>
        <v>55</v>
      </c>
      <c r="O2399" s="18">
        <f t="shared" si="933"/>
        <v>45</v>
      </c>
      <c r="P2399" s="4">
        <f t="shared" si="934"/>
        <v>201409</v>
      </c>
      <c r="Q2399" s="23">
        <f t="shared" si="935"/>
        <v>0.78378378378378366</v>
      </c>
      <c r="R2399" s="23">
        <f t="shared" si="936"/>
        <v>-2.1710234824988923</v>
      </c>
      <c r="S2399" s="22">
        <f t="shared" si="937"/>
        <v>-1.3872396987151085</v>
      </c>
      <c r="T2399" s="5">
        <f t="shared" si="938"/>
        <v>1.2758620689655173</v>
      </c>
      <c r="U2399" s="5"/>
      <c r="V2399" s="5"/>
      <c r="W2399" s="5">
        <f t="shared" si="939"/>
        <v>-1</v>
      </c>
      <c r="X2399" s="4">
        <f t="shared" si="940"/>
        <v>-1</v>
      </c>
      <c r="Y2399" s="4">
        <f t="shared" si="941"/>
        <v>0</v>
      </c>
      <c r="Z2399" s="30">
        <f t="shared" si="942"/>
        <v>2014</v>
      </c>
      <c r="AA2399" s="4">
        <f t="shared" si="943"/>
        <v>1.2200000000000002</v>
      </c>
      <c r="AB2399" s="4">
        <f t="shared" si="944"/>
        <v>1.1800000000000002</v>
      </c>
      <c r="AC2399" s="4">
        <f t="shared" si="945"/>
        <v>-4.0000000000000036E-2</v>
      </c>
      <c r="AD2399" s="4"/>
      <c r="AE2399" s="4">
        <f t="shared" si="946"/>
        <v>9.421518748822244E-3</v>
      </c>
      <c r="AF2399" s="31">
        <f t="shared" si="947"/>
        <v>0.2200000000000002</v>
      </c>
      <c r="AG2399" s="31">
        <f t="shared" si="948"/>
        <v>0.18000000000000016</v>
      </c>
      <c r="AH2399" s="3">
        <f t="shared" si="949"/>
        <v>0</v>
      </c>
      <c r="AI2399" s="40" t="b">
        <f t="shared" si="950"/>
        <v>0</v>
      </c>
      <c r="AJ2399" s="3">
        <f t="shared" si="951"/>
        <v>2.4545454545454426E-2</v>
      </c>
      <c r="AK2399" s="3">
        <f t="shared" si="952"/>
        <v>0.73460621980723539</v>
      </c>
    </row>
    <row r="2400" spans="1:37" s="3" customFormat="1" x14ac:dyDescent="0.25">
      <c r="A2400" s="9">
        <v>41903</v>
      </c>
      <c r="B2400" s="1" t="s">
        <v>44</v>
      </c>
      <c r="C2400" s="1" t="s">
        <v>50</v>
      </c>
      <c r="D2400">
        <v>33</v>
      </c>
      <c r="E2400" s="1">
        <v>7</v>
      </c>
      <c r="F2400">
        <f t="shared" si="928"/>
        <v>1</v>
      </c>
      <c r="G2400">
        <f t="shared" si="929"/>
        <v>0</v>
      </c>
      <c r="H2400" s="4">
        <v>1.347</v>
      </c>
      <c r="I2400" s="4">
        <v>3.54</v>
      </c>
      <c r="J2400" s="4">
        <v>1.377</v>
      </c>
      <c r="K2400" s="4">
        <v>3.35</v>
      </c>
      <c r="L2400" s="18">
        <f t="shared" si="930"/>
        <v>70</v>
      </c>
      <c r="M2400" s="18">
        <f t="shared" si="931"/>
        <v>25</v>
      </c>
      <c r="N2400" s="18">
        <f t="shared" si="932"/>
        <v>70</v>
      </c>
      <c r="O2400" s="18">
        <f t="shared" si="933"/>
        <v>25</v>
      </c>
      <c r="P2400" s="4">
        <f t="shared" si="934"/>
        <v>201409</v>
      </c>
      <c r="Q2400" s="23">
        <f t="shared" si="935"/>
        <v>1.347</v>
      </c>
      <c r="R2400" s="23">
        <f t="shared" si="936"/>
        <v>-3.2755451678050331</v>
      </c>
      <c r="S2400" s="22">
        <f t="shared" si="937"/>
        <v>-1.9285451678050332</v>
      </c>
      <c r="T2400" s="5">
        <f t="shared" si="938"/>
        <v>2.6280623608017817</v>
      </c>
      <c r="U2400" s="5"/>
      <c r="V2400" s="5"/>
      <c r="W2400" s="5">
        <f t="shared" si="939"/>
        <v>0.34699999999999998</v>
      </c>
      <c r="X2400" s="4">
        <f t="shared" si="940"/>
        <v>0.377</v>
      </c>
      <c r="Y2400" s="4">
        <f t="shared" si="941"/>
        <v>3.0000000000000027E-2</v>
      </c>
      <c r="Z2400" s="30">
        <f t="shared" si="942"/>
        <v>2014</v>
      </c>
      <c r="AA2400" s="4">
        <f t="shared" si="943"/>
        <v>-1</v>
      </c>
      <c r="AB2400" s="4">
        <f t="shared" si="944"/>
        <v>-1</v>
      </c>
      <c r="AC2400" s="4">
        <f t="shared" si="945"/>
        <v>0</v>
      </c>
      <c r="AD2400" s="4"/>
      <c r="AE2400" s="4">
        <f t="shared" si="946"/>
        <v>1.617408491071104E-2</v>
      </c>
      <c r="AF2400" s="31">
        <f t="shared" si="947"/>
        <v>-0.65300000000000002</v>
      </c>
      <c r="AG2400" s="31">
        <f t="shared" si="948"/>
        <v>-0.623</v>
      </c>
      <c r="AH2400" s="3">
        <f t="shared" si="949"/>
        <v>0</v>
      </c>
      <c r="AI2400" s="40" t="b">
        <f t="shared" si="950"/>
        <v>0</v>
      </c>
      <c r="AJ2400" s="3">
        <f t="shared" si="951"/>
        <v>2.4272559852670517E-2</v>
      </c>
      <c r="AK2400" s="3">
        <f t="shared" si="952"/>
        <v>0.78506822587380864</v>
      </c>
    </row>
    <row r="2401" spans="1:37" s="3" customFormat="1" x14ac:dyDescent="0.25">
      <c r="A2401" s="9">
        <v>41903</v>
      </c>
      <c r="B2401" s="1" t="s">
        <v>58</v>
      </c>
      <c r="C2401" s="1" t="s">
        <v>43</v>
      </c>
      <c r="D2401">
        <v>21</v>
      </c>
      <c r="E2401" s="1">
        <v>23</v>
      </c>
      <c r="F2401">
        <f t="shared" si="928"/>
        <v>0</v>
      </c>
      <c r="G2401">
        <f t="shared" si="929"/>
        <v>1</v>
      </c>
      <c r="H2401" s="4">
        <v>2.11</v>
      </c>
      <c r="I2401" s="4">
        <v>1.8129999999999999</v>
      </c>
      <c r="J2401" s="4">
        <v>2.11</v>
      </c>
      <c r="K2401" s="4">
        <v>1.8129999999999999</v>
      </c>
      <c r="L2401" s="18">
        <f t="shared" si="930"/>
        <v>40</v>
      </c>
      <c r="M2401" s="18">
        <f t="shared" si="931"/>
        <v>55</v>
      </c>
      <c r="N2401" s="18">
        <f t="shared" si="932"/>
        <v>45</v>
      </c>
      <c r="O2401" s="18">
        <f t="shared" si="933"/>
        <v>55</v>
      </c>
      <c r="P2401" s="4">
        <f t="shared" si="934"/>
        <v>201409</v>
      </c>
      <c r="Q2401" s="23">
        <f t="shared" si="935"/>
        <v>1.1638168781025924</v>
      </c>
      <c r="R2401" s="23">
        <f t="shared" si="936"/>
        <v>-2.130913201023902</v>
      </c>
      <c r="S2401" s="22">
        <f t="shared" si="937"/>
        <v>-0.96709632292130965</v>
      </c>
      <c r="T2401" s="5">
        <f t="shared" si="938"/>
        <v>0.85924170616113749</v>
      </c>
      <c r="U2401" s="5"/>
      <c r="V2401" s="5"/>
      <c r="W2401" s="5">
        <f t="shared" si="939"/>
        <v>-1</v>
      </c>
      <c r="X2401" s="4">
        <f t="shared" si="940"/>
        <v>-1</v>
      </c>
      <c r="Y2401" s="4">
        <f t="shared" si="941"/>
        <v>0</v>
      </c>
      <c r="Z2401" s="30">
        <f t="shared" si="942"/>
        <v>2014</v>
      </c>
      <c r="AA2401" s="4">
        <f t="shared" si="943"/>
        <v>0.81299999999999994</v>
      </c>
      <c r="AB2401" s="4">
        <f t="shared" si="944"/>
        <v>0.81299999999999994</v>
      </c>
      <c r="AC2401" s="4">
        <f t="shared" si="945"/>
        <v>0</v>
      </c>
      <c r="AD2401" s="4"/>
      <c r="AE2401" s="4">
        <f t="shared" si="946"/>
        <v>0</v>
      </c>
      <c r="AF2401" s="31">
        <f t="shared" si="947"/>
        <v>-0.18700000000000006</v>
      </c>
      <c r="AG2401" s="31">
        <f t="shared" si="948"/>
        <v>-0.18700000000000006</v>
      </c>
      <c r="AH2401" s="3">
        <f t="shared" si="949"/>
        <v>0</v>
      </c>
      <c r="AI2401" s="40" t="b">
        <f t="shared" si="950"/>
        <v>0</v>
      </c>
      <c r="AJ2401" s="3">
        <f t="shared" si="951"/>
        <v>2.4871271985725363E-2</v>
      </c>
      <c r="AK2401" s="3">
        <f t="shared" si="952"/>
        <v>0.73192408972781919</v>
      </c>
    </row>
    <row r="2402" spans="1:37" s="3" customFormat="1" x14ac:dyDescent="0.25">
      <c r="A2402" s="9">
        <v>41903</v>
      </c>
      <c r="B2402" s="1" t="s">
        <v>33</v>
      </c>
      <c r="C2402" s="1" t="s">
        <v>62</v>
      </c>
      <c r="D2402">
        <v>19</v>
      </c>
      <c r="E2402" s="1">
        <v>7</v>
      </c>
      <c r="F2402">
        <f t="shared" si="928"/>
        <v>1</v>
      </c>
      <c r="G2402">
        <f t="shared" si="929"/>
        <v>0</v>
      </c>
      <c r="H2402" s="4">
        <v>1.7569999999999999</v>
      </c>
      <c r="I2402" s="4">
        <v>2.2000000000000002</v>
      </c>
      <c r="J2402" s="4">
        <v>1.8129999999999999</v>
      </c>
      <c r="K2402" s="4">
        <v>2.11</v>
      </c>
      <c r="L2402" s="18">
        <f t="shared" si="930"/>
        <v>50</v>
      </c>
      <c r="M2402" s="18">
        <f t="shared" si="931"/>
        <v>45</v>
      </c>
      <c r="N2402" s="18">
        <f t="shared" si="932"/>
        <v>55</v>
      </c>
      <c r="O2402" s="18">
        <f t="shared" si="933"/>
        <v>45</v>
      </c>
      <c r="P2402" s="4">
        <f t="shared" si="934"/>
        <v>201409</v>
      </c>
      <c r="Q2402" s="23">
        <f t="shared" si="935"/>
        <v>1.7569999999999999</v>
      </c>
      <c r="R2402" s="23">
        <f t="shared" si="936"/>
        <v>-2.1543372963452225</v>
      </c>
      <c r="S2402" s="22">
        <f t="shared" si="937"/>
        <v>-0.39733729634522263</v>
      </c>
      <c r="T2402" s="5">
        <f t="shared" si="938"/>
        <v>1.2521343198634036</v>
      </c>
      <c r="U2402" s="5"/>
      <c r="V2402" s="5"/>
      <c r="W2402" s="5">
        <f t="shared" si="939"/>
        <v>0.7569999999999999</v>
      </c>
      <c r="X2402" s="4">
        <f t="shared" si="940"/>
        <v>0.81299999999999994</v>
      </c>
      <c r="Y2402" s="4">
        <f t="shared" si="941"/>
        <v>5.600000000000005E-2</v>
      </c>
      <c r="Z2402" s="30">
        <f t="shared" si="942"/>
        <v>2014</v>
      </c>
      <c r="AA2402" s="4">
        <f t="shared" si="943"/>
        <v>-1</v>
      </c>
      <c r="AB2402" s="4">
        <f t="shared" si="944"/>
        <v>-1</v>
      </c>
      <c r="AC2402" s="4">
        <f t="shared" si="945"/>
        <v>0</v>
      </c>
      <c r="AD2402" s="4"/>
      <c r="AE2402" s="4">
        <f t="shared" si="946"/>
        <v>1.7579983430865642E-2</v>
      </c>
      <c r="AF2402" s="31">
        <f t="shared" si="947"/>
        <v>-0.2430000000000001</v>
      </c>
      <c r="AG2402" s="31">
        <f t="shared" si="948"/>
        <v>-0.18700000000000006</v>
      </c>
      <c r="AH2402" s="3">
        <f t="shared" si="949"/>
        <v>0</v>
      </c>
      <c r="AI2402" s="40" t="b">
        <f t="shared" si="950"/>
        <v>0</v>
      </c>
      <c r="AJ2402" s="3">
        <f t="shared" si="951"/>
        <v>2.3148850138994148E-2</v>
      </c>
      <c r="AK2402" s="3">
        <f t="shared" si="952"/>
        <v>0.73516391107783696</v>
      </c>
    </row>
    <row r="2403" spans="1:37" s="3" customFormat="1" x14ac:dyDescent="0.25">
      <c r="A2403" s="9">
        <v>41903</v>
      </c>
      <c r="B2403" s="1" t="s">
        <v>56</v>
      </c>
      <c r="C2403" s="1" t="s">
        <v>36</v>
      </c>
      <c r="D2403">
        <v>17</v>
      </c>
      <c r="E2403" s="1">
        <v>44</v>
      </c>
      <c r="F2403">
        <f t="shared" si="928"/>
        <v>0</v>
      </c>
      <c r="G2403">
        <f t="shared" si="929"/>
        <v>1</v>
      </c>
      <c r="H2403" s="4">
        <v>3.93</v>
      </c>
      <c r="I2403" s="4">
        <v>1.298</v>
      </c>
      <c r="J2403" s="4">
        <v>3.31</v>
      </c>
      <c r="K2403" s="4">
        <v>1.3839999999999999</v>
      </c>
      <c r="L2403" s="18">
        <f t="shared" si="930"/>
        <v>20</v>
      </c>
      <c r="M2403" s="18">
        <f t="shared" si="931"/>
        <v>75</v>
      </c>
      <c r="N2403" s="18">
        <f t="shared" si="932"/>
        <v>30</v>
      </c>
      <c r="O2403" s="18">
        <f t="shared" si="933"/>
        <v>70</v>
      </c>
      <c r="P2403" s="4">
        <f t="shared" si="934"/>
        <v>201409</v>
      </c>
      <c r="Q2403" s="23">
        <f t="shared" si="935"/>
        <v>3.0277349768875195</v>
      </c>
      <c r="R2403" s="23">
        <f t="shared" si="936"/>
        <v>-3.697001626314222</v>
      </c>
      <c r="S2403" s="22">
        <f t="shared" si="937"/>
        <v>-0.66926664942670255</v>
      </c>
      <c r="T2403" s="5">
        <f t="shared" si="938"/>
        <v>0.33027989821882953</v>
      </c>
      <c r="U2403" s="5"/>
      <c r="V2403" s="5"/>
      <c r="W2403" s="5">
        <f t="shared" si="939"/>
        <v>-1</v>
      </c>
      <c r="X2403" s="4">
        <f t="shared" si="940"/>
        <v>-1</v>
      </c>
      <c r="Y2403" s="4">
        <f t="shared" si="941"/>
        <v>0</v>
      </c>
      <c r="Z2403" s="30">
        <f t="shared" si="942"/>
        <v>2014</v>
      </c>
      <c r="AA2403" s="4">
        <f t="shared" si="943"/>
        <v>0.29800000000000004</v>
      </c>
      <c r="AB2403" s="4">
        <f t="shared" si="944"/>
        <v>0.3839999999999999</v>
      </c>
      <c r="AC2403" s="4">
        <f t="shared" si="945"/>
        <v>8.5999999999999854E-2</v>
      </c>
      <c r="AD2403" s="4"/>
      <c r="AE2403" s="4">
        <f t="shared" si="946"/>
        <v>-4.7661877416726228E-2</v>
      </c>
      <c r="AF2403" s="31">
        <f t="shared" si="947"/>
        <v>-0.70199999999999996</v>
      </c>
      <c r="AG2403" s="31">
        <f t="shared" si="948"/>
        <v>-0.6160000000000001</v>
      </c>
      <c r="AH2403" s="3">
        <f t="shared" si="949"/>
        <v>1</v>
      </c>
      <c r="AI2403" s="40">
        <f t="shared" si="950"/>
        <v>2.3003721190192561E-2</v>
      </c>
      <c r="AJ2403" s="3">
        <f t="shared" si="951"/>
        <v>2.4265493496556934E-2</v>
      </c>
      <c r="AK2403" s="3">
        <f t="shared" si="952"/>
        <v>0.79909021299906213</v>
      </c>
    </row>
    <row r="2404" spans="1:37" s="3" customFormat="1" x14ac:dyDescent="0.25">
      <c r="A2404" s="9">
        <v>41903</v>
      </c>
      <c r="B2404" s="1" t="s">
        <v>52</v>
      </c>
      <c r="C2404" s="1" t="s">
        <v>54</v>
      </c>
      <c r="D2404">
        <v>16</v>
      </c>
      <c r="E2404" s="1">
        <v>9</v>
      </c>
      <c r="F2404">
        <f t="shared" si="928"/>
        <v>1</v>
      </c>
      <c r="G2404">
        <f t="shared" si="929"/>
        <v>0</v>
      </c>
      <c r="H2404" s="4">
        <v>1.071</v>
      </c>
      <c r="I2404" s="4">
        <v>10.75</v>
      </c>
      <c r="J2404" s="4">
        <v>1.111</v>
      </c>
      <c r="K2404" s="4">
        <v>8.0399999999999991</v>
      </c>
      <c r="L2404" s="18">
        <f t="shared" si="930"/>
        <v>90</v>
      </c>
      <c r="M2404" s="18">
        <f t="shared" si="931"/>
        <v>5</v>
      </c>
      <c r="N2404" s="18">
        <f t="shared" si="932"/>
        <v>90</v>
      </c>
      <c r="O2404" s="18">
        <f t="shared" si="933"/>
        <v>10</v>
      </c>
      <c r="P2404" s="4">
        <f t="shared" si="934"/>
        <v>201409</v>
      </c>
      <c r="Q2404" s="23">
        <f t="shared" si="935"/>
        <v>1.071</v>
      </c>
      <c r="R2404" s="23">
        <f t="shared" si="936"/>
        <v>-14.187071144817633</v>
      </c>
      <c r="S2404" s="22">
        <f t="shared" si="937"/>
        <v>-13.116071144817633</v>
      </c>
      <c r="T2404" s="5">
        <f t="shared" si="938"/>
        <v>10.03734827264239</v>
      </c>
      <c r="U2404" s="5"/>
      <c r="V2404" s="5"/>
      <c r="W2404" s="5">
        <f t="shared" si="939"/>
        <v>7.0999999999999952E-2</v>
      </c>
      <c r="X2404" s="4">
        <f t="shared" si="940"/>
        <v>0.11099999999999999</v>
      </c>
      <c r="Y2404" s="4">
        <f t="shared" si="941"/>
        <v>4.0000000000000036E-2</v>
      </c>
      <c r="Z2404" s="30">
        <f t="shared" si="942"/>
        <v>2014</v>
      </c>
      <c r="AA2404" s="4">
        <f t="shared" si="943"/>
        <v>-1</v>
      </c>
      <c r="AB2404" s="4">
        <f t="shared" si="944"/>
        <v>-1</v>
      </c>
      <c r="AC2404" s="4">
        <f t="shared" si="945"/>
        <v>0</v>
      </c>
      <c r="AD2404" s="4"/>
      <c r="AE2404" s="4">
        <f t="shared" si="946"/>
        <v>3.3616807058857168E-2</v>
      </c>
      <c r="AF2404" s="31">
        <f t="shared" si="947"/>
        <v>-0.92900000000000005</v>
      </c>
      <c r="AG2404" s="31">
        <f t="shared" si="948"/>
        <v>-0.88900000000000001</v>
      </c>
      <c r="AH2404" s="3">
        <f t="shared" si="949"/>
        <v>1</v>
      </c>
      <c r="AI2404" s="40" t="b">
        <f t="shared" si="950"/>
        <v>0</v>
      </c>
      <c r="AJ2404" s="3">
        <f t="shared" si="951"/>
        <v>2.6034176465612124E-2</v>
      </c>
      <c r="AK2404" s="3">
        <f t="shared" si="952"/>
        <v>0.91082187289655736</v>
      </c>
    </row>
    <row r="2405" spans="1:37" s="3" customFormat="1" x14ac:dyDescent="0.25">
      <c r="A2405" s="9">
        <v>41903</v>
      </c>
      <c r="B2405" s="1" t="s">
        <v>42</v>
      </c>
      <c r="C2405" s="1" t="s">
        <v>60</v>
      </c>
      <c r="D2405">
        <v>20</v>
      </c>
      <c r="E2405" s="1">
        <v>9</v>
      </c>
      <c r="F2405">
        <f t="shared" si="928"/>
        <v>1</v>
      </c>
      <c r="G2405">
        <f t="shared" si="929"/>
        <v>0</v>
      </c>
      <c r="H2405" s="4">
        <v>1.2</v>
      </c>
      <c r="I2405" s="4">
        <v>5.23</v>
      </c>
      <c r="J2405" s="4">
        <v>1.19</v>
      </c>
      <c r="K2405" s="4">
        <v>5.42</v>
      </c>
      <c r="L2405" s="18">
        <f t="shared" si="930"/>
        <v>80</v>
      </c>
      <c r="M2405" s="18">
        <f t="shared" si="931"/>
        <v>15</v>
      </c>
      <c r="N2405" s="18">
        <f t="shared" si="932"/>
        <v>80</v>
      </c>
      <c r="O2405" s="18">
        <f t="shared" si="933"/>
        <v>15</v>
      </c>
      <c r="P2405" s="4">
        <f t="shared" si="934"/>
        <v>201409</v>
      </c>
      <c r="Q2405" s="23">
        <f t="shared" si="935"/>
        <v>1.2</v>
      </c>
      <c r="R2405" s="23">
        <f t="shared" si="936"/>
        <v>-5.2364066193853436</v>
      </c>
      <c r="S2405" s="22">
        <f t="shared" si="937"/>
        <v>-4.0364066193853434</v>
      </c>
      <c r="T2405" s="5">
        <f t="shared" si="938"/>
        <v>4.3583333333333343</v>
      </c>
      <c r="U2405" s="5"/>
      <c r="V2405" s="5"/>
      <c r="W2405" s="5">
        <f t="shared" si="939"/>
        <v>0.19999999999999996</v>
      </c>
      <c r="X2405" s="4">
        <f t="shared" si="940"/>
        <v>0.18999999999999995</v>
      </c>
      <c r="Y2405" s="4">
        <f t="shared" si="941"/>
        <v>-1.0000000000000009E-2</v>
      </c>
      <c r="Z2405" s="30">
        <f t="shared" si="942"/>
        <v>2014</v>
      </c>
      <c r="AA2405" s="4">
        <f t="shared" si="943"/>
        <v>-1</v>
      </c>
      <c r="AB2405" s="4">
        <f t="shared" si="944"/>
        <v>-1</v>
      </c>
      <c r="AC2405" s="4">
        <f t="shared" si="945"/>
        <v>0</v>
      </c>
      <c r="AD2405" s="4"/>
      <c r="AE2405" s="4">
        <f t="shared" si="946"/>
        <v>-7.0028011204481544E-3</v>
      </c>
      <c r="AF2405" s="31">
        <f t="shared" si="947"/>
        <v>-0.8</v>
      </c>
      <c r="AG2405" s="31">
        <f t="shared" si="948"/>
        <v>-0.81</v>
      </c>
      <c r="AH2405" s="3">
        <f t="shared" si="949"/>
        <v>0</v>
      </c>
      <c r="AI2405" s="40" t="b">
        <f t="shared" si="950"/>
        <v>0</v>
      </c>
      <c r="AJ2405" s="3">
        <f t="shared" si="951"/>
        <v>2.3950233281493039E-2</v>
      </c>
      <c r="AK2405" s="3">
        <f t="shared" si="952"/>
        <v>0.83675303979549598</v>
      </c>
    </row>
    <row r="2406" spans="1:37" s="3" customFormat="1" x14ac:dyDescent="0.25">
      <c r="A2406" s="9">
        <v>41903</v>
      </c>
      <c r="B2406" s="1" t="s">
        <v>34</v>
      </c>
      <c r="C2406" s="1" t="s">
        <v>47</v>
      </c>
      <c r="D2406">
        <v>30</v>
      </c>
      <c r="E2406" s="1">
        <v>17</v>
      </c>
      <c r="F2406">
        <f t="shared" si="928"/>
        <v>1</v>
      </c>
      <c r="G2406">
        <f t="shared" si="929"/>
        <v>0</v>
      </c>
      <c r="H2406" s="4">
        <v>2.16</v>
      </c>
      <c r="I2406" s="4">
        <v>1.7809999999999999</v>
      </c>
      <c r="J2406" s="4">
        <v>1.877</v>
      </c>
      <c r="K2406" s="4">
        <v>2.0299999999999998</v>
      </c>
      <c r="L2406" s="18">
        <f t="shared" si="930"/>
        <v>40</v>
      </c>
      <c r="M2406" s="18">
        <f t="shared" si="931"/>
        <v>55</v>
      </c>
      <c r="N2406" s="18">
        <f t="shared" si="932"/>
        <v>50</v>
      </c>
      <c r="O2406" s="18">
        <f t="shared" si="933"/>
        <v>45</v>
      </c>
      <c r="P2406" s="4">
        <f t="shared" si="934"/>
        <v>201409</v>
      </c>
      <c r="Q2406" s="23">
        <f t="shared" si="935"/>
        <v>2.16</v>
      </c>
      <c r="R2406" s="23">
        <f t="shared" si="936"/>
        <v>-2.1424786966311977</v>
      </c>
      <c r="S2406" s="22">
        <f t="shared" si="937"/>
        <v>1.7521303368802421E-2</v>
      </c>
      <c r="T2406" s="5">
        <f t="shared" si="938"/>
        <v>0.82453703703703696</v>
      </c>
      <c r="U2406" s="5"/>
      <c r="V2406" s="5"/>
      <c r="W2406" s="5">
        <f t="shared" si="939"/>
        <v>1.1600000000000001</v>
      </c>
      <c r="X2406" s="4">
        <f t="shared" si="940"/>
        <v>0.877</v>
      </c>
      <c r="Y2406" s="4">
        <f t="shared" si="941"/>
        <v>-0.28300000000000014</v>
      </c>
      <c r="Z2406" s="30">
        <f t="shared" si="942"/>
        <v>2014</v>
      </c>
      <c r="AA2406" s="4">
        <f t="shared" si="943"/>
        <v>-1</v>
      </c>
      <c r="AB2406" s="4">
        <f t="shared" si="944"/>
        <v>-1</v>
      </c>
      <c r="AC2406" s="4">
        <f t="shared" si="945"/>
        <v>0</v>
      </c>
      <c r="AD2406" s="4"/>
      <c r="AE2406" s="4">
        <f t="shared" si="946"/>
        <v>-6.9802087649716849E-2</v>
      </c>
      <c r="AF2406" s="31">
        <f t="shared" si="947"/>
        <v>0.16000000000000014</v>
      </c>
      <c r="AG2406" s="31">
        <f t="shared" si="948"/>
        <v>-0.123</v>
      </c>
      <c r="AH2406" s="3">
        <f t="shared" si="949"/>
        <v>1</v>
      </c>
      <c r="AI2406" s="40">
        <f t="shared" si="950"/>
        <v>4.4426199598613381E-2</v>
      </c>
      <c r="AJ2406" s="3">
        <f t="shared" si="951"/>
        <v>2.3861963968535793E-2</v>
      </c>
      <c r="AK2406" s="3">
        <f t="shared" si="952"/>
        <v>0.73370004464041894</v>
      </c>
    </row>
    <row r="2407" spans="1:37" s="3" customFormat="1" x14ac:dyDescent="0.25">
      <c r="A2407" s="9">
        <v>41903</v>
      </c>
      <c r="B2407" s="1" t="s">
        <v>55</v>
      </c>
      <c r="C2407" s="1" t="s">
        <v>48</v>
      </c>
      <c r="D2407">
        <v>37</v>
      </c>
      <c r="E2407" s="1">
        <v>34</v>
      </c>
      <c r="F2407">
        <f t="shared" si="928"/>
        <v>1</v>
      </c>
      <c r="G2407">
        <f t="shared" si="929"/>
        <v>0</v>
      </c>
      <c r="H2407" s="4">
        <v>1.37</v>
      </c>
      <c r="I2407" s="4">
        <v>3.39</v>
      </c>
      <c r="J2407" s="4">
        <v>1.478</v>
      </c>
      <c r="K2407" s="4">
        <v>2.87</v>
      </c>
      <c r="L2407" s="18">
        <f t="shared" si="930"/>
        <v>70</v>
      </c>
      <c r="M2407" s="18">
        <f t="shared" si="931"/>
        <v>25</v>
      </c>
      <c r="N2407" s="18">
        <f t="shared" si="932"/>
        <v>65</v>
      </c>
      <c r="O2407" s="18">
        <f t="shared" si="933"/>
        <v>30</v>
      </c>
      <c r="P2407" s="4">
        <f t="shared" si="934"/>
        <v>201409</v>
      </c>
      <c r="Q2407" s="23">
        <f t="shared" si="935"/>
        <v>1.37</v>
      </c>
      <c r="R2407" s="23">
        <f t="shared" si="936"/>
        <v>-3.1211127445437059</v>
      </c>
      <c r="S2407" s="22">
        <f t="shared" si="937"/>
        <v>-1.7511127445437058</v>
      </c>
      <c r="T2407" s="5">
        <f t="shared" si="938"/>
        <v>2.4744525547445253</v>
      </c>
      <c r="U2407" s="5"/>
      <c r="V2407" s="5"/>
      <c r="W2407" s="5">
        <f t="shared" si="939"/>
        <v>0.37000000000000011</v>
      </c>
      <c r="X2407" s="4">
        <f t="shared" si="940"/>
        <v>0.47799999999999998</v>
      </c>
      <c r="Y2407" s="4">
        <f t="shared" si="941"/>
        <v>0.10799999999999987</v>
      </c>
      <c r="Z2407" s="30">
        <f t="shared" si="942"/>
        <v>2014</v>
      </c>
      <c r="AA2407" s="4">
        <f t="shared" si="943"/>
        <v>-1</v>
      </c>
      <c r="AB2407" s="4">
        <f t="shared" si="944"/>
        <v>-1</v>
      </c>
      <c r="AC2407" s="4">
        <f t="shared" si="945"/>
        <v>0</v>
      </c>
      <c r="AD2407" s="4"/>
      <c r="AE2407" s="4">
        <f t="shared" si="946"/>
        <v>5.3337020831069837E-2</v>
      </c>
      <c r="AF2407" s="31">
        <f t="shared" si="947"/>
        <v>-0.62999999999999989</v>
      </c>
      <c r="AG2407" s="31">
        <f t="shared" si="948"/>
        <v>-0.52200000000000002</v>
      </c>
      <c r="AH2407" s="3">
        <f t="shared" si="949"/>
        <v>1</v>
      </c>
      <c r="AI2407" s="40">
        <f t="shared" si="950"/>
        <v>2.8424762794336589E-2</v>
      </c>
      <c r="AJ2407" s="3">
        <f t="shared" si="951"/>
        <v>2.4306722689075522E-2</v>
      </c>
      <c r="AK2407" s="3">
        <f t="shared" si="952"/>
        <v>0.77931824859790866</v>
      </c>
    </row>
    <row r="2408" spans="1:37" s="3" customFormat="1" x14ac:dyDescent="0.25">
      <c r="A2408" s="9">
        <v>41903</v>
      </c>
      <c r="B2408" s="1" t="s">
        <v>59</v>
      </c>
      <c r="C2408" s="1" t="s">
        <v>37</v>
      </c>
      <c r="D2408">
        <v>31</v>
      </c>
      <c r="E2408" s="1">
        <v>34</v>
      </c>
      <c r="F2408">
        <f t="shared" si="928"/>
        <v>0</v>
      </c>
      <c r="G2408">
        <f t="shared" si="929"/>
        <v>1</v>
      </c>
      <c r="H2408" s="4">
        <v>2.02</v>
      </c>
      <c r="I2408" s="4">
        <v>1.8839999999999999</v>
      </c>
      <c r="J2408" s="4">
        <v>2.09</v>
      </c>
      <c r="K2408" s="4">
        <v>1.833</v>
      </c>
      <c r="L2408" s="18">
        <f t="shared" si="930"/>
        <v>40</v>
      </c>
      <c r="M2408" s="18">
        <f t="shared" si="931"/>
        <v>50</v>
      </c>
      <c r="N2408" s="18">
        <f t="shared" si="932"/>
        <v>45</v>
      </c>
      <c r="O2408" s="18">
        <f t="shared" si="933"/>
        <v>50</v>
      </c>
      <c r="P2408" s="4">
        <f t="shared" si="934"/>
        <v>201409</v>
      </c>
      <c r="Q2408" s="23">
        <f t="shared" si="935"/>
        <v>1.0721868365180467</v>
      </c>
      <c r="R2408" s="23">
        <f t="shared" si="936"/>
        <v>-2.1116138763197587</v>
      </c>
      <c r="S2408" s="22">
        <f t="shared" si="937"/>
        <v>-1.039427039801712</v>
      </c>
      <c r="T2408" s="5">
        <f t="shared" si="938"/>
        <v>0.93267326732673261</v>
      </c>
      <c r="U2408" s="5"/>
      <c r="V2408" s="5"/>
      <c r="W2408" s="5">
        <f t="shared" si="939"/>
        <v>-1</v>
      </c>
      <c r="X2408" s="4">
        <f t="shared" si="940"/>
        <v>-1</v>
      </c>
      <c r="Y2408" s="4">
        <f t="shared" si="941"/>
        <v>0</v>
      </c>
      <c r="Z2408" s="30">
        <f t="shared" si="942"/>
        <v>2014</v>
      </c>
      <c r="AA2408" s="4">
        <f t="shared" si="943"/>
        <v>0.8839999999999999</v>
      </c>
      <c r="AB2408" s="4">
        <f t="shared" si="944"/>
        <v>0.83299999999999996</v>
      </c>
      <c r="AC2408" s="4">
        <f t="shared" si="945"/>
        <v>-5.0999999999999934E-2</v>
      </c>
      <c r="AD2408" s="4"/>
      <c r="AE2408" s="4">
        <f t="shared" si="946"/>
        <v>1.658060542896389E-2</v>
      </c>
      <c r="AF2408" s="31">
        <f t="shared" si="947"/>
        <v>-0.1160000000000001</v>
      </c>
      <c r="AG2408" s="31">
        <f t="shared" si="948"/>
        <v>-0.16700000000000004</v>
      </c>
      <c r="AH2408" s="3">
        <f t="shared" si="949"/>
        <v>0</v>
      </c>
      <c r="AI2408" s="40" t="b">
        <f t="shared" si="950"/>
        <v>0</v>
      </c>
      <c r="AJ2408" s="3">
        <f t="shared" si="951"/>
        <v>2.5184426229508228E-2</v>
      </c>
      <c r="AK2408" s="3">
        <f t="shared" si="952"/>
        <v>0.73044631509133939</v>
      </c>
    </row>
    <row r="2409" spans="1:37" s="3" customFormat="1" x14ac:dyDescent="0.25">
      <c r="A2409" s="9">
        <v>41900</v>
      </c>
      <c r="B2409" s="1" t="s">
        <v>41</v>
      </c>
      <c r="C2409" s="1" t="s">
        <v>39</v>
      </c>
      <c r="D2409">
        <v>56</v>
      </c>
      <c r="E2409" s="1">
        <v>14</v>
      </c>
      <c r="F2409">
        <f t="shared" si="928"/>
        <v>1</v>
      </c>
      <c r="G2409">
        <f t="shared" si="929"/>
        <v>0</v>
      </c>
      <c r="H2409" s="4">
        <v>1.363</v>
      </c>
      <c r="I2409" s="4">
        <v>3.44</v>
      </c>
      <c r="J2409" s="4">
        <v>1.361</v>
      </c>
      <c r="K2409" s="4">
        <v>3.45</v>
      </c>
      <c r="L2409" s="18">
        <f t="shared" si="930"/>
        <v>70</v>
      </c>
      <c r="M2409" s="18">
        <f t="shared" si="931"/>
        <v>25</v>
      </c>
      <c r="N2409" s="18">
        <f t="shared" si="932"/>
        <v>70</v>
      </c>
      <c r="O2409" s="18">
        <f t="shared" si="933"/>
        <v>25</v>
      </c>
      <c r="P2409" s="4">
        <f t="shared" si="934"/>
        <v>201409</v>
      </c>
      <c r="Q2409" s="23">
        <f t="shared" si="935"/>
        <v>1.363</v>
      </c>
      <c r="R2409" s="23">
        <f t="shared" si="936"/>
        <v>-3.1646570022128895</v>
      </c>
      <c r="S2409" s="22">
        <f t="shared" si="937"/>
        <v>-1.8016570022128895</v>
      </c>
      <c r="T2409" s="5">
        <f t="shared" si="938"/>
        <v>2.5238444607483492</v>
      </c>
      <c r="U2409" s="5"/>
      <c r="V2409" s="5"/>
      <c r="W2409" s="5">
        <f t="shared" si="939"/>
        <v>0.36299999999999999</v>
      </c>
      <c r="X2409" s="4">
        <f t="shared" si="940"/>
        <v>0.36099999999999999</v>
      </c>
      <c r="Y2409" s="4">
        <f t="shared" si="941"/>
        <v>-2.0000000000000018E-3</v>
      </c>
      <c r="Z2409" s="30">
        <f t="shared" si="942"/>
        <v>2014</v>
      </c>
      <c r="AA2409" s="4">
        <f t="shared" si="943"/>
        <v>-1</v>
      </c>
      <c r="AB2409" s="4">
        <f t="shared" si="944"/>
        <v>-1</v>
      </c>
      <c r="AC2409" s="4">
        <f t="shared" si="945"/>
        <v>0</v>
      </c>
      <c r="AD2409" s="4"/>
      <c r="AE2409" s="4">
        <f t="shared" si="946"/>
        <v>-1.0781421239292044E-3</v>
      </c>
      <c r="AF2409" s="31">
        <f t="shared" si="947"/>
        <v>-0.63700000000000001</v>
      </c>
      <c r="AG2409" s="31">
        <f t="shared" si="948"/>
        <v>-0.63900000000000001</v>
      </c>
      <c r="AH2409" s="3">
        <f t="shared" si="949"/>
        <v>0</v>
      </c>
      <c r="AI2409" s="40" t="b">
        <f t="shared" si="950"/>
        <v>0</v>
      </c>
      <c r="AJ2409" s="3">
        <f t="shared" si="951"/>
        <v>2.3793462419321232E-2</v>
      </c>
      <c r="AK2409" s="3">
        <f t="shared" si="952"/>
        <v>0.78152387223966735</v>
      </c>
    </row>
    <row r="2410" spans="1:37" s="3" customFormat="1" x14ac:dyDescent="0.25">
      <c r="A2410" s="9">
        <v>41897</v>
      </c>
      <c r="B2410" s="1" t="s">
        <v>36</v>
      </c>
      <c r="C2410" s="1" t="s">
        <v>55</v>
      </c>
      <c r="D2410">
        <v>27</v>
      </c>
      <c r="E2410" s="1">
        <v>30</v>
      </c>
      <c r="F2410">
        <f t="shared" si="928"/>
        <v>0</v>
      </c>
      <c r="G2410">
        <f t="shared" si="929"/>
        <v>1</v>
      </c>
      <c r="H2410" s="4">
        <v>1.68</v>
      </c>
      <c r="I2410" s="4">
        <v>2.33</v>
      </c>
      <c r="J2410" s="4">
        <v>1.6839999999999999</v>
      </c>
      <c r="K2410" s="4">
        <v>2.3199999999999998</v>
      </c>
      <c r="L2410" s="18">
        <f t="shared" si="930"/>
        <v>50</v>
      </c>
      <c r="M2410" s="18">
        <f t="shared" si="931"/>
        <v>40</v>
      </c>
      <c r="N2410" s="18">
        <f t="shared" si="932"/>
        <v>55</v>
      </c>
      <c r="O2410" s="18">
        <f t="shared" si="933"/>
        <v>40</v>
      </c>
      <c r="P2410" s="4">
        <f t="shared" si="934"/>
        <v>201409</v>
      </c>
      <c r="Q2410" s="23">
        <f t="shared" si="935"/>
        <v>0.72103004291845485</v>
      </c>
      <c r="R2410" s="23">
        <f t="shared" si="936"/>
        <v>-2.2224679345422382</v>
      </c>
      <c r="S2410" s="22">
        <f t="shared" si="937"/>
        <v>-1.5014378916237834</v>
      </c>
      <c r="T2410" s="5">
        <f t="shared" si="938"/>
        <v>1.3869047619047621</v>
      </c>
      <c r="U2410" s="5"/>
      <c r="V2410" s="5"/>
      <c r="W2410" s="5">
        <f t="shared" si="939"/>
        <v>-1</v>
      </c>
      <c r="X2410" s="4">
        <f t="shared" si="940"/>
        <v>-1</v>
      </c>
      <c r="Y2410" s="4">
        <f t="shared" si="941"/>
        <v>0</v>
      </c>
      <c r="Z2410" s="30">
        <f t="shared" si="942"/>
        <v>2014</v>
      </c>
      <c r="AA2410" s="4">
        <f t="shared" si="943"/>
        <v>1.33</v>
      </c>
      <c r="AB2410" s="4">
        <f t="shared" si="944"/>
        <v>1.3199999999999998</v>
      </c>
      <c r="AC2410" s="4">
        <f t="shared" si="945"/>
        <v>-1.0000000000000231E-2</v>
      </c>
      <c r="AD2410" s="4"/>
      <c r="AE2410" s="4">
        <f t="shared" si="946"/>
        <v>1.4138672095916904E-3</v>
      </c>
      <c r="AF2410" s="31">
        <f t="shared" si="947"/>
        <v>0.33000000000000007</v>
      </c>
      <c r="AG2410" s="31">
        <f t="shared" si="948"/>
        <v>0.31999999999999984</v>
      </c>
      <c r="AH2410" s="3">
        <f t="shared" si="949"/>
        <v>0</v>
      </c>
      <c r="AI2410" s="40" t="b">
        <f t="shared" si="950"/>
        <v>0</v>
      </c>
      <c r="AJ2410" s="3">
        <f t="shared" si="951"/>
        <v>2.3840399002493684E-2</v>
      </c>
      <c r="AK2410" s="3">
        <f t="shared" si="952"/>
        <v>0.73829382674373645</v>
      </c>
    </row>
    <row r="2411" spans="1:37" s="3" customFormat="1" x14ac:dyDescent="0.25">
      <c r="A2411" s="9">
        <v>41896</v>
      </c>
      <c r="B2411" s="1" t="s">
        <v>38</v>
      </c>
      <c r="C2411" s="1" t="s">
        <v>45</v>
      </c>
      <c r="D2411">
        <v>20</v>
      </c>
      <c r="E2411" s="1">
        <v>28</v>
      </c>
      <c r="F2411">
        <f t="shared" si="928"/>
        <v>0</v>
      </c>
      <c r="G2411">
        <f t="shared" si="929"/>
        <v>1</v>
      </c>
      <c r="H2411" s="4">
        <v>1.3340000000000001</v>
      </c>
      <c r="I2411" s="4">
        <v>3.64</v>
      </c>
      <c r="J2411" s="4">
        <v>1.333</v>
      </c>
      <c r="K2411" s="4">
        <v>3.64</v>
      </c>
      <c r="L2411" s="18">
        <f t="shared" si="930"/>
        <v>70</v>
      </c>
      <c r="M2411" s="18">
        <f t="shared" si="931"/>
        <v>25</v>
      </c>
      <c r="N2411" s="18">
        <f t="shared" si="932"/>
        <v>75</v>
      </c>
      <c r="O2411" s="18">
        <f t="shared" si="933"/>
        <v>25</v>
      </c>
      <c r="P2411" s="4">
        <f t="shared" si="934"/>
        <v>201409</v>
      </c>
      <c r="Q2411" s="23">
        <f t="shared" si="935"/>
        <v>0.36648351648351651</v>
      </c>
      <c r="R2411" s="23">
        <f t="shared" si="936"/>
        <v>-3.3727998548357823</v>
      </c>
      <c r="S2411" s="22">
        <f t="shared" si="937"/>
        <v>-3.0063163383522657</v>
      </c>
      <c r="T2411" s="5">
        <f t="shared" si="938"/>
        <v>2.7286356821589206</v>
      </c>
      <c r="U2411" s="5"/>
      <c r="V2411" s="5"/>
      <c r="W2411" s="5">
        <f t="shared" si="939"/>
        <v>-1</v>
      </c>
      <c r="X2411" s="4">
        <f t="shared" si="940"/>
        <v>-1</v>
      </c>
      <c r="Y2411" s="4">
        <f t="shared" si="941"/>
        <v>0</v>
      </c>
      <c r="Z2411" s="30">
        <f t="shared" si="942"/>
        <v>2014</v>
      </c>
      <c r="AA2411" s="4">
        <f t="shared" si="943"/>
        <v>2.64</v>
      </c>
      <c r="AB2411" s="4">
        <f t="shared" si="944"/>
        <v>2.64</v>
      </c>
      <c r="AC2411" s="4">
        <f t="shared" si="945"/>
        <v>0</v>
      </c>
      <c r="AD2411" s="4"/>
      <c r="AE2411" s="4">
        <f t="shared" si="946"/>
        <v>-5.6235948042493433E-4</v>
      </c>
      <c r="AF2411" s="31">
        <f t="shared" si="947"/>
        <v>1.6400000000000001</v>
      </c>
      <c r="AG2411" s="31">
        <f t="shared" si="948"/>
        <v>1.6400000000000001</v>
      </c>
      <c r="AH2411" s="3">
        <f t="shared" si="949"/>
        <v>0</v>
      </c>
      <c r="AI2411" s="40" t="b">
        <f t="shared" si="950"/>
        <v>0</v>
      </c>
      <c r="AJ2411" s="3">
        <f t="shared" si="951"/>
        <v>2.3771612384398844E-2</v>
      </c>
      <c r="AK2411" s="3">
        <f t="shared" si="952"/>
        <v>0.78904425627881702</v>
      </c>
    </row>
    <row r="2412" spans="1:37" s="3" customFormat="1" x14ac:dyDescent="0.25">
      <c r="A2412" s="9">
        <v>41896</v>
      </c>
      <c r="B2412" s="1" t="s">
        <v>35</v>
      </c>
      <c r="C2412" s="1" t="s">
        <v>49</v>
      </c>
      <c r="D2412">
        <v>24</v>
      </c>
      <c r="E2412" s="1">
        <v>17</v>
      </c>
      <c r="F2412">
        <f t="shared" si="928"/>
        <v>1</v>
      </c>
      <c r="G2412">
        <f t="shared" si="929"/>
        <v>0</v>
      </c>
      <c r="H2412" s="4">
        <v>1.133</v>
      </c>
      <c r="I2412" s="4">
        <v>7.04</v>
      </c>
      <c r="J2412" s="4">
        <v>1.111</v>
      </c>
      <c r="K2412" s="4">
        <v>8.0399999999999991</v>
      </c>
      <c r="L2412" s="18">
        <f t="shared" si="930"/>
        <v>80</v>
      </c>
      <c r="M2412" s="18">
        <f t="shared" si="931"/>
        <v>10</v>
      </c>
      <c r="N2412" s="18">
        <f t="shared" si="932"/>
        <v>90</v>
      </c>
      <c r="O2412" s="18">
        <f t="shared" si="933"/>
        <v>10</v>
      </c>
      <c r="P2412" s="4">
        <f t="shared" si="934"/>
        <v>201409</v>
      </c>
      <c r="Q2412" s="23">
        <f t="shared" si="935"/>
        <v>1.133</v>
      </c>
      <c r="R2412" s="23">
        <f t="shared" si="936"/>
        <v>-7.6843599063884875</v>
      </c>
      <c r="S2412" s="22">
        <f t="shared" si="937"/>
        <v>-6.5513599063884875</v>
      </c>
      <c r="T2412" s="5">
        <f t="shared" si="938"/>
        <v>6.2135922330097086</v>
      </c>
      <c r="U2412" s="5"/>
      <c r="V2412" s="5"/>
      <c r="W2412" s="5">
        <f t="shared" si="939"/>
        <v>0.13300000000000001</v>
      </c>
      <c r="X2412" s="4">
        <f t="shared" si="940"/>
        <v>0.11099999999999999</v>
      </c>
      <c r="Y2412" s="4">
        <f t="shared" si="941"/>
        <v>-2.200000000000002E-2</v>
      </c>
      <c r="Z2412" s="30">
        <f t="shared" si="942"/>
        <v>2014</v>
      </c>
      <c r="AA2412" s="4">
        <f t="shared" si="943"/>
        <v>-1</v>
      </c>
      <c r="AB2412" s="4">
        <f t="shared" si="944"/>
        <v>-1</v>
      </c>
      <c r="AC2412" s="4">
        <f t="shared" si="945"/>
        <v>0</v>
      </c>
      <c r="AD2412" s="4"/>
      <c r="AE2412" s="4">
        <f t="shared" si="946"/>
        <v>-1.747747590293014E-2</v>
      </c>
      <c r="AF2412" s="31">
        <f t="shared" si="947"/>
        <v>-0.86699999999999999</v>
      </c>
      <c r="AG2412" s="31">
        <f t="shared" si="948"/>
        <v>-0.88900000000000001</v>
      </c>
      <c r="AH2412" s="3">
        <f t="shared" si="949"/>
        <v>0</v>
      </c>
      <c r="AI2412" s="40" t="b">
        <f t="shared" si="950"/>
        <v>0</v>
      </c>
      <c r="AJ2412" s="3">
        <f t="shared" si="951"/>
        <v>2.4064602960969017E-2</v>
      </c>
      <c r="AK2412" s="3">
        <f t="shared" si="952"/>
        <v>0.87153750255212625</v>
      </c>
    </row>
    <row r="2413" spans="1:37" s="3" customFormat="1" x14ac:dyDescent="0.25">
      <c r="A2413" s="9">
        <v>41896</v>
      </c>
      <c r="B2413" s="1" t="s">
        <v>62</v>
      </c>
      <c r="C2413" s="1" t="s">
        <v>53</v>
      </c>
      <c r="D2413">
        <v>31</v>
      </c>
      <c r="E2413" s="1">
        <v>24</v>
      </c>
      <c r="F2413">
        <f t="shared" si="928"/>
        <v>1</v>
      </c>
      <c r="G2413">
        <f t="shared" si="929"/>
        <v>0</v>
      </c>
      <c r="H2413" s="4">
        <v>1.2529999999999999</v>
      </c>
      <c r="I2413" s="4">
        <v>4.42</v>
      </c>
      <c r="J2413" s="4">
        <v>1.3220000000000001</v>
      </c>
      <c r="K2413" s="4">
        <v>3.73</v>
      </c>
      <c r="L2413" s="18">
        <f t="shared" si="930"/>
        <v>70</v>
      </c>
      <c r="M2413" s="18">
        <f t="shared" si="931"/>
        <v>20</v>
      </c>
      <c r="N2413" s="18">
        <f t="shared" si="932"/>
        <v>75</v>
      </c>
      <c r="O2413" s="18">
        <f t="shared" si="933"/>
        <v>25</v>
      </c>
      <c r="P2413" s="4">
        <f t="shared" si="934"/>
        <v>201409</v>
      </c>
      <c r="Q2413" s="23">
        <f t="shared" si="935"/>
        <v>1.2529999999999999</v>
      </c>
      <c r="R2413" s="23">
        <f t="shared" si="936"/>
        <v>-4.2449668307791892</v>
      </c>
      <c r="S2413" s="22">
        <f t="shared" si="937"/>
        <v>-2.9919668307791891</v>
      </c>
      <c r="T2413" s="5">
        <f t="shared" si="938"/>
        <v>3.5275339185953714</v>
      </c>
      <c r="U2413" s="5"/>
      <c r="V2413" s="5"/>
      <c r="W2413" s="5">
        <f t="shared" si="939"/>
        <v>0.25299999999999989</v>
      </c>
      <c r="X2413" s="4">
        <f t="shared" si="940"/>
        <v>0.32200000000000006</v>
      </c>
      <c r="Y2413" s="4">
        <f t="shared" si="941"/>
        <v>6.9000000000000172E-2</v>
      </c>
      <c r="Z2413" s="30">
        <f t="shared" si="942"/>
        <v>2014</v>
      </c>
      <c r="AA2413" s="4">
        <f t="shared" si="943"/>
        <v>-1</v>
      </c>
      <c r="AB2413" s="4">
        <f t="shared" si="944"/>
        <v>-1</v>
      </c>
      <c r="AC2413" s="4">
        <f t="shared" si="945"/>
        <v>0</v>
      </c>
      <c r="AD2413" s="4"/>
      <c r="AE2413" s="4">
        <f t="shared" si="946"/>
        <v>4.1654944924918613E-2</v>
      </c>
      <c r="AF2413" s="31">
        <f t="shared" si="947"/>
        <v>-0.74700000000000011</v>
      </c>
      <c r="AG2413" s="31">
        <f t="shared" si="948"/>
        <v>-0.67799999999999994</v>
      </c>
      <c r="AH2413" s="3">
        <f t="shared" si="949"/>
        <v>1</v>
      </c>
      <c r="AI2413" s="40">
        <f t="shared" si="950"/>
        <v>1.7326004066237299E-2</v>
      </c>
      <c r="AJ2413" s="3">
        <f t="shared" si="951"/>
        <v>2.3751101709853839E-2</v>
      </c>
      <c r="AK2413" s="3">
        <f t="shared" si="952"/>
        <v>0.81504498870427144</v>
      </c>
    </row>
    <row r="2414" spans="1:37" s="3" customFormat="1" x14ac:dyDescent="0.25">
      <c r="A2414" s="9">
        <v>41896</v>
      </c>
      <c r="B2414" s="1" t="s">
        <v>54</v>
      </c>
      <c r="C2414" s="1" t="s">
        <v>47</v>
      </c>
      <c r="D2414">
        <v>14</v>
      </c>
      <c r="E2414" s="1">
        <v>30</v>
      </c>
      <c r="F2414">
        <f t="shared" si="928"/>
        <v>0</v>
      </c>
      <c r="G2414">
        <f t="shared" si="929"/>
        <v>1</v>
      </c>
      <c r="H2414" s="4">
        <v>2.29</v>
      </c>
      <c r="I2414" s="4">
        <v>1.6990000000000001</v>
      </c>
      <c r="J2414" s="4">
        <v>2.4</v>
      </c>
      <c r="K2414" s="4">
        <v>1.645</v>
      </c>
      <c r="L2414" s="18">
        <f t="shared" si="930"/>
        <v>40</v>
      </c>
      <c r="M2414" s="18">
        <f t="shared" si="931"/>
        <v>55</v>
      </c>
      <c r="N2414" s="18">
        <f t="shared" si="932"/>
        <v>40</v>
      </c>
      <c r="O2414" s="18">
        <f t="shared" si="933"/>
        <v>60</v>
      </c>
      <c r="P2414" s="4">
        <f t="shared" si="934"/>
        <v>201409</v>
      </c>
      <c r="Q2414" s="23">
        <f t="shared" si="935"/>
        <v>1.3478516774573277</v>
      </c>
      <c r="R2414" s="23">
        <f t="shared" si="936"/>
        <v>-2.2058089629703561</v>
      </c>
      <c r="S2414" s="22">
        <f t="shared" si="937"/>
        <v>-0.85795728551302841</v>
      </c>
      <c r="T2414" s="5">
        <f t="shared" si="938"/>
        <v>0.74192139737991269</v>
      </c>
      <c r="U2414" s="5"/>
      <c r="V2414" s="5"/>
      <c r="W2414" s="5">
        <f t="shared" si="939"/>
        <v>-1</v>
      </c>
      <c r="X2414" s="4">
        <f t="shared" si="940"/>
        <v>-1</v>
      </c>
      <c r="Y2414" s="4">
        <f t="shared" si="941"/>
        <v>0</v>
      </c>
      <c r="Z2414" s="30">
        <f t="shared" si="942"/>
        <v>2014</v>
      </c>
      <c r="AA2414" s="4">
        <f t="shared" si="943"/>
        <v>0.69900000000000007</v>
      </c>
      <c r="AB2414" s="4">
        <f t="shared" si="944"/>
        <v>0.64500000000000002</v>
      </c>
      <c r="AC2414" s="4">
        <f t="shared" si="945"/>
        <v>-5.4000000000000048E-2</v>
      </c>
      <c r="AD2414" s="4"/>
      <c r="AE2414" s="4">
        <f t="shared" si="946"/>
        <v>2.0014556040756915E-2</v>
      </c>
      <c r="AF2414" s="31">
        <f t="shared" si="947"/>
        <v>-0.30099999999999993</v>
      </c>
      <c r="AG2414" s="31">
        <f t="shared" si="948"/>
        <v>-0.35499999999999998</v>
      </c>
      <c r="AH2414" s="3">
        <f t="shared" si="949"/>
        <v>0</v>
      </c>
      <c r="AI2414" s="40" t="b">
        <f t="shared" si="950"/>
        <v>0</v>
      </c>
      <c r="AJ2414" s="3">
        <f t="shared" si="951"/>
        <v>2.4640260716971563E-2</v>
      </c>
      <c r="AK2414" s="3">
        <f t="shared" si="952"/>
        <v>0.73648440997973597</v>
      </c>
    </row>
    <row r="2415" spans="1:37" s="3" customFormat="1" x14ac:dyDescent="0.25">
      <c r="A2415" s="9">
        <v>41896</v>
      </c>
      <c r="B2415" s="1" t="s">
        <v>64</v>
      </c>
      <c r="C2415" s="1" t="s">
        <v>61</v>
      </c>
      <c r="D2415">
        <v>30</v>
      </c>
      <c r="E2415" s="1">
        <v>21</v>
      </c>
      <c r="F2415">
        <f t="shared" si="928"/>
        <v>1</v>
      </c>
      <c r="G2415">
        <f t="shared" si="929"/>
        <v>0</v>
      </c>
      <c r="H2415" s="4">
        <v>3.04</v>
      </c>
      <c r="I2415" s="4">
        <v>1.4379999999999999</v>
      </c>
      <c r="J2415" s="4">
        <v>3.01</v>
      </c>
      <c r="K2415" s="4">
        <v>1.444</v>
      </c>
      <c r="L2415" s="18">
        <f t="shared" si="930"/>
        <v>30</v>
      </c>
      <c r="M2415" s="18">
        <f t="shared" si="931"/>
        <v>65</v>
      </c>
      <c r="N2415" s="18">
        <f t="shared" si="932"/>
        <v>30</v>
      </c>
      <c r="O2415" s="18">
        <f t="shared" si="933"/>
        <v>65</v>
      </c>
      <c r="P2415" s="4">
        <f t="shared" si="934"/>
        <v>201409</v>
      </c>
      <c r="Q2415" s="23">
        <f t="shared" si="935"/>
        <v>3.04</v>
      </c>
      <c r="R2415" s="23">
        <f t="shared" si="936"/>
        <v>-2.7733011012624229</v>
      </c>
      <c r="S2415" s="22">
        <f t="shared" si="937"/>
        <v>0.26669889873757713</v>
      </c>
      <c r="T2415" s="5">
        <f t="shared" si="938"/>
        <v>0.47302631578947368</v>
      </c>
      <c r="U2415" s="5"/>
      <c r="V2415" s="5"/>
      <c r="W2415" s="5">
        <f t="shared" si="939"/>
        <v>2.04</v>
      </c>
      <c r="X2415" s="4">
        <f t="shared" si="940"/>
        <v>2.0099999999999998</v>
      </c>
      <c r="Y2415" s="4">
        <f t="shared" si="941"/>
        <v>-3.0000000000000249E-2</v>
      </c>
      <c r="Z2415" s="30">
        <f t="shared" si="942"/>
        <v>2014</v>
      </c>
      <c r="AA2415" s="4">
        <f t="shared" si="943"/>
        <v>-1</v>
      </c>
      <c r="AB2415" s="4">
        <f t="shared" si="944"/>
        <v>-1</v>
      </c>
      <c r="AC2415" s="4">
        <f t="shared" si="945"/>
        <v>0</v>
      </c>
      <c r="AD2415" s="4"/>
      <c r="AE2415" s="4">
        <f t="shared" si="946"/>
        <v>-3.2785452002098148E-3</v>
      </c>
      <c r="AF2415" s="31">
        <f t="shared" si="947"/>
        <v>1.04</v>
      </c>
      <c r="AG2415" s="31">
        <f t="shared" si="948"/>
        <v>1.0099999999999998</v>
      </c>
      <c r="AH2415" s="3">
        <f t="shared" si="949"/>
        <v>0</v>
      </c>
      <c r="AI2415" s="40" t="b">
        <f t="shared" si="950"/>
        <v>0</v>
      </c>
      <c r="AJ2415" s="3">
        <f t="shared" si="951"/>
        <v>2.3778472532380412E-2</v>
      </c>
      <c r="AK2415" s="3">
        <f t="shared" si="952"/>
        <v>0.76567471714795421</v>
      </c>
    </row>
    <row r="2416" spans="1:37" s="3" customFormat="1" x14ac:dyDescent="0.25">
      <c r="A2416" s="9">
        <v>41896</v>
      </c>
      <c r="B2416" s="1" t="s">
        <v>39</v>
      </c>
      <c r="C2416" s="1" t="s">
        <v>59</v>
      </c>
      <c r="D2416">
        <v>17</v>
      </c>
      <c r="E2416" s="1">
        <v>19</v>
      </c>
      <c r="F2416">
        <f t="shared" si="928"/>
        <v>0</v>
      </c>
      <c r="G2416">
        <f t="shared" si="929"/>
        <v>1</v>
      </c>
      <c r="H2416" s="4">
        <v>1.3919999999999999</v>
      </c>
      <c r="I2416" s="4">
        <v>3.27</v>
      </c>
      <c r="J2416" s="4">
        <v>1.4870000000000001</v>
      </c>
      <c r="K2416" s="4">
        <v>2.84</v>
      </c>
      <c r="L2416" s="18">
        <f t="shared" si="930"/>
        <v>70</v>
      </c>
      <c r="M2416" s="18">
        <f t="shared" si="931"/>
        <v>30</v>
      </c>
      <c r="N2416" s="18">
        <f t="shared" si="932"/>
        <v>65</v>
      </c>
      <c r="O2416" s="18">
        <f t="shared" si="933"/>
        <v>35</v>
      </c>
      <c r="P2416" s="4">
        <f t="shared" si="934"/>
        <v>201409</v>
      </c>
      <c r="Q2416" s="23">
        <f t="shared" si="935"/>
        <v>0.42568807339449538</v>
      </c>
      <c r="R2416" s="23">
        <f t="shared" si="936"/>
        <v>-2.9915490425244995</v>
      </c>
      <c r="S2416" s="22">
        <f t="shared" si="937"/>
        <v>-2.5658609691300041</v>
      </c>
      <c r="T2416" s="5">
        <f t="shared" si="938"/>
        <v>2.3491379310344831</v>
      </c>
      <c r="U2416" s="5"/>
      <c r="V2416" s="5"/>
      <c r="W2416" s="5">
        <f t="shared" si="939"/>
        <v>-1</v>
      </c>
      <c r="X2416" s="4">
        <f t="shared" si="940"/>
        <v>-1</v>
      </c>
      <c r="Y2416" s="4">
        <f t="shared" si="941"/>
        <v>0</v>
      </c>
      <c r="Z2416" s="30">
        <f t="shared" si="942"/>
        <v>2014</v>
      </c>
      <c r="AA2416" s="4">
        <f t="shared" si="943"/>
        <v>2.27</v>
      </c>
      <c r="AB2416" s="4">
        <f t="shared" si="944"/>
        <v>1.8399999999999999</v>
      </c>
      <c r="AC2416" s="4">
        <f t="shared" si="945"/>
        <v>-0.43000000000000016</v>
      </c>
      <c r="AD2416" s="4"/>
      <c r="AE2416" s="4">
        <f t="shared" si="946"/>
        <v>4.5895848309873366E-2</v>
      </c>
      <c r="AF2416" s="31">
        <f t="shared" si="947"/>
        <v>1.27</v>
      </c>
      <c r="AG2416" s="31">
        <f t="shared" si="948"/>
        <v>0.83999999999999986</v>
      </c>
      <c r="AH2416" s="3">
        <f t="shared" si="949"/>
        <v>1</v>
      </c>
      <c r="AI2416" s="40">
        <f t="shared" si="950"/>
        <v>2.1694646158655351E-2</v>
      </c>
      <c r="AJ2416" s="3">
        <f t="shared" si="951"/>
        <v>2.3629343629343769E-2</v>
      </c>
      <c r="AK2416" s="3">
        <f t="shared" si="952"/>
        <v>0.77499182700815095</v>
      </c>
    </row>
    <row r="2417" spans="1:37" s="3" customFormat="1" x14ac:dyDescent="0.25">
      <c r="A2417" s="9">
        <v>41896</v>
      </c>
      <c r="B2417" s="1" t="s">
        <v>46</v>
      </c>
      <c r="C2417" s="1" t="s">
        <v>51</v>
      </c>
      <c r="D2417">
        <v>29</v>
      </c>
      <c r="E2417" s="1">
        <v>10</v>
      </c>
      <c r="F2417">
        <f t="shared" si="928"/>
        <v>1</v>
      </c>
      <c r="G2417">
        <f t="shared" si="929"/>
        <v>0</v>
      </c>
      <c r="H2417" s="4">
        <v>1.8620000000000001</v>
      </c>
      <c r="I2417" s="4">
        <v>2.0499999999999998</v>
      </c>
      <c r="J2417" s="4">
        <v>1.8839999999999999</v>
      </c>
      <c r="K2417" s="4">
        <v>2.02</v>
      </c>
      <c r="L2417" s="18">
        <f t="shared" si="930"/>
        <v>50</v>
      </c>
      <c r="M2417" s="18">
        <f t="shared" si="931"/>
        <v>45</v>
      </c>
      <c r="N2417" s="18">
        <f t="shared" si="932"/>
        <v>50</v>
      </c>
      <c r="O2417" s="18">
        <f t="shared" si="933"/>
        <v>45</v>
      </c>
      <c r="P2417" s="4">
        <f t="shared" si="934"/>
        <v>201409</v>
      </c>
      <c r="Q2417" s="23">
        <f t="shared" si="935"/>
        <v>1.8620000000000001</v>
      </c>
      <c r="R2417" s="23">
        <f t="shared" si="936"/>
        <v>-2.1124737598055461</v>
      </c>
      <c r="S2417" s="22">
        <f t="shared" si="937"/>
        <v>-0.25047375980554598</v>
      </c>
      <c r="T2417" s="5">
        <f t="shared" si="938"/>
        <v>1.1009667024704617</v>
      </c>
      <c r="U2417" s="5"/>
      <c r="V2417" s="5"/>
      <c r="W2417" s="5">
        <f t="shared" si="939"/>
        <v>0.8620000000000001</v>
      </c>
      <c r="X2417" s="4">
        <f t="shared" si="940"/>
        <v>0.8839999999999999</v>
      </c>
      <c r="Y2417" s="4">
        <f t="shared" si="941"/>
        <v>2.1999999999999797E-2</v>
      </c>
      <c r="Z2417" s="30">
        <f t="shared" si="942"/>
        <v>2014</v>
      </c>
      <c r="AA2417" s="4">
        <f t="shared" si="943"/>
        <v>-1</v>
      </c>
      <c r="AB2417" s="4">
        <f t="shared" si="944"/>
        <v>-1</v>
      </c>
      <c r="AC2417" s="4">
        <f t="shared" si="945"/>
        <v>0</v>
      </c>
      <c r="AD2417" s="4"/>
      <c r="AE2417" s="4">
        <f t="shared" si="946"/>
        <v>6.2713654016752773E-3</v>
      </c>
      <c r="AF2417" s="31">
        <f t="shared" si="947"/>
        <v>-0.1379999999999999</v>
      </c>
      <c r="AG2417" s="31">
        <f t="shared" si="948"/>
        <v>-0.1160000000000001</v>
      </c>
      <c r="AH2417" s="3">
        <f t="shared" si="949"/>
        <v>0</v>
      </c>
      <c r="AI2417" s="40" t="b">
        <f t="shared" si="950"/>
        <v>0</v>
      </c>
      <c r="AJ2417" s="3">
        <f t="shared" si="951"/>
        <v>2.4258691206544003E-2</v>
      </c>
      <c r="AK2417" s="3">
        <f t="shared" si="952"/>
        <v>0.73150773988547524</v>
      </c>
    </row>
    <row r="2418" spans="1:37" s="3" customFormat="1" x14ac:dyDescent="0.25">
      <c r="A2418" s="9">
        <v>41896</v>
      </c>
      <c r="B2418" s="1" t="s">
        <v>40</v>
      </c>
      <c r="C2418" s="1" t="s">
        <v>33</v>
      </c>
      <c r="D2418">
        <v>24</v>
      </c>
      <c r="E2418" s="1">
        <v>7</v>
      </c>
      <c r="F2418">
        <f t="shared" si="928"/>
        <v>1</v>
      </c>
      <c r="G2418">
        <f t="shared" si="929"/>
        <v>0</v>
      </c>
      <c r="H2418" s="4">
        <v>1.6990000000000001</v>
      </c>
      <c r="I2418" s="4">
        <v>2.29</v>
      </c>
      <c r="J2418" s="4">
        <v>1.8839999999999999</v>
      </c>
      <c r="K2418" s="4">
        <v>2.02</v>
      </c>
      <c r="L2418" s="18">
        <f t="shared" si="930"/>
        <v>50</v>
      </c>
      <c r="M2418" s="18">
        <f t="shared" si="931"/>
        <v>40</v>
      </c>
      <c r="N2418" s="18">
        <f t="shared" si="932"/>
        <v>50</v>
      </c>
      <c r="O2418" s="18">
        <f t="shared" si="933"/>
        <v>45</v>
      </c>
      <c r="P2418" s="4">
        <f t="shared" si="934"/>
        <v>201409</v>
      </c>
      <c r="Q2418" s="23">
        <f t="shared" si="935"/>
        <v>1.6990000000000001</v>
      </c>
      <c r="R2418" s="23">
        <f t="shared" si="936"/>
        <v>-2.2058089629703561</v>
      </c>
      <c r="S2418" s="22">
        <f t="shared" si="937"/>
        <v>-0.50680896297035605</v>
      </c>
      <c r="T2418" s="5">
        <f t="shared" si="938"/>
        <v>1.3478516774573277</v>
      </c>
      <c r="U2418" s="5"/>
      <c r="V2418" s="5"/>
      <c r="W2418" s="5">
        <f t="shared" si="939"/>
        <v>0.69900000000000007</v>
      </c>
      <c r="X2418" s="4">
        <f t="shared" si="940"/>
        <v>0.8839999999999999</v>
      </c>
      <c r="Y2418" s="4">
        <f t="shared" si="941"/>
        <v>0.18499999999999983</v>
      </c>
      <c r="Z2418" s="30">
        <f t="shared" si="942"/>
        <v>2014</v>
      </c>
      <c r="AA2418" s="4">
        <f t="shared" si="943"/>
        <v>-1</v>
      </c>
      <c r="AB2418" s="4">
        <f t="shared" si="944"/>
        <v>-1</v>
      </c>
      <c r="AC2418" s="4">
        <f t="shared" si="945"/>
        <v>0</v>
      </c>
      <c r="AD2418" s="4"/>
      <c r="AE2418" s="4">
        <f t="shared" si="946"/>
        <v>5.7795955907621432E-2</v>
      </c>
      <c r="AF2418" s="31">
        <f t="shared" si="947"/>
        <v>-0.30099999999999993</v>
      </c>
      <c r="AG2418" s="31">
        <f t="shared" si="948"/>
        <v>-0.1160000000000001</v>
      </c>
      <c r="AH2418" s="3">
        <f t="shared" si="949"/>
        <v>1</v>
      </c>
      <c r="AI2418" s="40">
        <f t="shared" si="950"/>
        <v>3.2533214659880016E-2</v>
      </c>
      <c r="AJ2418" s="3">
        <f t="shared" si="951"/>
        <v>2.4640260716971563E-2</v>
      </c>
      <c r="AK2418" s="3">
        <f t="shared" si="952"/>
        <v>0.73648440997973597</v>
      </c>
    </row>
    <row r="2419" spans="1:37" s="3" customFormat="1" x14ac:dyDescent="0.25">
      <c r="A2419" s="9">
        <v>41896</v>
      </c>
      <c r="B2419" s="1" t="s">
        <v>44</v>
      </c>
      <c r="C2419" s="1" t="s">
        <v>41</v>
      </c>
      <c r="D2419">
        <v>24</v>
      </c>
      <c r="E2419" s="1">
        <v>10</v>
      </c>
      <c r="F2419">
        <f t="shared" si="928"/>
        <v>1</v>
      </c>
      <c r="G2419">
        <f t="shared" si="929"/>
        <v>0</v>
      </c>
      <c r="H2419" s="4">
        <v>1.458</v>
      </c>
      <c r="I2419" s="4">
        <v>2.95</v>
      </c>
      <c r="J2419" s="4">
        <v>1.413</v>
      </c>
      <c r="K2419" s="4">
        <v>3.16</v>
      </c>
      <c r="L2419" s="18">
        <f t="shared" si="930"/>
        <v>60</v>
      </c>
      <c r="M2419" s="18">
        <f t="shared" si="931"/>
        <v>30</v>
      </c>
      <c r="N2419" s="18">
        <f t="shared" si="932"/>
        <v>70</v>
      </c>
      <c r="O2419" s="18">
        <f t="shared" si="933"/>
        <v>30</v>
      </c>
      <c r="P2419" s="4">
        <f t="shared" si="934"/>
        <v>201409</v>
      </c>
      <c r="Q2419" s="23">
        <f t="shared" si="935"/>
        <v>1.458</v>
      </c>
      <c r="R2419" s="23">
        <f t="shared" si="936"/>
        <v>-2.6962266263576309</v>
      </c>
      <c r="S2419" s="22">
        <f t="shared" si="937"/>
        <v>-1.2382266263576309</v>
      </c>
      <c r="T2419" s="5">
        <f t="shared" si="938"/>
        <v>2.0233196159122087</v>
      </c>
      <c r="U2419" s="5"/>
      <c r="V2419" s="5"/>
      <c r="W2419" s="5">
        <f t="shared" si="939"/>
        <v>0.45799999999999996</v>
      </c>
      <c r="X2419" s="4">
        <f t="shared" si="940"/>
        <v>0.41300000000000003</v>
      </c>
      <c r="Y2419" s="4">
        <f t="shared" si="941"/>
        <v>-4.4999999999999929E-2</v>
      </c>
      <c r="Z2419" s="30">
        <f t="shared" si="942"/>
        <v>2014</v>
      </c>
      <c r="AA2419" s="4">
        <f t="shared" si="943"/>
        <v>-1</v>
      </c>
      <c r="AB2419" s="4">
        <f t="shared" si="944"/>
        <v>-1</v>
      </c>
      <c r="AC2419" s="4">
        <f t="shared" si="945"/>
        <v>0</v>
      </c>
      <c r="AD2419" s="4"/>
      <c r="AE2419" s="4">
        <f t="shared" si="946"/>
        <v>-2.1843027268835247E-2</v>
      </c>
      <c r="AF2419" s="31">
        <f t="shared" si="947"/>
        <v>-0.54200000000000004</v>
      </c>
      <c r="AG2419" s="31">
        <f t="shared" si="948"/>
        <v>-0.58699999999999997</v>
      </c>
      <c r="AH2419" s="3">
        <f t="shared" si="949"/>
        <v>0</v>
      </c>
      <c r="AI2419" s="40" t="b">
        <f t="shared" si="950"/>
        <v>0</v>
      </c>
      <c r="AJ2419" s="3">
        <f t="shared" si="951"/>
        <v>2.4251361161524598E-2</v>
      </c>
      <c r="AK2419" s="3">
        <f t="shared" si="952"/>
        <v>0.76172279019579081</v>
      </c>
    </row>
    <row r="2420" spans="1:37" s="3" customFormat="1" x14ac:dyDescent="0.25">
      <c r="A2420" s="9">
        <v>41896</v>
      </c>
      <c r="B2420" s="1" t="s">
        <v>58</v>
      </c>
      <c r="C2420" s="1" t="s">
        <v>42</v>
      </c>
      <c r="D2420">
        <v>26</v>
      </c>
      <c r="E2420" s="1">
        <v>24</v>
      </c>
      <c r="F2420">
        <f t="shared" si="928"/>
        <v>1</v>
      </c>
      <c r="G2420">
        <f t="shared" si="929"/>
        <v>0</v>
      </c>
      <c r="H2420" s="4">
        <v>3.27</v>
      </c>
      <c r="I2420" s="4">
        <v>1.3919999999999999</v>
      </c>
      <c r="J2420" s="4">
        <v>2.97</v>
      </c>
      <c r="K2420" s="4">
        <v>1.454</v>
      </c>
      <c r="L2420" s="18">
        <f t="shared" si="930"/>
        <v>30</v>
      </c>
      <c r="M2420" s="18">
        <f t="shared" si="931"/>
        <v>70</v>
      </c>
      <c r="N2420" s="18">
        <f t="shared" si="932"/>
        <v>30</v>
      </c>
      <c r="O2420" s="18">
        <f t="shared" si="933"/>
        <v>65</v>
      </c>
      <c r="P2420" s="4">
        <f t="shared" si="934"/>
        <v>201409</v>
      </c>
      <c r="Q2420" s="23">
        <f t="shared" si="935"/>
        <v>3.27</v>
      </c>
      <c r="R2420" s="23">
        <f t="shared" si="936"/>
        <v>-2.9915490425244995</v>
      </c>
      <c r="S2420" s="22">
        <f t="shared" si="937"/>
        <v>0.27845095747550053</v>
      </c>
      <c r="T2420" s="5">
        <f t="shared" si="938"/>
        <v>0.42568807339449538</v>
      </c>
      <c r="U2420" s="5"/>
      <c r="V2420" s="5"/>
      <c r="W2420" s="5">
        <f t="shared" si="939"/>
        <v>2.27</v>
      </c>
      <c r="X2420" s="4">
        <f t="shared" si="940"/>
        <v>1.9700000000000002</v>
      </c>
      <c r="Y2420" s="4">
        <f t="shared" si="941"/>
        <v>-0.29999999999999982</v>
      </c>
      <c r="Z2420" s="30">
        <f t="shared" si="942"/>
        <v>2014</v>
      </c>
      <c r="AA2420" s="4">
        <f t="shared" si="943"/>
        <v>-1</v>
      </c>
      <c r="AB2420" s="4">
        <f t="shared" si="944"/>
        <v>-1</v>
      </c>
      <c r="AC2420" s="4">
        <f t="shared" si="945"/>
        <v>0</v>
      </c>
      <c r="AD2420" s="4"/>
      <c r="AE2420" s="4">
        <f t="shared" si="946"/>
        <v>-3.0889939146819867E-2</v>
      </c>
      <c r="AF2420" s="31">
        <f t="shared" si="947"/>
        <v>1.27</v>
      </c>
      <c r="AG2420" s="31">
        <f t="shared" si="948"/>
        <v>0.9700000000000002</v>
      </c>
      <c r="AH2420" s="3">
        <f t="shared" si="949"/>
        <v>1</v>
      </c>
      <c r="AI2420" s="40" t="b">
        <f t="shared" si="950"/>
        <v>0</v>
      </c>
      <c r="AJ2420" s="3">
        <f t="shared" si="951"/>
        <v>2.3629343629343769E-2</v>
      </c>
      <c r="AK2420" s="3">
        <f t="shared" si="952"/>
        <v>0.77499182700815095</v>
      </c>
    </row>
    <row r="2421" spans="1:37" s="3" customFormat="1" x14ac:dyDescent="0.25">
      <c r="A2421" s="9">
        <v>41896</v>
      </c>
      <c r="B2421" s="1" t="s">
        <v>60</v>
      </c>
      <c r="C2421" s="1" t="s">
        <v>52</v>
      </c>
      <c r="D2421">
        <v>7</v>
      </c>
      <c r="E2421" s="1">
        <v>30</v>
      </c>
      <c r="F2421">
        <f t="shared" si="928"/>
        <v>0</v>
      </c>
      <c r="G2421">
        <f t="shared" si="929"/>
        <v>1</v>
      </c>
      <c r="H2421" s="4">
        <v>2.4300000000000002</v>
      </c>
      <c r="I2421" s="4">
        <v>1.6319999999999999</v>
      </c>
      <c r="J2421" s="4">
        <v>2.48</v>
      </c>
      <c r="K2421" s="4">
        <v>1.609</v>
      </c>
      <c r="L2421" s="18">
        <f t="shared" si="930"/>
        <v>40</v>
      </c>
      <c r="M2421" s="18">
        <f t="shared" si="931"/>
        <v>60</v>
      </c>
      <c r="N2421" s="18">
        <f t="shared" si="932"/>
        <v>40</v>
      </c>
      <c r="O2421" s="18">
        <f t="shared" si="933"/>
        <v>60</v>
      </c>
      <c r="P2421" s="4">
        <f t="shared" si="934"/>
        <v>201409</v>
      </c>
      <c r="Q2421" s="23">
        <f t="shared" si="935"/>
        <v>1.4889705882352944</v>
      </c>
      <c r="R2421" s="23">
        <f t="shared" si="936"/>
        <v>-2.2815791803133578</v>
      </c>
      <c r="S2421" s="22">
        <f t="shared" si="937"/>
        <v>-0.79260859207806345</v>
      </c>
      <c r="T2421" s="5">
        <f t="shared" si="938"/>
        <v>0.67160493827160483</v>
      </c>
      <c r="U2421" s="5"/>
      <c r="V2421" s="5"/>
      <c r="W2421" s="5">
        <f t="shared" si="939"/>
        <v>-1</v>
      </c>
      <c r="X2421" s="4">
        <f t="shared" si="940"/>
        <v>-1</v>
      </c>
      <c r="Y2421" s="4">
        <f t="shared" si="941"/>
        <v>0</v>
      </c>
      <c r="Z2421" s="30">
        <f t="shared" si="942"/>
        <v>2014</v>
      </c>
      <c r="AA2421" s="4">
        <f t="shared" si="943"/>
        <v>0.6319999999999999</v>
      </c>
      <c r="AB2421" s="4">
        <f t="shared" si="944"/>
        <v>0.60899999999999999</v>
      </c>
      <c r="AC2421" s="4">
        <f t="shared" si="945"/>
        <v>-2.2999999999999909E-2</v>
      </c>
      <c r="AD2421" s="4"/>
      <c r="AE2421" s="4">
        <f t="shared" si="946"/>
        <v>8.2968272932429921E-3</v>
      </c>
      <c r="AF2421" s="31">
        <f t="shared" si="947"/>
        <v>-0.3680000000000001</v>
      </c>
      <c r="AG2421" s="31">
        <f t="shared" si="948"/>
        <v>-0.39100000000000001</v>
      </c>
      <c r="AH2421" s="3">
        <f t="shared" si="949"/>
        <v>0</v>
      </c>
      <c r="AI2421" s="40" t="b">
        <f t="shared" si="950"/>
        <v>0</v>
      </c>
      <c r="AJ2421" s="3">
        <f t="shared" si="951"/>
        <v>2.3692762186115268E-2</v>
      </c>
      <c r="AK2421" s="3">
        <f t="shared" si="952"/>
        <v>0.74172220916442955</v>
      </c>
    </row>
    <row r="2422" spans="1:37" s="3" customFormat="1" x14ac:dyDescent="0.25">
      <c r="A2422" s="9">
        <v>41896</v>
      </c>
      <c r="B2422" s="1" t="s">
        <v>34</v>
      </c>
      <c r="C2422" s="1" t="s">
        <v>63</v>
      </c>
      <c r="D2422">
        <v>14</v>
      </c>
      <c r="E2422" s="1">
        <v>25</v>
      </c>
      <c r="F2422">
        <f t="shared" si="928"/>
        <v>0</v>
      </c>
      <c r="G2422">
        <f t="shared" si="929"/>
        <v>1</v>
      </c>
      <c r="H2422" s="4">
        <v>2.21</v>
      </c>
      <c r="I2422" s="4">
        <v>1.746</v>
      </c>
      <c r="J2422" s="4">
        <v>1.869</v>
      </c>
      <c r="K2422" s="4">
        <v>2.04</v>
      </c>
      <c r="L2422" s="18">
        <f t="shared" si="930"/>
        <v>40</v>
      </c>
      <c r="M2422" s="18">
        <f t="shared" si="931"/>
        <v>55</v>
      </c>
      <c r="N2422" s="18">
        <f t="shared" si="932"/>
        <v>50</v>
      </c>
      <c r="O2422" s="18">
        <f t="shared" si="933"/>
        <v>45</v>
      </c>
      <c r="P2422" s="4">
        <f t="shared" si="934"/>
        <v>201409</v>
      </c>
      <c r="Q2422" s="23">
        <f t="shared" si="935"/>
        <v>1.265750286368843</v>
      </c>
      <c r="R2422" s="23">
        <f t="shared" si="936"/>
        <v>-2.166928854718277</v>
      </c>
      <c r="S2422" s="22">
        <f t="shared" si="937"/>
        <v>-0.90117856834943399</v>
      </c>
      <c r="T2422" s="5">
        <f t="shared" si="938"/>
        <v>0.79004524886877825</v>
      </c>
      <c r="U2422" s="5"/>
      <c r="V2422" s="5"/>
      <c r="W2422" s="5">
        <f t="shared" si="939"/>
        <v>-1</v>
      </c>
      <c r="X2422" s="4">
        <f t="shared" si="940"/>
        <v>-1</v>
      </c>
      <c r="Y2422" s="4">
        <f t="shared" si="941"/>
        <v>0</v>
      </c>
      <c r="Z2422" s="30">
        <f t="shared" si="942"/>
        <v>2014</v>
      </c>
      <c r="AA2422" s="4">
        <f t="shared" si="943"/>
        <v>0.746</v>
      </c>
      <c r="AB2422" s="4">
        <f t="shared" si="944"/>
        <v>1.04</v>
      </c>
      <c r="AC2422" s="4">
        <f t="shared" si="945"/>
        <v>0.29400000000000004</v>
      </c>
      <c r="AD2422" s="4"/>
      <c r="AE2422" s="4">
        <f t="shared" si="946"/>
        <v>-8.2556791082898207E-2</v>
      </c>
      <c r="AF2422" s="31">
        <f t="shared" si="947"/>
        <v>-0.254</v>
      </c>
      <c r="AG2422" s="31">
        <f t="shared" si="948"/>
        <v>4.0000000000000036E-2</v>
      </c>
      <c r="AH2422" s="3">
        <f t="shared" si="949"/>
        <v>1</v>
      </c>
      <c r="AI2422" s="40">
        <f t="shared" si="950"/>
        <v>5.731523378582204E-2</v>
      </c>
      <c r="AJ2422" s="3">
        <f t="shared" si="951"/>
        <v>2.4605662285136498E-2</v>
      </c>
      <c r="AK2422" s="3">
        <f t="shared" si="952"/>
        <v>0.73430507639373421</v>
      </c>
    </row>
    <row r="2423" spans="1:37" s="3" customFormat="1" x14ac:dyDescent="0.25">
      <c r="A2423" s="9">
        <v>41896</v>
      </c>
      <c r="B2423" s="1" t="s">
        <v>50</v>
      </c>
      <c r="C2423" s="1" t="s">
        <v>37</v>
      </c>
      <c r="D2423">
        <v>10</v>
      </c>
      <c r="E2423" s="1">
        <v>26</v>
      </c>
      <c r="F2423">
        <f t="shared" si="928"/>
        <v>0</v>
      </c>
      <c r="G2423">
        <f t="shared" si="929"/>
        <v>1</v>
      </c>
      <c r="H2423" s="4">
        <v>1.526</v>
      </c>
      <c r="I2423" s="4">
        <v>2.71</v>
      </c>
      <c r="J2423" s="4">
        <v>1.5980000000000001</v>
      </c>
      <c r="K2423" s="4">
        <v>2.5099999999999998</v>
      </c>
      <c r="L2423" s="18">
        <f t="shared" si="930"/>
        <v>60</v>
      </c>
      <c r="M2423" s="18">
        <f t="shared" si="931"/>
        <v>35</v>
      </c>
      <c r="N2423" s="18">
        <f t="shared" si="932"/>
        <v>60</v>
      </c>
      <c r="O2423" s="18">
        <f t="shared" si="933"/>
        <v>35</v>
      </c>
      <c r="P2423" s="4">
        <f t="shared" si="934"/>
        <v>201409</v>
      </c>
      <c r="Q2423" s="23">
        <f t="shared" si="935"/>
        <v>0.56309963099631</v>
      </c>
      <c r="R2423" s="23">
        <f t="shared" si="936"/>
        <v>-2.4859360060480729</v>
      </c>
      <c r="S2423" s="22">
        <f t="shared" si="937"/>
        <v>-1.9228363750517627</v>
      </c>
      <c r="T2423" s="5">
        <f t="shared" si="938"/>
        <v>1.7758846657929226</v>
      </c>
      <c r="U2423" s="5"/>
      <c r="V2423" s="5"/>
      <c r="W2423" s="5">
        <f t="shared" si="939"/>
        <v>-1</v>
      </c>
      <c r="X2423" s="4">
        <f t="shared" si="940"/>
        <v>-1</v>
      </c>
      <c r="Y2423" s="4">
        <f t="shared" si="941"/>
        <v>0</v>
      </c>
      <c r="Z2423" s="30">
        <f t="shared" si="942"/>
        <v>2014</v>
      </c>
      <c r="AA2423" s="4">
        <f t="shared" si="943"/>
        <v>1.71</v>
      </c>
      <c r="AB2423" s="4">
        <f t="shared" si="944"/>
        <v>1.5099999999999998</v>
      </c>
      <c r="AC2423" s="4">
        <f t="shared" si="945"/>
        <v>-0.20000000000000018</v>
      </c>
      <c r="AD2423" s="4"/>
      <c r="AE2423" s="4">
        <f t="shared" si="946"/>
        <v>2.9525766972805068E-2</v>
      </c>
      <c r="AF2423" s="31">
        <f t="shared" si="947"/>
        <v>0.71</v>
      </c>
      <c r="AG2423" s="31">
        <f t="shared" si="948"/>
        <v>0.50999999999999979</v>
      </c>
      <c r="AH2423" s="3">
        <f t="shared" si="949"/>
        <v>1</v>
      </c>
      <c r="AI2423" s="40" t="b">
        <f t="shared" si="950"/>
        <v>0</v>
      </c>
      <c r="AJ2423" s="3">
        <f t="shared" si="951"/>
        <v>2.3734655335221788E-2</v>
      </c>
      <c r="AK2423" s="3">
        <f t="shared" si="952"/>
        <v>0.7523100973544814</v>
      </c>
    </row>
    <row r="2424" spans="1:37" s="3" customFormat="1" x14ac:dyDescent="0.25">
      <c r="A2424" s="9">
        <v>41896</v>
      </c>
      <c r="B2424" s="1" t="s">
        <v>48</v>
      </c>
      <c r="C2424" s="1" t="s">
        <v>56</v>
      </c>
      <c r="D2424">
        <v>41</v>
      </c>
      <c r="E2424" s="1">
        <v>10</v>
      </c>
      <c r="F2424">
        <f t="shared" si="928"/>
        <v>1</v>
      </c>
      <c r="G2424">
        <f t="shared" si="929"/>
        <v>0</v>
      </c>
      <c r="H2424" s="4">
        <v>1.3919999999999999</v>
      </c>
      <c r="I2424" s="4">
        <v>3.27</v>
      </c>
      <c r="J2424" s="4">
        <v>1.454</v>
      </c>
      <c r="K2424" s="4">
        <v>2.97</v>
      </c>
      <c r="L2424" s="18">
        <f t="shared" si="930"/>
        <v>70</v>
      </c>
      <c r="M2424" s="18">
        <f t="shared" si="931"/>
        <v>30</v>
      </c>
      <c r="N2424" s="18">
        <f t="shared" si="932"/>
        <v>65</v>
      </c>
      <c r="O2424" s="18">
        <f t="shared" si="933"/>
        <v>30</v>
      </c>
      <c r="P2424" s="4">
        <f t="shared" si="934"/>
        <v>201409</v>
      </c>
      <c r="Q2424" s="23">
        <f t="shared" si="935"/>
        <v>1.3919999999999999</v>
      </c>
      <c r="R2424" s="23">
        <f t="shared" si="936"/>
        <v>-2.9915490425244995</v>
      </c>
      <c r="S2424" s="22">
        <f t="shared" si="937"/>
        <v>-1.5995490425244996</v>
      </c>
      <c r="T2424" s="5">
        <f t="shared" si="938"/>
        <v>2.3491379310344831</v>
      </c>
      <c r="U2424" s="5"/>
      <c r="V2424" s="5"/>
      <c r="W2424" s="5">
        <f t="shared" si="939"/>
        <v>0.3919999999999999</v>
      </c>
      <c r="X2424" s="4">
        <f t="shared" si="940"/>
        <v>0.45399999999999996</v>
      </c>
      <c r="Y2424" s="4">
        <f t="shared" si="941"/>
        <v>6.2000000000000055E-2</v>
      </c>
      <c r="Z2424" s="30">
        <f t="shared" si="942"/>
        <v>2014</v>
      </c>
      <c r="AA2424" s="4">
        <f t="shared" si="943"/>
        <v>-1</v>
      </c>
      <c r="AB2424" s="4">
        <f t="shared" si="944"/>
        <v>-1</v>
      </c>
      <c r="AC2424" s="4">
        <f t="shared" si="945"/>
        <v>0</v>
      </c>
      <c r="AD2424" s="4"/>
      <c r="AE2424" s="4">
        <f t="shared" si="946"/>
        <v>3.0632895381745184E-2</v>
      </c>
      <c r="AF2424" s="31">
        <f t="shared" si="947"/>
        <v>-0.6080000000000001</v>
      </c>
      <c r="AG2424" s="31">
        <f t="shared" si="948"/>
        <v>-0.54600000000000004</v>
      </c>
      <c r="AH2424" s="3">
        <f t="shared" si="949"/>
        <v>1</v>
      </c>
      <c r="AI2424" s="40" t="b">
        <f t="shared" si="950"/>
        <v>0</v>
      </c>
      <c r="AJ2424" s="3">
        <f t="shared" si="951"/>
        <v>2.3629343629343769E-2</v>
      </c>
      <c r="AK2424" s="3">
        <f t="shared" si="952"/>
        <v>0.77499182700815095</v>
      </c>
    </row>
    <row r="2425" spans="1:37" s="3" customFormat="1" x14ac:dyDescent="0.25">
      <c r="A2425" s="9">
        <v>41893</v>
      </c>
      <c r="B2425" s="1" t="s">
        <v>43</v>
      </c>
      <c r="C2425" s="1" t="s">
        <v>57</v>
      </c>
      <c r="D2425">
        <v>26</v>
      </c>
      <c r="E2425" s="1">
        <v>6</v>
      </c>
      <c r="F2425">
        <f t="shared" si="928"/>
        <v>1</v>
      </c>
      <c r="G2425">
        <f t="shared" si="929"/>
        <v>0</v>
      </c>
      <c r="H2425" s="4">
        <v>1.7509999999999999</v>
      </c>
      <c r="I2425" s="4">
        <v>2.2000000000000002</v>
      </c>
      <c r="J2425" s="4">
        <v>1.6659999999999999</v>
      </c>
      <c r="K2425" s="4">
        <v>2.36</v>
      </c>
      <c r="L2425" s="18">
        <f t="shared" si="930"/>
        <v>50</v>
      </c>
      <c r="M2425" s="18">
        <f t="shared" si="931"/>
        <v>45</v>
      </c>
      <c r="N2425" s="18">
        <f t="shared" si="932"/>
        <v>60</v>
      </c>
      <c r="O2425" s="18">
        <f t="shared" si="933"/>
        <v>40</v>
      </c>
      <c r="P2425" s="4">
        <f t="shared" si="934"/>
        <v>201409</v>
      </c>
      <c r="Q2425" s="23">
        <f t="shared" si="935"/>
        <v>1.7509999999999999</v>
      </c>
      <c r="R2425" s="23">
        <f t="shared" si="936"/>
        <v>-2.1648912561029738</v>
      </c>
      <c r="S2425" s="22">
        <f t="shared" si="937"/>
        <v>-0.41389125610297395</v>
      </c>
      <c r="T2425" s="5">
        <f t="shared" si="938"/>
        <v>1.2564249000571104</v>
      </c>
      <c r="U2425" s="5"/>
      <c r="V2425" s="5"/>
      <c r="W2425" s="5">
        <f t="shared" si="939"/>
        <v>0.75099999999999989</v>
      </c>
      <c r="X2425" s="4">
        <f t="shared" si="940"/>
        <v>0.66599999999999993</v>
      </c>
      <c r="Y2425" s="4">
        <f t="shared" si="941"/>
        <v>-8.4999999999999964E-2</v>
      </c>
      <c r="Z2425" s="30">
        <f t="shared" si="942"/>
        <v>2014</v>
      </c>
      <c r="AA2425" s="4">
        <f t="shared" si="943"/>
        <v>-1</v>
      </c>
      <c r="AB2425" s="4">
        <f t="shared" si="944"/>
        <v>-1</v>
      </c>
      <c r="AC2425" s="4">
        <f t="shared" si="945"/>
        <v>0</v>
      </c>
      <c r="AD2425" s="4"/>
      <c r="AE2425" s="4">
        <f t="shared" si="946"/>
        <v>-2.91378687397289E-2</v>
      </c>
      <c r="AF2425" s="31">
        <f t="shared" si="947"/>
        <v>-0.24900000000000011</v>
      </c>
      <c r="AG2425" s="31">
        <f t="shared" si="948"/>
        <v>-0.33400000000000007</v>
      </c>
      <c r="AH2425" s="3">
        <f t="shared" si="949"/>
        <v>1</v>
      </c>
      <c r="AI2425" s="40" t="b">
        <f t="shared" si="950"/>
        <v>0</v>
      </c>
      <c r="AJ2425" s="3">
        <f t="shared" si="951"/>
        <v>2.5006327512022253E-2</v>
      </c>
      <c r="AK2425" s="3">
        <f t="shared" si="952"/>
        <v>0.73375014748867118</v>
      </c>
    </row>
    <row r="2426" spans="1:37" s="3" customFormat="1" x14ac:dyDescent="0.25">
      <c r="A2426" s="9">
        <v>41890</v>
      </c>
      <c r="B2426" s="1" t="s">
        <v>63</v>
      </c>
      <c r="C2426" s="1" t="s">
        <v>64</v>
      </c>
      <c r="D2426">
        <v>18</v>
      </c>
      <c r="E2426" s="1">
        <v>17</v>
      </c>
      <c r="F2426">
        <f t="shared" si="928"/>
        <v>1</v>
      </c>
      <c r="G2426">
        <f t="shared" si="929"/>
        <v>0</v>
      </c>
      <c r="H2426" s="4">
        <v>1.6060000000000001</v>
      </c>
      <c r="I2426" s="4">
        <v>2.4900000000000002</v>
      </c>
      <c r="J2426" s="4">
        <v>1.649</v>
      </c>
      <c r="K2426" s="4">
        <v>2.39</v>
      </c>
      <c r="L2426" s="18">
        <f t="shared" si="930"/>
        <v>60</v>
      </c>
      <c r="M2426" s="18">
        <f t="shared" si="931"/>
        <v>40</v>
      </c>
      <c r="N2426" s="18">
        <f t="shared" si="932"/>
        <v>60</v>
      </c>
      <c r="O2426" s="18">
        <f t="shared" si="933"/>
        <v>40</v>
      </c>
      <c r="P2426" s="4">
        <f t="shared" si="934"/>
        <v>201409</v>
      </c>
      <c r="Q2426" s="23">
        <f t="shared" si="935"/>
        <v>1.6060000000000001</v>
      </c>
      <c r="R2426" s="23">
        <f t="shared" si="936"/>
        <v>-2.3213059560989651</v>
      </c>
      <c r="S2426" s="22">
        <f t="shared" si="937"/>
        <v>-0.71530595609896497</v>
      </c>
      <c r="T2426" s="5">
        <f t="shared" si="938"/>
        <v>1.5504358655043586</v>
      </c>
      <c r="U2426" s="5"/>
      <c r="V2426" s="5"/>
      <c r="W2426" s="5">
        <f t="shared" si="939"/>
        <v>0.60600000000000009</v>
      </c>
      <c r="X2426" s="4">
        <f t="shared" si="940"/>
        <v>0.64900000000000002</v>
      </c>
      <c r="Y2426" s="4">
        <f t="shared" si="941"/>
        <v>4.2999999999999927E-2</v>
      </c>
      <c r="Z2426" s="30">
        <f t="shared" si="942"/>
        <v>2014</v>
      </c>
      <c r="AA2426" s="4">
        <f t="shared" si="943"/>
        <v>-1</v>
      </c>
      <c r="AB2426" s="4">
        <f t="shared" si="944"/>
        <v>-1</v>
      </c>
      <c r="AC2426" s="4">
        <f t="shared" si="945"/>
        <v>0</v>
      </c>
      <c r="AD2426" s="4"/>
      <c r="AE2426" s="4">
        <f t="shared" si="946"/>
        <v>1.6236867961034518E-2</v>
      </c>
      <c r="AF2426" s="31">
        <f t="shared" si="947"/>
        <v>-0.39399999999999991</v>
      </c>
      <c r="AG2426" s="31">
        <f t="shared" si="948"/>
        <v>-0.35099999999999998</v>
      </c>
      <c r="AH2426" s="3">
        <f t="shared" si="949"/>
        <v>0</v>
      </c>
      <c r="AI2426" s="40" t="b">
        <f t="shared" si="950"/>
        <v>0</v>
      </c>
      <c r="AJ2426" s="3">
        <f t="shared" si="951"/>
        <v>2.3696289062499876E-2</v>
      </c>
      <c r="AK2426" s="3">
        <f t="shared" si="952"/>
        <v>0.74386426604813749</v>
      </c>
    </row>
    <row r="2427" spans="1:37" s="3" customFormat="1" x14ac:dyDescent="0.25">
      <c r="A2427" s="9">
        <v>41890</v>
      </c>
      <c r="B2427" s="1" t="s">
        <v>33</v>
      </c>
      <c r="C2427" s="1" t="s">
        <v>34</v>
      </c>
      <c r="D2427">
        <v>35</v>
      </c>
      <c r="E2427" s="1">
        <v>14</v>
      </c>
      <c r="F2427">
        <f t="shared" si="928"/>
        <v>1</v>
      </c>
      <c r="G2427">
        <f t="shared" si="929"/>
        <v>0</v>
      </c>
      <c r="H2427" s="4">
        <v>1.48</v>
      </c>
      <c r="I2427" s="4">
        <v>2.86</v>
      </c>
      <c r="J2427" s="4">
        <v>1.367</v>
      </c>
      <c r="K2427" s="4">
        <v>3.41</v>
      </c>
      <c r="L2427" s="18">
        <f t="shared" si="930"/>
        <v>60</v>
      </c>
      <c r="M2427" s="18">
        <f t="shared" si="931"/>
        <v>30</v>
      </c>
      <c r="N2427" s="18">
        <f t="shared" si="932"/>
        <v>70</v>
      </c>
      <c r="O2427" s="18">
        <f t="shared" si="933"/>
        <v>25</v>
      </c>
      <c r="P2427" s="4">
        <f t="shared" si="934"/>
        <v>201409</v>
      </c>
      <c r="Q2427" s="23">
        <f t="shared" si="935"/>
        <v>1.48</v>
      </c>
      <c r="R2427" s="23">
        <f t="shared" si="936"/>
        <v>-2.620967741935484</v>
      </c>
      <c r="S2427" s="22">
        <f t="shared" si="937"/>
        <v>-1.140967741935484</v>
      </c>
      <c r="T2427" s="5">
        <f t="shared" si="938"/>
        <v>1.9324324324324325</v>
      </c>
      <c r="U2427" s="5"/>
      <c r="V2427" s="5"/>
      <c r="W2427" s="5">
        <f t="shared" si="939"/>
        <v>0.48</v>
      </c>
      <c r="X2427" s="4">
        <f t="shared" si="940"/>
        <v>0.36699999999999999</v>
      </c>
      <c r="Y2427" s="4">
        <f t="shared" si="941"/>
        <v>-0.11299999999999999</v>
      </c>
      <c r="Z2427" s="30">
        <f t="shared" si="942"/>
        <v>2014</v>
      </c>
      <c r="AA2427" s="4">
        <f t="shared" si="943"/>
        <v>-1</v>
      </c>
      <c r="AB2427" s="4">
        <f t="shared" si="944"/>
        <v>-1</v>
      </c>
      <c r="AC2427" s="4">
        <f t="shared" si="945"/>
        <v>0</v>
      </c>
      <c r="AD2427" s="4"/>
      <c r="AE2427" s="4">
        <f t="shared" si="946"/>
        <v>-5.5853219715692348E-2</v>
      </c>
      <c r="AF2427" s="31">
        <f t="shared" si="947"/>
        <v>-0.52</v>
      </c>
      <c r="AG2427" s="31">
        <f t="shared" si="948"/>
        <v>-0.63300000000000001</v>
      </c>
      <c r="AH2427" s="3">
        <f t="shared" si="949"/>
        <v>1</v>
      </c>
      <c r="AI2427" s="40">
        <f t="shared" si="950"/>
        <v>3.1069192359514997E-2</v>
      </c>
      <c r="AJ2427" s="3">
        <f t="shared" si="951"/>
        <v>2.4700460829493065E-2</v>
      </c>
      <c r="AK2427" s="3">
        <f t="shared" si="952"/>
        <v>0.75776648428321081</v>
      </c>
    </row>
    <row r="2428" spans="1:37" s="3" customFormat="1" x14ac:dyDescent="0.25">
      <c r="A2428" s="9">
        <v>41889</v>
      </c>
      <c r="B2428" s="1" t="s">
        <v>35</v>
      </c>
      <c r="C2428" s="1" t="s">
        <v>36</v>
      </c>
      <c r="D2428">
        <v>31</v>
      </c>
      <c r="E2428" s="1">
        <v>24</v>
      </c>
      <c r="F2428">
        <f t="shared" si="928"/>
        <v>1</v>
      </c>
      <c r="G2428">
        <f t="shared" si="929"/>
        <v>0</v>
      </c>
      <c r="H2428" s="4">
        <v>1.3220000000000001</v>
      </c>
      <c r="I2428" s="4">
        <v>3.73</v>
      </c>
      <c r="J2428" s="4">
        <v>1.2629999999999999</v>
      </c>
      <c r="K2428" s="4">
        <v>4.3</v>
      </c>
      <c r="L2428" s="18">
        <f t="shared" si="930"/>
        <v>70</v>
      </c>
      <c r="M2428" s="18">
        <f t="shared" si="931"/>
        <v>25</v>
      </c>
      <c r="N2428" s="18">
        <f t="shared" si="932"/>
        <v>75</v>
      </c>
      <c r="O2428" s="18">
        <f t="shared" si="933"/>
        <v>20</v>
      </c>
      <c r="P2428" s="4">
        <f t="shared" si="934"/>
        <v>201409</v>
      </c>
      <c r="Q2428" s="23">
        <f t="shared" si="935"/>
        <v>1.3220000000000001</v>
      </c>
      <c r="R2428" s="23">
        <f t="shared" si="936"/>
        <v>-3.4718904284121668</v>
      </c>
      <c r="S2428" s="22">
        <f t="shared" si="937"/>
        <v>-2.1498904284121667</v>
      </c>
      <c r="T2428" s="5">
        <f t="shared" si="938"/>
        <v>2.8214826021180031</v>
      </c>
      <c r="U2428" s="5"/>
      <c r="V2428" s="5"/>
      <c r="W2428" s="5">
        <f t="shared" si="939"/>
        <v>0.32200000000000006</v>
      </c>
      <c r="X2428" s="4">
        <f t="shared" si="940"/>
        <v>0.2629999999999999</v>
      </c>
      <c r="Y2428" s="4">
        <f t="shared" si="941"/>
        <v>-5.9000000000000163E-2</v>
      </c>
      <c r="Z2428" s="30">
        <f t="shared" si="942"/>
        <v>2014</v>
      </c>
      <c r="AA2428" s="4">
        <f t="shared" si="943"/>
        <v>-1</v>
      </c>
      <c r="AB2428" s="4">
        <f t="shared" si="944"/>
        <v>-1</v>
      </c>
      <c r="AC2428" s="4">
        <f t="shared" si="945"/>
        <v>0</v>
      </c>
      <c r="AD2428" s="4"/>
      <c r="AE2428" s="4">
        <f t="shared" si="946"/>
        <v>-3.5335985328978081E-2</v>
      </c>
      <c r="AF2428" s="31">
        <f t="shared" si="947"/>
        <v>-0.67799999999999994</v>
      </c>
      <c r="AG2428" s="31">
        <f t="shared" si="948"/>
        <v>-0.7370000000000001</v>
      </c>
      <c r="AH2428" s="3">
        <f t="shared" si="949"/>
        <v>1</v>
      </c>
      <c r="AI2428" s="40">
        <f t="shared" si="950"/>
        <v>1.1012208422756298E-2</v>
      </c>
      <c r="AJ2428" s="3">
        <f t="shared" si="951"/>
        <v>2.3939034045922236E-2</v>
      </c>
      <c r="AK2428" s="3">
        <f t="shared" si="952"/>
        <v>0.79223003435616923</v>
      </c>
    </row>
    <row r="2429" spans="1:37" s="3" customFormat="1" x14ac:dyDescent="0.25">
      <c r="A2429" s="9">
        <v>41889</v>
      </c>
      <c r="B2429" s="1" t="s">
        <v>37</v>
      </c>
      <c r="C2429" s="1" t="s">
        <v>38</v>
      </c>
      <c r="D2429">
        <v>17</v>
      </c>
      <c r="E2429" s="1">
        <v>28</v>
      </c>
      <c r="F2429">
        <f t="shared" si="928"/>
        <v>0</v>
      </c>
      <c r="G2429">
        <f t="shared" si="929"/>
        <v>1</v>
      </c>
      <c r="H2429" s="4">
        <v>3.1</v>
      </c>
      <c r="I2429" s="4">
        <v>1.425</v>
      </c>
      <c r="J2429" s="4">
        <v>2.39</v>
      </c>
      <c r="K2429" s="4">
        <v>1.649</v>
      </c>
      <c r="L2429" s="18">
        <f t="shared" si="930"/>
        <v>30</v>
      </c>
      <c r="M2429" s="18">
        <f t="shared" si="931"/>
        <v>70</v>
      </c>
      <c r="N2429" s="18">
        <f t="shared" si="932"/>
        <v>40</v>
      </c>
      <c r="O2429" s="18">
        <f t="shared" si="933"/>
        <v>60</v>
      </c>
      <c r="P2429" s="4">
        <f t="shared" si="934"/>
        <v>201409</v>
      </c>
      <c r="Q2429" s="23">
        <f t="shared" si="935"/>
        <v>2.1754385964912282</v>
      </c>
      <c r="R2429" s="23">
        <f t="shared" si="936"/>
        <v>-2.8291316526610641</v>
      </c>
      <c r="S2429" s="22">
        <f t="shared" si="937"/>
        <v>-0.65369305616983597</v>
      </c>
      <c r="T2429" s="5">
        <f t="shared" si="938"/>
        <v>0.45967741935483869</v>
      </c>
      <c r="U2429" s="5"/>
      <c r="V2429" s="5"/>
      <c r="W2429" s="5">
        <f t="shared" si="939"/>
        <v>-1</v>
      </c>
      <c r="X2429" s="4">
        <f t="shared" si="940"/>
        <v>-1</v>
      </c>
      <c r="Y2429" s="4">
        <f t="shared" si="941"/>
        <v>0</v>
      </c>
      <c r="Z2429" s="30">
        <f t="shared" si="942"/>
        <v>2014</v>
      </c>
      <c r="AA2429" s="4">
        <f t="shared" si="943"/>
        <v>0.42500000000000004</v>
      </c>
      <c r="AB2429" s="4">
        <f t="shared" si="944"/>
        <v>0.64900000000000002</v>
      </c>
      <c r="AC2429" s="4">
        <f t="shared" si="945"/>
        <v>0.22399999999999998</v>
      </c>
      <c r="AD2429" s="4"/>
      <c r="AE2429" s="4">
        <f t="shared" si="946"/>
        <v>-9.5829396679713852E-2</v>
      </c>
      <c r="AF2429" s="31">
        <f t="shared" si="947"/>
        <v>-0.57499999999999996</v>
      </c>
      <c r="AG2429" s="31">
        <f t="shared" si="948"/>
        <v>-0.35099999999999998</v>
      </c>
      <c r="AH2429" s="3">
        <f t="shared" si="949"/>
        <v>1</v>
      </c>
      <c r="AI2429" s="40">
        <f t="shared" si="950"/>
        <v>7.0991216573094151E-2</v>
      </c>
      <c r="AJ2429" s="3">
        <f t="shared" si="951"/>
        <v>2.3756906077348039E-2</v>
      </c>
      <c r="AK2429" s="3">
        <f t="shared" si="952"/>
        <v>0.76811883845473627</v>
      </c>
    </row>
    <row r="2430" spans="1:37" s="3" customFormat="1" x14ac:dyDescent="0.25">
      <c r="A2430" s="9">
        <v>41889</v>
      </c>
      <c r="B2430" s="1" t="s">
        <v>39</v>
      </c>
      <c r="C2430" s="1" t="s">
        <v>40</v>
      </c>
      <c r="D2430">
        <v>14</v>
      </c>
      <c r="E2430" s="1">
        <v>20</v>
      </c>
      <c r="F2430">
        <f t="shared" si="928"/>
        <v>0</v>
      </c>
      <c r="G2430">
        <f t="shared" si="929"/>
        <v>1</v>
      </c>
      <c r="H2430" s="4">
        <v>1.8260000000000001</v>
      </c>
      <c r="I2430" s="4">
        <v>2.1</v>
      </c>
      <c r="J2430" s="4">
        <v>1.444</v>
      </c>
      <c r="K2430" s="4">
        <v>3.01</v>
      </c>
      <c r="L2430" s="18">
        <f t="shared" si="930"/>
        <v>50</v>
      </c>
      <c r="M2430" s="18">
        <f t="shared" si="931"/>
        <v>45</v>
      </c>
      <c r="N2430" s="18">
        <f t="shared" si="932"/>
        <v>65</v>
      </c>
      <c r="O2430" s="18">
        <f t="shared" si="933"/>
        <v>30</v>
      </c>
      <c r="P2430" s="4">
        <f t="shared" si="934"/>
        <v>201409</v>
      </c>
      <c r="Q2430" s="23">
        <f t="shared" si="935"/>
        <v>0.86952380952380948</v>
      </c>
      <c r="R2430" s="23">
        <f t="shared" si="936"/>
        <v>-2.1197446621175433</v>
      </c>
      <c r="S2430" s="22">
        <f t="shared" si="937"/>
        <v>-1.2502208525937339</v>
      </c>
      <c r="T2430" s="5">
        <f t="shared" si="938"/>
        <v>1.1500547645125958</v>
      </c>
      <c r="U2430" s="5"/>
      <c r="V2430" s="5"/>
      <c r="W2430" s="5">
        <f t="shared" si="939"/>
        <v>-1</v>
      </c>
      <c r="X2430" s="4">
        <f t="shared" si="940"/>
        <v>-1</v>
      </c>
      <c r="Y2430" s="4">
        <f t="shared" si="941"/>
        <v>0</v>
      </c>
      <c r="Z2430" s="30">
        <f t="shared" si="942"/>
        <v>2014</v>
      </c>
      <c r="AA2430" s="4">
        <f t="shared" si="943"/>
        <v>1.1000000000000001</v>
      </c>
      <c r="AB2430" s="4">
        <f t="shared" si="944"/>
        <v>2.0099999999999998</v>
      </c>
      <c r="AC2430" s="4">
        <f t="shared" si="945"/>
        <v>0.9099999999999997</v>
      </c>
      <c r="AD2430" s="4"/>
      <c r="AE2430" s="4">
        <f t="shared" si="946"/>
        <v>-0.14487564966488975</v>
      </c>
      <c r="AF2430" s="31">
        <f t="shared" si="947"/>
        <v>0.10000000000000009</v>
      </c>
      <c r="AG2430" s="31">
        <f t="shared" si="948"/>
        <v>1.0099999999999998</v>
      </c>
      <c r="AH2430" s="3">
        <f t="shared" si="949"/>
        <v>1</v>
      </c>
      <c r="AI2430" s="40">
        <f t="shared" si="950"/>
        <v>0.12012896042035859</v>
      </c>
      <c r="AJ2430" s="3">
        <f t="shared" si="951"/>
        <v>2.3280692817116533E-2</v>
      </c>
      <c r="AK2430" s="3">
        <f t="shared" si="952"/>
        <v>0.73300067747643682</v>
      </c>
    </row>
    <row r="2431" spans="1:37" s="3" customFormat="1" x14ac:dyDescent="0.25">
      <c r="A2431" s="9">
        <v>41889</v>
      </c>
      <c r="B2431" s="1" t="s">
        <v>41</v>
      </c>
      <c r="C2431" s="1" t="s">
        <v>42</v>
      </c>
      <c r="D2431">
        <v>37</v>
      </c>
      <c r="E2431" s="1">
        <v>34</v>
      </c>
      <c r="F2431">
        <f t="shared" si="928"/>
        <v>1</v>
      </c>
      <c r="G2431">
        <f t="shared" si="929"/>
        <v>0</v>
      </c>
      <c r="H2431" s="4">
        <v>2.31</v>
      </c>
      <c r="I2431" s="4">
        <v>1.6890000000000001</v>
      </c>
      <c r="J2431" s="4">
        <v>2.44</v>
      </c>
      <c r="K2431" s="4">
        <v>1.625</v>
      </c>
      <c r="L2431" s="18">
        <f t="shared" si="930"/>
        <v>40</v>
      </c>
      <c r="M2431" s="18">
        <f t="shared" si="931"/>
        <v>55</v>
      </c>
      <c r="N2431" s="18">
        <f t="shared" si="932"/>
        <v>40</v>
      </c>
      <c r="O2431" s="18">
        <f t="shared" si="933"/>
        <v>60</v>
      </c>
      <c r="P2431" s="4">
        <f t="shared" si="934"/>
        <v>201409</v>
      </c>
      <c r="Q2431" s="23">
        <f t="shared" si="935"/>
        <v>2.31</v>
      </c>
      <c r="R2431" s="23">
        <f t="shared" si="936"/>
        <v>-2.2147375884953302</v>
      </c>
      <c r="S2431" s="22">
        <f t="shared" si="937"/>
        <v>9.5262411504669853E-2</v>
      </c>
      <c r="T2431" s="5">
        <f t="shared" si="938"/>
        <v>0.73116883116883113</v>
      </c>
      <c r="U2431" s="5"/>
      <c r="V2431" s="5"/>
      <c r="W2431" s="5">
        <f t="shared" si="939"/>
        <v>1.31</v>
      </c>
      <c r="X2431" s="4">
        <f t="shared" si="940"/>
        <v>1.44</v>
      </c>
      <c r="Y2431" s="4">
        <f t="shared" si="941"/>
        <v>0.12999999999999989</v>
      </c>
      <c r="Z2431" s="30">
        <f t="shared" si="942"/>
        <v>2014</v>
      </c>
      <c r="AA2431" s="4">
        <f t="shared" si="943"/>
        <v>-1</v>
      </c>
      <c r="AB2431" s="4">
        <f t="shared" si="944"/>
        <v>-1</v>
      </c>
      <c r="AC2431" s="4">
        <f t="shared" si="945"/>
        <v>0</v>
      </c>
      <c r="AD2431" s="4"/>
      <c r="AE2431" s="4">
        <f t="shared" si="946"/>
        <v>2.3064367326662394E-2</v>
      </c>
      <c r="AF2431" s="31">
        <f t="shared" si="947"/>
        <v>0.31000000000000005</v>
      </c>
      <c r="AG2431" s="31">
        <f t="shared" si="948"/>
        <v>0.43999999999999995</v>
      </c>
      <c r="AH2431" s="3">
        <f t="shared" si="949"/>
        <v>0</v>
      </c>
      <c r="AI2431" s="40" t="b">
        <f t="shared" si="950"/>
        <v>0</v>
      </c>
      <c r="AJ2431" s="3">
        <f t="shared" si="951"/>
        <v>2.4358589647411888E-2</v>
      </c>
      <c r="AK2431" s="3">
        <f t="shared" si="952"/>
        <v>0.73729511703502615</v>
      </c>
    </row>
    <row r="2432" spans="1:37" s="3" customFormat="1" x14ac:dyDescent="0.25">
      <c r="A2432" s="9">
        <v>41889</v>
      </c>
      <c r="B2432" s="1" t="s">
        <v>43</v>
      </c>
      <c r="C2432" s="1" t="s">
        <v>44</v>
      </c>
      <c r="D2432">
        <v>16</v>
      </c>
      <c r="E2432" s="1">
        <v>23</v>
      </c>
      <c r="F2432">
        <f t="shared" si="928"/>
        <v>0</v>
      </c>
      <c r="G2432">
        <f t="shared" si="929"/>
        <v>1</v>
      </c>
      <c r="H2432" s="4">
        <v>1.847</v>
      </c>
      <c r="I2432" s="4">
        <v>2.0699999999999998</v>
      </c>
      <c r="J2432" s="4">
        <v>1.8839999999999999</v>
      </c>
      <c r="K2432" s="4">
        <v>2.02</v>
      </c>
      <c r="L2432" s="18">
        <f t="shared" si="930"/>
        <v>50</v>
      </c>
      <c r="M2432" s="18">
        <f t="shared" si="931"/>
        <v>45</v>
      </c>
      <c r="N2432" s="18">
        <f t="shared" si="932"/>
        <v>50</v>
      </c>
      <c r="O2432" s="18">
        <f t="shared" si="933"/>
        <v>45</v>
      </c>
      <c r="P2432" s="4">
        <f t="shared" si="934"/>
        <v>201409</v>
      </c>
      <c r="Q2432" s="23">
        <f t="shared" si="935"/>
        <v>0.89227053140096624</v>
      </c>
      <c r="R2432" s="23">
        <f t="shared" si="936"/>
        <v>-2.1152169835262447</v>
      </c>
      <c r="S2432" s="22">
        <f t="shared" si="937"/>
        <v>-1.2229464521252784</v>
      </c>
      <c r="T2432" s="5">
        <f t="shared" si="938"/>
        <v>1.1207363291824579</v>
      </c>
      <c r="U2432" s="5"/>
      <c r="V2432" s="5"/>
      <c r="W2432" s="5">
        <f t="shared" si="939"/>
        <v>-1</v>
      </c>
      <c r="X2432" s="4">
        <f t="shared" si="940"/>
        <v>-1</v>
      </c>
      <c r="Y2432" s="4">
        <f t="shared" si="941"/>
        <v>0</v>
      </c>
      <c r="Z2432" s="30">
        <f t="shared" si="942"/>
        <v>2014</v>
      </c>
      <c r="AA2432" s="4">
        <f t="shared" si="943"/>
        <v>1.0699999999999998</v>
      </c>
      <c r="AB2432" s="4">
        <f t="shared" si="944"/>
        <v>1.02</v>
      </c>
      <c r="AC2432" s="4">
        <f t="shared" si="945"/>
        <v>-4.9999999999999822E-2</v>
      </c>
      <c r="AD2432" s="4"/>
      <c r="AE2432" s="4">
        <f t="shared" si="946"/>
        <v>1.0632953880568397E-2</v>
      </c>
      <c r="AF2432" s="31">
        <f t="shared" si="947"/>
        <v>6.999999999999984E-2</v>
      </c>
      <c r="AG2432" s="31">
        <f t="shared" si="948"/>
        <v>2.0000000000000018E-2</v>
      </c>
      <c r="AH2432" s="3">
        <f t="shared" si="949"/>
        <v>0</v>
      </c>
      <c r="AI2432" s="40" t="b">
        <f t="shared" si="950"/>
        <v>0</v>
      </c>
      <c r="AJ2432" s="3">
        <f t="shared" si="951"/>
        <v>2.3923921368394274E-2</v>
      </c>
      <c r="AK2432" s="3">
        <f t="shared" si="952"/>
        <v>0.73203437250303316</v>
      </c>
    </row>
    <row r="2433" spans="1:37" s="3" customFormat="1" x14ac:dyDescent="0.25">
      <c r="A2433" s="9">
        <v>41889</v>
      </c>
      <c r="B2433" s="1" t="s">
        <v>45</v>
      </c>
      <c r="C2433" s="1" t="s">
        <v>46</v>
      </c>
      <c r="D2433">
        <v>20</v>
      </c>
      <c r="E2433" s="1">
        <v>23</v>
      </c>
      <c r="F2433">
        <f t="shared" si="928"/>
        <v>0</v>
      </c>
      <c r="G2433">
        <f t="shared" si="929"/>
        <v>1</v>
      </c>
      <c r="H2433" s="4">
        <v>1.357</v>
      </c>
      <c r="I2433" s="4">
        <v>3.48</v>
      </c>
      <c r="J2433" s="4">
        <v>1.37</v>
      </c>
      <c r="K2433" s="4">
        <v>3.39</v>
      </c>
      <c r="L2433" s="18">
        <f t="shared" si="930"/>
        <v>70</v>
      </c>
      <c r="M2433" s="18">
        <f t="shared" si="931"/>
        <v>25</v>
      </c>
      <c r="N2433" s="18">
        <f t="shared" si="932"/>
        <v>70</v>
      </c>
      <c r="O2433" s="18">
        <f t="shared" si="933"/>
        <v>25</v>
      </c>
      <c r="P2433" s="4">
        <f t="shared" si="934"/>
        <v>201409</v>
      </c>
      <c r="Q2433" s="23">
        <f t="shared" si="935"/>
        <v>0.38994252873563218</v>
      </c>
      <c r="R2433" s="23">
        <f t="shared" si="936"/>
        <v>-3.204346254630885</v>
      </c>
      <c r="S2433" s="22">
        <f t="shared" si="937"/>
        <v>-2.8144037258952528</v>
      </c>
      <c r="T2433" s="5">
        <f t="shared" si="938"/>
        <v>2.5644804716285927</v>
      </c>
      <c r="U2433" s="5"/>
      <c r="V2433" s="5"/>
      <c r="W2433" s="5">
        <f t="shared" si="939"/>
        <v>-1</v>
      </c>
      <c r="X2433" s="4">
        <f t="shared" si="940"/>
        <v>-1</v>
      </c>
      <c r="Y2433" s="4">
        <f t="shared" si="941"/>
        <v>0</v>
      </c>
      <c r="Z2433" s="30">
        <f t="shared" si="942"/>
        <v>2014</v>
      </c>
      <c r="AA2433" s="4">
        <f t="shared" si="943"/>
        <v>2.48</v>
      </c>
      <c r="AB2433" s="4">
        <f t="shared" si="944"/>
        <v>2.39</v>
      </c>
      <c r="AC2433" s="4">
        <f t="shared" si="945"/>
        <v>-8.9999999999999858E-2</v>
      </c>
      <c r="AD2433" s="4"/>
      <c r="AE2433" s="4">
        <f t="shared" si="946"/>
        <v>6.9926684560726038E-3</v>
      </c>
      <c r="AF2433" s="31">
        <f t="shared" si="947"/>
        <v>1.48</v>
      </c>
      <c r="AG2433" s="31">
        <f t="shared" si="948"/>
        <v>1.3900000000000001</v>
      </c>
      <c r="AH2433" s="3">
        <f t="shared" si="949"/>
        <v>0</v>
      </c>
      <c r="AI2433" s="40" t="b">
        <f t="shared" si="950"/>
        <v>0</v>
      </c>
      <c r="AJ2433" s="3">
        <f t="shared" si="951"/>
        <v>2.3700640893115521E-2</v>
      </c>
      <c r="AK2433" s="3">
        <f t="shared" si="952"/>
        <v>0.78310082297952233</v>
      </c>
    </row>
    <row r="2434" spans="1:37" s="3" customFormat="1" x14ac:dyDescent="0.25">
      <c r="A2434" s="9">
        <v>41889</v>
      </c>
      <c r="B2434" s="1" t="s">
        <v>47</v>
      </c>
      <c r="C2434" s="1" t="s">
        <v>48</v>
      </c>
      <c r="D2434">
        <v>17</v>
      </c>
      <c r="E2434" s="1">
        <v>6</v>
      </c>
      <c r="F2434">
        <f t="shared" si="928"/>
        <v>1</v>
      </c>
      <c r="G2434">
        <f t="shared" si="929"/>
        <v>0</v>
      </c>
      <c r="H2434" s="4">
        <v>1.7190000000000001</v>
      </c>
      <c r="I2434" s="4">
        <v>2.2599999999999998</v>
      </c>
      <c r="J2434" s="4">
        <v>1.5640000000000001</v>
      </c>
      <c r="K2434" s="4">
        <v>2.59</v>
      </c>
      <c r="L2434" s="18">
        <f t="shared" si="930"/>
        <v>50</v>
      </c>
      <c r="M2434" s="18">
        <f t="shared" si="931"/>
        <v>40</v>
      </c>
      <c r="N2434" s="18">
        <f t="shared" si="932"/>
        <v>60</v>
      </c>
      <c r="O2434" s="18">
        <f t="shared" si="933"/>
        <v>35</v>
      </c>
      <c r="P2434" s="4">
        <f t="shared" si="934"/>
        <v>201409</v>
      </c>
      <c r="Q2434" s="23">
        <f t="shared" si="935"/>
        <v>1.7190000000000001</v>
      </c>
      <c r="R2434" s="23">
        <f t="shared" si="936"/>
        <v>-2.1844713777954392</v>
      </c>
      <c r="S2434" s="22">
        <f t="shared" si="937"/>
        <v>-0.46547137779543912</v>
      </c>
      <c r="T2434" s="5">
        <f t="shared" si="938"/>
        <v>1.3147178592204769</v>
      </c>
      <c r="U2434" s="5"/>
      <c r="V2434" s="5"/>
      <c r="W2434" s="5">
        <f t="shared" si="939"/>
        <v>0.71900000000000008</v>
      </c>
      <c r="X2434" s="4">
        <f t="shared" si="940"/>
        <v>0.56400000000000006</v>
      </c>
      <c r="Y2434" s="4">
        <f t="shared" si="941"/>
        <v>-0.15500000000000003</v>
      </c>
      <c r="Z2434" s="30">
        <f t="shared" si="942"/>
        <v>2014</v>
      </c>
      <c r="AA2434" s="4">
        <f t="shared" si="943"/>
        <v>-1</v>
      </c>
      <c r="AB2434" s="4">
        <f t="shared" si="944"/>
        <v>-1</v>
      </c>
      <c r="AC2434" s="4">
        <f t="shared" si="945"/>
        <v>0</v>
      </c>
      <c r="AD2434" s="4"/>
      <c r="AE2434" s="4">
        <f t="shared" si="946"/>
        <v>-5.7652623231552291E-2</v>
      </c>
      <c r="AF2434" s="31">
        <f t="shared" si="947"/>
        <v>-0.28099999999999992</v>
      </c>
      <c r="AG2434" s="31">
        <f t="shared" si="948"/>
        <v>-0.43599999999999994</v>
      </c>
      <c r="AH2434" s="3">
        <f t="shared" si="949"/>
        <v>1</v>
      </c>
      <c r="AI2434" s="40">
        <f t="shared" si="950"/>
        <v>3.2166047872854153E-2</v>
      </c>
      <c r="AJ2434" s="3">
        <f t="shared" si="951"/>
        <v>2.3639105302839969E-2</v>
      </c>
      <c r="AK2434" s="3">
        <f t="shared" si="952"/>
        <v>0.73636363955866635</v>
      </c>
    </row>
    <row r="2435" spans="1:37" s="3" customFormat="1" x14ac:dyDescent="0.25">
      <c r="A2435" s="9">
        <v>41889</v>
      </c>
      <c r="B2435" s="1" t="s">
        <v>49</v>
      </c>
      <c r="C2435" s="1" t="s">
        <v>50</v>
      </c>
      <c r="D2435">
        <v>10</v>
      </c>
      <c r="E2435" s="1">
        <v>26</v>
      </c>
      <c r="F2435">
        <f t="shared" ref="F2435:F2498" si="953">IF(D2435&gt;E2435,1,0)</f>
        <v>0</v>
      </c>
      <c r="G2435">
        <f t="shared" ref="G2435:G2498" si="954">IF(E2435&gt;D2435,1,0)</f>
        <v>1</v>
      </c>
      <c r="H2435" s="4">
        <v>1.48</v>
      </c>
      <c r="I2435" s="4">
        <v>2.86</v>
      </c>
      <c r="J2435" s="4">
        <v>1.625</v>
      </c>
      <c r="K2435" s="4">
        <v>2.44</v>
      </c>
      <c r="L2435" s="18">
        <f t="shared" ref="L2435:L2498" si="955">INT(100/H2435/10)*10</f>
        <v>60</v>
      </c>
      <c r="M2435" s="18">
        <f t="shared" ref="M2435:M2498" si="956">INT(100/I2435/5)*5</f>
        <v>30</v>
      </c>
      <c r="N2435" s="18">
        <f t="shared" ref="N2435:N2498" si="957">INT(100/J2435/5)*5</f>
        <v>60</v>
      </c>
      <c r="O2435" s="18">
        <f t="shared" ref="O2435:O2498" si="958">INT(100/K2435/5)*5</f>
        <v>40</v>
      </c>
      <c r="P2435" s="4">
        <f t="shared" ref="P2435:P2498" si="959">YEAR(A2435)*100+MONTH(A2435)</f>
        <v>201409</v>
      </c>
      <c r="Q2435" s="23">
        <f t="shared" ref="Q2435:Q2498" si="960">IF(F2435=1,H2435,H2435/I2435)</f>
        <v>0.5174825174825175</v>
      </c>
      <c r="R2435" s="23">
        <f t="shared" ref="R2435:R2498" si="961">-1/(H2435-1)-1/(I2435-1)</f>
        <v>-2.620967741935484</v>
      </c>
      <c r="S2435" s="22">
        <f t="shared" ref="S2435:S2498" si="962">Q2435+R2435</f>
        <v>-2.1034852244529665</v>
      </c>
      <c r="T2435" s="5">
        <f t="shared" ref="T2435:T2498" si="963">I2435/H2435</f>
        <v>1.9324324324324325</v>
      </c>
      <c r="U2435" s="5"/>
      <c r="V2435" s="5"/>
      <c r="W2435" s="5">
        <f t="shared" ref="W2435:W2498" si="964">H2435*F2435-1</f>
        <v>-1</v>
      </c>
      <c r="X2435" s="4">
        <f t="shared" ref="X2435:X2498" si="965">J2435*F2435-1</f>
        <v>-1</v>
      </c>
      <c r="Y2435" s="4">
        <f t="shared" ref="Y2435:Y2441" si="966">X2435-W2435</f>
        <v>0</v>
      </c>
      <c r="Z2435" s="30">
        <f t="shared" ref="Z2435:Z2441" si="967">YEAR(A2435)</f>
        <v>2014</v>
      </c>
      <c r="AA2435" s="4">
        <f t="shared" ref="AA2435:AA2441" si="968">I2435*G2435-1</f>
        <v>1.8599999999999999</v>
      </c>
      <c r="AB2435" s="4">
        <f t="shared" ref="AB2435:AB2441" si="969">G2435*K2435-1</f>
        <v>1.44</v>
      </c>
      <c r="AC2435" s="4">
        <f t="shared" ref="AC2435:AC2441" si="970">AB2435-AA2435</f>
        <v>-0.41999999999999993</v>
      </c>
      <c r="AD2435" s="4"/>
      <c r="AE2435" s="4">
        <f t="shared" ref="AE2435:AE2498" si="971">(1/H2435-1/J2435)</f>
        <v>6.0291060291060239E-2</v>
      </c>
      <c r="AF2435" s="31">
        <f t="shared" ref="AF2435:AF2441" si="972">H2435*F2435+I2435*G2435-2</f>
        <v>0.85999999999999988</v>
      </c>
      <c r="AG2435" s="31">
        <f t="shared" ref="AG2435:AG2441" si="973">F2435*J2435+G2435*K2435-2</f>
        <v>0.43999999999999995</v>
      </c>
      <c r="AH2435" s="3">
        <f t="shared" ref="AH2435:AH2441" si="974">IF(OR((1/H2435+1/K2435)&lt;1,(1/I2435+1/J2435)&lt;1),1,0)</f>
        <v>1</v>
      </c>
      <c r="AI2435" s="40">
        <f t="shared" ref="AI2435:AI2441" si="975">IF(MIN(1/H2435+1/K2435,1/I2435+1/J2435)&lt;0.99,1-MIN(1/H2435+1/K2435,1/I2435+1/J2435))</f>
        <v>3.4965034965034891E-2</v>
      </c>
      <c r="AJ2435" s="3">
        <f t="shared" ref="AJ2435:AJ2441" si="976">1-H2435*I2435/(H2435+I2435)</f>
        <v>2.4700460829493065E-2</v>
      </c>
      <c r="AK2435" s="3">
        <f t="shared" ref="AK2435:AK2441" si="977">1-(1/H2435+1/I2435)/H2435/I2435</f>
        <v>0.75776648428321081</v>
      </c>
    </row>
    <row r="2436" spans="1:37" s="3" customFormat="1" x14ac:dyDescent="0.25">
      <c r="A2436" s="9">
        <v>41889</v>
      </c>
      <c r="B2436" s="1" t="s">
        <v>51</v>
      </c>
      <c r="C2436" s="1" t="s">
        <v>52</v>
      </c>
      <c r="D2436">
        <v>33</v>
      </c>
      <c r="E2436" s="1">
        <v>20</v>
      </c>
      <c r="F2436">
        <f t="shared" si="953"/>
        <v>1</v>
      </c>
      <c r="G2436">
        <f t="shared" si="954"/>
        <v>0</v>
      </c>
      <c r="H2436" s="4">
        <v>2.84</v>
      </c>
      <c r="I2436" s="4">
        <v>1.4870000000000001</v>
      </c>
      <c r="J2436" s="4">
        <v>2.61</v>
      </c>
      <c r="K2436" s="4">
        <v>1.5580000000000001</v>
      </c>
      <c r="L2436" s="18">
        <f t="shared" si="955"/>
        <v>30</v>
      </c>
      <c r="M2436" s="18">
        <f t="shared" si="956"/>
        <v>65</v>
      </c>
      <c r="N2436" s="18">
        <f t="shared" si="957"/>
        <v>35</v>
      </c>
      <c r="O2436" s="18">
        <f t="shared" si="958"/>
        <v>60</v>
      </c>
      <c r="P2436" s="4">
        <f t="shared" si="959"/>
        <v>201409</v>
      </c>
      <c r="Q2436" s="23">
        <f t="shared" si="960"/>
        <v>2.84</v>
      </c>
      <c r="R2436" s="23">
        <f t="shared" si="961"/>
        <v>-2.5968663512186412</v>
      </c>
      <c r="S2436" s="22">
        <f t="shared" si="962"/>
        <v>0.24313364878135868</v>
      </c>
      <c r="T2436" s="5">
        <f t="shared" si="963"/>
        <v>0.52359154929577467</v>
      </c>
      <c r="U2436" s="5"/>
      <c r="V2436" s="5"/>
      <c r="W2436" s="5">
        <f t="shared" si="964"/>
        <v>1.8399999999999999</v>
      </c>
      <c r="X2436" s="4">
        <f t="shared" si="965"/>
        <v>1.6099999999999999</v>
      </c>
      <c r="Y2436" s="4">
        <f t="shared" si="966"/>
        <v>-0.22999999999999998</v>
      </c>
      <c r="Z2436" s="30">
        <f t="shared" si="967"/>
        <v>2014</v>
      </c>
      <c r="AA2436" s="4">
        <f t="shared" si="968"/>
        <v>-1</v>
      </c>
      <c r="AB2436" s="4">
        <f t="shared" si="969"/>
        <v>-1</v>
      </c>
      <c r="AC2436" s="4">
        <f t="shared" si="970"/>
        <v>0</v>
      </c>
      <c r="AD2436" s="4"/>
      <c r="AE2436" s="4">
        <f t="shared" si="971"/>
        <v>-3.1029086395769234E-2</v>
      </c>
      <c r="AF2436" s="31">
        <f t="shared" si="972"/>
        <v>0.83999999999999986</v>
      </c>
      <c r="AG2436" s="31">
        <f t="shared" si="973"/>
        <v>0.60999999999999988</v>
      </c>
      <c r="AH2436" s="3">
        <f t="shared" si="974"/>
        <v>1</v>
      </c>
      <c r="AI2436" s="40" t="b">
        <f t="shared" si="975"/>
        <v>0</v>
      </c>
      <c r="AJ2436" s="3">
        <f t="shared" si="976"/>
        <v>2.4016639704182885E-2</v>
      </c>
      <c r="AK2436" s="3">
        <f t="shared" si="977"/>
        <v>0.75737906164596314</v>
      </c>
    </row>
    <row r="2437" spans="1:37" s="3" customFormat="1" x14ac:dyDescent="0.25">
      <c r="A2437" s="9">
        <v>41889</v>
      </c>
      <c r="B2437" s="1" t="s">
        <v>53</v>
      </c>
      <c r="C2437" s="1" t="s">
        <v>54</v>
      </c>
      <c r="D2437">
        <v>19</v>
      </c>
      <c r="E2437" s="1">
        <v>14</v>
      </c>
      <c r="F2437">
        <f t="shared" si="953"/>
        <v>1</v>
      </c>
      <c r="G2437">
        <f t="shared" si="954"/>
        <v>0</v>
      </c>
      <c r="H2437" s="4">
        <v>1.425</v>
      </c>
      <c r="I2437" s="4">
        <v>3.1</v>
      </c>
      <c r="J2437" s="4">
        <v>1.359</v>
      </c>
      <c r="K2437" s="4">
        <v>3.46</v>
      </c>
      <c r="L2437" s="18">
        <f t="shared" si="955"/>
        <v>70</v>
      </c>
      <c r="M2437" s="18">
        <f t="shared" si="956"/>
        <v>30</v>
      </c>
      <c r="N2437" s="18">
        <f t="shared" si="957"/>
        <v>70</v>
      </c>
      <c r="O2437" s="18">
        <f t="shared" si="958"/>
        <v>25</v>
      </c>
      <c r="P2437" s="4">
        <f t="shared" si="959"/>
        <v>201409</v>
      </c>
      <c r="Q2437" s="23">
        <f t="shared" si="960"/>
        <v>1.425</v>
      </c>
      <c r="R2437" s="23">
        <f t="shared" si="961"/>
        <v>-2.8291316526610641</v>
      </c>
      <c r="S2437" s="22">
        <f t="shared" si="962"/>
        <v>-1.4041316526610641</v>
      </c>
      <c r="T2437" s="5">
        <f t="shared" si="963"/>
        <v>2.1754385964912282</v>
      </c>
      <c r="U2437" s="5"/>
      <c r="V2437" s="5"/>
      <c r="W2437" s="5">
        <f t="shared" si="964"/>
        <v>0.42500000000000004</v>
      </c>
      <c r="X2437" s="4">
        <f t="shared" si="965"/>
        <v>0.35899999999999999</v>
      </c>
      <c r="Y2437" s="4">
        <f t="shared" si="966"/>
        <v>-6.6000000000000059E-2</v>
      </c>
      <c r="Z2437" s="30">
        <f t="shared" si="967"/>
        <v>2014</v>
      </c>
      <c r="AA2437" s="4">
        <f t="shared" si="968"/>
        <v>-1</v>
      </c>
      <c r="AB2437" s="4">
        <f t="shared" si="969"/>
        <v>-1</v>
      </c>
      <c r="AC2437" s="4">
        <f t="shared" si="970"/>
        <v>0</v>
      </c>
      <c r="AD2437" s="4"/>
      <c r="AE2437" s="4">
        <f t="shared" si="971"/>
        <v>-3.4080786956353415E-2</v>
      </c>
      <c r="AF2437" s="31">
        <f t="shared" si="972"/>
        <v>-0.57499999999999996</v>
      </c>
      <c r="AG2437" s="31">
        <f t="shared" si="973"/>
        <v>-0.64100000000000001</v>
      </c>
      <c r="AH2437" s="3">
        <f t="shared" si="974"/>
        <v>1</v>
      </c>
      <c r="AI2437" s="40" t="b">
        <f t="shared" si="975"/>
        <v>0</v>
      </c>
      <c r="AJ2437" s="3">
        <f t="shared" si="976"/>
        <v>2.3756906077348039E-2</v>
      </c>
      <c r="AK2437" s="3">
        <f t="shared" si="977"/>
        <v>0.76811883845473627</v>
      </c>
    </row>
    <row r="2438" spans="1:37" s="3" customFormat="1" x14ac:dyDescent="0.25">
      <c r="A2438" s="9">
        <v>41889</v>
      </c>
      <c r="B2438" s="1" t="s">
        <v>55</v>
      </c>
      <c r="C2438" s="1" t="s">
        <v>56</v>
      </c>
      <c r="D2438">
        <v>34</v>
      </c>
      <c r="E2438" s="1">
        <v>17</v>
      </c>
      <c r="F2438">
        <f t="shared" si="953"/>
        <v>1</v>
      </c>
      <c r="G2438">
        <f t="shared" si="954"/>
        <v>0</v>
      </c>
      <c r="H2438" s="4">
        <v>1.2</v>
      </c>
      <c r="I2438" s="4">
        <v>5.23</v>
      </c>
      <c r="J2438" s="4">
        <v>1.194</v>
      </c>
      <c r="K2438" s="4">
        <v>5.35</v>
      </c>
      <c r="L2438" s="18">
        <f t="shared" si="955"/>
        <v>80</v>
      </c>
      <c r="M2438" s="18">
        <f t="shared" si="956"/>
        <v>15</v>
      </c>
      <c r="N2438" s="18">
        <f t="shared" si="957"/>
        <v>80</v>
      </c>
      <c r="O2438" s="18">
        <f t="shared" si="958"/>
        <v>15</v>
      </c>
      <c r="P2438" s="4">
        <f t="shared" si="959"/>
        <v>201409</v>
      </c>
      <c r="Q2438" s="23">
        <f t="shared" si="960"/>
        <v>1.2</v>
      </c>
      <c r="R2438" s="23">
        <f t="shared" si="961"/>
        <v>-5.2364066193853436</v>
      </c>
      <c r="S2438" s="22">
        <f t="shared" si="962"/>
        <v>-4.0364066193853434</v>
      </c>
      <c r="T2438" s="5">
        <f t="shared" si="963"/>
        <v>4.3583333333333343</v>
      </c>
      <c r="U2438" s="5"/>
      <c r="V2438" s="5"/>
      <c r="W2438" s="5">
        <f t="shared" si="964"/>
        <v>0.19999999999999996</v>
      </c>
      <c r="X2438" s="4">
        <f t="shared" si="965"/>
        <v>0.19399999999999995</v>
      </c>
      <c r="Y2438" s="4">
        <f t="shared" si="966"/>
        <v>-6.0000000000000053E-3</v>
      </c>
      <c r="Z2438" s="30">
        <f t="shared" si="967"/>
        <v>2014</v>
      </c>
      <c r="AA2438" s="4">
        <f t="shared" si="968"/>
        <v>-1</v>
      </c>
      <c r="AB2438" s="4">
        <f t="shared" si="969"/>
        <v>-1</v>
      </c>
      <c r="AC2438" s="4">
        <f t="shared" si="970"/>
        <v>0</v>
      </c>
      <c r="AD2438" s="4"/>
      <c r="AE2438" s="4">
        <f t="shared" si="971"/>
        <v>-4.1876046901172526E-3</v>
      </c>
      <c r="AF2438" s="31">
        <f t="shared" si="972"/>
        <v>-0.8</v>
      </c>
      <c r="AG2438" s="31">
        <f t="shared" si="973"/>
        <v>-0.80600000000000005</v>
      </c>
      <c r="AH2438" s="3">
        <f t="shared" si="974"/>
        <v>0</v>
      </c>
      <c r="AI2438" s="40" t="b">
        <f t="shared" si="975"/>
        <v>0</v>
      </c>
      <c r="AJ2438" s="3">
        <f t="shared" si="976"/>
        <v>2.3950233281493039E-2</v>
      </c>
      <c r="AK2438" s="3">
        <f t="shared" si="977"/>
        <v>0.83675303979549598</v>
      </c>
    </row>
    <row r="2439" spans="1:37" s="3" customFormat="1" x14ac:dyDescent="0.25">
      <c r="A2439" s="9">
        <v>41889</v>
      </c>
      <c r="B2439" s="1" t="s">
        <v>57</v>
      </c>
      <c r="C2439" s="1" t="s">
        <v>58</v>
      </c>
      <c r="D2439">
        <v>30</v>
      </c>
      <c r="E2439" s="1">
        <v>27</v>
      </c>
      <c r="F2439">
        <f t="shared" si="953"/>
        <v>1</v>
      </c>
      <c r="G2439">
        <f t="shared" si="954"/>
        <v>0</v>
      </c>
      <c r="H2439" s="4">
        <v>1.37</v>
      </c>
      <c r="I2439" s="4">
        <v>3.39</v>
      </c>
      <c r="J2439" s="4">
        <v>1.413</v>
      </c>
      <c r="K2439" s="4">
        <v>3.16</v>
      </c>
      <c r="L2439" s="18">
        <f t="shared" si="955"/>
        <v>70</v>
      </c>
      <c r="M2439" s="18">
        <f t="shared" si="956"/>
        <v>25</v>
      </c>
      <c r="N2439" s="18">
        <f t="shared" si="957"/>
        <v>70</v>
      </c>
      <c r="O2439" s="18">
        <f t="shared" si="958"/>
        <v>30</v>
      </c>
      <c r="P2439" s="4">
        <f t="shared" si="959"/>
        <v>201409</v>
      </c>
      <c r="Q2439" s="23">
        <f t="shared" si="960"/>
        <v>1.37</v>
      </c>
      <c r="R2439" s="23">
        <f t="shared" si="961"/>
        <v>-3.1211127445437059</v>
      </c>
      <c r="S2439" s="22">
        <f t="shared" si="962"/>
        <v>-1.7511127445437058</v>
      </c>
      <c r="T2439" s="5">
        <f t="shared" si="963"/>
        <v>2.4744525547445253</v>
      </c>
      <c r="U2439" s="5"/>
      <c r="V2439" s="5"/>
      <c r="W2439" s="5">
        <f t="shared" si="964"/>
        <v>0.37000000000000011</v>
      </c>
      <c r="X2439" s="4">
        <f t="shared" si="965"/>
        <v>0.41300000000000003</v>
      </c>
      <c r="Y2439" s="4">
        <f t="shared" si="966"/>
        <v>4.2999999999999927E-2</v>
      </c>
      <c r="Z2439" s="30">
        <f t="shared" si="967"/>
        <v>2014</v>
      </c>
      <c r="AA2439" s="4">
        <f t="shared" si="968"/>
        <v>-1</v>
      </c>
      <c r="AB2439" s="4">
        <f t="shared" si="969"/>
        <v>-1</v>
      </c>
      <c r="AC2439" s="4">
        <f t="shared" si="970"/>
        <v>0</v>
      </c>
      <c r="AD2439" s="4"/>
      <c r="AE2439" s="4">
        <f t="shared" si="971"/>
        <v>2.2212923789008188E-2</v>
      </c>
      <c r="AF2439" s="31">
        <f t="shared" si="972"/>
        <v>-0.62999999999999989</v>
      </c>
      <c r="AG2439" s="31">
        <f t="shared" si="973"/>
        <v>-0.58699999999999997</v>
      </c>
      <c r="AH2439" s="3">
        <f t="shared" si="974"/>
        <v>0</v>
      </c>
      <c r="AI2439" s="40" t="b">
        <f t="shared" si="975"/>
        <v>0</v>
      </c>
      <c r="AJ2439" s="3">
        <f t="shared" si="976"/>
        <v>2.4306722689075522E-2</v>
      </c>
      <c r="AK2439" s="3">
        <f t="shared" si="977"/>
        <v>0.77931824859790866</v>
      </c>
    </row>
    <row r="2440" spans="1:37" s="3" customFormat="1" x14ac:dyDescent="0.25">
      <c r="A2440" s="9">
        <v>41889</v>
      </c>
      <c r="B2440" s="1" t="s">
        <v>59</v>
      </c>
      <c r="C2440" s="1" t="s">
        <v>60</v>
      </c>
      <c r="D2440">
        <v>6</v>
      </c>
      <c r="E2440" s="1">
        <v>34</v>
      </c>
      <c r="F2440">
        <f t="shared" si="953"/>
        <v>0</v>
      </c>
      <c r="G2440">
        <f t="shared" si="954"/>
        <v>1</v>
      </c>
      <c r="H2440" s="4">
        <v>1.4950000000000001</v>
      </c>
      <c r="I2440" s="4">
        <v>2.81</v>
      </c>
      <c r="J2440" s="4">
        <v>1.645</v>
      </c>
      <c r="K2440" s="4">
        <v>2.4</v>
      </c>
      <c r="L2440" s="18">
        <f t="shared" si="955"/>
        <v>60</v>
      </c>
      <c r="M2440" s="18">
        <f t="shared" si="956"/>
        <v>35</v>
      </c>
      <c r="N2440" s="18">
        <f t="shared" si="957"/>
        <v>60</v>
      </c>
      <c r="O2440" s="18">
        <f t="shared" si="958"/>
        <v>40</v>
      </c>
      <c r="P2440" s="4">
        <f t="shared" si="959"/>
        <v>201409</v>
      </c>
      <c r="Q2440" s="23">
        <f t="shared" si="960"/>
        <v>0.53202846975088969</v>
      </c>
      <c r="R2440" s="23">
        <f t="shared" si="961"/>
        <v>-2.5726882080473237</v>
      </c>
      <c r="S2440" s="22">
        <f t="shared" si="962"/>
        <v>-2.040659738296434</v>
      </c>
      <c r="T2440" s="5">
        <f t="shared" si="963"/>
        <v>1.8795986622073577</v>
      </c>
      <c r="U2440" s="5"/>
      <c r="V2440" s="5"/>
      <c r="W2440" s="5">
        <f t="shared" si="964"/>
        <v>-1</v>
      </c>
      <c r="X2440" s="4">
        <f t="shared" si="965"/>
        <v>-1</v>
      </c>
      <c r="Y2440" s="4">
        <f t="shared" si="966"/>
        <v>0</v>
      </c>
      <c r="Z2440" s="30">
        <f t="shared" si="967"/>
        <v>2014</v>
      </c>
      <c r="AA2440" s="4">
        <f t="shared" si="968"/>
        <v>1.81</v>
      </c>
      <c r="AB2440" s="4">
        <f t="shared" si="969"/>
        <v>1.4</v>
      </c>
      <c r="AC2440" s="4">
        <f t="shared" si="970"/>
        <v>-0.41000000000000014</v>
      </c>
      <c r="AD2440" s="4"/>
      <c r="AE2440" s="4">
        <f t="shared" si="971"/>
        <v>6.0993585507924108E-2</v>
      </c>
      <c r="AF2440" s="31">
        <f t="shared" si="972"/>
        <v>0.81</v>
      </c>
      <c r="AG2440" s="31">
        <f t="shared" si="973"/>
        <v>0.39999999999999991</v>
      </c>
      <c r="AH2440" s="3">
        <f t="shared" si="974"/>
        <v>1</v>
      </c>
      <c r="AI2440" s="40">
        <f t="shared" si="975"/>
        <v>3.622537831669348E-2</v>
      </c>
      <c r="AJ2440" s="3">
        <f t="shared" si="976"/>
        <v>2.4169570267131069E-2</v>
      </c>
      <c r="AK2440" s="3">
        <f t="shared" si="977"/>
        <v>0.75606274600001655</v>
      </c>
    </row>
    <row r="2441" spans="1:37" s="3" customFormat="1" x14ac:dyDescent="0.25">
      <c r="A2441" s="9">
        <v>41886</v>
      </c>
      <c r="B2441" s="1" t="s">
        <v>61</v>
      </c>
      <c r="C2441" s="1" t="s">
        <v>62</v>
      </c>
      <c r="D2441">
        <v>36</v>
      </c>
      <c r="E2441" s="1">
        <v>16</v>
      </c>
      <c r="F2441">
        <f t="shared" si="953"/>
        <v>1</v>
      </c>
      <c r="G2441">
        <f t="shared" si="954"/>
        <v>0</v>
      </c>
      <c r="H2441" s="4">
        <v>1.448</v>
      </c>
      <c r="I2441" s="4">
        <v>2.99</v>
      </c>
      <c r="J2441" s="4">
        <v>1.4339999999999999</v>
      </c>
      <c r="K2441" s="4">
        <v>3.05</v>
      </c>
      <c r="L2441" s="18">
        <f t="shared" si="955"/>
        <v>60</v>
      </c>
      <c r="M2441" s="18">
        <f t="shared" si="956"/>
        <v>30</v>
      </c>
      <c r="N2441" s="18">
        <f t="shared" si="957"/>
        <v>65</v>
      </c>
      <c r="O2441" s="18">
        <f t="shared" si="958"/>
        <v>30</v>
      </c>
      <c r="P2441" s="4">
        <f t="shared" si="959"/>
        <v>201409</v>
      </c>
      <c r="Q2441" s="23">
        <f t="shared" si="960"/>
        <v>1.448</v>
      </c>
      <c r="R2441" s="23">
        <f t="shared" si="961"/>
        <v>-2.7346554199569275</v>
      </c>
      <c r="S2441" s="22">
        <f t="shared" si="962"/>
        <v>-1.2866554199569276</v>
      </c>
      <c r="T2441" s="5">
        <f t="shared" si="963"/>
        <v>2.0649171270718236</v>
      </c>
      <c r="U2441" s="5"/>
      <c r="V2441" s="5"/>
      <c r="W2441" s="5">
        <f t="shared" si="964"/>
        <v>0.44799999999999995</v>
      </c>
      <c r="X2441" s="4">
        <f t="shared" si="965"/>
        <v>0.43399999999999994</v>
      </c>
      <c r="Y2441" s="4">
        <f t="shared" si="966"/>
        <v>-1.4000000000000012E-2</v>
      </c>
      <c r="Z2441" s="30">
        <f t="shared" si="967"/>
        <v>2014</v>
      </c>
      <c r="AA2441" s="4">
        <f t="shared" si="968"/>
        <v>-1</v>
      </c>
      <c r="AB2441" s="4">
        <f t="shared" si="969"/>
        <v>-1</v>
      </c>
      <c r="AC2441" s="4">
        <f t="shared" si="970"/>
        <v>0</v>
      </c>
      <c r="AD2441" s="4"/>
      <c r="AE2441" s="4">
        <f t="shared" si="971"/>
        <v>-6.7423349283771694E-3</v>
      </c>
      <c r="AF2441" s="31">
        <f t="shared" si="972"/>
        <v>-0.55200000000000005</v>
      </c>
      <c r="AG2441" s="31">
        <f t="shared" si="973"/>
        <v>-0.56600000000000006</v>
      </c>
      <c r="AH2441" s="3">
        <f t="shared" si="974"/>
        <v>0</v>
      </c>
      <c r="AI2441" s="40" t="b">
        <f t="shared" si="975"/>
        <v>0</v>
      </c>
      <c r="AJ2441" s="3">
        <f t="shared" si="976"/>
        <v>2.4443442992338915E-2</v>
      </c>
      <c r="AK2441" s="3">
        <f t="shared" si="977"/>
        <v>0.76324029099259338</v>
      </c>
    </row>
    <row r="2442" spans="1:37" s="3" customFormat="1" x14ac:dyDescent="0.25">
      <c r="A2442" s="9" t="s">
        <v>32</v>
      </c>
      <c r="B2442" s="1" t="s">
        <v>35</v>
      </c>
      <c r="C2442" s="1" t="s">
        <v>61</v>
      </c>
      <c r="D2442">
        <v>8</v>
      </c>
      <c r="E2442" s="1">
        <v>43</v>
      </c>
      <c r="F2442">
        <f t="shared" si="953"/>
        <v>0</v>
      </c>
      <c r="G2442">
        <f t="shared" si="954"/>
        <v>1</v>
      </c>
      <c r="H2442" s="4">
        <v>1.7407407407407407</v>
      </c>
      <c r="I2442" s="4">
        <v>2.15</v>
      </c>
      <c r="L2442" s="18">
        <f t="shared" si="955"/>
        <v>50</v>
      </c>
      <c r="M2442" s="18">
        <f t="shared" si="956"/>
        <v>45</v>
      </c>
      <c r="N2442" s="18" t="e">
        <f t="shared" si="957"/>
        <v>#DIV/0!</v>
      </c>
      <c r="O2442" s="18" t="e">
        <f t="shared" si="958"/>
        <v>#DIV/0!</v>
      </c>
      <c r="P2442" s="4">
        <f t="shared" si="959"/>
        <v>201402</v>
      </c>
      <c r="Q2442" s="23">
        <f t="shared" si="960"/>
        <v>0.80964685615848409</v>
      </c>
      <c r="R2442" s="23">
        <f t="shared" si="961"/>
        <v>-2.2195652173913043</v>
      </c>
      <c r="S2442" s="22">
        <f t="shared" si="962"/>
        <v>-1.4099183612328203</v>
      </c>
      <c r="T2442" s="5">
        <f t="shared" si="963"/>
        <v>1.2351063829787234</v>
      </c>
      <c r="W2442" s="19">
        <f>AVERAGE(W2:W2441)</f>
        <v>-5.9371311475409853E-2</v>
      </c>
      <c r="X2442" s="19">
        <f t="shared" ref="X2442:Y2442" si="978">AVERAGE(X2:X2441)</f>
        <v>-5.3772540983606607E-2</v>
      </c>
      <c r="Y2442" s="19">
        <f t="shared" si="978"/>
        <v>5.598770491803279E-3</v>
      </c>
      <c r="AE2442" s="4" t="e">
        <f t="shared" si="971"/>
        <v>#DIV/0!</v>
      </c>
    </row>
    <row r="2443" spans="1:37" s="3" customFormat="1" x14ac:dyDescent="0.25">
      <c r="A2443" s="9" t="s">
        <v>31</v>
      </c>
      <c r="B2443" s="1" t="s">
        <v>35</v>
      </c>
      <c r="C2443" s="1" t="s">
        <v>52</v>
      </c>
      <c r="D2443">
        <v>26</v>
      </c>
      <c r="E2443" s="1">
        <v>16</v>
      </c>
      <c r="F2443">
        <f t="shared" si="953"/>
        <v>1</v>
      </c>
      <c r="G2443">
        <f t="shared" si="954"/>
        <v>0</v>
      </c>
      <c r="H2443" s="4">
        <v>1.4166666666666667</v>
      </c>
      <c r="I2443" s="4">
        <v>3</v>
      </c>
      <c r="L2443" s="18">
        <f t="shared" si="955"/>
        <v>70</v>
      </c>
      <c r="M2443" s="18">
        <f t="shared" si="956"/>
        <v>30</v>
      </c>
      <c r="N2443" s="18" t="e">
        <f t="shared" si="957"/>
        <v>#DIV/0!</v>
      </c>
      <c r="O2443" s="18" t="e">
        <f t="shared" si="958"/>
        <v>#DIV/0!</v>
      </c>
      <c r="P2443" s="4">
        <f t="shared" si="959"/>
        <v>201401</v>
      </c>
      <c r="Q2443" s="23">
        <f t="shared" si="960"/>
        <v>1.4166666666666667</v>
      </c>
      <c r="R2443" s="23">
        <f t="shared" si="961"/>
        <v>-2.8999999999999995</v>
      </c>
      <c r="S2443" s="22">
        <f t="shared" si="962"/>
        <v>-1.4833333333333327</v>
      </c>
      <c r="T2443" s="5">
        <f t="shared" si="963"/>
        <v>2.1176470588235294</v>
      </c>
      <c r="W2443" s="5"/>
      <c r="X2443" s="4"/>
      <c r="AE2443" s="4" t="e">
        <f t="shared" si="971"/>
        <v>#DIV/0!</v>
      </c>
      <c r="AF2443" s="41">
        <f>SUM(AF2:AF2442)</f>
        <v>-187.22999999999948</v>
      </c>
      <c r="AG2443" s="41">
        <f>SUM(AG2:AG2442)</f>
        <v>-200.43399999999974</v>
      </c>
      <c r="AJ2443" s="40">
        <f>AVERAGE(AJ2:AJ2442)</f>
        <v>3.2644181480508315E-2</v>
      </c>
      <c r="AK2443" s="40">
        <f>AVERAGE(AK2:AK2442)</f>
        <v>0.7627113652390769</v>
      </c>
    </row>
    <row r="2444" spans="1:37" s="3" customFormat="1" x14ac:dyDescent="0.25">
      <c r="A2444" s="9" t="s">
        <v>31</v>
      </c>
      <c r="B2444" s="1" t="s">
        <v>61</v>
      </c>
      <c r="C2444" s="1" t="s">
        <v>38</v>
      </c>
      <c r="D2444">
        <v>23</v>
      </c>
      <c r="E2444" s="1">
        <v>17</v>
      </c>
      <c r="F2444">
        <f t="shared" si="953"/>
        <v>1</v>
      </c>
      <c r="G2444">
        <f t="shared" si="954"/>
        <v>0</v>
      </c>
      <c r="H2444" s="4">
        <v>1.5555555555555556</v>
      </c>
      <c r="I2444" s="4">
        <v>2.6</v>
      </c>
      <c r="L2444" s="18">
        <f t="shared" si="955"/>
        <v>60</v>
      </c>
      <c r="M2444" s="18">
        <f t="shared" si="956"/>
        <v>35</v>
      </c>
      <c r="N2444" s="18" t="e">
        <f t="shared" si="957"/>
        <v>#DIV/0!</v>
      </c>
      <c r="O2444" s="18" t="e">
        <f t="shared" si="958"/>
        <v>#DIV/0!</v>
      </c>
      <c r="P2444" s="4">
        <f t="shared" si="959"/>
        <v>201401</v>
      </c>
      <c r="Q2444" s="23">
        <f t="shared" si="960"/>
        <v>1.5555555555555556</v>
      </c>
      <c r="R2444" s="23">
        <f t="shared" si="961"/>
        <v>-2.4249999999999998</v>
      </c>
      <c r="S2444" s="22">
        <f t="shared" si="962"/>
        <v>-0.86944444444444424</v>
      </c>
      <c r="T2444" s="5">
        <f t="shared" si="963"/>
        <v>1.6714285714285715</v>
      </c>
      <c r="V2444" s="30">
        <v>2014</v>
      </c>
      <c r="W2444" s="36">
        <f>AVERAGEIF($Z$2:$Z$2441,$V2444,W$2:W$2441)</f>
        <v>-4.3617187500000001E-2</v>
      </c>
      <c r="X2444" s="36">
        <f>AVERAGEIF($Z$2:$Z$2441,$V2444,X$2:X$2441)</f>
        <v>-3.7988281249999999E-2</v>
      </c>
      <c r="Y2444" s="36">
        <f>AVERAGEIF($Z$2:$Z$2441,$V2444,Y$2:Y$2441)</f>
        <v>5.628906250000002E-3</v>
      </c>
      <c r="Z2444" s="36"/>
      <c r="AA2444" s="36">
        <f t="shared" ref="AA2444:AC2452" si="979">AVERAGEIF($Z$2:$Z$2441,$V2444,AA$2:AA$2441)</f>
        <v>-5.4582031249999996E-2</v>
      </c>
      <c r="AB2444" s="36">
        <f t="shared" si="979"/>
        <v>-6.1304687500000003E-2</v>
      </c>
      <c r="AC2444" s="36">
        <f t="shared" si="979"/>
        <v>-6.7226562499999969E-3</v>
      </c>
      <c r="AE2444" s="4" t="e">
        <f t="shared" si="971"/>
        <v>#DIV/0!</v>
      </c>
    </row>
    <row r="2445" spans="1:37" s="3" customFormat="1" x14ac:dyDescent="0.25">
      <c r="A2445" s="9" t="s">
        <v>29</v>
      </c>
      <c r="B2445" s="1" t="s">
        <v>61</v>
      </c>
      <c r="C2445" s="1" t="s">
        <v>42</v>
      </c>
      <c r="D2445" s="1">
        <v>23</v>
      </c>
      <c r="E2445" s="1">
        <v>15</v>
      </c>
      <c r="F2445">
        <f t="shared" si="953"/>
        <v>1</v>
      </c>
      <c r="G2445">
        <f t="shared" si="954"/>
        <v>0</v>
      </c>
      <c r="H2445" s="4">
        <v>1.2702702702702702</v>
      </c>
      <c r="I2445" s="4">
        <v>4.0999999999999996</v>
      </c>
      <c r="L2445" s="18">
        <f t="shared" si="955"/>
        <v>70</v>
      </c>
      <c r="M2445" s="18">
        <f t="shared" si="956"/>
        <v>20</v>
      </c>
      <c r="N2445" s="18" t="e">
        <f t="shared" si="957"/>
        <v>#DIV/0!</v>
      </c>
      <c r="O2445" s="18" t="e">
        <f t="shared" si="958"/>
        <v>#DIV/0!</v>
      </c>
      <c r="P2445" s="4">
        <f t="shared" si="959"/>
        <v>201401</v>
      </c>
      <c r="Q2445" s="23">
        <f t="shared" si="960"/>
        <v>1.2702702702702702</v>
      </c>
      <c r="R2445" s="23">
        <f t="shared" si="961"/>
        <v>-4.022580645161292</v>
      </c>
      <c r="S2445" s="22">
        <f t="shared" si="962"/>
        <v>-2.7523103748910218</v>
      </c>
      <c r="T2445" s="5">
        <f t="shared" si="963"/>
        <v>3.2276595744680852</v>
      </c>
      <c r="V2445" s="30">
        <v>2015</v>
      </c>
      <c r="W2445" s="36">
        <f t="shared" ref="W2445:X2452" si="980">AVERAGEIF($Z$2:$Z$2441,$V2445,W$2:W$2441)</f>
        <v>-7.0956175298804797E-2</v>
      </c>
      <c r="X2445" s="36">
        <f t="shared" si="980"/>
        <v>-6.6936254980079643E-2</v>
      </c>
      <c r="Y2445" s="36">
        <f t="shared" ref="Y2445:Y2452" si="981">AVERAGEIF($Z$2:$Z$2441,$V2445,Y$2:Y$2441)</f>
        <v>4.019920318725086E-3</v>
      </c>
      <c r="Z2445" s="36"/>
      <c r="AA2445" s="36">
        <f t="shared" si="979"/>
        <v>7.6772908366533818E-2</v>
      </c>
      <c r="AB2445" s="36">
        <f t="shared" si="979"/>
        <v>6.6330677290836665E-2</v>
      </c>
      <c r="AC2445" s="36">
        <f t="shared" si="979"/>
        <v>-1.0442231075697205E-2</v>
      </c>
      <c r="AE2445" s="4" t="e">
        <f t="shared" si="971"/>
        <v>#DIV/0!</v>
      </c>
    </row>
    <row r="2446" spans="1:37" s="3" customFormat="1" x14ac:dyDescent="0.25">
      <c r="A2446" s="9" t="s">
        <v>29</v>
      </c>
      <c r="B2446" s="1" t="s">
        <v>52</v>
      </c>
      <c r="C2446" s="1" t="s">
        <v>36</v>
      </c>
      <c r="D2446" s="1">
        <v>43</v>
      </c>
      <c r="E2446" s="1">
        <v>22</v>
      </c>
      <c r="F2446">
        <f t="shared" si="953"/>
        <v>1</v>
      </c>
      <c r="G2446">
        <f t="shared" si="954"/>
        <v>0</v>
      </c>
      <c r="H2446" s="4">
        <v>1.2941176470588236</v>
      </c>
      <c r="I2446" s="4">
        <v>3.8</v>
      </c>
      <c r="L2446" s="18">
        <f t="shared" si="955"/>
        <v>70</v>
      </c>
      <c r="M2446" s="18">
        <f t="shared" si="956"/>
        <v>25</v>
      </c>
      <c r="N2446" s="18" t="e">
        <f t="shared" si="957"/>
        <v>#DIV/0!</v>
      </c>
      <c r="O2446" s="18" t="e">
        <f t="shared" si="958"/>
        <v>#DIV/0!</v>
      </c>
      <c r="P2446" s="4">
        <f t="shared" si="959"/>
        <v>201401</v>
      </c>
      <c r="Q2446" s="23">
        <f t="shared" si="960"/>
        <v>1.2941176470588236</v>
      </c>
      <c r="R2446" s="23">
        <f t="shared" si="961"/>
        <v>-3.7571428571428567</v>
      </c>
      <c r="S2446" s="22">
        <f t="shared" si="962"/>
        <v>-2.4630252100840329</v>
      </c>
      <c r="T2446" s="5">
        <f t="shared" si="963"/>
        <v>2.9363636363636361</v>
      </c>
      <c r="V2446" s="30">
        <v>2016</v>
      </c>
      <c r="W2446" s="36">
        <f t="shared" si="980"/>
        <v>-1.5044943820224723E-2</v>
      </c>
      <c r="X2446" s="36">
        <f t="shared" si="980"/>
        <v>-1.5179775280898884E-2</v>
      </c>
      <c r="Y2446" s="36">
        <f t="shared" si="981"/>
        <v>-1.3483146067416076E-4</v>
      </c>
      <c r="Z2446" s="36"/>
      <c r="AA2446" s="36">
        <f t="shared" si="979"/>
        <v>-6.7277153558052458E-2</v>
      </c>
      <c r="AB2446" s="36">
        <f t="shared" si="979"/>
        <v>-5.7325842696629194E-2</v>
      </c>
      <c r="AC2446" s="36">
        <f t="shared" si="979"/>
        <v>9.9513108614232345E-3</v>
      </c>
      <c r="AE2446" s="4" t="e">
        <f t="shared" si="971"/>
        <v>#DIV/0!</v>
      </c>
    </row>
    <row r="2447" spans="1:37" s="3" customFormat="1" x14ac:dyDescent="0.25">
      <c r="A2447" s="9" t="s">
        <v>30</v>
      </c>
      <c r="B2447" s="1" t="s">
        <v>40</v>
      </c>
      <c r="C2447" s="1" t="s">
        <v>38</v>
      </c>
      <c r="D2447" s="1">
        <v>10</v>
      </c>
      <c r="E2447" s="1">
        <v>23</v>
      </c>
      <c r="F2447">
        <f t="shared" si="953"/>
        <v>0</v>
      </c>
      <c r="G2447">
        <f t="shared" si="954"/>
        <v>1</v>
      </c>
      <c r="H2447" s="4">
        <v>2.1</v>
      </c>
      <c r="I2447" s="4">
        <v>1.7692307692307692</v>
      </c>
      <c r="L2447" s="18">
        <f t="shared" si="955"/>
        <v>40</v>
      </c>
      <c r="M2447" s="18">
        <f t="shared" si="956"/>
        <v>55</v>
      </c>
      <c r="N2447" s="18" t="e">
        <f t="shared" si="957"/>
        <v>#DIV/0!</v>
      </c>
      <c r="O2447" s="18" t="e">
        <f t="shared" si="958"/>
        <v>#DIV/0!</v>
      </c>
      <c r="P2447" s="4">
        <f t="shared" si="959"/>
        <v>201401</v>
      </c>
      <c r="Q2447" s="23">
        <f t="shared" si="960"/>
        <v>1.1869565217391305</v>
      </c>
      <c r="R2447" s="23">
        <f t="shared" si="961"/>
        <v>-2.209090909090909</v>
      </c>
      <c r="S2447" s="22">
        <f t="shared" si="962"/>
        <v>-1.0221343873517785</v>
      </c>
      <c r="T2447" s="5">
        <f t="shared" si="963"/>
        <v>0.84249084249084238</v>
      </c>
      <c r="V2447" s="30">
        <v>2017</v>
      </c>
      <c r="W2447" s="36">
        <f t="shared" si="980"/>
        <v>-3.1985865724381647E-2</v>
      </c>
      <c r="X2447" s="36">
        <f t="shared" si="980"/>
        <v>-3.1929328621908129E-2</v>
      </c>
      <c r="Y2447" s="36">
        <f t="shared" si="981"/>
        <v>5.6537102473506132E-5</v>
      </c>
      <c r="Z2447" s="36"/>
      <c r="AA2447" s="36">
        <f t="shared" si="979"/>
        <v>-8.0335689045936409E-2</v>
      </c>
      <c r="AB2447" s="36">
        <f t="shared" si="979"/>
        <v>-0.10397526501766793</v>
      </c>
      <c r="AC2447" s="36">
        <f t="shared" si="979"/>
        <v>-2.3639575971731452E-2</v>
      </c>
      <c r="AE2447" s="4" t="e">
        <f t="shared" si="971"/>
        <v>#DIV/0!</v>
      </c>
    </row>
    <row r="2448" spans="1:37" s="3" customFormat="1" x14ac:dyDescent="0.25">
      <c r="A2448" s="9" t="s">
        <v>30</v>
      </c>
      <c r="B2448" s="1" t="s">
        <v>35</v>
      </c>
      <c r="C2448" s="1" t="s">
        <v>64</v>
      </c>
      <c r="D2448" s="1">
        <v>24</v>
      </c>
      <c r="E2448" s="1">
        <v>17</v>
      </c>
      <c r="F2448">
        <f t="shared" si="953"/>
        <v>1</v>
      </c>
      <c r="G2448">
        <f t="shared" si="954"/>
        <v>0</v>
      </c>
      <c r="H2448" s="4">
        <v>1.2222222222222223</v>
      </c>
      <c r="I2448" s="4">
        <v>4.5</v>
      </c>
      <c r="L2448" s="18">
        <f t="shared" si="955"/>
        <v>80</v>
      </c>
      <c r="M2448" s="18">
        <f t="shared" si="956"/>
        <v>20</v>
      </c>
      <c r="N2448" s="18" t="e">
        <f t="shared" si="957"/>
        <v>#DIV/0!</v>
      </c>
      <c r="O2448" s="18" t="e">
        <f t="shared" si="958"/>
        <v>#DIV/0!</v>
      </c>
      <c r="P2448" s="4">
        <f t="shared" si="959"/>
        <v>201401</v>
      </c>
      <c r="Q2448" s="23">
        <f t="shared" si="960"/>
        <v>1.2222222222222223</v>
      </c>
      <c r="R2448" s="23">
        <f t="shared" si="961"/>
        <v>-4.7857142857142838</v>
      </c>
      <c r="S2448" s="22">
        <f t="shared" si="962"/>
        <v>-3.5634920634920615</v>
      </c>
      <c r="T2448" s="5">
        <f t="shared" si="963"/>
        <v>3.6818181818181817</v>
      </c>
      <c r="V2448" s="30">
        <v>2018</v>
      </c>
      <c r="W2448" s="36">
        <f t="shared" si="980"/>
        <v>6.0224719101123619E-3</v>
      </c>
      <c r="X2448" s="36">
        <f t="shared" si="980"/>
        <v>1.4393258426966283E-2</v>
      </c>
      <c r="Y2448" s="36">
        <f t="shared" si="981"/>
        <v>8.370786516853938E-3</v>
      </c>
      <c r="Z2448" s="36"/>
      <c r="AA2448" s="36">
        <f t="shared" si="979"/>
        <v>-8.4269662921348298E-2</v>
      </c>
      <c r="AB2448" s="36">
        <f t="shared" si="979"/>
        <v>-7.7977528089887643E-2</v>
      </c>
      <c r="AC2448" s="36">
        <f t="shared" si="979"/>
        <v>6.2921348314606733E-3</v>
      </c>
      <c r="AE2448" s="4" t="e">
        <f t="shared" si="971"/>
        <v>#DIV/0!</v>
      </c>
    </row>
    <row r="2449" spans="1:31" s="3" customFormat="1" x14ac:dyDescent="0.25">
      <c r="A2449" s="9" t="s">
        <v>27</v>
      </c>
      <c r="B2449" s="1" t="s">
        <v>44</v>
      </c>
      <c r="C2449" s="1" t="s">
        <v>64</v>
      </c>
      <c r="D2449" s="1">
        <v>10</v>
      </c>
      <c r="E2449" s="1">
        <v>27</v>
      </c>
      <c r="F2449">
        <f t="shared" si="953"/>
        <v>0</v>
      </c>
      <c r="G2449">
        <f t="shared" si="954"/>
        <v>1</v>
      </c>
      <c r="H2449" s="4">
        <v>1.3448275862068966</v>
      </c>
      <c r="I2449" s="4">
        <v>3.45</v>
      </c>
      <c r="J2449" s="40">
        <f>0.0015*SQRT(52)</f>
        <v>1.0816653826391968E-2</v>
      </c>
      <c r="L2449" s="18">
        <f t="shared" si="955"/>
        <v>70</v>
      </c>
      <c r="M2449" s="18">
        <f t="shared" si="956"/>
        <v>25</v>
      </c>
      <c r="N2449" s="18">
        <f t="shared" si="957"/>
        <v>9245</v>
      </c>
      <c r="O2449" s="18" t="e">
        <f t="shared" si="958"/>
        <v>#DIV/0!</v>
      </c>
      <c r="P2449" s="4">
        <f t="shared" si="959"/>
        <v>201401</v>
      </c>
      <c r="Q2449" s="23">
        <f t="shared" si="960"/>
        <v>0.38980509745127434</v>
      </c>
      <c r="R2449" s="23">
        <f t="shared" si="961"/>
        <v>-3.3081632653061224</v>
      </c>
      <c r="S2449" s="22">
        <f t="shared" si="962"/>
        <v>-2.9183581678548478</v>
      </c>
      <c r="T2449" s="5">
        <f t="shared" si="963"/>
        <v>2.5653846153846156</v>
      </c>
      <c r="V2449" s="30">
        <v>2019</v>
      </c>
      <c r="W2449" s="36">
        <f t="shared" si="980"/>
        <v>-0.15786516853932583</v>
      </c>
      <c r="X2449" s="36">
        <f t="shared" si="980"/>
        <v>-0.13962546816479404</v>
      </c>
      <c r="Y2449" s="36">
        <f t="shared" si="981"/>
        <v>1.8239700374531841E-2</v>
      </c>
      <c r="Z2449" s="36"/>
      <c r="AA2449" s="36">
        <f t="shared" si="979"/>
        <v>7.9438202247191003E-2</v>
      </c>
      <c r="AB2449" s="36">
        <f t="shared" si="979"/>
        <v>6.7490636704119852E-2</v>
      </c>
      <c r="AC2449" s="36">
        <f t="shared" si="979"/>
        <v>-1.1947565543071161E-2</v>
      </c>
      <c r="AE2449" s="4">
        <f t="shared" si="971"/>
        <v>-91.706442960615121</v>
      </c>
    </row>
    <row r="2450" spans="1:31" s="3" customFormat="1" x14ac:dyDescent="0.25">
      <c r="A2450" s="9" t="s">
        <v>27</v>
      </c>
      <c r="B2450" s="1" t="s">
        <v>62</v>
      </c>
      <c r="C2450" s="1" t="s">
        <v>38</v>
      </c>
      <c r="D2450" s="1">
        <v>20</v>
      </c>
      <c r="E2450" s="1">
        <v>23</v>
      </c>
      <c r="F2450">
        <f t="shared" si="953"/>
        <v>0</v>
      </c>
      <c r="G2450">
        <f t="shared" si="954"/>
        <v>1</v>
      </c>
      <c r="H2450" s="4">
        <v>2.25</v>
      </c>
      <c r="I2450" s="4">
        <v>1.6896551724137931</v>
      </c>
      <c r="L2450" s="18">
        <f t="shared" si="955"/>
        <v>40</v>
      </c>
      <c r="M2450" s="18">
        <f t="shared" si="956"/>
        <v>55</v>
      </c>
      <c r="N2450" s="18" t="e">
        <f t="shared" si="957"/>
        <v>#DIV/0!</v>
      </c>
      <c r="O2450" s="18" t="e">
        <f t="shared" si="958"/>
        <v>#DIV/0!</v>
      </c>
      <c r="P2450" s="4">
        <f t="shared" si="959"/>
        <v>201401</v>
      </c>
      <c r="Q2450" s="23">
        <f t="shared" si="960"/>
        <v>1.3316326530612244</v>
      </c>
      <c r="R2450" s="23">
        <f t="shared" si="961"/>
        <v>-2.25</v>
      </c>
      <c r="S2450" s="22">
        <f t="shared" si="962"/>
        <v>-0.91836734693877564</v>
      </c>
      <c r="T2450" s="5">
        <f t="shared" si="963"/>
        <v>0.75095785440613028</v>
      </c>
      <c r="V2450" s="30">
        <v>2020</v>
      </c>
      <c r="W2450" s="36">
        <f t="shared" si="980"/>
        <v>-0.13047808764940244</v>
      </c>
      <c r="X2450" s="36">
        <f t="shared" si="980"/>
        <v>-0.12171314741035863</v>
      </c>
      <c r="Y2450" s="36">
        <f t="shared" si="981"/>
        <v>8.7649402390438322E-3</v>
      </c>
      <c r="Z2450" s="36"/>
      <c r="AA2450" s="36">
        <f t="shared" si="979"/>
        <v>6.2749003984063773E-2</v>
      </c>
      <c r="AB2450" s="36">
        <f t="shared" si="979"/>
        <v>4.4940239043824735E-2</v>
      </c>
      <c r="AC2450" s="36">
        <f t="shared" si="979"/>
        <v>-1.7808764940239041E-2</v>
      </c>
      <c r="AE2450" s="4" t="e">
        <f t="shared" si="971"/>
        <v>#DIV/0!</v>
      </c>
    </row>
    <row r="2451" spans="1:31" s="3" customFormat="1" x14ac:dyDescent="0.25">
      <c r="A2451" s="9" t="s">
        <v>28</v>
      </c>
      <c r="B2451" s="1" t="s">
        <v>36</v>
      </c>
      <c r="C2451" s="1" t="s">
        <v>49</v>
      </c>
      <c r="D2451" s="1">
        <v>45</v>
      </c>
      <c r="E2451" s="1">
        <v>44</v>
      </c>
      <c r="F2451">
        <f t="shared" si="953"/>
        <v>1</v>
      </c>
      <c r="G2451">
        <f t="shared" si="954"/>
        <v>0</v>
      </c>
      <c r="H2451" s="4">
        <v>1.7142857142857144</v>
      </c>
      <c r="I2451" s="4">
        <v>2.2000000000000002</v>
      </c>
      <c r="L2451" s="18">
        <f t="shared" si="955"/>
        <v>50</v>
      </c>
      <c r="M2451" s="18">
        <f t="shared" si="956"/>
        <v>45</v>
      </c>
      <c r="N2451" s="18" t="e">
        <f t="shared" si="957"/>
        <v>#DIV/0!</v>
      </c>
      <c r="O2451" s="18" t="e">
        <f t="shared" si="958"/>
        <v>#DIV/0!</v>
      </c>
      <c r="P2451" s="4">
        <f t="shared" si="959"/>
        <v>201401</v>
      </c>
      <c r="Q2451" s="23">
        <f t="shared" si="960"/>
        <v>1.7142857142857144</v>
      </c>
      <c r="R2451" s="23">
        <f t="shared" si="961"/>
        <v>-2.2333333333333329</v>
      </c>
      <c r="S2451" s="22">
        <f t="shared" si="962"/>
        <v>-0.51904761904761854</v>
      </c>
      <c r="T2451" s="5">
        <f t="shared" si="963"/>
        <v>1.2833333333333334</v>
      </c>
      <c r="V2451" s="30">
        <v>2021</v>
      </c>
      <c r="W2451" s="36">
        <f t="shared" si="980"/>
        <v>-9.1821561338289975E-2</v>
      </c>
      <c r="X2451" s="36">
        <f t="shared" si="980"/>
        <v>-8.9330855018587382E-2</v>
      </c>
      <c r="Y2451" s="36">
        <f t="shared" si="981"/>
        <v>2.4907063197026095E-3</v>
      </c>
      <c r="Z2451" s="36"/>
      <c r="AA2451" s="36">
        <f t="shared" si="979"/>
        <v>1.4907063197026015E-2</v>
      </c>
      <c r="AB2451" s="36">
        <f t="shared" si="979"/>
        <v>1.6022304832713736E-2</v>
      </c>
      <c r="AC2451" s="36">
        <f t="shared" si="979"/>
        <v>1.11524163568774E-3</v>
      </c>
      <c r="AE2451" s="4" t="e">
        <f t="shared" si="971"/>
        <v>#DIV/0!</v>
      </c>
    </row>
    <row r="2452" spans="1:31" s="3" customFormat="1" x14ac:dyDescent="0.25">
      <c r="A2452" s="9" t="s">
        <v>28</v>
      </c>
      <c r="B2452" s="1" t="s">
        <v>55</v>
      </c>
      <c r="C2452" s="1" t="s">
        <v>42</v>
      </c>
      <c r="D2452" s="1">
        <v>24</v>
      </c>
      <c r="E2452" s="1">
        <v>26</v>
      </c>
      <c r="F2452">
        <f t="shared" si="953"/>
        <v>0</v>
      </c>
      <c r="G2452">
        <f t="shared" si="954"/>
        <v>1</v>
      </c>
      <c r="H2452" s="4">
        <v>1.7142857142857144</v>
      </c>
      <c r="I2452" s="4">
        <v>2.2000000000000002</v>
      </c>
      <c r="L2452" s="18">
        <f t="shared" si="955"/>
        <v>50</v>
      </c>
      <c r="M2452" s="18">
        <f t="shared" si="956"/>
        <v>45</v>
      </c>
      <c r="N2452" s="18" t="e">
        <f t="shared" si="957"/>
        <v>#DIV/0!</v>
      </c>
      <c r="O2452" s="18" t="e">
        <f t="shared" si="958"/>
        <v>#DIV/0!</v>
      </c>
      <c r="P2452" s="4">
        <f t="shared" si="959"/>
        <v>201401</v>
      </c>
      <c r="Q2452" s="23">
        <f t="shared" si="960"/>
        <v>0.77922077922077926</v>
      </c>
      <c r="R2452" s="23">
        <f t="shared" si="961"/>
        <v>-2.2333333333333329</v>
      </c>
      <c r="S2452" s="22">
        <f t="shared" si="962"/>
        <v>-1.4541125541125537</v>
      </c>
      <c r="T2452" s="5">
        <f t="shared" si="963"/>
        <v>1.2833333333333334</v>
      </c>
      <c r="V2452" s="30">
        <v>2022</v>
      </c>
      <c r="W2452" s="36">
        <f t="shared" si="980"/>
        <v>-2.3709790209790214E-2</v>
      </c>
      <c r="X2452" s="36">
        <f t="shared" si="980"/>
        <v>-1.4636363636363654E-2</v>
      </c>
      <c r="Y2452" s="36">
        <f t="shared" si="981"/>
        <v>9.0734265734265726E-3</v>
      </c>
      <c r="Z2452" s="36"/>
      <c r="AA2452" s="36">
        <f t="shared" si="979"/>
        <v>-4.2758741258741247E-2</v>
      </c>
      <c r="AB2452" s="36">
        <f t="shared" si="979"/>
        <v>-8.5895104895104948E-2</v>
      </c>
      <c r="AC2452" s="36">
        <f t="shared" si="979"/>
        <v>-4.3136363636363632E-2</v>
      </c>
      <c r="AE2452" s="4" t="e">
        <f t="shared" si="971"/>
        <v>#DIV/0!</v>
      </c>
    </row>
    <row r="2453" spans="1:31" s="3" customFormat="1" x14ac:dyDescent="0.25">
      <c r="A2453" s="9" t="s">
        <v>26</v>
      </c>
      <c r="B2453" s="1" t="s">
        <v>41</v>
      </c>
      <c r="C2453" s="1" t="s">
        <v>40</v>
      </c>
      <c r="D2453" s="1">
        <v>20</v>
      </c>
      <c r="E2453" s="1">
        <v>21</v>
      </c>
      <c r="F2453">
        <f t="shared" si="953"/>
        <v>0</v>
      </c>
      <c r="G2453">
        <f t="shared" si="954"/>
        <v>1</v>
      </c>
      <c r="H2453" s="4">
        <v>3.6</v>
      </c>
      <c r="I2453" s="4">
        <v>1.3225806451612903</v>
      </c>
      <c r="L2453" s="18">
        <f t="shared" si="955"/>
        <v>20</v>
      </c>
      <c r="M2453" s="18">
        <f t="shared" si="956"/>
        <v>75</v>
      </c>
      <c r="N2453" s="18" t="e">
        <f t="shared" si="957"/>
        <v>#DIV/0!</v>
      </c>
      <c r="O2453" s="18" t="e">
        <f t="shared" si="958"/>
        <v>#DIV/0!</v>
      </c>
      <c r="P2453" s="4">
        <f t="shared" si="959"/>
        <v>201312</v>
      </c>
      <c r="Q2453" s="23">
        <f t="shared" si="960"/>
        <v>2.7219512195121953</v>
      </c>
      <c r="R2453" s="23">
        <f t="shared" si="961"/>
        <v>-3.4846153846153851</v>
      </c>
      <c r="S2453" s="22">
        <f t="shared" si="962"/>
        <v>-0.7626641651031898</v>
      </c>
      <c r="T2453" s="5">
        <f t="shared" si="963"/>
        <v>0.36738351254480284</v>
      </c>
      <c r="V2453" s="30"/>
      <c r="W2453" s="37">
        <f>AVERAGE(W2444:W2452)</f>
        <v>-6.2161812018900808E-2</v>
      </c>
      <c r="X2453" s="37">
        <f t="shared" ref="X2453:AB2453" si="982">AVERAGE(X2444:X2452)</f>
        <v>-5.5882912881780454E-2</v>
      </c>
      <c r="Y2453" s="37">
        <f t="shared" si="982"/>
        <v>6.2788991371203577E-3</v>
      </c>
      <c r="Z2453" s="37" t="e">
        <f t="shared" si="982"/>
        <v>#DIV/0!</v>
      </c>
      <c r="AA2453" s="37">
        <f t="shared" si="982"/>
        <v>-1.059512224880709E-2</v>
      </c>
      <c r="AB2453" s="37">
        <f t="shared" si="982"/>
        <v>-2.1299396703088301E-2</v>
      </c>
      <c r="AC2453" s="36"/>
      <c r="AE2453" s="4" t="e">
        <f t="shared" si="971"/>
        <v>#DIV/0!</v>
      </c>
    </row>
    <row r="2454" spans="1:31" s="3" customFormat="1" x14ac:dyDescent="0.25">
      <c r="A2454" s="9" t="s">
        <v>26</v>
      </c>
      <c r="B2454" s="1" t="s">
        <v>45</v>
      </c>
      <c r="C2454" s="1" t="s">
        <v>62</v>
      </c>
      <c r="D2454" s="1">
        <v>28</v>
      </c>
      <c r="E2454" s="1">
        <v>33</v>
      </c>
      <c r="F2454">
        <f t="shared" si="953"/>
        <v>0</v>
      </c>
      <c r="G2454">
        <f t="shared" si="954"/>
        <v>1</v>
      </c>
      <c r="H2454" s="4">
        <v>2.35</v>
      </c>
      <c r="I2454" s="4">
        <v>1.6451612903225805</v>
      </c>
      <c r="L2454" s="18">
        <f t="shared" si="955"/>
        <v>40</v>
      </c>
      <c r="M2454" s="18">
        <f t="shared" si="956"/>
        <v>60</v>
      </c>
      <c r="N2454" s="18" t="e">
        <f t="shared" si="957"/>
        <v>#DIV/0!</v>
      </c>
      <c r="O2454" s="18" t="e">
        <f t="shared" si="958"/>
        <v>#DIV/0!</v>
      </c>
      <c r="P2454" s="4">
        <f t="shared" si="959"/>
        <v>201312</v>
      </c>
      <c r="Q2454" s="23">
        <f t="shared" si="960"/>
        <v>1.4284313725490199</v>
      </c>
      <c r="R2454" s="23">
        <f t="shared" si="961"/>
        <v>-2.2907407407407412</v>
      </c>
      <c r="S2454" s="22">
        <f t="shared" si="962"/>
        <v>-0.86230936819172133</v>
      </c>
      <c r="T2454" s="5">
        <f t="shared" si="963"/>
        <v>0.70006863417982146</v>
      </c>
      <c r="V2454" s="30"/>
      <c r="W2454" s="36"/>
      <c r="X2454" s="36"/>
      <c r="Y2454" s="36"/>
      <c r="Z2454" s="36"/>
      <c r="AA2454" s="36"/>
      <c r="AB2454" s="36"/>
      <c r="AC2454" s="36"/>
      <c r="AE2454" s="4" t="e">
        <f t="shared" si="971"/>
        <v>#DIV/0!</v>
      </c>
    </row>
    <row r="2455" spans="1:31" s="3" customFormat="1" x14ac:dyDescent="0.25">
      <c r="A2455" s="9" t="s">
        <v>26</v>
      </c>
      <c r="B2455" s="1" t="s">
        <v>50</v>
      </c>
      <c r="C2455" s="1" t="s">
        <v>47</v>
      </c>
      <c r="D2455" s="1">
        <v>16</v>
      </c>
      <c r="E2455" s="1">
        <v>10</v>
      </c>
      <c r="F2455">
        <f t="shared" si="953"/>
        <v>1</v>
      </c>
      <c r="G2455">
        <f t="shared" si="954"/>
        <v>0</v>
      </c>
      <c r="H2455" s="4">
        <v>1.3125</v>
      </c>
      <c r="I2455" s="4">
        <v>3.6</v>
      </c>
      <c r="L2455" s="18">
        <f t="shared" si="955"/>
        <v>70</v>
      </c>
      <c r="M2455" s="18">
        <f t="shared" si="956"/>
        <v>25</v>
      </c>
      <c r="N2455" s="18" t="e">
        <f t="shared" si="957"/>
        <v>#DIV/0!</v>
      </c>
      <c r="O2455" s="18" t="e">
        <f t="shared" si="958"/>
        <v>#DIV/0!</v>
      </c>
      <c r="P2455" s="4">
        <f t="shared" si="959"/>
        <v>201312</v>
      </c>
      <c r="Q2455" s="23">
        <f t="shared" si="960"/>
        <v>1.3125</v>
      </c>
      <c r="R2455" s="23">
        <f t="shared" si="961"/>
        <v>-3.5846153846153848</v>
      </c>
      <c r="S2455" s="22">
        <f t="shared" si="962"/>
        <v>-2.2721153846153848</v>
      </c>
      <c r="T2455" s="5">
        <f t="shared" si="963"/>
        <v>2.7428571428571429</v>
      </c>
      <c r="W2455" s="30">
        <v>2025</v>
      </c>
      <c r="X2455" s="4">
        <f t="shared" si="965"/>
        <v>-1</v>
      </c>
      <c r="AE2455" s="4" t="e">
        <f t="shared" si="971"/>
        <v>#DIV/0!</v>
      </c>
    </row>
    <row r="2456" spans="1:31" s="3" customFormat="1" x14ac:dyDescent="0.25">
      <c r="A2456" s="9" t="s">
        <v>26</v>
      </c>
      <c r="B2456" s="1" t="s">
        <v>57</v>
      </c>
      <c r="C2456" s="1" t="s">
        <v>58</v>
      </c>
      <c r="D2456" s="1">
        <v>20</v>
      </c>
      <c r="E2456" s="1">
        <v>7</v>
      </c>
      <c r="F2456">
        <f t="shared" si="953"/>
        <v>1</v>
      </c>
      <c r="G2456">
        <f t="shared" si="954"/>
        <v>0</v>
      </c>
      <c r="H2456" s="4">
        <v>1.3125</v>
      </c>
      <c r="I2456" s="4">
        <v>3.6</v>
      </c>
      <c r="L2456" s="18">
        <f t="shared" si="955"/>
        <v>70</v>
      </c>
      <c r="M2456" s="18">
        <f t="shared" si="956"/>
        <v>25</v>
      </c>
      <c r="N2456" s="18" t="e">
        <f t="shared" si="957"/>
        <v>#DIV/0!</v>
      </c>
      <c r="O2456" s="18" t="e">
        <f t="shared" si="958"/>
        <v>#DIV/0!</v>
      </c>
      <c r="P2456" s="4">
        <f t="shared" si="959"/>
        <v>201312</v>
      </c>
      <c r="Q2456" s="23">
        <f t="shared" si="960"/>
        <v>1.3125</v>
      </c>
      <c r="R2456" s="23">
        <f t="shared" si="961"/>
        <v>-3.5846153846153848</v>
      </c>
      <c r="S2456" s="22">
        <f t="shared" si="962"/>
        <v>-2.2721153846153848</v>
      </c>
      <c r="T2456" s="5">
        <f t="shared" si="963"/>
        <v>2.7428571428571429</v>
      </c>
      <c r="W2456" s="5">
        <f t="shared" si="964"/>
        <v>0.3125</v>
      </c>
      <c r="X2456" s="4">
        <f t="shared" si="965"/>
        <v>-1</v>
      </c>
      <c r="AE2456" s="4" t="e">
        <f t="shared" si="971"/>
        <v>#DIV/0!</v>
      </c>
    </row>
    <row r="2457" spans="1:31" s="3" customFormat="1" x14ac:dyDescent="0.25">
      <c r="A2457" s="9" t="s">
        <v>26</v>
      </c>
      <c r="B2457" s="1" t="s">
        <v>34</v>
      </c>
      <c r="C2457" s="1" t="s">
        <v>48</v>
      </c>
      <c r="D2457" s="1">
        <v>20</v>
      </c>
      <c r="E2457" s="1">
        <v>6</v>
      </c>
      <c r="F2457">
        <f t="shared" si="953"/>
        <v>1</v>
      </c>
      <c r="G2457">
        <f t="shared" si="954"/>
        <v>0</v>
      </c>
      <c r="H2457" s="4">
        <v>1.5405405405405406</v>
      </c>
      <c r="I2457" s="4">
        <v>2.65</v>
      </c>
      <c r="L2457" s="18">
        <f t="shared" si="955"/>
        <v>60</v>
      </c>
      <c r="M2457" s="18">
        <f t="shared" si="956"/>
        <v>35</v>
      </c>
      <c r="N2457" s="18" t="e">
        <f t="shared" si="957"/>
        <v>#DIV/0!</v>
      </c>
      <c r="O2457" s="18" t="e">
        <f t="shared" si="958"/>
        <v>#DIV/0!</v>
      </c>
      <c r="P2457" s="4">
        <f t="shared" si="959"/>
        <v>201312</v>
      </c>
      <c r="Q2457" s="23">
        <f t="shared" si="960"/>
        <v>1.5405405405405406</v>
      </c>
      <c r="R2457" s="23">
        <f t="shared" si="961"/>
        <v>-2.4560606060606061</v>
      </c>
      <c r="S2457" s="22">
        <f t="shared" si="962"/>
        <v>-0.91552006552006548</v>
      </c>
      <c r="T2457" s="5">
        <f t="shared" si="963"/>
        <v>1.7201754385964911</v>
      </c>
      <c r="W2457" s="5">
        <f t="shared" si="964"/>
        <v>0.54054054054054057</v>
      </c>
      <c r="X2457" s="4">
        <f t="shared" si="965"/>
        <v>-1</v>
      </c>
      <c r="AE2457" s="4" t="e">
        <f t="shared" si="971"/>
        <v>#DIV/0!</v>
      </c>
    </row>
    <row r="2458" spans="1:31" s="3" customFormat="1" x14ac:dyDescent="0.25">
      <c r="A2458" s="9" t="s">
        <v>26</v>
      </c>
      <c r="B2458" s="1" t="s">
        <v>44</v>
      </c>
      <c r="C2458" s="1" t="s">
        <v>43</v>
      </c>
      <c r="D2458" s="1">
        <v>34</v>
      </c>
      <c r="E2458" s="1">
        <v>17</v>
      </c>
      <c r="F2458">
        <f t="shared" si="953"/>
        <v>1</v>
      </c>
      <c r="G2458">
        <f t="shared" si="954"/>
        <v>0</v>
      </c>
      <c r="H2458" s="4">
        <v>1.3846153846153846</v>
      </c>
      <c r="I2458" s="4">
        <v>3.2</v>
      </c>
      <c r="L2458" s="18">
        <f t="shared" si="955"/>
        <v>70</v>
      </c>
      <c r="M2458" s="18">
        <f t="shared" si="956"/>
        <v>30</v>
      </c>
      <c r="N2458" s="18" t="e">
        <f t="shared" si="957"/>
        <v>#DIV/0!</v>
      </c>
      <c r="O2458" s="18" t="e">
        <f t="shared" si="958"/>
        <v>#DIV/0!</v>
      </c>
      <c r="P2458" s="4">
        <f t="shared" si="959"/>
        <v>201312</v>
      </c>
      <c r="Q2458" s="23">
        <f t="shared" si="960"/>
        <v>1.3846153846153846</v>
      </c>
      <c r="R2458" s="23">
        <f t="shared" si="961"/>
        <v>-3.0545454545454547</v>
      </c>
      <c r="S2458" s="22">
        <f t="shared" si="962"/>
        <v>-1.6699300699300701</v>
      </c>
      <c r="T2458" s="5">
        <f t="shared" si="963"/>
        <v>2.3111111111111113</v>
      </c>
      <c r="W2458" s="5">
        <f t="shared" si="964"/>
        <v>0.38461538461538458</v>
      </c>
      <c r="X2458" s="4">
        <f t="shared" si="965"/>
        <v>-1</v>
      </c>
      <c r="AE2458" s="4" t="e">
        <f t="shared" si="971"/>
        <v>#DIV/0!</v>
      </c>
    </row>
    <row r="2459" spans="1:31" s="3" customFormat="1" x14ac:dyDescent="0.25">
      <c r="A2459" s="9" t="s">
        <v>26</v>
      </c>
      <c r="B2459" s="1" t="s">
        <v>36</v>
      </c>
      <c r="C2459" s="1" t="s">
        <v>56</v>
      </c>
      <c r="D2459" s="1">
        <v>30</v>
      </c>
      <c r="E2459" s="1">
        <v>10</v>
      </c>
      <c r="F2459">
        <f t="shared" si="953"/>
        <v>1</v>
      </c>
      <c r="G2459">
        <f t="shared" si="954"/>
        <v>0</v>
      </c>
      <c r="H2459" s="4">
        <v>1.1538461538461537</v>
      </c>
      <c r="I2459" s="4">
        <v>5.75</v>
      </c>
      <c r="L2459" s="18">
        <f t="shared" si="955"/>
        <v>80</v>
      </c>
      <c r="M2459" s="18">
        <f t="shared" si="956"/>
        <v>15</v>
      </c>
      <c r="N2459" s="18" t="e">
        <f t="shared" si="957"/>
        <v>#DIV/0!</v>
      </c>
      <c r="O2459" s="18" t="e">
        <f t="shared" si="958"/>
        <v>#DIV/0!</v>
      </c>
      <c r="P2459" s="4">
        <f t="shared" si="959"/>
        <v>201312</v>
      </c>
      <c r="Q2459" s="23">
        <f t="shared" si="960"/>
        <v>1.1538461538461537</v>
      </c>
      <c r="R2459" s="23">
        <f t="shared" si="961"/>
        <v>-6.7105263157894779</v>
      </c>
      <c r="S2459" s="22">
        <f t="shared" si="962"/>
        <v>-5.5566801619433246</v>
      </c>
      <c r="T2459" s="5">
        <f t="shared" si="963"/>
        <v>4.9833333333333334</v>
      </c>
      <c r="W2459" s="5">
        <f t="shared" si="964"/>
        <v>0.15384615384615374</v>
      </c>
      <c r="X2459" s="4">
        <f t="shared" si="965"/>
        <v>-1</v>
      </c>
      <c r="AE2459" s="4" t="e">
        <f t="shared" si="971"/>
        <v>#DIV/0!</v>
      </c>
    </row>
    <row r="2460" spans="1:31" s="3" customFormat="1" x14ac:dyDescent="0.25">
      <c r="A2460" s="9" t="s">
        <v>26</v>
      </c>
      <c r="B2460" s="1" t="s">
        <v>37</v>
      </c>
      <c r="C2460" s="1" t="s">
        <v>55</v>
      </c>
      <c r="D2460" s="1">
        <v>22</v>
      </c>
      <c r="E2460" s="1">
        <v>24</v>
      </c>
      <c r="F2460">
        <f t="shared" si="953"/>
        <v>0</v>
      </c>
      <c r="G2460">
        <f t="shared" si="954"/>
        <v>1</v>
      </c>
      <c r="H2460" s="4">
        <v>3.7</v>
      </c>
      <c r="I2460" s="4">
        <v>1.3125</v>
      </c>
      <c r="L2460" s="18">
        <f t="shared" si="955"/>
        <v>20</v>
      </c>
      <c r="M2460" s="18">
        <f t="shared" si="956"/>
        <v>75</v>
      </c>
      <c r="N2460" s="18" t="e">
        <f t="shared" si="957"/>
        <v>#DIV/0!</v>
      </c>
      <c r="O2460" s="18" t="e">
        <f t="shared" si="958"/>
        <v>#DIV/0!</v>
      </c>
      <c r="P2460" s="4">
        <f t="shared" si="959"/>
        <v>201312</v>
      </c>
      <c r="Q2460" s="23">
        <f t="shared" si="960"/>
        <v>2.8190476190476192</v>
      </c>
      <c r="R2460" s="23">
        <f t="shared" si="961"/>
        <v>-3.5703703703703704</v>
      </c>
      <c r="S2460" s="22">
        <f t="shared" si="962"/>
        <v>-0.75132275132275117</v>
      </c>
      <c r="T2460" s="5">
        <f t="shared" si="963"/>
        <v>0.35472972972972971</v>
      </c>
      <c r="W2460" s="5">
        <f t="shared" si="964"/>
        <v>-1</v>
      </c>
      <c r="X2460" s="4">
        <f t="shared" si="965"/>
        <v>-1</v>
      </c>
      <c r="AE2460" s="4" t="e">
        <f t="shared" si="971"/>
        <v>#DIV/0!</v>
      </c>
    </row>
    <row r="2461" spans="1:31" s="3" customFormat="1" x14ac:dyDescent="0.25">
      <c r="A2461" s="9" t="s">
        <v>26</v>
      </c>
      <c r="B2461" s="1" t="s">
        <v>51</v>
      </c>
      <c r="C2461" s="1" t="s">
        <v>53</v>
      </c>
      <c r="D2461" s="1">
        <v>7</v>
      </c>
      <c r="E2461" s="1">
        <v>20</v>
      </c>
      <c r="F2461">
        <f t="shared" si="953"/>
        <v>0</v>
      </c>
      <c r="G2461">
        <f t="shared" si="954"/>
        <v>1</v>
      </c>
      <c r="H2461" s="4">
        <v>1.4</v>
      </c>
      <c r="I2461" s="4">
        <v>3.1</v>
      </c>
      <c r="L2461" s="18">
        <f t="shared" si="955"/>
        <v>70</v>
      </c>
      <c r="M2461" s="18">
        <f t="shared" si="956"/>
        <v>30</v>
      </c>
      <c r="N2461" s="18" t="e">
        <f t="shared" si="957"/>
        <v>#DIV/0!</v>
      </c>
      <c r="O2461" s="18" t="e">
        <f t="shared" si="958"/>
        <v>#DIV/0!</v>
      </c>
      <c r="P2461" s="4">
        <f t="shared" si="959"/>
        <v>201312</v>
      </c>
      <c r="Q2461" s="23">
        <f t="shared" si="960"/>
        <v>0.45161290322580638</v>
      </c>
      <c r="R2461" s="23">
        <f t="shared" si="961"/>
        <v>-2.9761904761904767</v>
      </c>
      <c r="S2461" s="22">
        <f t="shared" si="962"/>
        <v>-2.5245775729646702</v>
      </c>
      <c r="T2461" s="5">
        <f t="shared" si="963"/>
        <v>2.2142857142857144</v>
      </c>
      <c r="W2461" s="5">
        <f t="shared" si="964"/>
        <v>-1</v>
      </c>
      <c r="X2461" s="4">
        <f t="shared" si="965"/>
        <v>-1</v>
      </c>
      <c r="AE2461" s="4" t="e">
        <f t="shared" si="971"/>
        <v>#DIV/0!</v>
      </c>
    </row>
    <row r="2462" spans="1:31" s="3" customFormat="1" x14ac:dyDescent="0.25">
      <c r="A2462" s="9" t="s">
        <v>26</v>
      </c>
      <c r="B2462" s="1" t="s">
        <v>60</v>
      </c>
      <c r="C2462" s="1" t="s">
        <v>33</v>
      </c>
      <c r="D2462" s="1">
        <v>14</v>
      </c>
      <c r="E2462" s="1">
        <v>13</v>
      </c>
      <c r="F2462">
        <f t="shared" si="953"/>
        <v>1</v>
      </c>
      <c r="G2462">
        <f t="shared" si="954"/>
        <v>0</v>
      </c>
      <c r="H2462" s="4">
        <v>1.625</v>
      </c>
      <c r="I2462" s="4">
        <v>2.4</v>
      </c>
      <c r="L2462" s="18">
        <f t="shared" si="955"/>
        <v>60</v>
      </c>
      <c r="M2462" s="18">
        <f t="shared" si="956"/>
        <v>40</v>
      </c>
      <c r="N2462" s="18" t="e">
        <f t="shared" si="957"/>
        <v>#DIV/0!</v>
      </c>
      <c r="O2462" s="18" t="e">
        <f t="shared" si="958"/>
        <v>#DIV/0!</v>
      </c>
      <c r="P2462" s="4">
        <f t="shared" si="959"/>
        <v>201312</v>
      </c>
      <c r="Q2462" s="23">
        <f t="shared" si="960"/>
        <v>1.625</v>
      </c>
      <c r="R2462" s="23">
        <f t="shared" si="961"/>
        <v>-2.3142857142857145</v>
      </c>
      <c r="S2462" s="22">
        <f t="shared" si="962"/>
        <v>-0.6892857142857145</v>
      </c>
      <c r="T2462" s="5">
        <f t="shared" si="963"/>
        <v>1.4769230769230768</v>
      </c>
      <c r="W2462" s="5">
        <f t="shared" si="964"/>
        <v>0.625</v>
      </c>
      <c r="X2462" s="4">
        <f t="shared" si="965"/>
        <v>-1</v>
      </c>
      <c r="AE2462" s="4" t="e">
        <f t="shared" si="971"/>
        <v>#DIV/0!</v>
      </c>
    </row>
    <row r="2463" spans="1:31" s="3" customFormat="1" x14ac:dyDescent="0.25">
      <c r="A2463" s="9" t="s">
        <v>26</v>
      </c>
      <c r="B2463" s="1" t="s">
        <v>52</v>
      </c>
      <c r="C2463" s="1" t="s">
        <v>46</v>
      </c>
      <c r="D2463" s="1">
        <v>34</v>
      </c>
      <c r="E2463" s="1">
        <v>20</v>
      </c>
      <c r="F2463">
        <f t="shared" si="953"/>
        <v>1</v>
      </c>
      <c r="G2463">
        <f t="shared" si="954"/>
        <v>0</v>
      </c>
      <c r="H2463" s="4">
        <v>1.2222222222222223</v>
      </c>
      <c r="I2463" s="4">
        <v>4.7</v>
      </c>
      <c r="L2463" s="18">
        <f t="shared" si="955"/>
        <v>80</v>
      </c>
      <c r="M2463" s="18">
        <f t="shared" si="956"/>
        <v>20</v>
      </c>
      <c r="N2463" s="18" t="e">
        <f t="shared" si="957"/>
        <v>#DIV/0!</v>
      </c>
      <c r="O2463" s="18" t="e">
        <f t="shared" si="958"/>
        <v>#DIV/0!</v>
      </c>
      <c r="P2463" s="4">
        <f t="shared" si="959"/>
        <v>201312</v>
      </c>
      <c r="Q2463" s="23">
        <f t="shared" si="960"/>
        <v>1.2222222222222223</v>
      </c>
      <c r="R2463" s="23">
        <f t="shared" si="961"/>
        <v>-4.7702702702702684</v>
      </c>
      <c r="S2463" s="22">
        <f t="shared" si="962"/>
        <v>-3.5480480480480461</v>
      </c>
      <c r="T2463" s="5">
        <f t="shared" si="963"/>
        <v>3.8454545454545452</v>
      </c>
      <c r="W2463" s="5">
        <f t="shared" si="964"/>
        <v>0.22222222222222232</v>
      </c>
      <c r="X2463" s="4">
        <f t="shared" si="965"/>
        <v>-1</v>
      </c>
      <c r="AE2463" s="4" t="e">
        <f t="shared" si="971"/>
        <v>#DIV/0!</v>
      </c>
    </row>
    <row r="2464" spans="1:31" s="3" customFormat="1" x14ac:dyDescent="0.25">
      <c r="A2464" s="9" t="s">
        <v>26</v>
      </c>
      <c r="B2464" s="1" t="s">
        <v>42</v>
      </c>
      <c r="C2464" s="1" t="s">
        <v>39</v>
      </c>
      <c r="D2464" s="1">
        <v>42</v>
      </c>
      <c r="E2464" s="1">
        <v>17</v>
      </c>
      <c r="F2464">
        <f t="shared" si="953"/>
        <v>1</v>
      </c>
      <c r="G2464">
        <f t="shared" si="954"/>
        <v>0</v>
      </c>
      <c r="H2464" s="4">
        <v>1.1333333333333333</v>
      </c>
      <c r="I2464" s="4">
        <v>6.5</v>
      </c>
      <c r="L2464" s="18">
        <f t="shared" si="955"/>
        <v>80</v>
      </c>
      <c r="M2464" s="18">
        <f t="shared" si="956"/>
        <v>15</v>
      </c>
      <c r="N2464" s="18" t="e">
        <f t="shared" si="957"/>
        <v>#DIV/0!</v>
      </c>
      <c r="O2464" s="18" t="e">
        <f t="shared" si="958"/>
        <v>#DIV/0!</v>
      </c>
      <c r="P2464" s="4">
        <f t="shared" si="959"/>
        <v>201312</v>
      </c>
      <c r="Q2464" s="23">
        <f t="shared" si="960"/>
        <v>1.1333333333333333</v>
      </c>
      <c r="R2464" s="23">
        <f t="shared" si="961"/>
        <v>-7.6818181818181834</v>
      </c>
      <c r="S2464" s="22">
        <f t="shared" si="962"/>
        <v>-6.5484848484848506</v>
      </c>
      <c r="T2464" s="5">
        <f t="shared" si="963"/>
        <v>5.7352941176470589</v>
      </c>
      <c r="W2464" s="5">
        <f t="shared" si="964"/>
        <v>0.1333333333333333</v>
      </c>
      <c r="X2464" s="4">
        <f t="shared" si="965"/>
        <v>-1</v>
      </c>
      <c r="AE2464" s="4" t="e">
        <f t="shared" si="971"/>
        <v>#DIV/0!</v>
      </c>
    </row>
    <row r="2465" spans="1:31" s="3" customFormat="1" x14ac:dyDescent="0.25">
      <c r="A2465" s="9" t="s">
        <v>26</v>
      </c>
      <c r="B2465" s="1" t="s">
        <v>54</v>
      </c>
      <c r="C2465" s="1" t="s">
        <v>35</v>
      </c>
      <c r="D2465" s="1">
        <v>14</v>
      </c>
      <c r="E2465" s="1">
        <v>34</v>
      </c>
      <c r="F2465">
        <f t="shared" si="953"/>
        <v>0</v>
      </c>
      <c r="G2465">
        <f t="shared" si="954"/>
        <v>1</v>
      </c>
      <c r="H2465" s="4">
        <v>6.25</v>
      </c>
      <c r="I2465" s="4">
        <v>1.1379310344827587</v>
      </c>
      <c r="L2465" s="18">
        <f t="shared" si="955"/>
        <v>10</v>
      </c>
      <c r="M2465" s="18">
        <f t="shared" si="956"/>
        <v>85</v>
      </c>
      <c r="N2465" s="18" t="e">
        <f t="shared" si="957"/>
        <v>#DIV/0!</v>
      </c>
      <c r="O2465" s="18" t="e">
        <f t="shared" si="958"/>
        <v>#DIV/0!</v>
      </c>
      <c r="P2465" s="4">
        <f t="shared" si="959"/>
        <v>201312</v>
      </c>
      <c r="Q2465" s="23">
        <f t="shared" si="960"/>
        <v>5.4924242424242422</v>
      </c>
      <c r="R2465" s="23">
        <f t="shared" si="961"/>
        <v>-7.440476190476188</v>
      </c>
      <c r="S2465" s="22">
        <f t="shared" si="962"/>
        <v>-1.9480519480519458</v>
      </c>
      <c r="T2465" s="5">
        <f t="shared" si="963"/>
        <v>0.18206896551724139</v>
      </c>
      <c r="W2465" s="5">
        <f t="shared" si="964"/>
        <v>-1</v>
      </c>
      <c r="X2465" s="4">
        <f t="shared" si="965"/>
        <v>-1</v>
      </c>
      <c r="AE2465" s="4" t="e">
        <f t="shared" si="971"/>
        <v>#DIV/0!</v>
      </c>
    </row>
    <row r="2466" spans="1:31" s="3" customFormat="1" x14ac:dyDescent="0.25">
      <c r="A2466" s="9" t="s">
        <v>26</v>
      </c>
      <c r="B2466" s="1" t="s">
        <v>63</v>
      </c>
      <c r="C2466" s="1" t="s">
        <v>38</v>
      </c>
      <c r="D2466" s="1">
        <v>20</v>
      </c>
      <c r="E2466" s="1">
        <v>23</v>
      </c>
      <c r="F2466">
        <f t="shared" si="953"/>
        <v>0</v>
      </c>
      <c r="G2466">
        <f t="shared" si="954"/>
        <v>1</v>
      </c>
      <c r="H2466" s="4">
        <v>2</v>
      </c>
      <c r="I2466" s="4">
        <v>1.8333333333333335</v>
      </c>
      <c r="L2466" s="18">
        <f t="shared" si="955"/>
        <v>50</v>
      </c>
      <c r="M2466" s="18">
        <f t="shared" si="956"/>
        <v>50</v>
      </c>
      <c r="N2466" s="18" t="e">
        <f t="shared" si="957"/>
        <v>#DIV/0!</v>
      </c>
      <c r="O2466" s="18" t="e">
        <f t="shared" si="958"/>
        <v>#DIV/0!</v>
      </c>
      <c r="P2466" s="4">
        <f t="shared" si="959"/>
        <v>201312</v>
      </c>
      <c r="Q2466" s="23">
        <f t="shared" si="960"/>
        <v>1.0909090909090908</v>
      </c>
      <c r="R2466" s="23">
        <f t="shared" si="961"/>
        <v>-2.1999999999999997</v>
      </c>
      <c r="S2466" s="22">
        <f t="shared" si="962"/>
        <v>-1.1090909090909089</v>
      </c>
      <c r="T2466" s="5">
        <f t="shared" si="963"/>
        <v>0.91666666666666674</v>
      </c>
      <c r="W2466" s="5">
        <f t="shared" si="964"/>
        <v>-1</v>
      </c>
      <c r="X2466" s="4">
        <f t="shared" si="965"/>
        <v>-1</v>
      </c>
      <c r="AE2466" s="4" t="e">
        <f t="shared" si="971"/>
        <v>#DIV/0!</v>
      </c>
    </row>
    <row r="2467" spans="1:31" s="3" customFormat="1" x14ac:dyDescent="0.25">
      <c r="A2467" s="9" t="s">
        <v>26</v>
      </c>
      <c r="B2467" s="1" t="s">
        <v>64</v>
      </c>
      <c r="C2467" s="1" t="s">
        <v>49</v>
      </c>
      <c r="D2467" s="1">
        <v>27</v>
      </c>
      <c r="E2467" s="1">
        <v>24</v>
      </c>
      <c r="F2467">
        <f t="shared" si="953"/>
        <v>1</v>
      </c>
      <c r="G2467">
        <f t="shared" si="954"/>
        <v>0</v>
      </c>
      <c r="H2467" s="4">
        <v>1.2</v>
      </c>
      <c r="I2467" s="4">
        <v>5</v>
      </c>
      <c r="L2467" s="18">
        <f t="shared" si="955"/>
        <v>80</v>
      </c>
      <c r="M2467" s="18">
        <f t="shared" si="956"/>
        <v>20</v>
      </c>
      <c r="N2467" s="18" t="e">
        <f t="shared" si="957"/>
        <v>#DIV/0!</v>
      </c>
      <c r="O2467" s="18" t="e">
        <f t="shared" si="958"/>
        <v>#DIV/0!</v>
      </c>
      <c r="P2467" s="4">
        <f t="shared" si="959"/>
        <v>201312</v>
      </c>
      <c r="Q2467" s="23">
        <f t="shared" si="960"/>
        <v>1.2</v>
      </c>
      <c r="R2467" s="23">
        <f t="shared" si="961"/>
        <v>-5.2500000000000009</v>
      </c>
      <c r="S2467" s="22">
        <f t="shared" si="962"/>
        <v>-4.0500000000000007</v>
      </c>
      <c r="T2467" s="5">
        <f t="shared" si="963"/>
        <v>4.166666666666667</v>
      </c>
      <c r="W2467" s="5">
        <f t="shared" si="964"/>
        <v>0.19999999999999996</v>
      </c>
      <c r="X2467" s="4">
        <f t="shared" si="965"/>
        <v>-1</v>
      </c>
      <c r="AE2467" s="4" t="e">
        <f t="shared" si="971"/>
        <v>#DIV/0!</v>
      </c>
    </row>
    <row r="2468" spans="1:31" s="3" customFormat="1" x14ac:dyDescent="0.25">
      <c r="A2468" s="9" t="s">
        <v>26</v>
      </c>
      <c r="B2468" s="1" t="s">
        <v>61</v>
      </c>
      <c r="C2468" s="1" t="s">
        <v>59</v>
      </c>
      <c r="D2468" s="1">
        <v>27</v>
      </c>
      <c r="E2468" s="1">
        <v>9</v>
      </c>
      <c r="F2468">
        <f t="shared" si="953"/>
        <v>1</v>
      </c>
      <c r="G2468">
        <f t="shared" si="954"/>
        <v>0</v>
      </c>
      <c r="H2468" s="4">
        <v>1.1666666666666667</v>
      </c>
      <c r="I2468" s="4">
        <v>5.5</v>
      </c>
      <c r="L2468" s="18">
        <f t="shared" si="955"/>
        <v>80</v>
      </c>
      <c r="M2468" s="18">
        <f t="shared" si="956"/>
        <v>15</v>
      </c>
      <c r="N2468" s="18" t="e">
        <f t="shared" si="957"/>
        <v>#DIV/0!</v>
      </c>
      <c r="O2468" s="18" t="e">
        <f t="shared" si="958"/>
        <v>#DIV/0!</v>
      </c>
      <c r="P2468" s="4">
        <f t="shared" si="959"/>
        <v>201312</v>
      </c>
      <c r="Q2468" s="23">
        <f t="shared" si="960"/>
        <v>1.1666666666666667</v>
      </c>
      <c r="R2468" s="23">
        <f t="shared" si="961"/>
        <v>-6.2222222222222197</v>
      </c>
      <c r="S2468" s="22">
        <f t="shared" si="962"/>
        <v>-5.0555555555555527</v>
      </c>
      <c r="T2468" s="5">
        <f t="shared" si="963"/>
        <v>4.7142857142857144</v>
      </c>
      <c r="W2468" s="5">
        <f t="shared" si="964"/>
        <v>0.16666666666666674</v>
      </c>
      <c r="X2468" s="4">
        <f t="shared" si="965"/>
        <v>-1</v>
      </c>
      <c r="AE2468" s="4" t="e">
        <f t="shared" si="971"/>
        <v>#DIV/0!</v>
      </c>
    </row>
    <row r="2469" spans="1:31" s="3" customFormat="1" x14ac:dyDescent="0.25">
      <c r="A2469" s="9" t="s">
        <v>24</v>
      </c>
      <c r="B2469" s="1" t="s">
        <v>38</v>
      </c>
      <c r="C2469" s="1" t="s">
        <v>41</v>
      </c>
      <c r="D2469" s="1">
        <v>34</v>
      </c>
      <c r="E2469" s="1">
        <v>24</v>
      </c>
      <c r="F2469">
        <f t="shared" si="953"/>
        <v>1</v>
      </c>
      <c r="G2469">
        <f t="shared" si="954"/>
        <v>0</v>
      </c>
      <c r="H2469" s="4">
        <v>1.1333333333333333</v>
      </c>
      <c r="I2469" s="4">
        <v>6.5</v>
      </c>
      <c r="L2469" s="18">
        <f t="shared" si="955"/>
        <v>80</v>
      </c>
      <c r="M2469" s="18">
        <f t="shared" si="956"/>
        <v>15</v>
      </c>
      <c r="N2469" s="18" t="e">
        <f t="shared" si="957"/>
        <v>#DIV/0!</v>
      </c>
      <c r="O2469" s="18" t="e">
        <f t="shared" si="958"/>
        <v>#DIV/0!</v>
      </c>
      <c r="P2469" s="4">
        <f t="shared" si="959"/>
        <v>201312</v>
      </c>
      <c r="Q2469" s="23">
        <f t="shared" si="960"/>
        <v>1.1333333333333333</v>
      </c>
      <c r="R2469" s="23">
        <f t="shared" si="961"/>
        <v>-7.6818181818181834</v>
      </c>
      <c r="S2469" s="22">
        <f t="shared" si="962"/>
        <v>-6.5484848484848506</v>
      </c>
      <c r="T2469" s="5">
        <f t="shared" si="963"/>
        <v>5.7352941176470589</v>
      </c>
      <c r="W2469" s="5">
        <f t="shared" si="964"/>
        <v>0.1333333333333333</v>
      </c>
      <c r="X2469" s="4">
        <f t="shared" si="965"/>
        <v>-1</v>
      </c>
      <c r="AE2469" s="4" t="e">
        <f t="shared" si="971"/>
        <v>#DIV/0!</v>
      </c>
    </row>
    <row r="2470" spans="1:31" s="3" customFormat="1" x14ac:dyDescent="0.25">
      <c r="A2470" s="9" t="s">
        <v>25</v>
      </c>
      <c r="B2470" s="1" t="s">
        <v>46</v>
      </c>
      <c r="C2470" s="1" t="s">
        <v>51</v>
      </c>
      <c r="D2470" s="1">
        <v>19</v>
      </c>
      <c r="E2470" s="1">
        <v>0</v>
      </c>
      <c r="F2470">
        <f t="shared" si="953"/>
        <v>1</v>
      </c>
      <c r="G2470">
        <f t="shared" si="954"/>
        <v>0</v>
      </c>
      <c r="H2470" s="4">
        <v>2.25</v>
      </c>
      <c r="I2470" s="4">
        <v>1.6896551724137931</v>
      </c>
      <c r="L2470" s="18">
        <f t="shared" si="955"/>
        <v>40</v>
      </c>
      <c r="M2470" s="18">
        <f t="shared" si="956"/>
        <v>55</v>
      </c>
      <c r="N2470" s="18" t="e">
        <f t="shared" si="957"/>
        <v>#DIV/0!</v>
      </c>
      <c r="O2470" s="18" t="e">
        <f t="shared" si="958"/>
        <v>#DIV/0!</v>
      </c>
      <c r="P2470" s="4">
        <f t="shared" si="959"/>
        <v>201312</v>
      </c>
      <c r="Q2470" s="23">
        <f t="shared" si="960"/>
        <v>2.25</v>
      </c>
      <c r="R2470" s="23">
        <f t="shared" si="961"/>
        <v>-2.25</v>
      </c>
      <c r="S2470" s="22">
        <f t="shared" si="962"/>
        <v>0</v>
      </c>
      <c r="T2470" s="5">
        <f t="shared" si="963"/>
        <v>0.75095785440613028</v>
      </c>
      <c r="W2470" s="5">
        <f t="shared" si="964"/>
        <v>1.25</v>
      </c>
      <c r="X2470" s="4">
        <f t="shared" si="965"/>
        <v>-1</v>
      </c>
      <c r="AE2470" s="4" t="e">
        <f t="shared" si="971"/>
        <v>#DIV/0!</v>
      </c>
    </row>
    <row r="2471" spans="1:31" s="3" customFormat="1" x14ac:dyDescent="0.25">
      <c r="A2471" s="9" t="s">
        <v>25</v>
      </c>
      <c r="B2471" s="1" t="s">
        <v>40</v>
      </c>
      <c r="C2471" s="1" t="s">
        <v>42</v>
      </c>
      <c r="D2471" s="1">
        <v>17</v>
      </c>
      <c r="E2471" s="1">
        <v>13</v>
      </c>
      <c r="F2471">
        <f t="shared" si="953"/>
        <v>1</v>
      </c>
      <c r="G2471">
        <f t="shared" si="954"/>
        <v>0</v>
      </c>
      <c r="H2471" s="4">
        <v>1.625</v>
      </c>
      <c r="I2471" s="4">
        <v>2.4</v>
      </c>
      <c r="L2471" s="18">
        <f t="shared" si="955"/>
        <v>60</v>
      </c>
      <c r="M2471" s="18">
        <f t="shared" si="956"/>
        <v>40</v>
      </c>
      <c r="N2471" s="18" t="e">
        <f t="shared" si="957"/>
        <v>#DIV/0!</v>
      </c>
      <c r="O2471" s="18" t="e">
        <f t="shared" si="958"/>
        <v>#DIV/0!</v>
      </c>
      <c r="P2471" s="4">
        <f t="shared" si="959"/>
        <v>201312</v>
      </c>
      <c r="Q2471" s="23">
        <f t="shared" si="960"/>
        <v>1.625</v>
      </c>
      <c r="R2471" s="23">
        <f t="shared" si="961"/>
        <v>-2.3142857142857145</v>
      </c>
      <c r="S2471" s="22">
        <f t="shared" si="962"/>
        <v>-0.6892857142857145</v>
      </c>
      <c r="T2471" s="5">
        <f t="shared" si="963"/>
        <v>1.4769230769230768</v>
      </c>
      <c r="W2471" s="5">
        <f t="shared" si="964"/>
        <v>0.625</v>
      </c>
      <c r="X2471" s="4">
        <f t="shared" si="965"/>
        <v>-1</v>
      </c>
      <c r="AE2471" s="4" t="e">
        <f t="shared" si="971"/>
        <v>#DIV/0!</v>
      </c>
    </row>
    <row r="2472" spans="1:31" s="3" customFormat="1" x14ac:dyDescent="0.25">
      <c r="A2472" s="9" t="s">
        <v>25</v>
      </c>
      <c r="B2472" s="1" t="s">
        <v>48</v>
      </c>
      <c r="C2472" s="1" t="s">
        <v>37</v>
      </c>
      <c r="D2472" s="1">
        <v>23</v>
      </c>
      <c r="E2472" s="1">
        <v>24</v>
      </c>
      <c r="F2472">
        <f t="shared" si="953"/>
        <v>0</v>
      </c>
      <c r="G2472">
        <f t="shared" si="954"/>
        <v>1</v>
      </c>
      <c r="H2472" s="4">
        <v>2.25</v>
      </c>
      <c r="I2472" s="4">
        <v>1.6896551724137931</v>
      </c>
      <c r="L2472" s="18">
        <f t="shared" si="955"/>
        <v>40</v>
      </c>
      <c r="M2472" s="18">
        <f t="shared" si="956"/>
        <v>55</v>
      </c>
      <c r="N2472" s="18" t="e">
        <f t="shared" si="957"/>
        <v>#DIV/0!</v>
      </c>
      <c r="O2472" s="18" t="e">
        <f t="shared" si="958"/>
        <v>#DIV/0!</v>
      </c>
      <c r="P2472" s="4">
        <f t="shared" si="959"/>
        <v>201312</v>
      </c>
      <c r="Q2472" s="23">
        <f t="shared" si="960"/>
        <v>1.3316326530612244</v>
      </c>
      <c r="R2472" s="23">
        <f t="shared" si="961"/>
        <v>-2.25</v>
      </c>
      <c r="S2472" s="22">
        <f t="shared" si="962"/>
        <v>-0.91836734693877564</v>
      </c>
      <c r="T2472" s="5">
        <f t="shared" si="963"/>
        <v>0.75095785440613028</v>
      </c>
      <c r="W2472" s="5">
        <f t="shared" si="964"/>
        <v>-1</v>
      </c>
      <c r="X2472" s="4">
        <f t="shared" si="965"/>
        <v>-1</v>
      </c>
      <c r="AE2472" s="4" t="e">
        <f t="shared" si="971"/>
        <v>#DIV/0!</v>
      </c>
    </row>
    <row r="2473" spans="1:31" s="3" customFormat="1" x14ac:dyDescent="0.25">
      <c r="A2473" s="9" t="s">
        <v>25</v>
      </c>
      <c r="B2473" s="1" t="s">
        <v>59</v>
      </c>
      <c r="C2473" s="1" t="s">
        <v>39</v>
      </c>
      <c r="D2473" s="1">
        <v>23</v>
      </c>
      <c r="E2473" s="1">
        <v>13</v>
      </c>
      <c r="F2473">
        <f t="shared" si="953"/>
        <v>1</v>
      </c>
      <c r="G2473">
        <f t="shared" si="954"/>
        <v>0</v>
      </c>
      <c r="H2473" s="4">
        <v>1.4</v>
      </c>
      <c r="I2473" s="4">
        <v>3.1</v>
      </c>
      <c r="L2473" s="18">
        <f t="shared" si="955"/>
        <v>70</v>
      </c>
      <c r="M2473" s="18">
        <f t="shared" si="956"/>
        <v>30</v>
      </c>
      <c r="N2473" s="18" t="e">
        <f t="shared" si="957"/>
        <v>#DIV/0!</v>
      </c>
      <c r="O2473" s="18" t="e">
        <f t="shared" si="958"/>
        <v>#DIV/0!</v>
      </c>
      <c r="P2473" s="4">
        <f t="shared" si="959"/>
        <v>201312</v>
      </c>
      <c r="Q2473" s="23">
        <f t="shared" si="960"/>
        <v>1.4</v>
      </c>
      <c r="R2473" s="23">
        <f t="shared" si="961"/>
        <v>-2.9761904761904767</v>
      </c>
      <c r="S2473" s="22">
        <f t="shared" si="962"/>
        <v>-1.5761904761904768</v>
      </c>
      <c r="T2473" s="5">
        <f t="shared" si="963"/>
        <v>2.2142857142857144</v>
      </c>
      <c r="W2473" s="5">
        <f t="shared" si="964"/>
        <v>0.39999999999999991</v>
      </c>
      <c r="X2473" s="4">
        <f t="shared" si="965"/>
        <v>-1</v>
      </c>
      <c r="AE2473" s="4" t="e">
        <f t="shared" si="971"/>
        <v>#DIV/0!</v>
      </c>
    </row>
    <row r="2474" spans="1:31" s="3" customFormat="1" x14ac:dyDescent="0.25">
      <c r="A2474" s="9" t="s">
        <v>25</v>
      </c>
      <c r="B2474" s="1" t="s">
        <v>55</v>
      </c>
      <c r="C2474" s="1" t="s">
        <v>45</v>
      </c>
      <c r="D2474" s="1">
        <v>54</v>
      </c>
      <c r="E2474" s="1">
        <v>11</v>
      </c>
      <c r="F2474">
        <f t="shared" si="953"/>
        <v>1</v>
      </c>
      <c r="G2474">
        <f t="shared" si="954"/>
        <v>0</v>
      </c>
      <c r="H2474" s="4">
        <v>1.5714285714285714</v>
      </c>
      <c r="I2474" s="4">
        <v>2.5499999999999998</v>
      </c>
      <c r="L2474" s="18">
        <f t="shared" si="955"/>
        <v>60</v>
      </c>
      <c r="M2474" s="18">
        <f t="shared" si="956"/>
        <v>35</v>
      </c>
      <c r="N2474" s="18" t="e">
        <f t="shared" si="957"/>
        <v>#DIV/0!</v>
      </c>
      <c r="O2474" s="18" t="e">
        <f t="shared" si="958"/>
        <v>#DIV/0!</v>
      </c>
      <c r="P2474" s="4">
        <f t="shared" si="959"/>
        <v>201312</v>
      </c>
      <c r="Q2474" s="23">
        <f t="shared" si="960"/>
        <v>1.5714285714285714</v>
      </c>
      <c r="R2474" s="23">
        <f t="shared" si="961"/>
        <v>-2.395161290322581</v>
      </c>
      <c r="S2474" s="22">
        <f t="shared" si="962"/>
        <v>-0.82373271889400956</v>
      </c>
      <c r="T2474" s="5">
        <f t="shared" si="963"/>
        <v>1.6227272727272726</v>
      </c>
      <c r="W2474" s="5">
        <f t="shared" si="964"/>
        <v>0.5714285714285714</v>
      </c>
      <c r="X2474" s="4">
        <f t="shared" si="965"/>
        <v>-1</v>
      </c>
      <c r="AE2474" s="4" t="e">
        <f t="shared" si="971"/>
        <v>#DIV/0!</v>
      </c>
    </row>
    <row r="2475" spans="1:31" s="3" customFormat="1" x14ac:dyDescent="0.25">
      <c r="A2475" s="9" t="s">
        <v>25</v>
      </c>
      <c r="B2475" s="1" t="s">
        <v>53</v>
      </c>
      <c r="C2475" s="1" t="s">
        <v>58</v>
      </c>
      <c r="D2475" s="1">
        <v>24</v>
      </c>
      <c r="E2475" s="1">
        <v>13</v>
      </c>
      <c r="F2475">
        <f t="shared" si="953"/>
        <v>1</v>
      </c>
      <c r="G2475">
        <f t="shared" si="954"/>
        <v>0</v>
      </c>
      <c r="H2475" s="4">
        <v>1.8</v>
      </c>
      <c r="I2475" s="4">
        <v>2.0499999999999998</v>
      </c>
      <c r="L2475" s="18">
        <f t="shared" si="955"/>
        <v>50</v>
      </c>
      <c r="M2475" s="18">
        <f t="shared" si="956"/>
        <v>45</v>
      </c>
      <c r="N2475" s="18" t="e">
        <f t="shared" si="957"/>
        <v>#DIV/0!</v>
      </c>
      <c r="O2475" s="18" t="e">
        <f t="shared" si="958"/>
        <v>#DIV/0!</v>
      </c>
      <c r="P2475" s="4">
        <f t="shared" si="959"/>
        <v>201312</v>
      </c>
      <c r="Q2475" s="23">
        <f t="shared" si="960"/>
        <v>1.8</v>
      </c>
      <c r="R2475" s="23">
        <f t="shared" si="961"/>
        <v>-2.2023809523809526</v>
      </c>
      <c r="S2475" s="22">
        <f t="shared" si="962"/>
        <v>-0.40238095238095251</v>
      </c>
      <c r="T2475" s="5">
        <f t="shared" si="963"/>
        <v>1.1388888888888888</v>
      </c>
      <c r="W2475" s="5">
        <f t="shared" si="964"/>
        <v>0.8</v>
      </c>
      <c r="X2475" s="4">
        <f t="shared" si="965"/>
        <v>-1</v>
      </c>
      <c r="AE2475" s="4" t="e">
        <f t="shared" si="971"/>
        <v>#DIV/0!</v>
      </c>
    </row>
    <row r="2476" spans="1:31" s="3" customFormat="1" x14ac:dyDescent="0.25">
      <c r="A2476" s="9" t="s">
        <v>25</v>
      </c>
      <c r="B2476" s="1" t="s">
        <v>49</v>
      </c>
      <c r="C2476" s="1" t="s">
        <v>36</v>
      </c>
      <c r="D2476" s="1">
        <v>7</v>
      </c>
      <c r="E2476" s="1">
        <v>23</v>
      </c>
      <c r="F2476">
        <f t="shared" si="953"/>
        <v>0</v>
      </c>
      <c r="G2476">
        <f t="shared" si="954"/>
        <v>1</v>
      </c>
      <c r="H2476" s="4">
        <v>1.3125</v>
      </c>
      <c r="I2476" s="4">
        <v>3.6</v>
      </c>
      <c r="L2476" s="18">
        <f t="shared" si="955"/>
        <v>70</v>
      </c>
      <c r="M2476" s="18">
        <f t="shared" si="956"/>
        <v>25</v>
      </c>
      <c r="N2476" s="18" t="e">
        <f t="shared" si="957"/>
        <v>#DIV/0!</v>
      </c>
      <c r="O2476" s="18" t="e">
        <f t="shared" si="958"/>
        <v>#DIV/0!</v>
      </c>
      <c r="P2476" s="4">
        <f t="shared" si="959"/>
        <v>201312</v>
      </c>
      <c r="Q2476" s="23">
        <f t="shared" si="960"/>
        <v>0.36458333333333331</v>
      </c>
      <c r="R2476" s="23">
        <f t="shared" si="961"/>
        <v>-3.5846153846153848</v>
      </c>
      <c r="S2476" s="22">
        <f t="shared" si="962"/>
        <v>-3.2200320512820513</v>
      </c>
      <c r="T2476" s="5">
        <f t="shared" si="963"/>
        <v>2.7428571428571429</v>
      </c>
      <c r="W2476" s="5">
        <f t="shared" si="964"/>
        <v>-1</v>
      </c>
      <c r="X2476" s="4">
        <f t="shared" si="965"/>
        <v>-1</v>
      </c>
      <c r="AE2476" s="4" t="e">
        <f t="shared" si="971"/>
        <v>#DIV/0!</v>
      </c>
    </row>
    <row r="2477" spans="1:31" s="3" customFormat="1" x14ac:dyDescent="0.25">
      <c r="A2477" s="9" t="s">
        <v>25</v>
      </c>
      <c r="B2477" s="1" t="s">
        <v>44</v>
      </c>
      <c r="C2477" s="1" t="s">
        <v>60</v>
      </c>
      <c r="D2477" s="1">
        <v>42</v>
      </c>
      <c r="E2477" s="1">
        <v>14</v>
      </c>
      <c r="F2477">
        <f t="shared" si="953"/>
        <v>1</v>
      </c>
      <c r="G2477">
        <f t="shared" si="954"/>
        <v>0</v>
      </c>
      <c r="H2477" s="4">
        <v>1.263157894736842</v>
      </c>
      <c r="I2477" s="4">
        <v>4.0999999999999996</v>
      </c>
      <c r="L2477" s="18">
        <f t="shared" si="955"/>
        <v>70</v>
      </c>
      <c r="M2477" s="18">
        <f t="shared" si="956"/>
        <v>20</v>
      </c>
      <c r="N2477" s="18" t="e">
        <f t="shared" si="957"/>
        <v>#DIV/0!</v>
      </c>
      <c r="O2477" s="18" t="e">
        <f t="shared" si="958"/>
        <v>#DIV/0!</v>
      </c>
      <c r="P2477" s="4">
        <f t="shared" si="959"/>
        <v>201312</v>
      </c>
      <c r="Q2477" s="23">
        <f t="shared" si="960"/>
        <v>1.263157894736842</v>
      </c>
      <c r="R2477" s="23">
        <f t="shared" si="961"/>
        <v>-4.1225806451612916</v>
      </c>
      <c r="S2477" s="22">
        <f t="shared" si="962"/>
        <v>-2.8594227504244496</v>
      </c>
      <c r="T2477" s="5">
        <f t="shared" si="963"/>
        <v>3.2458333333333331</v>
      </c>
      <c r="W2477" s="5">
        <f t="shared" si="964"/>
        <v>0.26315789473684204</v>
      </c>
      <c r="X2477" s="4">
        <f t="shared" si="965"/>
        <v>-1</v>
      </c>
      <c r="AE2477" s="4" t="e">
        <f t="shared" si="971"/>
        <v>#DIV/0!</v>
      </c>
    </row>
    <row r="2478" spans="1:31" s="3" customFormat="1" x14ac:dyDescent="0.25">
      <c r="A2478" s="9" t="s">
        <v>25</v>
      </c>
      <c r="B2478" s="1" t="s">
        <v>47</v>
      </c>
      <c r="C2478" s="1" t="s">
        <v>35</v>
      </c>
      <c r="D2478" s="1">
        <v>13</v>
      </c>
      <c r="E2478" s="1">
        <v>37</v>
      </c>
      <c r="F2478">
        <f t="shared" si="953"/>
        <v>0</v>
      </c>
      <c r="G2478">
        <f t="shared" si="954"/>
        <v>1</v>
      </c>
      <c r="H2478" s="4">
        <v>5.25</v>
      </c>
      <c r="I2478" s="4">
        <v>1.1739130434782608</v>
      </c>
      <c r="L2478" s="18">
        <f t="shared" si="955"/>
        <v>10</v>
      </c>
      <c r="M2478" s="18">
        <f t="shared" si="956"/>
        <v>85</v>
      </c>
      <c r="N2478" s="18" t="e">
        <f t="shared" si="957"/>
        <v>#DIV/0!</v>
      </c>
      <c r="O2478" s="18" t="e">
        <f t="shared" si="958"/>
        <v>#DIV/0!</v>
      </c>
      <c r="P2478" s="4">
        <f t="shared" si="959"/>
        <v>201312</v>
      </c>
      <c r="Q2478" s="23">
        <f t="shared" si="960"/>
        <v>4.4722222222222223</v>
      </c>
      <c r="R2478" s="23">
        <f t="shared" si="961"/>
        <v>-5.9852941176470624</v>
      </c>
      <c r="S2478" s="22">
        <f t="shared" si="962"/>
        <v>-1.5130718954248401</v>
      </c>
      <c r="T2478" s="5">
        <f t="shared" si="963"/>
        <v>0.22360248447204967</v>
      </c>
      <c r="W2478" s="5">
        <f t="shared" si="964"/>
        <v>-1</v>
      </c>
      <c r="X2478" s="4">
        <f t="shared" si="965"/>
        <v>-1</v>
      </c>
      <c r="AE2478" s="4" t="e">
        <f t="shared" si="971"/>
        <v>#DIV/0!</v>
      </c>
    </row>
    <row r="2479" spans="1:31" s="3" customFormat="1" x14ac:dyDescent="0.25">
      <c r="A2479" s="9" t="s">
        <v>25</v>
      </c>
      <c r="B2479" s="1" t="s">
        <v>56</v>
      </c>
      <c r="C2479" s="1" t="s">
        <v>50</v>
      </c>
      <c r="D2479" s="1">
        <v>16</v>
      </c>
      <c r="E2479" s="1">
        <v>20</v>
      </c>
      <c r="F2479">
        <f t="shared" si="953"/>
        <v>0</v>
      </c>
      <c r="G2479">
        <f t="shared" si="954"/>
        <v>1</v>
      </c>
      <c r="H2479" s="4">
        <v>3.1</v>
      </c>
      <c r="I2479" s="4">
        <v>1.4</v>
      </c>
      <c r="L2479" s="18">
        <f t="shared" si="955"/>
        <v>30</v>
      </c>
      <c r="M2479" s="18">
        <f t="shared" si="956"/>
        <v>70</v>
      </c>
      <c r="N2479" s="18" t="e">
        <f t="shared" si="957"/>
        <v>#DIV/0!</v>
      </c>
      <c r="O2479" s="18" t="e">
        <f t="shared" si="958"/>
        <v>#DIV/0!</v>
      </c>
      <c r="P2479" s="4">
        <f t="shared" si="959"/>
        <v>201312</v>
      </c>
      <c r="Q2479" s="23">
        <f t="shared" si="960"/>
        <v>2.2142857142857144</v>
      </c>
      <c r="R2479" s="23">
        <f t="shared" si="961"/>
        <v>-2.9761904761904767</v>
      </c>
      <c r="S2479" s="22">
        <f t="shared" si="962"/>
        <v>-0.76190476190476231</v>
      </c>
      <c r="T2479" s="5">
        <f t="shared" si="963"/>
        <v>0.45161290322580638</v>
      </c>
      <c r="W2479" s="5">
        <f t="shared" si="964"/>
        <v>-1</v>
      </c>
      <c r="X2479" s="4">
        <f t="shared" si="965"/>
        <v>-1</v>
      </c>
      <c r="AE2479" s="4" t="e">
        <f t="shared" si="971"/>
        <v>#DIV/0!</v>
      </c>
    </row>
    <row r="2480" spans="1:31" s="3" customFormat="1" x14ac:dyDescent="0.25">
      <c r="A2480" s="9" t="s">
        <v>25</v>
      </c>
      <c r="B2480" s="1" t="s">
        <v>61</v>
      </c>
      <c r="C2480" s="1" t="s">
        <v>63</v>
      </c>
      <c r="D2480" s="1">
        <v>10</v>
      </c>
      <c r="E2480" s="1">
        <v>17</v>
      </c>
      <c r="F2480">
        <f t="shared" si="953"/>
        <v>0</v>
      </c>
      <c r="G2480">
        <f t="shared" si="954"/>
        <v>1</v>
      </c>
      <c r="H2480" s="4">
        <v>1.1818181818181819</v>
      </c>
      <c r="I2480" s="4">
        <v>5.25</v>
      </c>
      <c r="L2480" s="18">
        <f t="shared" si="955"/>
        <v>80</v>
      </c>
      <c r="M2480" s="18">
        <f t="shared" si="956"/>
        <v>15</v>
      </c>
      <c r="N2480" s="18" t="e">
        <f t="shared" si="957"/>
        <v>#DIV/0!</v>
      </c>
      <c r="O2480" s="18" t="e">
        <f t="shared" si="958"/>
        <v>#DIV/0!</v>
      </c>
      <c r="P2480" s="4">
        <f t="shared" si="959"/>
        <v>201312</v>
      </c>
      <c r="Q2480" s="23">
        <f t="shared" si="960"/>
        <v>0.22510822510822512</v>
      </c>
      <c r="R2480" s="23">
        <f t="shared" si="961"/>
        <v>-5.7352941176470571</v>
      </c>
      <c r="S2480" s="22">
        <f t="shared" si="962"/>
        <v>-5.5101858925388321</v>
      </c>
      <c r="T2480" s="5">
        <f t="shared" si="963"/>
        <v>4.4423076923076925</v>
      </c>
      <c r="W2480" s="5">
        <f t="shared" si="964"/>
        <v>-1</v>
      </c>
      <c r="X2480" s="4">
        <f t="shared" si="965"/>
        <v>-1</v>
      </c>
      <c r="AE2480" s="4" t="e">
        <f t="shared" si="971"/>
        <v>#DIV/0!</v>
      </c>
    </row>
    <row r="2481" spans="1:31" s="3" customFormat="1" x14ac:dyDescent="0.25">
      <c r="A2481" s="9" t="s">
        <v>25</v>
      </c>
      <c r="B2481" s="1" t="s">
        <v>33</v>
      </c>
      <c r="C2481" s="1" t="s">
        <v>34</v>
      </c>
      <c r="D2481" s="1">
        <v>20</v>
      </c>
      <c r="E2481" s="1">
        <v>23</v>
      </c>
      <c r="F2481">
        <f t="shared" si="953"/>
        <v>0</v>
      </c>
      <c r="G2481">
        <f t="shared" si="954"/>
        <v>1</v>
      </c>
      <c r="H2481" s="4">
        <v>1.2380952380952381</v>
      </c>
      <c r="I2481" s="4">
        <v>4.5</v>
      </c>
      <c r="L2481" s="18">
        <f t="shared" si="955"/>
        <v>80</v>
      </c>
      <c r="M2481" s="18">
        <f t="shared" si="956"/>
        <v>20</v>
      </c>
      <c r="N2481" s="18" t="e">
        <f t="shared" si="957"/>
        <v>#DIV/0!</v>
      </c>
      <c r="O2481" s="18" t="e">
        <f t="shared" si="958"/>
        <v>#DIV/0!</v>
      </c>
      <c r="P2481" s="4">
        <f t="shared" si="959"/>
        <v>201312</v>
      </c>
      <c r="Q2481" s="23">
        <f t="shared" si="960"/>
        <v>0.27513227513227512</v>
      </c>
      <c r="R2481" s="23">
        <f t="shared" si="961"/>
        <v>-4.4857142857142849</v>
      </c>
      <c r="S2481" s="22">
        <f t="shared" si="962"/>
        <v>-4.2105820105820095</v>
      </c>
      <c r="T2481" s="5">
        <f t="shared" si="963"/>
        <v>3.6346153846153846</v>
      </c>
      <c r="W2481" s="5">
        <f t="shared" si="964"/>
        <v>-1</v>
      </c>
      <c r="X2481" s="4">
        <f t="shared" si="965"/>
        <v>-1</v>
      </c>
      <c r="AE2481" s="4" t="e">
        <f t="shared" si="971"/>
        <v>#DIV/0!</v>
      </c>
    </row>
    <row r="2482" spans="1:31" s="3" customFormat="1" x14ac:dyDescent="0.25">
      <c r="A2482" s="9" t="s">
        <v>25</v>
      </c>
      <c r="B2482" s="1" t="s">
        <v>64</v>
      </c>
      <c r="C2482" s="1" t="s">
        <v>54</v>
      </c>
      <c r="D2482" s="1">
        <v>26</v>
      </c>
      <c r="E2482" s="1">
        <v>13</v>
      </c>
      <c r="F2482">
        <f t="shared" si="953"/>
        <v>1</v>
      </c>
      <c r="G2482">
        <f t="shared" si="954"/>
        <v>0</v>
      </c>
      <c r="H2482" s="4">
        <v>1.1904761904761905</v>
      </c>
      <c r="I2482" s="4">
        <v>5</v>
      </c>
      <c r="L2482" s="18">
        <f t="shared" si="955"/>
        <v>80</v>
      </c>
      <c r="M2482" s="18">
        <f t="shared" si="956"/>
        <v>20</v>
      </c>
      <c r="N2482" s="18" t="e">
        <f t="shared" si="957"/>
        <v>#DIV/0!</v>
      </c>
      <c r="O2482" s="18" t="e">
        <f t="shared" si="958"/>
        <v>#DIV/0!</v>
      </c>
      <c r="P2482" s="4">
        <f t="shared" si="959"/>
        <v>201312</v>
      </c>
      <c r="Q2482" s="23">
        <f t="shared" si="960"/>
        <v>1.1904761904761905</v>
      </c>
      <c r="R2482" s="23">
        <f t="shared" si="961"/>
        <v>-5.5</v>
      </c>
      <c r="S2482" s="22">
        <f t="shared" si="962"/>
        <v>-4.3095238095238093</v>
      </c>
      <c r="T2482" s="5">
        <f t="shared" si="963"/>
        <v>4.2</v>
      </c>
      <c r="W2482" s="5">
        <f t="shared" si="964"/>
        <v>0.19047619047619047</v>
      </c>
      <c r="X2482" s="4">
        <f t="shared" si="965"/>
        <v>-1</v>
      </c>
      <c r="AE2482" s="4" t="e">
        <f t="shared" si="971"/>
        <v>#DIV/0!</v>
      </c>
    </row>
    <row r="2483" spans="1:31" s="3" customFormat="1" x14ac:dyDescent="0.25">
      <c r="A2483" s="9" t="s">
        <v>25</v>
      </c>
      <c r="B2483" s="1" t="s">
        <v>62</v>
      </c>
      <c r="C2483" s="1" t="s">
        <v>57</v>
      </c>
      <c r="D2483" s="1">
        <v>31</v>
      </c>
      <c r="E2483" s="1">
        <v>38</v>
      </c>
      <c r="F2483">
        <f t="shared" si="953"/>
        <v>0</v>
      </c>
      <c r="G2483">
        <f t="shared" si="954"/>
        <v>1</v>
      </c>
      <c r="H2483" s="4">
        <v>1.6896551724137931</v>
      </c>
      <c r="I2483" s="4">
        <v>2.25</v>
      </c>
      <c r="L2483" s="18">
        <f t="shared" si="955"/>
        <v>50</v>
      </c>
      <c r="M2483" s="18">
        <f t="shared" si="956"/>
        <v>40</v>
      </c>
      <c r="N2483" s="18" t="e">
        <f t="shared" si="957"/>
        <v>#DIV/0!</v>
      </c>
      <c r="O2483" s="18" t="e">
        <f t="shared" si="958"/>
        <v>#DIV/0!</v>
      </c>
      <c r="P2483" s="4">
        <f t="shared" si="959"/>
        <v>201312</v>
      </c>
      <c r="Q2483" s="23">
        <f t="shared" si="960"/>
        <v>0.75095785440613028</v>
      </c>
      <c r="R2483" s="23">
        <f t="shared" si="961"/>
        <v>-2.25</v>
      </c>
      <c r="S2483" s="22">
        <f t="shared" si="962"/>
        <v>-1.4990421455938696</v>
      </c>
      <c r="T2483" s="5">
        <f t="shared" si="963"/>
        <v>1.3316326530612244</v>
      </c>
      <c r="W2483" s="5">
        <f t="shared" si="964"/>
        <v>-1</v>
      </c>
      <c r="X2483" s="4">
        <f t="shared" si="965"/>
        <v>-1</v>
      </c>
      <c r="AE2483" s="4" t="e">
        <f t="shared" si="971"/>
        <v>#DIV/0!</v>
      </c>
    </row>
    <row r="2484" spans="1:31" s="3" customFormat="1" x14ac:dyDescent="0.25">
      <c r="A2484" s="9" t="s">
        <v>25</v>
      </c>
      <c r="B2484" s="1" t="s">
        <v>43</v>
      </c>
      <c r="C2484" s="1" t="s">
        <v>52</v>
      </c>
      <c r="D2484" s="1">
        <v>7</v>
      </c>
      <c r="E2484" s="1">
        <v>41</v>
      </c>
      <c r="F2484">
        <f t="shared" si="953"/>
        <v>0</v>
      </c>
      <c r="G2484">
        <f t="shared" si="954"/>
        <v>1</v>
      </c>
      <c r="H2484" s="4">
        <v>1.6896551724137931</v>
      </c>
      <c r="I2484" s="4">
        <v>2.25</v>
      </c>
      <c r="L2484" s="18">
        <f t="shared" si="955"/>
        <v>50</v>
      </c>
      <c r="M2484" s="18">
        <f t="shared" si="956"/>
        <v>40</v>
      </c>
      <c r="N2484" s="18" t="e">
        <f t="shared" si="957"/>
        <v>#DIV/0!</v>
      </c>
      <c r="O2484" s="18" t="e">
        <f t="shared" si="958"/>
        <v>#DIV/0!</v>
      </c>
      <c r="P2484" s="4">
        <f t="shared" si="959"/>
        <v>201312</v>
      </c>
      <c r="Q2484" s="23">
        <f t="shared" si="960"/>
        <v>0.75095785440613028</v>
      </c>
      <c r="R2484" s="23">
        <f t="shared" si="961"/>
        <v>-2.25</v>
      </c>
      <c r="S2484" s="22">
        <f t="shared" si="962"/>
        <v>-1.4990421455938696</v>
      </c>
      <c r="T2484" s="5">
        <f t="shared" si="963"/>
        <v>1.3316326530612244</v>
      </c>
      <c r="W2484" s="5">
        <f t="shared" si="964"/>
        <v>-1</v>
      </c>
      <c r="X2484" s="4">
        <f t="shared" si="965"/>
        <v>-1</v>
      </c>
      <c r="AE2484" s="4" t="e">
        <f t="shared" si="971"/>
        <v>#DIV/0!</v>
      </c>
    </row>
    <row r="2485" spans="1:31" s="3" customFormat="1" x14ac:dyDescent="0.25">
      <c r="A2485" s="9" t="s">
        <v>23</v>
      </c>
      <c r="B2485" s="1" t="s">
        <v>33</v>
      </c>
      <c r="C2485" s="1" t="s">
        <v>43</v>
      </c>
      <c r="D2485" s="1">
        <v>16</v>
      </c>
      <c r="E2485" s="1">
        <v>18</v>
      </c>
      <c r="F2485">
        <f t="shared" si="953"/>
        <v>0</v>
      </c>
      <c r="G2485">
        <f t="shared" si="954"/>
        <v>1</v>
      </c>
      <c r="H2485" s="4">
        <v>1.3846153846153846</v>
      </c>
      <c r="I2485" s="4">
        <v>3.2</v>
      </c>
      <c r="L2485" s="18">
        <f t="shared" si="955"/>
        <v>70</v>
      </c>
      <c r="M2485" s="18">
        <f t="shared" si="956"/>
        <v>30</v>
      </c>
      <c r="N2485" s="18" t="e">
        <f t="shared" si="957"/>
        <v>#DIV/0!</v>
      </c>
      <c r="O2485" s="18" t="e">
        <f t="shared" si="958"/>
        <v>#DIV/0!</v>
      </c>
      <c r="P2485" s="4">
        <f t="shared" si="959"/>
        <v>201312</v>
      </c>
      <c r="Q2485" s="23">
        <f t="shared" si="960"/>
        <v>0.43269230769230765</v>
      </c>
      <c r="R2485" s="23">
        <f t="shared" si="961"/>
        <v>-3.0545454545454547</v>
      </c>
      <c r="S2485" s="22">
        <f t="shared" si="962"/>
        <v>-2.6218531468531472</v>
      </c>
      <c r="T2485" s="5">
        <f t="shared" si="963"/>
        <v>2.3111111111111113</v>
      </c>
      <c r="W2485" s="5">
        <f t="shared" si="964"/>
        <v>-1</v>
      </c>
      <c r="X2485" s="4">
        <f t="shared" si="965"/>
        <v>-1</v>
      </c>
      <c r="AE2485" s="4" t="e">
        <f t="shared" si="971"/>
        <v>#DIV/0!</v>
      </c>
    </row>
    <row r="2486" spans="1:31" s="3" customFormat="1" x14ac:dyDescent="0.25">
      <c r="A2486" s="9" t="s">
        <v>22</v>
      </c>
      <c r="B2486" s="1" t="s">
        <v>41</v>
      </c>
      <c r="C2486" s="1" t="s">
        <v>48</v>
      </c>
      <c r="D2486" s="1">
        <v>27</v>
      </c>
      <c r="E2486" s="1">
        <v>26</v>
      </c>
      <c r="F2486">
        <f t="shared" si="953"/>
        <v>1</v>
      </c>
      <c r="G2486">
        <f t="shared" si="954"/>
        <v>0</v>
      </c>
      <c r="H2486" s="4">
        <v>1.3225806451612903</v>
      </c>
      <c r="I2486" s="4">
        <v>3.6</v>
      </c>
      <c r="L2486" s="18">
        <f t="shared" si="955"/>
        <v>70</v>
      </c>
      <c r="M2486" s="18">
        <f t="shared" si="956"/>
        <v>25</v>
      </c>
      <c r="N2486" s="18" t="e">
        <f t="shared" si="957"/>
        <v>#DIV/0!</v>
      </c>
      <c r="O2486" s="18" t="e">
        <f t="shared" si="958"/>
        <v>#DIV/0!</v>
      </c>
      <c r="P2486" s="4">
        <f t="shared" si="959"/>
        <v>201312</v>
      </c>
      <c r="Q2486" s="23">
        <f t="shared" si="960"/>
        <v>1.3225806451612903</v>
      </c>
      <c r="R2486" s="23">
        <f t="shared" si="961"/>
        <v>-3.4846153846153851</v>
      </c>
      <c r="S2486" s="22">
        <f t="shared" si="962"/>
        <v>-2.1620347394540946</v>
      </c>
      <c r="T2486" s="5">
        <f t="shared" si="963"/>
        <v>2.7219512195121953</v>
      </c>
      <c r="W2486" s="5">
        <f t="shared" si="964"/>
        <v>0.32258064516129026</v>
      </c>
      <c r="X2486" s="4">
        <f t="shared" si="965"/>
        <v>-1</v>
      </c>
      <c r="AE2486" s="4" t="e">
        <f t="shared" si="971"/>
        <v>#DIV/0!</v>
      </c>
    </row>
    <row r="2487" spans="1:31" s="3" customFormat="1" x14ac:dyDescent="0.25">
      <c r="A2487" s="9" t="s">
        <v>22</v>
      </c>
      <c r="B2487" s="1" t="s">
        <v>39</v>
      </c>
      <c r="C2487" s="1" t="s">
        <v>38</v>
      </c>
      <c r="D2487" s="1">
        <v>14</v>
      </c>
      <c r="E2487" s="1">
        <v>33</v>
      </c>
      <c r="F2487">
        <f t="shared" si="953"/>
        <v>0</v>
      </c>
      <c r="G2487">
        <f t="shared" si="954"/>
        <v>1</v>
      </c>
      <c r="H2487" s="4">
        <v>3.1</v>
      </c>
      <c r="I2487" s="4">
        <v>1.4</v>
      </c>
      <c r="L2487" s="18">
        <f t="shared" si="955"/>
        <v>30</v>
      </c>
      <c r="M2487" s="18">
        <f t="shared" si="956"/>
        <v>70</v>
      </c>
      <c r="N2487" s="18" t="e">
        <f t="shared" si="957"/>
        <v>#DIV/0!</v>
      </c>
      <c r="O2487" s="18" t="e">
        <f t="shared" si="958"/>
        <v>#DIV/0!</v>
      </c>
      <c r="P2487" s="4">
        <f t="shared" si="959"/>
        <v>201312</v>
      </c>
      <c r="Q2487" s="23">
        <f t="shared" si="960"/>
        <v>2.2142857142857144</v>
      </c>
      <c r="R2487" s="23">
        <f t="shared" si="961"/>
        <v>-2.9761904761904767</v>
      </c>
      <c r="S2487" s="22">
        <f t="shared" si="962"/>
        <v>-0.76190476190476231</v>
      </c>
      <c r="T2487" s="5">
        <f t="shared" si="963"/>
        <v>0.45161290322580638</v>
      </c>
      <c r="W2487" s="5">
        <f t="shared" si="964"/>
        <v>-1</v>
      </c>
      <c r="X2487" s="4">
        <f t="shared" si="965"/>
        <v>-1</v>
      </c>
      <c r="AE2487" s="4" t="e">
        <f t="shared" si="971"/>
        <v>#DIV/0!</v>
      </c>
    </row>
    <row r="2488" spans="1:31" s="3" customFormat="1" x14ac:dyDescent="0.25">
      <c r="A2488" s="9" t="s">
        <v>22</v>
      </c>
      <c r="B2488" s="1" t="s">
        <v>50</v>
      </c>
      <c r="C2488" s="1" t="s">
        <v>63</v>
      </c>
      <c r="D2488" s="1">
        <v>34</v>
      </c>
      <c r="E2488" s="1">
        <v>37</v>
      </c>
      <c r="F2488">
        <f t="shared" si="953"/>
        <v>0</v>
      </c>
      <c r="G2488">
        <f t="shared" si="954"/>
        <v>1</v>
      </c>
      <c r="H2488" s="4">
        <v>2.25</v>
      </c>
      <c r="I2488" s="4">
        <v>1.6896551724137931</v>
      </c>
      <c r="L2488" s="18">
        <f t="shared" si="955"/>
        <v>40</v>
      </c>
      <c r="M2488" s="18">
        <f t="shared" si="956"/>
        <v>55</v>
      </c>
      <c r="N2488" s="18" t="e">
        <f t="shared" si="957"/>
        <v>#DIV/0!</v>
      </c>
      <c r="O2488" s="18" t="e">
        <f t="shared" si="958"/>
        <v>#DIV/0!</v>
      </c>
      <c r="P2488" s="4">
        <f t="shared" si="959"/>
        <v>201312</v>
      </c>
      <c r="Q2488" s="23">
        <f t="shared" si="960"/>
        <v>1.3316326530612244</v>
      </c>
      <c r="R2488" s="23">
        <f t="shared" si="961"/>
        <v>-2.25</v>
      </c>
      <c r="S2488" s="22">
        <f t="shared" si="962"/>
        <v>-0.91836734693877564</v>
      </c>
      <c r="T2488" s="5">
        <f t="shared" si="963"/>
        <v>0.75095785440613028</v>
      </c>
      <c r="W2488" s="5">
        <f t="shared" si="964"/>
        <v>-1</v>
      </c>
      <c r="X2488" s="4">
        <f t="shared" si="965"/>
        <v>-1</v>
      </c>
      <c r="AE2488" s="4" t="e">
        <f t="shared" si="971"/>
        <v>#DIV/0!</v>
      </c>
    </row>
    <row r="2489" spans="1:31" s="3" customFormat="1" x14ac:dyDescent="0.25">
      <c r="A2489" s="9" t="s">
        <v>22</v>
      </c>
      <c r="B2489" s="1" t="s">
        <v>59</v>
      </c>
      <c r="C2489" s="1" t="s">
        <v>42</v>
      </c>
      <c r="D2489" s="1">
        <v>27</v>
      </c>
      <c r="E2489" s="1">
        <v>16</v>
      </c>
      <c r="F2489">
        <f t="shared" si="953"/>
        <v>1</v>
      </c>
      <c r="G2489">
        <f t="shared" si="954"/>
        <v>0</v>
      </c>
      <c r="H2489" s="4">
        <v>3.1</v>
      </c>
      <c r="I2489" s="4">
        <v>1.4</v>
      </c>
      <c r="L2489" s="18">
        <f t="shared" si="955"/>
        <v>30</v>
      </c>
      <c r="M2489" s="18">
        <f t="shared" si="956"/>
        <v>70</v>
      </c>
      <c r="N2489" s="18" t="e">
        <f t="shared" si="957"/>
        <v>#DIV/0!</v>
      </c>
      <c r="O2489" s="18" t="e">
        <f t="shared" si="958"/>
        <v>#DIV/0!</v>
      </c>
      <c r="P2489" s="4">
        <f t="shared" si="959"/>
        <v>201312</v>
      </c>
      <c r="Q2489" s="23">
        <f t="shared" si="960"/>
        <v>3.1</v>
      </c>
      <c r="R2489" s="23">
        <f t="shared" si="961"/>
        <v>-2.9761904761904767</v>
      </c>
      <c r="S2489" s="22">
        <f t="shared" si="962"/>
        <v>0.12380952380952337</v>
      </c>
      <c r="T2489" s="5">
        <f t="shared" si="963"/>
        <v>0.45161290322580638</v>
      </c>
      <c r="W2489" s="5">
        <f t="shared" si="964"/>
        <v>2.1</v>
      </c>
      <c r="X2489" s="4">
        <f t="shared" si="965"/>
        <v>-1</v>
      </c>
      <c r="AE2489" s="4" t="e">
        <f t="shared" si="971"/>
        <v>#DIV/0!</v>
      </c>
    </row>
    <row r="2490" spans="1:31" s="3" customFormat="1" x14ac:dyDescent="0.25">
      <c r="A2490" s="9" t="s">
        <v>22</v>
      </c>
      <c r="B2490" s="1" t="s">
        <v>34</v>
      </c>
      <c r="C2490" s="1" t="s">
        <v>61</v>
      </c>
      <c r="D2490" s="1">
        <v>0</v>
      </c>
      <c r="E2490" s="1">
        <v>23</v>
      </c>
      <c r="F2490">
        <f t="shared" si="953"/>
        <v>0</v>
      </c>
      <c r="G2490">
        <f t="shared" si="954"/>
        <v>1</v>
      </c>
      <c r="H2490" s="4">
        <v>3.5</v>
      </c>
      <c r="I2490" s="4">
        <v>1.3333333333333333</v>
      </c>
      <c r="L2490" s="18">
        <f t="shared" si="955"/>
        <v>20</v>
      </c>
      <c r="M2490" s="18">
        <f t="shared" si="956"/>
        <v>75</v>
      </c>
      <c r="N2490" s="18" t="e">
        <f t="shared" si="957"/>
        <v>#DIV/0!</v>
      </c>
      <c r="O2490" s="18" t="e">
        <f t="shared" si="958"/>
        <v>#DIV/0!</v>
      </c>
      <c r="P2490" s="4">
        <f t="shared" si="959"/>
        <v>201312</v>
      </c>
      <c r="Q2490" s="23">
        <f t="shared" si="960"/>
        <v>2.625</v>
      </c>
      <c r="R2490" s="23">
        <f t="shared" si="961"/>
        <v>-3.4000000000000008</v>
      </c>
      <c r="S2490" s="22">
        <f t="shared" si="962"/>
        <v>-0.7750000000000008</v>
      </c>
      <c r="T2490" s="5">
        <f t="shared" si="963"/>
        <v>0.38095238095238093</v>
      </c>
      <c r="W2490" s="5">
        <f t="shared" si="964"/>
        <v>-1</v>
      </c>
      <c r="X2490" s="4">
        <f t="shared" si="965"/>
        <v>-1</v>
      </c>
      <c r="AE2490" s="4" t="e">
        <f t="shared" si="971"/>
        <v>#DIV/0!</v>
      </c>
    </row>
    <row r="2491" spans="1:31" s="3" customFormat="1" x14ac:dyDescent="0.25">
      <c r="A2491" s="9" t="s">
        <v>22</v>
      </c>
      <c r="B2491" s="1" t="s">
        <v>58</v>
      </c>
      <c r="C2491" s="1" t="s">
        <v>45</v>
      </c>
      <c r="D2491" s="1">
        <v>31</v>
      </c>
      <c r="E2491" s="1">
        <v>38</v>
      </c>
      <c r="F2491">
        <f t="shared" si="953"/>
        <v>0</v>
      </c>
      <c r="G2491">
        <f t="shared" si="954"/>
        <v>1</v>
      </c>
      <c r="H2491" s="4">
        <v>1.8333333333333335</v>
      </c>
      <c r="I2491" s="4">
        <v>2</v>
      </c>
      <c r="L2491" s="18">
        <f t="shared" si="955"/>
        <v>50</v>
      </c>
      <c r="M2491" s="18">
        <f t="shared" si="956"/>
        <v>50</v>
      </c>
      <c r="N2491" s="18" t="e">
        <f t="shared" si="957"/>
        <v>#DIV/0!</v>
      </c>
      <c r="O2491" s="18" t="e">
        <f t="shared" si="958"/>
        <v>#DIV/0!</v>
      </c>
      <c r="P2491" s="4">
        <f t="shared" si="959"/>
        <v>201312</v>
      </c>
      <c r="Q2491" s="23">
        <f t="shared" si="960"/>
        <v>0.91666666666666674</v>
      </c>
      <c r="R2491" s="23">
        <f t="shared" si="961"/>
        <v>-2.1999999999999997</v>
      </c>
      <c r="S2491" s="22">
        <f t="shared" si="962"/>
        <v>-1.283333333333333</v>
      </c>
      <c r="T2491" s="5">
        <f t="shared" si="963"/>
        <v>1.0909090909090908</v>
      </c>
      <c r="W2491" s="5">
        <f t="shared" si="964"/>
        <v>-1</v>
      </c>
      <c r="X2491" s="4">
        <f t="shared" si="965"/>
        <v>-1</v>
      </c>
      <c r="AE2491" s="4" t="e">
        <f t="shared" si="971"/>
        <v>#DIV/0!</v>
      </c>
    </row>
    <row r="2492" spans="1:31" s="3" customFormat="1" x14ac:dyDescent="0.25">
      <c r="A2492" s="9" t="s">
        <v>22</v>
      </c>
      <c r="B2492" s="1" t="s">
        <v>36</v>
      </c>
      <c r="C2492" s="1" t="s">
        <v>47</v>
      </c>
      <c r="D2492" s="1">
        <v>25</v>
      </c>
      <c r="E2492" s="1">
        <v>3</v>
      </c>
      <c r="F2492">
        <f t="shared" si="953"/>
        <v>1</v>
      </c>
      <c r="G2492">
        <f t="shared" si="954"/>
        <v>0</v>
      </c>
      <c r="H2492" s="4">
        <v>1.3636363636363638</v>
      </c>
      <c r="I2492" s="4">
        <v>3.35</v>
      </c>
      <c r="L2492" s="18">
        <f t="shared" si="955"/>
        <v>70</v>
      </c>
      <c r="M2492" s="18">
        <f t="shared" si="956"/>
        <v>25</v>
      </c>
      <c r="N2492" s="18" t="e">
        <f t="shared" si="957"/>
        <v>#DIV/0!</v>
      </c>
      <c r="O2492" s="18" t="e">
        <f t="shared" si="958"/>
        <v>#DIV/0!</v>
      </c>
      <c r="P2492" s="4">
        <f t="shared" si="959"/>
        <v>201312</v>
      </c>
      <c r="Q2492" s="23">
        <f t="shared" si="960"/>
        <v>1.3636363636363638</v>
      </c>
      <c r="R2492" s="23">
        <f t="shared" si="961"/>
        <v>-3.1755319148936163</v>
      </c>
      <c r="S2492" s="22">
        <f t="shared" si="962"/>
        <v>-1.8118955512572525</v>
      </c>
      <c r="T2492" s="5">
        <f t="shared" si="963"/>
        <v>2.4566666666666666</v>
      </c>
      <c r="W2492" s="5">
        <f t="shared" si="964"/>
        <v>0.36363636363636376</v>
      </c>
      <c r="X2492" s="4">
        <f t="shared" si="965"/>
        <v>-1</v>
      </c>
      <c r="AE2492" s="4" t="e">
        <f t="shared" si="971"/>
        <v>#DIV/0!</v>
      </c>
    </row>
    <row r="2493" spans="1:31" s="3" customFormat="1" x14ac:dyDescent="0.25">
      <c r="A2493" s="9" t="s">
        <v>22</v>
      </c>
      <c r="B2493" s="1" t="s">
        <v>56</v>
      </c>
      <c r="C2493" s="1" t="s">
        <v>46</v>
      </c>
      <c r="D2493" s="1">
        <v>20</v>
      </c>
      <c r="E2493" s="1">
        <v>27</v>
      </c>
      <c r="F2493">
        <f t="shared" si="953"/>
        <v>0</v>
      </c>
      <c r="G2493">
        <f t="shared" si="954"/>
        <v>1</v>
      </c>
      <c r="H2493" s="4">
        <v>2.1</v>
      </c>
      <c r="I2493" s="4">
        <v>1.7692307692307692</v>
      </c>
      <c r="L2493" s="18">
        <f t="shared" si="955"/>
        <v>40</v>
      </c>
      <c r="M2493" s="18">
        <f t="shared" si="956"/>
        <v>55</v>
      </c>
      <c r="N2493" s="18" t="e">
        <f t="shared" si="957"/>
        <v>#DIV/0!</v>
      </c>
      <c r="O2493" s="18" t="e">
        <f t="shared" si="958"/>
        <v>#DIV/0!</v>
      </c>
      <c r="P2493" s="4">
        <f t="shared" si="959"/>
        <v>201312</v>
      </c>
      <c r="Q2493" s="23">
        <f t="shared" si="960"/>
        <v>1.1869565217391305</v>
      </c>
      <c r="R2493" s="23">
        <f t="shared" si="961"/>
        <v>-2.209090909090909</v>
      </c>
      <c r="S2493" s="22">
        <f t="shared" si="962"/>
        <v>-1.0221343873517785</v>
      </c>
      <c r="T2493" s="5">
        <f t="shared" si="963"/>
        <v>0.84249084249084238</v>
      </c>
      <c r="W2493" s="5">
        <f t="shared" si="964"/>
        <v>-1</v>
      </c>
      <c r="X2493" s="4">
        <f t="shared" si="965"/>
        <v>-1</v>
      </c>
      <c r="AE2493" s="4" t="e">
        <f t="shared" si="971"/>
        <v>#DIV/0!</v>
      </c>
    </row>
    <row r="2494" spans="1:31" s="3" customFormat="1" x14ac:dyDescent="0.25">
      <c r="A2494" s="9" t="s">
        <v>22</v>
      </c>
      <c r="B2494" s="1" t="s">
        <v>51</v>
      </c>
      <c r="C2494" s="1" t="s">
        <v>52</v>
      </c>
      <c r="D2494" s="1">
        <v>24</v>
      </c>
      <c r="E2494" s="1">
        <v>20</v>
      </c>
      <c r="F2494">
        <f t="shared" si="953"/>
        <v>1</v>
      </c>
      <c r="G2494">
        <f t="shared" si="954"/>
        <v>0</v>
      </c>
      <c r="H2494" s="4">
        <v>2.2000000000000002</v>
      </c>
      <c r="I2494" s="4">
        <v>1.7142857142857144</v>
      </c>
      <c r="L2494" s="18">
        <f t="shared" si="955"/>
        <v>40</v>
      </c>
      <c r="M2494" s="18">
        <f t="shared" si="956"/>
        <v>55</v>
      </c>
      <c r="N2494" s="18" t="e">
        <f t="shared" si="957"/>
        <v>#DIV/0!</v>
      </c>
      <c r="O2494" s="18" t="e">
        <f t="shared" si="958"/>
        <v>#DIV/0!</v>
      </c>
      <c r="P2494" s="4">
        <f t="shared" si="959"/>
        <v>201312</v>
      </c>
      <c r="Q2494" s="23">
        <f t="shared" si="960"/>
        <v>2.2000000000000002</v>
      </c>
      <c r="R2494" s="23">
        <f t="shared" si="961"/>
        <v>-2.2333333333333329</v>
      </c>
      <c r="S2494" s="22">
        <f t="shared" si="962"/>
        <v>-3.3333333333332771E-2</v>
      </c>
      <c r="T2494" s="5">
        <f t="shared" si="963"/>
        <v>0.77922077922077926</v>
      </c>
      <c r="W2494" s="5">
        <f t="shared" si="964"/>
        <v>1.2000000000000002</v>
      </c>
      <c r="X2494" s="4">
        <f t="shared" si="965"/>
        <v>-1</v>
      </c>
      <c r="AE2494" s="4" t="e">
        <f t="shared" si="971"/>
        <v>#DIV/0!</v>
      </c>
    </row>
    <row r="2495" spans="1:31" s="3" customFormat="1" x14ac:dyDescent="0.25">
      <c r="A2495" s="9" t="s">
        <v>22</v>
      </c>
      <c r="B2495" s="1" t="s">
        <v>60</v>
      </c>
      <c r="C2495" s="1" t="s">
        <v>55</v>
      </c>
      <c r="D2495" s="1">
        <v>48</v>
      </c>
      <c r="E2495" s="1">
        <v>30</v>
      </c>
      <c r="F2495">
        <f t="shared" si="953"/>
        <v>1</v>
      </c>
      <c r="G2495">
        <f t="shared" si="954"/>
        <v>0</v>
      </c>
      <c r="H2495" s="4">
        <v>2.8</v>
      </c>
      <c r="I2495" s="4">
        <v>1.4761904761904763</v>
      </c>
      <c r="L2495" s="18">
        <f t="shared" si="955"/>
        <v>30</v>
      </c>
      <c r="M2495" s="18">
        <f t="shared" si="956"/>
        <v>65</v>
      </c>
      <c r="N2495" s="18" t="e">
        <f t="shared" si="957"/>
        <v>#DIV/0!</v>
      </c>
      <c r="O2495" s="18" t="e">
        <f t="shared" si="958"/>
        <v>#DIV/0!</v>
      </c>
      <c r="P2495" s="4">
        <f t="shared" si="959"/>
        <v>201312</v>
      </c>
      <c r="Q2495" s="23">
        <f t="shared" si="960"/>
        <v>2.8</v>
      </c>
      <c r="R2495" s="23">
        <f t="shared" si="961"/>
        <v>-2.655555555555555</v>
      </c>
      <c r="S2495" s="22">
        <f t="shared" si="962"/>
        <v>0.14444444444444482</v>
      </c>
      <c r="T2495" s="5">
        <f t="shared" si="963"/>
        <v>0.52721088435374153</v>
      </c>
      <c r="W2495" s="5">
        <f t="shared" si="964"/>
        <v>1.7999999999999998</v>
      </c>
      <c r="X2495" s="4">
        <f t="shared" si="965"/>
        <v>-1</v>
      </c>
      <c r="AE2495" s="4" t="e">
        <f t="shared" si="971"/>
        <v>#DIV/0!</v>
      </c>
    </row>
    <row r="2496" spans="1:31" s="3" customFormat="1" x14ac:dyDescent="0.25">
      <c r="A2496" s="9" t="s">
        <v>22</v>
      </c>
      <c r="B2496" s="1" t="s">
        <v>40</v>
      </c>
      <c r="C2496" s="1" t="s">
        <v>53</v>
      </c>
      <c r="D2496" s="1">
        <v>30</v>
      </c>
      <c r="E2496" s="1">
        <v>20</v>
      </c>
      <c r="F2496">
        <f t="shared" si="953"/>
        <v>1</v>
      </c>
      <c r="G2496">
        <f t="shared" si="954"/>
        <v>0</v>
      </c>
      <c r="H2496" s="4">
        <v>1.1599999999999999</v>
      </c>
      <c r="I2496" s="4">
        <v>5.75</v>
      </c>
      <c r="L2496" s="18">
        <f t="shared" si="955"/>
        <v>80</v>
      </c>
      <c r="M2496" s="18">
        <f t="shared" si="956"/>
        <v>15</v>
      </c>
      <c r="N2496" s="18" t="e">
        <f t="shared" si="957"/>
        <v>#DIV/0!</v>
      </c>
      <c r="O2496" s="18" t="e">
        <f t="shared" si="958"/>
        <v>#DIV/0!</v>
      </c>
      <c r="P2496" s="4">
        <f t="shared" si="959"/>
        <v>201312</v>
      </c>
      <c r="Q2496" s="23">
        <f t="shared" si="960"/>
        <v>1.1599999999999999</v>
      </c>
      <c r="R2496" s="23">
        <f t="shared" si="961"/>
        <v>-6.460526315789477</v>
      </c>
      <c r="S2496" s="22">
        <f t="shared" si="962"/>
        <v>-5.3005263157894769</v>
      </c>
      <c r="T2496" s="5">
        <f t="shared" si="963"/>
        <v>4.9568965517241379</v>
      </c>
      <c r="W2496" s="5">
        <f t="shared" si="964"/>
        <v>0.15999999999999992</v>
      </c>
      <c r="X2496" s="4">
        <f t="shared" si="965"/>
        <v>-1</v>
      </c>
      <c r="AE2496" s="4" t="e">
        <f t="shared" si="971"/>
        <v>#DIV/0!</v>
      </c>
    </row>
    <row r="2497" spans="1:31" s="3" customFormat="1" x14ac:dyDescent="0.25">
      <c r="A2497" s="9" t="s">
        <v>22</v>
      </c>
      <c r="B2497" s="1" t="s">
        <v>54</v>
      </c>
      <c r="C2497" s="1" t="s">
        <v>49</v>
      </c>
      <c r="D2497" s="1">
        <v>31</v>
      </c>
      <c r="E2497" s="1">
        <v>56</v>
      </c>
      <c r="F2497">
        <f t="shared" si="953"/>
        <v>0</v>
      </c>
      <c r="G2497">
        <f t="shared" si="954"/>
        <v>1</v>
      </c>
      <c r="H2497" s="4">
        <v>2.7</v>
      </c>
      <c r="I2497" s="4">
        <v>1.5</v>
      </c>
      <c r="L2497" s="18">
        <f t="shared" si="955"/>
        <v>30</v>
      </c>
      <c r="M2497" s="18">
        <f t="shared" si="956"/>
        <v>65</v>
      </c>
      <c r="N2497" s="18" t="e">
        <f t="shared" si="957"/>
        <v>#DIV/0!</v>
      </c>
      <c r="O2497" s="18" t="e">
        <f t="shared" si="958"/>
        <v>#DIV/0!</v>
      </c>
      <c r="P2497" s="4">
        <f t="shared" si="959"/>
        <v>201312</v>
      </c>
      <c r="Q2497" s="23">
        <f t="shared" si="960"/>
        <v>1.8</v>
      </c>
      <c r="R2497" s="23">
        <f t="shared" si="961"/>
        <v>-2.5882352941176467</v>
      </c>
      <c r="S2497" s="22">
        <f t="shared" si="962"/>
        <v>-0.7882352941176467</v>
      </c>
      <c r="T2497" s="5">
        <f t="shared" si="963"/>
        <v>0.55555555555555547</v>
      </c>
      <c r="W2497" s="5">
        <f t="shared" si="964"/>
        <v>-1</v>
      </c>
      <c r="X2497" s="4">
        <f t="shared" si="965"/>
        <v>-1</v>
      </c>
      <c r="AE2497" s="4" t="e">
        <f t="shared" si="971"/>
        <v>#DIV/0!</v>
      </c>
    </row>
    <row r="2498" spans="1:31" s="3" customFormat="1" x14ac:dyDescent="0.25">
      <c r="A2498" s="9" t="s">
        <v>22</v>
      </c>
      <c r="B2498" s="1" t="s">
        <v>37</v>
      </c>
      <c r="C2498" s="1" t="s">
        <v>62</v>
      </c>
      <c r="D2498" s="1">
        <v>36</v>
      </c>
      <c r="E2498" s="1">
        <v>37</v>
      </c>
      <c r="F2498">
        <f t="shared" si="953"/>
        <v>0</v>
      </c>
      <c r="G2498">
        <f t="shared" si="954"/>
        <v>1</v>
      </c>
      <c r="H2498" s="4">
        <v>1.3225806451612903</v>
      </c>
      <c r="I2498" s="4">
        <v>3.6</v>
      </c>
      <c r="L2498" s="18">
        <f t="shared" si="955"/>
        <v>70</v>
      </c>
      <c r="M2498" s="18">
        <f t="shared" si="956"/>
        <v>25</v>
      </c>
      <c r="N2498" s="18" t="e">
        <f t="shared" si="957"/>
        <v>#DIV/0!</v>
      </c>
      <c r="O2498" s="18" t="e">
        <f t="shared" si="958"/>
        <v>#DIV/0!</v>
      </c>
      <c r="P2498" s="4">
        <f t="shared" si="959"/>
        <v>201312</v>
      </c>
      <c r="Q2498" s="23">
        <f t="shared" si="960"/>
        <v>0.36738351254480284</v>
      </c>
      <c r="R2498" s="23">
        <f t="shared" si="961"/>
        <v>-3.4846153846153851</v>
      </c>
      <c r="S2498" s="22">
        <f t="shared" si="962"/>
        <v>-3.1172318720705823</v>
      </c>
      <c r="T2498" s="5">
        <f t="shared" si="963"/>
        <v>2.7219512195121953</v>
      </c>
      <c r="W2498" s="5">
        <f t="shared" si="964"/>
        <v>-1</v>
      </c>
      <c r="X2498" s="4">
        <f t="shared" si="965"/>
        <v>-1</v>
      </c>
      <c r="AE2498" s="4" t="e">
        <f t="shared" si="971"/>
        <v>#DIV/0!</v>
      </c>
    </row>
    <row r="2499" spans="1:31" s="3" customFormat="1" x14ac:dyDescent="0.25">
      <c r="A2499" s="9" t="s">
        <v>22</v>
      </c>
      <c r="B2499" s="1" t="s">
        <v>57</v>
      </c>
      <c r="C2499" s="1" t="s">
        <v>44</v>
      </c>
      <c r="D2499" s="1">
        <v>30</v>
      </c>
      <c r="E2499" s="1">
        <v>20</v>
      </c>
      <c r="F2499">
        <f t="shared" ref="F2499:F2562" si="983">IF(D2499&gt;E2499,1,0)</f>
        <v>1</v>
      </c>
      <c r="G2499">
        <f t="shared" ref="G2499:G2562" si="984">IF(E2499&gt;D2499,1,0)</f>
        <v>0</v>
      </c>
      <c r="H2499" s="4">
        <v>2.35</v>
      </c>
      <c r="I2499" s="4">
        <v>1.6451612903225805</v>
      </c>
      <c r="L2499" s="18">
        <f t="shared" ref="L2499:L2562" si="985">INT(100/H2499/10)*10</f>
        <v>40</v>
      </c>
      <c r="M2499" s="18">
        <f t="shared" ref="M2499:M2562" si="986">INT(100/I2499/5)*5</f>
        <v>60</v>
      </c>
      <c r="N2499" s="18" t="e">
        <f t="shared" ref="N2499:N2562" si="987">INT(100/J2499/5)*5</f>
        <v>#DIV/0!</v>
      </c>
      <c r="O2499" s="18" t="e">
        <f t="shared" ref="O2499:O2562" si="988">INT(100/K2499/5)*5</f>
        <v>#DIV/0!</v>
      </c>
      <c r="P2499" s="4">
        <f t="shared" ref="P2499:P2562" si="989">YEAR(A2499)*100+MONTH(A2499)</f>
        <v>201312</v>
      </c>
      <c r="Q2499" s="23">
        <f t="shared" ref="Q2499:Q2562" si="990">IF(F2499=1,H2499,H2499/I2499)</f>
        <v>2.35</v>
      </c>
      <c r="R2499" s="23">
        <f t="shared" ref="R2499:R2562" si="991">-1/(H2499-1)-1/(I2499-1)</f>
        <v>-2.2907407407407412</v>
      </c>
      <c r="S2499" s="22">
        <f t="shared" ref="S2499:S2562" si="992">Q2499+R2499</f>
        <v>5.9259259259258901E-2</v>
      </c>
      <c r="T2499" s="5">
        <f t="shared" ref="T2499:T2562" si="993">I2499/H2499</f>
        <v>0.70006863417982146</v>
      </c>
      <c r="W2499" s="5">
        <f t="shared" ref="W2499:W2562" si="994">H2499*F2499-1</f>
        <v>1.35</v>
      </c>
      <c r="X2499" s="4">
        <f t="shared" ref="X2499:X2562" si="995">J2499*F2499-1</f>
        <v>-1</v>
      </c>
      <c r="AE2499" s="4" t="e">
        <f t="shared" ref="AE2499:AE2562" si="996">(1/H2499-1/J2499)</f>
        <v>#DIV/0!</v>
      </c>
    </row>
    <row r="2500" spans="1:31" s="3" customFormat="1" x14ac:dyDescent="0.25">
      <c r="A2500" s="9" t="s">
        <v>21</v>
      </c>
      <c r="B2500" s="1" t="s">
        <v>35</v>
      </c>
      <c r="C2500" s="1" t="s">
        <v>64</v>
      </c>
      <c r="D2500" s="1">
        <v>20</v>
      </c>
      <c r="E2500" s="1">
        <v>27</v>
      </c>
      <c r="F2500">
        <f t="shared" si="983"/>
        <v>0</v>
      </c>
      <c r="G2500">
        <f t="shared" si="984"/>
        <v>1</v>
      </c>
      <c r="H2500" s="4">
        <v>1.1666666666666667</v>
      </c>
      <c r="I2500" s="4">
        <v>5.25</v>
      </c>
      <c r="L2500" s="18">
        <f t="shared" si="985"/>
        <v>80</v>
      </c>
      <c r="M2500" s="18">
        <f t="shared" si="986"/>
        <v>15</v>
      </c>
      <c r="N2500" s="18" t="e">
        <f t="shared" si="987"/>
        <v>#DIV/0!</v>
      </c>
      <c r="O2500" s="18" t="e">
        <f t="shared" si="988"/>
        <v>#DIV/0!</v>
      </c>
      <c r="P2500" s="4">
        <f t="shared" si="989"/>
        <v>201312</v>
      </c>
      <c r="Q2500" s="23">
        <f t="shared" si="990"/>
        <v>0.22222222222222224</v>
      </c>
      <c r="R2500" s="23">
        <f t="shared" si="991"/>
        <v>-6.2352941176470562</v>
      </c>
      <c r="S2500" s="22">
        <f t="shared" si="992"/>
        <v>-6.0130718954248339</v>
      </c>
      <c r="T2500" s="5">
        <f t="shared" si="993"/>
        <v>4.5</v>
      </c>
      <c r="W2500" s="5">
        <f t="shared" si="994"/>
        <v>-1</v>
      </c>
      <c r="X2500" s="4">
        <f t="shared" si="995"/>
        <v>-1</v>
      </c>
      <c r="AE2500" s="4" t="e">
        <f t="shared" si="996"/>
        <v>#DIV/0!</v>
      </c>
    </row>
    <row r="2501" spans="1:31" s="3" customFormat="1" x14ac:dyDescent="0.25">
      <c r="A2501" s="9">
        <v>41617</v>
      </c>
      <c r="B2501" s="1" t="s">
        <v>45</v>
      </c>
      <c r="C2501" s="1" t="s">
        <v>37</v>
      </c>
      <c r="D2501" s="1">
        <v>45</v>
      </c>
      <c r="E2501" s="1">
        <v>28</v>
      </c>
      <c r="F2501">
        <f t="shared" si="983"/>
        <v>1</v>
      </c>
      <c r="G2501">
        <f t="shared" si="984"/>
        <v>0</v>
      </c>
      <c r="H2501" s="4">
        <v>1.79</v>
      </c>
      <c r="I2501" s="4">
        <v>2.06</v>
      </c>
      <c r="L2501" s="18">
        <f t="shared" si="985"/>
        <v>50</v>
      </c>
      <c r="M2501" s="18">
        <f t="shared" si="986"/>
        <v>45</v>
      </c>
      <c r="N2501" s="18" t="e">
        <f t="shared" si="987"/>
        <v>#DIV/0!</v>
      </c>
      <c r="O2501" s="18" t="e">
        <f t="shared" si="988"/>
        <v>#DIV/0!</v>
      </c>
      <c r="P2501" s="4">
        <f t="shared" si="989"/>
        <v>201312</v>
      </c>
      <c r="Q2501" s="23">
        <f t="shared" si="990"/>
        <v>1.79</v>
      </c>
      <c r="R2501" s="23">
        <f t="shared" si="991"/>
        <v>-2.2092190112252208</v>
      </c>
      <c r="S2501" s="22">
        <f t="shared" si="992"/>
        <v>-0.41921901122522076</v>
      </c>
      <c r="T2501" s="5">
        <f t="shared" si="993"/>
        <v>1.1508379888268156</v>
      </c>
      <c r="W2501" s="5">
        <f t="shared" si="994"/>
        <v>0.79</v>
      </c>
      <c r="X2501" s="4">
        <f t="shared" si="995"/>
        <v>-1</v>
      </c>
      <c r="AE2501" s="4" t="e">
        <f t="shared" si="996"/>
        <v>#DIV/0!</v>
      </c>
    </row>
    <row r="2502" spans="1:31" s="3" customFormat="1" x14ac:dyDescent="0.25">
      <c r="A2502" s="9">
        <v>41616</v>
      </c>
      <c r="B2502" s="1" t="s">
        <v>42</v>
      </c>
      <c r="C2502" s="1" t="s">
        <v>40</v>
      </c>
      <c r="D2502" s="1">
        <v>31</v>
      </c>
      <c r="E2502" s="1">
        <v>13</v>
      </c>
      <c r="F2502">
        <f t="shared" si="983"/>
        <v>1</v>
      </c>
      <c r="G2502">
        <f t="shared" si="984"/>
        <v>0</v>
      </c>
      <c r="H2502" s="4">
        <v>1.58</v>
      </c>
      <c r="I2502" s="4">
        <v>2.4500000000000002</v>
      </c>
      <c r="L2502" s="18">
        <f t="shared" si="985"/>
        <v>60</v>
      </c>
      <c r="M2502" s="18">
        <f t="shared" si="986"/>
        <v>40</v>
      </c>
      <c r="N2502" s="18" t="e">
        <f t="shared" si="987"/>
        <v>#DIV/0!</v>
      </c>
      <c r="O2502" s="18" t="e">
        <f t="shared" si="988"/>
        <v>#DIV/0!</v>
      </c>
      <c r="P2502" s="4">
        <f t="shared" si="989"/>
        <v>201312</v>
      </c>
      <c r="Q2502" s="23">
        <f t="shared" si="990"/>
        <v>1.58</v>
      </c>
      <c r="R2502" s="23">
        <f t="shared" si="991"/>
        <v>-2.4137931034482758</v>
      </c>
      <c r="S2502" s="22">
        <f t="shared" si="992"/>
        <v>-0.83379310344827573</v>
      </c>
      <c r="T2502" s="5">
        <f t="shared" si="993"/>
        <v>1.5506329113924051</v>
      </c>
      <c r="W2502" s="5">
        <f t="shared" si="994"/>
        <v>0.58000000000000007</v>
      </c>
      <c r="X2502" s="4">
        <f t="shared" si="995"/>
        <v>-1</v>
      </c>
      <c r="AE2502" s="4" t="e">
        <f t="shared" si="996"/>
        <v>#DIV/0!</v>
      </c>
    </row>
    <row r="2503" spans="1:31" s="3" customFormat="1" x14ac:dyDescent="0.25">
      <c r="A2503" s="9">
        <v>41616</v>
      </c>
      <c r="B2503" s="1" t="s">
        <v>63</v>
      </c>
      <c r="C2503" s="1" t="s">
        <v>59</v>
      </c>
      <c r="D2503" s="1">
        <v>30</v>
      </c>
      <c r="E2503" s="1">
        <v>10</v>
      </c>
      <c r="F2503">
        <f t="shared" si="983"/>
        <v>1</v>
      </c>
      <c r="G2503">
        <f t="shared" si="984"/>
        <v>0</v>
      </c>
      <c r="H2503" s="4">
        <v>1.46</v>
      </c>
      <c r="I2503" s="4">
        <v>2.78</v>
      </c>
      <c r="L2503" s="18">
        <f t="shared" si="985"/>
        <v>60</v>
      </c>
      <c r="M2503" s="18">
        <f t="shared" si="986"/>
        <v>35</v>
      </c>
      <c r="N2503" s="18" t="e">
        <f t="shared" si="987"/>
        <v>#DIV/0!</v>
      </c>
      <c r="O2503" s="18" t="e">
        <f t="shared" si="988"/>
        <v>#DIV/0!</v>
      </c>
      <c r="P2503" s="4">
        <f t="shared" si="989"/>
        <v>201312</v>
      </c>
      <c r="Q2503" s="23">
        <f t="shared" si="990"/>
        <v>1.46</v>
      </c>
      <c r="R2503" s="23">
        <f t="shared" si="991"/>
        <v>-2.73571079628725</v>
      </c>
      <c r="S2503" s="22">
        <f t="shared" si="992"/>
        <v>-1.27571079628725</v>
      </c>
      <c r="T2503" s="5">
        <f t="shared" si="993"/>
        <v>1.9041095890410957</v>
      </c>
      <c r="W2503" s="5">
        <f t="shared" si="994"/>
        <v>0.45999999999999996</v>
      </c>
      <c r="X2503" s="4">
        <f t="shared" si="995"/>
        <v>-1</v>
      </c>
      <c r="AE2503" s="4" t="e">
        <f t="shared" si="996"/>
        <v>#DIV/0!</v>
      </c>
    </row>
    <row r="2504" spans="1:31" s="3" customFormat="1" x14ac:dyDescent="0.25">
      <c r="A2504" s="9">
        <v>41616</v>
      </c>
      <c r="B2504" s="1" t="s">
        <v>64</v>
      </c>
      <c r="C2504" s="1" t="s">
        <v>34</v>
      </c>
      <c r="D2504" s="1">
        <v>37</v>
      </c>
      <c r="E2504" s="1">
        <v>14</v>
      </c>
      <c r="F2504">
        <f t="shared" si="983"/>
        <v>1</v>
      </c>
      <c r="G2504">
        <f t="shared" si="984"/>
        <v>0</v>
      </c>
      <c r="H2504" s="4">
        <v>1.48</v>
      </c>
      <c r="I2504" s="4">
        <v>2.72</v>
      </c>
      <c r="L2504" s="18">
        <f t="shared" si="985"/>
        <v>60</v>
      </c>
      <c r="M2504" s="18">
        <f t="shared" si="986"/>
        <v>35</v>
      </c>
      <c r="N2504" s="18" t="e">
        <f t="shared" si="987"/>
        <v>#DIV/0!</v>
      </c>
      <c r="O2504" s="18" t="e">
        <f t="shared" si="988"/>
        <v>#DIV/0!</v>
      </c>
      <c r="P2504" s="4">
        <f t="shared" si="989"/>
        <v>201312</v>
      </c>
      <c r="Q2504" s="23">
        <f t="shared" si="990"/>
        <v>1.48</v>
      </c>
      <c r="R2504" s="23">
        <f t="shared" si="991"/>
        <v>-2.6647286821705425</v>
      </c>
      <c r="S2504" s="22">
        <f t="shared" si="992"/>
        <v>-1.1847286821705425</v>
      </c>
      <c r="T2504" s="5">
        <f t="shared" si="993"/>
        <v>1.8378378378378379</v>
      </c>
      <c r="W2504" s="5">
        <f t="shared" si="994"/>
        <v>0.48</v>
      </c>
      <c r="X2504" s="4">
        <f t="shared" si="995"/>
        <v>-1</v>
      </c>
      <c r="AE2504" s="4" t="e">
        <f t="shared" si="996"/>
        <v>#DIV/0!</v>
      </c>
    </row>
    <row r="2505" spans="1:31" s="3" customFormat="1" x14ac:dyDescent="0.25">
      <c r="A2505" s="9">
        <v>41616</v>
      </c>
      <c r="B2505" s="1" t="s">
        <v>38</v>
      </c>
      <c r="C2505" s="1" t="s">
        <v>61</v>
      </c>
      <c r="D2505" s="1">
        <v>19</v>
      </c>
      <c r="E2505" s="1">
        <v>17</v>
      </c>
      <c r="F2505">
        <f t="shared" si="983"/>
        <v>1</v>
      </c>
      <c r="G2505">
        <f t="shared" si="984"/>
        <v>0</v>
      </c>
      <c r="H2505" s="4">
        <v>1.74</v>
      </c>
      <c r="I2505" s="4">
        <v>2.13</v>
      </c>
      <c r="L2505" s="18">
        <f t="shared" si="985"/>
        <v>50</v>
      </c>
      <c r="M2505" s="18">
        <f t="shared" si="986"/>
        <v>45</v>
      </c>
      <c r="N2505" s="18" t="e">
        <f t="shared" si="987"/>
        <v>#DIV/0!</v>
      </c>
      <c r="O2505" s="18" t="e">
        <f t="shared" si="988"/>
        <v>#DIV/0!</v>
      </c>
      <c r="P2505" s="4">
        <f t="shared" si="989"/>
        <v>201312</v>
      </c>
      <c r="Q2505" s="23">
        <f t="shared" si="990"/>
        <v>1.74</v>
      </c>
      <c r="R2505" s="23">
        <f t="shared" si="991"/>
        <v>-2.2363071035637407</v>
      </c>
      <c r="S2505" s="22">
        <f t="shared" si="992"/>
        <v>-0.49630710356374075</v>
      </c>
      <c r="T2505" s="5">
        <f t="shared" si="993"/>
        <v>1.2241379310344827</v>
      </c>
      <c r="W2505" s="5">
        <f t="shared" si="994"/>
        <v>0.74</v>
      </c>
      <c r="X2505" s="4">
        <f t="shared" si="995"/>
        <v>-1</v>
      </c>
      <c r="AE2505" s="4" t="e">
        <f t="shared" si="996"/>
        <v>#DIV/0!</v>
      </c>
    </row>
    <row r="2506" spans="1:31" s="3" customFormat="1" x14ac:dyDescent="0.25">
      <c r="A2506" s="9">
        <v>41616</v>
      </c>
      <c r="B2506" s="1" t="s">
        <v>35</v>
      </c>
      <c r="C2506" s="1" t="s">
        <v>50</v>
      </c>
      <c r="D2506" s="1">
        <v>51</v>
      </c>
      <c r="E2506" s="1">
        <v>28</v>
      </c>
      <c r="F2506">
        <f t="shared" si="983"/>
        <v>1</v>
      </c>
      <c r="G2506">
        <f t="shared" si="984"/>
        <v>0</v>
      </c>
      <c r="H2506" s="4">
        <v>1.1399999999999999</v>
      </c>
      <c r="I2506" s="4">
        <v>6.02</v>
      </c>
      <c r="L2506" s="18">
        <f t="shared" si="985"/>
        <v>80</v>
      </c>
      <c r="M2506" s="18">
        <f t="shared" si="986"/>
        <v>15</v>
      </c>
      <c r="N2506" s="18" t="e">
        <f t="shared" si="987"/>
        <v>#DIV/0!</v>
      </c>
      <c r="O2506" s="18" t="e">
        <f t="shared" si="988"/>
        <v>#DIV/0!</v>
      </c>
      <c r="P2506" s="4">
        <f t="shared" si="989"/>
        <v>201312</v>
      </c>
      <c r="Q2506" s="23">
        <f t="shared" si="990"/>
        <v>1.1399999999999999</v>
      </c>
      <c r="R2506" s="23">
        <f t="shared" si="991"/>
        <v>-7.3420603301081435</v>
      </c>
      <c r="S2506" s="22">
        <f t="shared" si="992"/>
        <v>-6.2020603301081438</v>
      </c>
      <c r="T2506" s="5">
        <f t="shared" si="993"/>
        <v>5.2807017543859649</v>
      </c>
      <c r="W2506" s="5">
        <f t="shared" si="994"/>
        <v>0.1399999999999999</v>
      </c>
      <c r="X2506" s="4">
        <f t="shared" si="995"/>
        <v>-1</v>
      </c>
      <c r="AE2506" s="4" t="e">
        <f t="shared" si="996"/>
        <v>#DIV/0!</v>
      </c>
    </row>
    <row r="2507" spans="1:31" s="3" customFormat="1" x14ac:dyDescent="0.25">
      <c r="A2507" s="9">
        <v>41616</v>
      </c>
      <c r="B2507" s="1" t="s">
        <v>43</v>
      </c>
      <c r="C2507" s="1" t="s">
        <v>60</v>
      </c>
      <c r="D2507" s="1">
        <v>29</v>
      </c>
      <c r="E2507" s="1">
        <v>26</v>
      </c>
      <c r="F2507">
        <f t="shared" si="983"/>
        <v>1</v>
      </c>
      <c r="G2507">
        <f t="shared" si="984"/>
        <v>0</v>
      </c>
      <c r="H2507" s="4">
        <v>1.36</v>
      </c>
      <c r="I2507" s="4">
        <v>3.28</v>
      </c>
      <c r="L2507" s="18">
        <f t="shared" si="985"/>
        <v>70</v>
      </c>
      <c r="M2507" s="18">
        <f t="shared" si="986"/>
        <v>30</v>
      </c>
      <c r="N2507" s="18" t="e">
        <f t="shared" si="987"/>
        <v>#DIV/0!</v>
      </c>
      <c r="O2507" s="18" t="e">
        <f t="shared" si="988"/>
        <v>#DIV/0!</v>
      </c>
      <c r="P2507" s="4">
        <f t="shared" si="989"/>
        <v>201312</v>
      </c>
      <c r="Q2507" s="23">
        <f t="shared" si="990"/>
        <v>1.36</v>
      </c>
      <c r="R2507" s="23">
        <f t="shared" si="991"/>
        <v>-3.2163742690058474</v>
      </c>
      <c r="S2507" s="22">
        <f t="shared" si="992"/>
        <v>-1.8563742690058473</v>
      </c>
      <c r="T2507" s="5">
        <f t="shared" si="993"/>
        <v>2.4117647058823528</v>
      </c>
      <c r="W2507" s="5">
        <f t="shared" si="994"/>
        <v>0.3600000000000001</v>
      </c>
      <c r="X2507" s="4">
        <f t="shared" si="995"/>
        <v>-1</v>
      </c>
      <c r="AE2507" s="4" t="e">
        <f t="shared" si="996"/>
        <v>#DIV/0!</v>
      </c>
    </row>
    <row r="2508" spans="1:31" s="3" customFormat="1" x14ac:dyDescent="0.25">
      <c r="A2508" s="9">
        <v>41616</v>
      </c>
      <c r="B2508" s="1" t="s">
        <v>44</v>
      </c>
      <c r="C2508" s="1" t="s">
        <v>36</v>
      </c>
      <c r="D2508" s="1">
        <v>42</v>
      </c>
      <c r="E2508" s="1">
        <v>28</v>
      </c>
      <c r="F2508">
        <f t="shared" si="983"/>
        <v>1</v>
      </c>
      <c r="G2508">
        <f t="shared" si="984"/>
        <v>0</v>
      </c>
      <c r="H2508" s="4">
        <v>1.32</v>
      </c>
      <c r="I2508" s="4">
        <v>3.47</v>
      </c>
      <c r="L2508" s="18">
        <f t="shared" si="985"/>
        <v>70</v>
      </c>
      <c r="M2508" s="18">
        <f t="shared" si="986"/>
        <v>25</v>
      </c>
      <c r="N2508" s="18" t="e">
        <f t="shared" si="987"/>
        <v>#DIV/0!</v>
      </c>
      <c r="O2508" s="18" t="e">
        <f t="shared" si="988"/>
        <v>#DIV/0!</v>
      </c>
      <c r="P2508" s="4">
        <f t="shared" si="989"/>
        <v>201312</v>
      </c>
      <c r="Q2508" s="23">
        <f t="shared" si="990"/>
        <v>1.32</v>
      </c>
      <c r="R2508" s="23">
        <f t="shared" si="991"/>
        <v>-3.5298582995951411</v>
      </c>
      <c r="S2508" s="22">
        <f t="shared" si="992"/>
        <v>-2.2098582995951412</v>
      </c>
      <c r="T2508" s="5">
        <f t="shared" si="993"/>
        <v>2.6287878787878789</v>
      </c>
      <c r="W2508" s="5">
        <f t="shared" si="994"/>
        <v>0.32000000000000006</v>
      </c>
      <c r="X2508" s="4">
        <f t="shared" si="995"/>
        <v>-1</v>
      </c>
      <c r="AE2508" s="4" t="e">
        <f t="shared" si="996"/>
        <v>#DIV/0!</v>
      </c>
    </row>
    <row r="2509" spans="1:31" s="3" customFormat="1" x14ac:dyDescent="0.25">
      <c r="A2509" s="9">
        <v>41616</v>
      </c>
      <c r="B2509" s="1" t="s">
        <v>62</v>
      </c>
      <c r="C2509" s="1" t="s">
        <v>41</v>
      </c>
      <c r="D2509" s="1">
        <v>22</v>
      </c>
      <c r="E2509" s="1">
        <v>21</v>
      </c>
      <c r="F2509">
        <f t="shared" si="983"/>
        <v>1</v>
      </c>
      <c r="G2509">
        <f t="shared" si="984"/>
        <v>0</v>
      </c>
      <c r="H2509" s="4">
        <v>1.54</v>
      </c>
      <c r="I2509" s="4">
        <v>2.56</v>
      </c>
      <c r="L2509" s="18">
        <f t="shared" si="985"/>
        <v>60</v>
      </c>
      <c r="M2509" s="18">
        <f t="shared" si="986"/>
        <v>35</v>
      </c>
      <c r="N2509" s="18" t="e">
        <f t="shared" si="987"/>
        <v>#DIV/0!</v>
      </c>
      <c r="O2509" s="18" t="e">
        <f t="shared" si="988"/>
        <v>#DIV/0!</v>
      </c>
      <c r="P2509" s="4">
        <f t="shared" si="989"/>
        <v>201312</v>
      </c>
      <c r="Q2509" s="23">
        <f t="shared" si="990"/>
        <v>1.54</v>
      </c>
      <c r="R2509" s="23">
        <f t="shared" si="991"/>
        <v>-2.4928774928774926</v>
      </c>
      <c r="S2509" s="22">
        <f t="shared" si="992"/>
        <v>-0.95287749287749257</v>
      </c>
      <c r="T2509" s="5">
        <f t="shared" si="993"/>
        <v>1.6623376623376622</v>
      </c>
      <c r="W2509" s="5">
        <f t="shared" si="994"/>
        <v>0.54</v>
      </c>
      <c r="X2509" s="4">
        <f t="shared" si="995"/>
        <v>-1</v>
      </c>
      <c r="AE2509" s="4" t="e">
        <f t="shared" si="996"/>
        <v>#DIV/0!</v>
      </c>
    </row>
    <row r="2510" spans="1:31" s="3" customFormat="1" x14ac:dyDescent="0.25">
      <c r="A2510" s="9">
        <v>41616</v>
      </c>
      <c r="B2510" s="1" t="s">
        <v>52</v>
      </c>
      <c r="C2510" s="1" t="s">
        <v>58</v>
      </c>
      <c r="D2510" s="1">
        <v>27</v>
      </c>
      <c r="E2510" s="1">
        <v>26</v>
      </c>
      <c r="F2510">
        <f t="shared" si="983"/>
        <v>1</v>
      </c>
      <c r="G2510">
        <f t="shared" si="984"/>
        <v>0</v>
      </c>
      <c r="H2510" s="4">
        <v>1.19</v>
      </c>
      <c r="I2510" s="4">
        <v>4.84</v>
      </c>
      <c r="L2510" s="18">
        <f t="shared" si="985"/>
        <v>80</v>
      </c>
      <c r="M2510" s="18">
        <f t="shared" si="986"/>
        <v>20</v>
      </c>
      <c r="N2510" s="18" t="e">
        <f t="shared" si="987"/>
        <v>#DIV/0!</v>
      </c>
      <c r="O2510" s="18" t="e">
        <f t="shared" si="988"/>
        <v>#DIV/0!</v>
      </c>
      <c r="P2510" s="4">
        <f t="shared" si="989"/>
        <v>201312</v>
      </c>
      <c r="Q2510" s="23">
        <f t="shared" si="990"/>
        <v>1.19</v>
      </c>
      <c r="R2510" s="23">
        <f t="shared" si="991"/>
        <v>-5.5235745614035103</v>
      </c>
      <c r="S2510" s="22">
        <f t="shared" si="992"/>
        <v>-4.3335745614035108</v>
      </c>
      <c r="T2510" s="5">
        <f t="shared" si="993"/>
        <v>4.0672268907563023</v>
      </c>
      <c r="W2510" s="5">
        <f t="shared" si="994"/>
        <v>0.18999999999999995</v>
      </c>
      <c r="X2510" s="4">
        <f t="shared" si="995"/>
        <v>-1</v>
      </c>
      <c r="AE2510" s="4" t="e">
        <f t="shared" si="996"/>
        <v>#DIV/0!</v>
      </c>
    </row>
    <row r="2511" spans="1:31" s="3" customFormat="1" x14ac:dyDescent="0.25">
      <c r="A2511" s="9">
        <v>41616</v>
      </c>
      <c r="B2511" s="1" t="s">
        <v>53</v>
      </c>
      <c r="C2511" s="1" t="s">
        <v>54</v>
      </c>
      <c r="D2511" s="1">
        <v>37</v>
      </c>
      <c r="E2511" s="1">
        <v>27</v>
      </c>
      <c r="F2511">
        <f t="shared" si="983"/>
        <v>1</v>
      </c>
      <c r="G2511">
        <f t="shared" si="984"/>
        <v>0</v>
      </c>
      <c r="H2511" s="4">
        <v>1.63</v>
      </c>
      <c r="I2511" s="4">
        <v>2.34</v>
      </c>
      <c r="L2511" s="18">
        <f t="shared" si="985"/>
        <v>60</v>
      </c>
      <c r="M2511" s="18">
        <f t="shared" si="986"/>
        <v>40</v>
      </c>
      <c r="N2511" s="18" t="e">
        <f t="shared" si="987"/>
        <v>#DIV/0!</v>
      </c>
      <c r="O2511" s="18" t="e">
        <f t="shared" si="988"/>
        <v>#DIV/0!</v>
      </c>
      <c r="P2511" s="4">
        <f t="shared" si="989"/>
        <v>201312</v>
      </c>
      <c r="Q2511" s="23">
        <f t="shared" si="990"/>
        <v>1.63</v>
      </c>
      <c r="R2511" s="23">
        <f t="shared" si="991"/>
        <v>-2.3335702440180057</v>
      </c>
      <c r="S2511" s="22">
        <f t="shared" si="992"/>
        <v>-0.70357024401800583</v>
      </c>
      <c r="T2511" s="5">
        <f t="shared" si="993"/>
        <v>1.4355828220858895</v>
      </c>
      <c r="W2511" s="5">
        <f t="shared" si="994"/>
        <v>0.62999999999999989</v>
      </c>
      <c r="X2511" s="4">
        <f t="shared" si="995"/>
        <v>-1</v>
      </c>
      <c r="AE2511" s="4" t="e">
        <f t="shared" si="996"/>
        <v>#DIV/0!</v>
      </c>
    </row>
    <row r="2512" spans="1:31" s="3" customFormat="1" x14ac:dyDescent="0.25">
      <c r="A2512" s="9">
        <v>41616</v>
      </c>
      <c r="B2512" s="1" t="s">
        <v>55</v>
      </c>
      <c r="C2512" s="1" t="s">
        <v>33</v>
      </c>
      <c r="D2512" s="1">
        <v>34</v>
      </c>
      <c r="E2512" s="1">
        <v>20</v>
      </c>
      <c r="F2512">
        <f t="shared" si="983"/>
        <v>1</v>
      </c>
      <c r="G2512">
        <f t="shared" si="984"/>
        <v>0</v>
      </c>
      <c r="H2512" s="4">
        <v>1.7</v>
      </c>
      <c r="I2512" s="4">
        <v>2.2000000000000002</v>
      </c>
      <c r="L2512" s="18">
        <f t="shared" si="985"/>
        <v>50</v>
      </c>
      <c r="M2512" s="18">
        <f t="shared" si="986"/>
        <v>45</v>
      </c>
      <c r="N2512" s="18" t="e">
        <f t="shared" si="987"/>
        <v>#DIV/0!</v>
      </c>
      <c r="O2512" s="18" t="e">
        <f t="shared" si="988"/>
        <v>#DIV/0!</v>
      </c>
      <c r="P2512" s="4">
        <f t="shared" si="989"/>
        <v>201312</v>
      </c>
      <c r="Q2512" s="23">
        <f t="shared" si="990"/>
        <v>1.7</v>
      </c>
      <c r="R2512" s="23">
        <f t="shared" si="991"/>
        <v>-2.2619047619047619</v>
      </c>
      <c r="S2512" s="22">
        <f t="shared" si="992"/>
        <v>-0.56190476190476191</v>
      </c>
      <c r="T2512" s="5">
        <f t="shared" si="993"/>
        <v>1.2941176470588236</v>
      </c>
      <c r="W2512" s="5">
        <f t="shared" si="994"/>
        <v>0.7</v>
      </c>
      <c r="X2512" s="4">
        <f t="shared" si="995"/>
        <v>-1</v>
      </c>
      <c r="AE2512" s="4" t="e">
        <f t="shared" si="996"/>
        <v>#DIV/0!</v>
      </c>
    </row>
    <row r="2513" spans="1:31" s="3" customFormat="1" x14ac:dyDescent="0.25">
      <c r="A2513" s="9">
        <v>41616</v>
      </c>
      <c r="B2513" s="1" t="s">
        <v>57</v>
      </c>
      <c r="C2513" s="1" t="s">
        <v>51</v>
      </c>
      <c r="D2513" s="1">
        <v>28</v>
      </c>
      <c r="E2513" s="1">
        <v>34</v>
      </c>
      <c r="F2513">
        <f t="shared" si="983"/>
        <v>0</v>
      </c>
      <c r="G2513">
        <f t="shared" si="984"/>
        <v>1</v>
      </c>
      <c r="H2513" s="4">
        <v>1.59</v>
      </c>
      <c r="I2513" s="4">
        <v>2.42</v>
      </c>
      <c r="L2513" s="18">
        <f t="shared" si="985"/>
        <v>60</v>
      </c>
      <c r="M2513" s="18">
        <f t="shared" si="986"/>
        <v>40</v>
      </c>
      <c r="N2513" s="18" t="e">
        <f t="shared" si="987"/>
        <v>#DIV/0!</v>
      </c>
      <c r="O2513" s="18" t="e">
        <f t="shared" si="988"/>
        <v>#DIV/0!</v>
      </c>
      <c r="P2513" s="4">
        <f t="shared" si="989"/>
        <v>201312</v>
      </c>
      <c r="Q2513" s="23">
        <f t="shared" si="990"/>
        <v>0.65702479338842978</v>
      </c>
      <c r="R2513" s="23">
        <f t="shared" si="991"/>
        <v>-2.3991406063499641</v>
      </c>
      <c r="S2513" s="22">
        <f t="shared" si="992"/>
        <v>-1.7421158129615342</v>
      </c>
      <c r="T2513" s="5">
        <f t="shared" si="993"/>
        <v>1.5220125786163521</v>
      </c>
      <c r="W2513" s="5">
        <f t="shared" si="994"/>
        <v>-1</v>
      </c>
      <c r="X2513" s="4">
        <f t="shared" si="995"/>
        <v>-1</v>
      </c>
      <c r="AE2513" s="4" t="e">
        <f t="shared" si="996"/>
        <v>#DIV/0!</v>
      </c>
    </row>
    <row r="2514" spans="1:31" s="3" customFormat="1" x14ac:dyDescent="0.25">
      <c r="A2514" s="9">
        <v>41616</v>
      </c>
      <c r="B2514" s="1" t="s">
        <v>39</v>
      </c>
      <c r="C2514" s="1" t="s">
        <v>46</v>
      </c>
      <c r="D2514" s="1">
        <v>27</v>
      </c>
      <c r="E2514" s="1">
        <v>6</v>
      </c>
      <c r="F2514">
        <f t="shared" si="983"/>
        <v>1</v>
      </c>
      <c r="G2514">
        <f t="shared" si="984"/>
        <v>0</v>
      </c>
      <c r="H2514" s="4">
        <v>1.65</v>
      </c>
      <c r="I2514" s="4">
        <v>2.2999999999999998</v>
      </c>
      <c r="L2514" s="18">
        <f t="shared" si="985"/>
        <v>60</v>
      </c>
      <c r="M2514" s="18">
        <f t="shared" si="986"/>
        <v>40</v>
      </c>
      <c r="N2514" s="18" t="e">
        <f t="shared" si="987"/>
        <v>#DIV/0!</v>
      </c>
      <c r="O2514" s="18" t="e">
        <f t="shared" si="988"/>
        <v>#DIV/0!</v>
      </c>
      <c r="P2514" s="4">
        <f t="shared" si="989"/>
        <v>201312</v>
      </c>
      <c r="Q2514" s="23">
        <f t="shared" si="990"/>
        <v>1.65</v>
      </c>
      <c r="R2514" s="23">
        <f t="shared" si="991"/>
        <v>-2.3076923076923084</v>
      </c>
      <c r="S2514" s="22">
        <f t="shared" si="992"/>
        <v>-0.65769230769230846</v>
      </c>
      <c r="T2514" s="5">
        <f t="shared" si="993"/>
        <v>1.3939393939393938</v>
      </c>
      <c r="W2514" s="5">
        <f t="shared" si="994"/>
        <v>0.64999999999999991</v>
      </c>
      <c r="X2514" s="4">
        <f t="shared" si="995"/>
        <v>-1</v>
      </c>
      <c r="AE2514" s="4" t="e">
        <f t="shared" si="996"/>
        <v>#DIV/0!</v>
      </c>
    </row>
    <row r="2515" spans="1:31" s="3" customFormat="1" x14ac:dyDescent="0.25">
      <c r="A2515" s="9">
        <v>41616</v>
      </c>
      <c r="B2515" s="1" t="s">
        <v>48</v>
      </c>
      <c r="C2515" s="1" t="s">
        <v>49</v>
      </c>
      <c r="D2515" s="1">
        <v>10</v>
      </c>
      <c r="E2515" s="1">
        <v>45</v>
      </c>
      <c r="F2515">
        <f t="shared" si="983"/>
        <v>0</v>
      </c>
      <c r="G2515">
        <f t="shared" si="984"/>
        <v>1</v>
      </c>
      <c r="H2515" s="4">
        <v>2.52</v>
      </c>
      <c r="I2515" s="4">
        <v>1.55</v>
      </c>
      <c r="L2515" s="18">
        <f t="shared" si="985"/>
        <v>30</v>
      </c>
      <c r="M2515" s="18">
        <f t="shared" si="986"/>
        <v>60</v>
      </c>
      <c r="N2515" s="18" t="e">
        <f t="shared" si="987"/>
        <v>#DIV/0!</v>
      </c>
      <c r="O2515" s="18" t="e">
        <f t="shared" si="988"/>
        <v>#DIV/0!</v>
      </c>
      <c r="P2515" s="4">
        <f t="shared" si="989"/>
        <v>201312</v>
      </c>
      <c r="Q2515" s="23">
        <f t="shared" si="990"/>
        <v>1.6258064516129032</v>
      </c>
      <c r="R2515" s="23">
        <f t="shared" si="991"/>
        <v>-2.4760765550239237</v>
      </c>
      <c r="S2515" s="22">
        <f t="shared" si="992"/>
        <v>-0.85027010341102049</v>
      </c>
      <c r="T2515" s="5">
        <f t="shared" si="993"/>
        <v>0.61507936507936511</v>
      </c>
      <c r="W2515" s="5">
        <f t="shared" si="994"/>
        <v>-1</v>
      </c>
      <c r="X2515" s="4">
        <f t="shared" si="995"/>
        <v>-1</v>
      </c>
      <c r="AE2515" s="4" t="e">
        <f t="shared" si="996"/>
        <v>#DIV/0!</v>
      </c>
    </row>
    <row r="2516" spans="1:31" s="3" customFormat="1" x14ac:dyDescent="0.25">
      <c r="A2516" s="9">
        <v>41613</v>
      </c>
      <c r="B2516" s="1" t="s">
        <v>56</v>
      </c>
      <c r="C2516" s="1" t="s">
        <v>47</v>
      </c>
      <c r="D2516" s="1">
        <v>27</v>
      </c>
      <c r="E2516" s="1">
        <v>20</v>
      </c>
      <c r="F2516">
        <f t="shared" si="983"/>
        <v>1</v>
      </c>
      <c r="G2516">
        <f t="shared" si="984"/>
        <v>0</v>
      </c>
      <c r="H2516" s="4">
        <v>2.4300000000000002</v>
      </c>
      <c r="I2516" s="4">
        <v>1.59</v>
      </c>
      <c r="L2516" s="18">
        <f t="shared" si="985"/>
        <v>40</v>
      </c>
      <c r="M2516" s="18">
        <f t="shared" si="986"/>
        <v>60</v>
      </c>
      <c r="N2516" s="18" t="e">
        <f t="shared" si="987"/>
        <v>#DIV/0!</v>
      </c>
      <c r="O2516" s="18" t="e">
        <f t="shared" si="988"/>
        <v>#DIV/0!</v>
      </c>
      <c r="P2516" s="4">
        <f t="shared" si="989"/>
        <v>201312</v>
      </c>
      <c r="Q2516" s="23">
        <f t="shared" si="990"/>
        <v>2.4300000000000002</v>
      </c>
      <c r="R2516" s="23">
        <f t="shared" si="991"/>
        <v>-2.3942159535379872</v>
      </c>
      <c r="S2516" s="22">
        <f t="shared" si="992"/>
        <v>3.5784046462012942E-2</v>
      </c>
      <c r="T2516" s="5">
        <f t="shared" si="993"/>
        <v>0.65432098765432101</v>
      </c>
      <c r="W2516" s="5">
        <f t="shared" si="994"/>
        <v>1.4300000000000002</v>
      </c>
      <c r="X2516" s="4">
        <f t="shared" si="995"/>
        <v>-1</v>
      </c>
      <c r="AE2516" s="4" t="e">
        <f t="shared" si="996"/>
        <v>#DIV/0!</v>
      </c>
    </row>
    <row r="2517" spans="1:31" s="3" customFormat="1" x14ac:dyDescent="0.25">
      <c r="A2517" s="9" t="s">
        <v>19</v>
      </c>
      <c r="B2517" s="1" t="s">
        <v>61</v>
      </c>
      <c r="C2517" s="1" t="s">
        <v>42</v>
      </c>
      <c r="D2517" s="1">
        <v>34</v>
      </c>
      <c r="E2517" s="1">
        <v>7</v>
      </c>
      <c r="F2517">
        <f t="shared" si="983"/>
        <v>1</v>
      </c>
      <c r="G2517">
        <f t="shared" si="984"/>
        <v>0</v>
      </c>
      <c r="H2517" s="4">
        <v>1.4166666666666667</v>
      </c>
      <c r="I2517" s="4">
        <v>3</v>
      </c>
      <c r="L2517" s="18">
        <f t="shared" si="985"/>
        <v>70</v>
      </c>
      <c r="M2517" s="18">
        <f t="shared" si="986"/>
        <v>30</v>
      </c>
      <c r="N2517" s="18" t="e">
        <f t="shared" si="987"/>
        <v>#DIV/0!</v>
      </c>
      <c r="O2517" s="18" t="e">
        <f t="shared" si="988"/>
        <v>#DIV/0!</v>
      </c>
      <c r="P2517" s="4">
        <f t="shared" si="989"/>
        <v>201312</v>
      </c>
      <c r="Q2517" s="23">
        <f t="shared" si="990"/>
        <v>1.4166666666666667</v>
      </c>
      <c r="R2517" s="23">
        <f t="shared" si="991"/>
        <v>-2.8999999999999995</v>
      </c>
      <c r="S2517" s="22">
        <f t="shared" si="992"/>
        <v>-1.4833333333333327</v>
      </c>
      <c r="T2517" s="5">
        <f t="shared" si="993"/>
        <v>2.1176470588235294</v>
      </c>
      <c r="W2517" s="5">
        <f t="shared" si="994"/>
        <v>0.41666666666666674</v>
      </c>
      <c r="X2517" s="4">
        <f t="shared" si="995"/>
        <v>-1</v>
      </c>
      <c r="AE2517" s="4" t="e">
        <f t="shared" si="996"/>
        <v>#DIV/0!</v>
      </c>
    </row>
    <row r="2518" spans="1:31" s="3" customFormat="1" x14ac:dyDescent="0.25">
      <c r="A2518" s="9" t="s">
        <v>20</v>
      </c>
      <c r="B2518" s="1" t="s">
        <v>36</v>
      </c>
      <c r="C2518" s="1" t="s">
        <v>50</v>
      </c>
      <c r="D2518" s="1">
        <v>22</v>
      </c>
      <c r="E2518" s="1">
        <v>14</v>
      </c>
      <c r="F2518">
        <f t="shared" si="983"/>
        <v>1</v>
      </c>
      <c r="G2518">
        <f t="shared" si="984"/>
        <v>0</v>
      </c>
      <c r="H2518" s="4">
        <v>1.5405405405405406</v>
      </c>
      <c r="I2518" s="4">
        <v>2.65</v>
      </c>
      <c r="L2518" s="18">
        <f t="shared" si="985"/>
        <v>60</v>
      </c>
      <c r="M2518" s="18">
        <f t="shared" si="986"/>
        <v>35</v>
      </c>
      <c r="N2518" s="18" t="e">
        <f t="shared" si="987"/>
        <v>#DIV/0!</v>
      </c>
      <c r="O2518" s="18" t="e">
        <f t="shared" si="988"/>
        <v>#DIV/0!</v>
      </c>
      <c r="P2518" s="4">
        <f t="shared" si="989"/>
        <v>201312</v>
      </c>
      <c r="Q2518" s="23">
        <f t="shared" si="990"/>
        <v>1.5405405405405406</v>
      </c>
      <c r="R2518" s="23">
        <f t="shared" si="991"/>
        <v>-2.4560606060606061</v>
      </c>
      <c r="S2518" s="22">
        <f t="shared" si="992"/>
        <v>-0.91552006552006548</v>
      </c>
      <c r="T2518" s="5">
        <f t="shared" si="993"/>
        <v>1.7201754385964911</v>
      </c>
      <c r="W2518" s="5">
        <f t="shared" si="994"/>
        <v>0.54054054054054057</v>
      </c>
      <c r="X2518" s="4">
        <f t="shared" si="995"/>
        <v>-1</v>
      </c>
      <c r="AE2518" s="4" t="e">
        <f t="shared" si="996"/>
        <v>#DIV/0!</v>
      </c>
    </row>
    <row r="2519" spans="1:31" s="3" customFormat="1" x14ac:dyDescent="0.25">
      <c r="A2519" s="9" t="s">
        <v>20</v>
      </c>
      <c r="B2519" s="1" t="s">
        <v>49</v>
      </c>
      <c r="C2519" s="1" t="s">
        <v>35</v>
      </c>
      <c r="D2519" s="1">
        <v>28</v>
      </c>
      <c r="E2519" s="1">
        <v>35</v>
      </c>
      <c r="F2519">
        <f t="shared" si="983"/>
        <v>0</v>
      </c>
      <c r="G2519">
        <f t="shared" si="984"/>
        <v>1</v>
      </c>
      <c r="H2519" s="4">
        <v>3.1</v>
      </c>
      <c r="I2519" s="4">
        <v>1.4</v>
      </c>
      <c r="L2519" s="18">
        <f t="shared" si="985"/>
        <v>30</v>
      </c>
      <c r="M2519" s="18">
        <f t="shared" si="986"/>
        <v>70</v>
      </c>
      <c r="N2519" s="18" t="e">
        <f t="shared" si="987"/>
        <v>#DIV/0!</v>
      </c>
      <c r="O2519" s="18" t="e">
        <f t="shared" si="988"/>
        <v>#DIV/0!</v>
      </c>
      <c r="P2519" s="4">
        <f t="shared" si="989"/>
        <v>201312</v>
      </c>
      <c r="Q2519" s="23">
        <f t="shared" si="990"/>
        <v>2.2142857142857144</v>
      </c>
      <c r="R2519" s="23">
        <f t="shared" si="991"/>
        <v>-2.9761904761904767</v>
      </c>
      <c r="S2519" s="22">
        <f t="shared" si="992"/>
        <v>-0.76190476190476231</v>
      </c>
      <c r="T2519" s="5">
        <f t="shared" si="993"/>
        <v>0.45161290322580638</v>
      </c>
      <c r="W2519" s="5">
        <f t="shared" si="994"/>
        <v>-1</v>
      </c>
      <c r="X2519" s="4">
        <f t="shared" si="995"/>
        <v>-1</v>
      </c>
      <c r="AE2519" s="4" t="e">
        <f t="shared" si="996"/>
        <v>#DIV/0!</v>
      </c>
    </row>
    <row r="2520" spans="1:31" s="3" customFormat="1" x14ac:dyDescent="0.25">
      <c r="A2520" s="9" t="s">
        <v>20</v>
      </c>
      <c r="B2520" s="1" t="s">
        <v>58</v>
      </c>
      <c r="C2520" s="1" t="s">
        <v>56</v>
      </c>
      <c r="D2520" s="1">
        <v>28</v>
      </c>
      <c r="E2520" s="1">
        <v>32</v>
      </c>
      <c r="F2520">
        <f t="shared" si="983"/>
        <v>0</v>
      </c>
      <c r="G2520">
        <f t="shared" si="984"/>
        <v>1</v>
      </c>
      <c r="H2520" s="4">
        <v>1.3125</v>
      </c>
      <c r="I2520" s="4">
        <v>3.6</v>
      </c>
      <c r="L2520" s="18">
        <f t="shared" si="985"/>
        <v>70</v>
      </c>
      <c r="M2520" s="18">
        <f t="shared" si="986"/>
        <v>25</v>
      </c>
      <c r="N2520" s="18" t="e">
        <f t="shared" si="987"/>
        <v>#DIV/0!</v>
      </c>
      <c r="O2520" s="18" t="e">
        <f t="shared" si="988"/>
        <v>#DIV/0!</v>
      </c>
      <c r="P2520" s="4">
        <f t="shared" si="989"/>
        <v>201312</v>
      </c>
      <c r="Q2520" s="23">
        <f t="shared" si="990"/>
        <v>0.36458333333333331</v>
      </c>
      <c r="R2520" s="23">
        <f t="shared" si="991"/>
        <v>-3.5846153846153848</v>
      </c>
      <c r="S2520" s="22">
        <f t="shared" si="992"/>
        <v>-3.2200320512820513</v>
      </c>
      <c r="T2520" s="5">
        <f t="shared" si="993"/>
        <v>2.7428571428571429</v>
      </c>
      <c r="W2520" s="5">
        <f t="shared" si="994"/>
        <v>-1</v>
      </c>
      <c r="X2520" s="4">
        <f t="shared" si="995"/>
        <v>-1</v>
      </c>
      <c r="AE2520" s="4" t="e">
        <f t="shared" si="996"/>
        <v>#DIV/0!</v>
      </c>
    </row>
    <row r="2521" spans="1:31" s="3" customFormat="1" x14ac:dyDescent="0.25">
      <c r="A2521" s="9" t="s">
        <v>20</v>
      </c>
      <c r="B2521" s="1" t="s">
        <v>40</v>
      </c>
      <c r="C2521" s="1" t="s">
        <v>39</v>
      </c>
      <c r="D2521" s="1">
        <v>27</v>
      </c>
      <c r="E2521" s="1">
        <v>6</v>
      </c>
      <c r="F2521">
        <f t="shared" si="983"/>
        <v>1</v>
      </c>
      <c r="G2521">
        <f t="shared" si="984"/>
        <v>0</v>
      </c>
      <c r="H2521" s="4">
        <v>1.2439024390243902</v>
      </c>
      <c r="I2521" s="4">
        <v>4.4000000000000004</v>
      </c>
      <c r="L2521" s="18">
        <f t="shared" si="985"/>
        <v>80</v>
      </c>
      <c r="M2521" s="18">
        <f t="shared" si="986"/>
        <v>20</v>
      </c>
      <c r="N2521" s="18" t="e">
        <f t="shared" si="987"/>
        <v>#DIV/0!</v>
      </c>
      <c r="O2521" s="18" t="e">
        <f t="shared" si="988"/>
        <v>#DIV/0!</v>
      </c>
      <c r="P2521" s="4">
        <f t="shared" si="989"/>
        <v>201312</v>
      </c>
      <c r="Q2521" s="23">
        <f t="shared" si="990"/>
        <v>1.2439024390243902</v>
      </c>
      <c r="R2521" s="23">
        <f t="shared" si="991"/>
        <v>-4.3941176470588239</v>
      </c>
      <c r="S2521" s="22">
        <f t="shared" si="992"/>
        <v>-3.1502152080344334</v>
      </c>
      <c r="T2521" s="5">
        <f t="shared" si="993"/>
        <v>3.5372549019607846</v>
      </c>
      <c r="W2521" s="5">
        <f t="shared" si="994"/>
        <v>0.24390243902439024</v>
      </c>
      <c r="X2521" s="4">
        <f t="shared" si="995"/>
        <v>-1</v>
      </c>
      <c r="AE2521" s="4" t="e">
        <f t="shared" si="996"/>
        <v>#DIV/0!</v>
      </c>
    </row>
    <row r="2522" spans="1:31" s="3" customFormat="1" x14ac:dyDescent="0.25">
      <c r="A2522" s="9" t="s">
        <v>20</v>
      </c>
      <c r="B2522" s="1" t="s">
        <v>60</v>
      </c>
      <c r="C2522" s="1" t="s">
        <v>45</v>
      </c>
      <c r="D2522" s="1">
        <v>23</v>
      </c>
      <c r="E2522" s="1">
        <v>20</v>
      </c>
      <c r="F2522">
        <f t="shared" si="983"/>
        <v>1</v>
      </c>
      <c r="G2522">
        <f t="shared" si="984"/>
        <v>0</v>
      </c>
      <c r="H2522" s="4">
        <v>1.8333333333333335</v>
      </c>
      <c r="I2522" s="4">
        <v>2</v>
      </c>
      <c r="L2522" s="18">
        <f t="shared" si="985"/>
        <v>50</v>
      </c>
      <c r="M2522" s="18">
        <f t="shared" si="986"/>
        <v>50</v>
      </c>
      <c r="N2522" s="18" t="e">
        <f t="shared" si="987"/>
        <v>#DIV/0!</v>
      </c>
      <c r="O2522" s="18" t="e">
        <f t="shared" si="988"/>
        <v>#DIV/0!</v>
      </c>
      <c r="P2522" s="4">
        <f t="shared" si="989"/>
        <v>201312</v>
      </c>
      <c r="Q2522" s="23">
        <f t="shared" si="990"/>
        <v>1.8333333333333335</v>
      </c>
      <c r="R2522" s="23">
        <f t="shared" si="991"/>
        <v>-2.1999999999999997</v>
      </c>
      <c r="S2522" s="22">
        <f t="shared" si="992"/>
        <v>-0.36666666666666625</v>
      </c>
      <c r="T2522" s="5">
        <f t="shared" si="993"/>
        <v>1.0909090909090908</v>
      </c>
      <c r="W2522" s="5">
        <f t="shared" si="994"/>
        <v>0.83333333333333348</v>
      </c>
      <c r="X2522" s="4">
        <f t="shared" si="995"/>
        <v>-1</v>
      </c>
      <c r="AE2522" s="4" t="e">
        <f t="shared" si="996"/>
        <v>#DIV/0!</v>
      </c>
    </row>
    <row r="2523" spans="1:31" s="3" customFormat="1" x14ac:dyDescent="0.25">
      <c r="A2523" s="9" t="s">
        <v>20</v>
      </c>
      <c r="B2523" s="1" t="s">
        <v>55</v>
      </c>
      <c r="C2523" s="1" t="s">
        <v>63</v>
      </c>
      <c r="D2523" s="1">
        <v>24</v>
      </c>
      <c r="E2523" s="1">
        <v>21</v>
      </c>
      <c r="F2523">
        <f t="shared" si="983"/>
        <v>1</v>
      </c>
      <c r="G2523">
        <f t="shared" si="984"/>
        <v>0</v>
      </c>
      <c r="H2523" s="4">
        <v>1.5714285714285714</v>
      </c>
      <c r="I2523" s="4">
        <v>2.5499999999999998</v>
      </c>
      <c r="L2523" s="18">
        <f t="shared" si="985"/>
        <v>60</v>
      </c>
      <c r="M2523" s="18">
        <f t="shared" si="986"/>
        <v>35</v>
      </c>
      <c r="N2523" s="18" t="e">
        <f t="shared" si="987"/>
        <v>#DIV/0!</v>
      </c>
      <c r="O2523" s="18" t="e">
        <f t="shared" si="988"/>
        <v>#DIV/0!</v>
      </c>
      <c r="P2523" s="4">
        <f t="shared" si="989"/>
        <v>201312</v>
      </c>
      <c r="Q2523" s="23">
        <f t="shared" si="990"/>
        <v>1.5714285714285714</v>
      </c>
      <c r="R2523" s="23">
        <f t="shared" si="991"/>
        <v>-2.395161290322581</v>
      </c>
      <c r="S2523" s="22">
        <f t="shared" si="992"/>
        <v>-0.82373271889400956</v>
      </c>
      <c r="T2523" s="5">
        <f t="shared" si="993"/>
        <v>1.6227272727272726</v>
      </c>
      <c r="W2523" s="5">
        <f t="shared" si="994"/>
        <v>0.5714285714285714</v>
      </c>
      <c r="X2523" s="4">
        <f t="shared" si="995"/>
        <v>-1</v>
      </c>
      <c r="AE2523" s="4" t="e">
        <f t="shared" si="996"/>
        <v>#DIV/0!</v>
      </c>
    </row>
    <row r="2524" spans="1:31" s="3" customFormat="1" x14ac:dyDescent="0.25">
      <c r="A2524" s="9" t="s">
        <v>20</v>
      </c>
      <c r="B2524" s="1" t="s">
        <v>53</v>
      </c>
      <c r="C2524" s="1" t="s">
        <v>51</v>
      </c>
      <c r="D2524" s="1">
        <v>3</v>
      </c>
      <c r="E2524" s="1">
        <v>23</v>
      </c>
      <c r="F2524">
        <f t="shared" si="983"/>
        <v>0</v>
      </c>
      <c r="G2524">
        <f t="shared" si="984"/>
        <v>1</v>
      </c>
      <c r="H2524" s="4">
        <v>1.7692307692307692</v>
      </c>
      <c r="I2524" s="4">
        <v>2.1</v>
      </c>
      <c r="L2524" s="18">
        <f t="shared" si="985"/>
        <v>50</v>
      </c>
      <c r="M2524" s="18">
        <f t="shared" si="986"/>
        <v>45</v>
      </c>
      <c r="N2524" s="18" t="e">
        <f t="shared" si="987"/>
        <v>#DIV/0!</v>
      </c>
      <c r="O2524" s="18" t="e">
        <f t="shared" si="988"/>
        <v>#DIV/0!</v>
      </c>
      <c r="P2524" s="4">
        <f t="shared" si="989"/>
        <v>201312</v>
      </c>
      <c r="Q2524" s="23">
        <f t="shared" si="990"/>
        <v>0.84249084249084238</v>
      </c>
      <c r="R2524" s="23">
        <f t="shared" si="991"/>
        <v>-2.209090909090909</v>
      </c>
      <c r="S2524" s="22">
        <f t="shared" si="992"/>
        <v>-1.3666000666000666</v>
      </c>
      <c r="T2524" s="5">
        <f t="shared" si="993"/>
        <v>1.1869565217391305</v>
      </c>
      <c r="W2524" s="5">
        <f t="shared" si="994"/>
        <v>-1</v>
      </c>
      <c r="X2524" s="4">
        <f t="shared" si="995"/>
        <v>-1</v>
      </c>
      <c r="AE2524" s="4" t="e">
        <f t="shared" si="996"/>
        <v>#DIV/0!</v>
      </c>
    </row>
    <row r="2525" spans="1:31" s="3" customFormat="1" x14ac:dyDescent="0.25">
      <c r="A2525" s="9" t="s">
        <v>20</v>
      </c>
      <c r="B2525" s="1" t="s">
        <v>46</v>
      </c>
      <c r="C2525" s="1" t="s">
        <v>41</v>
      </c>
      <c r="D2525" s="1">
        <v>31</v>
      </c>
      <c r="E2525" s="1">
        <v>34</v>
      </c>
      <c r="F2525">
        <f t="shared" si="983"/>
        <v>0</v>
      </c>
      <c r="G2525">
        <f t="shared" si="984"/>
        <v>1</v>
      </c>
      <c r="H2525" s="4">
        <v>1.5882352941176472</v>
      </c>
      <c r="I2525" s="4">
        <v>2.5</v>
      </c>
      <c r="L2525" s="18">
        <f t="shared" si="985"/>
        <v>60</v>
      </c>
      <c r="M2525" s="18">
        <f t="shared" si="986"/>
        <v>40</v>
      </c>
      <c r="N2525" s="18" t="e">
        <f t="shared" si="987"/>
        <v>#DIV/0!</v>
      </c>
      <c r="O2525" s="18" t="e">
        <f t="shared" si="988"/>
        <v>#DIV/0!</v>
      </c>
      <c r="P2525" s="4">
        <f t="shared" si="989"/>
        <v>201312</v>
      </c>
      <c r="Q2525" s="23">
        <f t="shared" si="990"/>
        <v>0.6352941176470589</v>
      </c>
      <c r="R2525" s="23">
        <f t="shared" si="991"/>
        <v>-2.3666666666666663</v>
      </c>
      <c r="S2525" s="22">
        <f t="shared" si="992"/>
        <v>-1.7313725490196075</v>
      </c>
      <c r="T2525" s="5">
        <f t="shared" si="993"/>
        <v>1.574074074074074</v>
      </c>
      <c r="W2525" s="5">
        <f t="shared" si="994"/>
        <v>-1</v>
      </c>
      <c r="X2525" s="4">
        <f t="shared" si="995"/>
        <v>-1</v>
      </c>
      <c r="AE2525" s="4" t="e">
        <f t="shared" si="996"/>
        <v>#DIV/0!</v>
      </c>
    </row>
    <row r="2526" spans="1:31" s="3" customFormat="1" x14ac:dyDescent="0.25">
      <c r="A2526" s="9" t="s">
        <v>20</v>
      </c>
      <c r="B2526" s="1" t="s">
        <v>38</v>
      </c>
      <c r="C2526" s="1" t="s">
        <v>59</v>
      </c>
      <c r="D2526" s="1">
        <v>23</v>
      </c>
      <c r="E2526" s="1">
        <v>13</v>
      </c>
      <c r="F2526">
        <f t="shared" si="983"/>
        <v>1</v>
      </c>
      <c r="G2526">
        <f t="shared" si="984"/>
        <v>0</v>
      </c>
      <c r="H2526" s="4">
        <v>1.25</v>
      </c>
      <c r="I2526" s="4">
        <v>4.3</v>
      </c>
      <c r="L2526" s="18">
        <f t="shared" si="985"/>
        <v>80</v>
      </c>
      <c r="M2526" s="18">
        <f t="shared" si="986"/>
        <v>20</v>
      </c>
      <c r="N2526" s="18" t="e">
        <f t="shared" si="987"/>
        <v>#DIV/0!</v>
      </c>
      <c r="O2526" s="18" t="e">
        <f t="shared" si="988"/>
        <v>#DIV/0!</v>
      </c>
      <c r="P2526" s="4">
        <f t="shared" si="989"/>
        <v>201312</v>
      </c>
      <c r="Q2526" s="23">
        <f t="shared" si="990"/>
        <v>1.25</v>
      </c>
      <c r="R2526" s="23">
        <f t="shared" si="991"/>
        <v>-4.3030303030303028</v>
      </c>
      <c r="S2526" s="22">
        <f t="shared" si="992"/>
        <v>-3.0530303030303028</v>
      </c>
      <c r="T2526" s="5">
        <f t="shared" si="993"/>
        <v>3.44</v>
      </c>
      <c r="W2526" s="5">
        <f t="shared" si="994"/>
        <v>0.25</v>
      </c>
      <c r="X2526" s="4">
        <f t="shared" si="995"/>
        <v>-1</v>
      </c>
      <c r="AE2526" s="4" t="e">
        <f t="shared" si="996"/>
        <v>#DIV/0!</v>
      </c>
    </row>
    <row r="2527" spans="1:31" s="3" customFormat="1" x14ac:dyDescent="0.25">
      <c r="A2527" s="9" t="s">
        <v>20</v>
      </c>
      <c r="B2527" s="1" t="s">
        <v>47</v>
      </c>
      <c r="C2527" s="1" t="s">
        <v>52</v>
      </c>
      <c r="D2527" s="1">
        <v>31</v>
      </c>
      <c r="E2527" s="1">
        <v>34</v>
      </c>
      <c r="F2527">
        <f t="shared" si="983"/>
        <v>0</v>
      </c>
      <c r="G2527">
        <f t="shared" si="984"/>
        <v>1</v>
      </c>
      <c r="H2527" s="4">
        <v>4.0999999999999996</v>
      </c>
      <c r="I2527" s="4">
        <v>1.2702702702702702</v>
      </c>
      <c r="L2527" s="18">
        <f t="shared" si="985"/>
        <v>20</v>
      </c>
      <c r="M2527" s="18">
        <f t="shared" si="986"/>
        <v>75</v>
      </c>
      <c r="N2527" s="18" t="e">
        <f t="shared" si="987"/>
        <v>#DIV/0!</v>
      </c>
      <c r="O2527" s="18" t="e">
        <f t="shared" si="988"/>
        <v>#DIV/0!</v>
      </c>
      <c r="P2527" s="4">
        <f t="shared" si="989"/>
        <v>201312</v>
      </c>
      <c r="Q2527" s="23">
        <f t="shared" si="990"/>
        <v>3.2276595744680852</v>
      </c>
      <c r="R2527" s="23">
        <f t="shared" si="991"/>
        <v>-4.022580645161292</v>
      </c>
      <c r="S2527" s="22">
        <f t="shared" si="992"/>
        <v>-0.79492107069320683</v>
      </c>
      <c r="T2527" s="5">
        <f t="shared" si="993"/>
        <v>0.3098220171390903</v>
      </c>
      <c r="W2527" s="5">
        <f t="shared" si="994"/>
        <v>-1</v>
      </c>
      <c r="X2527" s="4">
        <f t="shared" si="995"/>
        <v>-1</v>
      </c>
      <c r="AE2527" s="4" t="e">
        <f t="shared" si="996"/>
        <v>#DIV/0!</v>
      </c>
    </row>
    <row r="2528" spans="1:31" s="3" customFormat="1" x14ac:dyDescent="0.25">
      <c r="A2528" s="9" t="s">
        <v>20</v>
      </c>
      <c r="B2528" s="1" t="s">
        <v>64</v>
      </c>
      <c r="C2528" s="1" t="s">
        <v>44</v>
      </c>
      <c r="D2528" s="1">
        <v>10</v>
      </c>
      <c r="E2528" s="1">
        <v>17</v>
      </c>
      <c r="F2528">
        <f t="shared" si="983"/>
        <v>0</v>
      </c>
      <c r="G2528">
        <f t="shared" si="984"/>
        <v>1</v>
      </c>
      <c r="H2528" s="4">
        <v>1.8333333333333335</v>
      </c>
      <c r="I2528" s="4">
        <v>2</v>
      </c>
      <c r="L2528" s="18">
        <f t="shared" si="985"/>
        <v>50</v>
      </c>
      <c r="M2528" s="18">
        <f t="shared" si="986"/>
        <v>50</v>
      </c>
      <c r="N2528" s="18" t="e">
        <f t="shared" si="987"/>
        <v>#DIV/0!</v>
      </c>
      <c r="O2528" s="18" t="e">
        <f t="shared" si="988"/>
        <v>#DIV/0!</v>
      </c>
      <c r="P2528" s="4">
        <f t="shared" si="989"/>
        <v>201312</v>
      </c>
      <c r="Q2528" s="23">
        <f t="shared" si="990"/>
        <v>0.91666666666666674</v>
      </c>
      <c r="R2528" s="23">
        <f t="shared" si="991"/>
        <v>-2.1999999999999997</v>
      </c>
      <c r="S2528" s="22">
        <f t="shared" si="992"/>
        <v>-1.283333333333333</v>
      </c>
      <c r="T2528" s="5">
        <f t="shared" si="993"/>
        <v>1.0909090909090908</v>
      </c>
      <c r="W2528" s="5">
        <f t="shared" si="994"/>
        <v>-1</v>
      </c>
      <c r="X2528" s="4">
        <f t="shared" si="995"/>
        <v>-1</v>
      </c>
      <c r="AE2528" s="4" t="e">
        <f t="shared" si="996"/>
        <v>#DIV/0!</v>
      </c>
    </row>
    <row r="2529" spans="1:31" s="3" customFormat="1" x14ac:dyDescent="0.25">
      <c r="A2529" s="9" t="s">
        <v>20</v>
      </c>
      <c r="B2529" s="1" t="s">
        <v>48</v>
      </c>
      <c r="C2529" s="1" t="s">
        <v>34</v>
      </c>
      <c r="D2529" s="1">
        <v>17</v>
      </c>
      <c r="E2529" s="1">
        <v>24</v>
      </c>
      <c r="F2529">
        <f t="shared" si="983"/>
        <v>0</v>
      </c>
      <c r="G2529">
        <f t="shared" si="984"/>
        <v>1</v>
      </c>
      <c r="H2529" s="4">
        <v>2</v>
      </c>
      <c r="I2529" s="4">
        <v>1.8333333333333335</v>
      </c>
      <c r="L2529" s="18">
        <f t="shared" si="985"/>
        <v>50</v>
      </c>
      <c r="M2529" s="18">
        <f t="shared" si="986"/>
        <v>50</v>
      </c>
      <c r="N2529" s="18" t="e">
        <f t="shared" si="987"/>
        <v>#DIV/0!</v>
      </c>
      <c r="O2529" s="18" t="e">
        <f t="shared" si="988"/>
        <v>#DIV/0!</v>
      </c>
      <c r="P2529" s="4">
        <f t="shared" si="989"/>
        <v>201312</v>
      </c>
      <c r="Q2529" s="23">
        <f t="shared" si="990"/>
        <v>1.0909090909090908</v>
      </c>
      <c r="R2529" s="23">
        <f t="shared" si="991"/>
        <v>-2.1999999999999997</v>
      </c>
      <c r="S2529" s="22">
        <f t="shared" si="992"/>
        <v>-1.1090909090909089</v>
      </c>
      <c r="T2529" s="5">
        <f t="shared" si="993"/>
        <v>0.91666666666666674</v>
      </c>
      <c r="W2529" s="5">
        <f t="shared" si="994"/>
        <v>-1</v>
      </c>
      <c r="X2529" s="4">
        <f t="shared" si="995"/>
        <v>-1</v>
      </c>
      <c r="AE2529" s="4" t="e">
        <f t="shared" si="996"/>
        <v>#DIV/0!</v>
      </c>
    </row>
    <row r="2530" spans="1:31" s="3" customFormat="1" x14ac:dyDescent="0.25">
      <c r="A2530" s="9">
        <v>41606</v>
      </c>
      <c r="B2530" s="1" t="s">
        <v>43</v>
      </c>
      <c r="C2530" s="1" t="s">
        <v>57</v>
      </c>
      <c r="D2530" s="1">
        <v>22</v>
      </c>
      <c r="E2530" s="1">
        <v>20</v>
      </c>
      <c r="F2530">
        <f t="shared" si="983"/>
        <v>1</v>
      </c>
      <c r="G2530">
        <f t="shared" si="984"/>
        <v>0</v>
      </c>
      <c r="H2530" s="4">
        <v>1.63</v>
      </c>
      <c r="I2530" s="4">
        <v>2.34</v>
      </c>
      <c r="L2530" s="18">
        <f t="shared" si="985"/>
        <v>60</v>
      </c>
      <c r="M2530" s="18">
        <f t="shared" si="986"/>
        <v>40</v>
      </c>
      <c r="N2530" s="18" t="e">
        <f t="shared" si="987"/>
        <v>#DIV/0!</v>
      </c>
      <c r="O2530" s="18" t="e">
        <f t="shared" si="988"/>
        <v>#DIV/0!</v>
      </c>
      <c r="P2530" s="4">
        <f t="shared" si="989"/>
        <v>201311</v>
      </c>
      <c r="Q2530" s="23">
        <f t="shared" si="990"/>
        <v>1.63</v>
      </c>
      <c r="R2530" s="23">
        <f t="shared" si="991"/>
        <v>-2.3335702440180057</v>
      </c>
      <c r="S2530" s="22">
        <f t="shared" si="992"/>
        <v>-0.70357024401800583</v>
      </c>
      <c r="T2530" s="5">
        <f t="shared" si="993"/>
        <v>1.4355828220858895</v>
      </c>
      <c r="W2530" s="5">
        <f t="shared" si="994"/>
        <v>0.62999999999999989</v>
      </c>
      <c r="X2530" s="4">
        <f t="shared" si="995"/>
        <v>-1</v>
      </c>
      <c r="AE2530" s="4" t="e">
        <f t="shared" si="996"/>
        <v>#DIV/0!</v>
      </c>
    </row>
    <row r="2531" spans="1:31" s="3" customFormat="1" x14ac:dyDescent="0.25">
      <c r="A2531" s="9">
        <v>41606</v>
      </c>
      <c r="B2531" s="1" t="s">
        <v>37</v>
      </c>
      <c r="C2531" s="1" t="s">
        <v>54</v>
      </c>
      <c r="D2531" s="1">
        <v>31</v>
      </c>
      <c r="E2531" s="1">
        <v>24</v>
      </c>
      <c r="F2531">
        <f t="shared" si="983"/>
        <v>1</v>
      </c>
      <c r="G2531">
        <f t="shared" si="984"/>
        <v>0</v>
      </c>
      <c r="H2531" s="4">
        <v>1.22</v>
      </c>
      <c r="I2531" s="4">
        <v>4.5</v>
      </c>
      <c r="L2531" s="18">
        <f t="shared" si="985"/>
        <v>80</v>
      </c>
      <c r="M2531" s="18">
        <f t="shared" si="986"/>
        <v>20</v>
      </c>
      <c r="N2531" s="18" t="e">
        <f t="shared" si="987"/>
        <v>#DIV/0!</v>
      </c>
      <c r="O2531" s="18" t="e">
        <f t="shared" si="988"/>
        <v>#DIV/0!</v>
      </c>
      <c r="P2531" s="4">
        <f t="shared" si="989"/>
        <v>201311</v>
      </c>
      <c r="Q2531" s="23">
        <f t="shared" si="990"/>
        <v>1.22</v>
      </c>
      <c r="R2531" s="23">
        <f t="shared" si="991"/>
        <v>-4.8311688311688314</v>
      </c>
      <c r="S2531" s="22">
        <f t="shared" si="992"/>
        <v>-3.6111688311688317</v>
      </c>
      <c r="T2531" s="5">
        <f t="shared" si="993"/>
        <v>3.6885245901639343</v>
      </c>
      <c r="W2531" s="5">
        <f t="shared" si="994"/>
        <v>0.21999999999999997</v>
      </c>
      <c r="X2531" s="4">
        <f t="shared" si="995"/>
        <v>-1</v>
      </c>
      <c r="AE2531" s="4" t="e">
        <f t="shared" si="996"/>
        <v>#DIV/0!</v>
      </c>
    </row>
    <row r="2532" spans="1:31" s="3" customFormat="1" x14ac:dyDescent="0.25">
      <c r="A2532" s="9">
        <v>41606</v>
      </c>
      <c r="B2532" s="1" t="s">
        <v>33</v>
      </c>
      <c r="C2532" s="1" t="s">
        <v>62</v>
      </c>
      <c r="D2532" s="1">
        <v>40</v>
      </c>
      <c r="E2532" s="1">
        <v>10</v>
      </c>
      <c r="F2532">
        <f t="shared" si="983"/>
        <v>1</v>
      </c>
      <c r="G2532">
        <f t="shared" si="984"/>
        <v>0</v>
      </c>
      <c r="H2532" s="4">
        <v>1.35</v>
      </c>
      <c r="I2532" s="4">
        <v>3.27</v>
      </c>
      <c r="L2532" s="18">
        <f t="shared" si="985"/>
        <v>70</v>
      </c>
      <c r="M2532" s="18">
        <f t="shared" si="986"/>
        <v>30</v>
      </c>
      <c r="N2532" s="18" t="e">
        <f t="shared" si="987"/>
        <v>#DIV/0!</v>
      </c>
      <c r="O2532" s="18" t="e">
        <f t="shared" si="988"/>
        <v>#DIV/0!</v>
      </c>
      <c r="P2532" s="4">
        <f t="shared" si="989"/>
        <v>201311</v>
      </c>
      <c r="Q2532" s="23">
        <f t="shared" si="990"/>
        <v>1.35</v>
      </c>
      <c r="R2532" s="23">
        <f t="shared" si="991"/>
        <v>-3.2976714915040897</v>
      </c>
      <c r="S2532" s="22">
        <f t="shared" si="992"/>
        <v>-1.9476714915040896</v>
      </c>
      <c r="T2532" s="5">
        <f t="shared" si="993"/>
        <v>2.4222222222222221</v>
      </c>
      <c r="W2532" s="5">
        <f t="shared" si="994"/>
        <v>0.35000000000000009</v>
      </c>
      <c r="X2532" s="4">
        <f t="shared" si="995"/>
        <v>-1</v>
      </c>
      <c r="AE2532" s="4" t="e">
        <f t="shared" si="996"/>
        <v>#DIV/0!</v>
      </c>
    </row>
    <row r="2533" spans="1:31" s="3" customFormat="1" x14ac:dyDescent="0.25">
      <c r="A2533" s="9">
        <v>41603</v>
      </c>
      <c r="B2533" s="1" t="s">
        <v>48</v>
      </c>
      <c r="C2533" s="1" t="s">
        <v>38</v>
      </c>
      <c r="D2533" s="1">
        <v>6</v>
      </c>
      <c r="E2533" s="1">
        <v>27</v>
      </c>
      <c r="F2533">
        <f t="shared" si="983"/>
        <v>0</v>
      </c>
      <c r="G2533">
        <f t="shared" si="984"/>
        <v>1</v>
      </c>
      <c r="H2533" s="4">
        <v>3.01</v>
      </c>
      <c r="I2533" s="4">
        <v>1.41</v>
      </c>
      <c r="L2533" s="18">
        <f t="shared" si="985"/>
        <v>30</v>
      </c>
      <c r="M2533" s="18">
        <f t="shared" si="986"/>
        <v>70</v>
      </c>
      <c r="N2533" s="18" t="e">
        <f t="shared" si="987"/>
        <v>#DIV/0!</v>
      </c>
      <c r="O2533" s="18" t="e">
        <f t="shared" si="988"/>
        <v>#DIV/0!</v>
      </c>
      <c r="P2533" s="4">
        <f t="shared" si="989"/>
        <v>201311</v>
      </c>
      <c r="Q2533" s="23">
        <f t="shared" si="990"/>
        <v>2.1347517730496453</v>
      </c>
      <c r="R2533" s="23">
        <f t="shared" si="991"/>
        <v>-2.9365368280548481</v>
      </c>
      <c r="S2533" s="22">
        <f t="shared" si="992"/>
        <v>-0.80178505500520281</v>
      </c>
      <c r="T2533" s="5">
        <f t="shared" si="993"/>
        <v>0.46843853820598008</v>
      </c>
      <c r="W2533" s="5">
        <f t="shared" si="994"/>
        <v>-1</v>
      </c>
      <c r="X2533" s="4">
        <f t="shared" si="995"/>
        <v>-1</v>
      </c>
      <c r="AE2533" s="4" t="e">
        <f t="shared" si="996"/>
        <v>#DIV/0!</v>
      </c>
    </row>
    <row r="2534" spans="1:31" s="3" customFormat="1" x14ac:dyDescent="0.25">
      <c r="A2534" s="9">
        <v>41602</v>
      </c>
      <c r="B2534" s="1" t="s">
        <v>52</v>
      </c>
      <c r="C2534" s="1" t="s">
        <v>35</v>
      </c>
      <c r="D2534" s="1">
        <v>34</v>
      </c>
      <c r="E2534" s="1">
        <v>31</v>
      </c>
      <c r="F2534">
        <f t="shared" si="983"/>
        <v>1</v>
      </c>
      <c r="G2534">
        <f t="shared" si="984"/>
        <v>0</v>
      </c>
      <c r="H2534" s="4">
        <v>1.95</v>
      </c>
      <c r="I2534" s="4">
        <v>1.88</v>
      </c>
      <c r="L2534" s="18">
        <f t="shared" si="985"/>
        <v>50</v>
      </c>
      <c r="M2534" s="18">
        <f t="shared" si="986"/>
        <v>50</v>
      </c>
      <c r="N2534" s="18" t="e">
        <f t="shared" si="987"/>
        <v>#DIV/0!</v>
      </c>
      <c r="O2534" s="18" t="e">
        <f t="shared" si="988"/>
        <v>#DIV/0!</v>
      </c>
      <c r="P2534" s="4">
        <f t="shared" si="989"/>
        <v>201311</v>
      </c>
      <c r="Q2534" s="23">
        <f t="shared" si="990"/>
        <v>1.95</v>
      </c>
      <c r="R2534" s="23">
        <f t="shared" si="991"/>
        <v>-2.1889952153110048</v>
      </c>
      <c r="S2534" s="22">
        <f t="shared" si="992"/>
        <v>-0.23899521531100487</v>
      </c>
      <c r="T2534" s="5">
        <f t="shared" si="993"/>
        <v>0.96410256410256412</v>
      </c>
      <c r="W2534" s="5">
        <f t="shared" si="994"/>
        <v>0.95</v>
      </c>
      <c r="X2534" s="4">
        <f t="shared" si="995"/>
        <v>-1</v>
      </c>
      <c r="AE2534" s="4" t="e">
        <f t="shared" si="996"/>
        <v>#DIV/0!</v>
      </c>
    </row>
    <row r="2535" spans="1:31" s="3" customFormat="1" x14ac:dyDescent="0.25">
      <c r="A2535" s="9">
        <v>41602</v>
      </c>
      <c r="B2535" s="1" t="s">
        <v>34</v>
      </c>
      <c r="C2535" s="1" t="s">
        <v>37</v>
      </c>
      <c r="D2535" s="1">
        <v>21</v>
      </c>
      <c r="E2535" s="1">
        <v>24</v>
      </c>
      <c r="F2535">
        <f t="shared" si="983"/>
        <v>0</v>
      </c>
      <c r="G2535">
        <f t="shared" si="984"/>
        <v>1</v>
      </c>
      <c r="H2535" s="4">
        <v>1.69</v>
      </c>
      <c r="I2535" s="4">
        <v>2.2200000000000002</v>
      </c>
      <c r="L2535" s="18">
        <f t="shared" si="985"/>
        <v>50</v>
      </c>
      <c r="M2535" s="18">
        <f t="shared" si="986"/>
        <v>45</v>
      </c>
      <c r="N2535" s="18" t="e">
        <f t="shared" si="987"/>
        <v>#DIV/0!</v>
      </c>
      <c r="O2535" s="18" t="e">
        <f t="shared" si="988"/>
        <v>#DIV/0!</v>
      </c>
      <c r="P2535" s="4">
        <f t="shared" si="989"/>
        <v>201311</v>
      </c>
      <c r="Q2535" s="23">
        <f t="shared" si="990"/>
        <v>0.76126126126126115</v>
      </c>
      <c r="R2535" s="23">
        <f t="shared" si="991"/>
        <v>-2.2689474934663818</v>
      </c>
      <c r="S2535" s="22">
        <f t="shared" si="992"/>
        <v>-1.5076862322051205</v>
      </c>
      <c r="T2535" s="5">
        <f t="shared" si="993"/>
        <v>1.3136094674556213</v>
      </c>
      <c r="W2535" s="5">
        <f t="shared" si="994"/>
        <v>-1</v>
      </c>
      <c r="X2535" s="4">
        <f t="shared" si="995"/>
        <v>-1</v>
      </c>
      <c r="AE2535" s="4" t="e">
        <f t="shared" si="996"/>
        <v>#DIV/0!</v>
      </c>
    </row>
    <row r="2536" spans="1:31" s="3" customFormat="1" x14ac:dyDescent="0.25">
      <c r="A2536" s="9">
        <v>41602</v>
      </c>
      <c r="B2536" s="1" t="s">
        <v>63</v>
      </c>
      <c r="C2536" s="1" t="s">
        <v>36</v>
      </c>
      <c r="D2536" s="1">
        <v>40</v>
      </c>
      <c r="E2536" s="1">
        <v>11</v>
      </c>
      <c r="F2536">
        <f t="shared" si="983"/>
        <v>1</v>
      </c>
      <c r="G2536">
        <f t="shared" si="984"/>
        <v>0</v>
      </c>
      <c r="H2536" s="4">
        <v>1.56</v>
      </c>
      <c r="I2536" s="4">
        <v>2.52</v>
      </c>
      <c r="L2536" s="18">
        <f t="shared" si="985"/>
        <v>60</v>
      </c>
      <c r="M2536" s="18">
        <f t="shared" si="986"/>
        <v>35</v>
      </c>
      <c r="N2536" s="18" t="e">
        <f t="shared" si="987"/>
        <v>#DIV/0!</v>
      </c>
      <c r="O2536" s="18" t="e">
        <f t="shared" si="988"/>
        <v>#DIV/0!</v>
      </c>
      <c r="P2536" s="4">
        <f t="shared" si="989"/>
        <v>201311</v>
      </c>
      <c r="Q2536" s="23">
        <f t="shared" si="990"/>
        <v>1.56</v>
      </c>
      <c r="R2536" s="23">
        <f t="shared" si="991"/>
        <v>-2.4436090225563909</v>
      </c>
      <c r="S2536" s="22">
        <f t="shared" si="992"/>
        <v>-0.88360902255639084</v>
      </c>
      <c r="T2536" s="5">
        <f t="shared" si="993"/>
        <v>1.6153846153846154</v>
      </c>
      <c r="W2536" s="5">
        <f t="shared" si="994"/>
        <v>0.56000000000000005</v>
      </c>
      <c r="X2536" s="4">
        <f t="shared" si="995"/>
        <v>-1</v>
      </c>
      <c r="AE2536" s="4" t="e">
        <f t="shared" si="996"/>
        <v>#DIV/0!</v>
      </c>
    </row>
    <row r="2537" spans="1:31" s="3" customFormat="1" x14ac:dyDescent="0.25">
      <c r="A2537" s="9">
        <v>41602</v>
      </c>
      <c r="B2537" s="1" t="s">
        <v>54</v>
      </c>
      <c r="C2537" s="1" t="s">
        <v>50</v>
      </c>
      <c r="D2537" s="1">
        <v>19</v>
      </c>
      <c r="E2537" s="1">
        <v>23</v>
      </c>
      <c r="F2537">
        <f t="shared" si="983"/>
        <v>0</v>
      </c>
      <c r="G2537">
        <f t="shared" si="984"/>
        <v>1</v>
      </c>
      <c r="H2537" s="4">
        <v>2.2999999999999998</v>
      </c>
      <c r="I2537" s="4">
        <v>1.65</v>
      </c>
      <c r="L2537" s="18">
        <f t="shared" si="985"/>
        <v>40</v>
      </c>
      <c r="M2537" s="18">
        <f t="shared" si="986"/>
        <v>60</v>
      </c>
      <c r="N2537" s="18" t="e">
        <f t="shared" si="987"/>
        <v>#DIV/0!</v>
      </c>
      <c r="O2537" s="18" t="e">
        <f t="shared" si="988"/>
        <v>#DIV/0!</v>
      </c>
      <c r="P2537" s="4">
        <f t="shared" si="989"/>
        <v>201311</v>
      </c>
      <c r="Q2537" s="23">
        <f t="shared" si="990"/>
        <v>1.3939393939393938</v>
      </c>
      <c r="R2537" s="23">
        <f t="shared" si="991"/>
        <v>-2.3076923076923084</v>
      </c>
      <c r="S2537" s="22">
        <f t="shared" si="992"/>
        <v>-0.91375291375291456</v>
      </c>
      <c r="T2537" s="5">
        <f t="shared" si="993"/>
        <v>0.71739130434782605</v>
      </c>
      <c r="W2537" s="5">
        <f t="shared" si="994"/>
        <v>-1</v>
      </c>
      <c r="X2537" s="4">
        <f t="shared" si="995"/>
        <v>-1</v>
      </c>
      <c r="AE2537" s="4" t="e">
        <f t="shared" si="996"/>
        <v>#DIV/0!</v>
      </c>
    </row>
    <row r="2538" spans="1:31" s="3" customFormat="1" x14ac:dyDescent="0.25">
      <c r="A2538" s="9">
        <v>41602</v>
      </c>
      <c r="B2538" s="1" t="s">
        <v>43</v>
      </c>
      <c r="C2538" s="1" t="s">
        <v>53</v>
      </c>
      <c r="D2538" s="1">
        <v>19</v>
      </c>
      <c r="E2538" s="1">
        <v>3</v>
      </c>
      <c r="F2538">
        <f t="shared" si="983"/>
        <v>1</v>
      </c>
      <c r="G2538">
        <f t="shared" si="984"/>
        <v>0</v>
      </c>
      <c r="H2538" s="4">
        <v>1.46</v>
      </c>
      <c r="I2538" s="4">
        <v>2.79</v>
      </c>
      <c r="L2538" s="18">
        <f t="shared" si="985"/>
        <v>60</v>
      </c>
      <c r="M2538" s="18">
        <f t="shared" si="986"/>
        <v>35</v>
      </c>
      <c r="N2538" s="18" t="e">
        <f t="shared" si="987"/>
        <v>#DIV/0!</v>
      </c>
      <c r="O2538" s="18" t="e">
        <f t="shared" si="988"/>
        <v>#DIV/0!</v>
      </c>
      <c r="P2538" s="4">
        <f t="shared" si="989"/>
        <v>201311</v>
      </c>
      <c r="Q2538" s="23">
        <f t="shared" si="990"/>
        <v>1.46</v>
      </c>
      <c r="R2538" s="23">
        <f t="shared" si="991"/>
        <v>-2.7325722613553562</v>
      </c>
      <c r="S2538" s="22">
        <f t="shared" si="992"/>
        <v>-1.2725722613553563</v>
      </c>
      <c r="T2538" s="5">
        <f t="shared" si="993"/>
        <v>1.9109589041095891</v>
      </c>
      <c r="W2538" s="5">
        <f t="shared" si="994"/>
        <v>0.45999999999999996</v>
      </c>
      <c r="X2538" s="4">
        <f t="shared" si="995"/>
        <v>-1</v>
      </c>
      <c r="AE2538" s="4" t="e">
        <f t="shared" si="996"/>
        <v>#DIV/0!</v>
      </c>
    </row>
    <row r="2539" spans="1:31" s="3" customFormat="1" x14ac:dyDescent="0.25">
      <c r="A2539" s="9">
        <v>41602</v>
      </c>
      <c r="B2539" s="1" t="s">
        <v>58</v>
      </c>
      <c r="C2539" s="1" t="s">
        <v>57</v>
      </c>
      <c r="D2539" s="1">
        <v>11</v>
      </c>
      <c r="E2539" s="1">
        <v>27</v>
      </c>
      <c r="F2539">
        <f t="shared" si="983"/>
        <v>0</v>
      </c>
      <c r="G2539">
        <f t="shared" si="984"/>
        <v>1</v>
      </c>
      <c r="H2539" s="4">
        <v>1.71</v>
      </c>
      <c r="I2539" s="4">
        <v>2.19</v>
      </c>
      <c r="L2539" s="18">
        <f t="shared" si="985"/>
        <v>50</v>
      </c>
      <c r="M2539" s="18">
        <f t="shared" si="986"/>
        <v>45</v>
      </c>
      <c r="N2539" s="18" t="e">
        <f t="shared" si="987"/>
        <v>#DIV/0!</v>
      </c>
      <c r="O2539" s="18" t="e">
        <f t="shared" si="988"/>
        <v>#DIV/0!</v>
      </c>
      <c r="P2539" s="4">
        <f t="shared" si="989"/>
        <v>201311</v>
      </c>
      <c r="Q2539" s="23">
        <f t="shared" si="990"/>
        <v>0.78082191780821919</v>
      </c>
      <c r="R2539" s="23">
        <f t="shared" si="991"/>
        <v>-2.2487868386791336</v>
      </c>
      <c r="S2539" s="22">
        <f t="shared" si="992"/>
        <v>-1.4679649208709145</v>
      </c>
      <c r="T2539" s="5">
        <f t="shared" si="993"/>
        <v>1.2807017543859649</v>
      </c>
      <c r="W2539" s="5">
        <f t="shared" si="994"/>
        <v>-1</v>
      </c>
      <c r="X2539" s="4">
        <f t="shared" si="995"/>
        <v>-1</v>
      </c>
      <c r="AE2539" s="4" t="e">
        <f t="shared" si="996"/>
        <v>#DIV/0!</v>
      </c>
    </row>
    <row r="2540" spans="1:31" s="3" customFormat="1" x14ac:dyDescent="0.25">
      <c r="A2540" s="9">
        <v>41602</v>
      </c>
      <c r="B2540" s="1" t="s">
        <v>33</v>
      </c>
      <c r="C2540" s="1" t="s">
        <v>39</v>
      </c>
      <c r="D2540" s="1">
        <v>21</v>
      </c>
      <c r="E2540" s="1">
        <v>24</v>
      </c>
      <c r="F2540">
        <f t="shared" si="983"/>
        <v>0</v>
      </c>
      <c r="G2540">
        <f t="shared" si="984"/>
        <v>1</v>
      </c>
      <c r="H2540" s="4">
        <v>1.28</v>
      </c>
      <c r="I2540" s="4">
        <v>3.8</v>
      </c>
      <c r="L2540" s="18">
        <f t="shared" si="985"/>
        <v>70</v>
      </c>
      <c r="M2540" s="18">
        <f t="shared" si="986"/>
        <v>25</v>
      </c>
      <c r="N2540" s="18" t="e">
        <f t="shared" si="987"/>
        <v>#DIV/0!</v>
      </c>
      <c r="O2540" s="18" t="e">
        <f t="shared" si="988"/>
        <v>#DIV/0!</v>
      </c>
      <c r="P2540" s="4">
        <f t="shared" si="989"/>
        <v>201311</v>
      </c>
      <c r="Q2540" s="23">
        <f t="shared" si="990"/>
        <v>0.33684210526315794</v>
      </c>
      <c r="R2540" s="23">
        <f t="shared" si="991"/>
        <v>-3.9285714285714284</v>
      </c>
      <c r="S2540" s="22">
        <f t="shared" si="992"/>
        <v>-3.5917293233082703</v>
      </c>
      <c r="T2540" s="5">
        <f t="shared" si="993"/>
        <v>2.96875</v>
      </c>
      <c r="W2540" s="5">
        <f t="shared" si="994"/>
        <v>-1</v>
      </c>
      <c r="X2540" s="4">
        <f t="shared" si="995"/>
        <v>-1</v>
      </c>
      <c r="AE2540" s="4" t="e">
        <f t="shared" si="996"/>
        <v>#DIV/0!</v>
      </c>
    </row>
    <row r="2541" spans="1:31" s="3" customFormat="1" x14ac:dyDescent="0.25">
      <c r="A2541" s="9">
        <v>41602</v>
      </c>
      <c r="B2541" s="1" t="s">
        <v>62</v>
      </c>
      <c r="C2541" s="1" t="s">
        <v>60</v>
      </c>
      <c r="D2541" s="1">
        <v>26</v>
      </c>
      <c r="E2541" s="1">
        <v>26</v>
      </c>
      <c r="F2541">
        <f t="shared" si="983"/>
        <v>0</v>
      </c>
      <c r="G2541">
        <f t="shared" si="984"/>
        <v>0</v>
      </c>
      <c r="H2541" s="4">
        <v>1.4</v>
      </c>
      <c r="I2541" s="4">
        <v>3.04</v>
      </c>
      <c r="L2541" s="18">
        <f t="shared" si="985"/>
        <v>70</v>
      </c>
      <c r="M2541" s="18">
        <f t="shared" si="986"/>
        <v>30</v>
      </c>
      <c r="N2541" s="18" t="e">
        <f t="shared" si="987"/>
        <v>#DIV/0!</v>
      </c>
      <c r="O2541" s="18" t="e">
        <f t="shared" si="988"/>
        <v>#DIV/0!</v>
      </c>
      <c r="P2541" s="4">
        <f t="shared" si="989"/>
        <v>201311</v>
      </c>
      <c r="Q2541" s="23">
        <f t="shared" si="990"/>
        <v>0.46052631578947367</v>
      </c>
      <c r="R2541" s="23">
        <f t="shared" si="991"/>
        <v>-2.990196078431373</v>
      </c>
      <c r="S2541" s="22">
        <f t="shared" si="992"/>
        <v>-2.5296697626418991</v>
      </c>
      <c r="T2541" s="5">
        <f t="shared" si="993"/>
        <v>2.1714285714285717</v>
      </c>
      <c r="W2541" s="5">
        <f t="shared" si="994"/>
        <v>-1</v>
      </c>
      <c r="X2541" s="4">
        <f t="shared" si="995"/>
        <v>-1</v>
      </c>
      <c r="AE2541" s="4" t="e">
        <f t="shared" si="996"/>
        <v>#DIV/0!</v>
      </c>
    </row>
    <row r="2542" spans="1:31" s="3" customFormat="1" x14ac:dyDescent="0.25">
      <c r="A2542" s="9">
        <v>41602</v>
      </c>
      <c r="B2542" s="1" t="s">
        <v>47</v>
      </c>
      <c r="C2542" s="1" t="s">
        <v>56</v>
      </c>
      <c r="D2542" s="1">
        <v>6</v>
      </c>
      <c r="E2542" s="1">
        <v>13</v>
      </c>
      <c r="F2542">
        <f t="shared" si="983"/>
        <v>0</v>
      </c>
      <c r="G2542">
        <f t="shared" si="984"/>
        <v>1</v>
      </c>
      <c r="H2542" s="4">
        <v>1.21</v>
      </c>
      <c r="I2542" s="4">
        <v>4.6500000000000004</v>
      </c>
      <c r="L2542" s="18">
        <f t="shared" si="985"/>
        <v>80</v>
      </c>
      <c r="M2542" s="18">
        <f t="shared" si="986"/>
        <v>20</v>
      </c>
      <c r="N2542" s="18" t="e">
        <f t="shared" si="987"/>
        <v>#DIV/0!</v>
      </c>
      <c r="O2542" s="18" t="e">
        <f t="shared" si="988"/>
        <v>#DIV/0!</v>
      </c>
      <c r="P2542" s="4">
        <f t="shared" si="989"/>
        <v>201311</v>
      </c>
      <c r="Q2542" s="23">
        <f t="shared" si="990"/>
        <v>0.26021505376344084</v>
      </c>
      <c r="R2542" s="23">
        <f t="shared" si="991"/>
        <v>-5.035877364644489</v>
      </c>
      <c r="S2542" s="22">
        <f t="shared" si="992"/>
        <v>-4.7756623108810485</v>
      </c>
      <c r="T2542" s="5">
        <f t="shared" si="993"/>
        <v>3.8429752066115705</v>
      </c>
      <c r="W2542" s="5">
        <f t="shared" si="994"/>
        <v>-1</v>
      </c>
      <c r="X2542" s="4">
        <f t="shared" si="995"/>
        <v>-1</v>
      </c>
      <c r="AE2542" s="4" t="e">
        <f t="shared" si="996"/>
        <v>#DIV/0!</v>
      </c>
    </row>
    <row r="2543" spans="1:31" s="3" customFormat="1" x14ac:dyDescent="0.25">
      <c r="A2543" s="9">
        <v>41602</v>
      </c>
      <c r="B2543" s="1" t="s">
        <v>49</v>
      </c>
      <c r="C2543" s="1" t="s">
        <v>64</v>
      </c>
      <c r="D2543" s="1">
        <v>38</v>
      </c>
      <c r="E2543" s="1">
        <v>41</v>
      </c>
      <c r="F2543">
        <f t="shared" si="983"/>
        <v>0</v>
      </c>
      <c r="G2543">
        <f t="shared" si="984"/>
        <v>1</v>
      </c>
      <c r="H2543" s="4">
        <v>1.53</v>
      </c>
      <c r="I2543" s="4">
        <v>2.58</v>
      </c>
      <c r="L2543" s="18">
        <f t="shared" si="985"/>
        <v>60</v>
      </c>
      <c r="M2543" s="18">
        <f t="shared" si="986"/>
        <v>35</v>
      </c>
      <c r="N2543" s="18" t="e">
        <f t="shared" si="987"/>
        <v>#DIV/0!</v>
      </c>
      <c r="O2543" s="18" t="e">
        <f t="shared" si="988"/>
        <v>#DIV/0!</v>
      </c>
      <c r="P2543" s="4">
        <f t="shared" si="989"/>
        <v>201311</v>
      </c>
      <c r="Q2543" s="23">
        <f t="shared" si="990"/>
        <v>0.59302325581395343</v>
      </c>
      <c r="R2543" s="23">
        <f t="shared" si="991"/>
        <v>-2.5197038452352518</v>
      </c>
      <c r="S2543" s="22">
        <f t="shared" si="992"/>
        <v>-1.9266805894212984</v>
      </c>
      <c r="T2543" s="5">
        <f t="shared" si="993"/>
        <v>1.6862745098039216</v>
      </c>
      <c r="W2543" s="5">
        <f t="shared" si="994"/>
        <v>-1</v>
      </c>
      <c r="X2543" s="4">
        <f t="shared" si="995"/>
        <v>-1</v>
      </c>
      <c r="AE2543" s="4" t="e">
        <f t="shared" si="996"/>
        <v>#DIV/0!</v>
      </c>
    </row>
    <row r="2544" spans="1:31" s="3" customFormat="1" x14ac:dyDescent="0.25">
      <c r="A2544" s="9">
        <v>41602</v>
      </c>
      <c r="B2544" s="1" t="s">
        <v>51</v>
      </c>
      <c r="C2544" s="1" t="s">
        <v>40</v>
      </c>
      <c r="D2544" s="1">
        <v>16</v>
      </c>
      <c r="E2544" s="1">
        <v>20</v>
      </c>
      <c r="F2544">
        <f t="shared" si="983"/>
        <v>0</v>
      </c>
      <c r="G2544">
        <f t="shared" si="984"/>
        <v>1</v>
      </c>
      <c r="H2544" s="4">
        <v>2.77</v>
      </c>
      <c r="I2544" s="4">
        <v>1.47</v>
      </c>
      <c r="L2544" s="18">
        <f t="shared" si="985"/>
        <v>30</v>
      </c>
      <c r="M2544" s="18">
        <f t="shared" si="986"/>
        <v>65</v>
      </c>
      <c r="N2544" s="18" t="e">
        <f t="shared" si="987"/>
        <v>#DIV/0!</v>
      </c>
      <c r="O2544" s="18" t="e">
        <f t="shared" si="988"/>
        <v>#DIV/0!</v>
      </c>
      <c r="P2544" s="4">
        <f t="shared" si="989"/>
        <v>201311</v>
      </c>
      <c r="Q2544" s="23">
        <f t="shared" si="990"/>
        <v>1.8843537414965987</v>
      </c>
      <c r="R2544" s="23">
        <f t="shared" si="991"/>
        <v>-2.6926313258805146</v>
      </c>
      <c r="S2544" s="22">
        <f t="shared" si="992"/>
        <v>-0.80827758438391584</v>
      </c>
      <c r="T2544" s="5">
        <f t="shared" si="993"/>
        <v>0.53068592057761732</v>
      </c>
      <c r="W2544" s="5">
        <f t="shared" si="994"/>
        <v>-1</v>
      </c>
      <c r="X2544" s="4">
        <f t="shared" si="995"/>
        <v>-1</v>
      </c>
      <c r="AE2544" s="4" t="e">
        <f t="shared" si="996"/>
        <v>#DIV/0!</v>
      </c>
    </row>
    <row r="2545" spans="1:31" s="3" customFormat="1" x14ac:dyDescent="0.25">
      <c r="A2545" s="9">
        <v>41602</v>
      </c>
      <c r="B2545" s="1" t="s">
        <v>59</v>
      </c>
      <c r="C2545" s="1" t="s">
        <v>45</v>
      </c>
      <c r="D2545" s="1">
        <v>42</v>
      </c>
      <c r="E2545" s="1">
        <v>21</v>
      </c>
      <c r="F2545">
        <f t="shared" si="983"/>
        <v>1</v>
      </c>
      <c r="G2545">
        <f t="shared" si="984"/>
        <v>0</v>
      </c>
      <c r="H2545" s="4">
        <v>1.78</v>
      </c>
      <c r="I2545" s="4">
        <v>2.08</v>
      </c>
      <c r="L2545" s="18">
        <f t="shared" si="985"/>
        <v>50</v>
      </c>
      <c r="M2545" s="18">
        <f t="shared" si="986"/>
        <v>45</v>
      </c>
      <c r="N2545" s="18" t="e">
        <f t="shared" si="987"/>
        <v>#DIV/0!</v>
      </c>
      <c r="O2545" s="18" t="e">
        <f t="shared" si="988"/>
        <v>#DIV/0!</v>
      </c>
      <c r="P2545" s="4">
        <f t="shared" si="989"/>
        <v>201311</v>
      </c>
      <c r="Q2545" s="23">
        <f t="shared" si="990"/>
        <v>1.78</v>
      </c>
      <c r="R2545" s="23">
        <f t="shared" si="991"/>
        <v>-2.2079772079772075</v>
      </c>
      <c r="S2545" s="22">
        <f t="shared" si="992"/>
        <v>-0.42797720797720751</v>
      </c>
      <c r="T2545" s="5">
        <f t="shared" si="993"/>
        <v>1.1685393258426966</v>
      </c>
      <c r="W2545" s="5">
        <f t="shared" si="994"/>
        <v>0.78</v>
      </c>
      <c r="X2545" s="4">
        <f t="shared" si="995"/>
        <v>-1</v>
      </c>
      <c r="AE2545" s="4" t="e">
        <f t="shared" si="996"/>
        <v>#DIV/0!</v>
      </c>
    </row>
    <row r="2546" spans="1:31" s="3" customFormat="1" x14ac:dyDescent="0.25">
      <c r="A2546" s="9">
        <v>41599</v>
      </c>
      <c r="B2546" s="1" t="s">
        <v>41</v>
      </c>
      <c r="C2546" s="1" t="s">
        <v>42</v>
      </c>
      <c r="D2546" s="1">
        <v>13</v>
      </c>
      <c r="E2546" s="1">
        <v>17</v>
      </c>
      <c r="F2546">
        <f t="shared" si="983"/>
        <v>0</v>
      </c>
      <c r="G2546">
        <f t="shared" si="984"/>
        <v>1</v>
      </c>
      <c r="H2546" s="4">
        <v>3.99</v>
      </c>
      <c r="I2546" s="4">
        <v>1.26</v>
      </c>
      <c r="L2546" s="18">
        <f t="shared" si="985"/>
        <v>20</v>
      </c>
      <c r="M2546" s="18">
        <f t="shared" si="986"/>
        <v>75</v>
      </c>
      <c r="N2546" s="18" t="e">
        <f t="shared" si="987"/>
        <v>#DIV/0!</v>
      </c>
      <c r="O2546" s="18" t="e">
        <f t="shared" si="988"/>
        <v>#DIV/0!</v>
      </c>
      <c r="P2546" s="4">
        <f t="shared" si="989"/>
        <v>201311</v>
      </c>
      <c r="Q2546" s="23">
        <f t="shared" si="990"/>
        <v>3.166666666666667</v>
      </c>
      <c r="R2546" s="23">
        <f t="shared" si="991"/>
        <v>-4.1806020066889626</v>
      </c>
      <c r="S2546" s="22">
        <f t="shared" si="992"/>
        <v>-1.0139353400222957</v>
      </c>
      <c r="T2546" s="5">
        <f t="shared" si="993"/>
        <v>0.31578947368421051</v>
      </c>
      <c r="W2546" s="5">
        <f t="shared" si="994"/>
        <v>-1</v>
      </c>
      <c r="X2546" s="4">
        <f t="shared" si="995"/>
        <v>-1</v>
      </c>
      <c r="AE2546" s="4" t="e">
        <f t="shared" si="996"/>
        <v>#DIV/0!</v>
      </c>
    </row>
    <row r="2547" spans="1:31" s="3" customFormat="1" x14ac:dyDescent="0.25">
      <c r="A2547" s="9">
        <v>41596</v>
      </c>
      <c r="B2547" s="1" t="s">
        <v>40</v>
      </c>
      <c r="C2547" s="1" t="s">
        <v>52</v>
      </c>
      <c r="D2547" s="1">
        <v>24</v>
      </c>
      <c r="E2547" s="1">
        <v>20</v>
      </c>
      <c r="F2547">
        <f t="shared" si="983"/>
        <v>1</v>
      </c>
      <c r="G2547">
        <f t="shared" si="984"/>
        <v>0</v>
      </c>
      <c r="H2547" s="4">
        <v>1.6666666666666665</v>
      </c>
      <c r="I2547" s="4">
        <v>2.2999999999999998</v>
      </c>
      <c r="L2547" s="18">
        <f t="shared" si="985"/>
        <v>60</v>
      </c>
      <c r="M2547" s="18">
        <f t="shared" si="986"/>
        <v>40</v>
      </c>
      <c r="N2547" s="18" t="e">
        <f t="shared" si="987"/>
        <v>#DIV/0!</v>
      </c>
      <c r="O2547" s="18" t="e">
        <f t="shared" si="988"/>
        <v>#DIV/0!</v>
      </c>
      <c r="P2547" s="4">
        <f t="shared" si="989"/>
        <v>201311</v>
      </c>
      <c r="Q2547" s="23">
        <f t="shared" si="990"/>
        <v>1.6666666666666665</v>
      </c>
      <c r="R2547" s="23">
        <f t="shared" si="991"/>
        <v>-2.2692307692307701</v>
      </c>
      <c r="S2547" s="22">
        <f t="shared" si="992"/>
        <v>-0.60256410256410353</v>
      </c>
      <c r="T2547" s="5">
        <f t="shared" si="993"/>
        <v>1.3800000000000001</v>
      </c>
      <c r="W2547" s="5">
        <f t="shared" si="994"/>
        <v>0.66666666666666652</v>
      </c>
      <c r="X2547" s="4">
        <f t="shared" si="995"/>
        <v>-1</v>
      </c>
      <c r="AE2547" s="4" t="e">
        <f t="shared" si="996"/>
        <v>#DIV/0!</v>
      </c>
    </row>
    <row r="2548" spans="1:31" s="3" customFormat="1" x14ac:dyDescent="0.25">
      <c r="A2548" s="9">
        <v>41595</v>
      </c>
      <c r="B2548" s="1" t="s">
        <v>39</v>
      </c>
      <c r="C2548" s="1" t="s">
        <v>41</v>
      </c>
      <c r="D2548" s="1">
        <v>41</v>
      </c>
      <c r="E2548" s="1">
        <v>28</v>
      </c>
      <c r="F2548">
        <f t="shared" si="983"/>
        <v>1</v>
      </c>
      <c r="G2548">
        <f t="shared" si="984"/>
        <v>0</v>
      </c>
      <c r="H2548" s="4">
        <v>1.7407407407407407</v>
      </c>
      <c r="I2548" s="4">
        <v>2.15</v>
      </c>
      <c r="L2548" s="18">
        <f t="shared" si="985"/>
        <v>50</v>
      </c>
      <c r="M2548" s="18">
        <f t="shared" si="986"/>
        <v>45</v>
      </c>
      <c r="N2548" s="18" t="e">
        <f t="shared" si="987"/>
        <v>#DIV/0!</v>
      </c>
      <c r="O2548" s="18" t="e">
        <f t="shared" si="988"/>
        <v>#DIV/0!</v>
      </c>
      <c r="P2548" s="4">
        <f t="shared" si="989"/>
        <v>201311</v>
      </c>
      <c r="Q2548" s="23">
        <f t="shared" si="990"/>
        <v>1.7407407407407407</v>
      </c>
      <c r="R2548" s="23">
        <f t="shared" si="991"/>
        <v>-2.2195652173913043</v>
      </c>
      <c r="S2548" s="22">
        <f t="shared" si="992"/>
        <v>-0.4788244766505636</v>
      </c>
      <c r="T2548" s="5">
        <f t="shared" si="993"/>
        <v>1.2351063829787234</v>
      </c>
      <c r="W2548" s="5">
        <f t="shared" si="994"/>
        <v>0.7407407407407407</v>
      </c>
      <c r="X2548" s="4">
        <f t="shared" si="995"/>
        <v>-1</v>
      </c>
      <c r="AE2548" s="4" t="e">
        <f t="shared" si="996"/>
        <v>#DIV/0!</v>
      </c>
    </row>
    <row r="2549" spans="1:31" s="3" customFormat="1" x14ac:dyDescent="0.25">
      <c r="A2549" s="9">
        <v>41595</v>
      </c>
      <c r="B2549" s="1" t="s">
        <v>46</v>
      </c>
      <c r="C2549" s="1" t="s">
        <v>53</v>
      </c>
      <c r="D2549" s="1">
        <v>37</v>
      </c>
      <c r="E2549" s="1">
        <v>14</v>
      </c>
      <c r="F2549">
        <f t="shared" si="983"/>
        <v>1</v>
      </c>
      <c r="G2549">
        <f t="shared" si="984"/>
        <v>0</v>
      </c>
      <c r="H2549" s="4">
        <v>2.1</v>
      </c>
      <c r="I2549" s="4">
        <v>1.7692307692307692</v>
      </c>
      <c r="L2549" s="18">
        <f t="shared" si="985"/>
        <v>40</v>
      </c>
      <c r="M2549" s="18">
        <f t="shared" si="986"/>
        <v>55</v>
      </c>
      <c r="N2549" s="18" t="e">
        <f t="shared" si="987"/>
        <v>#DIV/0!</v>
      </c>
      <c r="O2549" s="18" t="e">
        <f t="shared" si="988"/>
        <v>#DIV/0!</v>
      </c>
      <c r="P2549" s="4">
        <f t="shared" si="989"/>
        <v>201311</v>
      </c>
      <c r="Q2549" s="23">
        <f t="shared" si="990"/>
        <v>2.1</v>
      </c>
      <c r="R2549" s="23">
        <f t="shared" si="991"/>
        <v>-2.209090909090909</v>
      </c>
      <c r="S2549" s="22">
        <f t="shared" si="992"/>
        <v>-0.10909090909090891</v>
      </c>
      <c r="T2549" s="5">
        <f t="shared" si="993"/>
        <v>0.84249084249084238</v>
      </c>
      <c r="W2549" s="5">
        <f t="shared" si="994"/>
        <v>1.1000000000000001</v>
      </c>
      <c r="X2549" s="4">
        <f t="shared" si="995"/>
        <v>-1</v>
      </c>
      <c r="AE2549" s="4" t="e">
        <f t="shared" si="996"/>
        <v>#DIV/0!</v>
      </c>
    </row>
    <row r="2550" spans="1:31" s="3" customFormat="1" x14ac:dyDescent="0.25">
      <c r="A2550" s="9">
        <v>41595</v>
      </c>
      <c r="B2550" s="1" t="s">
        <v>57</v>
      </c>
      <c r="C2550" s="1" t="s">
        <v>33</v>
      </c>
      <c r="D2550" s="1">
        <v>37</v>
      </c>
      <c r="E2550" s="1">
        <v>27</v>
      </c>
      <c r="F2550">
        <f t="shared" si="983"/>
        <v>1</v>
      </c>
      <c r="G2550">
        <f t="shared" si="984"/>
        <v>0</v>
      </c>
      <c r="H2550" s="4">
        <v>2.4</v>
      </c>
      <c r="I2550" s="4">
        <v>1.625</v>
      </c>
      <c r="L2550" s="18">
        <f t="shared" si="985"/>
        <v>40</v>
      </c>
      <c r="M2550" s="18">
        <f t="shared" si="986"/>
        <v>60</v>
      </c>
      <c r="N2550" s="18" t="e">
        <f t="shared" si="987"/>
        <v>#DIV/0!</v>
      </c>
      <c r="O2550" s="18" t="e">
        <f t="shared" si="988"/>
        <v>#DIV/0!</v>
      </c>
      <c r="P2550" s="4">
        <f t="shared" si="989"/>
        <v>201311</v>
      </c>
      <c r="Q2550" s="23">
        <f t="shared" si="990"/>
        <v>2.4</v>
      </c>
      <c r="R2550" s="23">
        <f t="shared" si="991"/>
        <v>-2.3142857142857145</v>
      </c>
      <c r="S2550" s="22">
        <f t="shared" si="992"/>
        <v>8.571428571428541E-2</v>
      </c>
      <c r="T2550" s="5">
        <f t="shared" si="993"/>
        <v>0.67708333333333337</v>
      </c>
      <c r="W2550" s="5">
        <f t="shared" si="994"/>
        <v>1.4</v>
      </c>
      <c r="X2550" s="4">
        <f t="shared" si="995"/>
        <v>-1</v>
      </c>
      <c r="AE2550" s="4" t="e">
        <f t="shared" si="996"/>
        <v>#DIV/0!</v>
      </c>
    </row>
    <row r="2551" spans="1:31" s="3" customFormat="1" x14ac:dyDescent="0.25">
      <c r="A2551" s="9">
        <v>41595</v>
      </c>
      <c r="B2551" s="1" t="s">
        <v>55</v>
      </c>
      <c r="C2551" s="1" t="s">
        <v>48</v>
      </c>
      <c r="D2551" s="1">
        <v>24</v>
      </c>
      <c r="E2551" s="1">
        <v>16</v>
      </c>
      <c r="F2551">
        <f t="shared" si="983"/>
        <v>1</v>
      </c>
      <c r="G2551">
        <f t="shared" si="984"/>
        <v>0</v>
      </c>
      <c r="H2551" s="4">
        <v>1.4545454545454546</v>
      </c>
      <c r="I2551" s="4">
        <v>2.8</v>
      </c>
      <c r="L2551" s="18">
        <f t="shared" si="985"/>
        <v>60</v>
      </c>
      <c r="M2551" s="18">
        <f t="shared" si="986"/>
        <v>35</v>
      </c>
      <c r="N2551" s="18" t="e">
        <f t="shared" si="987"/>
        <v>#DIV/0!</v>
      </c>
      <c r="O2551" s="18" t="e">
        <f t="shared" si="988"/>
        <v>#DIV/0!</v>
      </c>
      <c r="P2551" s="4">
        <f t="shared" si="989"/>
        <v>201311</v>
      </c>
      <c r="Q2551" s="23">
        <f t="shared" si="990"/>
        <v>1.4545454545454546</v>
      </c>
      <c r="R2551" s="23">
        <f t="shared" si="991"/>
        <v>-2.7555555555555555</v>
      </c>
      <c r="S2551" s="22">
        <f t="shared" si="992"/>
        <v>-1.3010101010101009</v>
      </c>
      <c r="T2551" s="5">
        <f t="shared" si="993"/>
        <v>1.9249999999999998</v>
      </c>
      <c r="W2551" s="5">
        <f t="shared" si="994"/>
        <v>0.45454545454545459</v>
      </c>
      <c r="X2551" s="4">
        <f t="shared" si="995"/>
        <v>-1</v>
      </c>
      <c r="AE2551" s="4" t="e">
        <f t="shared" si="996"/>
        <v>#DIV/0!</v>
      </c>
    </row>
    <row r="2552" spans="1:31" s="3" customFormat="1" x14ac:dyDescent="0.25">
      <c r="A2552" s="9">
        <v>41595</v>
      </c>
      <c r="B2552" s="1" t="s">
        <v>51</v>
      </c>
      <c r="C2552" s="1" t="s">
        <v>64</v>
      </c>
      <c r="D2552" s="1">
        <v>20</v>
      </c>
      <c r="E2552" s="1">
        <v>16</v>
      </c>
      <c r="F2552">
        <f t="shared" si="983"/>
        <v>1</v>
      </c>
      <c r="G2552">
        <f t="shared" si="984"/>
        <v>0</v>
      </c>
      <c r="H2552" s="4">
        <v>2.25</v>
      </c>
      <c r="I2552" s="4">
        <v>1.6896551724137931</v>
      </c>
      <c r="L2552" s="18">
        <f t="shared" si="985"/>
        <v>40</v>
      </c>
      <c r="M2552" s="18">
        <f t="shared" si="986"/>
        <v>55</v>
      </c>
      <c r="N2552" s="18" t="e">
        <f t="shared" si="987"/>
        <v>#DIV/0!</v>
      </c>
      <c r="O2552" s="18" t="e">
        <f t="shared" si="988"/>
        <v>#DIV/0!</v>
      </c>
      <c r="P2552" s="4">
        <f t="shared" si="989"/>
        <v>201311</v>
      </c>
      <c r="Q2552" s="23">
        <f t="shared" si="990"/>
        <v>2.25</v>
      </c>
      <c r="R2552" s="23">
        <f t="shared" si="991"/>
        <v>-2.25</v>
      </c>
      <c r="S2552" s="22">
        <f t="shared" si="992"/>
        <v>0</v>
      </c>
      <c r="T2552" s="5">
        <f t="shared" si="993"/>
        <v>0.75095785440613028</v>
      </c>
      <c r="W2552" s="5">
        <f t="shared" si="994"/>
        <v>1.25</v>
      </c>
      <c r="X2552" s="4">
        <f t="shared" si="995"/>
        <v>-1</v>
      </c>
      <c r="AE2552" s="4" t="e">
        <f t="shared" si="996"/>
        <v>#DIV/0!</v>
      </c>
    </row>
    <row r="2553" spans="1:31" s="3" customFormat="1" x14ac:dyDescent="0.25">
      <c r="A2553" s="9">
        <v>41595</v>
      </c>
      <c r="B2553" s="1" t="s">
        <v>45</v>
      </c>
      <c r="C2553" s="1" t="s">
        <v>43</v>
      </c>
      <c r="D2553" s="1">
        <v>23</v>
      </c>
      <c r="E2553" s="1">
        <v>20</v>
      </c>
      <c r="F2553">
        <f t="shared" si="983"/>
        <v>1</v>
      </c>
      <c r="G2553">
        <f t="shared" si="984"/>
        <v>0</v>
      </c>
      <c r="H2553" s="4">
        <v>1.5714285714285714</v>
      </c>
      <c r="I2553" s="4">
        <v>2.5499999999999998</v>
      </c>
      <c r="L2553" s="18">
        <f t="shared" si="985"/>
        <v>60</v>
      </c>
      <c r="M2553" s="18">
        <f t="shared" si="986"/>
        <v>35</v>
      </c>
      <c r="N2553" s="18" t="e">
        <f t="shared" si="987"/>
        <v>#DIV/0!</v>
      </c>
      <c r="O2553" s="18" t="e">
        <f t="shared" si="988"/>
        <v>#DIV/0!</v>
      </c>
      <c r="P2553" s="4">
        <f t="shared" si="989"/>
        <v>201311</v>
      </c>
      <c r="Q2553" s="23">
        <f t="shared" si="990"/>
        <v>1.5714285714285714</v>
      </c>
      <c r="R2553" s="23">
        <f t="shared" si="991"/>
        <v>-2.395161290322581</v>
      </c>
      <c r="S2553" s="22">
        <f t="shared" si="992"/>
        <v>-0.82373271889400956</v>
      </c>
      <c r="T2553" s="5">
        <f t="shared" si="993"/>
        <v>1.6227272727272726</v>
      </c>
      <c r="W2553" s="5">
        <f t="shared" si="994"/>
        <v>0.5714285714285714</v>
      </c>
      <c r="X2553" s="4">
        <f t="shared" si="995"/>
        <v>-1</v>
      </c>
      <c r="AE2553" s="4" t="e">
        <f t="shared" si="996"/>
        <v>#DIV/0!</v>
      </c>
    </row>
    <row r="2554" spans="1:31" s="3" customFormat="1" x14ac:dyDescent="0.25">
      <c r="A2554" s="9">
        <v>41595</v>
      </c>
      <c r="B2554" s="1" t="s">
        <v>44</v>
      </c>
      <c r="C2554" s="1" t="s">
        <v>58</v>
      </c>
      <c r="D2554" s="1">
        <v>41</v>
      </c>
      <c r="E2554" s="1">
        <v>20</v>
      </c>
      <c r="F2554">
        <f t="shared" si="983"/>
        <v>1</v>
      </c>
      <c r="G2554">
        <f t="shared" si="984"/>
        <v>0</v>
      </c>
      <c r="H2554" s="4">
        <v>1.4347826086956521</v>
      </c>
      <c r="I2554" s="4">
        <v>2.9</v>
      </c>
      <c r="L2554" s="18">
        <f t="shared" si="985"/>
        <v>60</v>
      </c>
      <c r="M2554" s="18">
        <f t="shared" si="986"/>
        <v>30</v>
      </c>
      <c r="N2554" s="18" t="e">
        <f t="shared" si="987"/>
        <v>#DIV/0!</v>
      </c>
      <c r="O2554" s="18" t="e">
        <f t="shared" si="988"/>
        <v>#DIV/0!</v>
      </c>
      <c r="P2554" s="4">
        <f t="shared" si="989"/>
        <v>201311</v>
      </c>
      <c r="Q2554" s="23">
        <f t="shared" si="990"/>
        <v>1.4347826086956521</v>
      </c>
      <c r="R2554" s="23">
        <f t="shared" si="991"/>
        <v>-2.8263157894736843</v>
      </c>
      <c r="S2554" s="22">
        <f t="shared" si="992"/>
        <v>-1.3915331807780322</v>
      </c>
      <c r="T2554" s="5">
        <f t="shared" si="993"/>
        <v>2.0212121212121215</v>
      </c>
      <c r="W2554" s="5">
        <f t="shared" si="994"/>
        <v>0.43478260869565211</v>
      </c>
      <c r="X2554" s="4">
        <f t="shared" si="995"/>
        <v>-1</v>
      </c>
      <c r="AE2554" s="4" t="e">
        <f t="shared" si="996"/>
        <v>#DIV/0!</v>
      </c>
    </row>
    <row r="2555" spans="1:31" s="3" customFormat="1" x14ac:dyDescent="0.25">
      <c r="A2555" s="9">
        <v>41595</v>
      </c>
      <c r="B2555" s="1" t="s">
        <v>47</v>
      </c>
      <c r="C2555" s="1" t="s">
        <v>54</v>
      </c>
      <c r="D2555" s="1">
        <v>23</v>
      </c>
      <c r="E2555" s="1">
        <v>28</v>
      </c>
      <c r="F2555">
        <f t="shared" si="983"/>
        <v>0</v>
      </c>
      <c r="G2555">
        <f t="shared" si="984"/>
        <v>1</v>
      </c>
      <c r="H2555" s="4">
        <v>1.1818181818181819</v>
      </c>
      <c r="I2555" s="4">
        <v>5.25</v>
      </c>
      <c r="L2555" s="18">
        <f t="shared" si="985"/>
        <v>80</v>
      </c>
      <c r="M2555" s="18">
        <f t="shared" si="986"/>
        <v>15</v>
      </c>
      <c r="N2555" s="18" t="e">
        <f t="shared" si="987"/>
        <v>#DIV/0!</v>
      </c>
      <c r="O2555" s="18" t="e">
        <f t="shared" si="988"/>
        <v>#DIV/0!</v>
      </c>
      <c r="P2555" s="4">
        <f t="shared" si="989"/>
        <v>201311</v>
      </c>
      <c r="Q2555" s="23">
        <f t="shared" si="990"/>
        <v>0.22510822510822512</v>
      </c>
      <c r="R2555" s="23">
        <f t="shared" si="991"/>
        <v>-5.7352941176470571</v>
      </c>
      <c r="S2555" s="22">
        <f t="shared" si="992"/>
        <v>-5.5101858925388321</v>
      </c>
      <c r="T2555" s="5">
        <f t="shared" si="993"/>
        <v>4.4423076923076925</v>
      </c>
      <c r="W2555" s="5">
        <f t="shared" si="994"/>
        <v>-1</v>
      </c>
      <c r="X2555" s="4">
        <f t="shared" si="995"/>
        <v>-1</v>
      </c>
      <c r="AE2555" s="4" t="e">
        <f t="shared" si="996"/>
        <v>#DIV/0!</v>
      </c>
    </row>
    <row r="2556" spans="1:31" s="3" customFormat="1" x14ac:dyDescent="0.25">
      <c r="A2556" s="9">
        <v>41595</v>
      </c>
      <c r="B2556" s="1" t="s">
        <v>56</v>
      </c>
      <c r="C2556" s="1" t="s">
        <v>63</v>
      </c>
      <c r="D2556" s="1">
        <v>14</v>
      </c>
      <c r="E2556" s="1">
        <v>27</v>
      </c>
      <c r="F2556">
        <f t="shared" si="983"/>
        <v>0</v>
      </c>
      <c r="G2556">
        <f t="shared" si="984"/>
        <v>1</v>
      </c>
      <c r="H2556" s="4">
        <v>4.5999999999999996</v>
      </c>
      <c r="I2556" s="4">
        <v>1.2272727272727273</v>
      </c>
      <c r="L2556" s="18">
        <f t="shared" si="985"/>
        <v>20</v>
      </c>
      <c r="M2556" s="18">
        <f t="shared" si="986"/>
        <v>80</v>
      </c>
      <c r="N2556" s="18" t="e">
        <f t="shared" si="987"/>
        <v>#DIV/0!</v>
      </c>
      <c r="O2556" s="18" t="e">
        <f t="shared" si="988"/>
        <v>#DIV/0!</v>
      </c>
      <c r="P2556" s="4">
        <f t="shared" si="989"/>
        <v>201311</v>
      </c>
      <c r="Q2556" s="23">
        <f t="shared" si="990"/>
        <v>3.748148148148148</v>
      </c>
      <c r="R2556" s="23">
        <f t="shared" si="991"/>
        <v>-4.6777777777777771</v>
      </c>
      <c r="S2556" s="22">
        <f t="shared" si="992"/>
        <v>-0.92962962962962914</v>
      </c>
      <c r="T2556" s="5">
        <f t="shared" si="993"/>
        <v>0.26679841897233203</v>
      </c>
      <c r="W2556" s="5">
        <f t="shared" si="994"/>
        <v>-1</v>
      </c>
      <c r="X2556" s="4">
        <f t="shared" si="995"/>
        <v>-1</v>
      </c>
      <c r="AE2556" s="4" t="e">
        <f t="shared" si="996"/>
        <v>#DIV/0!</v>
      </c>
    </row>
    <row r="2557" spans="1:31" s="3" customFormat="1" x14ac:dyDescent="0.25">
      <c r="A2557" s="9">
        <v>41595</v>
      </c>
      <c r="B2557" s="1" t="s">
        <v>35</v>
      </c>
      <c r="C2557" s="1" t="s">
        <v>49</v>
      </c>
      <c r="D2557" s="1">
        <v>27</v>
      </c>
      <c r="E2557" s="1">
        <v>17</v>
      </c>
      <c r="F2557">
        <f t="shared" si="983"/>
        <v>1</v>
      </c>
      <c r="G2557">
        <f t="shared" si="984"/>
        <v>0</v>
      </c>
      <c r="H2557" s="4">
        <v>1.2857142857142856</v>
      </c>
      <c r="I2557" s="4">
        <v>3.9</v>
      </c>
      <c r="L2557" s="18">
        <f t="shared" si="985"/>
        <v>70</v>
      </c>
      <c r="M2557" s="18">
        <f t="shared" si="986"/>
        <v>25</v>
      </c>
      <c r="N2557" s="18" t="e">
        <f t="shared" si="987"/>
        <v>#DIV/0!</v>
      </c>
      <c r="O2557" s="18" t="e">
        <f t="shared" si="988"/>
        <v>#DIV/0!</v>
      </c>
      <c r="P2557" s="4">
        <f t="shared" si="989"/>
        <v>201311</v>
      </c>
      <c r="Q2557" s="23">
        <f t="shared" si="990"/>
        <v>1.2857142857142856</v>
      </c>
      <c r="R2557" s="23">
        <f t="shared" si="991"/>
        <v>-3.8448275862068986</v>
      </c>
      <c r="S2557" s="22">
        <f t="shared" si="992"/>
        <v>-2.559113300492613</v>
      </c>
      <c r="T2557" s="5">
        <f t="shared" si="993"/>
        <v>3.0333333333333337</v>
      </c>
      <c r="W2557" s="5">
        <f t="shared" si="994"/>
        <v>0.28571428571428559</v>
      </c>
      <c r="X2557" s="4">
        <f t="shared" si="995"/>
        <v>-1</v>
      </c>
      <c r="AE2557" s="4" t="e">
        <f t="shared" si="996"/>
        <v>#DIV/0!</v>
      </c>
    </row>
    <row r="2558" spans="1:31" s="3" customFormat="1" x14ac:dyDescent="0.25">
      <c r="A2558" s="9">
        <v>41595</v>
      </c>
      <c r="B2558" s="1" t="s">
        <v>61</v>
      </c>
      <c r="C2558" s="1" t="s">
        <v>60</v>
      </c>
      <c r="D2558" s="1">
        <v>41</v>
      </c>
      <c r="E2558" s="1">
        <v>20</v>
      </c>
      <c r="F2558">
        <f t="shared" si="983"/>
        <v>1</v>
      </c>
      <c r="G2558">
        <f t="shared" si="984"/>
        <v>0</v>
      </c>
      <c r="H2558" s="4">
        <v>1.1176470588235294</v>
      </c>
      <c r="I2558" s="4">
        <v>6.75</v>
      </c>
      <c r="L2558" s="18">
        <f t="shared" si="985"/>
        <v>80</v>
      </c>
      <c r="M2558" s="18">
        <f t="shared" si="986"/>
        <v>10</v>
      </c>
      <c r="N2558" s="18" t="e">
        <f t="shared" si="987"/>
        <v>#DIV/0!</v>
      </c>
      <c r="O2558" s="18" t="e">
        <f t="shared" si="988"/>
        <v>#DIV/0!</v>
      </c>
      <c r="P2558" s="4">
        <f t="shared" si="989"/>
        <v>201311</v>
      </c>
      <c r="Q2558" s="23">
        <f t="shared" si="990"/>
        <v>1.1176470588235294</v>
      </c>
      <c r="R2558" s="23">
        <f t="shared" si="991"/>
        <v>-8.6739130434782599</v>
      </c>
      <c r="S2558" s="22">
        <f t="shared" si="992"/>
        <v>-7.5562659846547309</v>
      </c>
      <c r="T2558" s="5">
        <f t="shared" si="993"/>
        <v>6.0394736842105265</v>
      </c>
      <c r="W2558" s="5">
        <f t="shared" si="994"/>
        <v>0.11764705882352944</v>
      </c>
      <c r="X2558" s="4">
        <f t="shared" si="995"/>
        <v>-1</v>
      </c>
      <c r="AE2558" s="4" t="e">
        <f t="shared" si="996"/>
        <v>#DIV/0!</v>
      </c>
    </row>
    <row r="2559" spans="1:31" s="3" customFormat="1" x14ac:dyDescent="0.25">
      <c r="A2559" s="9">
        <v>41595</v>
      </c>
      <c r="B2559" s="1" t="s">
        <v>42</v>
      </c>
      <c r="C2559" s="1" t="s">
        <v>38</v>
      </c>
      <c r="D2559" s="1">
        <v>23</v>
      </c>
      <c r="E2559" s="1">
        <v>20</v>
      </c>
      <c r="F2559">
        <f t="shared" si="983"/>
        <v>1</v>
      </c>
      <c r="G2559">
        <f t="shared" si="984"/>
        <v>0</v>
      </c>
      <c r="H2559" s="4">
        <v>1.5714285714285714</v>
      </c>
      <c r="I2559" s="4">
        <v>2.5499999999999998</v>
      </c>
      <c r="L2559" s="18">
        <f t="shared" si="985"/>
        <v>60</v>
      </c>
      <c r="M2559" s="18">
        <f t="shared" si="986"/>
        <v>35</v>
      </c>
      <c r="N2559" s="18" t="e">
        <f t="shared" si="987"/>
        <v>#DIV/0!</v>
      </c>
      <c r="O2559" s="18" t="e">
        <f t="shared" si="988"/>
        <v>#DIV/0!</v>
      </c>
      <c r="P2559" s="4">
        <f t="shared" si="989"/>
        <v>201311</v>
      </c>
      <c r="Q2559" s="23">
        <f t="shared" si="990"/>
        <v>1.5714285714285714</v>
      </c>
      <c r="R2559" s="23">
        <f t="shared" si="991"/>
        <v>-2.395161290322581</v>
      </c>
      <c r="S2559" s="22">
        <f t="shared" si="992"/>
        <v>-0.82373271889400956</v>
      </c>
      <c r="T2559" s="5">
        <f t="shared" si="993"/>
        <v>1.6227272727272726</v>
      </c>
      <c r="W2559" s="5">
        <f t="shared" si="994"/>
        <v>0.5714285714285714</v>
      </c>
      <c r="X2559" s="4">
        <f t="shared" si="995"/>
        <v>-1</v>
      </c>
      <c r="AE2559" s="4" t="e">
        <f t="shared" si="996"/>
        <v>#DIV/0!</v>
      </c>
    </row>
    <row r="2560" spans="1:31" s="3" customFormat="1" x14ac:dyDescent="0.25">
      <c r="A2560" s="9">
        <v>41595</v>
      </c>
      <c r="B2560" s="1" t="s">
        <v>34</v>
      </c>
      <c r="C2560" s="1" t="s">
        <v>62</v>
      </c>
      <c r="D2560" s="1">
        <v>27</v>
      </c>
      <c r="E2560" s="1">
        <v>13</v>
      </c>
      <c r="F2560">
        <f t="shared" si="983"/>
        <v>1</v>
      </c>
      <c r="G2560">
        <f t="shared" si="984"/>
        <v>0</v>
      </c>
      <c r="H2560" s="4">
        <v>1.5555555555555556</v>
      </c>
      <c r="I2560" s="4">
        <v>2.6</v>
      </c>
      <c r="L2560" s="18">
        <f t="shared" si="985"/>
        <v>60</v>
      </c>
      <c r="M2560" s="18">
        <f t="shared" si="986"/>
        <v>35</v>
      </c>
      <c r="N2560" s="18" t="e">
        <f t="shared" si="987"/>
        <v>#DIV/0!</v>
      </c>
      <c r="O2560" s="18" t="e">
        <f t="shared" si="988"/>
        <v>#DIV/0!</v>
      </c>
      <c r="P2560" s="4">
        <f t="shared" si="989"/>
        <v>201311</v>
      </c>
      <c r="Q2560" s="23">
        <f t="shared" si="990"/>
        <v>1.5555555555555556</v>
      </c>
      <c r="R2560" s="23">
        <f t="shared" si="991"/>
        <v>-2.4249999999999998</v>
      </c>
      <c r="S2560" s="22">
        <f t="shared" si="992"/>
        <v>-0.86944444444444424</v>
      </c>
      <c r="T2560" s="5">
        <f t="shared" si="993"/>
        <v>1.6714285714285715</v>
      </c>
      <c r="W2560" s="5">
        <f t="shared" si="994"/>
        <v>0.55555555555555558</v>
      </c>
      <c r="X2560" s="4">
        <f t="shared" si="995"/>
        <v>-1</v>
      </c>
      <c r="AE2560" s="4" t="e">
        <f t="shared" si="996"/>
        <v>#DIV/0!</v>
      </c>
    </row>
    <row r="2561" spans="1:31" s="3" customFormat="1" x14ac:dyDescent="0.25">
      <c r="A2561" s="9">
        <v>41592</v>
      </c>
      <c r="B2561" s="1" t="s">
        <v>50</v>
      </c>
      <c r="C2561" s="1" t="s">
        <v>36</v>
      </c>
      <c r="D2561" s="1">
        <v>27</v>
      </c>
      <c r="E2561" s="1">
        <v>30</v>
      </c>
      <c r="F2561">
        <f t="shared" si="983"/>
        <v>0</v>
      </c>
      <c r="G2561">
        <f t="shared" si="984"/>
        <v>1</v>
      </c>
      <c r="H2561" s="4">
        <v>2.2999999999999998</v>
      </c>
      <c r="I2561" s="4">
        <v>1.6666666666666665</v>
      </c>
      <c r="L2561" s="18">
        <f t="shared" si="985"/>
        <v>40</v>
      </c>
      <c r="M2561" s="18">
        <f t="shared" si="986"/>
        <v>60</v>
      </c>
      <c r="N2561" s="18" t="e">
        <f t="shared" si="987"/>
        <v>#DIV/0!</v>
      </c>
      <c r="O2561" s="18" t="e">
        <f t="shared" si="988"/>
        <v>#DIV/0!</v>
      </c>
      <c r="P2561" s="4">
        <f t="shared" si="989"/>
        <v>201311</v>
      </c>
      <c r="Q2561" s="23">
        <f t="shared" si="990"/>
        <v>1.3800000000000001</v>
      </c>
      <c r="R2561" s="23">
        <f t="shared" si="991"/>
        <v>-2.2692307692307701</v>
      </c>
      <c r="S2561" s="22">
        <f t="shared" si="992"/>
        <v>-0.88923076923076994</v>
      </c>
      <c r="T2561" s="5">
        <f t="shared" si="993"/>
        <v>0.72463768115942029</v>
      </c>
      <c r="W2561" s="5">
        <f t="shared" si="994"/>
        <v>-1</v>
      </c>
      <c r="X2561" s="4">
        <f t="shared" si="995"/>
        <v>-1</v>
      </c>
      <c r="AE2561" s="4" t="e">
        <f t="shared" si="996"/>
        <v>#DIV/0!</v>
      </c>
    </row>
    <row r="2562" spans="1:31" s="3" customFormat="1" x14ac:dyDescent="0.25">
      <c r="A2562" s="9">
        <v>41589</v>
      </c>
      <c r="B2562" s="1" t="s">
        <v>39</v>
      </c>
      <c r="C2562" s="1" t="s">
        <v>51</v>
      </c>
      <c r="D2562" s="1">
        <v>22</v>
      </c>
      <c r="E2562" s="1">
        <v>19</v>
      </c>
      <c r="F2562">
        <f t="shared" si="983"/>
        <v>1</v>
      </c>
      <c r="G2562">
        <f t="shared" si="984"/>
        <v>0</v>
      </c>
      <c r="H2562" s="4">
        <v>2.0699999999999998</v>
      </c>
      <c r="I2562" s="4">
        <v>1.78</v>
      </c>
      <c r="L2562" s="18">
        <f t="shared" si="985"/>
        <v>40</v>
      </c>
      <c r="M2562" s="18">
        <f t="shared" si="986"/>
        <v>55</v>
      </c>
      <c r="N2562" s="18" t="e">
        <f t="shared" si="987"/>
        <v>#DIV/0!</v>
      </c>
      <c r="O2562" s="18" t="e">
        <f t="shared" si="988"/>
        <v>#DIV/0!</v>
      </c>
      <c r="P2562" s="4">
        <f t="shared" si="989"/>
        <v>201311</v>
      </c>
      <c r="Q2562" s="23">
        <f t="shared" si="990"/>
        <v>2.0699999999999998</v>
      </c>
      <c r="R2562" s="23">
        <f t="shared" si="991"/>
        <v>-2.2166307213036185</v>
      </c>
      <c r="S2562" s="22">
        <f t="shared" si="992"/>
        <v>-0.14663072130361865</v>
      </c>
      <c r="T2562" s="5">
        <f t="shared" si="993"/>
        <v>0.85990338164251212</v>
      </c>
      <c r="W2562" s="5">
        <f t="shared" si="994"/>
        <v>1.0699999999999998</v>
      </c>
      <c r="X2562" s="4">
        <f t="shared" si="995"/>
        <v>-1</v>
      </c>
      <c r="AE2562" s="4" t="e">
        <f t="shared" si="996"/>
        <v>#DIV/0!</v>
      </c>
    </row>
    <row r="2563" spans="1:31" s="3" customFormat="1" x14ac:dyDescent="0.25">
      <c r="A2563" s="9">
        <v>41588</v>
      </c>
      <c r="B2563" s="1" t="s">
        <v>50</v>
      </c>
      <c r="C2563" s="1" t="s">
        <v>56</v>
      </c>
      <c r="D2563" s="1">
        <v>27</v>
      </c>
      <c r="E2563" s="1">
        <v>29</v>
      </c>
      <c r="F2563">
        <f t="shared" ref="F2563:F2626" si="997">IF(D2563&gt;E2563,1,0)</f>
        <v>0</v>
      </c>
      <c r="G2563">
        <f t="shared" ref="G2563:G2626" si="998">IF(E2563&gt;D2563,1,0)</f>
        <v>1</v>
      </c>
      <c r="H2563" s="4">
        <v>1.1428571428571399</v>
      </c>
      <c r="I2563" s="4">
        <v>6</v>
      </c>
      <c r="L2563" s="18">
        <f t="shared" ref="L2563:L2626" si="999">INT(100/H2563/10)*10</f>
        <v>80</v>
      </c>
      <c r="M2563" s="18">
        <f t="shared" ref="M2563:M2626" si="1000">INT(100/I2563/5)*5</f>
        <v>15</v>
      </c>
      <c r="N2563" s="18" t="e">
        <f t="shared" ref="N2563:N2626" si="1001">INT(100/J2563/5)*5</f>
        <v>#DIV/0!</v>
      </c>
      <c r="O2563" s="18" t="e">
        <f t="shared" ref="O2563:O2626" si="1002">INT(100/K2563/5)*5</f>
        <v>#DIV/0!</v>
      </c>
      <c r="P2563" s="4">
        <f t="shared" ref="P2563:P2626" si="1003">YEAR(A2563)*100+MONTH(A2563)</f>
        <v>201311</v>
      </c>
      <c r="Q2563" s="23">
        <f t="shared" ref="Q2563:Q2626" si="1004">IF(F2563=1,H2563,H2563/I2563)</f>
        <v>0.19047619047618999</v>
      </c>
      <c r="R2563" s="23">
        <f t="shared" ref="R2563:R2626" si="1005">-1/(H2563-1)-1/(I2563-1)</f>
        <v>-7.200000000000145</v>
      </c>
      <c r="S2563" s="22">
        <f t="shared" ref="S2563:S2626" si="1006">Q2563+R2563</f>
        <v>-7.0095238095239552</v>
      </c>
      <c r="T2563" s="5">
        <f t="shared" ref="T2563:T2626" si="1007">I2563/H2563</f>
        <v>5.2500000000000133</v>
      </c>
      <c r="W2563" s="5">
        <f t="shared" ref="W2563:W2626" si="1008">H2563*F2563-1</f>
        <v>-1</v>
      </c>
      <c r="X2563" s="4">
        <f t="shared" ref="X2563:X2626" si="1009">J2563*F2563-1</f>
        <v>-1</v>
      </c>
      <c r="AE2563" s="4" t="e">
        <f t="shared" ref="AE2563:AE2626" si="1010">(1/H2563-1/J2563)</f>
        <v>#DIV/0!</v>
      </c>
    </row>
    <row r="2564" spans="1:31" s="3" customFormat="1" x14ac:dyDescent="0.25">
      <c r="A2564" s="9">
        <v>41588</v>
      </c>
      <c r="B2564" s="1" t="s">
        <v>62</v>
      </c>
      <c r="C2564" s="1" t="s">
        <v>55</v>
      </c>
      <c r="D2564" s="1">
        <v>13</v>
      </c>
      <c r="E2564" s="1">
        <v>27</v>
      </c>
      <c r="F2564">
        <f t="shared" si="997"/>
        <v>0</v>
      </c>
      <c r="G2564">
        <f t="shared" si="998"/>
        <v>1</v>
      </c>
      <c r="H2564" s="4">
        <v>2</v>
      </c>
      <c r="I2564" s="4">
        <v>1.8333333333333299</v>
      </c>
      <c r="L2564" s="18">
        <f t="shared" si="999"/>
        <v>50</v>
      </c>
      <c r="M2564" s="18">
        <f t="shared" si="1000"/>
        <v>50</v>
      </c>
      <c r="N2564" s="18" t="e">
        <f t="shared" si="1001"/>
        <v>#DIV/0!</v>
      </c>
      <c r="O2564" s="18" t="e">
        <f t="shared" si="1002"/>
        <v>#DIV/0!</v>
      </c>
      <c r="P2564" s="4">
        <f t="shared" si="1003"/>
        <v>201311</v>
      </c>
      <c r="Q2564" s="23">
        <f t="shared" si="1004"/>
        <v>1.0909090909090928</v>
      </c>
      <c r="R2564" s="23">
        <f t="shared" si="1005"/>
        <v>-2.2000000000000046</v>
      </c>
      <c r="S2564" s="22">
        <f t="shared" si="1006"/>
        <v>-1.1090909090909118</v>
      </c>
      <c r="T2564" s="5">
        <f t="shared" si="1007"/>
        <v>0.91666666666666496</v>
      </c>
      <c r="W2564" s="5">
        <f t="shared" si="1008"/>
        <v>-1</v>
      </c>
      <c r="X2564" s="4">
        <f t="shared" si="1009"/>
        <v>-1</v>
      </c>
      <c r="AE2564" s="4" t="e">
        <f t="shared" si="1010"/>
        <v>#DIV/0!</v>
      </c>
    </row>
    <row r="2565" spans="1:31" s="3" customFormat="1" x14ac:dyDescent="0.25">
      <c r="A2565" s="9">
        <v>41588</v>
      </c>
      <c r="B2565" s="1" t="s">
        <v>57</v>
      </c>
      <c r="C2565" s="1" t="s">
        <v>46</v>
      </c>
      <c r="D2565" s="1">
        <v>23</v>
      </c>
      <c r="E2565" s="1">
        <v>10</v>
      </c>
      <c r="F2565">
        <f t="shared" si="997"/>
        <v>1</v>
      </c>
      <c r="G2565">
        <f t="shared" si="998"/>
        <v>0</v>
      </c>
      <c r="H2565" s="4">
        <v>1.6666666666666701</v>
      </c>
      <c r="I2565" s="4">
        <v>2.2999999999999998</v>
      </c>
      <c r="L2565" s="18">
        <f t="shared" si="999"/>
        <v>50</v>
      </c>
      <c r="M2565" s="18">
        <f t="shared" si="1000"/>
        <v>40</v>
      </c>
      <c r="N2565" s="18" t="e">
        <f t="shared" si="1001"/>
        <v>#DIV/0!</v>
      </c>
      <c r="O2565" s="18" t="e">
        <f t="shared" si="1002"/>
        <v>#DIV/0!</v>
      </c>
      <c r="P2565" s="4">
        <f t="shared" si="1003"/>
        <v>201311</v>
      </c>
      <c r="Q2565" s="23">
        <f t="shared" si="1004"/>
        <v>1.6666666666666701</v>
      </c>
      <c r="R2565" s="23">
        <f t="shared" si="1005"/>
        <v>-2.2692307692307621</v>
      </c>
      <c r="S2565" s="22">
        <f t="shared" si="1006"/>
        <v>-0.60256410256409199</v>
      </c>
      <c r="T2565" s="5">
        <f t="shared" si="1007"/>
        <v>1.379999999999997</v>
      </c>
      <c r="W2565" s="5">
        <f t="shared" si="1008"/>
        <v>0.66666666666667007</v>
      </c>
      <c r="X2565" s="4">
        <f t="shared" si="1009"/>
        <v>-1</v>
      </c>
      <c r="AE2565" s="4" t="e">
        <f t="shared" si="1010"/>
        <v>#DIV/0!</v>
      </c>
    </row>
    <row r="2566" spans="1:31" s="3" customFormat="1" x14ac:dyDescent="0.25">
      <c r="A2566" s="9">
        <v>41588</v>
      </c>
      <c r="B2566" s="1" t="s">
        <v>34</v>
      </c>
      <c r="C2566" s="1" t="s">
        <v>54</v>
      </c>
      <c r="D2566" s="1">
        <v>24</v>
      </c>
      <c r="E2566" s="1">
        <v>20</v>
      </c>
      <c r="F2566">
        <f t="shared" si="997"/>
        <v>1</v>
      </c>
      <c r="G2566">
        <f t="shared" si="998"/>
        <v>0</v>
      </c>
      <c r="H2566" s="4">
        <v>1.3030303030303001</v>
      </c>
      <c r="I2566" s="4">
        <v>3.7</v>
      </c>
      <c r="L2566" s="18">
        <f t="shared" si="999"/>
        <v>70</v>
      </c>
      <c r="M2566" s="18">
        <f t="shared" si="1000"/>
        <v>25</v>
      </c>
      <c r="N2566" s="18" t="e">
        <f t="shared" si="1001"/>
        <v>#DIV/0!</v>
      </c>
      <c r="O2566" s="18" t="e">
        <f t="shared" si="1002"/>
        <v>#DIV/0!</v>
      </c>
      <c r="P2566" s="4">
        <f t="shared" si="1003"/>
        <v>201311</v>
      </c>
      <c r="Q2566" s="23">
        <f t="shared" si="1004"/>
        <v>1.3030303030303001</v>
      </c>
      <c r="R2566" s="23">
        <f t="shared" si="1005"/>
        <v>-3.670370370370402</v>
      </c>
      <c r="S2566" s="22">
        <f t="shared" si="1006"/>
        <v>-2.3673400673401019</v>
      </c>
      <c r="T2566" s="5">
        <f t="shared" si="1007"/>
        <v>2.8395348837209369</v>
      </c>
      <c r="W2566" s="5">
        <f t="shared" si="1008"/>
        <v>0.3030303030303001</v>
      </c>
      <c r="X2566" s="4">
        <f t="shared" si="1009"/>
        <v>-1</v>
      </c>
      <c r="AE2566" s="4" t="e">
        <f t="shared" si="1010"/>
        <v>#DIV/0!</v>
      </c>
    </row>
    <row r="2567" spans="1:31" s="3" customFormat="1" x14ac:dyDescent="0.25">
      <c r="A2567" s="9">
        <v>41588</v>
      </c>
      <c r="B2567" s="1" t="s">
        <v>36</v>
      </c>
      <c r="C2567" s="1" t="s">
        <v>59</v>
      </c>
      <c r="D2567" s="1">
        <v>8</v>
      </c>
      <c r="E2567" s="1">
        <v>38</v>
      </c>
      <c r="F2567">
        <f t="shared" si="997"/>
        <v>0</v>
      </c>
      <c r="G2567">
        <f t="shared" si="998"/>
        <v>1</v>
      </c>
      <c r="H2567" s="4">
        <v>1.25</v>
      </c>
      <c r="I2567" s="4">
        <v>4.3</v>
      </c>
      <c r="L2567" s="18">
        <f t="shared" si="999"/>
        <v>80</v>
      </c>
      <c r="M2567" s="18">
        <f t="shared" si="1000"/>
        <v>20</v>
      </c>
      <c r="N2567" s="18" t="e">
        <f t="shared" si="1001"/>
        <v>#DIV/0!</v>
      </c>
      <c r="O2567" s="18" t="e">
        <f t="shared" si="1002"/>
        <v>#DIV/0!</v>
      </c>
      <c r="P2567" s="4">
        <f t="shared" si="1003"/>
        <v>201311</v>
      </c>
      <c r="Q2567" s="23">
        <f t="shared" si="1004"/>
        <v>0.29069767441860467</v>
      </c>
      <c r="R2567" s="23">
        <f t="shared" si="1005"/>
        <v>-4.3030303030303028</v>
      </c>
      <c r="S2567" s="22">
        <f t="shared" si="1006"/>
        <v>-4.0123326286116985</v>
      </c>
      <c r="T2567" s="5">
        <f t="shared" si="1007"/>
        <v>3.44</v>
      </c>
      <c r="W2567" s="5">
        <f t="shared" si="1008"/>
        <v>-1</v>
      </c>
      <c r="X2567" s="4">
        <f t="shared" si="1009"/>
        <v>-1</v>
      </c>
      <c r="AE2567" s="4" t="e">
        <f t="shared" si="1010"/>
        <v>#DIV/0!</v>
      </c>
    </row>
    <row r="2568" spans="1:31" s="3" customFormat="1" x14ac:dyDescent="0.25">
      <c r="A2568" s="9">
        <v>41588</v>
      </c>
      <c r="B2568" s="1" t="s">
        <v>41</v>
      </c>
      <c r="C2568" s="1" t="s">
        <v>61</v>
      </c>
      <c r="D2568" s="1">
        <v>10</v>
      </c>
      <c r="E2568" s="1">
        <v>33</v>
      </c>
      <c r="F2568">
        <f t="shared" si="997"/>
        <v>0</v>
      </c>
      <c r="G2568">
        <f t="shared" si="998"/>
        <v>1</v>
      </c>
      <c r="H2568" s="4">
        <v>2.65</v>
      </c>
      <c r="I2568" s="4">
        <v>1.5405405405405399</v>
      </c>
      <c r="L2568" s="18">
        <f t="shared" si="999"/>
        <v>30</v>
      </c>
      <c r="M2568" s="18">
        <f t="shared" si="1000"/>
        <v>60</v>
      </c>
      <c r="N2568" s="18" t="e">
        <f t="shared" si="1001"/>
        <v>#DIV/0!</v>
      </c>
      <c r="O2568" s="18" t="e">
        <f t="shared" si="1002"/>
        <v>#DIV/0!</v>
      </c>
      <c r="P2568" s="4">
        <f t="shared" si="1003"/>
        <v>201311</v>
      </c>
      <c r="Q2568" s="23">
        <f t="shared" si="1004"/>
        <v>1.7201754385964918</v>
      </c>
      <c r="R2568" s="23">
        <f t="shared" si="1005"/>
        <v>-2.4560606060606083</v>
      </c>
      <c r="S2568" s="22">
        <f t="shared" si="1006"/>
        <v>-0.73588516746411647</v>
      </c>
      <c r="T2568" s="5">
        <f t="shared" si="1007"/>
        <v>0.58133605303416602</v>
      </c>
      <c r="W2568" s="5">
        <f t="shared" si="1008"/>
        <v>-1</v>
      </c>
      <c r="X2568" s="4">
        <f t="shared" si="1009"/>
        <v>-1</v>
      </c>
      <c r="AE2568" s="4" t="e">
        <f t="shared" si="1010"/>
        <v>#DIV/0!</v>
      </c>
    </row>
    <row r="2569" spans="1:31" s="3" customFormat="1" x14ac:dyDescent="0.25">
      <c r="A2569" s="9">
        <v>41588</v>
      </c>
      <c r="B2569" s="1" t="s">
        <v>43</v>
      </c>
      <c r="C2569" s="1" t="s">
        <v>44</v>
      </c>
      <c r="D2569" s="1">
        <v>20</v>
      </c>
      <c r="E2569" s="1">
        <v>17</v>
      </c>
      <c r="F2569">
        <f t="shared" si="997"/>
        <v>1</v>
      </c>
      <c r="G2569">
        <f t="shared" si="998"/>
        <v>0</v>
      </c>
      <c r="H2569" s="4">
        <v>1.8333333333333299</v>
      </c>
      <c r="I2569" s="4">
        <v>2</v>
      </c>
      <c r="L2569" s="18">
        <f t="shared" si="999"/>
        <v>50</v>
      </c>
      <c r="M2569" s="18">
        <f t="shared" si="1000"/>
        <v>50</v>
      </c>
      <c r="N2569" s="18" t="e">
        <f t="shared" si="1001"/>
        <v>#DIV/0!</v>
      </c>
      <c r="O2569" s="18" t="e">
        <f t="shared" si="1002"/>
        <v>#DIV/0!</v>
      </c>
      <c r="P2569" s="4">
        <f t="shared" si="1003"/>
        <v>201311</v>
      </c>
      <c r="Q2569" s="23">
        <f t="shared" si="1004"/>
        <v>1.8333333333333299</v>
      </c>
      <c r="R2569" s="23">
        <f t="shared" si="1005"/>
        <v>-2.2000000000000046</v>
      </c>
      <c r="S2569" s="22">
        <f t="shared" si="1006"/>
        <v>-0.36666666666667469</v>
      </c>
      <c r="T2569" s="5">
        <f t="shared" si="1007"/>
        <v>1.0909090909090928</v>
      </c>
      <c r="W2569" s="5">
        <f t="shared" si="1008"/>
        <v>0.83333333333332993</v>
      </c>
      <c r="X2569" s="4">
        <f t="shared" si="1009"/>
        <v>-1</v>
      </c>
      <c r="AE2569" s="4" t="e">
        <f t="shared" si="1010"/>
        <v>#DIV/0!</v>
      </c>
    </row>
    <row r="2570" spans="1:31" s="3" customFormat="1" x14ac:dyDescent="0.25">
      <c r="A2570" s="9">
        <v>41588</v>
      </c>
      <c r="B2570" s="1" t="s">
        <v>45</v>
      </c>
      <c r="C2570" s="1" t="s">
        <v>33</v>
      </c>
      <c r="D2570" s="1">
        <v>19</v>
      </c>
      <c r="E2570" s="1">
        <v>21</v>
      </c>
      <c r="F2570">
        <f t="shared" si="997"/>
        <v>0</v>
      </c>
      <c r="G2570">
        <f t="shared" si="998"/>
        <v>1</v>
      </c>
      <c r="H2570" s="4">
        <v>2</v>
      </c>
      <c r="I2570" s="4">
        <v>1.8333333333333299</v>
      </c>
      <c r="L2570" s="18">
        <f t="shared" si="999"/>
        <v>50</v>
      </c>
      <c r="M2570" s="18">
        <f t="shared" si="1000"/>
        <v>50</v>
      </c>
      <c r="N2570" s="18" t="e">
        <f t="shared" si="1001"/>
        <v>#DIV/0!</v>
      </c>
      <c r="O2570" s="18" t="e">
        <f t="shared" si="1002"/>
        <v>#DIV/0!</v>
      </c>
      <c r="P2570" s="4">
        <f t="shared" si="1003"/>
        <v>201311</v>
      </c>
      <c r="Q2570" s="23">
        <f t="shared" si="1004"/>
        <v>1.0909090909090928</v>
      </c>
      <c r="R2570" s="23">
        <f t="shared" si="1005"/>
        <v>-2.2000000000000046</v>
      </c>
      <c r="S2570" s="22">
        <f t="shared" si="1006"/>
        <v>-1.1090909090909118</v>
      </c>
      <c r="T2570" s="5">
        <f t="shared" si="1007"/>
        <v>0.91666666666666496</v>
      </c>
      <c r="W2570" s="5">
        <f t="shared" si="1008"/>
        <v>-1</v>
      </c>
      <c r="X2570" s="4">
        <f t="shared" si="1009"/>
        <v>-1</v>
      </c>
      <c r="AE2570" s="4" t="e">
        <f t="shared" si="1010"/>
        <v>#DIV/0!</v>
      </c>
    </row>
    <row r="2571" spans="1:31" s="3" customFormat="1" x14ac:dyDescent="0.25">
      <c r="A2571" s="9">
        <v>41588</v>
      </c>
      <c r="B2571" s="1" t="s">
        <v>38</v>
      </c>
      <c r="C2571" s="1" t="s">
        <v>40</v>
      </c>
      <c r="D2571" s="1">
        <v>9</v>
      </c>
      <c r="E2571" s="1">
        <v>10</v>
      </c>
      <c r="F2571">
        <f t="shared" si="997"/>
        <v>0</v>
      </c>
      <c r="G2571">
        <f t="shared" si="998"/>
        <v>1</v>
      </c>
      <c r="H2571" s="4">
        <v>1.3846153846153799</v>
      </c>
      <c r="I2571" s="4">
        <v>3.2</v>
      </c>
      <c r="L2571" s="18">
        <f t="shared" si="999"/>
        <v>70</v>
      </c>
      <c r="M2571" s="18">
        <f t="shared" si="1000"/>
        <v>30</v>
      </c>
      <c r="N2571" s="18" t="e">
        <f t="shared" si="1001"/>
        <v>#DIV/0!</v>
      </c>
      <c r="O2571" s="18" t="e">
        <f t="shared" si="1002"/>
        <v>#DIV/0!</v>
      </c>
      <c r="P2571" s="4">
        <f t="shared" si="1003"/>
        <v>201311</v>
      </c>
      <c r="Q2571" s="23">
        <f t="shared" si="1004"/>
        <v>0.43269230769230621</v>
      </c>
      <c r="R2571" s="23">
        <f t="shared" si="1005"/>
        <v>-3.0545454545454862</v>
      </c>
      <c r="S2571" s="22">
        <f t="shared" si="1006"/>
        <v>-2.62185314685318</v>
      </c>
      <c r="T2571" s="5">
        <f t="shared" si="1007"/>
        <v>2.3111111111111189</v>
      </c>
      <c r="W2571" s="5">
        <f t="shared" si="1008"/>
        <v>-1</v>
      </c>
      <c r="X2571" s="4">
        <f t="shared" si="1009"/>
        <v>-1</v>
      </c>
      <c r="AE2571" s="4" t="e">
        <f t="shared" si="1010"/>
        <v>#DIV/0!</v>
      </c>
    </row>
    <row r="2572" spans="1:31" s="3" customFormat="1" x14ac:dyDescent="0.25">
      <c r="A2572" s="9">
        <v>41588</v>
      </c>
      <c r="B2572" s="1" t="s">
        <v>63</v>
      </c>
      <c r="C2572" s="1" t="s">
        <v>47</v>
      </c>
      <c r="D2572" s="1">
        <v>27</v>
      </c>
      <c r="E2572" s="1">
        <v>24</v>
      </c>
      <c r="F2572">
        <f t="shared" si="997"/>
        <v>1</v>
      </c>
      <c r="G2572">
        <f t="shared" si="998"/>
        <v>0</v>
      </c>
      <c r="H2572" s="4">
        <v>1.5</v>
      </c>
      <c r="I2572" s="4">
        <v>2.7</v>
      </c>
      <c r="L2572" s="18">
        <f t="shared" si="999"/>
        <v>60</v>
      </c>
      <c r="M2572" s="18">
        <f t="shared" si="1000"/>
        <v>35</v>
      </c>
      <c r="N2572" s="18" t="e">
        <f t="shared" si="1001"/>
        <v>#DIV/0!</v>
      </c>
      <c r="O2572" s="18" t="e">
        <f t="shared" si="1002"/>
        <v>#DIV/0!</v>
      </c>
      <c r="P2572" s="4">
        <f t="shared" si="1003"/>
        <v>201311</v>
      </c>
      <c r="Q2572" s="23">
        <f t="shared" si="1004"/>
        <v>1.5</v>
      </c>
      <c r="R2572" s="23">
        <f t="shared" si="1005"/>
        <v>-2.5882352941176467</v>
      </c>
      <c r="S2572" s="22">
        <f t="shared" si="1006"/>
        <v>-1.0882352941176467</v>
      </c>
      <c r="T2572" s="5">
        <f t="shared" si="1007"/>
        <v>1.8</v>
      </c>
      <c r="W2572" s="5">
        <f t="shared" si="1008"/>
        <v>0.5</v>
      </c>
      <c r="X2572" s="4">
        <f t="shared" si="1009"/>
        <v>-1</v>
      </c>
      <c r="AE2572" s="4" t="e">
        <f t="shared" si="1010"/>
        <v>#DIV/0!</v>
      </c>
    </row>
    <row r="2573" spans="1:31" s="3" customFormat="1" x14ac:dyDescent="0.25">
      <c r="A2573" s="9">
        <v>41588</v>
      </c>
      <c r="B2573" s="1" t="s">
        <v>64</v>
      </c>
      <c r="C2573" s="1" t="s">
        <v>35</v>
      </c>
      <c r="D2573" s="1">
        <v>20</v>
      </c>
      <c r="E2573" s="1">
        <v>28</v>
      </c>
      <c r="F2573">
        <f t="shared" si="997"/>
        <v>0</v>
      </c>
      <c r="G2573">
        <f t="shared" si="998"/>
        <v>1</v>
      </c>
      <c r="H2573" s="4">
        <v>3.6</v>
      </c>
      <c r="I2573" s="4">
        <v>1.3125</v>
      </c>
      <c r="L2573" s="18">
        <f t="shared" si="999"/>
        <v>20</v>
      </c>
      <c r="M2573" s="18">
        <f t="shared" si="1000"/>
        <v>75</v>
      </c>
      <c r="N2573" s="18" t="e">
        <f t="shared" si="1001"/>
        <v>#DIV/0!</v>
      </c>
      <c r="O2573" s="18" t="e">
        <f t="shared" si="1002"/>
        <v>#DIV/0!</v>
      </c>
      <c r="P2573" s="4">
        <f t="shared" si="1003"/>
        <v>201311</v>
      </c>
      <c r="Q2573" s="23">
        <f t="shared" si="1004"/>
        <v>2.7428571428571429</v>
      </c>
      <c r="R2573" s="23">
        <f t="shared" si="1005"/>
        <v>-3.5846153846153848</v>
      </c>
      <c r="S2573" s="22">
        <f t="shared" si="1006"/>
        <v>-0.84175824175824188</v>
      </c>
      <c r="T2573" s="5">
        <f t="shared" si="1007"/>
        <v>0.36458333333333331</v>
      </c>
      <c r="W2573" s="5">
        <f t="shared" si="1008"/>
        <v>-1</v>
      </c>
      <c r="X2573" s="4">
        <f t="shared" si="1009"/>
        <v>-1</v>
      </c>
      <c r="AE2573" s="4" t="e">
        <f t="shared" si="1010"/>
        <v>#DIV/0!</v>
      </c>
    </row>
    <row r="2574" spans="1:31" s="3" customFormat="1" x14ac:dyDescent="0.25">
      <c r="A2574" s="9">
        <v>41588</v>
      </c>
      <c r="B2574" s="1" t="s">
        <v>42</v>
      </c>
      <c r="C2574" s="1" t="s">
        <v>37</v>
      </c>
      <c r="D2574" s="1">
        <v>49</v>
      </c>
      <c r="E2574" s="1">
        <v>17</v>
      </c>
      <c r="F2574">
        <f t="shared" si="997"/>
        <v>1</v>
      </c>
      <c r="G2574">
        <f t="shared" si="998"/>
        <v>0</v>
      </c>
      <c r="H2574" s="4">
        <v>1.37037037037037</v>
      </c>
      <c r="I2574" s="4">
        <v>3.3</v>
      </c>
      <c r="L2574" s="18">
        <f t="shared" si="999"/>
        <v>70</v>
      </c>
      <c r="M2574" s="18">
        <f t="shared" si="1000"/>
        <v>30</v>
      </c>
      <c r="N2574" s="18" t="e">
        <f t="shared" si="1001"/>
        <v>#DIV/0!</v>
      </c>
      <c r="O2574" s="18" t="e">
        <f t="shared" si="1002"/>
        <v>#DIV/0!</v>
      </c>
      <c r="P2574" s="4">
        <f t="shared" si="1003"/>
        <v>201311</v>
      </c>
      <c r="Q2574" s="23">
        <f t="shared" si="1004"/>
        <v>1.37037037037037</v>
      </c>
      <c r="R2574" s="23">
        <f t="shared" si="1005"/>
        <v>-3.1347826086956547</v>
      </c>
      <c r="S2574" s="22">
        <f t="shared" si="1006"/>
        <v>-1.7644122383252847</v>
      </c>
      <c r="T2574" s="5">
        <f t="shared" si="1007"/>
        <v>2.4081081081081086</v>
      </c>
      <c r="W2574" s="5">
        <f t="shared" si="1008"/>
        <v>0.37037037037037002</v>
      </c>
      <c r="X2574" s="4">
        <f t="shared" si="1009"/>
        <v>-1</v>
      </c>
      <c r="AE2574" s="4" t="e">
        <f t="shared" si="1010"/>
        <v>#DIV/0!</v>
      </c>
    </row>
    <row r="2575" spans="1:31" s="3" customFormat="1" x14ac:dyDescent="0.25">
      <c r="A2575" s="9">
        <v>41585</v>
      </c>
      <c r="B2575" s="1" t="s">
        <v>60</v>
      </c>
      <c r="C2575" s="1" t="s">
        <v>48</v>
      </c>
      <c r="D2575" s="1">
        <v>34</v>
      </c>
      <c r="E2575" s="1">
        <v>27</v>
      </c>
      <c r="F2575">
        <f t="shared" si="997"/>
        <v>1</v>
      </c>
      <c r="G2575">
        <f t="shared" si="998"/>
        <v>0</v>
      </c>
      <c r="H2575" s="4">
        <v>2.0499999999999998</v>
      </c>
      <c r="I2575" s="4">
        <v>1.8</v>
      </c>
      <c r="L2575" s="18">
        <f t="shared" si="999"/>
        <v>40</v>
      </c>
      <c r="M2575" s="18">
        <f t="shared" si="1000"/>
        <v>55</v>
      </c>
      <c r="N2575" s="18" t="e">
        <f t="shared" si="1001"/>
        <v>#DIV/0!</v>
      </c>
      <c r="O2575" s="18" t="e">
        <f t="shared" si="1002"/>
        <v>#DIV/0!</v>
      </c>
      <c r="P2575" s="4">
        <f t="shared" si="1003"/>
        <v>201311</v>
      </c>
      <c r="Q2575" s="23">
        <f t="shared" si="1004"/>
        <v>2.0499999999999998</v>
      </c>
      <c r="R2575" s="23">
        <f t="shared" si="1005"/>
        <v>-2.2023809523809526</v>
      </c>
      <c r="S2575" s="22">
        <f t="shared" si="1006"/>
        <v>-0.15238095238095273</v>
      </c>
      <c r="T2575" s="5">
        <f t="shared" si="1007"/>
        <v>0.87804878048780499</v>
      </c>
      <c r="W2575" s="5">
        <f t="shared" si="1008"/>
        <v>1.0499999999999998</v>
      </c>
      <c r="X2575" s="4">
        <f t="shared" si="1009"/>
        <v>-1</v>
      </c>
      <c r="AE2575" s="4" t="e">
        <f t="shared" si="1010"/>
        <v>#DIV/0!</v>
      </c>
    </row>
    <row r="2576" spans="1:31" s="3" customFormat="1" x14ac:dyDescent="0.25">
      <c r="A2576" s="9">
        <v>41582</v>
      </c>
      <c r="B2576" s="1" t="s">
        <v>62</v>
      </c>
      <c r="C2576" s="1" t="s">
        <v>45</v>
      </c>
      <c r="D2576" s="1">
        <v>20</v>
      </c>
      <c r="E2576" s="1">
        <v>27</v>
      </c>
      <c r="F2576">
        <f t="shared" si="997"/>
        <v>0</v>
      </c>
      <c r="G2576">
        <f t="shared" si="998"/>
        <v>1</v>
      </c>
      <c r="H2576" s="4">
        <v>1.1818181818181799</v>
      </c>
      <c r="I2576" s="4">
        <v>5</v>
      </c>
      <c r="L2576" s="18">
        <f t="shared" si="999"/>
        <v>80</v>
      </c>
      <c r="M2576" s="18">
        <f t="shared" si="1000"/>
        <v>20</v>
      </c>
      <c r="N2576" s="18" t="e">
        <f t="shared" si="1001"/>
        <v>#DIV/0!</v>
      </c>
      <c r="O2576" s="18" t="e">
        <f t="shared" si="1002"/>
        <v>#DIV/0!</v>
      </c>
      <c r="P2576" s="4">
        <f t="shared" si="1003"/>
        <v>201311</v>
      </c>
      <c r="Q2576" s="23">
        <f t="shared" si="1004"/>
        <v>0.23636363636363597</v>
      </c>
      <c r="R2576" s="23">
        <f t="shared" si="1005"/>
        <v>-5.7500000000000586</v>
      </c>
      <c r="S2576" s="22">
        <f t="shared" si="1006"/>
        <v>-5.5136363636364223</v>
      </c>
      <c r="T2576" s="5">
        <f t="shared" si="1007"/>
        <v>4.2307692307692379</v>
      </c>
      <c r="W2576" s="5">
        <f t="shared" si="1008"/>
        <v>-1</v>
      </c>
      <c r="X2576" s="4">
        <f t="shared" si="1009"/>
        <v>-1</v>
      </c>
      <c r="AE2576" s="4" t="e">
        <f t="shared" si="1010"/>
        <v>#DIV/0!</v>
      </c>
    </row>
    <row r="2577" spans="1:32" s="3" customFormat="1" x14ac:dyDescent="0.25">
      <c r="A2577" s="9">
        <v>41581</v>
      </c>
      <c r="B2577" s="1" t="s">
        <v>40</v>
      </c>
      <c r="C2577" s="1" t="s">
        <v>41</v>
      </c>
      <c r="D2577" s="1">
        <v>34</v>
      </c>
      <c r="E2577" s="1">
        <v>10</v>
      </c>
      <c r="F2577">
        <f t="shared" si="997"/>
        <v>1</v>
      </c>
      <c r="G2577">
        <f t="shared" si="998"/>
        <v>0</v>
      </c>
      <c r="H2577" s="4">
        <v>1.22727272727273</v>
      </c>
      <c r="I2577" s="4">
        <v>4.5999999999999996</v>
      </c>
      <c r="L2577" s="18">
        <f t="shared" si="999"/>
        <v>80</v>
      </c>
      <c r="M2577" s="18">
        <f t="shared" si="1000"/>
        <v>20</v>
      </c>
      <c r="N2577" s="18" t="e">
        <f t="shared" si="1001"/>
        <v>#DIV/0!</v>
      </c>
      <c r="O2577" s="18" t="e">
        <f t="shared" si="1002"/>
        <v>#DIV/0!</v>
      </c>
      <c r="P2577" s="4">
        <f t="shared" si="1003"/>
        <v>201311</v>
      </c>
      <c r="Q2577" s="23">
        <f t="shared" si="1004"/>
        <v>1.22727272727273</v>
      </c>
      <c r="R2577" s="23">
        <f t="shared" si="1005"/>
        <v>-4.6777777777777256</v>
      </c>
      <c r="S2577" s="22">
        <f t="shared" si="1006"/>
        <v>-3.4505050505049955</v>
      </c>
      <c r="T2577" s="5">
        <f t="shared" si="1007"/>
        <v>3.7481481481481396</v>
      </c>
      <c r="W2577" s="5">
        <f t="shared" si="1008"/>
        <v>0.22727272727272996</v>
      </c>
      <c r="X2577" s="4">
        <f t="shared" si="1009"/>
        <v>-1</v>
      </c>
      <c r="AE2577" s="4" t="e">
        <f t="shared" si="1010"/>
        <v>#DIV/0!</v>
      </c>
    </row>
    <row r="2578" spans="1:32" s="3" customFormat="1" x14ac:dyDescent="0.25">
      <c r="A2578" s="9">
        <v>41581</v>
      </c>
      <c r="B2578" s="1" t="s">
        <v>37</v>
      </c>
      <c r="C2578" s="1" t="s">
        <v>60</v>
      </c>
      <c r="D2578" s="1">
        <v>27</v>
      </c>
      <c r="E2578" s="1">
        <v>23</v>
      </c>
      <c r="F2578">
        <f t="shared" si="997"/>
        <v>1</v>
      </c>
      <c r="G2578">
        <f t="shared" si="998"/>
        <v>0</v>
      </c>
      <c r="H2578" s="4">
        <v>1.19047619047619</v>
      </c>
      <c r="I2578" s="4">
        <v>5</v>
      </c>
      <c r="L2578" s="18">
        <f t="shared" si="999"/>
        <v>80</v>
      </c>
      <c r="M2578" s="18">
        <f t="shared" si="1000"/>
        <v>20</v>
      </c>
      <c r="N2578" s="18" t="e">
        <f t="shared" si="1001"/>
        <v>#DIV/0!</v>
      </c>
      <c r="O2578" s="18" t="e">
        <f t="shared" si="1002"/>
        <v>#DIV/0!</v>
      </c>
      <c r="P2578" s="4">
        <f t="shared" si="1003"/>
        <v>201311</v>
      </c>
      <c r="Q2578" s="23">
        <f t="shared" si="1004"/>
        <v>1.19047619047619</v>
      </c>
      <c r="R2578" s="23">
        <f t="shared" si="1005"/>
        <v>-5.5000000000000124</v>
      </c>
      <c r="S2578" s="22">
        <f t="shared" si="1006"/>
        <v>-4.3095238095238226</v>
      </c>
      <c r="T2578" s="5">
        <f t="shared" si="1007"/>
        <v>4.200000000000002</v>
      </c>
      <c r="W2578" s="5">
        <f t="shared" si="1008"/>
        <v>0.19047619047619002</v>
      </c>
      <c r="X2578" s="4">
        <f t="shared" si="1009"/>
        <v>-1</v>
      </c>
      <c r="AE2578" s="4" t="e">
        <f t="shared" si="1010"/>
        <v>#DIV/0!</v>
      </c>
    </row>
    <row r="2579" spans="1:32" s="3" customFormat="1" x14ac:dyDescent="0.25">
      <c r="A2579" s="9">
        <v>41581</v>
      </c>
      <c r="B2579" s="1" t="s">
        <v>53</v>
      </c>
      <c r="C2579" s="1" t="s">
        <v>42</v>
      </c>
      <c r="D2579" s="1">
        <v>26</v>
      </c>
      <c r="E2579" s="1">
        <v>20</v>
      </c>
      <c r="F2579">
        <f t="shared" si="997"/>
        <v>1</v>
      </c>
      <c r="G2579">
        <f t="shared" si="998"/>
        <v>0</v>
      </c>
      <c r="H2579" s="4">
        <v>3.35</v>
      </c>
      <c r="I2579" s="4">
        <v>1.36363636363636</v>
      </c>
      <c r="L2579" s="18">
        <f t="shared" si="999"/>
        <v>20</v>
      </c>
      <c r="M2579" s="18">
        <f t="shared" si="1000"/>
        <v>70</v>
      </c>
      <c r="N2579" s="18" t="e">
        <f t="shared" si="1001"/>
        <v>#DIV/0!</v>
      </c>
      <c r="O2579" s="18" t="e">
        <f t="shared" si="1002"/>
        <v>#DIV/0!</v>
      </c>
      <c r="P2579" s="4">
        <f t="shared" si="1003"/>
        <v>201311</v>
      </c>
      <c r="Q2579" s="23">
        <f t="shared" si="1004"/>
        <v>3.35</v>
      </c>
      <c r="R2579" s="23">
        <f t="shared" si="1005"/>
        <v>-3.1755319148936447</v>
      </c>
      <c r="S2579" s="22">
        <f t="shared" si="1006"/>
        <v>0.17446808510635536</v>
      </c>
      <c r="T2579" s="5">
        <f t="shared" si="1007"/>
        <v>0.40705563093622688</v>
      </c>
      <c r="W2579" s="5">
        <f t="shared" si="1008"/>
        <v>2.35</v>
      </c>
      <c r="X2579" s="4">
        <f t="shared" si="1009"/>
        <v>-1</v>
      </c>
      <c r="AE2579" s="4" t="e">
        <f t="shared" si="1010"/>
        <v>#DIV/0!</v>
      </c>
    </row>
    <row r="2580" spans="1:32" s="3" customFormat="1" x14ac:dyDescent="0.25">
      <c r="A2580" s="9">
        <v>41581</v>
      </c>
      <c r="B2580" s="1" t="s">
        <v>59</v>
      </c>
      <c r="C2580" s="1" t="s">
        <v>50</v>
      </c>
      <c r="D2580" s="1">
        <v>21</v>
      </c>
      <c r="E2580" s="1">
        <v>28</v>
      </c>
      <c r="F2580">
        <f t="shared" si="997"/>
        <v>0</v>
      </c>
      <c r="G2580">
        <f t="shared" si="998"/>
        <v>1</v>
      </c>
      <c r="H2580" s="4">
        <v>2.4</v>
      </c>
      <c r="I2580" s="4">
        <v>1.625</v>
      </c>
      <c r="L2580" s="18">
        <f t="shared" si="999"/>
        <v>40</v>
      </c>
      <c r="M2580" s="18">
        <f t="shared" si="1000"/>
        <v>60</v>
      </c>
      <c r="N2580" s="18" t="e">
        <f t="shared" si="1001"/>
        <v>#DIV/0!</v>
      </c>
      <c r="O2580" s="18" t="e">
        <f t="shared" si="1002"/>
        <v>#DIV/0!</v>
      </c>
      <c r="P2580" s="4">
        <f t="shared" si="1003"/>
        <v>201311</v>
      </c>
      <c r="Q2580" s="23">
        <f t="shared" si="1004"/>
        <v>1.4769230769230768</v>
      </c>
      <c r="R2580" s="23">
        <f t="shared" si="1005"/>
        <v>-2.3142857142857145</v>
      </c>
      <c r="S2580" s="22">
        <f t="shared" si="1006"/>
        <v>-0.83736263736263772</v>
      </c>
      <c r="T2580" s="5">
        <f t="shared" si="1007"/>
        <v>0.67708333333333337</v>
      </c>
      <c r="W2580" s="5">
        <f t="shared" si="1008"/>
        <v>-1</v>
      </c>
      <c r="X2580" s="4">
        <f t="shared" si="1009"/>
        <v>-1</v>
      </c>
      <c r="AE2580" s="4" t="e">
        <f t="shared" si="1010"/>
        <v>#DIV/0!</v>
      </c>
    </row>
    <row r="2581" spans="1:32" s="3" customFormat="1" x14ac:dyDescent="0.25">
      <c r="A2581" s="9">
        <v>41581</v>
      </c>
      <c r="B2581" s="1" t="s">
        <v>46</v>
      </c>
      <c r="C2581" s="1" t="s">
        <v>49</v>
      </c>
      <c r="D2581" s="1">
        <v>13</v>
      </c>
      <c r="E2581" s="1">
        <v>23</v>
      </c>
      <c r="F2581">
        <f t="shared" si="997"/>
        <v>0</v>
      </c>
      <c r="G2581">
        <f t="shared" si="998"/>
        <v>1</v>
      </c>
      <c r="H2581" s="4">
        <v>2.95</v>
      </c>
      <c r="I2581" s="4">
        <v>1.4255319148936201</v>
      </c>
      <c r="L2581" s="18">
        <f t="shared" si="999"/>
        <v>30</v>
      </c>
      <c r="M2581" s="18">
        <f t="shared" si="1000"/>
        <v>70</v>
      </c>
      <c r="N2581" s="18" t="e">
        <f t="shared" si="1001"/>
        <v>#DIV/0!</v>
      </c>
      <c r="O2581" s="18" t="e">
        <f t="shared" si="1002"/>
        <v>#DIV/0!</v>
      </c>
      <c r="P2581" s="4">
        <f t="shared" si="1003"/>
        <v>201311</v>
      </c>
      <c r="Q2581" s="23">
        <f t="shared" si="1004"/>
        <v>2.0694029850746225</v>
      </c>
      <c r="R2581" s="23">
        <f t="shared" si="1005"/>
        <v>-2.862820512820496</v>
      </c>
      <c r="S2581" s="22">
        <f t="shared" si="1006"/>
        <v>-0.79341752774587349</v>
      </c>
      <c r="T2581" s="5">
        <f t="shared" si="1007"/>
        <v>0.48323115759105761</v>
      </c>
      <c r="W2581" s="5">
        <f t="shared" si="1008"/>
        <v>-1</v>
      </c>
      <c r="X2581" s="4">
        <f t="shared" si="1009"/>
        <v>-1</v>
      </c>
      <c r="AE2581" s="4" t="e">
        <f t="shared" si="1010"/>
        <v>#DIV/0!</v>
      </c>
    </row>
    <row r="2582" spans="1:32" s="3" customFormat="1" x14ac:dyDescent="0.25">
      <c r="A2582" s="9">
        <v>41581</v>
      </c>
      <c r="B2582" s="1" t="s">
        <v>48</v>
      </c>
      <c r="C2582" s="1" t="s">
        <v>64</v>
      </c>
      <c r="D2582" s="1">
        <v>30</v>
      </c>
      <c r="E2582" s="1">
        <v>24</v>
      </c>
      <c r="F2582">
        <f t="shared" si="997"/>
        <v>1</v>
      </c>
      <c r="G2582">
        <f t="shared" si="998"/>
        <v>0</v>
      </c>
      <c r="H2582" s="4">
        <v>1.8</v>
      </c>
      <c r="I2582" s="4">
        <v>2.0499999999999998</v>
      </c>
      <c r="L2582" s="18">
        <f t="shared" si="999"/>
        <v>50</v>
      </c>
      <c r="M2582" s="18">
        <f t="shared" si="1000"/>
        <v>45</v>
      </c>
      <c r="N2582" s="18" t="e">
        <f t="shared" si="1001"/>
        <v>#DIV/0!</v>
      </c>
      <c r="O2582" s="18" t="e">
        <f t="shared" si="1002"/>
        <v>#DIV/0!</v>
      </c>
      <c r="P2582" s="4">
        <f t="shared" si="1003"/>
        <v>201311</v>
      </c>
      <c r="Q2582" s="23">
        <f t="shared" si="1004"/>
        <v>1.8</v>
      </c>
      <c r="R2582" s="23">
        <f t="shared" si="1005"/>
        <v>-2.2023809523809526</v>
      </c>
      <c r="S2582" s="22">
        <f t="shared" si="1006"/>
        <v>-0.40238095238095251</v>
      </c>
      <c r="T2582" s="5">
        <f t="shared" si="1007"/>
        <v>1.1388888888888888</v>
      </c>
      <c r="W2582" s="5">
        <f t="shared" si="1008"/>
        <v>0.8</v>
      </c>
      <c r="X2582" s="4">
        <f t="shared" si="1009"/>
        <v>-1</v>
      </c>
      <c r="AE2582" s="4" t="e">
        <f t="shared" si="1010"/>
        <v>#DIV/0!</v>
      </c>
    </row>
    <row r="2583" spans="1:32" s="3" customFormat="1" x14ac:dyDescent="0.25">
      <c r="A2583" s="9">
        <v>41581</v>
      </c>
      <c r="B2583" s="1" t="s">
        <v>54</v>
      </c>
      <c r="C2583" s="1" t="s">
        <v>55</v>
      </c>
      <c r="D2583" s="1">
        <v>20</v>
      </c>
      <c r="E2583" s="1">
        <v>49</v>
      </c>
      <c r="F2583">
        <f t="shared" si="997"/>
        <v>0</v>
      </c>
      <c r="G2583">
        <f t="shared" si="998"/>
        <v>1</v>
      </c>
      <c r="H2583" s="4">
        <v>1.8333333333333299</v>
      </c>
      <c r="I2583" s="4">
        <v>2</v>
      </c>
      <c r="L2583" s="18">
        <f t="shared" si="999"/>
        <v>50</v>
      </c>
      <c r="M2583" s="18">
        <f t="shared" si="1000"/>
        <v>50</v>
      </c>
      <c r="N2583" s="18" t="e">
        <f t="shared" si="1001"/>
        <v>#DIV/0!</v>
      </c>
      <c r="O2583" s="18" t="e">
        <f t="shared" si="1002"/>
        <v>#DIV/0!</v>
      </c>
      <c r="P2583" s="4">
        <f t="shared" si="1003"/>
        <v>201311</v>
      </c>
      <c r="Q2583" s="23">
        <f t="shared" si="1004"/>
        <v>0.91666666666666496</v>
      </c>
      <c r="R2583" s="23">
        <f t="shared" si="1005"/>
        <v>-2.2000000000000046</v>
      </c>
      <c r="S2583" s="22">
        <f t="shared" si="1006"/>
        <v>-1.2833333333333397</v>
      </c>
      <c r="T2583" s="5">
        <f t="shared" si="1007"/>
        <v>1.0909090909090928</v>
      </c>
      <c r="W2583" s="5">
        <f t="shared" si="1008"/>
        <v>-1</v>
      </c>
      <c r="X2583" s="4">
        <f t="shared" si="1009"/>
        <v>-1</v>
      </c>
      <c r="AE2583" s="4" t="e">
        <f t="shared" si="1010"/>
        <v>#DIV/0!</v>
      </c>
    </row>
    <row r="2584" spans="1:32" s="3" customFormat="1" x14ac:dyDescent="0.25">
      <c r="A2584" s="9">
        <v>41581</v>
      </c>
      <c r="B2584" s="1" t="s">
        <v>61</v>
      </c>
      <c r="C2584" s="1" t="s">
        <v>39</v>
      </c>
      <c r="D2584" s="1">
        <v>27</v>
      </c>
      <c r="E2584" s="1">
        <v>24</v>
      </c>
      <c r="F2584">
        <f t="shared" si="997"/>
        <v>1</v>
      </c>
      <c r="G2584">
        <f t="shared" si="998"/>
        <v>0</v>
      </c>
      <c r="H2584" s="4">
        <v>1.0526315789473699</v>
      </c>
      <c r="I2584" s="4">
        <v>10.75</v>
      </c>
      <c r="L2584" s="18">
        <f t="shared" si="999"/>
        <v>90</v>
      </c>
      <c r="M2584" s="18">
        <f t="shared" si="1000"/>
        <v>5</v>
      </c>
      <c r="N2584" s="18" t="e">
        <f t="shared" si="1001"/>
        <v>#DIV/0!</v>
      </c>
      <c r="O2584" s="18" t="e">
        <f t="shared" si="1002"/>
        <v>#DIV/0!</v>
      </c>
      <c r="P2584" s="4">
        <f t="shared" si="1003"/>
        <v>201311</v>
      </c>
      <c r="Q2584" s="23">
        <f t="shared" si="1004"/>
        <v>1.0526315789473699</v>
      </c>
      <c r="R2584" s="23">
        <f t="shared" si="1005"/>
        <v>-19.102564102563562</v>
      </c>
      <c r="S2584" s="22">
        <f t="shared" si="1006"/>
        <v>-18.049932523616192</v>
      </c>
      <c r="T2584" s="5">
        <f t="shared" si="1007"/>
        <v>10.212499999999986</v>
      </c>
      <c r="W2584" s="5">
        <f t="shared" si="1008"/>
        <v>5.2631578947369917E-2</v>
      </c>
      <c r="X2584" s="4">
        <f t="shared" si="1009"/>
        <v>-1</v>
      </c>
      <c r="AE2584" s="4" t="e">
        <f t="shared" si="1010"/>
        <v>#DIV/0!</v>
      </c>
    </row>
    <row r="2585" spans="1:32" s="3" customFormat="1" x14ac:dyDescent="0.25">
      <c r="A2585" s="9">
        <v>41581</v>
      </c>
      <c r="B2585" s="1" t="s">
        <v>58</v>
      </c>
      <c r="C2585" s="1" t="s">
        <v>43</v>
      </c>
      <c r="D2585" s="1">
        <v>24</v>
      </c>
      <c r="E2585" s="1">
        <v>18</v>
      </c>
      <c r="F2585">
        <f t="shared" si="997"/>
        <v>1</v>
      </c>
      <c r="G2585">
        <f t="shared" si="998"/>
        <v>0</v>
      </c>
      <c r="H2585" s="4">
        <v>2.1</v>
      </c>
      <c r="I2585" s="4">
        <v>1.7692307692307701</v>
      </c>
      <c r="L2585" s="18">
        <f t="shared" si="999"/>
        <v>40</v>
      </c>
      <c r="M2585" s="18">
        <f t="shared" si="1000"/>
        <v>55</v>
      </c>
      <c r="N2585" s="18" t="e">
        <f t="shared" si="1001"/>
        <v>#DIV/0!</v>
      </c>
      <c r="O2585" s="18" t="e">
        <f t="shared" si="1002"/>
        <v>#DIV/0!</v>
      </c>
      <c r="P2585" s="4">
        <f t="shared" si="1003"/>
        <v>201311</v>
      </c>
      <c r="Q2585" s="23">
        <f t="shared" si="1004"/>
        <v>2.1</v>
      </c>
      <c r="R2585" s="23">
        <f t="shared" si="1005"/>
        <v>-2.2090909090909077</v>
      </c>
      <c r="S2585" s="22">
        <f t="shared" si="1006"/>
        <v>-0.10909090909090757</v>
      </c>
      <c r="T2585" s="5">
        <f t="shared" si="1007"/>
        <v>0.84249084249084283</v>
      </c>
      <c r="W2585" s="5">
        <f t="shared" si="1008"/>
        <v>1.1000000000000001</v>
      </c>
      <c r="X2585" s="4">
        <f t="shared" si="1009"/>
        <v>-1</v>
      </c>
      <c r="AE2585" s="4" t="e">
        <f t="shared" si="1010"/>
        <v>#DIV/0!</v>
      </c>
    </row>
    <row r="2586" spans="1:32" s="3" customFormat="1" x14ac:dyDescent="0.25">
      <c r="A2586" s="9">
        <v>41581</v>
      </c>
      <c r="B2586" s="1" t="s">
        <v>52</v>
      </c>
      <c r="C2586" s="1" t="s">
        <v>57</v>
      </c>
      <c r="D2586" s="1">
        <v>55</v>
      </c>
      <c r="E2586" s="1">
        <v>31</v>
      </c>
      <c r="F2586">
        <f t="shared" si="997"/>
        <v>1</v>
      </c>
      <c r="G2586">
        <f t="shared" si="998"/>
        <v>0</v>
      </c>
      <c r="H2586" s="4">
        <v>1.3571428571428599</v>
      </c>
      <c r="I2586" s="4">
        <v>3.4</v>
      </c>
      <c r="L2586" s="18">
        <f t="shared" si="999"/>
        <v>70</v>
      </c>
      <c r="M2586" s="18">
        <f t="shared" si="1000"/>
        <v>25</v>
      </c>
      <c r="N2586" s="18" t="e">
        <f t="shared" si="1001"/>
        <v>#DIV/0!</v>
      </c>
      <c r="O2586" s="18" t="e">
        <f t="shared" si="1002"/>
        <v>#DIV/0!</v>
      </c>
      <c r="P2586" s="4">
        <f t="shared" si="1003"/>
        <v>201311</v>
      </c>
      <c r="Q2586" s="23">
        <f t="shared" si="1004"/>
        <v>1.3571428571428599</v>
      </c>
      <c r="R2586" s="23">
        <f t="shared" si="1005"/>
        <v>-3.216666666666645</v>
      </c>
      <c r="S2586" s="22">
        <f t="shared" si="1006"/>
        <v>-1.8595238095237852</v>
      </c>
      <c r="T2586" s="5">
        <f t="shared" si="1007"/>
        <v>2.5052631578947318</v>
      </c>
      <c r="W2586" s="5">
        <f t="shared" si="1008"/>
        <v>0.35714285714285987</v>
      </c>
      <c r="X2586" s="4">
        <f t="shared" si="1009"/>
        <v>-1</v>
      </c>
      <c r="AE2586" s="4" t="e">
        <f t="shared" si="1010"/>
        <v>#DIV/0!</v>
      </c>
    </row>
    <row r="2587" spans="1:32" s="3" customFormat="1" x14ac:dyDescent="0.25">
      <c r="A2587" s="9">
        <v>41581</v>
      </c>
      <c r="B2587" s="1" t="s">
        <v>47</v>
      </c>
      <c r="C2587" s="1" t="s">
        <v>36</v>
      </c>
      <c r="D2587" s="1">
        <v>24</v>
      </c>
      <c r="E2587" s="1">
        <v>27</v>
      </c>
      <c r="F2587">
        <f t="shared" si="997"/>
        <v>0</v>
      </c>
      <c r="G2587">
        <f t="shared" si="998"/>
        <v>1</v>
      </c>
      <c r="H2587" s="4">
        <v>2.0499999999999998</v>
      </c>
      <c r="I2587" s="4">
        <v>1.8</v>
      </c>
      <c r="L2587" s="18">
        <f t="shared" si="999"/>
        <v>40</v>
      </c>
      <c r="M2587" s="18">
        <f t="shared" si="1000"/>
        <v>55</v>
      </c>
      <c r="N2587" s="18" t="e">
        <f t="shared" si="1001"/>
        <v>#DIV/0!</v>
      </c>
      <c r="O2587" s="18" t="e">
        <f t="shared" si="1002"/>
        <v>#DIV/0!</v>
      </c>
      <c r="P2587" s="4">
        <f t="shared" si="1003"/>
        <v>201311</v>
      </c>
      <c r="Q2587" s="23">
        <f t="shared" si="1004"/>
        <v>1.1388888888888888</v>
      </c>
      <c r="R2587" s="23">
        <f t="shared" si="1005"/>
        <v>-2.2023809523809526</v>
      </c>
      <c r="S2587" s="22">
        <f t="shared" si="1006"/>
        <v>-1.0634920634920637</v>
      </c>
      <c r="T2587" s="5">
        <f t="shared" si="1007"/>
        <v>0.87804878048780499</v>
      </c>
      <c r="W2587" s="5">
        <f t="shared" si="1008"/>
        <v>-1</v>
      </c>
      <c r="X2587" s="4">
        <f t="shared" si="1009"/>
        <v>-1</v>
      </c>
      <c r="AE2587" s="4" t="e">
        <f t="shared" si="1010"/>
        <v>#DIV/0!</v>
      </c>
    </row>
    <row r="2588" spans="1:32" s="3" customFormat="1" x14ac:dyDescent="0.25">
      <c r="A2588" s="9">
        <v>41578</v>
      </c>
      <c r="B2588" s="1" t="s">
        <v>51</v>
      </c>
      <c r="C2588" s="1" t="s">
        <v>44</v>
      </c>
      <c r="D2588" s="1">
        <v>22</v>
      </c>
      <c r="E2588" s="1">
        <v>20</v>
      </c>
      <c r="F2588">
        <f t="shared" si="997"/>
        <v>1</v>
      </c>
      <c r="G2588">
        <f t="shared" si="998"/>
        <v>0</v>
      </c>
      <c r="H2588" s="4">
        <v>2.35</v>
      </c>
      <c r="I2588" s="4">
        <v>1.6451612903225801</v>
      </c>
      <c r="L2588" s="18">
        <f t="shared" si="999"/>
        <v>40</v>
      </c>
      <c r="M2588" s="18">
        <f t="shared" si="1000"/>
        <v>60</v>
      </c>
      <c r="N2588" s="18" t="e">
        <f t="shared" si="1001"/>
        <v>#DIV/0!</v>
      </c>
      <c r="O2588" s="18" t="e">
        <f t="shared" si="1002"/>
        <v>#DIV/0!</v>
      </c>
      <c r="P2588" s="4">
        <f t="shared" si="1003"/>
        <v>201310</v>
      </c>
      <c r="Q2588" s="23">
        <f t="shared" si="1004"/>
        <v>2.35</v>
      </c>
      <c r="R2588" s="23">
        <f t="shared" si="1005"/>
        <v>-2.2907407407407421</v>
      </c>
      <c r="S2588" s="22">
        <f t="shared" si="1006"/>
        <v>5.9259259259258013E-2</v>
      </c>
      <c r="T2588" s="5">
        <f t="shared" si="1007"/>
        <v>0.70006863417982124</v>
      </c>
      <c r="W2588" s="5">
        <f t="shared" si="1008"/>
        <v>1.35</v>
      </c>
      <c r="X2588" s="4">
        <f t="shared" si="1009"/>
        <v>-1</v>
      </c>
      <c r="AE2588" s="4" t="e">
        <f t="shared" si="1010"/>
        <v>#DIV/0!</v>
      </c>
    </row>
    <row r="2589" spans="1:32" s="3" customFormat="1" x14ac:dyDescent="0.25">
      <c r="A2589" s="9">
        <v>41575</v>
      </c>
      <c r="B2589" s="1" t="s">
        <v>59</v>
      </c>
      <c r="C2589" s="1" t="s">
        <v>61</v>
      </c>
      <c r="D2589" s="1">
        <v>9</v>
      </c>
      <c r="E2589" s="1">
        <v>14</v>
      </c>
      <c r="F2589">
        <f t="shared" si="997"/>
        <v>0</v>
      </c>
      <c r="G2589">
        <f t="shared" si="998"/>
        <v>1</v>
      </c>
      <c r="H2589" s="4">
        <v>7</v>
      </c>
      <c r="I2589" s="4">
        <v>1.1111111111111101</v>
      </c>
      <c r="L2589" s="18">
        <f t="shared" si="999"/>
        <v>10</v>
      </c>
      <c r="M2589" s="18">
        <f t="shared" si="1000"/>
        <v>90</v>
      </c>
      <c r="N2589" s="18" t="e">
        <f t="shared" si="1001"/>
        <v>#DIV/0!</v>
      </c>
      <c r="O2589" s="18" t="e">
        <f t="shared" si="1002"/>
        <v>#DIV/0!</v>
      </c>
      <c r="P2589" s="4">
        <f t="shared" si="1003"/>
        <v>201310</v>
      </c>
      <c r="Q2589" s="23">
        <f t="shared" si="1004"/>
        <v>6.300000000000006</v>
      </c>
      <c r="R2589" s="23">
        <f t="shared" si="1005"/>
        <v>-9.1666666666667513</v>
      </c>
      <c r="S2589" s="22">
        <f t="shared" si="1006"/>
        <v>-2.8666666666667453</v>
      </c>
      <c r="T2589" s="5">
        <f t="shared" si="1007"/>
        <v>0.15873015873015858</v>
      </c>
      <c r="W2589" s="5">
        <f t="shared" si="1008"/>
        <v>-1</v>
      </c>
      <c r="X2589" s="4">
        <f t="shared" si="1009"/>
        <v>-1</v>
      </c>
      <c r="AE2589" s="4" t="e">
        <f t="shared" si="1010"/>
        <v>#DIV/0!</v>
      </c>
    </row>
    <row r="2590" spans="1:32" s="3" customFormat="1" x14ac:dyDescent="0.25">
      <c r="A2590" s="9">
        <v>41574</v>
      </c>
      <c r="B2590" s="1" t="s">
        <v>56</v>
      </c>
      <c r="C2590" s="1" t="s">
        <v>38</v>
      </c>
      <c r="D2590" s="1">
        <v>10</v>
      </c>
      <c r="E2590" s="1">
        <v>42</v>
      </c>
      <c r="F2590">
        <f t="shared" si="997"/>
        <v>0</v>
      </c>
      <c r="G2590">
        <f t="shared" si="998"/>
        <v>1</v>
      </c>
      <c r="H2590" s="4">
        <v>11</v>
      </c>
      <c r="I2590" s="4">
        <v>1.05555555555556</v>
      </c>
      <c r="L2590" s="18">
        <f t="shared" si="999"/>
        <v>0</v>
      </c>
      <c r="M2590" s="18">
        <f t="shared" si="1000"/>
        <v>90</v>
      </c>
      <c r="N2590" s="18" t="e">
        <f t="shared" si="1001"/>
        <v>#DIV/0!</v>
      </c>
      <c r="O2590" s="18" t="e">
        <f t="shared" si="1002"/>
        <v>#DIV/0!</v>
      </c>
      <c r="P2590" s="4">
        <f t="shared" si="1003"/>
        <v>201310</v>
      </c>
      <c r="Q2590" s="23">
        <f t="shared" si="1004"/>
        <v>10.421052631578902</v>
      </c>
      <c r="R2590" s="23">
        <f t="shared" si="1005"/>
        <v>-18.099999999998555</v>
      </c>
      <c r="S2590" s="22">
        <f t="shared" si="1006"/>
        <v>-7.678947368419653</v>
      </c>
      <c r="T2590" s="5">
        <f t="shared" si="1007"/>
        <v>9.5959595959596369E-2</v>
      </c>
      <c r="W2590" s="5">
        <f t="shared" si="1008"/>
        <v>-1</v>
      </c>
      <c r="X2590" s="4">
        <f t="shared" si="1009"/>
        <v>-1</v>
      </c>
      <c r="AE2590" s="4" t="e">
        <f t="shared" si="1010"/>
        <v>#DIV/0!</v>
      </c>
      <c r="AF2590" s="1"/>
    </row>
    <row r="2591" spans="1:32" s="3" customFormat="1" x14ac:dyDescent="0.25">
      <c r="A2591" s="9">
        <v>41574</v>
      </c>
      <c r="B2591" s="1" t="s">
        <v>33</v>
      </c>
      <c r="C2591" s="1" t="s">
        <v>37</v>
      </c>
      <c r="D2591" s="1">
        <v>31</v>
      </c>
      <c r="E2591" s="1">
        <v>30</v>
      </c>
      <c r="F2591">
        <f t="shared" si="997"/>
        <v>1</v>
      </c>
      <c r="G2591">
        <f t="shared" si="998"/>
        <v>0</v>
      </c>
      <c r="H2591" s="4">
        <v>1.625</v>
      </c>
      <c r="I2591" s="4">
        <v>2.4</v>
      </c>
      <c r="L2591" s="18">
        <f t="shared" si="999"/>
        <v>60</v>
      </c>
      <c r="M2591" s="18">
        <f t="shared" si="1000"/>
        <v>40</v>
      </c>
      <c r="N2591" s="18" t="e">
        <f t="shared" si="1001"/>
        <v>#DIV/0!</v>
      </c>
      <c r="O2591" s="18" t="e">
        <f t="shared" si="1002"/>
        <v>#DIV/0!</v>
      </c>
      <c r="P2591" s="4">
        <f t="shared" si="1003"/>
        <v>201310</v>
      </c>
      <c r="Q2591" s="23">
        <f t="shared" si="1004"/>
        <v>1.625</v>
      </c>
      <c r="R2591" s="23">
        <f t="shared" si="1005"/>
        <v>-2.3142857142857145</v>
      </c>
      <c r="S2591" s="22">
        <f t="shared" si="1006"/>
        <v>-0.6892857142857145</v>
      </c>
      <c r="T2591" s="5">
        <f t="shared" si="1007"/>
        <v>1.4769230769230768</v>
      </c>
      <c r="W2591" s="5">
        <f t="shared" si="1008"/>
        <v>0.625</v>
      </c>
      <c r="X2591" s="4">
        <f t="shared" si="1009"/>
        <v>-1</v>
      </c>
      <c r="AE2591" s="4" t="e">
        <f t="shared" si="1010"/>
        <v>#DIV/0!</v>
      </c>
    </row>
    <row r="2592" spans="1:32" s="3" customFormat="1" x14ac:dyDescent="0.25">
      <c r="A2592" s="9">
        <v>41574</v>
      </c>
      <c r="B2592" s="1" t="s">
        <v>55</v>
      </c>
      <c r="C2592" s="1" t="s">
        <v>34</v>
      </c>
      <c r="D2592" s="1">
        <v>7</v>
      </c>
      <c r="E2592" s="1">
        <v>15</v>
      </c>
      <c r="F2592">
        <f t="shared" si="997"/>
        <v>0</v>
      </c>
      <c r="G2592">
        <f t="shared" si="998"/>
        <v>1</v>
      </c>
      <c r="H2592" s="4">
        <v>1.4166666666666701</v>
      </c>
      <c r="I2592" s="4">
        <v>3</v>
      </c>
      <c r="L2592" s="18">
        <f t="shared" si="999"/>
        <v>70</v>
      </c>
      <c r="M2592" s="18">
        <f t="shared" si="1000"/>
        <v>30</v>
      </c>
      <c r="N2592" s="18" t="e">
        <f t="shared" si="1001"/>
        <v>#DIV/0!</v>
      </c>
      <c r="O2592" s="18" t="e">
        <f t="shared" si="1002"/>
        <v>#DIV/0!</v>
      </c>
      <c r="P2592" s="4">
        <f t="shared" si="1003"/>
        <v>201310</v>
      </c>
      <c r="Q2592" s="23">
        <f t="shared" si="1004"/>
        <v>0.47222222222222338</v>
      </c>
      <c r="R2592" s="23">
        <f t="shared" si="1005"/>
        <v>-2.8999999999999804</v>
      </c>
      <c r="S2592" s="22">
        <f t="shared" si="1006"/>
        <v>-2.4277777777777572</v>
      </c>
      <c r="T2592" s="5">
        <f t="shared" si="1007"/>
        <v>2.1176470588235241</v>
      </c>
      <c r="W2592" s="5">
        <f t="shared" si="1008"/>
        <v>-1</v>
      </c>
      <c r="X2592" s="4">
        <f t="shared" si="1009"/>
        <v>-1</v>
      </c>
      <c r="AE2592" s="4" t="e">
        <f t="shared" si="1010"/>
        <v>#DIV/0!</v>
      </c>
    </row>
    <row r="2593" spans="1:31" s="3" customFormat="1" x14ac:dyDescent="0.25">
      <c r="A2593" s="9">
        <v>41574</v>
      </c>
      <c r="B2593" s="1" t="s">
        <v>49</v>
      </c>
      <c r="C2593" s="1" t="s">
        <v>58</v>
      </c>
      <c r="D2593" s="1">
        <v>23</v>
      </c>
      <c r="E2593" s="1">
        <v>17</v>
      </c>
      <c r="F2593">
        <f t="shared" si="997"/>
        <v>1</v>
      </c>
      <c r="G2593">
        <f t="shared" si="998"/>
        <v>0</v>
      </c>
      <c r="H2593" s="4">
        <v>1.28571428571429</v>
      </c>
      <c r="I2593" s="4">
        <v>3.9</v>
      </c>
      <c r="L2593" s="18">
        <f t="shared" si="999"/>
        <v>70</v>
      </c>
      <c r="M2593" s="18">
        <f t="shared" si="1000"/>
        <v>25</v>
      </c>
      <c r="N2593" s="18" t="e">
        <f t="shared" si="1001"/>
        <v>#DIV/0!</v>
      </c>
      <c r="O2593" s="18" t="e">
        <f t="shared" si="1002"/>
        <v>#DIV/0!</v>
      </c>
      <c r="P2593" s="4">
        <f t="shared" si="1003"/>
        <v>201310</v>
      </c>
      <c r="Q2593" s="23">
        <f t="shared" si="1004"/>
        <v>1.28571428571429</v>
      </c>
      <c r="R2593" s="23">
        <f t="shared" si="1005"/>
        <v>-3.8448275862068435</v>
      </c>
      <c r="S2593" s="22">
        <f t="shared" si="1006"/>
        <v>-2.5591133004925535</v>
      </c>
      <c r="T2593" s="5">
        <f t="shared" si="1007"/>
        <v>3.033333333333323</v>
      </c>
      <c r="W2593" s="5">
        <f t="shared" si="1008"/>
        <v>0.28571428571429003</v>
      </c>
      <c r="X2593" s="4">
        <f t="shared" si="1009"/>
        <v>-1</v>
      </c>
      <c r="AE2593" s="4" t="e">
        <f t="shared" si="1010"/>
        <v>#DIV/0!</v>
      </c>
    </row>
    <row r="2594" spans="1:31" s="3" customFormat="1" x14ac:dyDescent="0.25">
      <c r="A2594" s="9">
        <v>41574</v>
      </c>
      <c r="B2594" s="1" t="s">
        <v>42</v>
      </c>
      <c r="C2594" s="1" t="s">
        <v>46</v>
      </c>
      <c r="D2594" s="1">
        <v>35</v>
      </c>
      <c r="E2594" s="1">
        <v>17</v>
      </c>
      <c r="F2594">
        <f t="shared" si="997"/>
        <v>1</v>
      </c>
      <c r="G2594">
        <f t="shared" si="998"/>
        <v>0</v>
      </c>
      <c r="H2594" s="4">
        <v>1.1666666666666701</v>
      </c>
      <c r="I2594" s="4">
        <v>5.5</v>
      </c>
      <c r="L2594" s="18">
        <f t="shared" si="999"/>
        <v>80</v>
      </c>
      <c r="M2594" s="18">
        <f t="shared" si="1000"/>
        <v>15</v>
      </c>
      <c r="N2594" s="18" t="e">
        <f t="shared" si="1001"/>
        <v>#DIV/0!</v>
      </c>
      <c r="O2594" s="18" t="e">
        <f t="shared" si="1002"/>
        <v>#DIV/0!</v>
      </c>
      <c r="P2594" s="4">
        <f t="shared" si="1003"/>
        <v>201310</v>
      </c>
      <c r="Q2594" s="23">
        <f t="shared" si="1004"/>
        <v>1.1666666666666701</v>
      </c>
      <c r="R2594" s="23">
        <f t="shared" si="1005"/>
        <v>-6.2222222222220998</v>
      </c>
      <c r="S2594" s="22">
        <f t="shared" si="1006"/>
        <v>-5.0555555555554292</v>
      </c>
      <c r="T2594" s="5">
        <f t="shared" si="1007"/>
        <v>4.7142857142857002</v>
      </c>
      <c r="W2594" s="5">
        <f t="shared" si="1008"/>
        <v>0.16666666666667007</v>
      </c>
      <c r="X2594" s="4">
        <f t="shared" si="1009"/>
        <v>-1</v>
      </c>
      <c r="AE2594" s="4" t="e">
        <f t="shared" si="1010"/>
        <v>#DIV/0!</v>
      </c>
    </row>
    <row r="2595" spans="1:31" s="3" customFormat="1" x14ac:dyDescent="0.25">
      <c r="A2595" s="9">
        <v>41574</v>
      </c>
      <c r="B2595" s="1" t="s">
        <v>52</v>
      </c>
      <c r="C2595" s="1" t="s">
        <v>51</v>
      </c>
      <c r="D2595" s="1">
        <v>27</v>
      </c>
      <c r="E2595" s="1">
        <v>17</v>
      </c>
      <c r="F2595">
        <f t="shared" si="997"/>
        <v>1</v>
      </c>
      <c r="G2595">
        <f t="shared" si="998"/>
        <v>0</v>
      </c>
      <c r="H2595" s="4">
        <v>1.3571428571428599</v>
      </c>
      <c r="I2595" s="4">
        <v>3.4</v>
      </c>
      <c r="L2595" s="18">
        <f t="shared" si="999"/>
        <v>70</v>
      </c>
      <c r="M2595" s="18">
        <f t="shared" si="1000"/>
        <v>25</v>
      </c>
      <c r="N2595" s="18" t="e">
        <f t="shared" si="1001"/>
        <v>#DIV/0!</v>
      </c>
      <c r="O2595" s="18" t="e">
        <f t="shared" si="1002"/>
        <v>#DIV/0!</v>
      </c>
      <c r="P2595" s="4">
        <f t="shared" si="1003"/>
        <v>201310</v>
      </c>
      <c r="Q2595" s="23">
        <f t="shared" si="1004"/>
        <v>1.3571428571428599</v>
      </c>
      <c r="R2595" s="23">
        <f t="shared" si="1005"/>
        <v>-3.216666666666645</v>
      </c>
      <c r="S2595" s="22">
        <f t="shared" si="1006"/>
        <v>-1.8595238095237852</v>
      </c>
      <c r="T2595" s="5">
        <f t="shared" si="1007"/>
        <v>2.5052631578947318</v>
      </c>
      <c r="W2595" s="5">
        <f t="shared" si="1008"/>
        <v>0.35714285714285987</v>
      </c>
      <c r="X2595" s="4">
        <f t="shared" si="1009"/>
        <v>-1</v>
      </c>
      <c r="AE2595" s="4" t="e">
        <f t="shared" si="1010"/>
        <v>#DIV/0!</v>
      </c>
    </row>
    <row r="2596" spans="1:31" s="3" customFormat="1" x14ac:dyDescent="0.25">
      <c r="A2596" s="9">
        <v>41574</v>
      </c>
      <c r="B2596" s="1" t="s">
        <v>44</v>
      </c>
      <c r="C2596" s="1" t="s">
        <v>53</v>
      </c>
      <c r="D2596" s="1">
        <v>49</v>
      </c>
      <c r="E2596" s="1">
        <v>9</v>
      </c>
      <c r="F2596">
        <f t="shared" si="997"/>
        <v>1</v>
      </c>
      <c r="G2596">
        <f t="shared" si="998"/>
        <v>0</v>
      </c>
      <c r="H2596" s="4">
        <v>1.3921568627451</v>
      </c>
      <c r="I2596" s="4">
        <v>3.15</v>
      </c>
      <c r="L2596" s="18">
        <f t="shared" si="999"/>
        <v>70</v>
      </c>
      <c r="M2596" s="18">
        <f t="shared" si="1000"/>
        <v>30</v>
      </c>
      <c r="N2596" s="18" t="e">
        <f t="shared" si="1001"/>
        <v>#DIV/0!</v>
      </c>
      <c r="O2596" s="18" t="e">
        <f t="shared" si="1002"/>
        <v>#DIV/0!</v>
      </c>
      <c r="P2596" s="4">
        <f t="shared" si="1003"/>
        <v>201310</v>
      </c>
      <c r="Q2596" s="23">
        <f t="shared" si="1004"/>
        <v>1.3921568627451</v>
      </c>
      <c r="R2596" s="23">
        <f t="shared" si="1005"/>
        <v>-3.0151162790697548</v>
      </c>
      <c r="S2596" s="22">
        <f t="shared" si="1006"/>
        <v>-1.6229594163246548</v>
      </c>
      <c r="T2596" s="5">
        <f t="shared" si="1007"/>
        <v>2.2626760563380248</v>
      </c>
      <c r="W2596" s="5">
        <f t="shared" si="1008"/>
        <v>0.39215686274509998</v>
      </c>
      <c r="X2596" s="4">
        <f t="shared" si="1009"/>
        <v>-1</v>
      </c>
      <c r="AE2596" s="4" t="e">
        <f t="shared" si="1010"/>
        <v>#DIV/0!</v>
      </c>
    </row>
    <row r="2597" spans="1:31" s="3" customFormat="1" x14ac:dyDescent="0.25">
      <c r="A2597" s="9">
        <v>41574</v>
      </c>
      <c r="B2597" s="1" t="s">
        <v>54</v>
      </c>
      <c r="C2597" s="1" t="s">
        <v>57</v>
      </c>
      <c r="D2597" s="1">
        <v>21</v>
      </c>
      <c r="E2597" s="1">
        <v>18</v>
      </c>
      <c r="F2597">
        <f t="shared" si="997"/>
        <v>1</v>
      </c>
      <c r="G2597">
        <f t="shared" si="998"/>
        <v>0</v>
      </c>
      <c r="H2597" s="4">
        <v>2.25</v>
      </c>
      <c r="I2597" s="4">
        <v>1.68965517241379</v>
      </c>
      <c r="L2597" s="18">
        <f t="shared" si="999"/>
        <v>40</v>
      </c>
      <c r="M2597" s="18">
        <f t="shared" si="1000"/>
        <v>55</v>
      </c>
      <c r="N2597" s="18" t="e">
        <f t="shared" si="1001"/>
        <v>#DIV/0!</v>
      </c>
      <c r="O2597" s="18" t="e">
        <f t="shared" si="1002"/>
        <v>#DIV/0!</v>
      </c>
      <c r="P2597" s="4">
        <f t="shared" si="1003"/>
        <v>201310</v>
      </c>
      <c r="Q2597" s="23">
        <f t="shared" si="1004"/>
        <v>2.25</v>
      </c>
      <c r="R2597" s="23">
        <f t="shared" si="1005"/>
        <v>-2.2500000000000062</v>
      </c>
      <c r="S2597" s="22">
        <f t="shared" si="1006"/>
        <v>-6.2172489379008766E-15</v>
      </c>
      <c r="T2597" s="5">
        <f t="shared" si="1007"/>
        <v>0.75095785440612894</v>
      </c>
      <c r="W2597" s="5">
        <f t="shared" si="1008"/>
        <v>1.25</v>
      </c>
      <c r="X2597" s="4">
        <f t="shared" si="1009"/>
        <v>-1</v>
      </c>
      <c r="AE2597" s="4" t="e">
        <f t="shared" si="1010"/>
        <v>#DIV/0!</v>
      </c>
    </row>
    <row r="2598" spans="1:31" s="3" customFormat="1" x14ac:dyDescent="0.25">
      <c r="A2598" s="9">
        <v>41574</v>
      </c>
      <c r="B2598" s="1" t="s">
        <v>35</v>
      </c>
      <c r="C2598" s="1" t="s">
        <v>48</v>
      </c>
      <c r="D2598" s="1">
        <v>45</v>
      </c>
      <c r="E2598" s="1">
        <v>21</v>
      </c>
      <c r="F2598">
        <f t="shared" si="997"/>
        <v>1</v>
      </c>
      <c r="G2598">
        <f t="shared" si="998"/>
        <v>0</v>
      </c>
      <c r="H2598" s="4">
        <v>1.1666666666666701</v>
      </c>
      <c r="I2598" s="4">
        <v>1.5</v>
      </c>
      <c r="L2598" s="18">
        <f t="shared" si="999"/>
        <v>80</v>
      </c>
      <c r="M2598" s="18">
        <f t="shared" si="1000"/>
        <v>65</v>
      </c>
      <c r="N2598" s="18" t="e">
        <f t="shared" si="1001"/>
        <v>#DIV/0!</v>
      </c>
      <c r="O2598" s="18" t="e">
        <f t="shared" si="1002"/>
        <v>#DIV/0!</v>
      </c>
      <c r="P2598" s="4">
        <f t="shared" si="1003"/>
        <v>201310</v>
      </c>
      <c r="Q2598" s="23">
        <f t="shared" si="1004"/>
        <v>1.1666666666666701</v>
      </c>
      <c r="R2598" s="23">
        <f t="shared" si="1005"/>
        <v>-7.9999999999998774</v>
      </c>
      <c r="S2598" s="22">
        <f t="shared" si="1006"/>
        <v>-6.8333333333332078</v>
      </c>
      <c r="T2598" s="5">
        <f t="shared" si="1007"/>
        <v>1.285714285714282</v>
      </c>
      <c r="W2598" s="5">
        <f t="shared" si="1008"/>
        <v>0.16666666666667007</v>
      </c>
      <c r="X2598" s="4">
        <f t="shared" si="1009"/>
        <v>-1</v>
      </c>
      <c r="AE2598" s="4" t="e">
        <f t="shared" si="1010"/>
        <v>#DIV/0!</v>
      </c>
    </row>
    <row r="2599" spans="1:31" s="3" customFormat="1" x14ac:dyDescent="0.25">
      <c r="A2599" s="9">
        <v>41574</v>
      </c>
      <c r="B2599" s="1" t="s">
        <v>63</v>
      </c>
      <c r="C2599" s="1" t="s">
        <v>41</v>
      </c>
      <c r="D2599" s="1">
        <v>27</v>
      </c>
      <c r="E2599" s="1">
        <v>13</v>
      </c>
      <c r="F2599">
        <f t="shared" si="997"/>
        <v>1</v>
      </c>
      <c r="G2599">
        <f t="shared" si="998"/>
        <v>0</v>
      </c>
      <c r="H2599" s="4">
        <v>1.71428571428571</v>
      </c>
      <c r="I2599" s="4">
        <v>2.2000000000000002</v>
      </c>
      <c r="L2599" s="18">
        <f t="shared" si="999"/>
        <v>50</v>
      </c>
      <c r="M2599" s="18">
        <f t="shared" si="1000"/>
        <v>45</v>
      </c>
      <c r="N2599" s="18" t="e">
        <f t="shared" si="1001"/>
        <v>#DIV/0!</v>
      </c>
      <c r="O2599" s="18" t="e">
        <f t="shared" si="1002"/>
        <v>#DIV/0!</v>
      </c>
      <c r="P2599" s="4">
        <f t="shared" si="1003"/>
        <v>201310</v>
      </c>
      <c r="Q2599" s="23">
        <f t="shared" si="1004"/>
        <v>1.71428571428571</v>
      </c>
      <c r="R2599" s="23">
        <f t="shared" si="1005"/>
        <v>-2.2333333333333414</v>
      </c>
      <c r="S2599" s="22">
        <f t="shared" si="1006"/>
        <v>-0.51904761904763141</v>
      </c>
      <c r="T2599" s="5">
        <f t="shared" si="1007"/>
        <v>1.2833333333333368</v>
      </c>
      <c r="W2599" s="5">
        <f t="shared" si="1008"/>
        <v>0.71428571428570997</v>
      </c>
      <c r="X2599" s="4">
        <f t="shared" si="1009"/>
        <v>-1</v>
      </c>
      <c r="AE2599" s="4" t="e">
        <f t="shared" si="1010"/>
        <v>#DIV/0!</v>
      </c>
    </row>
    <row r="2600" spans="1:31" s="3" customFormat="1" x14ac:dyDescent="0.25">
      <c r="A2600" s="9">
        <v>41574</v>
      </c>
      <c r="B2600" s="1" t="s">
        <v>60</v>
      </c>
      <c r="C2600" s="1" t="s">
        <v>62</v>
      </c>
      <c r="D2600" s="1">
        <v>31</v>
      </c>
      <c r="E2600" s="1">
        <v>44</v>
      </c>
      <c r="F2600">
        <f t="shared" si="997"/>
        <v>0</v>
      </c>
      <c r="G2600">
        <f t="shared" si="998"/>
        <v>1</v>
      </c>
      <c r="H2600" s="4">
        <v>3.9</v>
      </c>
      <c r="I2600" s="4">
        <v>1.28571428571429</v>
      </c>
      <c r="L2600" s="18">
        <f t="shared" si="999"/>
        <v>20</v>
      </c>
      <c r="M2600" s="18">
        <f t="shared" si="1000"/>
        <v>75</v>
      </c>
      <c r="N2600" s="18" t="e">
        <f t="shared" si="1001"/>
        <v>#DIV/0!</v>
      </c>
      <c r="O2600" s="18" t="e">
        <f t="shared" si="1002"/>
        <v>#DIV/0!</v>
      </c>
      <c r="P2600" s="4">
        <f t="shared" si="1003"/>
        <v>201310</v>
      </c>
      <c r="Q2600" s="23">
        <f t="shared" si="1004"/>
        <v>3.033333333333323</v>
      </c>
      <c r="R2600" s="23">
        <f t="shared" si="1005"/>
        <v>-3.8448275862068435</v>
      </c>
      <c r="S2600" s="22">
        <f t="shared" si="1006"/>
        <v>-0.81149425287352051</v>
      </c>
      <c r="T2600" s="5">
        <f t="shared" si="1007"/>
        <v>0.32967032967033078</v>
      </c>
      <c r="W2600" s="5">
        <f t="shared" si="1008"/>
        <v>-1</v>
      </c>
      <c r="X2600" s="4">
        <f t="shared" si="1009"/>
        <v>-1</v>
      </c>
      <c r="AE2600" s="4" t="e">
        <f t="shared" si="1010"/>
        <v>#DIV/0!</v>
      </c>
    </row>
    <row r="2601" spans="1:31" s="3" customFormat="1" x14ac:dyDescent="0.25">
      <c r="A2601" s="9">
        <v>41571</v>
      </c>
      <c r="B2601" s="1" t="s">
        <v>39</v>
      </c>
      <c r="C2601" s="1" t="s">
        <v>40</v>
      </c>
      <c r="D2601" s="1">
        <v>13</v>
      </c>
      <c r="E2601" s="1">
        <v>31</v>
      </c>
      <c r="F2601">
        <f t="shared" si="997"/>
        <v>0</v>
      </c>
      <c r="G2601">
        <f t="shared" si="998"/>
        <v>1</v>
      </c>
      <c r="H2601" s="4">
        <v>3.5</v>
      </c>
      <c r="I2601" s="4">
        <v>1.3333333333333299</v>
      </c>
      <c r="L2601" s="18">
        <f t="shared" si="999"/>
        <v>20</v>
      </c>
      <c r="M2601" s="18">
        <f t="shared" si="1000"/>
        <v>75</v>
      </c>
      <c r="N2601" s="18" t="e">
        <f t="shared" si="1001"/>
        <v>#DIV/0!</v>
      </c>
      <c r="O2601" s="18" t="e">
        <f t="shared" si="1002"/>
        <v>#DIV/0!</v>
      </c>
      <c r="P2601" s="4">
        <f t="shared" si="1003"/>
        <v>201310</v>
      </c>
      <c r="Q2601" s="23">
        <f t="shared" si="1004"/>
        <v>2.6250000000000067</v>
      </c>
      <c r="R2601" s="23">
        <f t="shared" si="1005"/>
        <v>-3.4000000000000306</v>
      </c>
      <c r="S2601" s="22">
        <f t="shared" si="1006"/>
        <v>-0.77500000000002389</v>
      </c>
      <c r="T2601" s="5">
        <f t="shared" si="1007"/>
        <v>0.38095238095237999</v>
      </c>
      <c r="W2601" s="5">
        <f t="shared" si="1008"/>
        <v>-1</v>
      </c>
      <c r="X2601" s="4">
        <f t="shared" si="1009"/>
        <v>-1</v>
      </c>
      <c r="AE2601" s="4" t="e">
        <f t="shared" si="1010"/>
        <v>#DIV/0!</v>
      </c>
    </row>
    <row r="2602" spans="1:31" s="3" customFormat="1" x14ac:dyDescent="0.25">
      <c r="A2602" s="9">
        <v>41568</v>
      </c>
      <c r="B2602" s="1" t="s">
        <v>34</v>
      </c>
      <c r="C2602" s="1" t="s">
        <v>60</v>
      </c>
      <c r="D2602" s="1">
        <v>23</v>
      </c>
      <c r="E2602" s="1">
        <v>7</v>
      </c>
      <c r="F2602">
        <f t="shared" si="997"/>
        <v>1</v>
      </c>
      <c r="G2602">
        <f t="shared" si="998"/>
        <v>0</v>
      </c>
      <c r="H2602" s="4">
        <v>1.47619047619048</v>
      </c>
      <c r="I2602" s="4">
        <v>2.8</v>
      </c>
      <c r="L2602" s="18">
        <f t="shared" si="999"/>
        <v>60</v>
      </c>
      <c r="M2602" s="18">
        <f t="shared" si="1000"/>
        <v>35</v>
      </c>
      <c r="N2602" s="18" t="e">
        <f t="shared" si="1001"/>
        <v>#DIV/0!</v>
      </c>
      <c r="O2602" s="18" t="e">
        <f t="shared" si="1002"/>
        <v>#DIV/0!</v>
      </c>
      <c r="P2602" s="4">
        <f t="shared" si="1003"/>
        <v>201310</v>
      </c>
      <c r="Q2602" s="23">
        <f t="shared" si="1004"/>
        <v>1.47619047619048</v>
      </c>
      <c r="R2602" s="23">
        <f t="shared" si="1005"/>
        <v>-2.6555555555555381</v>
      </c>
      <c r="S2602" s="22">
        <f t="shared" si="1006"/>
        <v>-1.1793650793650581</v>
      </c>
      <c r="T2602" s="5">
        <f t="shared" si="1007"/>
        <v>1.8967741935483819</v>
      </c>
      <c r="W2602" s="5">
        <f t="shared" si="1008"/>
        <v>0.47619047619048005</v>
      </c>
      <c r="X2602" s="4">
        <f t="shared" si="1009"/>
        <v>-1</v>
      </c>
      <c r="AE2602" s="4" t="e">
        <f t="shared" si="1010"/>
        <v>#DIV/0!</v>
      </c>
    </row>
    <row r="2603" spans="1:31" s="3" customFormat="1" x14ac:dyDescent="0.25">
      <c r="A2603" s="9">
        <v>41567</v>
      </c>
      <c r="B2603" s="1" t="s">
        <v>53</v>
      </c>
      <c r="C2603" s="1" t="s">
        <v>52</v>
      </c>
      <c r="D2603" s="1">
        <v>30</v>
      </c>
      <c r="E2603" s="1">
        <v>27</v>
      </c>
      <c r="F2603">
        <f t="shared" si="997"/>
        <v>1</v>
      </c>
      <c r="G2603">
        <f t="shared" si="998"/>
        <v>0</v>
      </c>
      <c r="H2603" s="4">
        <v>2.6</v>
      </c>
      <c r="I2603" s="4">
        <v>1.55555555555556</v>
      </c>
      <c r="L2603" s="18">
        <f t="shared" si="999"/>
        <v>30</v>
      </c>
      <c r="M2603" s="18">
        <f t="shared" si="1000"/>
        <v>60</v>
      </c>
      <c r="N2603" s="18" t="e">
        <f t="shared" si="1001"/>
        <v>#DIV/0!</v>
      </c>
      <c r="O2603" s="18" t="e">
        <f t="shared" si="1002"/>
        <v>#DIV/0!</v>
      </c>
      <c r="P2603" s="4">
        <f t="shared" si="1003"/>
        <v>201310</v>
      </c>
      <c r="Q2603" s="23">
        <f t="shared" si="1004"/>
        <v>2.6</v>
      </c>
      <c r="R2603" s="23">
        <f t="shared" si="1005"/>
        <v>-2.4249999999999856</v>
      </c>
      <c r="S2603" s="22">
        <f t="shared" si="1006"/>
        <v>0.17500000000001448</v>
      </c>
      <c r="T2603" s="5">
        <f t="shared" si="1007"/>
        <v>0.59829059829059994</v>
      </c>
      <c r="W2603" s="5">
        <f t="shared" si="1008"/>
        <v>1.6</v>
      </c>
      <c r="X2603" s="4">
        <f t="shared" si="1009"/>
        <v>-1</v>
      </c>
      <c r="AE2603" s="4" t="e">
        <f t="shared" si="1010"/>
        <v>#DIV/0!</v>
      </c>
    </row>
    <row r="2604" spans="1:31" s="3" customFormat="1" x14ac:dyDescent="0.25">
      <c r="A2604" s="9">
        <v>41567</v>
      </c>
      <c r="B2604" s="1" t="s">
        <v>56</v>
      </c>
      <c r="C2604" s="1" t="s">
        <v>64</v>
      </c>
      <c r="D2604" s="1">
        <v>6</v>
      </c>
      <c r="E2604" s="1">
        <v>24</v>
      </c>
      <c r="F2604">
        <f t="shared" si="997"/>
        <v>0</v>
      </c>
      <c r="G2604">
        <f t="shared" si="998"/>
        <v>1</v>
      </c>
      <c r="H2604" s="4">
        <v>3.9</v>
      </c>
      <c r="I2604" s="4">
        <v>1.28571428571429</v>
      </c>
      <c r="L2604" s="18">
        <f t="shared" si="999"/>
        <v>20</v>
      </c>
      <c r="M2604" s="18">
        <f t="shared" si="1000"/>
        <v>75</v>
      </c>
      <c r="N2604" s="18" t="e">
        <f t="shared" si="1001"/>
        <v>#DIV/0!</v>
      </c>
      <c r="O2604" s="18" t="e">
        <f t="shared" si="1002"/>
        <v>#DIV/0!</v>
      </c>
      <c r="P2604" s="4">
        <f t="shared" si="1003"/>
        <v>201310</v>
      </c>
      <c r="Q2604" s="23">
        <f t="shared" si="1004"/>
        <v>3.033333333333323</v>
      </c>
      <c r="R2604" s="23">
        <f t="shared" si="1005"/>
        <v>-3.8448275862068435</v>
      </c>
      <c r="S2604" s="22">
        <f t="shared" si="1006"/>
        <v>-0.81149425287352051</v>
      </c>
      <c r="T2604" s="5">
        <f t="shared" si="1007"/>
        <v>0.32967032967033078</v>
      </c>
      <c r="W2604" s="5">
        <f t="shared" si="1008"/>
        <v>-1</v>
      </c>
      <c r="X2604" s="4">
        <f t="shared" si="1009"/>
        <v>-1</v>
      </c>
      <c r="AE2604" s="4" t="e">
        <f t="shared" si="1010"/>
        <v>#DIV/0!</v>
      </c>
    </row>
    <row r="2605" spans="1:31" s="3" customFormat="1" x14ac:dyDescent="0.25">
      <c r="A2605" s="9">
        <v>41567</v>
      </c>
      <c r="B2605" s="1" t="s">
        <v>49</v>
      </c>
      <c r="C2605" s="1" t="s">
        <v>47</v>
      </c>
      <c r="D2605" s="1">
        <v>17</v>
      </c>
      <c r="E2605" s="1">
        <v>16</v>
      </c>
      <c r="F2605">
        <f t="shared" si="997"/>
        <v>1</v>
      </c>
      <c r="G2605">
        <f t="shared" si="998"/>
        <v>0</v>
      </c>
      <c r="H2605" s="4">
        <v>1.3448275862068999</v>
      </c>
      <c r="I2605" s="4">
        <v>3.4</v>
      </c>
      <c r="L2605" s="18">
        <f t="shared" si="999"/>
        <v>70</v>
      </c>
      <c r="M2605" s="18">
        <f t="shared" si="1000"/>
        <v>25</v>
      </c>
      <c r="N2605" s="18" t="e">
        <f t="shared" si="1001"/>
        <v>#DIV/0!</v>
      </c>
      <c r="O2605" s="18" t="e">
        <f t="shared" si="1002"/>
        <v>#DIV/0!</v>
      </c>
      <c r="P2605" s="4">
        <f t="shared" si="1003"/>
        <v>201310</v>
      </c>
      <c r="Q2605" s="23">
        <f t="shared" si="1004"/>
        <v>1.3448275862068999</v>
      </c>
      <c r="R2605" s="23">
        <f t="shared" si="1005"/>
        <v>-3.3166666666666385</v>
      </c>
      <c r="S2605" s="22">
        <f t="shared" si="1006"/>
        <v>-1.9718390804597385</v>
      </c>
      <c r="T2605" s="5">
        <f t="shared" si="1007"/>
        <v>2.5282051282051219</v>
      </c>
      <c r="W2605" s="5">
        <f t="shared" si="1008"/>
        <v>0.34482758620689991</v>
      </c>
      <c r="X2605" s="4">
        <f t="shared" si="1009"/>
        <v>-1</v>
      </c>
      <c r="AE2605" s="4" t="e">
        <f t="shared" si="1010"/>
        <v>#DIV/0!</v>
      </c>
    </row>
    <row r="2606" spans="1:31" s="3" customFormat="1" x14ac:dyDescent="0.25">
      <c r="A2606" s="9">
        <v>41567</v>
      </c>
      <c r="B2606" s="1" t="s">
        <v>33</v>
      </c>
      <c r="C2606" s="1" t="s">
        <v>44</v>
      </c>
      <c r="D2606" s="1">
        <v>24</v>
      </c>
      <c r="E2606" s="1">
        <v>27</v>
      </c>
      <c r="F2606">
        <f t="shared" si="997"/>
        <v>0</v>
      </c>
      <c r="G2606">
        <f t="shared" si="998"/>
        <v>1</v>
      </c>
      <c r="H2606" s="4">
        <v>1.6666666666666701</v>
      </c>
      <c r="I2606" s="4">
        <v>2.2999999999999998</v>
      </c>
      <c r="L2606" s="18">
        <f t="shared" si="999"/>
        <v>50</v>
      </c>
      <c r="M2606" s="18">
        <f t="shared" si="1000"/>
        <v>40</v>
      </c>
      <c r="N2606" s="18" t="e">
        <f t="shared" si="1001"/>
        <v>#DIV/0!</v>
      </c>
      <c r="O2606" s="18" t="e">
        <f t="shared" si="1002"/>
        <v>#DIV/0!</v>
      </c>
      <c r="P2606" s="4">
        <f t="shared" si="1003"/>
        <v>201310</v>
      </c>
      <c r="Q2606" s="23">
        <f t="shared" si="1004"/>
        <v>0.72463768115942184</v>
      </c>
      <c r="R2606" s="23">
        <f t="shared" si="1005"/>
        <v>-2.2692307692307621</v>
      </c>
      <c r="S2606" s="22">
        <f t="shared" si="1006"/>
        <v>-1.5445930880713403</v>
      </c>
      <c r="T2606" s="5">
        <f t="shared" si="1007"/>
        <v>1.379999999999997</v>
      </c>
      <c r="W2606" s="5">
        <f t="shared" si="1008"/>
        <v>-1</v>
      </c>
      <c r="X2606" s="4">
        <f t="shared" si="1009"/>
        <v>-1</v>
      </c>
      <c r="AE2606" s="4" t="e">
        <f t="shared" si="1010"/>
        <v>#DIV/0!</v>
      </c>
    </row>
    <row r="2607" spans="1:31" s="3" customFormat="1" x14ac:dyDescent="0.25">
      <c r="A2607" s="9">
        <v>41567</v>
      </c>
      <c r="B2607" s="1" t="s">
        <v>51</v>
      </c>
      <c r="C2607" s="1" t="s">
        <v>46</v>
      </c>
      <c r="D2607" s="1">
        <v>21</v>
      </c>
      <c r="E2607" s="1">
        <v>23</v>
      </c>
      <c r="F2607">
        <f t="shared" si="997"/>
        <v>0</v>
      </c>
      <c r="G2607">
        <f t="shared" si="998"/>
        <v>1</v>
      </c>
      <c r="H2607" s="4">
        <v>1.3846153846153799</v>
      </c>
      <c r="I2607" s="4">
        <v>3.2</v>
      </c>
      <c r="L2607" s="18">
        <f t="shared" si="999"/>
        <v>70</v>
      </c>
      <c r="M2607" s="18">
        <f t="shared" si="1000"/>
        <v>30</v>
      </c>
      <c r="N2607" s="18" t="e">
        <f t="shared" si="1001"/>
        <v>#DIV/0!</v>
      </c>
      <c r="O2607" s="18" t="e">
        <f t="shared" si="1002"/>
        <v>#DIV/0!</v>
      </c>
      <c r="P2607" s="4">
        <f t="shared" si="1003"/>
        <v>201310</v>
      </c>
      <c r="Q2607" s="23">
        <f t="shared" si="1004"/>
        <v>0.43269230769230621</v>
      </c>
      <c r="R2607" s="23">
        <f t="shared" si="1005"/>
        <v>-3.0545454545454862</v>
      </c>
      <c r="S2607" s="22">
        <f t="shared" si="1006"/>
        <v>-2.62185314685318</v>
      </c>
      <c r="T2607" s="5">
        <f t="shared" si="1007"/>
        <v>2.3111111111111189</v>
      </c>
      <c r="W2607" s="5">
        <f t="shared" si="1008"/>
        <v>-1</v>
      </c>
      <c r="X2607" s="4">
        <f t="shared" si="1009"/>
        <v>-1</v>
      </c>
      <c r="AE2607" s="4" t="e">
        <f t="shared" si="1010"/>
        <v>#DIV/0!</v>
      </c>
    </row>
    <row r="2608" spans="1:31" s="3" customFormat="1" x14ac:dyDescent="0.25">
      <c r="A2608" s="9">
        <v>41567</v>
      </c>
      <c r="B2608" s="1" t="s">
        <v>48</v>
      </c>
      <c r="C2608" s="1" t="s">
        <v>45</v>
      </c>
      <c r="D2608" s="1">
        <v>45</v>
      </c>
      <c r="E2608" s="1">
        <v>41</v>
      </c>
      <c r="F2608">
        <f t="shared" si="997"/>
        <v>1</v>
      </c>
      <c r="G2608">
        <f t="shared" si="998"/>
        <v>0</v>
      </c>
      <c r="H2608" s="4">
        <v>2</v>
      </c>
      <c r="I2608" s="4">
        <v>1.8333333333333299</v>
      </c>
      <c r="L2608" s="18">
        <f t="shared" si="999"/>
        <v>50</v>
      </c>
      <c r="M2608" s="18">
        <f t="shared" si="1000"/>
        <v>50</v>
      </c>
      <c r="N2608" s="18" t="e">
        <f t="shared" si="1001"/>
        <v>#DIV/0!</v>
      </c>
      <c r="O2608" s="18" t="e">
        <f t="shared" si="1002"/>
        <v>#DIV/0!</v>
      </c>
      <c r="P2608" s="4">
        <f t="shared" si="1003"/>
        <v>201310</v>
      </c>
      <c r="Q2608" s="23">
        <f t="shared" si="1004"/>
        <v>2</v>
      </c>
      <c r="R2608" s="23">
        <f t="shared" si="1005"/>
        <v>-2.2000000000000046</v>
      </c>
      <c r="S2608" s="22">
        <f t="shared" si="1006"/>
        <v>-0.20000000000000462</v>
      </c>
      <c r="T2608" s="5">
        <f t="shared" si="1007"/>
        <v>0.91666666666666496</v>
      </c>
      <c r="W2608" s="5">
        <f t="shared" si="1008"/>
        <v>1</v>
      </c>
      <c r="X2608" s="4">
        <f t="shared" si="1009"/>
        <v>-1</v>
      </c>
      <c r="AE2608" s="4" t="e">
        <f t="shared" si="1010"/>
        <v>#DIV/0!</v>
      </c>
    </row>
    <row r="2609" spans="1:31" s="3" customFormat="1" x14ac:dyDescent="0.25">
      <c r="A2609" s="9">
        <v>41567</v>
      </c>
      <c r="B2609" s="1" t="s">
        <v>55</v>
      </c>
      <c r="C2609" s="1" t="s">
        <v>37</v>
      </c>
      <c r="D2609" s="1">
        <v>3</v>
      </c>
      <c r="E2609" s="1">
        <v>17</v>
      </c>
      <c r="F2609">
        <f t="shared" si="997"/>
        <v>0</v>
      </c>
      <c r="G2609">
        <f t="shared" si="998"/>
        <v>1</v>
      </c>
      <c r="H2609" s="4">
        <v>1.625</v>
      </c>
      <c r="I2609" s="4">
        <v>2.4</v>
      </c>
      <c r="L2609" s="18">
        <f t="shared" si="999"/>
        <v>60</v>
      </c>
      <c r="M2609" s="18">
        <f t="shared" si="1000"/>
        <v>40</v>
      </c>
      <c r="N2609" s="18" t="e">
        <f t="shared" si="1001"/>
        <v>#DIV/0!</v>
      </c>
      <c r="O2609" s="18" t="e">
        <f t="shared" si="1002"/>
        <v>#DIV/0!</v>
      </c>
      <c r="P2609" s="4">
        <f t="shared" si="1003"/>
        <v>201310</v>
      </c>
      <c r="Q2609" s="23">
        <f t="shared" si="1004"/>
        <v>0.67708333333333337</v>
      </c>
      <c r="R2609" s="23">
        <f t="shared" si="1005"/>
        <v>-2.3142857142857145</v>
      </c>
      <c r="S2609" s="22">
        <f t="shared" si="1006"/>
        <v>-1.637202380952381</v>
      </c>
      <c r="T2609" s="5">
        <f t="shared" si="1007"/>
        <v>1.4769230769230768</v>
      </c>
      <c r="W2609" s="5">
        <f t="shared" si="1008"/>
        <v>-1</v>
      </c>
      <c r="X2609" s="4">
        <f t="shared" si="1009"/>
        <v>-1</v>
      </c>
      <c r="AE2609" s="4" t="e">
        <f t="shared" si="1010"/>
        <v>#DIV/0!</v>
      </c>
    </row>
    <row r="2610" spans="1:31" s="3" customFormat="1" x14ac:dyDescent="0.25">
      <c r="A2610" s="9">
        <v>41567</v>
      </c>
      <c r="B2610" s="1" t="s">
        <v>40</v>
      </c>
      <c r="C2610" s="1" t="s">
        <v>59</v>
      </c>
      <c r="D2610" s="1">
        <v>30</v>
      </c>
      <c r="E2610" s="1">
        <v>15</v>
      </c>
      <c r="F2610">
        <f t="shared" si="997"/>
        <v>1</v>
      </c>
      <c r="G2610">
        <f t="shared" si="998"/>
        <v>0</v>
      </c>
      <c r="H2610" s="4">
        <v>1.3125</v>
      </c>
      <c r="I2610" s="4">
        <v>3.6</v>
      </c>
      <c r="L2610" s="18">
        <f t="shared" si="999"/>
        <v>70</v>
      </c>
      <c r="M2610" s="18">
        <f t="shared" si="1000"/>
        <v>25</v>
      </c>
      <c r="N2610" s="18" t="e">
        <f t="shared" si="1001"/>
        <v>#DIV/0!</v>
      </c>
      <c r="O2610" s="18" t="e">
        <f t="shared" si="1002"/>
        <v>#DIV/0!</v>
      </c>
      <c r="P2610" s="4">
        <f t="shared" si="1003"/>
        <v>201310</v>
      </c>
      <c r="Q2610" s="23">
        <f t="shared" si="1004"/>
        <v>1.3125</v>
      </c>
      <c r="R2610" s="23">
        <f t="shared" si="1005"/>
        <v>-3.5846153846153848</v>
      </c>
      <c r="S2610" s="22">
        <f t="shared" si="1006"/>
        <v>-2.2721153846153848</v>
      </c>
      <c r="T2610" s="5">
        <f t="shared" si="1007"/>
        <v>2.7428571428571429</v>
      </c>
      <c r="W2610" s="5">
        <f t="shared" si="1008"/>
        <v>0.3125</v>
      </c>
      <c r="X2610" s="4">
        <f t="shared" si="1009"/>
        <v>-1</v>
      </c>
      <c r="AE2610" s="4" t="e">
        <f t="shared" si="1010"/>
        <v>#DIV/0!</v>
      </c>
    </row>
    <row r="2611" spans="1:31" s="3" customFormat="1" x14ac:dyDescent="0.25">
      <c r="A2611" s="9">
        <v>41567</v>
      </c>
      <c r="B2611" s="1" t="s">
        <v>41</v>
      </c>
      <c r="C2611" s="1" t="s">
        <v>39</v>
      </c>
      <c r="D2611" s="1">
        <v>31</v>
      </c>
      <c r="E2611" s="1">
        <v>23</v>
      </c>
      <c r="F2611">
        <f t="shared" si="997"/>
        <v>1</v>
      </c>
      <c r="G2611">
        <f t="shared" si="998"/>
        <v>0</v>
      </c>
      <c r="H2611" s="4">
        <v>1.3448275862068999</v>
      </c>
      <c r="I2611" s="4">
        <v>3.4</v>
      </c>
      <c r="L2611" s="18">
        <f t="shared" si="999"/>
        <v>70</v>
      </c>
      <c r="M2611" s="18">
        <f t="shared" si="1000"/>
        <v>25</v>
      </c>
      <c r="N2611" s="18" t="e">
        <f t="shared" si="1001"/>
        <v>#DIV/0!</v>
      </c>
      <c r="O2611" s="18" t="e">
        <f t="shared" si="1002"/>
        <v>#DIV/0!</v>
      </c>
      <c r="P2611" s="4">
        <f t="shared" si="1003"/>
        <v>201310</v>
      </c>
      <c r="Q2611" s="23">
        <f t="shared" si="1004"/>
        <v>1.3448275862068999</v>
      </c>
      <c r="R2611" s="23">
        <f t="shared" si="1005"/>
        <v>-3.3166666666666385</v>
      </c>
      <c r="S2611" s="22">
        <f t="shared" si="1006"/>
        <v>-1.9718390804597385</v>
      </c>
      <c r="T2611" s="5">
        <f t="shared" si="1007"/>
        <v>2.5282051282051219</v>
      </c>
      <c r="W2611" s="5">
        <f t="shared" si="1008"/>
        <v>0.34482758620689991</v>
      </c>
      <c r="X2611" s="4">
        <f t="shared" si="1009"/>
        <v>-1</v>
      </c>
      <c r="AE2611" s="4" t="e">
        <f t="shared" si="1010"/>
        <v>#DIV/0!</v>
      </c>
    </row>
    <row r="2612" spans="1:31" s="3" customFormat="1" x14ac:dyDescent="0.25">
      <c r="A2612" s="9">
        <v>41567</v>
      </c>
      <c r="B2612" s="1" t="s">
        <v>50</v>
      </c>
      <c r="C2612" s="1" t="s">
        <v>38</v>
      </c>
      <c r="D2612" s="1">
        <v>17</v>
      </c>
      <c r="E2612" s="1">
        <v>31</v>
      </c>
      <c r="F2612">
        <f t="shared" si="997"/>
        <v>0</v>
      </c>
      <c r="G2612">
        <f t="shared" si="998"/>
        <v>1</v>
      </c>
      <c r="H2612" s="4">
        <v>2.6</v>
      </c>
      <c r="I2612" s="4">
        <v>1.55555555555556</v>
      </c>
      <c r="L2612" s="18">
        <f t="shared" si="999"/>
        <v>30</v>
      </c>
      <c r="M2612" s="18">
        <f t="shared" si="1000"/>
        <v>60</v>
      </c>
      <c r="N2612" s="18" t="e">
        <f t="shared" si="1001"/>
        <v>#DIV/0!</v>
      </c>
      <c r="O2612" s="18" t="e">
        <f t="shared" si="1002"/>
        <v>#DIV/0!</v>
      </c>
      <c r="P2612" s="4">
        <f t="shared" si="1003"/>
        <v>201310</v>
      </c>
      <c r="Q2612" s="23">
        <f t="shared" si="1004"/>
        <v>1.6714285714285666</v>
      </c>
      <c r="R2612" s="23">
        <f t="shared" si="1005"/>
        <v>-2.4249999999999856</v>
      </c>
      <c r="S2612" s="22">
        <f t="shared" si="1006"/>
        <v>-0.75357142857141901</v>
      </c>
      <c r="T2612" s="5">
        <f t="shared" si="1007"/>
        <v>0.59829059829059994</v>
      </c>
      <c r="W2612" s="5">
        <f t="shared" si="1008"/>
        <v>-1</v>
      </c>
      <c r="X2612" s="4">
        <f t="shared" si="1009"/>
        <v>-1</v>
      </c>
      <c r="AE2612" s="4" t="e">
        <f t="shared" si="1010"/>
        <v>#DIV/0!</v>
      </c>
    </row>
    <row r="2613" spans="1:31" s="3" customFormat="1" x14ac:dyDescent="0.25">
      <c r="A2613" s="9">
        <v>41567</v>
      </c>
      <c r="B2613" s="1" t="s">
        <v>62</v>
      </c>
      <c r="C2613" s="1" t="s">
        <v>58</v>
      </c>
      <c r="D2613" s="1">
        <v>31</v>
      </c>
      <c r="E2613" s="1">
        <v>13</v>
      </c>
      <c r="F2613">
        <f t="shared" si="997"/>
        <v>1</v>
      </c>
      <c r="G2613">
        <f t="shared" si="998"/>
        <v>0</v>
      </c>
      <c r="H2613" s="4">
        <v>1.22727272727273</v>
      </c>
      <c r="I2613" s="4">
        <v>4.4000000000000004</v>
      </c>
      <c r="L2613" s="18">
        <f t="shared" si="999"/>
        <v>80</v>
      </c>
      <c r="M2613" s="18">
        <f t="shared" si="1000"/>
        <v>20</v>
      </c>
      <c r="N2613" s="18" t="e">
        <f t="shared" si="1001"/>
        <v>#DIV/0!</v>
      </c>
      <c r="O2613" s="18" t="e">
        <f t="shared" si="1002"/>
        <v>#DIV/0!</v>
      </c>
      <c r="P2613" s="4">
        <f t="shared" si="1003"/>
        <v>201310</v>
      </c>
      <c r="Q2613" s="23">
        <f t="shared" si="1004"/>
        <v>1.22727272727273</v>
      </c>
      <c r="R2613" s="23">
        <f t="shared" si="1005"/>
        <v>-4.6941176470587713</v>
      </c>
      <c r="S2613" s="22">
        <f t="shared" si="1006"/>
        <v>-3.4668449197860411</v>
      </c>
      <c r="T2613" s="5">
        <f t="shared" si="1007"/>
        <v>3.5851851851851775</v>
      </c>
      <c r="W2613" s="5">
        <f t="shared" si="1008"/>
        <v>0.22727272727272996</v>
      </c>
      <c r="X2613" s="4">
        <f t="shared" si="1009"/>
        <v>-1</v>
      </c>
      <c r="AE2613" s="4" t="e">
        <f t="shared" si="1010"/>
        <v>#DIV/0!</v>
      </c>
    </row>
    <row r="2614" spans="1:31" s="3" customFormat="1" x14ac:dyDescent="0.25">
      <c r="A2614" s="9">
        <v>41567</v>
      </c>
      <c r="B2614" s="1" t="s">
        <v>57</v>
      </c>
      <c r="C2614" s="1" t="s">
        <v>43</v>
      </c>
      <c r="D2614" s="1">
        <v>19</v>
      </c>
      <c r="E2614" s="1">
        <v>16</v>
      </c>
      <c r="F2614">
        <f t="shared" si="997"/>
        <v>1</v>
      </c>
      <c r="G2614">
        <f t="shared" si="998"/>
        <v>0</v>
      </c>
      <c r="H2614" s="4">
        <v>1.74074074074074</v>
      </c>
      <c r="I2614" s="4">
        <v>2.15</v>
      </c>
      <c r="L2614" s="18">
        <f t="shared" si="999"/>
        <v>50</v>
      </c>
      <c r="M2614" s="18">
        <f t="shared" si="1000"/>
        <v>45</v>
      </c>
      <c r="N2614" s="18" t="e">
        <f t="shared" si="1001"/>
        <v>#DIV/0!</v>
      </c>
      <c r="O2614" s="18" t="e">
        <f t="shared" si="1002"/>
        <v>#DIV/0!</v>
      </c>
      <c r="P2614" s="4">
        <f t="shared" si="1003"/>
        <v>201310</v>
      </c>
      <c r="Q2614" s="23">
        <f t="shared" si="1004"/>
        <v>1.74074074074074</v>
      </c>
      <c r="R2614" s="23">
        <f t="shared" si="1005"/>
        <v>-2.2195652173913056</v>
      </c>
      <c r="S2614" s="22">
        <f t="shared" si="1006"/>
        <v>-0.4788244766505656</v>
      </c>
      <c r="T2614" s="5">
        <f t="shared" si="1007"/>
        <v>1.2351063829787239</v>
      </c>
      <c r="W2614" s="5">
        <f t="shared" si="1008"/>
        <v>0.74074074074074003</v>
      </c>
      <c r="X2614" s="4">
        <f t="shared" si="1009"/>
        <v>-1</v>
      </c>
      <c r="AE2614" s="4" t="e">
        <f t="shared" si="1010"/>
        <v>#DIV/0!</v>
      </c>
    </row>
    <row r="2615" spans="1:31" s="3" customFormat="1" x14ac:dyDescent="0.25">
      <c r="A2615" s="9">
        <v>41567</v>
      </c>
      <c r="B2615" s="1" t="s">
        <v>36</v>
      </c>
      <c r="C2615" s="1" t="s">
        <v>35</v>
      </c>
      <c r="D2615" s="1">
        <v>39</v>
      </c>
      <c r="E2615" s="1">
        <v>33</v>
      </c>
      <c r="F2615">
        <f t="shared" si="997"/>
        <v>1</v>
      </c>
      <c r="G2615">
        <f t="shared" si="998"/>
        <v>0</v>
      </c>
      <c r="H2615" s="4">
        <v>3.4</v>
      </c>
      <c r="I2615" s="4">
        <v>1.3571428571428599</v>
      </c>
      <c r="L2615" s="18">
        <f t="shared" si="999"/>
        <v>20</v>
      </c>
      <c r="M2615" s="18">
        <f t="shared" si="1000"/>
        <v>70</v>
      </c>
      <c r="N2615" s="18" t="e">
        <f t="shared" si="1001"/>
        <v>#DIV/0!</v>
      </c>
      <c r="O2615" s="18" t="e">
        <f t="shared" si="1002"/>
        <v>#DIV/0!</v>
      </c>
      <c r="P2615" s="4">
        <f t="shared" si="1003"/>
        <v>201310</v>
      </c>
      <c r="Q2615" s="23">
        <f t="shared" si="1004"/>
        <v>3.4</v>
      </c>
      <c r="R2615" s="23">
        <f t="shared" si="1005"/>
        <v>-3.216666666666645</v>
      </c>
      <c r="S2615" s="22">
        <f t="shared" si="1006"/>
        <v>0.18333333333335489</v>
      </c>
      <c r="T2615" s="5">
        <f t="shared" si="1007"/>
        <v>0.39915966386554702</v>
      </c>
      <c r="W2615" s="5">
        <f t="shared" si="1008"/>
        <v>2.4</v>
      </c>
      <c r="X2615" s="4">
        <f t="shared" si="1009"/>
        <v>-1</v>
      </c>
      <c r="AE2615" s="4" t="e">
        <f t="shared" si="1010"/>
        <v>#DIV/0!</v>
      </c>
    </row>
    <row r="2616" spans="1:31" s="3" customFormat="1" x14ac:dyDescent="0.25">
      <c r="A2616" s="9">
        <v>41564</v>
      </c>
      <c r="B2616" s="1" t="s">
        <v>63</v>
      </c>
      <c r="C2616" s="1" t="s">
        <v>61</v>
      </c>
      <c r="D2616" s="1">
        <v>22</v>
      </c>
      <c r="E2616" s="1">
        <v>34</v>
      </c>
      <c r="F2616">
        <f t="shared" si="997"/>
        <v>0</v>
      </c>
      <c r="G2616">
        <f t="shared" si="998"/>
        <v>1</v>
      </c>
      <c r="H2616" s="4">
        <v>3.05</v>
      </c>
      <c r="I2616" s="4">
        <v>1.40816326530612</v>
      </c>
      <c r="L2616" s="18">
        <f t="shared" si="999"/>
        <v>30</v>
      </c>
      <c r="M2616" s="18">
        <f t="shared" si="1000"/>
        <v>70</v>
      </c>
      <c r="N2616" s="18" t="e">
        <f t="shared" si="1001"/>
        <v>#DIV/0!</v>
      </c>
      <c r="O2616" s="18" t="e">
        <f t="shared" si="1002"/>
        <v>#DIV/0!</v>
      </c>
      <c r="P2616" s="4">
        <f t="shared" si="1003"/>
        <v>201310</v>
      </c>
      <c r="Q2616" s="23">
        <f t="shared" si="1004"/>
        <v>2.1659420289855107</v>
      </c>
      <c r="R2616" s="23">
        <f t="shared" si="1005"/>
        <v>-2.9378048780487949</v>
      </c>
      <c r="S2616" s="22">
        <f t="shared" si="1006"/>
        <v>-0.77186284906328417</v>
      </c>
      <c r="T2616" s="5">
        <f t="shared" si="1007"/>
        <v>0.46169287387085906</v>
      </c>
      <c r="W2616" s="5">
        <f t="shared" si="1008"/>
        <v>-1</v>
      </c>
      <c r="X2616" s="4">
        <f t="shared" si="1009"/>
        <v>-1</v>
      </c>
      <c r="AE2616" s="4" t="e">
        <f t="shared" si="1010"/>
        <v>#DIV/0!</v>
      </c>
    </row>
    <row r="2617" spans="1:31" s="3" customFormat="1" x14ac:dyDescent="0.25">
      <c r="A2617" s="9">
        <v>41561</v>
      </c>
      <c r="B2617" s="1" t="s">
        <v>64</v>
      </c>
      <c r="C2617" s="1" t="s">
        <v>36</v>
      </c>
      <c r="D2617" s="1">
        <v>19</v>
      </c>
      <c r="E2617" s="1">
        <v>9</v>
      </c>
      <c r="F2617">
        <f t="shared" si="997"/>
        <v>1</v>
      </c>
      <c r="G2617">
        <f t="shared" si="998"/>
        <v>0</v>
      </c>
      <c r="H2617" s="4">
        <v>2.0499999999999998</v>
      </c>
      <c r="I2617" s="4">
        <v>1.8</v>
      </c>
      <c r="L2617" s="18">
        <f t="shared" si="999"/>
        <v>40</v>
      </c>
      <c r="M2617" s="18">
        <f t="shared" si="1000"/>
        <v>55</v>
      </c>
      <c r="N2617" s="18" t="e">
        <f t="shared" si="1001"/>
        <v>#DIV/0!</v>
      </c>
      <c r="O2617" s="18" t="e">
        <f t="shared" si="1002"/>
        <v>#DIV/0!</v>
      </c>
      <c r="P2617" s="4">
        <f t="shared" si="1003"/>
        <v>201310</v>
      </c>
      <c r="Q2617" s="23">
        <f t="shared" si="1004"/>
        <v>2.0499999999999998</v>
      </c>
      <c r="R2617" s="23">
        <f t="shared" si="1005"/>
        <v>-2.2023809523809526</v>
      </c>
      <c r="S2617" s="22">
        <f t="shared" si="1006"/>
        <v>-0.15238095238095273</v>
      </c>
      <c r="T2617" s="5">
        <f t="shared" si="1007"/>
        <v>0.87804878048780499</v>
      </c>
      <c r="W2617" s="5">
        <f t="shared" si="1008"/>
        <v>1.0499999999999998</v>
      </c>
      <c r="X2617" s="4">
        <f t="shared" si="1009"/>
        <v>-1</v>
      </c>
      <c r="AE2617" s="4" t="e">
        <f t="shared" si="1010"/>
        <v>#DIV/0!</v>
      </c>
    </row>
    <row r="2618" spans="1:31" s="3" customFormat="1" x14ac:dyDescent="0.25">
      <c r="A2618" s="9">
        <v>41560</v>
      </c>
      <c r="B2618" s="1" t="s">
        <v>49</v>
      </c>
      <c r="C2618" s="1" t="s">
        <v>54</v>
      </c>
      <c r="D2618" s="1">
        <v>24</v>
      </c>
      <c r="E2618" s="1">
        <v>7</v>
      </c>
      <c r="F2618">
        <f t="shared" si="997"/>
        <v>1</v>
      </c>
      <c r="G2618">
        <f t="shared" si="998"/>
        <v>0</v>
      </c>
      <c r="H2618" s="4">
        <v>1.2666666666666699</v>
      </c>
      <c r="I2618" s="4">
        <v>4.1500000000000004</v>
      </c>
      <c r="L2618" s="18">
        <f t="shared" si="999"/>
        <v>70</v>
      </c>
      <c r="M2618" s="18">
        <f t="shared" si="1000"/>
        <v>20</v>
      </c>
      <c r="N2618" s="18" t="e">
        <f t="shared" si="1001"/>
        <v>#DIV/0!</v>
      </c>
      <c r="O2618" s="18" t="e">
        <f t="shared" si="1002"/>
        <v>#DIV/0!</v>
      </c>
      <c r="P2618" s="4">
        <f t="shared" si="1003"/>
        <v>201310</v>
      </c>
      <c r="Q2618" s="23">
        <f t="shared" si="1004"/>
        <v>1.2666666666666699</v>
      </c>
      <c r="R2618" s="23">
        <f t="shared" si="1005"/>
        <v>-4.067460317460271</v>
      </c>
      <c r="S2618" s="22">
        <f t="shared" si="1006"/>
        <v>-2.8007936507936009</v>
      </c>
      <c r="T2618" s="5">
        <f t="shared" si="1007"/>
        <v>3.2763157894736761</v>
      </c>
      <c r="W2618" s="5">
        <f t="shared" si="1008"/>
        <v>0.26666666666666994</v>
      </c>
      <c r="X2618" s="4">
        <f t="shared" si="1009"/>
        <v>-1</v>
      </c>
      <c r="AE2618" s="4" t="e">
        <f t="shared" si="1010"/>
        <v>#DIV/0!</v>
      </c>
    </row>
    <row r="2619" spans="1:31" s="3" customFormat="1" x14ac:dyDescent="0.25">
      <c r="A2619" s="9">
        <v>41560</v>
      </c>
      <c r="B2619" s="1" t="s">
        <v>39</v>
      </c>
      <c r="C2619" s="1" t="s">
        <v>55</v>
      </c>
      <c r="D2619" s="1">
        <v>20</v>
      </c>
      <c r="E2619" s="1">
        <v>31</v>
      </c>
      <c r="F2619">
        <f t="shared" si="997"/>
        <v>0</v>
      </c>
      <c r="G2619">
        <f t="shared" si="998"/>
        <v>1</v>
      </c>
      <c r="H2619" s="4">
        <v>2.2999999999999998</v>
      </c>
      <c r="I2619" s="4">
        <v>1.6666666666666701</v>
      </c>
      <c r="L2619" s="18">
        <f t="shared" si="999"/>
        <v>40</v>
      </c>
      <c r="M2619" s="18">
        <f t="shared" si="1000"/>
        <v>60</v>
      </c>
      <c r="N2619" s="18" t="e">
        <f t="shared" si="1001"/>
        <v>#DIV/0!</v>
      </c>
      <c r="O2619" s="18" t="e">
        <f t="shared" si="1002"/>
        <v>#DIV/0!</v>
      </c>
      <c r="P2619" s="4">
        <f t="shared" si="1003"/>
        <v>201310</v>
      </c>
      <c r="Q2619" s="23">
        <f t="shared" si="1004"/>
        <v>1.379999999999997</v>
      </c>
      <c r="R2619" s="23">
        <f t="shared" si="1005"/>
        <v>-2.2692307692307621</v>
      </c>
      <c r="S2619" s="22">
        <f t="shared" si="1006"/>
        <v>-0.88923076923076505</v>
      </c>
      <c r="T2619" s="5">
        <f t="shared" si="1007"/>
        <v>0.72463768115942184</v>
      </c>
      <c r="W2619" s="5">
        <f t="shared" si="1008"/>
        <v>-1</v>
      </c>
      <c r="X2619" s="4">
        <f t="shared" si="1009"/>
        <v>-1</v>
      </c>
      <c r="AE2619" s="4" t="e">
        <f t="shared" si="1010"/>
        <v>#DIV/0!</v>
      </c>
    </row>
    <row r="2620" spans="1:31" s="3" customFormat="1" x14ac:dyDescent="0.25">
      <c r="A2620" s="9">
        <v>41560</v>
      </c>
      <c r="B2620" s="1" t="s">
        <v>43</v>
      </c>
      <c r="C2620" s="1" t="s">
        <v>62</v>
      </c>
      <c r="D2620" s="1">
        <v>17</v>
      </c>
      <c r="E2620" s="1">
        <v>19</v>
      </c>
      <c r="F2620">
        <f t="shared" si="997"/>
        <v>0</v>
      </c>
      <c r="G2620">
        <f t="shared" si="998"/>
        <v>1</v>
      </c>
      <c r="H2620" s="4">
        <v>2.1</v>
      </c>
      <c r="I2620" s="4">
        <v>1.7692307692307701</v>
      </c>
      <c r="L2620" s="18">
        <f t="shared" si="999"/>
        <v>40</v>
      </c>
      <c r="M2620" s="18">
        <f t="shared" si="1000"/>
        <v>55</v>
      </c>
      <c r="N2620" s="18" t="e">
        <f t="shared" si="1001"/>
        <v>#DIV/0!</v>
      </c>
      <c r="O2620" s="18" t="e">
        <f t="shared" si="1002"/>
        <v>#DIV/0!</v>
      </c>
      <c r="P2620" s="4">
        <f t="shared" si="1003"/>
        <v>201310</v>
      </c>
      <c r="Q2620" s="23">
        <f t="shared" si="1004"/>
        <v>1.18695652173913</v>
      </c>
      <c r="R2620" s="23">
        <f t="shared" si="1005"/>
        <v>-2.2090909090909077</v>
      </c>
      <c r="S2620" s="22">
        <f t="shared" si="1006"/>
        <v>-1.0221343873517776</v>
      </c>
      <c r="T2620" s="5">
        <f t="shared" si="1007"/>
        <v>0.84249084249084283</v>
      </c>
      <c r="W2620" s="5">
        <f t="shared" si="1008"/>
        <v>-1</v>
      </c>
      <c r="X2620" s="4">
        <f t="shared" si="1009"/>
        <v>-1</v>
      </c>
      <c r="AE2620" s="4" t="e">
        <f t="shared" si="1010"/>
        <v>#DIV/0!</v>
      </c>
    </row>
    <row r="2621" spans="1:31" s="3" customFormat="1" x14ac:dyDescent="0.25">
      <c r="A2621" s="9">
        <v>41560</v>
      </c>
      <c r="B2621" s="1" t="s">
        <v>58</v>
      </c>
      <c r="C2621" s="1" t="s">
        <v>33</v>
      </c>
      <c r="D2621" s="1">
        <v>17</v>
      </c>
      <c r="E2621" s="1">
        <v>31</v>
      </c>
      <c r="F2621">
        <f t="shared" si="997"/>
        <v>0</v>
      </c>
      <c r="G2621">
        <f t="shared" si="998"/>
        <v>1</v>
      </c>
      <c r="H2621" s="4">
        <v>2.1</v>
      </c>
      <c r="I2621" s="4">
        <v>1.7692307692307701</v>
      </c>
      <c r="L2621" s="18">
        <f t="shared" si="999"/>
        <v>40</v>
      </c>
      <c r="M2621" s="18">
        <f t="shared" si="1000"/>
        <v>55</v>
      </c>
      <c r="N2621" s="18" t="e">
        <f t="shared" si="1001"/>
        <v>#DIV/0!</v>
      </c>
      <c r="O2621" s="18" t="e">
        <f t="shared" si="1002"/>
        <v>#DIV/0!</v>
      </c>
      <c r="P2621" s="4">
        <f t="shared" si="1003"/>
        <v>201310</v>
      </c>
      <c r="Q2621" s="23">
        <f t="shared" si="1004"/>
        <v>1.18695652173913</v>
      </c>
      <c r="R2621" s="23">
        <f t="shared" si="1005"/>
        <v>-2.2090909090909077</v>
      </c>
      <c r="S2621" s="22">
        <f t="shared" si="1006"/>
        <v>-1.0221343873517776</v>
      </c>
      <c r="T2621" s="5">
        <f t="shared" si="1007"/>
        <v>0.84249084249084283</v>
      </c>
      <c r="W2621" s="5">
        <f t="shared" si="1008"/>
        <v>-1</v>
      </c>
      <c r="X2621" s="4">
        <f t="shared" si="1009"/>
        <v>-1</v>
      </c>
      <c r="AE2621" s="4" t="e">
        <f t="shared" si="1010"/>
        <v>#DIV/0!</v>
      </c>
    </row>
    <row r="2622" spans="1:31" s="3" customFormat="1" x14ac:dyDescent="0.25">
      <c r="A2622" s="9">
        <v>41560</v>
      </c>
      <c r="B2622" s="1" t="s">
        <v>60</v>
      </c>
      <c r="C2622" s="1" t="s">
        <v>40</v>
      </c>
      <c r="D2622" s="1">
        <v>10</v>
      </c>
      <c r="E2622" s="1">
        <v>35</v>
      </c>
      <c r="F2622">
        <f t="shared" si="997"/>
        <v>0</v>
      </c>
      <c r="G2622">
        <f t="shared" si="998"/>
        <v>1</v>
      </c>
      <c r="H2622" s="4">
        <v>1.71428571428571</v>
      </c>
      <c r="I2622" s="4">
        <v>2.2000000000000002</v>
      </c>
      <c r="L2622" s="18">
        <f t="shared" si="999"/>
        <v>50</v>
      </c>
      <c r="M2622" s="18">
        <f t="shared" si="1000"/>
        <v>45</v>
      </c>
      <c r="N2622" s="18" t="e">
        <f t="shared" si="1001"/>
        <v>#DIV/0!</v>
      </c>
      <c r="O2622" s="18" t="e">
        <f t="shared" si="1002"/>
        <v>#DIV/0!</v>
      </c>
      <c r="P2622" s="4">
        <f t="shared" si="1003"/>
        <v>201310</v>
      </c>
      <c r="Q2622" s="23">
        <f t="shared" si="1004"/>
        <v>0.77922077922077715</v>
      </c>
      <c r="R2622" s="23">
        <f t="shared" si="1005"/>
        <v>-2.2333333333333414</v>
      </c>
      <c r="S2622" s="22">
        <f t="shared" si="1006"/>
        <v>-1.4541125541125641</v>
      </c>
      <c r="T2622" s="5">
        <f t="shared" si="1007"/>
        <v>1.2833333333333368</v>
      </c>
      <c r="W2622" s="5">
        <f t="shared" si="1008"/>
        <v>-1</v>
      </c>
      <c r="X2622" s="4">
        <f t="shared" si="1009"/>
        <v>-1</v>
      </c>
      <c r="AE2622" s="4" t="e">
        <f t="shared" si="1010"/>
        <v>#DIV/0!</v>
      </c>
    </row>
    <row r="2623" spans="1:31" s="3" customFormat="1" x14ac:dyDescent="0.25">
      <c r="A2623" s="9">
        <v>41560</v>
      </c>
      <c r="B2623" s="1" t="s">
        <v>47</v>
      </c>
      <c r="C2623" s="1" t="s">
        <v>59</v>
      </c>
      <c r="D2623" s="1">
        <v>13</v>
      </c>
      <c r="E2623" s="1">
        <v>38</v>
      </c>
      <c r="F2623">
        <f t="shared" si="997"/>
        <v>0</v>
      </c>
      <c r="G2623">
        <f t="shared" si="998"/>
        <v>1</v>
      </c>
      <c r="H2623" s="4">
        <v>1.22727272727273</v>
      </c>
      <c r="I2623" s="4">
        <v>4.5999999999999996</v>
      </c>
      <c r="L2623" s="18">
        <f t="shared" si="999"/>
        <v>80</v>
      </c>
      <c r="M2623" s="18">
        <f t="shared" si="1000"/>
        <v>20</v>
      </c>
      <c r="N2623" s="18" t="e">
        <f t="shared" si="1001"/>
        <v>#DIV/0!</v>
      </c>
      <c r="O2623" s="18" t="e">
        <f t="shared" si="1002"/>
        <v>#DIV/0!</v>
      </c>
      <c r="P2623" s="4">
        <f t="shared" si="1003"/>
        <v>201310</v>
      </c>
      <c r="Q2623" s="23">
        <f t="shared" si="1004"/>
        <v>0.26679841897233264</v>
      </c>
      <c r="R2623" s="23">
        <f t="shared" si="1005"/>
        <v>-4.6777777777777256</v>
      </c>
      <c r="S2623" s="22">
        <f t="shared" si="1006"/>
        <v>-4.4109793588053927</v>
      </c>
      <c r="T2623" s="5">
        <f t="shared" si="1007"/>
        <v>3.7481481481481396</v>
      </c>
      <c r="W2623" s="5">
        <f t="shared" si="1008"/>
        <v>-1</v>
      </c>
      <c r="X2623" s="4">
        <f t="shared" si="1009"/>
        <v>-1</v>
      </c>
      <c r="AE2623" s="4" t="e">
        <f t="shared" si="1010"/>
        <v>#DIV/0!</v>
      </c>
    </row>
    <row r="2624" spans="1:31" s="3" customFormat="1" x14ac:dyDescent="0.25">
      <c r="A2624" s="9">
        <v>41560</v>
      </c>
      <c r="B2624" s="1" t="s">
        <v>53</v>
      </c>
      <c r="C2624" s="1" t="s">
        <v>57</v>
      </c>
      <c r="D2624" s="1">
        <v>6</v>
      </c>
      <c r="E2624" s="1">
        <v>19</v>
      </c>
      <c r="F2624">
        <f t="shared" si="997"/>
        <v>0</v>
      </c>
      <c r="G2624">
        <f t="shared" si="998"/>
        <v>1</v>
      </c>
      <c r="H2624" s="4">
        <v>2.0499999999999998</v>
      </c>
      <c r="I2624" s="4">
        <v>1.8</v>
      </c>
      <c r="L2624" s="18">
        <f t="shared" si="999"/>
        <v>40</v>
      </c>
      <c r="M2624" s="18">
        <f t="shared" si="1000"/>
        <v>55</v>
      </c>
      <c r="N2624" s="18" t="e">
        <f t="shared" si="1001"/>
        <v>#DIV/0!</v>
      </c>
      <c r="O2624" s="18" t="e">
        <f t="shared" si="1002"/>
        <v>#DIV/0!</v>
      </c>
      <c r="P2624" s="4">
        <f t="shared" si="1003"/>
        <v>201310</v>
      </c>
      <c r="Q2624" s="23">
        <f t="shared" si="1004"/>
        <v>1.1388888888888888</v>
      </c>
      <c r="R2624" s="23">
        <f t="shared" si="1005"/>
        <v>-2.2023809523809526</v>
      </c>
      <c r="S2624" s="22">
        <f t="shared" si="1006"/>
        <v>-1.0634920634920637</v>
      </c>
      <c r="T2624" s="5">
        <f t="shared" si="1007"/>
        <v>0.87804878048780499</v>
      </c>
      <c r="W2624" s="5">
        <f t="shared" si="1008"/>
        <v>-1</v>
      </c>
      <c r="X2624" s="4">
        <f t="shared" si="1009"/>
        <v>-1</v>
      </c>
      <c r="AE2624" s="4" t="e">
        <f t="shared" si="1010"/>
        <v>#DIV/0!</v>
      </c>
    </row>
    <row r="2625" spans="1:31" s="3" customFormat="1" x14ac:dyDescent="0.25">
      <c r="A2625" s="9">
        <v>41560</v>
      </c>
      <c r="B2625" s="1" t="s">
        <v>46</v>
      </c>
      <c r="C2625" s="1" t="s">
        <v>44</v>
      </c>
      <c r="D2625" s="1">
        <v>24</v>
      </c>
      <c r="E2625" s="1">
        <v>27</v>
      </c>
      <c r="F2625">
        <f t="shared" si="997"/>
        <v>0</v>
      </c>
      <c r="G2625">
        <f t="shared" si="998"/>
        <v>1</v>
      </c>
      <c r="H2625" s="4">
        <v>3.3</v>
      </c>
      <c r="I2625" s="4">
        <v>1.37037037037037</v>
      </c>
      <c r="L2625" s="18">
        <f t="shared" si="999"/>
        <v>30</v>
      </c>
      <c r="M2625" s="18">
        <f t="shared" si="1000"/>
        <v>70</v>
      </c>
      <c r="N2625" s="18" t="e">
        <f t="shared" si="1001"/>
        <v>#DIV/0!</v>
      </c>
      <c r="O2625" s="18" t="e">
        <f t="shared" si="1002"/>
        <v>#DIV/0!</v>
      </c>
      <c r="P2625" s="4">
        <f t="shared" si="1003"/>
        <v>201310</v>
      </c>
      <c r="Q2625" s="23">
        <f t="shared" si="1004"/>
        <v>2.4081081081081086</v>
      </c>
      <c r="R2625" s="23">
        <f t="shared" si="1005"/>
        <v>-3.1347826086956547</v>
      </c>
      <c r="S2625" s="22">
        <f t="shared" si="1006"/>
        <v>-0.72667450058754612</v>
      </c>
      <c r="T2625" s="5">
        <f t="shared" si="1007"/>
        <v>0.41526374859708187</v>
      </c>
      <c r="W2625" s="5">
        <f t="shared" si="1008"/>
        <v>-1</v>
      </c>
      <c r="X2625" s="4">
        <f t="shared" si="1009"/>
        <v>-1</v>
      </c>
      <c r="AE2625" s="4" t="e">
        <f t="shared" si="1010"/>
        <v>#DIV/0!</v>
      </c>
    </row>
    <row r="2626" spans="1:31" s="3" customFormat="1" x14ac:dyDescent="0.25">
      <c r="A2626" s="9">
        <v>41560</v>
      </c>
      <c r="B2626" s="1" t="s">
        <v>61</v>
      </c>
      <c r="C2626" s="1" t="s">
        <v>50</v>
      </c>
      <c r="D2626" s="1">
        <v>20</v>
      </c>
      <c r="E2626" s="1">
        <v>13</v>
      </c>
      <c r="F2626">
        <f t="shared" si="997"/>
        <v>1</v>
      </c>
      <c r="G2626">
        <f t="shared" si="998"/>
        <v>0</v>
      </c>
      <c r="H2626" s="4">
        <v>1.13333333333333</v>
      </c>
      <c r="I2626" s="4">
        <v>6.5</v>
      </c>
      <c r="L2626" s="18">
        <f t="shared" si="999"/>
        <v>80</v>
      </c>
      <c r="M2626" s="18">
        <f t="shared" si="1000"/>
        <v>15</v>
      </c>
      <c r="N2626" s="18" t="e">
        <f t="shared" si="1001"/>
        <v>#DIV/0!</v>
      </c>
      <c r="O2626" s="18" t="e">
        <f t="shared" si="1002"/>
        <v>#DIV/0!</v>
      </c>
      <c r="P2626" s="4">
        <f t="shared" si="1003"/>
        <v>201310</v>
      </c>
      <c r="Q2626" s="23">
        <f t="shared" si="1004"/>
        <v>1.13333333333333</v>
      </c>
      <c r="R2626" s="23">
        <f t="shared" si="1005"/>
        <v>-7.6818181818183708</v>
      </c>
      <c r="S2626" s="22">
        <f t="shared" si="1006"/>
        <v>-6.5484848484850406</v>
      </c>
      <c r="T2626" s="5">
        <f t="shared" si="1007"/>
        <v>5.7352941176470758</v>
      </c>
      <c r="W2626" s="5">
        <f t="shared" si="1008"/>
        <v>0.13333333333332997</v>
      </c>
      <c r="X2626" s="4">
        <f t="shared" si="1009"/>
        <v>-1</v>
      </c>
      <c r="AE2626" s="4" t="e">
        <f t="shared" si="1010"/>
        <v>#DIV/0!</v>
      </c>
    </row>
    <row r="2627" spans="1:31" s="3" customFormat="1" x14ac:dyDescent="0.25">
      <c r="A2627" s="9">
        <v>41560</v>
      </c>
      <c r="B2627" s="1" t="s">
        <v>35</v>
      </c>
      <c r="C2627" s="1" t="s">
        <v>56</v>
      </c>
      <c r="D2627" s="1">
        <v>35</v>
      </c>
      <c r="E2627" s="1">
        <v>19</v>
      </c>
      <c r="F2627">
        <f t="shared" ref="F2627:F2690" si="1011">IF(D2627&gt;E2627,1,0)</f>
        <v>1</v>
      </c>
      <c r="G2627">
        <f t="shared" ref="G2627:G2690" si="1012">IF(E2627&gt;D2627,1,0)</f>
        <v>0</v>
      </c>
      <c r="H2627" s="4">
        <v>1.01111111111111</v>
      </c>
      <c r="I2627" s="4">
        <v>31</v>
      </c>
      <c r="L2627" s="18">
        <f t="shared" ref="L2627:L2690" si="1013">INT(100/H2627/10)*10</f>
        <v>90</v>
      </c>
      <c r="M2627" s="18">
        <f t="shared" ref="M2627:M2690" si="1014">INT(100/I2627/5)*5</f>
        <v>0</v>
      </c>
      <c r="N2627" s="18" t="e">
        <f t="shared" ref="N2627:N2690" si="1015">INT(100/J2627/5)*5</f>
        <v>#DIV/0!</v>
      </c>
      <c r="O2627" s="18" t="e">
        <f t="shared" ref="O2627:O2690" si="1016">INT(100/K2627/5)*5</f>
        <v>#DIV/0!</v>
      </c>
      <c r="P2627" s="4">
        <f t="shared" ref="P2627:P2690" si="1017">YEAR(A2627)*100+MONTH(A2627)</f>
        <v>201310</v>
      </c>
      <c r="Q2627" s="23">
        <f t="shared" ref="Q2627:Q2690" si="1018">IF(F2627=1,H2627,H2627/I2627)</f>
        <v>1.01111111111111</v>
      </c>
      <c r="R2627" s="23">
        <f t="shared" ref="R2627:R2690" si="1019">-1/(H2627-1)-1/(I2627-1)</f>
        <v>-90.03333333334264</v>
      </c>
      <c r="S2627" s="22">
        <f t="shared" ref="S2627:S2690" si="1020">Q2627+R2627</f>
        <v>-89.022222222231534</v>
      </c>
      <c r="T2627" s="5">
        <f t="shared" ref="T2627:T2690" si="1021">I2627/H2627</f>
        <v>30.659340659340693</v>
      </c>
      <c r="W2627" s="5">
        <f t="shared" ref="W2627:W2690" si="1022">H2627*F2627-1</f>
        <v>1.1111111111109961E-2</v>
      </c>
      <c r="X2627" s="4">
        <f t="shared" ref="X2627:X2690" si="1023">J2627*F2627-1</f>
        <v>-1</v>
      </c>
      <c r="AE2627" s="4" t="e">
        <f t="shared" ref="AE2627:AE2690" si="1024">(1/H2627-1/J2627)</f>
        <v>#DIV/0!</v>
      </c>
    </row>
    <row r="2628" spans="1:31" s="3" customFormat="1" x14ac:dyDescent="0.25">
      <c r="A2628" s="9">
        <v>41560</v>
      </c>
      <c r="B2628" s="1" t="s">
        <v>38</v>
      </c>
      <c r="C2628" s="1" t="s">
        <v>63</v>
      </c>
      <c r="D2628" s="1">
        <v>32</v>
      </c>
      <c r="E2628" s="1">
        <v>20</v>
      </c>
      <c r="F2628">
        <f t="shared" si="1011"/>
        <v>1</v>
      </c>
      <c r="G2628">
        <f t="shared" si="1012"/>
        <v>0</v>
      </c>
      <c r="H2628" s="4">
        <v>1.1818181818181799</v>
      </c>
      <c r="I2628" s="4">
        <v>5</v>
      </c>
      <c r="L2628" s="18">
        <f t="shared" si="1013"/>
        <v>80</v>
      </c>
      <c r="M2628" s="18">
        <f t="shared" si="1014"/>
        <v>20</v>
      </c>
      <c r="N2628" s="18" t="e">
        <f t="shared" si="1015"/>
        <v>#DIV/0!</v>
      </c>
      <c r="O2628" s="18" t="e">
        <f t="shared" si="1016"/>
        <v>#DIV/0!</v>
      </c>
      <c r="P2628" s="4">
        <f t="shared" si="1017"/>
        <v>201310</v>
      </c>
      <c r="Q2628" s="23">
        <f t="shared" si="1018"/>
        <v>1.1818181818181799</v>
      </c>
      <c r="R2628" s="23">
        <f t="shared" si="1019"/>
        <v>-5.7500000000000586</v>
      </c>
      <c r="S2628" s="22">
        <f t="shared" si="1020"/>
        <v>-4.5681818181818787</v>
      </c>
      <c r="T2628" s="5">
        <f t="shared" si="1021"/>
        <v>4.2307692307692379</v>
      </c>
      <c r="W2628" s="5">
        <f t="shared" si="1022"/>
        <v>0.18181818181817988</v>
      </c>
      <c r="X2628" s="4">
        <f t="shared" si="1023"/>
        <v>-1</v>
      </c>
      <c r="AE2628" s="4" t="e">
        <f t="shared" si="1024"/>
        <v>#DIV/0!</v>
      </c>
    </row>
    <row r="2629" spans="1:31" s="3" customFormat="1" x14ac:dyDescent="0.25">
      <c r="A2629" s="9">
        <v>41560</v>
      </c>
      <c r="B2629" s="1" t="s">
        <v>52</v>
      </c>
      <c r="C2629" s="1" t="s">
        <v>42</v>
      </c>
      <c r="D2629" s="1">
        <v>30</v>
      </c>
      <c r="E2629" s="1">
        <v>27</v>
      </c>
      <c r="F2629">
        <f t="shared" si="1011"/>
        <v>1</v>
      </c>
      <c r="G2629">
        <f t="shared" si="1012"/>
        <v>0</v>
      </c>
      <c r="H2629" s="4">
        <v>1.8</v>
      </c>
      <c r="I2629" s="4">
        <v>2.0499999999999998</v>
      </c>
      <c r="L2629" s="18">
        <f t="shared" si="1013"/>
        <v>50</v>
      </c>
      <c r="M2629" s="18">
        <f t="shared" si="1014"/>
        <v>45</v>
      </c>
      <c r="N2629" s="18" t="e">
        <f t="shared" si="1015"/>
        <v>#DIV/0!</v>
      </c>
      <c r="O2629" s="18" t="e">
        <f t="shared" si="1016"/>
        <v>#DIV/0!</v>
      </c>
      <c r="P2629" s="4">
        <f t="shared" si="1017"/>
        <v>201310</v>
      </c>
      <c r="Q2629" s="23">
        <f t="shared" si="1018"/>
        <v>1.8</v>
      </c>
      <c r="R2629" s="23">
        <f t="shared" si="1019"/>
        <v>-2.2023809523809526</v>
      </c>
      <c r="S2629" s="22">
        <f t="shared" si="1020"/>
        <v>-0.40238095238095251</v>
      </c>
      <c r="T2629" s="5">
        <f t="shared" si="1021"/>
        <v>1.1388888888888888</v>
      </c>
      <c r="W2629" s="5">
        <f t="shared" si="1022"/>
        <v>0.8</v>
      </c>
      <c r="X2629" s="4">
        <f t="shared" si="1023"/>
        <v>-1</v>
      </c>
      <c r="AE2629" s="4" t="e">
        <f t="shared" si="1024"/>
        <v>#DIV/0!</v>
      </c>
    </row>
    <row r="2630" spans="1:31" s="3" customFormat="1" x14ac:dyDescent="0.25">
      <c r="A2630" s="9">
        <v>41560</v>
      </c>
      <c r="B2630" s="1" t="s">
        <v>37</v>
      </c>
      <c r="C2630" s="1" t="s">
        <v>48</v>
      </c>
      <c r="D2630" s="1">
        <v>31</v>
      </c>
      <c r="E2630" s="1">
        <v>16</v>
      </c>
      <c r="F2630">
        <f t="shared" si="1011"/>
        <v>1</v>
      </c>
      <c r="G2630">
        <f t="shared" si="1012"/>
        <v>0</v>
      </c>
      <c r="H2630" s="4">
        <v>1.4</v>
      </c>
      <c r="I2630" s="4">
        <v>3.1</v>
      </c>
      <c r="L2630" s="18">
        <f t="shared" si="1013"/>
        <v>70</v>
      </c>
      <c r="M2630" s="18">
        <f t="shared" si="1014"/>
        <v>30</v>
      </c>
      <c r="N2630" s="18" t="e">
        <f t="shared" si="1015"/>
        <v>#DIV/0!</v>
      </c>
      <c r="O2630" s="18" t="e">
        <f t="shared" si="1016"/>
        <v>#DIV/0!</v>
      </c>
      <c r="P2630" s="4">
        <f t="shared" si="1017"/>
        <v>201310</v>
      </c>
      <c r="Q2630" s="23">
        <f t="shared" si="1018"/>
        <v>1.4</v>
      </c>
      <c r="R2630" s="23">
        <f t="shared" si="1019"/>
        <v>-2.9761904761904767</v>
      </c>
      <c r="S2630" s="22">
        <f t="shared" si="1020"/>
        <v>-1.5761904761904768</v>
      </c>
      <c r="T2630" s="5">
        <f t="shared" si="1021"/>
        <v>2.2142857142857144</v>
      </c>
      <c r="W2630" s="5">
        <f t="shared" si="1022"/>
        <v>0.39999999999999991</v>
      </c>
      <c r="X2630" s="4">
        <f t="shared" si="1023"/>
        <v>-1</v>
      </c>
      <c r="AE2630" s="4" t="e">
        <f t="shared" si="1024"/>
        <v>#DIV/0!</v>
      </c>
    </row>
    <row r="2631" spans="1:31" s="3" customFormat="1" x14ac:dyDescent="0.25">
      <c r="A2631" s="9">
        <v>41557</v>
      </c>
      <c r="B2631" s="1" t="s">
        <v>45</v>
      </c>
      <c r="C2631" s="1" t="s">
        <v>34</v>
      </c>
      <c r="D2631" s="1">
        <v>27</v>
      </c>
      <c r="E2631" s="1">
        <v>21</v>
      </c>
      <c r="F2631">
        <f t="shared" si="1011"/>
        <v>1</v>
      </c>
      <c r="G2631">
        <f t="shared" si="1012"/>
        <v>0</v>
      </c>
      <c r="H2631" s="4">
        <v>1.25</v>
      </c>
      <c r="I2631" s="4">
        <v>4.3</v>
      </c>
      <c r="L2631" s="18">
        <f t="shared" si="1013"/>
        <v>80</v>
      </c>
      <c r="M2631" s="18">
        <f t="shared" si="1014"/>
        <v>20</v>
      </c>
      <c r="N2631" s="18" t="e">
        <f t="shared" si="1015"/>
        <v>#DIV/0!</v>
      </c>
      <c r="O2631" s="18" t="e">
        <f t="shared" si="1016"/>
        <v>#DIV/0!</v>
      </c>
      <c r="P2631" s="4">
        <f t="shared" si="1017"/>
        <v>201310</v>
      </c>
      <c r="Q2631" s="23">
        <f t="shared" si="1018"/>
        <v>1.25</v>
      </c>
      <c r="R2631" s="23">
        <f t="shared" si="1019"/>
        <v>-4.3030303030303028</v>
      </c>
      <c r="S2631" s="22">
        <f t="shared" si="1020"/>
        <v>-3.0530303030303028</v>
      </c>
      <c r="T2631" s="5">
        <f t="shared" si="1021"/>
        <v>3.44</v>
      </c>
      <c r="W2631" s="5">
        <f t="shared" si="1022"/>
        <v>0.25</v>
      </c>
      <c r="X2631" s="4">
        <f t="shared" si="1023"/>
        <v>-1</v>
      </c>
      <c r="AE2631" s="4" t="e">
        <f t="shared" si="1024"/>
        <v>#DIV/0!</v>
      </c>
    </row>
    <row r="2632" spans="1:31" s="3" customFormat="1" x14ac:dyDescent="0.25">
      <c r="A2632" s="9">
        <v>41554</v>
      </c>
      <c r="B2632" s="1" t="s">
        <v>41</v>
      </c>
      <c r="C2632" s="1" t="s">
        <v>53</v>
      </c>
      <c r="D2632" s="1">
        <v>28</v>
      </c>
      <c r="E2632" s="1">
        <v>30</v>
      </c>
      <c r="F2632">
        <f t="shared" si="1011"/>
        <v>0</v>
      </c>
      <c r="G2632">
        <f t="shared" si="1012"/>
        <v>1</v>
      </c>
      <c r="H2632" s="4">
        <v>1.1739130434782601</v>
      </c>
      <c r="I2632" s="4">
        <v>5.25</v>
      </c>
      <c r="L2632" s="18">
        <f t="shared" si="1013"/>
        <v>80</v>
      </c>
      <c r="M2632" s="18">
        <f t="shared" si="1014"/>
        <v>15</v>
      </c>
      <c r="N2632" s="18" t="e">
        <f t="shared" si="1015"/>
        <v>#DIV/0!</v>
      </c>
      <c r="O2632" s="18" t="e">
        <f t="shared" si="1016"/>
        <v>#DIV/0!</v>
      </c>
      <c r="P2632" s="4">
        <f t="shared" si="1017"/>
        <v>201310</v>
      </c>
      <c r="Q2632" s="23">
        <f t="shared" si="1018"/>
        <v>0.22360248447204953</v>
      </c>
      <c r="R2632" s="23">
        <f t="shared" si="1019"/>
        <v>-5.9852941176470846</v>
      </c>
      <c r="S2632" s="22">
        <f t="shared" si="1020"/>
        <v>-5.761691633175035</v>
      </c>
      <c r="T2632" s="5">
        <f t="shared" si="1021"/>
        <v>4.472222222222225</v>
      </c>
      <c r="W2632" s="5">
        <f t="shared" si="1022"/>
        <v>-1</v>
      </c>
      <c r="X2632" s="4">
        <f t="shared" si="1023"/>
        <v>-1</v>
      </c>
      <c r="AE2632" s="4" t="e">
        <f t="shared" si="1024"/>
        <v>#DIV/0!</v>
      </c>
    </row>
    <row r="2633" spans="1:31" s="3" customFormat="1" x14ac:dyDescent="0.25">
      <c r="A2633" s="9">
        <v>41553</v>
      </c>
      <c r="B2633" s="1" t="s">
        <v>50</v>
      </c>
      <c r="C2633" s="1" t="s">
        <v>49</v>
      </c>
      <c r="D2633" s="1">
        <v>17</v>
      </c>
      <c r="E2633" s="1">
        <v>26</v>
      </c>
      <c r="F2633">
        <f t="shared" si="1011"/>
        <v>0</v>
      </c>
      <c r="G2633">
        <f t="shared" si="1012"/>
        <v>1</v>
      </c>
      <c r="H2633" s="4">
        <v>2.2000000000000002</v>
      </c>
      <c r="I2633" s="4">
        <v>1.71428571428571</v>
      </c>
      <c r="L2633" s="18">
        <f t="shared" si="1013"/>
        <v>40</v>
      </c>
      <c r="M2633" s="18">
        <f t="shared" si="1014"/>
        <v>55</v>
      </c>
      <c r="N2633" s="18" t="e">
        <f t="shared" si="1015"/>
        <v>#DIV/0!</v>
      </c>
      <c r="O2633" s="18" t="e">
        <f t="shared" si="1016"/>
        <v>#DIV/0!</v>
      </c>
      <c r="P2633" s="4">
        <f t="shared" si="1017"/>
        <v>201310</v>
      </c>
      <c r="Q2633" s="23">
        <f t="shared" si="1018"/>
        <v>1.2833333333333368</v>
      </c>
      <c r="R2633" s="23">
        <f t="shared" si="1019"/>
        <v>-2.2333333333333414</v>
      </c>
      <c r="S2633" s="22">
        <f t="shared" si="1020"/>
        <v>-0.95000000000000462</v>
      </c>
      <c r="T2633" s="5">
        <f t="shared" si="1021"/>
        <v>0.77922077922077715</v>
      </c>
      <c r="W2633" s="5">
        <f t="shared" si="1022"/>
        <v>-1</v>
      </c>
      <c r="X2633" s="4">
        <f t="shared" si="1023"/>
        <v>-1</v>
      </c>
      <c r="AE2633" s="4" t="e">
        <f t="shared" si="1024"/>
        <v>#DIV/0!</v>
      </c>
    </row>
    <row r="2634" spans="1:31" s="3" customFormat="1" x14ac:dyDescent="0.25">
      <c r="A2634" s="9">
        <v>41553</v>
      </c>
      <c r="B2634" s="1" t="s">
        <v>51</v>
      </c>
      <c r="C2634" s="1" t="s">
        <v>43</v>
      </c>
      <c r="D2634" s="1">
        <v>23</v>
      </c>
      <c r="E2634" s="1">
        <v>26</v>
      </c>
      <c r="F2634">
        <f t="shared" si="1011"/>
        <v>0</v>
      </c>
      <c r="G2634">
        <f t="shared" si="1012"/>
        <v>1</v>
      </c>
      <c r="H2634" s="4">
        <v>1.71428571428571</v>
      </c>
      <c r="I2634" s="4">
        <v>2.2000000000000002</v>
      </c>
      <c r="L2634" s="18">
        <f t="shared" si="1013"/>
        <v>50</v>
      </c>
      <c r="M2634" s="18">
        <f t="shared" si="1014"/>
        <v>45</v>
      </c>
      <c r="N2634" s="18" t="e">
        <f t="shared" si="1015"/>
        <v>#DIV/0!</v>
      </c>
      <c r="O2634" s="18" t="e">
        <f t="shared" si="1016"/>
        <v>#DIV/0!</v>
      </c>
      <c r="P2634" s="4">
        <f t="shared" si="1017"/>
        <v>201310</v>
      </c>
      <c r="Q2634" s="23">
        <f t="shared" si="1018"/>
        <v>0.77922077922077715</v>
      </c>
      <c r="R2634" s="23">
        <f t="shared" si="1019"/>
        <v>-2.2333333333333414</v>
      </c>
      <c r="S2634" s="22">
        <f t="shared" si="1020"/>
        <v>-1.4541125541125641</v>
      </c>
      <c r="T2634" s="5">
        <f t="shared" si="1021"/>
        <v>1.2833333333333368</v>
      </c>
      <c r="W2634" s="5">
        <f t="shared" si="1022"/>
        <v>-1</v>
      </c>
      <c r="X2634" s="4">
        <f t="shared" si="1023"/>
        <v>-1</v>
      </c>
      <c r="AE2634" s="4" t="e">
        <f t="shared" si="1024"/>
        <v>#DIV/0!</v>
      </c>
    </row>
    <row r="2635" spans="1:31" s="3" customFormat="1" x14ac:dyDescent="0.25">
      <c r="A2635" s="9">
        <v>41553</v>
      </c>
      <c r="B2635" s="1" t="s">
        <v>59</v>
      </c>
      <c r="C2635" s="1" t="s">
        <v>56</v>
      </c>
      <c r="D2635" s="1">
        <v>34</v>
      </c>
      <c r="E2635" s="1">
        <v>20</v>
      </c>
      <c r="F2635">
        <f t="shared" si="1011"/>
        <v>1</v>
      </c>
      <c r="G2635">
        <f t="shared" si="1012"/>
        <v>0</v>
      </c>
      <c r="H2635" s="4">
        <v>1.1599999999999999</v>
      </c>
      <c r="I2635" s="4">
        <v>5.5</v>
      </c>
      <c r="L2635" s="18">
        <f t="shared" si="1013"/>
        <v>80</v>
      </c>
      <c r="M2635" s="18">
        <f t="shared" si="1014"/>
        <v>15</v>
      </c>
      <c r="N2635" s="18" t="e">
        <f t="shared" si="1015"/>
        <v>#DIV/0!</v>
      </c>
      <c r="O2635" s="18" t="e">
        <f t="shared" si="1016"/>
        <v>#DIV/0!</v>
      </c>
      <c r="P2635" s="4">
        <f t="shared" si="1017"/>
        <v>201310</v>
      </c>
      <c r="Q2635" s="23">
        <f t="shared" si="1018"/>
        <v>1.1599999999999999</v>
      </c>
      <c r="R2635" s="23">
        <f t="shared" si="1019"/>
        <v>-6.4722222222222259</v>
      </c>
      <c r="S2635" s="22">
        <f t="shared" si="1020"/>
        <v>-5.3122222222222257</v>
      </c>
      <c r="T2635" s="5">
        <f t="shared" si="1021"/>
        <v>4.7413793103448283</v>
      </c>
      <c r="W2635" s="5">
        <f t="shared" si="1022"/>
        <v>0.15999999999999992</v>
      </c>
      <c r="X2635" s="4">
        <f t="shared" si="1023"/>
        <v>-1</v>
      </c>
      <c r="AE2635" s="4" t="e">
        <f t="shared" si="1024"/>
        <v>#DIV/0!</v>
      </c>
    </row>
    <row r="2636" spans="1:31" s="3" customFormat="1" x14ac:dyDescent="0.25">
      <c r="A2636" s="9">
        <v>41553</v>
      </c>
      <c r="B2636" s="1" t="s">
        <v>44</v>
      </c>
      <c r="C2636" s="1" t="s">
        <v>52</v>
      </c>
      <c r="D2636" s="1">
        <v>13</v>
      </c>
      <c r="E2636" s="1">
        <v>6</v>
      </c>
      <c r="F2636">
        <f t="shared" si="1011"/>
        <v>1</v>
      </c>
      <c r="G2636">
        <f t="shared" si="1012"/>
        <v>0</v>
      </c>
      <c r="H2636" s="4">
        <v>2.0499999999999998</v>
      </c>
      <c r="I2636" s="4">
        <v>1.8</v>
      </c>
      <c r="L2636" s="18">
        <f t="shared" si="1013"/>
        <v>40</v>
      </c>
      <c r="M2636" s="18">
        <f t="shared" si="1014"/>
        <v>55</v>
      </c>
      <c r="N2636" s="18" t="e">
        <f t="shared" si="1015"/>
        <v>#DIV/0!</v>
      </c>
      <c r="O2636" s="18" t="e">
        <f t="shared" si="1016"/>
        <v>#DIV/0!</v>
      </c>
      <c r="P2636" s="4">
        <f t="shared" si="1017"/>
        <v>201310</v>
      </c>
      <c r="Q2636" s="23">
        <f t="shared" si="1018"/>
        <v>2.0499999999999998</v>
      </c>
      <c r="R2636" s="23">
        <f t="shared" si="1019"/>
        <v>-2.2023809523809526</v>
      </c>
      <c r="S2636" s="22">
        <f t="shared" si="1020"/>
        <v>-0.15238095238095273</v>
      </c>
      <c r="T2636" s="5">
        <f t="shared" si="1021"/>
        <v>0.87804878048780499</v>
      </c>
      <c r="W2636" s="5">
        <f t="shared" si="1022"/>
        <v>1.0499999999999998</v>
      </c>
      <c r="X2636" s="4">
        <f t="shared" si="1023"/>
        <v>-1</v>
      </c>
      <c r="AE2636" s="4" t="e">
        <f t="shared" si="1024"/>
        <v>#DIV/0!</v>
      </c>
    </row>
    <row r="2637" spans="1:31" s="3" customFormat="1" x14ac:dyDescent="0.25">
      <c r="A2637" s="9">
        <v>41553</v>
      </c>
      <c r="B2637" s="1" t="s">
        <v>36</v>
      </c>
      <c r="C2637" s="1" t="s">
        <v>61</v>
      </c>
      <c r="D2637" s="1">
        <v>34</v>
      </c>
      <c r="E2637" s="1">
        <v>28</v>
      </c>
      <c r="F2637">
        <f t="shared" si="1011"/>
        <v>1</v>
      </c>
      <c r="G2637">
        <f t="shared" si="1012"/>
        <v>0</v>
      </c>
      <c r="H2637" s="4">
        <v>2.25</v>
      </c>
      <c r="I2637" s="4">
        <v>1.68965517241379</v>
      </c>
      <c r="L2637" s="18">
        <f t="shared" si="1013"/>
        <v>40</v>
      </c>
      <c r="M2637" s="18">
        <f t="shared" si="1014"/>
        <v>55</v>
      </c>
      <c r="N2637" s="18" t="e">
        <f t="shared" si="1015"/>
        <v>#DIV/0!</v>
      </c>
      <c r="O2637" s="18" t="e">
        <f t="shared" si="1016"/>
        <v>#DIV/0!</v>
      </c>
      <c r="P2637" s="4">
        <f t="shared" si="1017"/>
        <v>201310</v>
      </c>
      <c r="Q2637" s="23">
        <f t="shared" si="1018"/>
        <v>2.25</v>
      </c>
      <c r="R2637" s="23">
        <f t="shared" si="1019"/>
        <v>-2.2500000000000062</v>
      </c>
      <c r="S2637" s="22">
        <f t="shared" si="1020"/>
        <v>-6.2172489379008766E-15</v>
      </c>
      <c r="T2637" s="5">
        <f t="shared" si="1021"/>
        <v>0.75095785440612894</v>
      </c>
      <c r="W2637" s="5">
        <f t="shared" si="1022"/>
        <v>1.25</v>
      </c>
      <c r="X2637" s="4">
        <f t="shared" si="1023"/>
        <v>-1</v>
      </c>
      <c r="AE2637" s="4" t="e">
        <f t="shared" si="1024"/>
        <v>#DIV/0!</v>
      </c>
    </row>
    <row r="2638" spans="1:31" s="3" customFormat="1" x14ac:dyDescent="0.25">
      <c r="A2638" s="9">
        <v>41553</v>
      </c>
      <c r="B2638" s="1" t="s">
        <v>62</v>
      </c>
      <c r="C2638" s="1" t="s">
        <v>33</v>
      </c>
      <c r="D2638" s="1">
        <v>22</v>
      </c>
      <c r="E2638" s="1">
        <v>9</v>
      </c>
      <c r="F2638">
        <f t="shared" si="1011"/>
        <v>1</v>
      </c>
      <c r="G2638">
        <f t="shared" si="1012"/>
        <v>0</v>
      </c>
      <c r="H2638" s="4">
        <v>1.2105263157894699</v>
      </c>
      <c r="I2638" s="4">
        <v>4.75</v>
      </c>
      <c r="L2638" s="18">
        <f t="shared" si="1013"/>
        <v>80</v>
      </c>
      <c r="M2638" s="18">
        <f t="shared" si="1014"/>
        <v>20</v>
      </c>
      <c r="N2638" s="18" t="e">
        <f t="shared" si="1015"/>
        <v>#DIV/0!</v>
      </c>
      <c r="O2638" s="18" t="e">
        <f t="shared" si="1016"/>
        <v>#DIV/0!</v>
      </c>
      <c r="P2638" s="4">
        <f t="shared" si="1017"/>
        <v>201310</v>
      </c>
      <c r="Q2638" s="23">
        <f t="shared" si="1018"/>
        <v>1.2105263157894699</v>
      </c>
      <c r="R2638" s="23">
        <f t="shared" si="1019"/>
        <v>-5.0166666666667519</v>
      </c>
      <c r="S2638" s="22">
        <f t="shared" si="1020"/>
        <v>-3.806140350877282</v>
      </c>
      <c r="T2638" s="5">
        <f t="shared" si="1021"/>
        <v>3.9239130434782732</v>
      </c>
      <c r="W2638" s="5">
        <f t="shared" si="1022"/>
        <v>0.2105263157894699</v>
      </c>
      <c r="X2638" s="4">
        <f t="shared" si="1023"/>
        <v>-1</v>
      </c>
      <c r="AE2638" s="4" t="e">
        <f t="shared" si="1024"/>
        <v>#DIV/0!</v>
      </c>
    </row>
    <row r="2639" spans="1:31" s="3" customFormat="1" x14ac:dyDescent="0.25">
      <c r="A2639" s="9">
        <v>41553</v>
      </c>
      <c r="B2639" s="1" t="s">
        <v>45</v>
      </c>
      <c r="C2639" s="1" t="s">
        <v>42</v>
      </c>
      <c r="D2639" s="1">
        <v>18</v>
      </c>
      <c r="E2639" s="1">
        <v>26</v>
      </c>
      <c r="F2639">
        <f t="shared" si="1011"/>
        <v>0</v>
      </c>
      <c r="G2639">
        <f t="shared" si="1012"/>
        <v>1</v>
      </c>
      <c r="H2639" s="4">
        <v>2</v>
      </c>
      <c r="I2639" s="4">
        <v>1.8333333333333299</v>
      </c>
      <c r="L2639" s="18">
        <f t="shared" si="1013"/>
        <v>50</v>
      </c>
      <c r="M2639" s="18">
        <f t="shared" si="1014"/>
        <v>50</v>
      </c>
      <c r="N2639" s="18" t="e">
        <f t="shared" si="1015"/>
        <v>#DIV/0!</v>
      </c>
      <c r="O2639" s="18" t="e">
        <f t="shared" si="1016"/>
        <v>#DIV/0!</v>
      </c>
      <c r="P2639" s="4">
        <f t="shared" si="1017"/>
        <v>201310</v>
      </c>
      <c r="Q2639" s="23">
        <f t="shared" si="1018"/>
        <v>1.0909090909090928</v>
      </c>
      <c r="R2639" s="23">
        <f t="shared" si="1019"/>
        <v>-2.2000000000000046</v>
      </c>
      <c r="S2639" s="22">
        <f t="shared" si="1020"/>
        <v>-1.1090909090909118</v>
      </c>
      <c r="T2639" s="5">
        <f t="shared" si="1021"/>
        <v>0.91666666666666496</v>
      </c>
      <c r="W2639" s="5">
        <f t="shared" si="1022"/>
        <v>-1</v>
      </c>
      <c r="X2639" s="4">
        <f t="shared" si="1023"/>
        <v>-1</v>
      </c>
      <c r="AE2639" s="4" t="e">
        <f t="shared" si="1024"/>
        <v>#DIV/0!</v>
      </c>
    </row>
    <row r="2640" spans="1:31" s="3" customFormat="1" x14ac:dyDescent="0.25">
      <c r="A2640" s="9">
        <v>41553</v>
      </c>
      <c r="B2640" s="1" t="s">
        <v>34</v>
      </c>
      <c r="C2640" s="1" t="s">
        <v>55</v>
      </c>
      <c r="D2640" s="1">
        <v>21</v>
      </c>
      <c r="E2640" s="1">
        <v>36</v>
      </c>
      <c r="F2640">
        <f t="shared" si="1011"/>
        <v>0</v>
      </c>
      <c r="G2640">
        <f t="shared" si="1012"/>
        <v>1</v>
      </c>
      <c r="H2640" s="4">
        <v>2.0499999999999998</v>
      </c>
      <c r="I2640" s="4">
        <v>1.8</v>
      </c>
      <c r="L2640" s="18">
        <f t="shared" si="1013"/>
        <v>40</v>
      </c>
      <c r="M2640" s="18">
        <f t="shared" si="1014"/>
        <v>55</v>
      </c>
      <c r="N2640" s="18" t="e">
        <f t="shared" si="1015"/>
        <v>#DIV/0!</v>
      </c>
      <c r="O2640" s="18" t="e">
        <f t="shared" si="1016"/>
        <v>#DIV/0!</v>
      </c>
      <c r="P2640" s="4">
        <f t="shared" si="1017"/>
        <v>201310</v>
      </c>
      <c r="Q2640" s="23">
        <f t="shared" si="1018"/>
        <v>1.1388888888888888</v>
      </c>
      <c r="R2640" s="23">
        <f t="shared" si="1019"/>
        <v>-2.2023809523809526</v>
      </c>
      <c r="S2640" s="22">
        <f t="shared" si="1020"/>
        <v>-1.0634920634920637</v>
      </c>
      <c r="T2640" s="5">
        <f t="shared" si="1021"/>
        <v>0.87804878048780499</v>
      </c>
      <c r="W2640" s="5">
        <f t="shared" si="1022"/>
        <v>-1</v>
      </c>
      <c r="X2640" s="4">
        <f t="shared" si="1023"/>
        <v>-1</v>
      </c>
      <c r="AE2640" s="4" t="e">
        <f t="shared" si="1024"/>
        <v>#DIV/0!</v>
      </c>
    </row>
    <row r="2641" spans="1:31" s="3" customFormat="1" x14ac:dyDescent="0.25">
      <c r="A2641" s="9">
        <v>41553</v>
      </c>
      <c r="B2641" s="1" t="s">
        <v>63</v>
      </c>
      <c r="C2641" s="1" t="s">
        <v>40</v>
      </c>
      <c r="D2641" s="1">
        <v>22</v>
      </c>
      <c r="E2641" s="1">
        <v>6</v>
      </c>
      <c r="F2641">
        <f t="shared" si="1011"/>
        <v>1</v>
      </c>
      <c r="G2641">
        <f t="shared" si="1012"/>
        <v>0</v>
      </c>
      <c r="H2641" s="4">
        <v>2.35</v>
      </c>
      <c r="I2641" s="4">
        <v>1.6451612903225801</v>
      </c>
      <c r="L2641" s="18">
        <f t="shared" si="1013"/>
        <v>40</v>
      </c>
      <c r="M2641" s="18">
        <f t="shared" si="1014"/>
        <v>60</v>
      </c>
      <c r="N2641" s="18" t="e">
        <f t="shared" si="1015"/>
        <v>#DIV/0!</v>
      </c>
      <c r="O2641" s="18" t="e">
        <f t="shared" si="1016"/>
        <v>#DIV/0!</v>
      </c>
      <c r="P2641" s="4">
        <f t="shared" si="1017"/>
        <v>201310</v>
      </c>
      <c r="Q2641" s="23">
        <f t="shared" si="1018"/>
        <v>2.35</v>
      </c>
      <c r="R2641" s="23">
        <f t="shared" si="1019"/>
        <v>-2.2907407407407421</v>
      </c>
      <c r="S2641" s="22">
        <f t="shared" si="1020"/>
        <v>5.9259259259258013E-2</v>
      </c>
      <c r="T2641" s="5">
        <f t="shared" si="1021"/>
        <v>0.70006863417982124</v>
      </c>
      <c r="W2641" s="5">
        <f t="shared" si="1022"/>
        <v>1.35</v>
      </c>
      <c r="X2641" s="4">
        <f t="shared" si="1023"/>
        <v>-1</v>
      </c>
      <c r="AE2641" s="4" t="e">
        <f t="shared" si="1024"/>
        <v>#DIV/0!</v>
      </c>
    </row>
    <row r="2642" spans="1:31" s="3" customFormat="1" x14ac:dyDescent="0.25">
      <c r="A2642" s="9">
        <v>41553</v>
      </c>
      <c r="B2642" s="1" t="s">
        <v>54</v>
      </c>
      <c r="C2642" s="1" t="s">
        <v>64</v>
      </c>
      <c r="D2642" s="1">
        <v>27</v>
      </c>
      <c r="E2642" s="1">
        <v>17</v>
      </c>
      <c r="F2642">
        <f t="shared" si="1011"/>
        <v>1</v>
      </c>
      <c r="G2642">
        <f t="shared" si="1012"/>
        <v>0</v>
      </c>
      <c r="H2642" s="4">
        <v>3</v>
      </c>
      <c r="I2642" s="4">
        <v>1.4166666666666701</v>
      </c>
      <c r="L2642" s="18">
        <f t="shared" si="1013"/>
        <v>30</v>
      </c>
      <c r="M2642" s="18">
        <f t="shared" si="1014"/>
        <v>70</v>
      </c>
      <c r="N2642" s="18" t="e">
        <f t="shared" si="1015"/>
        <v>#DIV/0!</v>
      </c>
      <c r="O2642" s="18" t="e">
        <f t="shared" si="1016"/>
        <v>#DIV/0!</v>
      </c>
      <c r="P2642" s="4">
        <f t="shared" si="1017"/>
        <v>201310</v>
      </c>
      <c r="Q2642" s="23">
        <f t="shared" si="1018"/>
        <v>3</v>
      </c>
      <c r="R2642" s="23">
        <f t="shared" si="1019"/>
        <v>-2.8999999999999804</v>
      </c>
      <c r="S2642" s="22">
        <f t="shared" si="1020"/>
        <v>0.10000000000001963</v>
      </c>
      <c r="T2642" s="5">
        <f t="shared" si="1021"/>
        <v>0.47222222222222338</v>
      </c>
      <c r="W2642" s="5">
        <f t="shared" si="1022"/>
        <v>2</v>
      </c>
      <c r="X2642" s="4">
        <f t="shared" si="1023"/>
        <v>-1</v>
      </c>
      <c r="AE2642" s="4" t="e">
        <f t="shared" si="1024"/>
        <v>#DIV/0!</v>
      </c>
    </row>
    <row r="2643" spans="1:31" s="3" customFormat="1" x14ac:dyDescent="0.25">
      <c r="A2643" s="9">
        <v>41553</v>
      </c>
      <c r="B2643" s="1" t="s">
        <v>37</v>
      </c>
      <c r="C2643" s="1" t="s">
        <v>35</v>
      </c>
      <c r="D2643" s="1">
        <v>48</v>
      </c>
      <c r="E2643" s="1">
        <v>51</v>
      </c>
      <c r="F2643">
        <f t="shared" si="1011"/>
        <v>0</v>
      </c>
      <c r="G2643">
        <f t="shared" si="1012"/>
        <v>1</v>
      </c>
      <c r="H2643" s="4">
        <v>4.0999999999999996</v>
      </c>
      <c r="I2643" s="4">
        <v>1.27027027027027</v>
      </c>
      <c r="L2643" s="18">
        <f t="shared" si="1013"/>
        <v>20</v>
      </c>
      <c r="M2643" s="18">
        <f t="shared" si="1014"/>
        <v>75</v>
      </c>
      <c r="N2643" s="18" t="e">
        <f t="shared" si="1015"/>
        <v>#DIV/0!</v>
      </c>
      <c r="O2643" s="18" t="e">
        <f t="shared" si="1016"/>
        <v>#DIV/0!</v>
      </c>
      <c r="P2643" s="4">
        <f t="shared" si="1017"/>
        <v>201310</v>
      </c>
      <c r="Q2643" s="23">
        <f t="shared" si="1018"/>
        <v>3.2276595744680856</v>
      </c>
      <c r="R2643" s="23">
        <f t="shared" si="1019"/>
        <v>-4.0225806451612947</v>
      </c>
      <c r="S2643" s="22">
        <f t="shared" si="1020"/>
        <v>-0.79492107069320905</v>
      </c>
      <c r="T2643" s="5">
        <f t="shared" si="1021"/>
        <v>0.30982201713909024</v>
      </c>
      <c r="W2643" s="5">
        <f t="shared" si="1022"/>
        <v>-1</v>
      </c>
      <c r="X2643" s="4">
        <f t="shared" si="1023"/>
        <v>-1</v>
      </c>
      <c r="AE2643" s="4" t="e">
        <f t="shared" si="1024"/>
        <v>#DIV/0!</v>
      </c>
    </row>
    <row r="2644" spans="1:31" s="3" customFormat="1" x14ac:dyDescent="0.25">
      <c r="A2644" s="9">
        <v>41553</v>
      </c>
      <c r="B2644" s="1" t="s">
        <v>38</v>
      </c>
      <c r="C2644" s="1" t="s">
        <v>47</v>
      </c>
      <c r="D2644" s="1">
        <v>34</v>
      </c>
      <c r="E2644" s="1">
        <v>3</v>
      </c>
      <c r="F2644">
        <f t="shared" si="1011"/>
        <v>1</v>
      </c>
      <c r="G2644">
        <f t="shared" si="1012"/>
        <v>0</v>
      </c>
      <c r="H2644" s="4">
        <v>1.46511627906977</v>
      </c>
      <c r="I2644" s="4">
        <v>2.85</v>
      </c>
      <c r="L2644" s="18">
        <f t="shared" si="1013"/>
        <v>60</v>
      </c>
      <c r="M2644" s="18">
        <f t="shared" si="1014"/>
        <v>35</v>
      </c>
      <c r="N2644" s="18" t="e">
        <f t="shared" si="1015"/>
        <v>#DIV/0!</v>
      </c>
      <c r="O2644" s="18" t="e">
        <f t="shared" si="1016"/>
        <v>#DIV/0!</v>
      </c>
      <c r="P2644" s="4">
        <f t="shared" si="1017"/>
        <v>201310</v>
      </c>
      <c r="Q2644" s="23">
        <f t="shared" si="1018"/>
        <v>1.46511627906977</v>
      </c>
      <c r="R2644" s="23">
        <f t="shared" si="1019"/>
        <v>-2.6905405405405283</v>
      </c>
      <c r="S2644" s="22">
        <f t="shared" si="1020"/>
        <v>-1.2254242614707582</v>
      </c>
      <c r="T2644" s="5">
        <f t="shared" si="1021"/>
        <v>1.9452380952380919</v>
      </c>
      <c r="W2644" s="5">
        <f t="shared" si="1022"/>
        <v>0.46511627906977004</v>
      </c>
      <c r="X2644" s="4">
        <f t="shared" si="1023"/>
        <v>-1</v>
      </c>
      <c r="AE2644" s="4" t="e">
        <f t="shared" si="1024"/>
        <v>#DIV/0!</v>
      </c>
    </row>
    <row r="2645" spans="1:31" s="3" customFormat="1" x14ac:dyDescent="0.25">
      <c r="A2645" s="9">
        <v>41550</v>
      </c>
      <c r="B2645" s="1" t="s">
        <v>58</v>
      </c>
      <c r="C2645" s="1" t="s">
        <v>46</v>
      </c>
      <c r="D2645" s="1">
        <v>37</v>
      </c>
      <c r="E2645" s="1">
        <v>24</v>
      </c>
      <c r="F2645">
        <f t="shared" si="1011"/>
        <v>1</v>
      </c>
      <c r="G2645">
        <f t="shared" si="1012"/>
        <v>0</v>
      </c>
      <c r="H2645" s="4">
        <v>1.5</v>
      </c>
      <c r="I2645" s="4">
        <v>2.7</v>
      </c>
      <c r="L2645" s="18">
        <f t="shared" si="1013"/>
        <v>60</v>
      </c>
      <c r="M2645" s="18">
        <f t="shared" si="1014"/>
        <v>35</v>
      </c>
      <c r="N2645" s="18" t="e">
        <f t="shared" si="1015"/>
        <v>#DIV/0!</v>
      </c>
      <c r="O2645" s="18" t="e">
        <f t="shared" si="1016"/>
        <v>#DIV/0!</v>
      </c>
      <c r="P2645" s="4">
        <f t="shared" si="1017"/>
        <v>201310</v>
      </c>
      <c r="Q2645" s="23">
        <f t="shared" si="1018"/>
        <v>1.5</v>
      </c>
      <c r="R2645" s="23">
        <f t="shared" si="1019"/>
        <v>-2.5882352941176467</v>
      </c>
      <c r="S2645" s="22">
        <f t="shared" si="1020"/>
        <v>-1.0882352941176467</v>
      </c>
      <c r="T2645" s="5">
        <f t="shared" si="1021"/>
        <v>1.8</v>
      </c>
      <c r="W2645" s="5">
        <f t="shared" si="1022"/>
        <v>0.5</v>
      </c>
      <c r="X2645" s="4">
        <f t="shared" si="1023"/>
        <v>-1</v>
      </c>
      <c r="AE2645" s="4" t="e">
        <f t="shared" si="1024"/>
        <v>#DIV/0!</v>
      </c>
    </row>
    <row r="2646" spans="1:31" s="3" customFormat="1" x14ac:dyDescent="0.25">
      <c r="A2646" s="9">
        <v>41547</v>
      </c>
      <c r="B2646" s="1" t="s">
        <v>42</v>
      </c>
      <c r="C2646" s="1" t="s">
        <v>51</v>
      </c>
      <c r="D2646" s="1">
        <v>38</v>
      </c>
      <c r="E2646" s="1">
        <v>17</v>
      </c>
      <c r="F2646">
        <f t="shared" si="1011"/>
        <v>1</v>
      </c>
      <c r="G2646">
        <f t="shared" si="1012"/>
        <v>0</v>
      </c>
      <c r="H2646" s="4">
        <v>1.2777777777777799</v>
      </c>
      <c r="I2646" s="4">
        <v>4</v>
      </c>
      <c r="L2646" s="18">
        <f t="shared" si="1013"/>
        <v>70</v>
      </c>
      <c r="M2646" s="18">
        <f t="shared" si="1014"/>
        <v>25</v>
      </c>
      <c r="N2646" s="18" t="e">
        <f t="shared" si="1015"/>
        <v>#DIV/0!</v>
      </c>
      <c r="O2646" s="18" t="e">
        <f t="shared" si="1016"/>
        <v>#DIV/0!</v>
      </c>
      <c r="P2646" s="4">
        <f t="shared" si="1017"/>
        <v>201309</v>
      </c>
      <c r="Q2646" s="23">
        <f t="shared" si="1018"/>
        <v>1.2777777777777799</v>
      </c>
      <c r="R2646" s="23">
        <f t="shared" si="1019"/>
        <v>-3.933333333333306</v>
      </c>
      <c r="S2646" s="22">
        <f t="shared" si="1020"/>
        <v>-2.6555555555555261</v>
      </c>
      <c r="T2646" s="5">
        <f t="shared" si="1021"/>
        <v>3.1304347826086905</v>
      </c>
      <c r="W2646" s="5">
        <f t="shared" si="1022"/>
        <v>0.2777777777777799</v>
      </c>
      <c r="X2646" s="4">
        <f t="shared" si="1023"/>
        <v>-1</v>
      </c>
      <c r="AE2646" s="4" t="e">
        <f t="shared" si="1024"/>
        <v>#DIV/0!</v>
      </c>
    </row>
    <row r="2647" spans="1:31" s="3" customFormat="1" x14ac:dyDescent="0.25">
      <c r="A2647" s="9">
        <v>41546</v>
      </c>
      <c r="B2647" s="1" t="s">
        <v>60</v>
      </c>
      <c r="C2647" s="1" t="s">
        <v>57</v>
      </c>
      <c r="D2647" s="1">
        <v>34</v>
      </c>
      <c r="E2647" s="1">
        <v>27</v>
      </c>
      <c r="F2647">
        <f t="shared" si="1011"/>
        <v>1</v>
      </c>
      <c r="G2647">
        <f t="shared" si="1012"/>
        <v>0</v>
      </c>
      <c r="H2647" s="4">
        <v>2.2999999999999998</v>
      </c>
      <c r="I2647" s="4">
        <v>1.6666666666666701</v>
      </c>
      <c r="L2647" s="18">
        <f t="shared" si="1013"/>
        <v>40</v>
      </c>
      <c r="M2647" s="18">
        <f t="shared" si="1014"/>
        <v>60</v>
      </c>
      <c r="N2647" s="18" t="e">
        <f t="shared" si="1015"/>
        <v>#DIV/0!</v>
      </c>
      <c r="O2647" s="18" t="e">
        <f t="shared" si="1016"/>
        <v>#DIV/0!</v>
      </c>
      <c r="P2647" s="4">
        <f t="shared" si="1017"/>
        <v>201309</v>
      </c>
      <c r="Q2647" s="23">
        <f t="shared" si="1018"/>
        <v>2.2999999999999998</v>
      </c>
      <c r="R2647" s="23">
        <f t="shared" si="1019"/>
        <v>-2.2692307692307621</v>
      </c>
      <c r="S2647" s="22">
        <f t="shared" si="1020"/>
        <v>3.0769230769237765E-2</v>
      </c>
      <c r="T2647" s="5">
        <f t="shared" si="1021"/>
        <v>0.72463768115942184</v>
      </c>
      <c r="W2647" s="5">
        <f t="shared" si="1022"/>
        <v>1.2999999999999998</v>
      </c>
      <c r="X2647" s="4">
        <f t="shared" si="1023"/>
        <v>-1</v>
      </c>
      <c r="AE2647" s="4" t="e">
        <f t="shared" si="1024"/>
        <v>#DIV/0!</v>
      </c>
    </row>
    <row r="2648" spans="1:31" s="3" customFormat="1" x14ac:dyDescent="0.25">
      <c r="A2648" s="9">
        <v>41546</v>
      </c>
      <c r="B2648" s="1" t="s">
        <v>46</v>
      </c>
      <c r="C2648" s="1" t="s">
        <v>43</v>
      </c>
      <c r="D2648" s="1">
        <v>23</v>
      </c>
      <c r="E2648" s="1">
        <v>20</v>
      </c>
      <c r="F2648">
        <f t="shared" si="1011"/>
        <v>1</v>
      </c>
      <c r="G2648">
        <f t="shared" si="1012"/>
        <v>0</v>
      </c>
      <c r="H2648" s="4">
        <v>2.4500000000000002</v>
      </c>
      <c r="I2648" s="4">
        <v>1.60606060606061</v>
      </c>
      <c r="L2648" s="18">
        <f t="shared" si="1013"/>
        <v>40</v>
      </c>
      <c r="M2648" s="18">
        <f t="shared" si="1014"/>
        <v>60</v>
      </c>
      <c r="N2648" s="18" t="e">
        <f t="shared" si="1015"/>
        <v>#DIV/0!</v>
      </c>
      <c r="O2648" s="18" t="e">
        <f t="shared" si="1016"/>
        <v>#DIV/0!</v>
      </c>
      <c r="P2648" s="4">
        <f t="shared" si="1017"/>
        <v>201309</v>
      </c>
      <c r="Q2648" s="23">
        <f t="shared" si="1018"/>
        <v>2.4500000000000002</v>
      </c>
      <c r="R2648" s="23">
        <f t="shared" si="1019"/>
        <v>-2.3396551724137824</v>
      </c>
      <c r="S2648" s="22">
        <f t="shared" si="1020"/>
        <v>0.11034482758621778</v>
      </c>
      <c r="T2648" s="5">
        <f t="shared" si="1021"/>
        <v>0.65553494124922851</v>
      </c>
      <c r="W2648" s="5">
        <f t="shared" si="1022"/>
        <v>1.4500000000000002</v>
      </c>
      <c r="X2648" s="4">
        <f t="shared" si="1023"/>
        <v>-1</v>
      </c>
      <c r="AE2648" s="4" t="e">
        <f t="shared" si="1024"/>
        <v>#DIV/0!</v>
      </c>
    </row>
    <row r="2649" spans="1:31" s="3" customFormat="1" x14ac:dyDescent="0.25">
      <c r="A2649" s="9">
        <v>41546</v>
      </c>
      <c r="B2649" s="1" t="s">
        <v>58</v>
      </c>
      <c r="C2649" s="1" t="s">
        <v>44</v>
      </c>
      <c r="D2649" s="1">
        <v>17</v>
      </c>
      <c r="E2649" s="1">
        <v>6</v>
      </c>
      <c r="F2649">
        <f t="shared" si="1011"/>
        <v>1</v>
      </c>
      <c r="G2649">
        <f t="shared" si="1012"/>
        <v>0</v>
      </c>
      <c r="H2649" s="4">
        <v>2.65</v>
      </c>
      <c r="I2649" s="4">
        <v>1.5405405405405399</v>
      </c>
      <c r="L2649" s="18">
        <f t="shared" si="1013"/>
        <v>30</v>
      </c>
      <c r="M2649" s="18">
        <f t="shared" si="1014"/>
        <v>60</v>
      </c>
      <c r="N2649" s="18" t="e">
        <f t="shared" si="1015"/>
        <v>#DIV/0!</v>
      </c>
      <c r="O2649" s="18" t="e">
        <f t="shared" si="1016"/>
        <v>#DIV/0!</v>
      </c>
      <c r="P2649" s="4">
        <f t="shared" si="1017"/>
        <v>201309</v>
      </c>
      <c r="Q2649" s="23">
        <f t="shared" si="1018"/>
        <v>2.65</v>
      </c>
      <c r="R2649" s="23">
        <f t="shared" si="1019"/>
        <v>-2.4560606060606083</v>
      </c>
      <c r="S2649" s="22">
        <f t="shared" si="1020"/>
        <v>0.19393939393939164</v>
      </c>
      <c r="T2649" s="5">
        <f t="shared" si="1021"/>
        <v>0.58133605303416602</v>
      </c>
      <c r="W2649" s="5">
        <f t="shared" si="1022"/>
        <v>1.65</v>
      </c>
      <c r="X2649" s="4">
        <f t="shared" si="1023"/>
        <v>-1</v>
      </c>
      <c r="AE2649" s="4" t="e">
        <f t="shared" si="1024"/>
        <v>#DIV/0!</v>
      </c>
    </row>
    <row r="2650" spans="1:31" s="3" customFormat="1" x14ac:dyDescent="0.25">
      <c r="A2650" s="9">
        <v>41546</v>
      </c>
      <c r="B2650" s="1" t="s">
        <v>56</v>
      </c>
      <c r="C2650" s="1" t="s">
        <v>36</v>
      </c>
      <c r="D2650" s="1">
        <v>3</v>
      </c>
      <c r="E2650" s="1">
        <v>37</v>
      </c>
      <c r="F2650">
        <f t="shared" si="1011"/>
        <v>0</v>
      </c>
      <c r="G2650">
        <f t="shared" si="1012"/>
        <v>1</v>
      </c>
      <c r="H2650" s="4">
        <v>4.5</v>
      </c>
      <c r="I2650" s="4">
        <v>1.2380952380952399</v>
      </c>
      <c r="L2650" s="18">
        <f t="shared" si="1013"/>
        <v>20</v>
      </c>
      <c r="M2650" s="18">
        <f t="shared" si="1014"/>
        <v>80</v>
      </c>
      <c r="N2650" s="18" t="e">
        <f t="shared" si="1015"/>
        <v>#DIV/0!</v>
      </c>
      <c r="O2650" s="18" t="e">
        <f t="shared" si="1016"/>
        <v>#DIV/0!</v>
      </c>
      <c r="P2650" s="4">
        <f t="shared" si="1017"/>
        <v>201309</v>
      </c>
      <c r="Q2650" s="23">
        <f t="shared" si="1018"/>
        <v>3.6346153846153793</v>
      </c>
      <c r="R2650" s="23">
        <f t="shared" si="1019"/>
        <v>-4.4857142857142538</v>
      </c>
      <c r="S2650" s="22">
        <f t="shared" si="1020"/>
        <v>-0.85109890109887454</v>
      </c>
      <c r="T2650" s="5">
        <f t="shared" si="1021"/>
        <v>0.27513227513227556</v>
      </c>
      <c r="W2650" s="5">
        <f t="shared" si="1022"/>
        <v>-1</v>
      </c>
      <c r="X2650" s="4">
        <f t="shared" si="1023"/>
        <v>-1</v>
      </c>
      <c r="AE2650" s="4" t="e">
        <f t="shared" si="1024"/>
        <v>#DIV/0!</v>
      </c>
    </row>
    <row r="2651" spans="1:31" s="3" customFormat="1" x14ac:dyDescent="0.25">
      <c r="A2651" s="9">
        <v>41546</v>
      </c>
      <c r="B2651" s="1" t="s">
        <v>47</v>
      </c>
      <c r="C2651" s="1" t="s">
        <v>61</v>
      </c>
      <c r="D2651" s="1">
        <v>20</v>
      </c>
      <c r="E2651" s="1">
        <v>23</v>
      </c>
      <c r="F2651">
        <f t="shared" si="1011"/>
        <v>0</v>
      </c>
      <c r="G2651">
        <f t="shared" si="1012"/>
        <v>1</v>
      </c>
      <c r="H2651" s="4">
        <v>2.0499999999999998</v>
      </c>
      <c r="I2651" s="4">
        <v>1.8</v>
      </c>
      <c r="L2651" s="18">
        <f t="shared" si="1013"/>
        <v>40</v>
      </c>
      <c r="M2651" s="18">
        <f t="shared" si="1014"/>
        <v>55</v>
      </c>
      <c r="N2651" s="18" t="e">
        <f t="shared" si="1015"/>
        <v>#DIV/0!</v>
      </c>
      <c r="O2651" s="18" t="e">
        <f t="shared" si="1016"/>
        <v>#DIV/0!</v>
      </c>
      <c r="P2651" s="4">
        <f t="shared" si="1017"/>
        <v>201309</v>
      </c>
      <c r="Q2651" s="23">
        <f t="shared" si="1018"/>
        <v>1.1388888888888888</v>
      </c>
      <c r="R2651" s="23">
        <f t="shared" si="1019"/>
        <v>-2.2023809523809526</v>
      </c>
      <c r="S2651" s="22">
        <f t="shared" si="1020"/>
        <v>-1.0634920634920637</v>
      </c>
      <c r="T2651" s="5">
        <f t="shared" si="1021"/>
        <v>0.87804878048780499</v>
      </c>
      <c r="W2651" s="5">
        <f t="shared" si="1022"/>
        <v>-1</v>
      </c>
      <c r="X2651" s="4">
        <f t="shared" si="1023"/>
        <v>-1</v>
      </c>
      <c r="AE2651" s="4" t="e">
        <f t="shared" si="1024"/>
        <v>#DIV/0!</v>
      </c>
    </row>
    <row r="2652" spans="1:31" s="3" customFormat="1" x14ac:dyDescent="0.25">
      <c r="A2652" s="9">
        <v>41546</v>
      </c>
      <c r="B2652" s="1" t="s">
        <v>39</v>
      </c>
      <c r="C2652" s="1" t="s">
        <v>63</v>
      </c>
      <c r="D2652" s="1">
        <v>10</v>
      </c>
      <c r="E2652" s="1">
        <v>13</v>
      </c>
      <c r="F2652">
        <f t="shared" si="1011"/>
        <v>0</v>
      </c>
      <c r="G2652">
        <f t="shared" si="1012"/>
        <v>1</v>
      </c>
      <c r="H2652" s="4">
        <v>1.71428571428571</v>
      </c>
      <c r="I2652" s="4">
        <v>2.2000000000000002</v>
      </c>
      <c r="L2652" s="18">
        <f t="shared" si="1013"/>
        <v>50</v>
      </c>
      <c r="M2652" s="18">
        <f t="shared" si="1014"/>
        <v>45</v>
      </c>
      <c r="N2652" s="18" t="e">
        <f t="shared" si="1015"/>
        <v>#DIV/0!</v>
      </c>
      <c r="O2652" s="18" t="e">
        <f t="shared" si="1016"/>
        <v>#DIV/0!</v>
      </c>
      <c r="P2652" s="4">
        <f t="shared" si="1017"/>
        <v>201309</v>
      </c>
      <c r="Q2652" s="23">
        <f t="shared" si="1018"/>
        <v>0.77922077922077715</v>
      </c>
      <c r="R2652" s="23">
        <f t="shared" si="1019"/>
        <v>-2.2333333333333414</v>
      </c>
      <c r="S2652" s="22">
        <f t="shared" si="1020"/>
        <v>-1.4541125541125641</v>
      </c>
      <c r="T2652" s="5">
        <f t="shared" si="1021"/>
        <v>1.2833333333333368</v>
      </c>
      <c r="W2652" s="5">
        <f t="shared" si="1022"/>
        <v>-1</v>
      </c>
      <c r="X2652" s="4">
        <f t="shared" si="1023"/>
        <v>-1</v>
      </c>
      <c r="AE2652" s="4" t="e">
        <f t="shared" si="1024"/>
        <v>#DIV/0!</v>
      </c>
    </row>
    <row r="2653" spans="1:31" s="3" customFormat="1" x14ac:dyDescent="0.25">
      <c r="A2653" s="9">
        <v>41546</v>
      </c>
      <c r="B2653" s="1" t="s">
        <v>33</v>
      </c>
      <c r="C2653" s="1" t="s">
        <v>45</v>
      </c>
      <c r="D2653" s="1">
        <v>40</v>
      </c>
      <c r="E2653" s="1">
        <v>32</v>
      </c>
      <c r="F2653">
        <f t="shared" si="1011"/>
        <v>1</v>
      </c>
      <c r="G2653">
        <f t="shared" si="1012"/>
        <v>0</v>
      </c>
      <c r="H2653" s="4">
        <v>1.6451612903225801</v>
      </c>
      <c r="I2653" s="4">
        <v>2.35</v>
      </c>
      <c r="L2653" s="18">
        <f t="shared" si="1013"/>
        <v>60</v>
      </c>
      <c r="M2653" s="18">
        <f t="shared" si="1014"/>
        <v>40</v>
      </c>
      <c r="N2653" s="18" t="e">
        <f t="shared" si="1015"/>
        <v>#DIV/0!</v>
      </c>
      <c r="O2653" s="18" t="e">
        <f t="shared" si="1016"/>
        <v>#DIV/0!</v>
      </c>
      <c r="P2653" s="4">
        <f t="shared" si="1017"/>
        <v>201309</v>
      </c>
      <c r="Q2653" s="23">
        <f t="shared" si="1018"/>
        <v>1.6451612903225801</v>
      </c>
      <c r="R2653" s="23">
        <f t="shared" si="1019"/>
        <v>-2.2907407407407421</v>
      </c>
      <c r="S2653" s="22">
        <f t="shared" si="1020"/>
        <v>-0.645579450418162</v>
      </c>
      <c r="T2653" s="5">
        <f t="shared" si="1021"/>
        <v>1.4284313725490201</v>
      </c>
      <c r="W2653" s="5">
        <f t="shared" si="1022"/>
        <v>0.64516129032258007</v>
      </c>
      <c r="X2653" s="4">
        <f t="shared" si="1023"/>
        <v>-1</v>
      </c>
      <c r="AE2653" s="4" t="e">
        <f t="shared" si="1024"/>
        <v>#DIV/0!</v>
      </c>
    </row>
    <row r="2654" spans="1:31" s="3" customFormat="1" x14ac:dyDescent="0.25">
      <c r="A2654" s="9">
        <v>41546</v>
      </c>
      <c r="B2654" s="1" t="s">
        <v>49</v>
      </c>
      <c r="C2654" s="1" t="s">
        <v>34</v>
      </c>
      <c r="D2654" s="1">
        <v>31</v>
      </c>
      <c r="E2654" s="1">
        <v>7</v>
      </c>
      <c r="F2654">
        <f t="shared" si="1011"/>
        <v>1</v>
      </c>
      <c r="G2654">
        <f t="shared" si="1012"/>
        <v>0</v>
      </c>
      <c r="H2654" s="4">
        <v>1.55555555555556</v>
      </c>
      <c r="I2654" s="4">
        <v>2.6</v>
      </c>
      <c r="L2654" s="18">
        <f t="shared" si="1013"/>
        <v>60</v>
      </c>
      <c r="M2654" s="18">
        <f t="shared" si="1014"/>
        <v>35</v>
      </c>
      <c r="N2654" s="18" t="e">
        <f t="shared" si="1015"/>
        <v>#DIV/0!</v>
      </c>
      <c r="O2654" s="18" t="e">
        <f t="shared" si="1016"/>
        <v>#DIV/0!</v>
      </c>
      <c r="P2654" s="4">
        <f t="shared" si="1017"/>
        <v>201309</v>
      </c>
      <c r="Q2654" s="23">
        <f t="shared" si="1018"/>
        <v>1.55555555555556</v>
      </c>
      <c r="R2654" s="23">
        <f t="shared" si="1019"/>
        <v>-2.4249999999999856</v>
      </c>
      <c r="S2654" s="22">
        <f t="shared" si="1020"/>
        <v>-0.86944444444442559</v>
      </c>
      <c r="T2654" s="5">
        <f t="shared" si="1021"/>
        <v>1.6714285714285666</v>
      </c>
      <c r="W2654" s="5">
        <f t="shared" si="1022"/>
        <v>0.55555555555556002</v>
      </c>
      <c r="X2654" s="4">
        <f t="shared" si="1023"/>
        <v>-1</v>
      </c>
      <c r="AE2654" s="4" t="e">
        <f t="shared" si="1024"/>
        <v>#DIV/0!</v>
      </c>
    </row>
    <row r="2655" spans="1:31" s="3" customFormat="1" x14ac:dyDescent="0.25">
      <c r="A2655" s="9">
        <v>41546</v>
      </c>
      <c r="B2655" s="1" t="s">
        <v>50</v>
      </c>
      <c r="C2655" s="1" t="s">
        <v>53</v>
      </c>
      <c r="D2655" s="1">
        <v>38</v>
      </c>
      <c r="E2655" s="1">
        <v>13</v>
      </c>
      <c r="F2655">
        <f t="shared" si="1011"/>
        <v>1</v>
      </c>
      <c r="G2655">
        <f t="shared" si="1012"/>
        <v>0</v>
      </c>
      <c r="H2655" s="4">
        <v>1.55555555555556</v>
      </c>
      <c r="I2655" s="4">
        <v>2.6</v>
      </c>
      <c r="L2655" s="18">
        <f t="shared" si="1013"/>
        <v>60</v>
      </c>
      <c r="M2655" s="18">
        <f t="shared" si="1014"/>
        <v>35</v>
      </c>
      <c r="N2655" s="18" t="e">
        <f t="shared" si="1015"/>
        <v>#DIV/0!</v>
      </c>
      <c r="O2655" s="18" t="e">
        <f t="shared" si="1016"/>
        <v>#DIV/0!</v>
      </c>
      <c r="P2655" s="4">
        <f t="shared" si="1017"/>
        <v>201309</v>
      </c>
      <c r="Q2655" s="23">
        <f t="shared" si="1018"/>
        <v>1.55555555555556</v>
      </c>
      <c r="R2655" s="23">
        <f t="shared" si="1019"/>
        <v>-2.4249999999999856</v>
      </c>
      <c r="S2655" s="22">
        <f t="shared" si="1020"/>
        <v>-0.86944444444442559</v>
      </c>
      <c r="T2655" s="5">
        <f t="shared" si="1021"/>
        <v>1.6714285714285666</v>
      </c>
      <c r="W2655" s="5">
        <f t="shared" si="1022"/>
        <v>0.55555555555556002</v>
      </c>
      <c r="X2655" s="4">
        <f t="shared" si="1023"/>
        <v>-1</v>
      </c>
      <c r="AE2655" s="4" t="e">
        <f t="shared" si="1024"/>
        <v>#DIV/0!</v>
      </c>
    </row>
    <row r="2656" spans="1:31" s="3" customFormat="1" x14ac:dyDescent="0.25">
      <c r="A2656" s="9">
        <v>41546</v>
      </c>
      <c r="B2656" s="1" t="s">
        <v>64</v>
      </c>
      <c r="C2656" s="1" t="s">
        <v>37</v>
      </c>
      <c r="D2656" s="1">
        <v>30</v>
      </c>
      <c r="E2656" s="1">
        <v>21</v>
      </c>
      <c r="F2656">
        <f t="shared" si="1011"/>
        <v>1</v>
      </c>
      <c r="G2656">
        <f t="shared" si="1012"/>
        <v>0</v>
      </c>
      <c r="H2656" s="4">
        <v>2</v>
      </c>
      <c r="I2656" s="4">
        <v>1.8333333333333299</v>
      </c>
      <c r="L2656" s="18">
        <f t="shared" si="1013"/>
        <v>50</v>
      </c>
      <c r="M2656" s="18">
        <f t="shared" si="1014"/>
        <v>50</v>
      </c>
      <c r="N2656" s="18" t="e">
        <f t="shared" si="1015"/>
        <v>#DIV/0!</v>
      </c>
      <c r="O2656" s="18" t="e">
        <f t="shared" si="1016"/>
        <v>#DIV/0!</v>
      </c>
      <c r="P2656" s="4">
        <f t="shared" si="1017"/>
        <v>201309</v>
      </c>
      <c r="Q2656" s="23">
        <f t="shared" si="1018"/>
        <v>2</v>
      </c>
      <c r="R2656" s="23">
        <f t="shared" si="1019"/>
        <v>-2.2000000000000046</v>
      </c>
      <c r="S2656" s="22">
        <f t="shared" si="1020"/>
        <v>-0.20000000000000462</v>
      </c>
      <c r="T2656" s="5">
        <f t="shared" si="1021"/>
        <v>0.91666666666666496</v>
      </c>
      <c r="W2656" s="5">
        <f t="shared" si="1022"/>
        <v>1</v>
      </c>
      <c r="X2656" s="4">
        <f t="shared" si="1023"/>
        <v>-1</v>
      </c>
      <c r="AE2656" s="4" t="e">
        <f t="shared" si="1024"/>
        <v>#DIV/0!</v>
      </c>
    </row>
    <row r="2657" spans="1:31" s="3" customFormat="1" x14ac:dyDescent="0.25">
      <c r="A2657" s="9">
        <v>41546</v>
      </c>
      <c r="B2657" s="1" t="s">
        <v>54</v>
      </c>
      <c r="C2657" s="1" t="s">
        <v>48</v>
      </c>
      <c r="D2657" s="1">
        <v>14</v>
      </c>
      <c r="E2657" s="1">
        <v>24</v>
      </c>
      <c r="F2657">
        <f t="shared" si="1011"/>
        <v>0</v>
      </c>
      <c r="G2657">
        <f t="shared" si="1012"/>
        <v>1</v>
      </c>
      <c r="H2657" s="4">
        <v>2.65</v>
      </c>
      <c r="I2657" s="4">
        <v>1.5405405405405399</v>
      </c>
      <c r="L2657" s="18">
        <f t="shared" si="1013"/>
        <v>30</v>
      </c>
      <c r="M2657" s="18">
        <f t="shared" si="1014"/>
        <v>60</v>
      </c>
      <c r="N2657" s="18" t="e">
        <f t="shared" si="1015"/>
        <v>#DIV/0!</v>
      </c>
      <c r="O2657" s="18" t="e">
        <f t="shared" si="1016"/>
        <v>#DIV/0!</v>
      </c>
      <c r="P2657" s="4">
        <f t="shared" si="1017"/>
        <v>201309</v>
      </c>
      <c r="Q2657" s="23">
        <f t="shared" si="1018"/>
        <v>1.7201754385964918</v>
      </c>
      <c r="R2657" s="23">
        <f t="shared" si="1019"/>
        <v>-2.4560606060606083</v>
      </c>
      <c r="S2657" s="22">
        <f t="shared" si="1020"/>
        <v>-0.73588516746411647</v>
      </c>
      <c r="T2657" s="5">
        <f t="shared" si="1021"/>
        <v>0.58133605303416602</v>
      </c>
      <c r="W2657" s="5">
        <f t="shared" si="1022"/>
        <v>-1</v>
      </c>
      <c r="X2657" s="4">
        <f t="shared" si="1023"/>
        <v>-1</v>
      </c>
      <c r="AE2657" s="4" t="e">
        <f t="shared" si="1024"/>
        <v>#DIV/0!</v>
      </c>
    </row>
    <row r="2658" spans="1:31" s="3" customFormat="1" x14ac:dyDescent="0.25">
      <c r="A2658" s="9">
        <v>41546</v>
      </c>
      <c r="B2658" s="1" t="s">
        <v>35</v>
      </c>
      <c r="C2658" s="1" t="s">
        <v>55</v>
      </c>
      <c r="D2658" s="1">
        <v>52</v>
      </c>
      <c r="E2658" s="1">
        <v>20</v>
      </c>
      <c r="F2658">
        <f t="shared" si="1011"/>
        <v>1</v>
      </c>
      <c r="G2658">
        <f t="shared" si="1012"/>
        <v>0</v>
      </c>
      <c r="H2658" s="4">
        <v>1.1666666666666701</v>
      </c>
      <c r="I2658" s="4">
        <v>5.5</v>
      </c>
      <c r="L2658" s="18">
        <f t="shared" si="1013"/>
        <v>80</v>
      </c>
      <c r="M2658" s="18">
        <f t="shared" si="1014"/>
        <v>15</v>
      </c>
      <c r="N2658" s="18" t="e">
        <f t="shared" si="1015"/>
        <v>#DIV/0!</v>
      </c>
      <c r="O2658" s="18" t="e">
        <f t="shared" si="1016"/>
        <v>#DIV/0!</v>
      </c>
      <c r="P2658" s="4">
        <f t="shared" si="1017"/>
        <v>201309</v>
      </c>
      <c r="Q2658" s="23">
        <f t="shared" si="1018"/>
        <v>1.1666666666666701</v>
      </c>
      <c r="R2658" s="23">
        <f t="shared" si="1019"/>
        <v>-6.2222222222220998</v>
      </c>
      <c r="S2658" s="22">
        <f t="shared" si="1020"/>
        <v>-5.0555555555554292</v>
      </c>
      <c r="T2658" s="5">
        <f t="shared" si="1021"/>
        <v>4.7142857142857002</v>
      </c>
      <c r="W2658" s="5">
        <f t="shared" si="1022"/>
        <v>0.16666666666667007</v>
      </c>
      <c r="X2658" s="4">
        <f t="shared" si="1023"/>
        <v>-1</v>
      </c>
      <c r="AE2658" s="4" t="e">
        <f t="shared" si="1024"/>
        <v>#DIV/0!</v>
      </c>
    </row>
    <row r="2659" spans="1:31" s="3" customFormat="1" x14ac:dyDescent="0.25">
      <c r="A2659" s="9">
        <v>41546</v>
      </c>
      <c r="B2659" s="1" t="s">
        <v>41</v>
      </c>
      <c r="C2659" s="1" t="s">
        <v>52</v>
      </c>
      <c r="D2659" s="1">
        <v>23</v>
      </c>
      <c r="E2659" s="1">
        <v>30</v>
      </c>
      <c r="F2659">
        <f t="shared" si="1011"/>
        <v>0</v>
      </c>
      <c r="G2659">
        <f t="shared" si="1012"/>
        <v>1</v>
      </c>
      <c r="H2659" s="4">
        <v>1.625</v>
      </c>
      <c r="I2659" s="4">
        <v>2.4</v>
      </c>
      <c r="L2659" s="18">
        <f t="shared" si="1013"/>
        <v>60</v>
      </c>
      <c r="M2659" s="18">
        <f t="shared" si="1014"/>
        <v>40</v>
      </c>
      <c r="N2659" s="18" t="e">
        <f t="shared" si="1015"/>
        <v>#DIV/0!</v>
      </c>
      <c r="O2659" s="18" t="e">
        <f t="shared" si="1016"/>
        <v>#DIV/0!</v>
      </c>
      <c r="P2659" s="4">
        <f t="shared" si="1017"/>
        <v>201309</v>
      </c>
      <c r="Q2659" s="23">
        <f t="shared" si="1018"/>
        <v>0.67708333333333337</v>
      </c>
      <c r="R2659" s="23">
        <f t="shared" si="1019"/>
        <v>-2.3142857142857145</v>
      </c>
      <c r="S2659" s="22">
        <f t="shared" si="1020"/>
        <v>-1.637202380952381</v>
      </c>
      <c r="T2659" s="5">
        <f t="shared" si="1021"/>
        <v>1.4769230769230768</v>
      </c>
      <c r="W2659" s="5">
        <f t="shared" si="1022"/>
        <v>-1</v>
      </c>
      <c r="X2659" s="4">
        <f t="shared" si="1023"/>
        <v>-1</v>
      </c>
      <c r="AE2659" s="4" t="e">
        <f t="shared" si="1024"/>
        <v>#DIV/0!</v>
      </c>
    </row>
    <row r="2660" spans="1:31" s="3" customFormat="1" x14ac:dyDescent="0.25">
      <c r="A2660" s="9">
        <v>41543</v>
      </c>
      <c r="B2660" s="1" t="s">
        <v>59</v>
      </c>
      <c r="C2660" s="1" t="s">
        <v>38</v>
      </c>
      <c r="D2660" s="1">
        <v>11</v>
      </c>
      <c r="E2660" s="1">
        <v>35</v>
      </c>
      <c r="F2660">
        <f t="shared" si="1011"/>
        <v>0</v>
      </c>
      <c r="G2660">
        <f t="shared" si="1012"/>
        <v>1</v>
      </c>
      <c r="H2660" s="4">
        <v>2.6</v>
      </c>
      <c r="I2660" s="4">
        <v>1.55555555555556</v>
      </c>
      <c r="L2660" s="18">
        <f t="shared" si="1013"/>
        <v>30</v>
      </c>
      <c r="M2660" s="18">
        <f t="shared" si="1014"/>
        <v>60</v>
      </c>
      <c r="N2660" s="18" t="e">
        <f t="shared" si="1015"/>
        <v>#DIV/0!</v>
      </c>
      <c r="O2660" s="18" t="e">
        <f t="shared" si="1016"/>
        <v>#DIV/0!</v>
      </c>
      <c r="P2660" s="4">
        <f t="shared" si="1017"/>
        <v>201309</v>
      </c>
      <c r="Q2660" s="23">
        <f t="shared" si="1018"/>
        <v>1.6714285714285666</v>
      </c>
      <c r="R2660" s="23">
        <f t="shared" si="1019"/>
        <v>-2.4249999999999856</v>
      </c>
      <c r="S2660" s="22">
        <f t="shared" si="1020"/>
        <v>-0.75357142857141901</v>
      </c>
      <c r="T2660" s="5">
        <f t="shared" si="1021"/>
        <v>0.59829059829059994</v>
      </c>
      <c r="W2660" s="5">
        <f t="shared" si="1022"/>
        <v>-1</v>
      </c>
      <c r="X2660" s="4">
        <f t="shared" si="1023"/>
        <v>-1</v>
      </c>
      <c r="AE2660" s="4" t="e">
        <f t="shared" si="1024"/>
        <v>#DIV/0!</v>
      </c>
    </row>
    <row r="2661" spans="1:31" s="3" customFormat="1" x14ac:dyDescent="0.25">
      <c r="A2661" s="9">
        <v>41540</v>
      </c>
      <c r="B2661" s="1" t="s">
        <v>35</v>
      </c>
      <c r="C2661" s="1" t="s">
        <v>54</v>
      </c>
      <c r="D2661" s="1">
        <v>37</v>
      </c>
      <c r="E2661" s="1">
        <v>21</v>
      </c>
      <c r="F2661">
        <f t="shared" si="1011"/>
        <v>1</v>
      </c>
      <c r="G2661">
        <f t="shared" si="1012"/>
        <v>0</v>
      </c>
      <c r="H2661" s="4">
        <v>1.0454545454545501</v>
      </c>
      <c r="I2661" s="4">
        <v>12</v>
      </c>
      <c r="L2661" s="18">
        <f t="shared" si="1013"/>
        <v>90</v>
      </c>
      <c r="M2661" s="18">
        <f t="shared" si="1014"/>
        <v>5</v>
      </c>
      <c r="N2661" s="18" t="e">
        <f t="shared" si="1015"/>
        <v>#DIV/0!</v>
      </c>
      <c r="O2661" s="18" t="e">
        <f t="shared" si="1016"/>
        <v>#DIV/0!</v>
      </c>
      <c r="P2661" s="4">
        <f t="shared" si="1017"/>
        <v>201309</v>
      </c>
      <c r="Q2661" s="23">
        <f t="shared" si="1018"/>
        <v>1.0454545454545501</v>
      </c>
      <c r="R2661" s="23">
        <f t="shared" si="1019"/>
        <v>-22.090909090906852</v>
      </c>
      <c r="S2661" s="22">
        <f t="shared" si="1020"/>
        <v>-21.045454545452301</v>
      </c>
      <c r="T2661" s="5">
        <f t="shared" si="1021"/>
        <v>11.478260869565167</v>
      </c>
      <c r="W2661" s="5">
        <f t="shared" si="1022"/>
        <v>4.5454545454550077E-2</v>
      </c>
      <c r="X2661" s="4">
        <f t="shared" si="1023"/>
        <v>-1</v>
      </c>
      <c r="AE2661" s="4" t="e">
        <f t="shared" si="1024"/>
        <v>#DIV/0!</v>
      </c>
    </row>
    <row r="2662" spans="1:31" s="3" customFormat="1" x14ac:dyDescent="0.25">
      <c r="A2662" s="9">
        <v>41539</v>
      </c>
      <c r="B2662" s="1" t="s">
        <v>50</v>
      </c>
      <c r="C2662" s="1" t="s">
        <v>64</v>
      </c>
      <c r="D2662" s="1">
        <v>20</v>
      </c>
      <c r="E2662" s="1">
        <v>17</v>
      </c>
      <c r="F2662">
        <f t="shared" si="1011"/>
        <v>1</v>
      </c>
      <c r="G2662">
        <f t="shared" si="1012"/>
        <v>0</v>
      </c>
      <c r="H2662" s="4">
        <v>1.6451612903225801</v>
      </c>
      <c r="I2662" s="4">
        <v>2.35</v>
      </c>
      <c r="L2662" s="18">
        <f t="shared" si="1013"/>
        <v>60</v>
      </c>
      <c r="M2662" s="18">
        <f t="shared" si="1014"/>
        <v>40</v>
      </c>
      <c r="N2662" s="18" t="e">
        <f t="shared" si="1015"/>
        <v>#DIV/0!</v>
      </c>
      <c r="O2662" s="18" t="e">
        <f t="shared" si="1016"/>
        <v>#DIV/0!</v>
      </c>
      <c r="P2662" s="4">
        <f t="shared" si="1017"/>
        <v>201309</v>
      </c>
      <c r="Q2662" s="23">
        <f t="shared" si="1018"/>
        <v>1.6451612903225801</v>
      </c>
      <c r="R2662" s="23">
        <f t="shared" si="1019"/>
        <v>-2.2907407407407421</v>
      </c>
      <c r="S2662" s="22">
        <f t="shared" si="1020"/>
        <v>-0.645579450418162</v>
      </c>
      <c r="T2662" s="5">
        <f t="shared" si="1021"/>
        <v>1.4284313725490201</v>
      </c>
      <c r="W2662" s="5">
        <f t="shared" si="1022"/>
        <v>0.64516129032258007</v>
      </c>
      <c r="X2662" s="4">
        <f t="shared" si="1023"/>
        <v>-1</v>
      </c>
      <c r="AE2662" s="4" t="e">
        <f t="shared" si="1024"/>
        <v>#DIV/0!</v>
      </c>
    </row>
    <row r="2663" spans="1:31" s="3" customFormat="1" x14ac:dyDescent="0.25">
      <c r="A2663" s="9">
        <v>41539</v>
      </c>
      <c r="B2663" s="1" t="s">
        <v>60</v>
      </c>
      <c r="C2663" s="1" t="s">
        <v>58</v>
      </c>
      <c r="D2663" s="1">
        <v>27</v>
      </c>
      <c r="E2663" s="1">
        <v>31</v>
      </c>
      <c r="F2663">
        <f t="shared" si="1011"/>
        <v>0</v>
      </c>
      <c r="G2663">
        <f t="shared" si="1012"/>
        <v>1</v>
      </c>
      <c r="H2663" s="4">
        <v>1.3125</v>
      </c>
      <c r="I2663" s="4">
        <v>3.6</v>
      </c>
      <c r="L2663" s="18">
        <f t="shared" si="1013"/>
        <v>70</v>
      </c>
      <c r="M2663" s="18">
        <f t="shared" si="1014"/>
        <v>25</v>
      </c>
      <c r="N2663" s="18" t="e">
        <f t="shared" si="1015"/>
        <v>#DIV/0!</v>
      </c>
      <c r="O2663" s="18" t="e">
        <f t="shared" si="1016"/>
        <v>#DIV/0!</v>
      </c>
      <c r="P2663" s="4">
        <f t="shared" si="1017"/>
        <v>201309</v>
      </c>
      <c r="Q2663" s="23">
        <f t="shared" si="1018"/>
        <v>0.36458333333333331</v>
      </c>
      <c r="R2663" s="23">
        <f t="shared" si="1019"/>
        <v>-3.5846153846153848</v>
      </c>
      <c r="S2663" s="22">
        <f t="shared" si="1020"/>
        <v>-3.2200320512820513</v>
      </c>
      <c r="T2663" s="5">
        <f t="shared" si="1021"/>
        <v>2.7428571428571429</v>
      </c>
      <c r="W2663" s="5">
        <f t="shared" si="1022"/>
        <v>-1</v>
      </c>
      <c r="X2663" s="4">
        <f t="shared" si="1023"/>
        <v>-1</v>
      </c>
      <c r="AE2663" s="4" t="e">
        <f t="shared" si="1024"/>
        <v>#DIV/0!</v>
      </c>
    </row>
    <row r="2664" spans="1:31" s="3" customFormat="1" x14ac:dyDescent="0.25">
      <c r="A2664" s="9">
        <v>41539</v>
      </c>
      <c r="B2664" s="1" t="s">
        <v>52</v>
      </c>
      <c r="C2664" s="1" t="s">
        <v>39</v>
      </c>
      <c r="D2664" s="1">
        <v>23</v>
      </c>
      <c r="E2664" s="1">
        <v>3</v>
      </c>
      <c r="F2664">
        <f t="shared" si="1011"/>
        <v>1</v>
      </c>
      <c r="G2664">
        <f t="shared" si="1012"/>
        <v>0</v>
      </c>
      <c r="H2664" s="4">
        <v>1.2898550724637701</v>
      </c>
      <c r="I2664" s="4">
        <v>3.85</v>
      </c>
      <c r="L2664" s="18">
        <f t="shared" si="1013"/>
        <v>70</v>
      </c>
      <c r="M2664" s="18">
        <f t="shared" si="1014"/>
        <v>25</v>
      </c>
      <c r="N2664" s="18" t="e">
        <f t="shared" si="1015"/>
        <v>#DIV/0!</v>
      </c>
      <c r="O2664" s="18" t="e">
        <f t="shared" si="1016"/>
        <v>#DIV/0!</v>
      </c>
      <c r="P2664" s="4">
        <f t="shared" si="1017"/>
        <v>201309</v>
      </c>
      <c r="Q2664" s="23">
        <f t="shared" si="1018"/>
        <v>1.2898550724637701</v>
      </c>
      <c r="R2664" s="23">
        <f t="shared" si="1019"/>
        <v>-3.8008771929824325</v>
      </c>
      <c r="S2664" s="22">
        <f t="shared" si="1020"/>
        <v>-2.5110221205186622</v>
      </c>
      <c r="T2664" s="5">
        <f t="shared" si="1021"/>
        <v>2.9848314606741528</v>
      </c>
      <c r="W2664" s="5">
        <f t="shared" si="1022"/>
        <v>0.28985507246377007</v>
      </c>
      <c r="X2664" s="4">
        <f t="shared" si="1023"/>
        <v>-1</v>
      </c>
      <c r="AE2664" s="4" t="e">
        <f t="shared" si="1024"/>
        <v>#DIV/0!</v>
      </c>
    </row>
    <row r="2665" spans="1:31" s="3" customFormat="1" x14ac:dyDescent="0.25">
      <c r="A2665" s="9">
        <v>41539</v>
      </c>
      <c r="B2665" s="1" t="s">
        <v>43</v>
      </c>
      <c r="C2665" s="1" t="s">
        <v>47</v>
      </c>
      <c r="D2665" s="1">
        <v>30</v>
      </c>
      <c r="E2665" s="1">
        <v>9</v>
      </c>
      <c r="F2665">
        <f t="shared" si="1011"/>
        <v>1</v>
      </c>
      <c r="G2665">
        <f t="shared" si="1012"/>
        <v>0</v>
      </c>
      <c r="H2665" s="4">
        <v>1.8333333333333299</v>
      </c>
      <c r="I2665" s="4">
        <v>2</v>
      </c>
      <c r="L2665" s="18">
        <f t="shared" si="1013"/>
        <v>50</v>
      </c>
      <c r="M2665" s="18">
        <f t="shared" si="1014"/>
        <v>50</v>
      </c>
      <c r="N2665" s="18" t="e">
        <f t="shared" si="1015"/>
        <v>#DIV/0!</v>
      </c>
      <c r="O2665" s="18" t="e">
        <f t="shared" si="1016"/>
        <v>#DIV/0!</v>
      </c>
      <c r="P2665" s="4">
        <f t="shared" si="1017"/>
        <v>201309</v>
      </c>
      <c r="Q2665" s="23">
        <f t="shared" si="1018"/>
        <v>1.8333333333333299</v>
      </c>
      <c r="R2665" s="23">
        <f t="shared" si="1019"/>
        <v>-2.2000000000000046</v>
      </c>
      <c r="S2665" s="22">
        <f t="shared" si="1020"/>
        <v>-0.36666666666667469</v>
      </c>
      <c r="T2665" s="5">
        <f t="shared" si="1021"/>
        <v>1.0909090909090928</v>
      </c>
      <c r="W2665" s="5">
        <f t="shared" si="1022"/>
        <v>0.83333333333332993</v>
      </c>
      <c r="X2665" s="4">
        <f t="shared" si="1023"/>
        <v>-1</v>
      </c>
      <c r="AE2665" s="4" t="e">
        <f t="shared" si="1024"/>
        <v>#DIV/0!</v>
      </c>
    </row>
    <row r="2666" spans="1:31" s="3" customFormat="1" x14ac:dyDescent="0.25">
      <c r="A2666" s="9">
        <v>41539</v>
      </c>
      <c r="B2666" s="1" t="s">
        <v>37</v>
      </c>
      <c r="C2666" s="1" t="s">
        <v>59</v>
      </c>
      <c r="D2666" s="1">
        <v>31</v>
      </c>
      <c r="E2666" s="1">
        <v>7</v>
      </c>
      <c r="F2666">
        <f t="shared" si="1011"/>
        <v>1</v>
      </c>
      <c r="G2666">
        <f t="shared" si="1012"/>
        <v>0</v>
      </c>
      <c r="H2666" s="4">
        <v>1.5882352941176499</v>
      </c>
      <c r="I2666" s="4">
        <v>2.5</v>
      </c>
      <c r="L2666" s="18">
        <f t="shared" si="1013"/>
        <v>60</v>
      </c>
      <c r="M2666" s="18">
        <f t="shared" si="1014"/>
        <v>40</v>
      </c>
      <c r="N2666" s="18" t="e">
        <f t="shared" si="1015"/>
        <v>#DIV/0!</v>
      </c>
      <c r="O2666" s="18" t="e">
        <f t="shared" si="1016"/>
        <v>#DIV/0!</v>
      </c>
      <c r="P2666" s="4">
        <f t="shared" si="1017"/>
        <v>201309</v>
      </c>
      <c r="Q2666" s="23">
        <f t="shared" si="1018"/>
        <v>1.5882352941176499</v>
      </c>
      <c r="R2666" s="23">
        <f t="shared" si="1019"/>
        <v>-2.3666666666666587</v>
      </c>
      <c r="S2666" s="22">
        <f t="shared" si="1020"/>
        <v>-0.77843137254900885</v>
      </c>
      <c r="T2666" s="5">
        <f t="shared" si="1021"/>
        <v>1.5740740740740713</v>
      </c>
      <c r="W2666" s="5">
        <f t="shared" si="1022"/>
        <v>0.58823529411764985</v>
      </c>
      <c r="X2666" s="4">
        <f t="shared" si="1023"/>
        <v>-1</v>
      </c>
      <c r="AE2666" s="4" t="e">
        <f t="shared" si="1024"/>
        <v>#DIV/0!</v>
      </c>
    </row>
    <row r="2667" spans="1:31" s="3" customFormat="1" x14ac:dyDescent="0.25">
      <c r="A2667" s="9">
        <v>41539</v>
      </c>
      <c r="B2667" s="1" t="s">
        <v>42</v>
      </c>
      <c r="C2667" s="1" t="s">
        <v>63</v>
      </c>
      <c r="D2667" s="1">
        <v>31</v>
      </c>
      <c r="E2667" s="1">
        <v>7</v>
      </c>
      <c r="F2667">
        <f t="shared" si="1011"/>
        <v>1</v>
      </c>
      <c r="G2667">
        <f t="shared" si="1012"/>
        <v>0</v>
      </c>
      <c r="H2667" s="4">
        <v>1.28571428571429</v>
      </c>
      <c r="I2667" s="4">
        <v>3.9</v>
      </c>
      <c r="L2667" s="18">
        <f t="shared" si="1013"/>
        <v>70</v>
      </c>
      <c r="M2667" s="18">
        <f t="shared" si="1014"/>
        <v>25</v>
      </c>
      <c r="N2667" s="18" t="e">
        <f t="shared" si="1015"/>
        <v>#DIV/0!</v>
      </c>
      <c r="O2667" s="18" t="e">
        <f t="shared" si="1016"/>
        <v>#DIV/0!</v>
      </c>
      <c r="P2667" s="4">
        <f t="shared" si="1017"/>
        <v>201309</v>
      </c>
      <c r="Q2667" s="23">
        <f t="shared" si="1018"/>
        <v>1.28571428571429</v>
      </c>
      <c r="R2667" s="23">
        <f t="shared" si="1019"/>
        <v>-3.8448275862068435</v>
      </c>
      <c r="S2667" s="22">
        <f t="shared" si="1020"/>
        <v>-2.5591133004925535</v>
      </c>
      <c r="T2667" s="5">
        <f t="shared" si="1021"/>
        <v>3.033333333333323</v>
      </c>
      <c r="W2667" s="5">
        <f t="shared" si="1022"/>
        <v>0.28571428571429003</v>
      </c>
      <c r="X2667" s="4">
        <f t="shared" si="1023"/>
        <v>-1</v>
      </c>
      <c r="AE2667" s="4" t="e">
        <f t="shared" si="1024"/>
        <v>#DIV/0!</v>
      </c>
    </row>
    <row r="2668" spans="1:31" s="3" customFormat="1" x14ac:dyDescent="0.25">
      <c r="A2668" s="9">
        <v>41539</v>
      </c>
      <c r="B2668" s="1" t="s">
        <v>48</v>
      </c>
      <c r="C2668" s="1" t="s">
        <v>33</v>
      </c>
      <c r="D2668" s="1">
        <v>20</v>
      </c>
      <c r="E2668" s="1">
        <v>27</v>
      </c>
      <c r="F2668">
        <f t="shared" si="1011"/>
        <v>0</v>
      </c>
      <c r="G2668">
        <f t="shared" si="1012"/>
        <v>1</v>
      </c>
      <c r="H2668" s="4">
        <v>2</v>
      </c>
      <c r="I2668" s="4">
        <v>1.8333333333333299</v>
      </c>
      <c r="L2668" s="18">
        <f t="shared" si="1013"/>
        <v>50</v>
      </c>
      <c r="M2668" s="18">
        <f t="shared" si="1014"/>
        <v>50</v>
      </c>
      <c r="N2668" s="18" t="e">
        <f t="shared" si="1015"/>
        <v>#DIV/0!</v>
      </c>
      <c r="O2668" s="18" t="e">
        <f t="shared" si="1016"/>
        <v>#DIV/0!</v>
      </c>
      <c r="P2668" s="4">
        <f t="shared" si="1017"/>
        <v>201309</v>
      </c>
      <c r="Q2668" s="23">
        <f t="shared" si="1018"/>
        <v>1.0909090909090928</v>
      </c>
      <c r="R2668" s="23">
        <f t="shared" si="1019"/>
        <v>-2.2000000000000046</v>
      </c>
      <c r="S2668" s="22">
        <f t="shared" si="1020"/>
        <v>-1.1090909090909118</v>
      </c>
      <c r="T2668" s="5">
        <f t="shared" si="1021"/>
        <v>0.91666666666666496</v>
      </c>
      <c r="W2668" s="5">
        <f t="shared" si="1022"/>
        <v>-1</v>
      </c>
      <c r="X2668" s="4">
        <f t="shared" si="1023"/>
        <v>-1</v>
      </c>
      <c r="AE2668" s="4" t="e">
        <f t="shared" si="1024"/>
        <v>#DIV/0!</v>
      </c>
    </row>
    <row r="2669" spans="1:31" s="3" customFormat="1" x14ac:dyDescent="0.25">
      <c r="A2669" s="9">
        <v>41539</v>
      </c>
      <c r="B2669" s="1" t="s">
        <v>44</v>
      </c>
      <c r="C2669" s="1" t="s">
        <v>62</v>
      </c>
      <c r="D2669" s="1">
        <v>34</v>
      </c>
      <c r="E2669" s="1">
        <v>30</v>
      </c>
      <c r="F2669">
        <f t="shared" si="1011"/>
        <v>1</v>
      </c>
      <c r="G2669">
        <f t="shared" si="1012"/>
        <v>0</v>
      </c>
      <c r="H2669" s="4">
        <v>2.2999999999999998</v>
      </c>
      <c r="I2669" s="4">
        <v>1.6666666666666701</v>
      </c>
      <c r="L2669" s="18">
        <f t="shared" si="1013"/>
        <v>40</v>
      </c>
      <c r="M2669" s="18">
        <f t="shared" si="1014"/>
        <v>60</v>
      </c>
      <c r="N2669" s="18" t="e">
        <f t="shared" si="1015"/>
        <v>#DIV/0!</v>
      </c>
      <c r="O2669" s="18" t="e">
        <f t="shared" si="1016"/>
        <v>#DIV/0!</v>
      </c>
      <c r="P2669" s="4">
        <f t="shared" si="1017"/>
        <v>201309</v>
      </c>
      <c r="Q2669" s="23">
        <f t="shared" si="1018"/>
        <v>2.2999999999999998</v>
      </c>
      <c r="R2669" s="23">
        <f t="shared" si="1019"/>
        <v>-2.2692307692307621</v>
      </c>
      <c r="S2669" s="22">
        <f t="shared" si="1020"/>
        <v>3.0769230769237765E-2</v>
      </c>
      <c r="T2669" s="5">
        <f t="shared" si="1021"/>
        <v>0.72463768115942184</v>
      </c>
      <c r="W2669" s="5">
        <f t="shared" si="1022"/>
        <v>1.2999999999999998</v>
      </c>
      <c r="X2669" s="4">
        <f t="shared" si="1023"/>
        <v>-1</v>
      </c>
      <c r="AE2669" s="4" t="e">
        <f t="shared" si="1024"/>
        <v>#DIV/0!</v>
      </c>
    </row>
    <row r="2670" spans="1:31" s="3" customFormat="1" x14ac:dyDescent="0.25">
      <c r="A2670" s="9">
        <v>41539</v>
      </c>
      <c r="B2670" s="1" t="s">
        <v>40</v>
      </c>
      <c r="C2670" s="1" t="s">
        <v>34</v>
      </c>
      <c r="D2670" s="1">
        <v>38</v>
      </c>
      <c r="E2670" s="1">
        <v>0</v>
      </c>
      <c r="F2670">
        <f t="shared" si="1011"/>
        <v>1</v>
      </c>
      <c r="G2670">
        <f t="shared" si="1012"/>
        <v>0</v>
      </c>
      <c r="H2670" s="4">
        <v>2.2000000000000002</v>
      </c>
      <c r="I2670" s="4">
        <v>1.71428571428571</v>
      </c>
      <c r="L2670" s="18">
        <f t="shared" si="1013"/>
        <v>40</v>
      </c>
      <c r="M2670" s="18">
        <f t="shared" si="1014"/>
        <v>55</v>
      </c>
      <c r="N2670" s="18" t="e">
        <f t="shared" si="1015"/>
        <v>#DIV/0!</v>
      </c>
      <c r="O2670" s="18" t="e">
        <f t="shared" si="1016"/>
        <v>#DIV/0!</v>
      </c>
      <c r="P2670" s="4">
        <f t="shared" si="1017"/>
        <v>201309</v>
      </c>
      <c r="Q2670" s="23">
        <f t="shared" si="1018"/>
        <v>2.2000000000000002</v>
      </c>
      <c r="R2670" s="23">
        <f t="shared" si="1019"/>
        <v>-2.2333333333333414</v>
      </c>
      <c r="S2670" s="22">
        <f t="shared" si="1020"/>
        <v>-3.3333333333341209E-2</v>
      </c>
      <c r="T2670" s="5">
        <f t="shared" si="1021"/>
        <v>0.77922077922077715</v>
      </c>
      <c r="W2670" s="5">
        <f t="shared" si="1022"/>
        <v>1.2000000000000002</v>
      </c>
      <c r="X2670" s="4">
        <f t="shared" si="1023"/>
        <v>-1</v>
      </c>
      <c r="AE2670" s="4" t="e">
        <f t="shared" si="1024"/>
        <v>#DIV/0!</v>
      </c>
    </row>
    <row r="2671" spans="1:31" s="3" customFormat="1" x14ac:dyDescent="0.25">
      <c r="A2671" s="9">
        <v>41539</v>
      </c>
      <c r="B2671" s="1" t="s">
        <v>51</v>
      </c>
      <c r="C2671" s="1" t="s">
        <v>41</v>
      </c>
      <c r="D2671" s="1">
        <v>27</v>
      </c>
      <c r="E2671" s="1">
        <v>23</v>
      </c>
      <c r="F2671">
        <f t="shared" si="1011"/>
        <v>1</v>
      </c>
      <c r="G2671">
        <f t="shared" si="1012"/>
        <v>0</v>
      </c>
      <c r="H2671" s="4">
        <v>1.68965517241379</v>
      </c>
      <c r="I2671" s="4">
        <v>2.25</v>
      </c>
      <c r="L2671" s="18">
        <f t="shared" si="1013"/>
        <v>50</v>
      </c>
      <c r="M2671" s="18">
        <f t="shared" si="1014"/>
        <v>40</v>
      </c>
      <c r="N2671" s="18" t="e">
        <f t="shared" si="1015"/>
        <v>#DIV/0!</v>
      </c>
      <c r="O2671" s="18" t="e">
        <f t="shared" si="1016"/>
        <v>#DIV/0!</v>
      </c>
      <c r="P2671" s="4">
        <f t="shared" si="1017"/>
        <v>201309</v>
      </c>
      <c r="Q2671" s="23">
        <f t="shared" si="1018"/>
        <v>1.68965517241379</v>
      </c>
      <c r="R2671" s="23">
        <f t="shared" si="1019"/>
        <v>-2.2500000000000062</v>
      </c>
      <c r="S2671" s="22">
        <f t="shared" si="1020"/>
        <v>-0.56034482758621618</v>
      </c>
      <c r="T2671" s="5">
        <f t="shared" si="1021"/>
        <v>1.3316326530612268</v>
      </c>
      <c r="W2671" s="5">
        <f t="shared" si="1022"/>
        <v>0.68965517241379004</v>
      </c>
      <c r="X2671" s="4">
        <f t="shared" si="1023"/>
        <v>-1</v>
      </c>
      <c r="AE2671" s="4" t="e">
        <f t="shared" si="1024"/>
        <v>#DIV/0!</v>
      </c>
    </row>
    <row r="2672" spans="1:31" s="3" customFormat="1" x14ac:dyDescent="0.25">
      <c r="A2672" s="9">
        <v>41539</v>
      </c>
      <c r="B2672" s="1" t="s">
        <v>38</v>
      </c>
      <c r="C2672" s="1" t="s">
        <v>36</v>
      </c>
      <c r="D2672" s="1">
        <v>7</v>
      </c>
      <c r="E2672" s="1">
        <v>27</v>
      </c>
      <c r="F2672">
        <f t="shared" si="1011"/>
        <v>0</v>
      </c>
      <c r="G2672">
        <f t="shared" si="1012"/>
        <v>1</v>
      </c>
      <c r="H2672" s="4">
        <v>1.2</v>
      </c>
      <c r="I2672" s="4">
        <v>5</v>
      </c>
      <c r="L2672" s="18">
        <f t="shared" si="1013"/>
        <v>80</v>
      </c>
      <c r="M2672" s="18">
        <f t="shared" si="1014"/>
        <v>20</v>
      </c>
      <c r="N2672" s="18" t="e">
        <f t="shared" si="1015"/>
        <v>#DIV/0!</v>
      </c>
      <c r="O2672" s="18" t="e">
        <f t="shared" si="1016"/>
        <v>#DIV/0!</v>
      </c>
      <c r="P2672" s="4">
        <f t="shared" si="1017"/>
        <v>201309</v>
      </c>
      <c r="Q2672" s="23">
        <f t="shared" si="1018"/>
        <v>0.24</v>
      </c>
      <c r="R2672" s="23">
        <f t="shared" si="1019"/>
        <v>-5.2500000000000009</v>
      </c>
      <c r="S2672" s="22">
        <f t="shared" si="1020"/>
        <v>-5.0100000000000007</v>
      </c>
      <c r="T2672" s="5">
        <f t="shared" si="1021"/>
        <v>4.166666666666667</v>
      </c>
      <c r="W2672" s="5">
        <f t="shared" si="1022"/>
        <v>-1</v>
      </c>
      <c r="X2672" s="4">
        <f t="shared" si="1023"/>
        <v>-1</v>
      </c>
      <c r="AE2672" s="4" t="e">
        <f t="shared" si="1024"/>
        <v>#DIV/0!</v>
      </c>
    </row>
    <row r="2673" spans="1:31" s="3" customFormat="1" x14ac:dyDescent="0.25">
      <c r="A2673" s="9">
        <v>41539</v>
      </c>
      <c r="B2673" s="1" t="s">
        <v>61</v>
      </c>
      <c r="C2673" s="1" t="s">
        <v>56</v>
      </c>
      <c r="D2673" s="1">
        <v>45</v>
      </c>
      <c r="E2673" s="1">
        <v>17</v>
      </c>
      <c r="F2673">
        <f t="shared" si="1011"/>
        <v>1</v>
      </c>
      <c r="G2673">
        <f t="shared" si="1012"/>
        <v>0</v>
      </c>
      <c r="H2673" s="4">
        <v>1.01538461538462</v>
      </c>
      <c r="I2673" s="4">
        <v>21</v>
      </c>
      <c r="L2673" s="18">
        <f t="shared" si="1013"/>
        <v>90</v>
      </c>
      <c r="M2673" s="18">
        <f t="shared" si="1014"/>
        <v>0</v>
      </c>
      <c r="N2673" s="18" t="e">
        <f t="shared" si="1015"/>
        <v>#DIV/0!</v>
      </c>
      <c r="O2673" s="18" t="e">
        <f t="shared" si="1016"/>
        <v>#DIV/0!</v>
      </c>
      <c r="P2673" s="4">
        <f t="shared" si="1017"/>
        <v>201309</v>
      </c>
      <c r="Q2673" s="23">
        <f t="shared" si="1018"/>
        <v>1.01538461538462</v>
      </c>
      <c r="R2673" s="23">
        <f t="shared" si="1019"/>
        <v>-65.049999999980528</v>
      </c>
      <c r="S2673" s="22">
        <f t="shared" si="1020"/>
        <v>-64.034615384595909</v>
      </c>
      <c r="T2673" s="5">
        <f t="shared" si="1021"/>
        <v>20.681818181818088</v>
      </c>
      <c r="W2673" s="5">
        <f t="shared" si="1022"/>
        <v>1.5384615384619993E-2</v>
      </c>
      <c r="X2673" s="4">
        <f t="shared" si="1023"/>
        <v>-1</v>
      </c>
      <c r="AE2673" s="4" t="e">
        <f t="shared" si="1024"/>
        <v>#DIV/0!</v>
      </c>
    </row>
    <row r="2674" spans="1:31" s="3" customFormat="1" x14ac:dyDescent="0.25">
      <c r="A2674" s="9">
        <v>41539</v>
      </c>
      <c r="B2674" s="1" t="s">
        <v>53</v>
      </c>
      <c r="C2674" s="1" t="s">
        <v>46</v>
      </c>
      <c r="D2674" s="1">
        <v>27</v>
      </c>
      <c r="E2674" s="1">
        <v>20</v>
      </c>
      <c r="F2674">
        <f t="shared" si="1011"/>
        <v>1</v>
      </c>
      <c r="G2674">
        <f t="shared" si="1012"/>
        <v>0</v>
      </c>
      <c r="H2674" s="4">
        <v>1.71428571428571</v>
      </c>
      <c r="I2674" s="4">
        <v>2.2000000000000002</v>
      </c>
      <c r="L2674" s="18">
        <f t="shared" si="1013"/>
        <v>50</v>
      </c>
      <c r="M2674" s="18">
        <f t="shared" si="1014"/>
        <v>45</v>
      </c>
      <c r="N2674" s="18" t="e">
        <f t="shared" si="1015"/>
        <v>#DIV/0!</v>
      </c>
      <c r="O2674" s="18" t="e">
        <f t="shared" si="1016"/>
        <v>#DIV/0!</v>
      </c>
      <c r="P2674" s="4">
        <f t="shared" si="1017"/>
        <v>201309</v>
      </c>
      <c r="Q2674" s="23">
        <f t="shared" si="1018"/>
        <v>1.71428571428571</v>
      </c>
      <c r="R2674" s="23">
        <f t="shared" si="1019"/>
        <v>-2.2333333333333414</v>
      </c>
      <c r="S2674" s="22">
        <f t="shared" si="1020"/>
        <v>-0.51904761904763141</v>
      </c>
      <c r="T2674" s="5">
        <f t="shared" si="1021"/>
        <v>1.2833333333333368</v>
      </c>
      <c r="W2674" s="5">
        <f t="shared" si="1022"/>
        <v>0.71428571428570997</v>
      </c>
      <c r="X2674" s="4">
        <f t="shared" si="1023"/>
        <v>-1</v>
      </c>
      <c r="AE2674" s="4" t="e">
        <f t="shared" si="1024"/>
        <v>#DIV/0!</v>
      </c>
    </row>
    <row r="2675" spans="1:31" s="3" customFormat="1" x14ac:dyDescent="0.25">
      <c r="A2675" s="9">
        <v>41539</v>
      </c>
      <c r="B2675" s="1" t="s">
        <v>57</v>
      </c>
      <c r="C2675" s="1" t="s">
        <v>45</v>
      </c>
      <c r="D2675" s="1">
        <v>23</v>
      </c>
      <c r="E2675" s="1">
        <v>40</v>
      </c>
      <c r="F2675">
        <f t="shared" si="1011"/>
        <v>0</v>
      </c>
      <c r="G2675">
        <f t="shared" si="1012"/>
        <v>1</v>
      </c>
      <c r="H2675" s="4">
        <v>2.2000000000000002</v>
      </c>
      <c r="I2675" s="4">
        <v>1.71428571428571</v>
      </c>
      <c r="L2675" s="18">
        <f t="shared" si="1013"/>
        <v>40</v>
      </c>
      <c r="M2675" s="18">
        <f t="shared" si="1014"/>
        <v>55</v>
      </c>
      <c r="N2675" s="18" t="e">
        <f t="shared" si="1015"/>
        <v>#DIV/0!</v>
      </c>
      <c r="O2675" s="18" t="e">
        <f t="shared" si="1016"/>
        <v>#DIV/0!</v>
      </c>
      <c r="P2675" s="4">
        <f t="shared" si="1017"/>
        <v>201309</v>
      </c>
      <c r="Q2675" s="23">
        <f t="shared" si="1018"/>
        <v>1.2833333333333368</v>
      </c>
      <c r="R2675" s="23">
        <f t="shared" si="1019"/>
        <v>-2.2333333333333414</v>
      </c>
      <c r="S2675" s="22">
        <f t="shared" si="1020"/>
        <v>-0.95000000000000462</v>
      </c>
      <c r="T2675" s="5">
        <f t="shared" si="1021"/>
        <v>0.77922077922077715</v>
      </c>
      <c r="W2675" s="5">
        <f t="shared" si="1022"/>
        <v>-1</v>
      </c>
      <c r="X2675" s="4">
        <f t="shared" si="1023"/>
        <v>-1</v>
      </c>
      <c r="AE2675" s="4" t="e">
        <f t="shared" si="1024"/>
        <v>#DIV/0!</v>
      </c>
    </row>
    <row r="2676" spans="1:31" s="3" customFormat="1" x14ac:dyDescent="0.25">
      <c r="A2676" s="9">
        <v>41536</v>
      </c>
      <c r="B2676" s="1" t="s">
        <v>55</v>
      </c>
      <c r="C2676" s="1" t="s">
        <v>49</v>
      </c>
      <c r="D2676" s="1">
        <v>16</v>
      </c>
      <c r="E2676" s="1">
        <v>26</v>
      </c>
      <c r="F2676">
        <f t="shared" si="1011"/>
        <v>0</v>
      </c>
      <c r="G2676">
        <f t="shared" si="1012"/>
        <v>1</v>
      </c>
      <c r="H2676" s="4">
        <v>1.55555555555556</v>
      </c>
      <c r="I2676" s="4">
        <v>2.6</v>
      </c>
      <c r="L2676" s="18">
        <f t="shared" si="1013"/>
        <v>60</v>
      </c>
      <c r="M2676" s="18">
        <f t="shared" si="1014"/>
        <v>35</v>
      </c>
      <c r="N2676" s="18" t="e">
        <f t="shared" si="1015"/>
        <v>#DIV/0!</v>
      </c>
      <c r="O2676" s="18" t="e">
        <f t="shared" si="1016"/>
        <v>#DIV/0!</v>
      </c>
      <c r="P2676" s="4">
        <f t="shared" si="1017"/>
        <v>201309</v>
      </c>
      <c r="Q2676" s="23">
        <f t="shared" si="1018"/>
        <v>0.59829059829059994</v>
      </c>
      <c r="R2676" s="23">
        <f t="shared" si="1019"/>
        <v>-2.4249999999999856</v>
      </c>
      <c r="S2676" s="22">
        <f t="shared" si="1020"/>
        <v>-1.8267094017093857</v>
      </c>
      <c r="T2676" s="5">
        <f t="shared" si="1021"/>
        <v>1.6714285714285666</v>
      </c>
      <c r="W2676" s="5">
        <f t="shared" si="1022"/>
        <v>-1</v>
      </c>
      <c r="X2676" s="4">
        <f t="shared" si="1023"/>
        <v>-1</v>
      </c>
      <c r="AE2676" s="4" t="e">
        <f t="shared" si="1024"/>
        <v>#DIV/0!</v>
      </c>
    </row>
    <row r="2677" spans="1:31" s="3" customFormat="1" x14ac:dyDescent="0.25">
      <c r="A2677" s="9">
        <v>41533</v>
      </c>
      <c r="B2677" s="1" t="s">
        <v>44</v>
      </c>
      <c r="C2677" s="1" t="s">
        <v>57</v>
      </c>
      <c r="D2677" s="1">
        <v>20</v>
      </c>
      <c r="E2677" s="1">
        <v>10</v>
      </c>
      <c r="F2677">
        <f t="shared" si="1011"/>
        <v>1</v>
      </c>
      <c r="G2677">
        <f t="shared" si="1012"/>
        <v>0</v>
      </c>
      <c r="H2677" s="4">
        <v>1.32258064516129</v>
      </c>
      <c r="I2677" s="4">
        <v>3.6</v>
      </c>
      <c r="L2677" s="18">
        <f t="shared" si="1013"/>
        <v>70</v>
      </c>
      <c r="M2677" s="18">
        <f t="shared" si="1014"/>
        <v>25</v>
      </c>
      <c r="N2677" s="18" t="e">
        <f t="shared" si="1015"/>
        <v>#DIV/0!</v>
      </c>
      <c r="O2677" s="18" t="e">
        <f t="shared" si="1016"/>
        <v>#DIV/0!</v>
      </c>
      <c r="P2677" s="4">
        <f t="shared" si="1017"/>
        <v>201309</v>
      </c>
      <c r="Q2677" s="23">
        <f t="shared" si="1018"/>
        <v>1.32258064516129</v>
      </c>
      <c r="R2677" s="23">
        <f t="shared" si="1019"/>
        <v>-3.4846153846153873</v>
      </c>
      <c r="S2677" s="22">
        <f t="shared" si="1020"/>
        <v>-2.1620347394540973</v>
      </c>
      <c r="T2677" s="5">
        <f t="shared" si="1021"/>
        <v>2.7219512195121958</v>
      </c>
      <c r="W2677" s="5">
        <f t="shared" si="1022"/>
        <v>0.32258064516129004</v>
      </c>
      <c r="X2677" s="4">
        <f t="shared" si="1023"/>
        <v>-1</v>
      </c>
      <c r="AE2677" s="4" t="e">
        <f t="shared" si="1024"/>
        <v>#DIV/0!</v>
      </c>
    </row>
    <row r="2678" spans="1:31" s="3" customFormat="1" x14ac:dyDescent="0.25">
      <c r="A2678" s="9">
        <v>41532</v>
      </c>
      <c r="B2678" s="1" t="s">
        <v>63</v>
      </c>
      <c r="C2678" s="1" t="s">
        <v>33</v>
      </c>
      <c r="D2678" s="1">
        <v>25</v>
      </c>
      <c r="E2678" s="1">
        <v>21</v>
      </c>
      <c r="F2678">
        <f t="shared" si="1011"/>
        <v>1</v>
      </c>
      <c r="G2678">
        <f t="shared" si="1012"/>
        <v>0</v>
      </c>
      <c r="H2678" s="4">
        <v>2.1</v>
      </c>
      <c r="I2678" s="4">
        <v>1.7692307692307701</v>
      </c>
      <c r="L2678" s="18">
        <f t="shared" si="1013"/>
        <v>40</v>
      </c>
      <c r="M2678" s="18">
        <f t="shared" si="1014"/>
        <v>55</v>
      </c>
      <c r="N2678" s="18" t="e">
        <f t="shared" si="1015"/>
        <v>#DIV/0!</v>
      </c>
      <c r="O2678" s="18" t="e">
        <f t="shared" si="1016"/>
        <v>#DIV/0!</v>
      </c>
      <c r="P2678" s="4">
        <f t="shared" si="1017"/>
        <v>201309</v>
      </c>
      <c r="Q2678" s="23">
        <f t="shared" si="1018"/>
        <v>2.1</v>
      </c>
      <c r="R2678" s="23">
        <f t="shared" si="1019"/>
        <v>-2.2090909090909077</v>
      </c>
      <c r="S2678" s="22">
        <f t="shared" si="1020"/>
        <v>-0.10909090909090757</v>
      </c>
      <c r="T2678" s="5">
        <f t="shared" si="1021"/>
        <v>0.84249084249084283</v>
      </c>
      <c r="W2678" s="5">
        <f t="shared" si="1022"/>
        <v>1.1000000000000001</v>
      </c>
      <c r="X2678" s="4">
        <f t="shared" si="1023"/>
        <v>-1</v>
      </c>
      <c r="AE2678" s="4" t="e">
        <f t="shared" si="1024"/>
        <v>#DIV/0!</v>
      </c>
    </row>
    <row r="2679" spans="1:31" s="3" customFormat="1" x14ac:dyDescent="0.25">
      <c r="A2679" s="9">
        <v>41532</v>
      </c>
      <c r="B2679" s="1" t="s">
        <v>41</v>
      </c>
      <c r="C2679" s="1" t="s">
        <v>59</v>
      </c>
      <c r="D2679" s="1">
        <v>31</v>
      </c>
      <c r="E2679" s="1">
        <v>24</v>
      </c>
      <c r="F2679">
        <f t="shared" si="1011"/>
        <v>1</v>
      </c>
      <c r="G2679">
        <f t="shared" si="1012"/>
        <v>0</v>
      </c>
      <c r="H2679" s="4">
        <v>1.44444444444444</v>
      </c>
      <c r="I2679" s="4">
        <v>2.85</v>
      </c>
      <c r="L2679" s="18">
        <f t="shared" si="1013"/>
        <v>60</v>
      </c>
      <c r="M2679" s="18">
        <f t="shared" si="1014"/>
        <v>35</v>
      </c>
      <c r="N2679" s="18" t="e">
        <f t="shared" si="1015"/>
        <v>#DIV/0!</v>
      </c>
      <c r="O2679" s="18" t="e">
        <f t="shared" si="1016"/>
        <v>#DIV/0!</v>
      </c>
      <c r="P2679" s="4">
        <f t="shared" si="1017"/>
        <v>201309</v>
      </c>
      <c r="Q2679" s="23">
        <f t="shared" si="1018"/>
        <v>1.44444444444444</v>
      </c>
      <c r="R2679" s="23">
        <f t="shared" si="1019"/>
        <v>-2.790540540540563</v>
      </c>
      <c r="S2679" s="22">
        <f t="shared" si="1020"/>
        <v>-1.346096096096123</v>
      </c>
      <c r="T2679" s="5">
        <f t="shared" si="1021"/>
        <v>1.9730769230769292</v>
      </c>
      <c r="W2679" s="5">
        <f t="shared" si="1022"/>
        <v>0.44444444444443998</v>
      </c>
      <c r="X2679" s="4">
        <f t="shared" si="1023"/>
        <v>-1</v>
      </c>
      <c r="AE2679" s="4" t="e">
        <f t="shared" si="1024"/>
        <v>#DIV/0!</v>
      </c>
    </row>
    <row r="2680" spans="1:31" s="3" customFormat="1" x14ac:dyDescent="0.25">
      <c r="A2680" s="9">
        <v>41532</v>
      </c>
      <c r="B2680" s="1" t="s">
        <v>43</v>
      </c>
      <c r="C2680" s="1" t="s">
        <v>58</v>
      </c>
      <c r="D2680" s="1">
        <v>14</v>
      </c>
      <c r="E2680" s="1">
        <v>6</v>
      </c>
      <c r="F2680">
        <f t="shared" si="1011"/>
        <v>1</v>
      </c>
      <c r="G2680">
        <f t="shared" si="1012"/>
        <v>0</v>
      </c>
      <c r="H2680" s="4">
        <v>1.3333333333333299</v>
      </c>
      <c r="I2680" s="4">
        <v>3.5</v>
      </c>
      <c r="L2680" s="18">
        <f t="shared" si="1013"/>
        <v>70</v>
      </c>
      <c r="M2680" s="18">
        <f t="shared" si="1014"/>
        <v>25</v>
      </c>
      <c r="N2680" s="18" t="e">
        <f t="shared" si="1015"/>
        <v>#DIV/0!</v>
      </c>
      <c r="O2680" s="18" t="e">
        <f t="shared" si="1016"/>
        <v>#DIV/0!</v>
      </c>
      <c r="P2680" s="4">
        <f t="shared" si="1017"/>
        <v>201309</v>
      </c>
      <c r="Q2680" s="23">
        <f t="shared" si="1018"/>
        <v>1.3333333333333299</v>
      </c>
      <c r="R2680" s="23">
        <f t="shared" si="1019"/>
        <v>-3.4000000000000306</v>
      </c>
      <c r="S2680" s="22">
        <f t="shared" si="1020"/>
        <v>-2.0666666666667006</v>
      </c>
      <c r="T2680" s="5">
        <f t="shared" si="1021"/>
        <v>2.6250000000000067</v>
      </c>
      <c r="W2680" s="5">
        <f t="shared" si="1022"/>
        <v>0.33333333333332993</v>
      </c>
      <c r="X2680" s="4">
        <f t="shared" si="1023"/>
        <v>-1</v>
      </c>
      <c r="AE2680" s="4" t="e">
        <f t="shared" si="1024"/>
        <v>#DIV/0!</v>
      </c>
    </row>
    <row r="2681" spans="1:31" s="3" customFormat="1" x14ac:dyDescent="0.25">
      <c r="A2681" s="9">
        <v>41532</v>
      </c>
      <c r="B2681" s="1" t="s">
        <v>46</v>
      </c>
      <c r="C2681" s="1" t="s">
        <v>40</v>
      </c>
      <c r="D2681" s="1">
        <v>24</v>
      </c>
      <c r="E2681" s="1">
        <v>23</v>
      </c>
      <c r="F2681">
        <f t="shared" si="1011"/>
        <v>1</v>
      </c>
      <c r="G2681">
        <f t="shared" si="1012"/>
        <v>0</v>
      </c>
      <c r="H2681" s="4">
        <v>2.5499999999999998</v>
      </c>
      <c r="I2681" s="4">
        <v>1.5714285714285698</v>
      </c>
      <c r="L2681" s="18">
        <f t="shared" si="1013"/>
        <v>30</v>
      </c>
      <c r="M2681" s="18">
        <f t="shared" si="1014"/>
        <v>60</v>
      </c>
      <c r="N2681" s="18" t="e">
        <f t="shared" si="1015"/>
        <v>#DIV/0!</v>
      </c>
      <c r="O2681" s="18" t="e">
        <f t="shared" si="1016"/>
        <v>#DIV/0!</v>
      </c>
      <c r="P2681" s="4">
        <f t="shared" si="1017"/>
        <v>201309</v>
      </c>
      <c r="Q2681" s="23">
        <f t="shared" si="1018"/>
        <v>2.5499999999999998</v>
      </c>
      <c r="R2681" s="23">
        <f t="shared" si="1019"/>
        <v>-2.3951612903225854</v>
      </c>
      <c r="S2681" s="22">
        <f t="shared" si="1020"/>
        <v>0.15483870967741442</v>
      </c>
      <c r="T2681" s="5">
        <f t="shared" si="1021"/>
        <v>0.61624649859943925</v>
      </c>
      <c r="W2681" s="5">
        <f t="shared" si="1022"/>
        <v>1.5499999999999998</v>
      </c>
      <c r="X2681" s="4">
        <f t="shared" si="1023"/>
        <v>-1</v>
      </c>
      <c r="AE2681" s="4" t="e">
        <f t="shared" si="1024"/>
        <v>#DIV/0!</v>
      </c>
    </row>
    <row r="2682" spans="1:31" s="3" customFormat="1" x14ac:dyDescent="0.25">
      <c r="A2682" s="9">
        <v>41532</v>
      </c>
      <c r="B2682" s="1" t="s">
        <v>45</v>
      </c>
      <c r="C2682" s="1" t="s">
        <v>60</v>
      </c>
      <c r="D2682" s="1">
        <v>31</v>
      </c>
      <c r="E2682" s="1">
        <v>30</v>
      </c>
      <c r="F2682">
        <f t="shared" si="1011"/>
        <v>1</v>
      </c>
      <c r="G2682">
        <f t="shared" si="1012"/>
        <v>0</v>
      </c>
      <c r="H2682" s="4">
        <v>1.3773584905660399</v>
      </c>
      <c r="I2682" s="4">
        <v>3.25</v>
      </c>
      <c r="L2682" s="18">
        <f t="shared" si="1013"/>
        <v>70</v>
      </c>
      <c r="M2682" s="18">
        <f t="shared" si="1014"/>
        <v>30</v>
      </c>
      <c r="N2682" s="18" t="e">
        <f t="shared" si="1015"/>
        <v>#DIV/0!</v>
      </c>
      <c r="O2682" s="18" t="e">
        <f t="shared" si="1016"/>
        <v>#DIV/0!</v>
      </c>
      <c r="P2682" s="4">
        <f t="shared" si="1017"/>
        <v>201309</v>
      </c>
      <c r="Q2682" s="23">
        <f t="shared" si="1018"/>
        <v>1.3773584905660399</v>
      </c>
      <c r="R2682" s="23">
        <f t="shared" si="1019"/>
        <v>-3.094444444444429</v>
      </c>
      <c r="S2682" s="22">
        <f t="shared" si="1020"/>
        <v>-1.7170859538783891</v>
      </c>
      <c r="T2682" s="5">
        <f t="shared" si="1021"/>
        <v>2.3595890410958869</v>
      </c>
      <c r="W2682" s="5">
        <f t="shared" si="1022"/>
        <v>0.37735849056603987</v>
      </c>
      <c r="X2682" s="4">
        <f t="shared" si="1023"/>
        <v>-1</v>
      </c>
      <c r="AE2682" s="4" t="e">
        <f t="shared" si="1024"/>
        <v>#DIV/0!</v>
      </c>
    </row>
    <row r="2683" spans="1:31" s="3" customFormat="1" x14ac:dyDescent="0.25">
      <c r="A2683" s="9">
        <v>41532</v>
      </c>
      <c r="B2683" s="1" t="s">
        <v>62</v>
      </c>
      <c r="C2683" s="1" t="s">
        <v>48</v>
      </c>
      <c r="D2683" s="1">
        <v>38</v>
      </c>
      <c r="E2683" s="1">
        <v>20</v>
      </c>
      <c r="F2683">
        <f t="shared" si="1011"/>
        <v>1</v>
      </c>
      <c r="G2683">
        <f t="shared" si="1012"/>
        <v>0</v>
      </c>
      <c r="H2683" s="4">
        <v>1.27027027027027</v>
      </c>
      <c r="I2683" s="4">
        <v>4.0999999999999996</v>
      </c>
      <c r="L2683" s="18">
        <f t="shared" si="1013"/>
        <v>70</v>
      </c>
      <c r="M2683" s="18">
        <f t="shared" si="1014"/>
        <v>20</v>
      </c>
      <c r="N2683" s="18" t="e">
        <f t="shared" si="1015"/>
        <v>#DIV/0!</v>
      </c>
      <c r="O2683" s="18" t="e">
        <f t="shared" si="1016"/>
        <v>#DIV/0!</v>
      </c>
      <c r="P2683" s="4">
        <f t="shared" si="1017"/>
        <v>201309</v>
      </c>
      <c r="Q2683" s="23">
        <f t="shared" si="1018"/>
        <v>1.27027027027027</v>
      </c>
      <c r="R2683" s="23">
        <f t="shared" si="1019"/>
        <v>-4.0225806451612947</v>
      </c>
      <c r="S2683" s="22">
        <f t="shared" si="1020"/>
        <v>-2.7523103748910245</v>
      </c>
      <c r="T2683" s="5">
        <f t="shared" si="1021"/>
        <v>3.2276595744680856</v>
      </c>
      <c r="W2683" s="5">
        <f t="shared" si="1022"/>
        <v>0.27027027027026995</v>
      </c>
      <c r="X2683" s="4">
        <f t="shared" si="1023"/>
        <v>-1</v>
      </c>
      <c r="AE2683" s="4" t="e">
        <f t="shared" si="1024"/>
        <v>#DIV/0!</v>
      </c>
    </row>
    <row r="2684" spans="1:31" s="3" customFormat="1" x14ac:dyDescent="0.25">
      <c r="A2684" s="9">
        <v>41532</v>
      </c>
      <c r="B2684" s="1" t="s">
        <v>47</v>
      </c>
      <c r="C2684" s="1" t="s">
        <v>50</v>
      </c>
      <c r="D2684" s="1">
        <v>30</v>
      </c>
      <c r="E2684" s="1">
        <v>24</v>
      </c>
      <c r="F2684">
        <f t="shared" si="1011"/>
        <v>1</v>
      </c>
      <c r="G2684">
        <f t="shared" si="1012"/>
        <v>0</v>
      </c>
      <c r="H2684" s="4">
        <v>1.2564102564102599</v>
      </c>
      <c r="I2684" s="4">
        <v>4.2</v>
      </c>
      <c r="L2684" s="18">
        <f t="shared" si="1013"/>
        <v>70</v>
      </c>
      <c r="M2684" s="18">
        <f t="shared" si="1014"/>
        <v>20</v>
      </c>
      <c r="N2684" s="18" t="e">
        <f t="shared" si="1015"/>
        <v>#DIV/0!</v>
      </c>
      <c r="O2684" s="18" t="e">
        <f t="shared" si="1016"/>
        <v>#DIV/0!</v>
      </c>
      <c r="P2684" s="4">
        <f t="shared" si="1017"/>
        <v>201309</v>
      </c>
      <c r="Q2684" s="23">
        <f t="shared" si="1018"/>
        <v>1.2564102564102599</v>
      </c>
      <c r="R2684" s="23">
        <f t="shared" si="1019"/>
        <v>-4.2124999999999462</v>
      </c>
      <c r="S2684" s="22">
        <f t="shared" si="1020"/>
        <v>-2.9560897435896862</v>
      </c>
      <c r="T2684" s="5">
        <f t="shared" si="1021"/>
        <v>3.3428571428571336</v>
      </c>
      <c r="W2684" s="5">
        <f t="shared" si="1022"/>
        <v>0.25641025641025994</v>
      </c>
      <c r="X2684" s="4">
        <f t="shared" si="1023"/>
        <v>-1</v>
      </c>
      <c r="AE2684" s="4" t="e">
        <f t="shared" si="1024"/>
        <v>#DIV/0!</v>
      </c>
    </row>
    <row r="2685" spans="1:31" s="3" customFormat="1" x14ac:dyDescent="0.25">
      <c r="A2685" s="9">
        <v>41532</v>
      </c>
      <c r="B2685" s="1" t="s">
        <v>36</v>
      </c>
      <c r="C2685" s="1" t="s">
        <v>51</v>
      </c>
      <c r="D2685" s="1">
        <v>20</v>
      </c>
      <c r="E2685" s="1">
        <v>24</v>
      </c>
      <c r="F2685">
        <f t="shared" si="1011"/>
        <v>0</v>
      </c>
      <c r="G2685">
        <f t="shared" si="1012"/>
        <v>1</v>
      </c>
      <c r="H2685" s="4">
        <v>1.7692307692307701</v>
      </c>
      <c r="I2685" s="4">
        <v>2.1</v>
      </c>
      <c r="L2685" s="18">
        <f t="shared" si="1013"/>
        <v>50</v>
      </c>
      <c r="M2685" s="18">
        <f t="shared" si="1014"/>
        <v>45</v>
      </c>
      <c r="N2685" s="18" t="e">
        <f t="shared" si="1015"/>
        <v>#DIV/0!</v>
      </c>
      <c r="O2685" s="18" t="e">
        <f t="shared" si="1016"/>
        <v>#DIV/0!</v>
      </c>
      <c r="P2685" s="4">
        <f t="shared" si="1017"/>
        <v>201309</v>
      </c>
      <c r="Q2685" s="23">
        <f t="shared" si="1018"/>
        <v>0.84249084249084283</v>
      </c>
      <c r="R2685" s="23">
        <f t="shared" si="1019"/>
        <v>-2.2090909090909077</v>
      </c>
      <c r="S2685" s="22">
        <f t="shared" si="1020"/>
        <v>-1.3666000666000648</v>
      </c>
      <c r="T2685" s="5">
        <f t="shared" si="1021"/>
        <v>1.18695652173913</v>
      </c>
      <c r="W2685" s="5">
        <f t="shared" si="1022"/>
        <v>-1</v>
      </c>
      <c r="X2685" s="4">
        <f t="shared" si="1023"/>
        <v>-1</v>
      </c>
      <c r="AE2685" s="4" t="e">
        <f t="shared" si="1024"/>
        <v>#DIV/0!</v>
      </c>
    </row>
    <row r="2686" spans="1:31" s="3" customFormat="1" x14ac:dyDescent="0.25">
      <c r="A2686" s="9">
        <v>41532</v>
      </c>
      <c r="B2686" s="1" t="s">
        <v>49</v>
      </c>
      <c r="C2686" s="1" t="s">
        <v>37</v>
      </c>
      <c r="D2686" s="1">
        <v>17</v>
      </c>
      <c r="E2686" s="1">
        <v>16</v>
      </c>
      <c r="F2686">
        <f t="shared" si="1011"/>
        <v>1</v>
      </c>
      <c r="G2686">
        <f t="shared" si="1012"/>
        <v>0</v>
      </c>
      <c r="H2686" s="4">
        <v>1.625</v>
      </c>
      <c r="I2686" s="4">
        <v>2.4</v>
      </c>
      <c r="L2686" s="18">
        <f t="shared" si="1013"/>
        <v>60</v>
      </c>
      <c r="M2686" s="18">
        <f t="shared" si="1014"/>
        <v>40</v>
      </c>
      <c r="N2686" s="18" t="e">
        <f t="shared" si="1015"/>
        <v>#DIV/0!</v>
      </c>
      <c r="O2686" s="18" t="e">
        <f t="shared" si="1016"/>
        <v>#DIV/0!</v>
      </c>
      <c r="P2686" s="4">
        <f t="shared" si="1017"/>
        <v>201309</v>
      </c>
      <c r="Q2686" s="23">
        <f t="shared" si="1018"/>
        <v>1.625</v>
      </c>
      <c r="R2686" s="23">
        <f t="shared" si="1019"/>
        <v>-2.3142857142857145</v>
      </c>
      <c r="S2686" s="22">
        <f t="shared" si="1020"/>
        <v>-0.6892857142857145</v>
      </c>
      <c r="T2686" s="5">
        <f t="shared" si="1021"/>
        <v>1.4769230769230768</v>
      </c>
      <c r="W2686" s="5">
        <f t="shared" si="1022"/>
        <v>0.625</v>
      </c>
      <c r="X2686" s="4">
        <f t="shared" si="1023"/>
        <v>-1</v>
      </c>
      <c r="AE2686" s="4" t="e">
        <f t="shared" si="1024"/>
        <v>#DIV/0!</v>
      </c>
    </row>
    <row r="2687" spans="1:31" s="3" customFormat="1" x14ac:dyDescent="0.25">
      <c r="A2687" s="9">
        <v>41532</v>
      </c>
      <c r="B2687" s="1" t="s">
        <v>34</v>
      </c>
      <c r="C2687" s="1" t="s">
        <v>35</v>
      </c>
      <c r="D2687" s="1">
        <v>23</v>
      </c>
      <c r="E2687" s="1">
        <v>41</v>
      </c>
      <c r="F2687">
        <f t="shared" si="1011"/>
        <v>0</v>
      </c>
      <c r="G2687">
        <f t="shared" si="1012"/>
        <v>1</v>
      </c>
      <c r="H2687" s="4">
        <v>2.7</v>
      </c>
      <c r="I2687" s="4">
        <v>1.5</v>
      </c>
      <c r="L2687" s="18">
        <f t="shared" si="1013"/>
        <v>30</v>
      </c>
      <c r="M2687" s="18">
        <f t="shared" si="1014"/>
        <v>65</v>
      </c>
      <c r="N2687" s="18" t="e">
        <f t="shared" si="1015"/>
        <v>#DIV/0!</v>
      </c>
      <c r="O2687" s="18" t="e">
        <f t="shared" si="1016"/>
        <v>#DIV/0!</v>
      </c>
      <c r="P2687" s="4">
        <f t="shared" si="1017"/>
        <v>201309</v>
      </c>
      <c r="Q2687" s="23">
        <f t="shared" si="1018"/>
        <v>1.8</v>
      </c>
      <c r="R2687" s="23">
        <f t="shared" si="1019"/>
        <v>-2.5882352941176467</v>
      </c>
      <c r="S2687" s="22">
        <f t="shared" si="1020"/>
        <v>-0.7882352941176467</v>
      </c>
      <c r="T2687" s="5">
        <f t="shared" si="1021"/>
        <v>0.55555555555555547</v>
      </c>
      <c r="W2687" s="5">
        <f t="shared" si="1022"/>
        <v>-1</v>
      </c>
      <c r="X2687" s="4">
        <f t="shared" si="1023"/>
        <v>-1</v>
      </c>
      <c r="AE2687" s="4" t="e">
        <f t="shared" si="1024"/>
        <v>#DIV/0!</v>
      </c>
    </row>
    <row r="2688" spans="1:31" s="3" customFormat="1" x14ac:dyDescent="0.25">
      <c r="A2688" s="9">
        <v>41532</v>
      </c>
      <c r="B2688" s="1" t="s">
        <v>54</v>
      </c>
      <c r="C2688" s="1" t="s">
        <v>56</v>
      </c>
      <c r="D2688" s="1">
        <v>19</v>
      </c>
      <c r="E2688" s="1">
        <v>9</v>
      </c>
      <c r="F2688">
        <f t="shared" si="1011"/>
        <v>1</v>
      </c>
      <c r="G2688">
        <f t="shared" si="1012"/>
        <v>0</v>
      </c>
      <c r="H2688" s="4">
        <v>1.48780487804878</v>
      </c>
      <c r="I2688" s="4">
        <v>2.75</v>
      </c>
      <c r="L2688" s="18">
        <f t="shared" si="1013"/>
        <v>60</v>
      </c>
      <c r="M2688" s="18">
        <f t="shared" si="1014"/>
        <v>35</v>
      </c>
      <c r="N2688" s="18" t="e">
        <f t="shared" si="1015"/>
        <v>#DIV/0!</v>
      </c>
      <c r="O2688" s="18" t="e">
        <f t="shared" si="1016"/>
        <v>#DIV/0!</v>
      </c>
      <c r="P2688" s="4">
        <f t="shared" si="1017"/>
        <v>201309</v>
      </c>
      <c r="Q2688" s="23">
        <f t="shared" si="1018"/>
        <v>1.48780487804878</v>
      </c>
      <c r="R2688" s="23">
        <f t="shared" si="1019"/>
        <v>-2.6214285714285737</v>
      </c>
      <c r="S2688" s="22">
        <f t="shared" si="1020"/>
        <v>-1.1336236933797936</v>
      </c>
      <c r="T2688" s="5">
        <f t="shared" si="1021"/>
        <v>1.8483606557377055</v>
      </c>
      <c r="W2688" s="5">
        <f t="shared" si="1022"/>
        <v>0.48780487804878003</v>
      </c>
      <c r="X2688" s="4">
        <f t="shared" si="1023"/>
        <v>-1</v>
      </c>
      <c r="AE2688" s="4" t="e">
        <f t="shared" si="1024"/>
        <v>#DIV/0!</v>
      </c>
    </row>
    <row r="2689" spans="1:31" s="3" customFormat="1" x14ac:dyDescent="0.25">
      <c r="A2689" s="9">
        <v>41532</v>
      </c>
      <c r="B2689" s="1" t="s">
        <v>55</v>
      </c>
      <c r="C2689" s="1" t="s">
        <v>64</v>
      </c>
      <c r="D2689" s="1">
        <v>30</v>
      </c>
      <c r="E2689" s="1">
        <v>33</v>
      </c>
      <c r="F2689">
        <f t="shared" si="1011"/>
        <v>0</v>
      </c>
      <c r="G2689">
        <f t="shared" si="1012"/>
        <v>1</v>
      </c>
      <c r="H2689" s="4">
        <v>1.3030303030303001</v>
      </c>
      <c r="I2689" s="4">
        <v>3.7</v>
      </c>
      <c r="L2689" s="18">
        <f t="shared" si="1013"/>
        <v>70</v>
      </c>
      <c r="M2689" s="18">
        <f t="shared" si="1014"/>
        <v>25</v>
      </c>
      <c r="N2689" s="18" t="e">
        <f t="shared" si="1015"/>
        <v>#DIV/0!</v>
      </c>
      <c r="O2689" s="18" t="e">
        <f t="shared" si="1016"/>
        <v>#DIV/0!</v>
      </c>
      <c r="P2689" s="4">
        <f t="shared" si="1017"/>
        <v>201309</v>
      </c>
      <c r="Q2689" s="23">
        <f t="shared" si="1018"/>
        <v>0.35217035217035136</v>
      </c>
      <c r="R2689" s="23">
        <f t="shared" si="1019"/>
        <v>-3.670370370370402</v>
      </c>
      <c r="S2689" s="22">
        <f t="shared" si="1020"/>
        <v>-3.3182000182000508</v>
      </c>
      <c r="T2689" s="5">
        <f t="shared" si="1021"/>
        <v>2.8395348837209369</v>
      </c>
      <c r="W2689" s="5">
        <f t="shared" si="1022"/>
        <v>-1</v>
      </c>
      <c r="X2689" s="4">
        <f t="shared" si="1023"/>
        <v>-1</v>
      </c>
      <c r="AE2689" s="4" t="e">
        <f t="shared" si="1024"/>
        <v>#DIV/0!</v>
      </c>
    </row>
    <row r="2690" spans="1:31" s="3" customFormat="1" x14ac:dyDescent="0.25">
      <c r="A2690" s="9">
        <v>41532</v>
      </c>
      <c r="B2690" s="1" t="s">
        <v>61</v>
      </c>
      <c r="C2690" s="1" t="s">
        <v>38</v>
      </c>
      <c r="D2690" s="1">
        <v>29</v>
      </c>
      <c r="E2690" s="1">
        <v>3</v>
      </c>
      <c r="F2690">
        <f t="shared" si="1011"/>
        <v>1</v>
      </c>
      <c r="G2690">
        <f t="shared" si="1012"/>
        <v>0</v>
      </c>
      <c r="H2690" s="4">
        <v>1.6451612903225801</v>
      </c>
      <c r="I2690" s="4">
        <v>2.35</v>
      </c>
      <c r="L2690" s="18">
        <f t="shared" si="1013"/>
        <v>60</v>
      </c>
      <c r="M2690" s="18">
        <f t="shared" si="1014"/>
        <v>40</v>
      </c>
      <c r="N2690" s="18" t="e">
        <f t="shared" si="1015"/>
        <v>#DIV/0!</v>
      </c>
      <c r="O2690" s="18" t="e">
        <f t="shared" si="1016"/>
        <v>#DIV/0!</v>
      </c>
      <c r="P2690" s="4">
        <f t="shared" si="1017"/>
        <v>201309</v>
      </c>
      <c r="Q2690" s="23">
        <f t="shared" si="1018"/>
        <v>1.6451612903225801</v>
      </c>
      <c r="R2690" s="23">
        <f t="shared" si="1019"/>
        <v>-2.2907407407407421</v>
      </c>
      <c r="S2690" s="22">
        <f t="shared" si="1020"/>
        <v>-0.645579450418162</v>
      </c>
      <c r="T2690" s="5">
        <f t="shared" si="1021"/>
        <v>1.4284313725490201</v>
      </c>
      <c r="W2690" s="5">
        <f t="shared" si="1022"/>
        <v>0.64516129032258007</v>
      </c>
      <c r="X2690" s="4">
        <f t="shared" si="1023"/>
        <v>-1</v>
      </c>
      <c r="AE2690" s="4" t="e">
        <f t="shared" si="1024"/>
        <v>#DIV/0!</v>
      </c>
    </row>
    <row r="2691" spans="1:31" s="3" customFormat="1" x14ac:dyDescent="0.25">
      <c r="A2691" s="9">
        <v>41532</v>
      </c>
      <c r="B2691" s="1" t="s">
        <v>39</v>
      </c>
      <c r="C2691" s="1" t="s">
        <v>42</v>
      </c>
      <c r="D2691" s="1">
        <v>14</v>
      </c>
      <c r="E2691" s="1">
        <v>16</v>
      </c>
      <c r="F2691">
        <f t="shared" ref="F2691:F2754" si="1025">IF(D2691&gt;E2691,1,0)</f>
        <v>0</v>
      </c>
      <c r="G2691">
        <f t="shared" ref="G2691:G2754" si="1026">IF(E2691&gt;D2691,1,0)</f>
        <v>1</v>
      </c>
      <c r="H2691" s="4">
        <v>2.5</v>
      </c>
      <c r="I2691" s="4">
        <v>1.5882352941176499</v>
      </c>
      <c r="L2691" s="18">
        <f t="shared" ref="L2691:L2754" si="1027">INT(100/H2691/10)*10</f>
        <v>40</v>
      </c>
      <c r="M2691" s="18">
        <f t="shared" ref="M2691:M2754" si="1028">INT(100/I2691/5)*5</f>
        <v>60</v>
      </c>
      <c r="N2691" s="18" t="e">
        <f t="shared" ref="N2691:N2754" si="1029">INT(100/J2691/5)*5</f>
        <v>#DIV/0!</v>
      </c>
      <c r="O2691" s="18" t="e">
        <f t="shared" ref="O2691:O2754" si="1030">INT(100/K2691/5)*5</f>
        <v>#DIV/0!</v>
      </c>
      <c r="P2691" s="4">
        <f t="shared" ref="P2691:P2754" si="1031">YEAR(A2691)*100+MONTH(A2691)</f>
        <v>201309</v>
      </c>
      <c r="Q2691" s="23">
        <f t="shared" ref="Q2691:Q2754" si="1032">IF(F2691=1,H2691,H2691/I2691)</f>
        <v>1.5740740740740713</v>
      </c>
      <c r="R2691" s="23">
        <f t="shared" ref="R2691:R2754" si="1033">-1/(H2691-1)-1/(I2691-1)</f>
        <v>-2.3666666666666587</v>
      </c>
      <c r="S2691" s="22">
        <f t="shared" ref="S2691:S2754" si="1034">Q2691+R2691</f>
        <v>-0.79259259259258741</v>
      </c>
      <c r="T2691" s="5">
        <f t="shared" ref="T2691:T2754" si="1035">I2691/H2691</f>
        <v>0.6352941176470599</v>
      </c>
      <c r="W2691" s="5">
        <f t="shared" ref="W2691:W2754" si="1036">H2691*F2691-1</f>
        <v>-1</v>
      </c>
      <c r="X2691" s="4">
        <f t="shared" ref="X2691:X2754" si="1037">J2691*F2691-1</f>
        <v>-1</v>
      </c>
      <c r="AE2691" s="4" t="e">
        <f t="shared" ref="AE2691:AE2754" si="1038">(1/H2691-1/J2691)</f>
        <v>#DIV/0!</v>
      </c>
    </row>
    <row r="2692" spans="1:31" s="3" customFormat="1" x14ac:dyDescent="0.25">
      <c r="A2692" s="9">
        <v>41529</v>
      </c>
      <c r="B2692" s="1" t="s">
        <v>52</v>
      </c>
      <c r="C2692" s="1" t="s">
        <v>53</v>
      </c>
      <c r="D2692" s="1">
        <v>13</v>
      </c>
      <c r="E2692" s="1">
        <v>10</v>
      </c>
      <c r="F2692">
        <f t="shared" si="1025"/>
        <v>1</v>
      </c>
      <c r="G2692">
        <f t="shared" si="1026"/>
        <v>0</v>
      </c>
      <c r="H2692" s="4">
        <v>1.1666666666666701</v>
      </c>
      <c r="I2692" s="4">
        <v>5.5</v>
      </c>
      <c r="L2692" s="18">
        <f t="shared" si="1027"/>
        <v>80</v>
      </c>
      <c r="M2692" s="18">
        <f t="shared" si="1028"/>
        <v>15</v>
      </c>
      <c r="N2692" s="18" t="e">
        <f t="shared" si="1029"/>
        <v>#DIV/0!</v>
      </c>
      <c r="O2692" s="18" t="e">
        <f t="shared" si="1030"/>
        <v>#DIV/0!</v>
      </c>
      <c r="P2692" s="4">
        <f t="shared" si="1031"/>
        <v>201309</v>
      </c>
      <c r="Q2692" s="23">
        <f t="shared" si="1032"/>
        <v>1.1666666666666701</v>
      </c>
      <c r="R2692" s="23">
        <f t="shared" si="1033"/>
        <v>-6.2222222222220998</v>
      </c>
      <c r="S2692" s="22">
        <f t="shared" si="1034"/>
        <v>-5.0555555555554292</v>
      </c>
      <c r="T2692" s="5">
        <f t="shared" si="1035"/>
        <v>4.7142857142857002</v>
      </c>
      <c r="W2692" s="5">
        <f t="shared" si="1036"/>
        <v>0.16666666666667007</v>
      </c>
      <c r="X2692" s="4">
        <f t="shared" si="1037"/>
        <v>-1</v>
      </c>
      <c r="AE2692" s="4" t="e">
        <f t="shared" si="1038"/>
        <v>#DIV/0!</v>
      </c>
    </row>
    <row r="2693" spans="1:31" s="3" customFormat="1" x14ac:dyDescent="0.25">
      <c r="A2693" s="9">
        <v>41526</v>
      </c>
      <c r="B2693" s="1" t="s">
        <v>64</v>
      </c>
      <c r="C2693" s="1" t="s">
        <v>47</v>
      </c>
      <c r="D2693" s="1">
        <v>28</v>
      </c>
      <c r="E2693" s="1">
        <v>31</v>
      </c>
      <c r="F2693">
        <f t="shared" si="1025"/>
        <v>0</v>
      </c>
      <c r="G2693">
        <f t="shared" si="1026"/>
        <v>1</v>
      </c>
      <c r="H2693" s="4">
        <v>3.1</v>
      </c>
      <c r="I2693" s="4">
        <v>1.4</v>
      </c>
      <c r="L2693" s="18">
        <f t="shared" si="1027"/>
        <v>30</v>
      </c>
      <c r="M2693" s="18">
        <f t="shared" si="1028"/>
        <v>70</v>
      </c>
      <c r="N2693" s="18" t="e">
        <f t="shared" si="1029"/>
        <v>#DIV/0!</v>
      </c>
      <c r="O2693" s="18" t="e">
        <f t="shared" si="1030"/>
        <v>#DIV/0!</v>
      </c>
      <c r="P2693" s="4">
        <f t="shared" si="1031"/>
        <v>201309</v>
      </c>
      <c r="Q2693" s="23">
        <f t="shared" si="1032"/>
        <v>2.2142857142857144</v>
      </c>
      <c r="R2693" s="23">
        <f t="shared" si="1033"/>
        <v>-2.9761904761904767</v>
      </c>
      <c r="S2693" s="22">
        <f t="shared" si="1034"/>
        <v>-0.76190476190476231</v>
      </c>
      <c r="T2693" s="5">
        <f t="shared" si="1035"/>
        <v>0.45161290322580638</v>
      </c>
      <c r="W2693" s="5">
        <f t="shared" si="1036"/>
        <v>-1</v>
      </c>
      <c r="X2693" s="4">
        <f t="shared" si="1037"/>
        <v>-1</v>
      </c>
      <c r="AE2693" s="4" t="e">
        <f t="shared" si="1038"/>
        <v>#DIV/0!</v>
      </c>
    </row>
    <row r="2694" spans="1:31" s="3" customFormat="1" x14ac:dyDescent="0.25">
      <c r="A2694" s="9">
        <v>41526</v>
      </c>
      <c r="B2694" s="1" t="s">
        <v>48</v>
      </c>
      <c r="C2694" s="1" t="s">
        <v>55</v>
      </c>
      <c r="D2694" s="1">
        <v>27</v>
      </c>
      <c r="E2694" s="1">
        <v>33</v>
      </c>
      <c r="F2694">
        <f t="shared" si="1025"/>
        <v>0</v>
      </c>
      <c r="G2694">
        <f t="shared" si="1026"/>
        <v>1</v>
      </c>
      <c r="H2694" s="4">
        <v>1.5263157894736801</v>
      </c>
      <c r="I2694" s="4">
        <v>2.65</v>
      </c>
      <c r="L2694" s="18">
        <f t="shared" si="1027"/>
        <v>60</v>
      </c>
      <c r="M2694" s="18">
        <f t="shared" si="1028"/>
        <v>35</v>
      </c>
      <c r="N2694" s="18" t="e">
        <f t="shared" si="1029"/>
        <v>#DIV/0!</v>
      </c>
      <c r="O2694" s="18" t="e">
        <f t="shared" si="1030"/>
        <v>#DIV/0!</v>
      </c>
      <c r="P2694" s="4">
        <f t="shared" si="1031"/>
        <v>201309</v>
      </c>
      <c r="Q2694" s="23">
        <f t="shared" si="1032"/>
        <v>0.57596822244289814</v>
      </c>
      <c r="R2694" s="23">
        <f t="shared" si="1033"/>
        <v>-2.506060606060621</v>
      </c>
      <c r="S2694" s="22">
        <f t="shared" si="1034"/>
        <v>-1.9300923836177228</v>
      </c>
      <c r="T2694" s="5">
        <f t="shared" si="1035"/>
        <v>1.7362068965517288</v>
      </c>
      <c r="W2694" s="5">
        <f t="shared" si="1036"/>
        <v>-1</v>
      </c>
      <c r="X2694" s="4">
        <f t="shared" si="1037"/>
        <v>-1</v>
      </c>
      <c r="AE2694" s="4" t="e">
        <f t="shared" si="1038"/>
        <v>#DIV/0!</v>
      </c>
    </row>
    <row r="2695" spans="1:31" s="3" customFormat="1" x14ac:dyDescent="0.25">
      <c r="A2695" s="9">
        <v>41525</v>
      </c>
      <c r="B2695" s="1" t="s">
        <v>46</v>
      </c>
      <c r="C2695" s="1" t="s">
        <v>52</v>
      </c>
      <c r="D2695" s="1">
        <v>21</v>
      </c>
      <c r="E2695" s="1">
        <v>23</v>
      </c>
      <c r="F2695">
        <f t="shared" si="1025"/>
        <v>0</v>
      </c>
      <c r="G2695">
        <f t="shared" si="1026"/>
        <v>1</v>
      </c>
      <c r="H2695" s="4">
        <v>5</v>
      </c>
      <c r="I2695" s="4">
        <v>1.2</v>
      </c>
      <c r="L2695" s="18">
        <f t="shared" si="1027"/>
        <v>20</v>
      </c>
      <c r="M2695" s="18">
        <f t="shared" si="1028"/>
        <v>80</v>
      </c>
      <c r="N2695" s="18" t="e">
        <f t="shared" si="1029"/>
        <v>#DIV/0!</v>
      </c>
      <c r="O2695" s="18" t="e">
        <f t="shared" si="1030"/>
        <v>#DIV/0!</v>
      </c>
      <c r="P2695" s="4">
        <f t="shared" si="1031"/>
        <v>201309</v>
      </c>
      <c r="Q2695" s="23">
        <f t="shared" si="1032"/>
        <v>4.166666666666667</v>
      </c>
      <c r="R2695" s="23">
        <f t="shared" si="1033"/>
        <v>-5.2500000000000009</v>
      </c>
      <c r="S2695" s="22">
        <f t="shared" si="1034"/>
        <v>-1.0833333333333339</v>
      </c>
      <c r="T2695" s="5">
        <f t="shared" si="1035"/>
        <v>0.24</v>
      </c>
      <c r="W2695" s="5">
        <f t="shared" si="1036"/>
        <v>-1</v>
      </c>
      <c r="X2695" s="4">
        <f t="shared" si="1037"/>
        <v>-1</v>
      </c>
      <c r="AE2695" s="4" t="e">
        <f t="shared" si="1038"/>
        <v>#DIV/0!</v>
      </c>
    </row>
    <row r="2696" spans="1:31" s="3" customFormat="1" x14ac:dyDescent="0.25">
      <c r="A2696" s="9">
        <v>41525</v>
      </c>
      <c r="B2696" s="1" t="s">
        <v>40</v>
      </c>
      <c r="C2696" s="1" t="s">
        <v>61</v>
      </c>
      <c r="D2696" s="1">
        <v>7</v>
      </c>
      <c r="E2696" s="1">
        <v>12</v>
      </c>
      <c r="F2696">
        <f t="shared" si="1025"/>
        <v>0</v>
      </c>
      <c r="G2696">
        <f t="shared" si="1026"/>
        <v>1</v>
      </c>
      <c r="H2696" s="4">
        <v>2.4500000000000002</v>
      </c>
      <c r="I2696" s="4">
        <v>1.60606060606061</v>
      </c>
      <c r="L2696" s="18">
        <f t="shared" si="1027"/>
        <v>40</v>
      </c>
      <c r="M2696" s="18">
        <f t="shared" si="1028"/>
        <v>60</v>
      </c>
      <c r="N2696" s="18" t="e">
        <f t="shared" si="1029"/>
        <v>#DIV/0!</v>
      </c>
      <c r="O2696" s="18" t="e">
        <f t="shared" si="1030"/>
        <v>#DIV/0!</v>
      </c>
      <c r="P2696" s="4">
        <f t="shared" si="1031"/>
        <v>201309</v>
      </c>
      <c r="Q2696" s="23">
        <f t="shared" si="1032"/>
        <v>1.5254716981132039</v>
      </c>
      <c r="R2696" s="23">
        <f t="shared" si="1033"/>
        <v>-2.3396551724137824</v>
      </c>
      <c r="S2696" s="22">
        <f t="shared" si="1034"/>
        <v>-0.81418347430057847</v>
      </c>
      <c r="T2696" s="5">
        <f t="shared" si="1035"/>
        <v>0.65553494124922851</v>
      </c>
      <c r="W2696" s="5">
        <f t="shared" si="1036"/>
        <v>-1</v>
      </c>
      <c r="X2696" s="4">
        <f t="shared" si="1037"/>
        <v>-1</v>
      </c>
      <c r="AE2696" s="4" t="e">
        <f t="shared" si="1038"/>
        <v>#DIV/0!</v>
      </c>
    </row>
    <row r="2697" spans="1:31" s="3" customFormat="1" x14ac:dyDescent="0.25">
      <c r="A2697" s="9">
        <v>41525</v>
      </c>
      <c r="B2697" s="1" t="s">
        <v>45</v>
      </c>
      <c r="C2697" s="1" t="s">
        <v>44</v>
      </c>
      <c r="D2697" s="1">
        <v>24</v>
      </c>
      <c r="E2697" s="1">
        <v>21</v>
      </c>
      <c r="F2697">
        <f t="shared" si="1025"/>
        <v>1</v>
      </c>
      <c r="G2697">
        <f t="shared" si="1026"/>
        <v>0</v>
      </c>
      <c r="H2697" s="4">
        <v>1.6451612903225801</v>
      </c>
      <c r="I2697" s="4">
        <v>2.35</v>
      </c>
      <c r="L2697" s="18">
        <f t="shared" si="1027"/>
        <v>60</v>
      </c>
      <c r="M2697" s="18">
        <f t="shared" si="1028"/>
        <v>40</v>
      </c>
      <c r="N2697" s="18" t="e">
        <f t="shared" si="1029"/>
        <v>#DIV/0!</v>
      </c>
      <c r="O2697" s="18" t="e">
        <f t="shared" si="1030"/>
        <v>#DIV/0!</v>
      </c>
      <c r="P2697" s="4">
        <f t="shared" si="1031"/>
        <v>201309</v>
      </c>
      <c r="Q2697" s="23">
        <f t="shared" si="1032"/>
        <v>1.6451612903225801</v>
      </c>
      <c r="R2697" s="23">
        <f t="shared" si="1033"/>
        <v>-2.2907407407407421</v>
      </c>
      <c r="S2697" s="22">
        <f t="shared" si="1034"/>
        <v>-0.645579450418162</v>
      </c>
      <c r="T2697" s="5">
        <f t="shared" si="1035"/>
        <v>1.4284313725490201</v>
      </c>
      <c r="W2697" s="5">
        <f t="shared" si="1036"/>
        <v>0.64516129032258007</v>
      </c>
      <c r="X2697" s="4">
        <f t="shared" si="1037"/>
        <v>-1</v>
      </c>
      <c r="AE2697" s="4" t="e">
        <f t="shared" si="1038"/>
        <v>#DIV/0!</v>
      </c>
    </row>
    <row r="2698" spans="1:31" s="3" customFormat="1" x14ac:dyDescent="0.25">
      <c r="A2698" s="9">
        <v>41525</v>
      </c>
      <c r="B2698" s="1" t="s">
        <v>58</v>
      </c>
      <c r="C2698" s="1" t="s">
        <v>51</v>
      </c>
      <c r="D2698" s="1">
        <v>10</v>
      </c>
      <c r="E2698" s="1">
        <v>23</v>
      </c>
      <c r="F2698">
        <f t="shared" si="1025"/>
        <v>0</v>
      </c>
      <c r="G2698">
        <f t="shared" si="1026"/>
        <v>1</v>
      </c>
      <c r="H2698" s="4">
        <v>1.71428571428571</v>
      </c>
      <c r="I2698" s="4">
        <v>2.2000000000000002</v>
      </c>
      <c r="L2698" s="18">
        <f t="shared" si="1027"/>
        <v>50</v>
      </c>
      <c r="M2698" s="18">
        <f t="shared" si="1028"/>
        <v>45</v>
      </c>
      <c r="N2698" s="18" t="e">
        <f t="shared" si="1029"/>
        <v>#DIV/0!</v>
      </c>
      <c r="O2698" s="18" t="e">
        <f t="shared" si="1030"/>
        <v>#DIV/0!</v>
      </c>
      <c r="P2698" s="4">
        <f t="shared" si="1031"/>
        <v>201309</v>
      </c>
      <c r="Q2698" s="23">
        <f t="shared" si="1032"/>
        <v>0.77922077922077715</v>
      </c>
      <c r="R2698" s="23">
        <f t="shared" si="1033"/>
        <v>-2.2333333333333414</v>
      </c>
      <c r="S2698" s="22">
        <f t="shared" si="1034"/>
        <v>-1.4541125541125641</v>
      </c>
      <c r="T2698" s="5">
        <f t="shared" si="1035"/>
        <v>1.2833333333333368</v>
      </c>
      <c r="W2698" s="5">
        <f t="shared" si="1036"/>
        <v>-1</v>
      </c>
      <c r="X2698" s="4">
        <f t="shared" si="1037"/>
        <v>-1</v>
      </c>
      <c r="AE2698" s="4" t="e">
        <f t="shared" si="1038"/>
        <v>#DIV/0!</v>
      </c>
    </row>
    <row r="2699" spans="1:31" s="3" customFormat="1" x14ac:dyDescent="0.25">
      <c r="A2699" s="9">
        <v>41525</v>
      </c>
      <c r="B2699" s="1" t="s">
        <v>37</v>
      </c>
      <c r="C2699" s="1" t="s">
        <v>34</v>
      </c>
      <c r="D2699" s="1">
        <v>36</v>
      </c>
      <c r="E2699" s="1">
        <v>31</v>
      </c>
      <c r="F2699">
        <f t="shared" si="1025"/>
        <v>1</v>
      </c>
      <c r="G2699">
        <f t="shared" si="1026"/>
        <v>0</v>
      </c>
      <c r="H2699" s="4">
        <v>1.5405405405405399</v>
      </c>
      <c r="I2699" s="4">
        <v>2.65</v>
      </c>
      <c r="L2699" s="18">
        <f t="shared" si="1027"/>
        <v>60</v>
      </c>
      <c r="M2699" s="18">
        <f t="shared" si="1028"/>
        <v>35</v>
      </c>
      <c r="N2699" s="18" t="e">
        <f t="shared" si="1029"/>
        <v>#DIV/0!</v>
      </c>
      <c r="O2699" s="18" t="e">
        <f t="shared" si="1030"/>
        <v>#DIV/0!</v>
      </c>
      <c r="P2699" s="4">
        <f t="shared" si="1031"/>
        <v>201309</v>
      </c>
      <c r="Q2699" s="23">
        <f t="shared" si="1032"/>
        <v>1.5405405405405399</v>
      </c>
      <c r="R2699" s="23">
        <f t="shared" si="1033"/>
        <v>-2.4560606060606083</v>
      </c>
      <c r="S2699" s="22">
        <f t="shared" si="1034"/>
        <v>-0.91552006552006837</v>
      </c>
      <c r="T2699" s="5">
        <f t="shared" si="1035"/>
        <v>1.7201754385964918</v>
      </c>
      <c r="W2699" s="5">
        <f t="shared" si="1036"/>
        <v>0.5405405405405399</v>
      </c>
      <c r="X2699" s="4">
        <f t="shared" si="1037"/>
        <v>-1</v>
      </c>
      <c r="AE2699" s="4" t="e">
        <f t="shared" si="1038"/>
        <v>#DIV/0!</v>
      </c>
    </row>
    <row r="2700" spans="1:31" s="3" customFormat="1" x14ac:dyDescent="0.25">
      <c r="A2700" s="9">
        <v>41525</v>
      </c>
      <c r="B2700" s="1" t="s">
        <v>33</v>
      </c>
      <c r="C2700" s="1" t="s">
        <v>60</v>
      </c>
      <c r="D2700" s="1">
        <v>34</v>
      </c>
      <c r="E2700" s="1">
        <v>24</v>
      </c>
      <c r="F2700">
        <f t="shared" si="1025"/>
        <v>1</v>
      </c>
      <c r="G2700">
        <f t="shared" si="1026"/>
        <v>0</v>
      </c>
      <c r="H2700" s="4">
        <v>1.47619047619048</v>
      </c>
      <c r="I2700" s="4">
        <v>2.8</v>
      </c>
      <c r="L2700" s="18">
        <f t="shared" si="1027"/>
        <v>60</v>
      </c>
      <c r="M2700" s="18">
        <f t="shared" si="1028"/>
        <v>35</v>
      </c>
      <c r="N2700" s="18" t="e">
        <f t="shared" si="1029"/>
        <v>#DIV/0!</v>
      </c>
      <c r="O2700" s="18" t="e">
        <f t="shared" si="1030"/>
        <v>#DIV/0!</v>
      </c>
      <c r="P2700" s="4">
        <f t="shared" si="1031"/>
        <v>201309</v>
      </c>
      <c r="Q2700" s="23">
        <f t="shared" si="1032"/>
        <v>1.47619047619048</v>
      </c>
      <c r="R2700" s="23">
        <f t="shared" si="1033"/>
        <v>-2.6555555555555381</v>
      </c>
      <c r="S2700" s="22">
        <f t="shared" si="1034"/>
        <v>-1.1793650793650581</v>
      </c>
      <c r="T2700" s="5">
        <f t="shared" si="1035"/>
        <v>1.8967741935483819</v>
      </c>
      <c r="W2700" s="5">
        <f t="shared" si="1036"/>
        <v>0.47619047619048005</v>
      </c>
      <c r="X2700" s="4">
        <f t="shared" si="1037"/>
        <v>-1</v>
      </c>
      <c r="AE2700" s="4" t="e">
        <f t="shared" si="1038"/>
        <v>#DIV/0!</v>
      </c>
    </row>
    <row r="2701" spans="1:31" s="3" customFormat="1" x14ac:dyDescent="0.25">
      <c r="A2701" s="9">
        <v>41525</v>
      </c>
      <c r="B2701" s="1" t="s">
        <v>36</v>
      </c>
      <c r="C2701" s="1" t="s">
        <v>54</v>
      </c>
      <c r="D2701" s="1">
        <v>21</v>
      </c>
      <c r="E2701" s="1">
        <v>17</v>
      </c>
      <c r="F2701">
        <f t="shared" si="1025"/>
        <v>1</v>
      </c>
      <c r="G2701">
        <f t="shared" si="1026"/>
        <v>0</v>
      </c>
      <c r="H2701" s="4">
        <v>1.1428571428571399</v>
      </c>
      <c r="I2701" s="4">
        <v>6</v>
      </c>
      <c r="L2701" s="18">
        <f t="shared" si="1027"/>
        <v>80</v>
      </c>
      <c r="M2701" s="18">
        <f t="shared" si="1028"/>
        <v>15</v>
      </c>
      <c r="N2701" s="18" t="e">
        <f t="shared" si="1029"/>
        <v>#DIV/0!</v>
      </c>
      <c r="O2701" s="18" t="e">
        <f t="shared" si="1030"/>
        <v>#DIV/0!</v>
      </c>
      <c r="P2701" s="4">
        <f t="shared" si="1031"/>
        <v>201309</v>
      </c>
      <c r="Q2701" s="23">
        <f t="shared" si="1032"/>
        <v>1.1428571428571399</v>
      </c>
      <c r="R2701" s="23">
        <f t="shared" si="1033"/>
        <v>-7.200000000000145</v>
      </c>
      <c r="S2701" s="22">
        <f t="shared" si="1034"/>
        <v>-6.0571428571430053</v>
      </c>
      <c r="T2701" s="5">
        <f t="shared" si="1035"/>
        <v>5.2500000000000133</v>
      </c>
      <c r="W2701" s="5">
        <f t="shared" si="1036"/>
        <v>0.14285714285713991</v>
      </c>
      <c r="X2701" s="4">
        <f t="shared" si="1037"/>
        <v>-1</v>
      </c>
      <c r="AE2701" s="4" t="e">
        <f t="shared" si="1038"/>
        <v>#DIV/0!</v>
      </c>
    </row>
    <row r="2702" spans="1:31" s="3" customFormat="1" x14ac:dyDescent="0.25">
      <c r="A2702" s="9">
        <v>41525</v>
      </c>
      <c r="B2702" s="1" t="s">
        <v>56</v>
      </c>
      <c r="C2702" s="1" t="s">
        <v>49</v>
      </c>
      <c r="D2702" s="1">
        <v>2</v>
      </c>
      <c r="E2702" s="1">
        <v>28</v>
      </c>
      <c r="F2702">
        <f t="shared" si="1025"/>
        <v>0</v>
      </c>
      <c r="G2702">
        <f t="shared" si="1026"/>
        <v>1</v>
      </c>
      <c r="H2702" s="4">
        <v>2.7</v>
      </c>
      <c r="I2702" s="4">
        <v>1.5128205128205101</v>
      </c>
      <c r="L2702" s="18">
        <f t="shared" si="1027"/>
        <v>30</v>
      </c>
      <c r="M2702" s="18">
        <f t="shared" si="1028"/>
        <v>65</v>
      </c>
      <c r="N2702" s="18" t="e">
        <f t="shared" si="1029"/>
        <v>#DIV/0!</v>
      </c>
      <c r="O2702" s="18" t="e">
        <f t="shared" si="1030"/>
        <v>#DIV/0!</v>
      </c>
      <c r="P2702" s="4">
        <f t="shared" si="1031"/>
        <v>201309</v>
      </c>
      <c r="Q2702" s="23">
        <f t="shared" si="1032"/>
        <v>1.7847457627118677</v>
      </c>
      <c r="R2702" s="23">
        <f t="shared" si="1033"/>
        <v>-2.5382352941176576</v>
      </c>
      <c r="S2702" s="22">
        <f t="shared" si="1034"/>
        <v>-0.75348953140578989</v>
      </c>
      <c r="T2702" s="5">
        <f t="shared" si="1035"/>
        <v>0.56030389363722588</v>
      </c>
      <c r="W2702" s="5">
        <f t="shared" si="1036"/>
        <v>-1</v>
      </c>
      <c r="X2702" s="4">
        <f t="shared" si="1037"/>
        <v>-1</v>
      </c>
      <c r="AE2702" s="4" t="e">
        <f t="shared" si="1038"/>
        <v>#DIV/0!</v>
      </c>
    </row>
    <row r="2703" spans="1:31" s="3" customFormat="1" x14ac:dyDescent="0.25">
      <c r="A2703" s="9">
        <v>41525</v>
      </c>
      <c r="B2703" s="1" t="s">
        <v>42</v>
      </c>
      <c r="C2703" s="1" t="s">
        <v>41</v>
      </c>
      <c r="D2703" s="1">
        <v>23</v>
      </c>
      <c r="E2703" s="1">
        <v>17</v>
      </c>
      <c r="F2703">
        <f t="shared" si="1025"/>
        <v>1</v>
      </c>
      <c r="G2703">
        <f t="shared" si="1026"/>
        <v>0</v>
      </c>
      <c r="H2703" s="4">
        <v>1.5263157894736801</v>
      </c>
      <c r="I2703" s="4">
        <v>2.7</v>
      </c>
      <c r="L2703" s="18">
        <f t="shared" si="1027"/>
        <v>60</v>
      </c>
      <c r="M2703" s="18">
        <f t="shared" si="1028"/>
        <v>35</v>
      </c>
      <c r="N2703" s="18" t="e">
        <f t="shared" si="1029"/>
        <v>#DIV/0!</v>
      </c>
      <c r="O2703" s="18" t="e">
        <f t="shared" si="1030"/>
        <v>#DIV/0!</v>
      </c>
      <c r="P2703" s="4">
        <f t="shared" si="1031"/>
        <v>201309</v>
      </c>
      <c r="Q2703" s="23">
        <f t="shared" si="1032"/>
        <v>1.5263157894736801</v>
      </c>
      <c r="R2703" s="23">
        <f t="shared" si="1033"/>
        <v>-2.4882352941176622</v>
      </c>
      <c r="S2703" s="22">
        <f t="shared" si="1034"/>
        <v>-0.96191950464398213</v>
      </c>
      <c r="T2703" s="5">
        <f t="shared" si="1035"/>
        <v>1.7689655172413843</v>
      </c>
      <c r="W2703" s="5">
        <f t="shared" si="1036"/>
        <v>0.52631578947368007</v>
      </c>
      <c r="X2703" s="4">
        <f t="shared" si="1037"/>
        <v>-1</v>
      </c>
      <c r="AE2703" s="4" t="e">
        <f t="shared" si="1038"/>
        <v>#DIV/0!</v>
      </c>
    </row>
    <row r="2704" spans="1:31" s="3" customFormat="1" x14ac:dyDescent="0.25">
      <c r="A2704" s="9">
        <v>41525</v>
      </c>
      <c r="B2704" s="1" t="s">
        <v>53</v>
      </c>
      <c r="C2704" s="1" t="s">
        <v>39</v>
      </c>
      <c r="D2704" s="1">
        <v>18</v>
      </c>
      <c r="E2704" s="1">
        <v>17</v>
      </c>
      <c r="F2704">
        <f t="shared" si="1025"/>
        <v>1</v>
      </c>
      <c r="G2704">
        <f t="shared" si="1026"/>
        <v>0</v>
      </c>
      <c r="H2704" s="4">
        <v>2.75</v>
      </c>
      <c r="I2704" s="4">
        <v>1.48780487804878</v>
      </c>
      <c r="L2704" s="18">
        <f t="shared" si="1027"/>
        <v>30</v>
      </c>
      <c r="M2704" s="18">
        <f t="shared" si="1028"/>
        <v>65</v>
      </c>
      <c r="N2704" s="18" t="e">
        <f t="shared" si="1029"/>
        <v>#DIV/0!</v>
      </c>
      <c r="O2704" s="18" t="e">
        <f t="shared" si="1030"/>
        <v>#DIV/0!</v>
      </c>
      <c r="P2704" s="4">
        <f t="shared" si="1031"/>
        <v>201309</v>
      </c>
      <c r="Q2704" s="23">
        <f t="shared" si="1032"/>
        <v>2.75</v>
      </c>
      <c r="R2704" s="23">
        <f t="shared" si="1033"/>
        <v>-2.6214285714285737</v>
      </c>
      <c r="S2704" s="22">
        <f t="shared" si="1034"/>
        <v>0.12857142857142634</v>
      </c>
      <c r="T2704" s="5">
        <f t="shared" si="1035"/>
        <v>0.54101995565410188</v>
      </c>
      <c r="W2704" s="5">
        <f t="shared" si="1036"/>
        <v>1.75</v>
      </c>
      <c r="X2704" s="4">
        <f t="shared" si="1037"/>
        <v>-1</v>
      </c>
      <c r="AE2704" s="4" t="e">
        <f t="shared" si="1038"/>
        <v>#DIV/0!</v>
      </c>
    </row>
    <row r="2705" spans="1:31" s="3" customFormat="1" x14ac:dyDescent="0.25">
      <c r="A2705" s="9">
        <v>41525</v>
      </c>
      <c r="B2705" s="1" t="s">
        <v>57</v>
      </c>
      <c r="C2705" s="1" t="s">
        <v>50</v>
      </c>
      <c r="D2705" s="1">
        <v>9</v>
      </c>
      <c r="E2705" s="1">
        <v>16</v>
      </c>
      <c r="F2705">
        <f t="shared" si="1025"/>
        <v>0</v>
      </c>
      <c r="G2705">
        <f t="shared" si="1026"/>
        <v>1</v>
      </c>
      <c r="H2705" s="4">
        <v>1.3773584905660399</v>
      </c>
      <c r="I2705" s="4">
        <v>3.25</v>
      </c>
      <c r="L2705" s="18">
        <f t="shared" si="1027"/>
        <v>70</v>
      </c>
      <c r="M2705" s="18">
        <f t="shared" si="1028"/>
        <v>30</v>
      </c>
      <c r="N2705" s="18" t="e">
        <f t="shared" si="1029"/>
        <v>#DIV/0!</v>
      </c>
      <c r="O2705" s="18" t="e">
        <f t="shared" si="1030"/>
        <v>#DIV/0!</v>
      </c>
      <c r="P2705" s="4">
        <f t="shared" si="1031"/>
        <v>201309</v>
      </c>
      <c r="Q2705" s="23">
        <f t="shared" si="1032"/>
        <v>0.42380261248185841</v>
      </c>
      <c r="R2705" s="23">
        <f t="shared" si="1033"/>
        <v>-3.094444444444429</v>
      </c>
      <c r="S2705" s="22">
        <f t="shared" si="1034"/>
        <v>-2.6706418319625707</v>
      </c>
      <c r="T2705" s="5">
        <f t="shared" si="1035"/>
        <v>2.3595890410958869</v>
      </c>
      <c r="W2705" s="5">
        <f t="shared" si="1036"/>
        <v>-1</v>
      </c>
      <c r="X2705" s="4">
        <f t="shared" si="1037"/>
        <v>-1</v>
      </c>
      <c r="AE2705" s="4" t="e">
        <f t="shared" si="1038"/>
        <v>#DIV/0!</v>
      </c>
    </row>
    <row r="2706" spans="1:31" s="3" customFormat="1" x14ac:dyDescent="0.25">
      <c r="A2706" s="9">
        <v>41525</v>
      </c>
      <c r="B2706" s="1" t="s">
        <v>38</v>
      </c>
      <c r="C2706" s="1" t="s">
        <v>62</v>
      </c>
      <c r="D2706" s="1">
        <v>34</v>
      </c>
      <c r="E2706" s="1">
        <v>28</v>
      </c>
      <c r="F2706">
        <f t="shared" si="1025"/>
        <v>1</v>
      </c>
      <c r="G2706">
        <f t="shared" si="1026"/>
        <v>0</v>
      </c>
      <c r="H2706" s="4">
        <v>1.4166666666666701</v>
      </c>
      <c r="I2706" s="4">
        <v>3</v>
      </c>
      <c r="L2706" s="18">
        <f t="shared" si="1027"/>
        <v>70</v>
      </c>
      <c r="M2706" s="18">
        <f t="shared" si="1028"/>
        <v>30</v>
      </c>
      <c r="N2706" s="18" t="e">
        <f t="shared" si="1029"/>
        <v>#DIV/0!</v>
      </c>
      <c r="O2706" s="18" t="e">
        <f t="shared" si="1030"/>
        <v>#DIV/0!</v>
      </c>
      <c r="P2706" s="4">
        <f t="shared" si="1031"/>
        <v>201309</v>
      </c>
      <c r="Q2706" s="23">
        <f t="shared" si="1032"/>
        <v>1.4166666666666701</v>
      </c>
      <c r="R2706" s="23">
        <f t="shared" si="1033"/>
        <v>-2.8999999999999804</v>
      </c>
      <c r="S2706" s="22">
        <f t="shared" si="1034"/>
        <v>-1.4833333333333103</v>
      </c>
      <c r="T2706" s="5">
        <f t="shared" si="1035"/>
        <v>2.1176470588235241</v>
      </c>
      <c r="W2706" s="5">
        <f t="shared" si="1036"/>
        <v>0.41666666666667007</v>
      </c>
      <c r="X2706" s="4">
        <f t="shared" si="1037"/>
        <v>-1</v>
      </c>
      <c r="AE2706" s="4" t="e">
        <f t="shared" si="1038"/>
        <v>#DIV/0!</v>
      </c>
    </row>
    <row r="2707" spans="1:31" s="3" customFormat="1" x14ac:dyDescent="0.25">
      <c r="A2707" s="9">
        <v>41525</v>
      </c>
      <c r="B2707" s="1" t="s">
        <v>59</v>
      </c>
      <c r="C2707" s="1" t="s">
        <v>63</v>
      </c>
      <c r="D2707" s="1">
        <v>27</v>
      </c>
      <c r="E2707" s="1">
        <v>24</v>
      </c>
      <c r="F2707">
        <f t="shared" si="1025"/>
        <v>1</v>
      </c>
      <c r="G2707">
        <f t="shared" si="1026"/>
        <v>0</v>
      </c>
      <c r="H2707" s="4">
        <v>1.5</v>
      </c>
      <c r="I2707" s="4">
        <v>2.7</v>
      </c>
      <c r="L2707" s="18">
        <f t="shared" si="1027"/>
        <v>60</v>
      </c>
      <c r="M2707" s="18">
        <f t="shared" si="1028"/>
        <v>35</v>
      </c>
      <c r="N2707" s="18" t="e">
        <f t="shared" si="1029"/>
        <v>#DIV/0!</v>
      </c>
      <c r="O2707" s="18" t="e">
        <f t="shared" si="1030"/>
        <v>#DIV/0!</v>
      </c>
      <c r="P2707" s="4">
        <f t="shared" si="1031"/>
        <v>201309</v>
      </c>
      <c r="Q2707" s="23">
        <f t="shared" si="1032"/>
        <v>1.5</v>
      </c>
      <c r="R2707" s="23">
        <f t="shared" si="1033"/>
        <v>-2.5882352941176467</v>
      </c>
      <c r="S2707" s="22">
        <f t="shared" si="1034"/>
        <v>-1.0882352941176467</v>
      </c>
      <c r="T2707" s="5">
        <f t="shared" si="1035"/>
        <v>1.8</v>
      </c>
      <c r="W2707" s="5">
        <f t="shared" si="1036"/>
        <v>0.5</v>
      </c>
      <c r="X2707" s="4">
        <f t="shared" si="1037"/>
        <v>-1</v>
      </c>
      <c r="AE2707" s="4" t="e">
        <f t="shared" si="1038"/>
        <v>#DIV/0!</v>
      </c>
    </row>
    <row r="2708" spans="1:31" s="3" customFormat="1" x14ac:dyDescent="0.25">
      <c r="A2708" s="9">
        <v>41522</v>
      </c>
      <c r="B2708" s="1" t="s">
        <v>35</v>
      </c>
      <c r="C2708" s="1" t="s">
        <v>43</v>
      </c>
      <c r="D2708" s="1">
        <v>49</v>
      </c>
      <c r="E2708" s="1">
        <v>27</v>
      </c>
      <c r="F2708">
        <f t="shared" si="1025"/>
        <v>1</v>
      </c>
      <c r="G2708">
        <f t="shared" si="1026"/>
        <v>0</v>
      </c>
      <c r="H2708" s="4">
        <v>1.29411764705882</v>
      </c>
      <c r="I2708" s="4">
        <v>3.8</v>
      </c>
      <c r="L2708" s="18">
        <f t="shared" si="1027"/>
        <v>70</v>
      </c>
      <c r="M2708" s="18">
        <f t="shared" si="1028"/>
        <v>25</v>
      </c>
      <c r="N2708" s="18" t="e">
        <f t="shared" si="1029"/>
        <v>#DIV/0!</v>
      </c>
      <c r="O2708" s="18" t="e">
        <f t="shared" si="1030"/>
        <v>#DIV/0!</v>
      </c>
      <c r="P2708" s="4">
        <f t="shared" si="1031"/>
        <v>201309</v>
      </c>
      <c r="Q2708" s="23">
        <f t="shared" si="1032"/>
        <v>1.29411764705882</v>
      </c>
      <c r="R2708" s="23">
        <f t="shared" si="1033"/>
        <v>-3.7571428571428975</v>
      </c>
      <c r="S2708" s="22">
        <f t="shared" si="1034"/>
        <v>-2.4630252100840773</v>
      </c>
      <c r="T2708" s="5">
        <f t="shared" si="1035"/>
        <v>2.9363636363636441</v>
      </c>
      <c r="W2708" s="5">
        <f t="shared" si="1036"/>
        <v>0.29411764705882004</v>
      </c>
      <c r="X2708" s="4">
        <f t="shared" si="1037"/>
        <v>-1</v>
      </c>
      <c r="AE2708" s="4" t="e">
        <f t="shared" si="1038"/>
        <v>#DIV/0!</v>
      </c>
    </row>
    <row r="2709" spans="1:31" x14ac:dyDescent="0.25">
      <c r="A2709" s="9">
        <v>41308</v>
      </c>
      <c r="B2709" s="1" t="s">
        <v>38</v>
      </c>
      <c r="C2709" s="1" t="s">
        <v>43</v>
      </c>
      <c r="D2709" s="1">
        <v>31</v>
      </c>
      <c r="E2709" s="1">
        <v>34</v>
      </c>
      <c r="F2709">
        <f t="shared" si="1025"/>
        <v>0</v>
      </c>
      <c r="G2709">
        <f t="shared" si="1026"/>
        <v>1</v>
      </c>
      <c r="H2709" s="4">
        <v>1.5128205128205101</v>
      </c>
      <c r="I2709" s="4">
        <v>2.7</v>
      </c>
      <c r="L2709" s="18">
        <f t="shared" si="1027"/>
        <v>60</v>
      </c>
      <c r="M2709" s="18">
        <f t="shared" si="1028"/>
        <v>35</v>
      </c>
      <c r="N2709" s="18" t="e">
        <f t="shared" si="1029"/>
        <v>#DIV/0!</v>
      </c>
      <c r="O2709" s="18" t="e">
        <f t="shared" si="1030"/>
        <v>#DIV/0!</v>
      </c>
      <c r="P2709" s="4">
        <f t="shared" si="1031"/>
        <v>201302</v>
      </c>
      <c r="Q2709" s="23">
        <f t="shared" si="1032"/>
        <v>0.56030389363722588</v>
      </c>
      <c r="R2709" s="23">
        <f t="shared" si="1033"/>
        <v>-2.5382352941176576</v>
      </c>
      <c r="S2709" s="22">
        <f t="shared" si="1034"/>
        <v>-1.9779314004804318</v>
      </c>
      <c r="T2709" s="5">
        <f t="shared" si="1035"/>
        <v>1.7847457627118677</v>
      </c>
      <c r="W2709" s="5">
        <f t="shared" si="1036"/>
        <v>-1</v>
      </c>
      <c r="X2709" s="4">
        <f t="shared" si="1037"/>
        <v>-1</v>
      </c>
      <c r="AE2709" s="4" t="e">
        <f t="shared" si="1038"/>
        <v>#DIV/0!</v>
      </c>
    </row>
    <row r="2710" spans="1:31" x14ac:dyDescent="0.25">
      <c r="A2710" s="9">
        <v>41294</v>
      </c>
      <c r="B2710" s="1" t="s">
        <v>52</v>
      </c>
      <c r="C2710" s="1" t="s">
        <v>43</v>
      </c>
      <c r="D2710" s="1">
        <v>13</v>
      </c>
      <c r="E2710" s="1">
        <v>28</v>
      </c>
      <c r="F2710">
        <f t="shared" si="1025"/>
        <v>0</v>
      </c>
      <c r="G2710">
        <f t="shared" si="1026"/>
        <v>1</v>
      </c>
      <c r="H2710" s="4">
        <v>1.28571428571429</v>
      </c>
      <c r="I2710" s="4">
        <v>3.9</v>
      </c>
      <c r="L2710" s="18">
        <f t="shared" si="1027"/>
        <v>70</v>
      </c>
      <c r="M2710" s="18">
        <f t="shared" si="1028"/>
        <v>25</v>
      </c>
      <c r="N2710" s="18" t="e">
        <f t="shared" si="1029"/>
        <v>#DIV/0!</v>
      </c>
      <c r="O2710" s="18" t="e">
        <f t="shared" si="1030"/>
        <v>#DIV/0!</v>
      </c>
      <c r="P2710" s="4">
        <f t="shared" si="1031"/>
        <v>201301</v>
      </c>
      <c r="Q2710" s="23">
        <f t="shared" si="1032"/>
        <v>0.32967032967033078</v>
      </c>
      <c r="R2710" s="23">
        <f t="shared" si="1033"/>
        <v>-3.8448275862068435</v>
      </c>
      <c r="S2710" s="22">
        <f t="shared" si="1034"/>
        <v>-3.5151572565365128</v>
      </c>
      <c r="T2710" s="5">
        <f t="shared" si="1035"/>
        <v>3.033333333333323</v>
      </c>
      <c r="W2710" s="5">
        <f t="shared" si="1036"/>
        <v>-1</v>
      </c>
      <c r="X2710" s="4">
        <f t="shared" si="1037"/>
        <v>-1</v>
      </c>
      <c r="AE2710" s="4" t="e">
        <f t="shared" si="1038"/>
        <v>#DIV/0!</v>
      </c>
    </row>
    <row r="2711" spans="1:31" x14ac:dyDescent="0.25">
      <c r="A2711" s="9">
        <v>41294</v>
      </c>
      <c r="B2711" s="1" t="s">
        <v>41</v>
      </c>
      <c r="C2711" s="1" t="s">
        <v>38</v>
      </c>
      <c r="D2711" s="1">
        <v>24</v>
      </c>
      <c r="E2711" s="1">
        <v>28</v>
      </c>
      <c r="F2711">
        <f t="shared" si="1025"/>
        <v>0</v>
      </c>
      <c r="G2711">
        <f t="shared" si="1026"/>
        <v>1</v>
      </c>
      <c r="H2711" s="4">
        <v>2.75</v>
      </c>
      <c r="I2711" s="4">
        <v>1.48780487804878</v>
      </c>
      <c r="L2711" s="18">
        <f t="shared" si="1027"/>
        <v>30</v>
      </c>
      <c r="M2711" s="18">
        <f t="shared" si="1028"/>
        <v>65</v>
      </c>
      <c r="N2711" s="18" t="e">
        <f t="shared" si="1029"/>
        <v>#DIV/0!</v>
      </c>
      <c r="O2711" s="18" t="e">
        <f t="shared" si="1030"/>
        <v>#DIV/0!</v>
      </c>
      <c r="P2711" s="4">
        <f t="shared" si="1031"/>
        <v>201301</v>
      </c>
      <c r="Q2711" s="23">
        <f t="shared" si="1032"/>
        <v>1.8483606557377055</v>
      </c>
      <c r="R2711" s="23">
        <f t="shared" si="1033"/>
        <v>-2.6214285714285737</v>
      </c>
      <c r="S2711" s="22">
        <f t="shared" si="1034"/>
        <v>-0.77306791569086819</v>
      </c>
      <c r="T2711" s="5">
        <f t="shared" si="1035"/>
        <v>0.54101995565410188</v>
      </c>
      <c r="W2711" s="5">
        <f t="shared" si="1036"/>
        <v>-1</v>
      </c>
      <c r="X2711" s="4">
        <f t="shared" si="1037"/>
        <v>-1</v>
      </c>
      <c r="AE2711" s="4" t="e">
        <f t="shared" si="1038"/>
        <v>#DIV/0!</v>
      </c>
    </row>
    <row r="2712" spans="1:31" x14ac:dyDescent="0.25">
      <c r="A2712" s="9">
        <v>41287</v>
      </c>
      <c r="B2712" s="1" t="s">
        <v>52</v>
      </c>
      <c r="C2712" s="1" t="s">
        <v>47</v>
      </c>
      <c r="D2712" s="1">
        <v>41</v>
      </c>
      <c r="E2712" s="1">
        <v>28</v>
      </c>
      <c r="F2712">
        <f t="shared" si="1025"/>
        <v>1</v>
      </c>
      <c r="G2712">
        <f t="shared" si="1026"/>
        <v>0</v>
      </c>
      <c r="H2712" s="4">
        <v>1.2222222222222201</v>
      </c>
      <c r="I2712" s="4">
        <v>4.75</v>
      </c>
      <c r="L2712" s="18">
        <f t="shared" si="1027"/>
        <v>80</v>
      </c>
      <c r="M2712" s="18">
        <f t="shared" si="1028"/>
        <v>20</v>
      </c>
      <c r="N2712" s="18" t="e">
        <f t="shared" si="1029"/>
        <v>#DIV/0!</v>
      </c>
      <c r="O2712" s="18" t="e">
        <f t="shared" si="1030"/>
        <v>#DIV/0!</v>
      </c>
      <c r="P2712" s="4">
        <f t="shared" si="1031"/>
        <v>201301</v>
      </c>
      <c r="Q2712" s="23">
        <f t="shared" si="1032"/>
        <v>1.2222222222222201</v>
      </c>
      <c r="R2712" s="23">
        <f t="shared" si="1033"/>
        <v>-4.7666666666667092</v>
      </c>
      <c r="S2712" s="22">
        <f t="shared" si="1034"/>
        <v>-3.5444444444444891</v>
      </c>
      <c r="T2712" s="5">
        <f t="shared" si="1035"/>
        <v>3.8863636363636429</v>
      </c>
      <c r="W2712" s="5">
        <f t="shared" si="1036"/>
        <v>0.2222222222222201</v>
      </c>
      <c r="X2712" s="4">
        <f t="shared" si="1037"/>
        <v>-1</v>
      </c>
      <c r="AE2712" s="4" t="e">
        <f t="shared" si="1038"/>
        <v>#DIV/0!</v>
      </c>
    </row>
    <row r="2713" spans="1:31" x14ac:dyDescent="0.25">
      <c r="A2713" s="9">
        <v>41287</v>
      </c>
      <c r="B2713" s="1" t="s">
        <v>41</v>
      </c>
      <c r="C2713" s="1" t="s">
        <v>61</v>
      </c>
      <c r="D2713" s="1">
        <v>30</v>
      </c>
      <c r="E2713" s="1">
        <v>28</v>
      </c>
      <c r="F2713">
        <f t="shared" si="1025"/>
        <v>1</v>
      </c>
      <c r="G2713">
        <f t="shared" si="1026"/>
        <v>0</v>
      </c>
      <c r="H2713" s="4">
        <v>1.6451612903225801</v>
      </c>
      <c r="I2713" s="4">
        <v>2.35</v>
      </c>
      <c r="L2713" s="18">
        <f t="shared" si="1027"/>
        <v>60</v>
      </c>
      <c r="M2713" s="18">
        <f t="shared" si="1028"/>
        <v>40</v>
      </c>
      <c r="N2713" s="18" t="e">
        <f t="shared" si="1029"/>
        <v>#DIV/0!</v>
      </c>
      <c r="O2713" s="18" t="e">
        <f t="shared" si="1030"/>
        <v>#DIV/0!</v>
      </c>
      <c r="P2713" s="4">
        <f t="shared" si="1031"/>
        <v>201301</v>
      </c>
      <c r="Q2713" s="23">
        <f t="shared" si="1032"/>
        <v>1.6451612903225801</v>
      </c>
      <c r="R2713" s="23">
        <f t="shared" si="1033"/>
        <v>-2.2907407407407421</v>
      </c>
      <c r="S2713" s="22">
        <f t="shared" si="1034"/>
        <v>-0.645579450418162</v>
      </c>
      <c r="T2713" s="5">
        <f t="shared" si="1035"/>
        <v>1.4284313725490201</v>
      </c>
      <c r="W2713" s="5">
        <f t="shared" si="1036"/>
        <v>0.64516129032258007</v>
      </c>
      <c r="X2713" s="4">
        <f t="shared" si="1037"/>
        <v>-1</v>
      </c>
      <c r="AE2713" s="4" t="e">
        <f t="shared" si="1038"/>
        <v>#DIV/0!</v>
      </c>
    </row>
    <row r="2714" spans="1:31" x14ac:dyDescent="0.25">
      <c r="A2714" s="9">
        <v>41286</v>
      </c>
      <c r="B2714" s="1" t="s">
        <v>38</v>
      </c>
      <c r="C2714" s="1" t="s">
        <v>62</v>
      </c>
      <c r="D2714" s="1">
        <v>45</v>
      </c>
      <c r="E2714" s="1">
        <v>31</v>
      </c>
      <c r="F2714">
        <f t="shared" si="1025"/>
        <v>1</v>
      </c>
      <c r="G2714">
        <f t="shared" si="1026"/>
        <v>0</v>
      </c>
      <c r="H2714" s="4">
        <v>1.6451612903225801</v>
      </c>
      <c r="I2714" s="4">
        <v>2.35</v>
      </c>
      <c r="L2714" s="18">
        <f t="shared" si="1027"/>
        <v>60</v>
      </c>
      <c r="M2714" s="18">
        <f t="shared" si="1028"/>
        <v>40</v>
      </c>
      <c r="N2714" s="18" t="e">
        <f t="shared" si="1029"/>
        <v>#DIV/0!</v>
      </c>
      <c r="O2714" s="18" t="e">
        <f t="shared" si="1030"/>
        <v>#DIV/0!</v>
      </c>
      <c r="P2714" s="4">
        <f t="shared" si="1031"/>
        <v>201301</v>
      </c>
      <c r="Q2714" s="23">
        <f t="shared" si="1032"/>
        <v>1.6451612903225801</v>
      </c>
      <c r="R2714" s="23">
        <f t="shared" si="1033"/>
        <v>-2.2907407407407421</v>
      </c>
      <c r="S2714" s="22">
        <f t="shared" si="1034"/>
        <v>-0.645579450418162</v>
      </c>
      <c r="T2714" s="5">
        <f t="shared" si="1035"/>
        <v>1.4284313725490201</v>
      </c>
      <c r="W2714" s="5">
        <f t="shared" si="1036"/>
        <v>0.64516129032258007</v>
      </c>
      <c r="X2714" s="4">
        <f t="shared" si="1037"/>
        <v>-1</v>
      </c>
      <c r="AE2714" s="4" t="e">
        <f t="shared" si="1038"/>
        <v>#DIV/0!</v>
      </c>
    </row>
    <row r="2715" spans="1:31" x14ac:dyDescent="0.25">
      <c r="A2715" s="9">
        <v>41286</v>
      </c>
      <c r="B2715" s="1" t="s">
        <v>35</v>
      </c>
      <c r="C2715" s="1" t="s">
        <v>43</v>
      </c>
      <c r="D2715" s="1">
        <v>35</v>
      </c>
      <c r="E2715" s="1">
        <v>38</v>
      </c>
      <c r="F2715">
        <f t="shared" si="1025"/>
        <v>0</v>
      </c>
      <c r="G2715">
        <f t="shared" si="1026"/>
        <v>1</v>
      </c>
      <c r="H2715" s="4">
        <v>1.2222222222222201</v>
      </c>
      <c r="I2715" s="4">
        <v>4.5</v>
      </c>
      <c r="L2715" s="18">
        <f t="shared" si="1027"/>
        <v>80</v>
      </c>
      <c r="M2715" s="18">
        <f t="shared" si="1028"/>
        <v>20</v>
      </c>
      <c r="N2715" s="18" t="e">
        <f t="shared" si="1029"/>
        <v>#DIV/0!</v>
      </c>
      <c r="O2715" s="18" t="e">
        <f t="shared" si="1030"/>
        <v>#DIV/0!</v>
      </c>
      <c r="P2715" s="4">
        <f t="shared" si="1031"/>
        <v>201301</v>
      </c>
      <c r="Q2715" s="23">
        <f t="shared" si="1032"/>
        <v>0.27160493827160448</v>
      </c>
      <c r="R2715" s="23">
        <f t="shared" si="1033"/>
        <v>-4.7857142857143282</v>
      </c>
      <c r="S2715" s="22">
        <f t="shared" si="1034"/>
        <v>-4.5141093474427239</v>
      </c>
      <c r="T2715" s="5">
        <f t="shared" si="1035"/>
        <v>3.6818181818181883</v>
      </c>
      <c r="W2715" s="5">
        <f t="shared" si="1036"/>
        <v>-1</v>
      </c>
      <c r="X2715" s="4">
        <f t="shared" si="1037"/>
        <v>-1</v>
      </c>
      <c r="AE2715" s="4" t="e">
        <f t="shared" si="1038"/>
        <v>#DIV/0!</v>
      </c>
    </row>
    <row r="2716" spans="1:31" x14ac:dyDescent="0.25">
      <c r="A2716" s="9">
        <v>41280</v>
      </c>
      <c r="B2716" s="1" t="s">
        <v>48</v>
      </c>
      <c r="C2716" s="1" t="s">
        <v>61</v>
      </c>
      <c r="D2716" s="1">
        <v>14</v>
      </c>
      <c r="E2716" s="1">
        <v>24</v>
      </c>
      <c r="F2716">
        <f t="shared" si="1025"/>
        <v>0</v>
      </c>
      <c r="G2716">
        <f t="shared" si="1026"/>
        <v>1</v>
      </c>
      <c r="H2716" s="4">
        <v>2.4</v>
      </c>
      <c r="I2716" s="4">
        <v>1.625</v>
      </c>
      <c r="L2716" s="18">
        <f t="shared" si="1027"/>
        <v>40</v>
      </c>
      <c r="M2716" s="18">
        <f t="shared" si="1028"/>
        <v>60</v>
      </c>
      <c r="N2716" s="18" t="e">
        <f t="shared" si="1029"/>
        <v>#DIV/0!</v>
      </c>
      <c r="O2716" s="18" t="e">
        <f t="shared" si="1030"/>
        <v>#DIV/0!</v>
      </c>
      <c r="P2716" s="4">
        <f t="shared" si="1031"/>
        <v>201301</v>
      </c>
      <c r="Q2716" s="23">
        <f t="shared" si="1032"/>
        <v>1.4769230769230768</v>
      </c>
      <c r="R2716" s="23">
        <f t="shared" si="1033"/>
        <v>-2.3142857142857145</v>
      </c>
      <c r="S2716" s="22">
        <f t="shared" si="1034"/>
        <v>-0.83736263736263772</v>
      </c>
      <c r="T2716" s="5">
        <f t="shared" si="1035"/>
        <v>0.67708333333333337</v>
      </c>
      <c r="W2716" s="5">
        <f t="shared" si="1036"/>
        <v>-1</v>
      </c>
      <c r="X2716" s="4">
        <f t="shared" si="1037"/>
        <v>-1</v>
      </c>
      <c r="AE2716" s="4" t="e">
        <f t="shared" si="1038"/>
        <v>#DIV/0!</v>
      </c>
    </row>
    <row r="2717" spans="1:31" x14ac:dyDescent="0.25">
      <c r="A2717" s="9">
        <v>41280</v>
      </c>
      <c r="B2717" s="1" t="s">
        <v>43</v>
      </c>
      <c r="C2717" s="1" t="s">
        <v>36</v>
      </c>
      <c r="D2717" s="1">
        <v>24</v>
      </c>
      <c r="E2717" s="1">
        <v>9</v>
      </c>
      <c r="F2717">
        <f t="shared" si="1025"/>
        <v>1</v>
      </c>
      <c r="G2717">
        <f t="shared" si="1026"/>
        <v>0</v>
      </c>
      <c r="H2717" s="4">
        <v>1.27027027027027</v>
      </c>
      <c r="I2717" s="4">
        <v>4.0999999999999996</v>
      </c>
      <c r="L2717" s="18">
        <f t="shared" si="1027"/>
        <v>70</v>
      </c>
      <c r="M2717" s="18">
        <f t="shared" si="1028"/>
        <v>20</v>
      </c>
      <c r="N2717" s="18" t="e">
        <f t="shared" si="1029"/>
        <v>#DIV/0!</v>
      </c>
      <c r="O2717" s="18" t="e">
        <f t="shared" si="1030"/>
        <v>#DIV/0!</v>
      </c>
      <c r="P2717" s="4">
        <f t="shared" si="1031"/>
        <v>201301</v>
      </c>
      <c r="Q2717" s="23">
        <f t="shared" si="1032"/>
        <v>1.27027027027027</v>
      </c>
      <c r="R2717" s="23">
        <f t="shared" si="1033"/>
        <v>-4.0225806451612947</v>
      </c>
      <c r="S2717" s="22">
        <f t="shared" si="1034"/>
        <v>-2.7523103748910245</v>
      </c>
      <c r="T2717" s="5">
        <f t="shared" si="1035"/>
        <v>3.2276595744680856</v>
      </c>
      <c r="W2717" s="5">
        <f t="shared" si="1036"/>
        <v>0.27027027027026995</v>
      </c>
      <c r="X2717" s="4">
        <f t="shared" si="1037"/>
        <v>-1</v>
      </c>
      <c r="AE2717" s="4" t="e">
        <f t="shared" si="1038"/>
        <v>#DIV/0!</v>
      </c>
    </row>
    <row r="2718" spans="1:31" x14ac:dyDescent="0.25">
      <c r="A2718" s="9">
        <v>41279</v>
      </c>
      <c r="B2718" s="1" t="s">
        <v>47</v>
      </c>
      <c r="C2718" s="1" t="s">
        <v>44</v>
      </c>
      <c r="D2718" s="1">
        <v>19</v>
      </c>
      <c r="E2718" s="1">
        <v>13</v>
      </c>
      <c r="F2718">
        <f t="shared" si="1025"/>
        <v>1</v>
      </c>
      <c r="G2718">
        <f t="shared" si="1026"/>
        <v>0</v>
      </c>
      <c r="H2718" s="4">
        <v>1.5</v>
      </c>
      <c r="I2718" s="4">
        <v>2.7</v>
      </c>
      <c r="L2718" s="18">
        <f t="shared" si="1027"/>
        <v>60</v>
      </c>
      <c r="M2718" s="18">
        <f t="shared" si="1028"/>
        <v>35</v>
      </c>
      <c r="N2718" s="18" t="e">
        <f t="shared" si="1029"/>
        <v>#DIV/0!</v>
      </c>
      <c r="O2718" s="18" t="e">
        <f t="shared" si="1030"/>
        <v>#DIV/0!</v>
      </c>
      <c r="P2718" s="4">
        <f t="shared" si="1031"/>
        <v>201301</v>
      </c>
      <c r="Q2718" s="23">
        <f t="shared" si="1032"/>
        <v>1.5</v>
      </c>
      <c r="R2718" s="23">
        <f t="shared" si="1033"/>
        <v>-2.5882352941176467</v>
      </c>
      <c r="S2718" s="22">
        <f t="shared" si="1034"/>
        <v>-1.0882352941176467</v>
      </c>
      <c r="T2718" s="5">
        <f t="shared" si="1035"/>
        <v>1.8</v>
      </c>
      <c r="W2718" s="5">
        <f t="shared" si="1036"/>
        <v>0.5</v>
      </c>
      <c r="X2718" s="4">
        <f t="shared" si="1037"/>
        <v>-1</v>
      </c>
      <c r="AE2718" s="4" t="e">
        <f t="shared" si="1038"/>
        <v>#DIV/0!</v>
      </c>
    </row>
    <row r="2719" spans="1:31" x14ac:dyDescent="0.25">
      <c r="A2719" s="9">
        <v>41279</v>
      </c>
      <c r="B2719" s="1" t="s">
        <v>62</v>
      </c>
      <c r="C2719" s="1" t="s">
        <v>60</v>
      </c>
      <c r="D2719" s="1">
        <v>24</v>
      </c>
      <c r="E2719" s="1">
        <v>10</v>
      </c>
      <c r="F2719">
        <f t="shared" si="1025"/>
        <v>1</v>
      </c>
      <c r="G2719">
        <f t="shared" si="1026"/>
        <v>0</v>
      </c>
      <c r="H2719" s="4">
        <v>1.15384615384615</v>
      </c>
      <c r="I2719" s="4">
        <v>5.75</v>
      </c>
      <c r="L2719" s="18">
        <f t="shared" si="1027"/>
        <v>80</v>
      </c>
      <c r="M2719" s="18">
        <f t="shared" si="1028"/>
        <v>15</v>
      </c>
      <c r="N2719" s="18" t="e">
        <f t="shared" si="1029"/>
        <v>#DIV/0!</v>
      </c>
      <c r="O2719" s="18" t="e">
        <f t="shared" si="1030"/>
        <v>#DIV/0!</v>
      </c>
      <c r="P2719" s="4">
        <f t="shared" si="1031"/>
        <v>201301</v>
      </c>
      <c r="Q2719" s="23">
        <f t="shared" si="1032"/>
        <v>1.15384615384615</v>
      </c>
      <c r="R2719" s="23">
        <f t="shared" si="1033"/>
        <v>-6.7105263157896369</v>
      </c>
      <c r="S2719" s="22">
        <f t="shared" si="1034"/>
        <v>-5.5566801619434871</v>
      </c>
      <c r="T2719" s="5">
        <f t="shared" si="1035"/>
        <v>4.9833333333333503</v>
      </c>
      <c r="W2719" s="5">
        <f t="shared" si="1036"/>
        <v>0.15384615384614997</v>
      </c>
      <c r="X2719" s="4">
        <f t="shared" si="1037"/>
        <v>-1</v>
      </c>
      <c r="AE2719" s="4" t="e">
        <f t="shared" si="1038"/>
        <v>#DIV/0!</v>
      </c>
    </row>
    <row r="2720" spans="1:31" x14ac:dyDescent="0.25">
      <c r="A2720" s="9">
        <v>41273</v>
      </c>
      <c r="B2720" s="1" t="s">
        <v>48</v>
      </c>
      <c r="C2720" s="1" t="s">
        <v>37</v>
      </c>
      <c r="D2720" s="1">
        <v>28</v>
      </c>
      <c r="E2720" s="1">
        <v>18</v>
      </c>
      <c r="F2720">
        <f t="shared" si="1025"/>
        <v>1</v>
      </c>
      <c r="G2720">
        <f t="shared" si="1026"/>
        <v>0</v>
      </c>
      <c r="H2720" s="4">
        <v>1.5882352941176499</v>
      </c>
      <c r="I2720" s="4">
        <v>2.5</v>
      </c>
      <c r="L2720" s="18">
        <f t="shared" si="1027"/>
        <v>60</v>
      </c>
      <c r="M2720" s="18">
        <f t="shared" si="1028"/>
        <v>40</v>
      </c>
      <c r="N2720" s="18" t="e">
        <f t="shared" si="1029"/>
        <v>#DIV/0!</v>
      </c>
      <c r="O2720" s="18" t="e">
        <f t="shared" si="1030"/>
        <v>#DIV/0!</v>
      </c>
      <c r="P2720" s="4">
        <f t="shared" si="1031"/>
        <v>201212</v>
      </c>
      <c r="Q2720" s="23">
        <f t="shared" si="1032"/>
        <v>1.5882352941176499</v>
      </c>
      <c r="R2720" s="23">
        <f t="shared" si="1033"/>
        <v>-2.3666666666666587</v>
      </c>
      <c r="S2720" s="22">
        <f t="shared" si="1034"/>
        <v>-0.77843137254900885</v>
      </c>
      <c r="T2720" s="5">
        <f t="shared" si="1035"/>
        <v>1.5740740740740713</v>
      </c>
      <c r="W2720" s="5">
        <f t="shared" si="1036"/>
        <v>0.58823529411764985</v>
      </c>
      <c r="X2720" s="4">
        <f t="shared" si="1037"/>
        <v>-1</v>
      </c>
      <c r="AE2720" s="4" t="e">
        <f t="shared" si="1038"/>
        <v>#DIV/0!</v>
      </c>
    </row>
    <row r="2721" spans="1:31" x14ac:dyDescent="0.25">
      <c r="A2721" s="9">
        <v>41273</v>
      </c>
      <c r="B2721" s="1" t="s">
        <v>50</v>
      </c>
      <c r="C2721" s="1" t="s">
        <v>56</v>
      </c>
      <c r="D2721" s="1">
        <v>38</v>
      </c>
      <c r="E2721" s="1">
        <v>20</v>
      </c>
      <c r="F2721">
        <f t="shared" si="1025"/>
        <v>1</v>
      </c>
      <c r="G2721">
        <f t="shared" si="1026"/>
        <v>0</v>
      </c>
      <c r="H2721" s="4">
        <v>1.37037037037037</v>
      </c>
      <c r="I2721" s="4">
        <v>3.3</v>
      </c>
      <c r="L2721" s="18">
        <f t="shared" si="1027"/>
        <v>70</v>
      </c>
      <c r="M2721" s="18">
        <f t="shared" si="1028"/>
        <v>30</v>
      </c>
      <c r="N2721" s="18" t="e">
        <f t="shared" si="1029"/>
        <v>#DIV/0!</v>
      </c>
      <c r="O2721" s="18" t="e">
        <f t="shared" si="1030"/>
        <v>#DIV/0!</v>
      </c>
      <c r="P2721" s="4">
        <f t="shared" si="1031"/>
        <v>201212</v>
      </c>
      <c r="Q2721" s="23">
        <f t="shared" si="1032"/>
        <v>1.37037037037037</v>
      </c>
      <c r="R2721" s="23">
        <f t="shared" si="1033"/>
        <v>-3.1347826086956547</v>
      </c>
      <c r="S2721" s="22">
        <f t="shared" si="1034"/>
        <v>-1.7644122383252847</v>
      </c>
      <c r="T2721" s="5">
        <f t="shared" si="1035"/>
        <v>2.4081081081081086</v>
      </c>
      <c r="W2721" s="5">
        <f t="shared" si="1036"/>
        <v>0.37037037037037002</v>
      </c>
      <c r="X2721" s="4">
        <f t="shared" si="1037"/>
        <v>-1</v>
      </c>
      <c r="AE2721" s="4" t="e">
        <f t="shared" si="1038"/>
        <v>#DIV/0!</v>
      </c>
    </row>
    <row r="2722" spans="1:31" x14ac:dyDescent="0.25">
      <c r="A2722" s="9">
        <v>41273</v>
      </c>
      <c r="B2722" s="1" t="s">
        <v>61</v>
      </c>
      <c r="C2722" s="1" t="s">
        <v>59</v>
      </c>
      <c r="D2722" s="1">
        <v>20</v>
      </c>
      <c r="E2722" s="1">
        <v>13</v>
      </c>
      <c r="F2722">
        <f t="shared" si="1025"/>
        <v>1</v>
      </c>
      <c r="G2722">
        <f t="shared" si="1026"/>
        <v>0</v>
      </c>
      <c r="H2722" s="4">
        <v>1.1666666666666701</v>
      </c>
      <c r="I2722" s="4">
        <v>5.5</v>
      </c>
      <c r="L2722" s="18">
        <f t="shared" si="1027"/>
        <v>80</v>
      </c>
      <c r="M2722" s="18">
        <f t="shared" si="1028"/>
        <v>15</v>
      </c>
      <c r="N2722" s="18" t="e">
        <f t="shared" si="1029"/>
        <v>#DIV/0!</v>
      </c>
      <c r="O2722" s="18" t="e">
        <f t="shared" si="1030"/>
        <v>#DIV/0!</v>
      </c>
      <c r="P2722" s="4">
        <f t="shared" si="1031"/>
        <v>201212</v>
      </c>
      <c r="Q2722" s="23">
        <f t="shared" si="1032"/>
        <v>1.1666666666666701</v>
      </c>
      <c r="R2722" s="23">
        <f t="shared" si="1033"/>
        <v>-6.2222222222220998</v>
      </c>
      <c r="S2722" s="22">
        <f t="shared" si="1034"/>
        <v>-5.0555555555554292</v>
      </c>
      <c r="T2722" s="5">
        <f t="shared" si="1035"/>
        <v>4.7142857142857002</v>
      </c>
      <c r="W2722" s="5">
        <f t="shared" si="1036"/>
        <v>0.16666666666667007</v>
      </c>
      <c r="X2722" s="4">
        <f t="shared" si="1037"/>
        <v>-1</v>
      </c>
      <c r="AE2722" s="4" t="e">
        <f t="shared" si="1038"/>
        <v>#DIV/0!</v>
      </c>
    </row>
    <row r="2723" spans="1:31" x14ac:dyDescent="0.25">
      <c r="A2723" s="9">
        <v>41273</v>
      </c>
      <c r="B2723" s="1" t="s">
        <v>38</v>
      </c>
      <c r="C2723" s="1" t="s">
        <v>63</v>
      </c>
      <c r="D2723" s="1">
        <v>27</v>
      </c>
      <c r="E2723" s="1">
        <v>13</v>
      </c>
      <c r="F2723">
        <f t="shared" si="1025"/>
        <v>1</v>
      </c>
      <c r="G2723">
        <f t="shared" si="1026"/>
        <v>0</v>
      </c>
      <c r="H2723" s="4">
        <v>1.0625</v>
      </c>
      <c r="I2723" s="4">
        <v>11</v>
      </c>
      <c r="L2723" s="18">
        <f t="shared" si="1027"/>
        <v>90</v>
      </c>
      <c r="M2723" s="18">
        <f t="shared" si="1028"/>
        <v>5</v>
      </c>
      <c r="N2723" s="18" t="e">
        <f t="shared" si="1029"/>
        <v>#DIV/0!</v>
      </c>
      <c r="O2723" s="18" t="e">
        <f t="shared" si="1030"/>
        <v>#DIV/0!</v>
      </c>
      <c r="P2723" s="4">
        <f t="shared" si="1031"/>
        <v>201212</v>
      </c>
      <c r="Q2723" s="23">
        <f t="shared" si="1032"/>
        <v>1.0625</v>
      </c>
      <c r="R2723" s="23">
        <f t="shared" si="1033"/>
        <v>-16.100000000000001</v>
      </c>
      <c r="S2723" s="22">
        <f t="shared" si="1034"/>
        <v>-15.037500000000001</v>
      </c>
      <c r="T2723" s="5">
        <f t="shared" si="1035"/>
        <v>10.352941176470589</v>
      </c>
      <c r="W2723" s="5">
        <f t="shared" si="1036"/>
        <v>6.25E-2</v>
      </c>
      <c r="X2723" s="4">
        <f t="shared" si="1037"/>
        <v>-1</v>
      </c>
      <c r="AE2723" s="4" t="e">
        <f t="shared" si="1038"/>
        <v>#DIV/0!</v>
      </c>
    </row>
    <row r="2724" spans="1:31" x14ac:dyDescent="0.25">
      <c r="A2724" s="9">
        <v>41273</v>
      </c>
      <c r="B2724" s="1" t="s">
        <v>64</v>
      </c>
      <c r="C2724" s="1" t="s">
        <v>54</v>
      </c>
      <c r="D2724" s="1">
        <v>24</v>
      </c>
      <c r="E2724" s="1">
        <v>21</v>
      </c>
      <c r="F2724">
        <f t="shared" si="1025"/>
        <v>1</v>
      </c>
      <c r="G2724">
        <f t="shared" si="1026"/>
        <v>0</v>
      </c>
      <c r="H2724" s="4">
        <v>1.2380952380952399</v>
      </c>
      <c r="I2724" s="4">
        <v>4.5</v>
      </c>
      <c r="L2724" s="18">
        <f t="shared" si="1027"/>
        <v>80</v>
      </c>
      <c r="M2724" s="18">
        <f t="shared" si="1028"/>
        <v>20</v>
      </c>
      <c r="N2724" s="18" t="e">
        <f t="shared" si="1029"/>
        <v>#DIV/0!</v>
      </c>
      <c r="O2724" s="18" t="e">
        <f t="shared" si="1030"/>
        <v>#DIV/0!</v>
      </c>
      <c r="P2724" s="4">
        <f t="shared" si="1031"/>
        <v>201212</v>
      </c>
      <c r="Q2724" s="23">
        <f t="shared" si="1032"/>
        <v>1.2380952380952399</v>
      </c>
      <c r="R2724" s="23">
        <f t="shared" si="1033"/>
        <v>-4.4857142857142538</v>
      </c>
      <c r="S2724" s="22">
        <f t="shared" si="1034"/>
        <v>-3.2476190476190139</v>
      </c>
      <c r="T2724" s="5">
        <f t="shared" si="1035"/>
        <v>3.6346153846153793</v>
      </c>
      <c r="W2724" s="5">
        <f t="shared" si="1036"/>
        <v>0.23809523809523991</v>
      </c>
      <c r="X2724" s="4">
        <f t="shared" si="1037"/>
        <v>-1</v>
      </c>
      <c r="AE2724" s="4" t="e">
        <f t="shared" si="1038"/>
        <v>#DIV/0!</v>
      </c>
    </row>
    <row r="2725" spans="1:31" x14ac:dyDescent="0.25">
      <c r="A2725" s="9">
        <v>41273</v>
      </c>
      <c r="B2725" s="1" t="s">
        <v>57</v>
      </c>
      <c r="C2725" s="1" t="s">
        <v>58</v>
      </c>
      <c r="D2725" s="1">
        <v>24</v>
      </c>
      <c r="E2725" s="1">
        <v>10</v>
      </c>
      <c r="F2725">
        <f t="shared" si="1025"/>
        <v>1</v>
      </c>
      <c r="G2725">
        <f t="shared" si="1026"/>
        <v>0</v>
      </c>
      <c r="H2725" s="4">
        <v>1.1818181818181799</v>
      </c>
      <c r="I2725" s="4">
        <v>5</v>
      </c>
      <c r="L2725" s="18">
        <f t="shared" si="1027"/>
        <v>80</v>
      </c>
      <c r="M2725" s="18">
        <f t="shared" si="1028"/>
        <v>20</v>
      </c>
      <c r="N2725" s="18" t="e">
        <f t="shared" si="1029"/>
        <v>#DIV/0!</v>
      </c>
      <c r="O2725" s="18" t="e">
        <f t="shared" si="1030"/>
        <v>#DIV/0!</v>
      </c>
      <c r="P2725" s="4">
        <f t="shared" si="1031"/>
        <v>201212</v>
      </c>
      <c r="Q2725" s="23">
        <f t="shared" si="1032"/>
        <v>1.1818181818181799</v>
      </c>
      <c r="R2725" s="23">
        <f t="shared" si="1033"/>
        <v>-5.7500000000000586</v>
      </c>
      <c r="S2725" s="22">
        <f t="shared" si="1034"/>
        <v>-4.5681818181818787</v>
      </c>
      <c r="T2725" s="5">
        <f t="shared" si="1035"/>
        <v>4.2307692307692379</v>
      </c>
      <c r="W2725" s="5">
        <f t="shared" si="1036"/>
        <v>0.18181818181817988</v>
      </c>
      <c r="X2725" s="4">
        <f t="shared" si="1037"/>
        <v>-1</v>
      </c>
      <c r="AE2725" s="4" t="e">
        <f t="shared" si="1038"/>
        <v>#DIV/0!</v>
      </c>
    </row>
    <row r="2726" spans="1:31" x14ac:dyDescent="0.25">
      <c r="A2726" s="9">
        <v>41273</v>
      </c>
      <c r="B2726" s="1" t="s">
        <v>34</v>
      </c>
      <c r="C2726" s="1" t="s">
        <v>55</v>
      </c>
      <c r="D2726" s="1">
        <v>42</v>
      </c>
      <c r="E2726" s="1">
        <v>7</v>
      </c>
      <c r="F2726">
        <f t="shared" si="1025"/>
        <v>1</v>
      </c>
      <c r="G2726">
        <f t="shared" si="1026"/>
        <v>0</v>
      </c>
      <c r="H2726" s="4">
        <v>1.3333333333333299</v>
      </c>
      <c r="I2726" s="4">
        <v>3.5</v>
      </c>
      <c r="L2726" s="18">
        <f t="shared" si="1027"/>
        <v>70</v>
      </c>
      <c r="M2726" s="18">
        <f t="shared" si="1028"/>
        <v>25</v>
      </c>
      <c r="N2726" s="18" t="e">
        <f t="shared" si="1029"/>
        <v>#DIV/0!</v>
      </c>
      <c r="O2726" s="18" t="e">
        <f t="shared" si="1030"/>
        <v>#DIV/0!</v>
      </c>
      <c r="P2726" s="4">
        <f t="shared" si="1031"/>
        <v>201212</v>
      </c>
      <c r="Q2726" s="23">
        <f t="shared" si="1032"/>
        <v>1.3333333333333299</v>
      </c>
      <c r="R2726" s="23">
        <f t="shared" si="1033"/>
        <v>-3.4000000000000306</v>
      </c>
      <c r="S2726" s="22">
        <f t="shared" si="1034"/>
        <v>-2.0666666666667006</v>
      </c>
      <c r="T2726" s="5">
        <f t="shared" si="1035"/>
        <v>2.6250000000000067</v>
      </c>
      <c r="W2726" s="5">
        <f t="shared" si="1036"/>
        <v>0.33333333333332993</v>
      </c>
      <c r="X2726" s="4">
        <f t="shared" si="1037"/>
        <v>-1</v>
      </c>
      <c r="AE2726" s="4" t="e">
        <f t="shared" si="1038"/>
        <v>#DIV/0!</v>
      </c>
    </row>
    <row r="2727" spans="1:31" x14ac:dyDescent="0.25">
      <c r="A2727" s="9">
        <v>41273</v>
      </c>
      <c r="B2727" s="1" t="s">
        <v>42</v>
      </c>
      <c r="C2727" s="1" t="s">
        <v>40</v>
      </c>
      <c r="D2727" s="1">
        <v>38</v>
      </c>
      <c r="E2727" s="1">
        <v>44</v>
      </c>
      <c r="F2727">
        <f t="shared" si="1025"/>
        <v>0</v>
      </c>
      <c r="G2727">
        <f t="shared" si="1026"/>
        <v>1</v>
      </c>
      <c r="H2727" s="4">
        <v>1.47619047619048</v>
      </c>
      <c r="I2727" s="4">
        <v>2.8</v>
      </c>
      <c r="L2727" s="18">
        <f t="shared" si="1027"/>
        <v>60</v>
      </c>
      <c r="M2727" s="18">
        <f t="shared" si="1028"/>
        <v>35</v>
      </c>
      <c r="N2727" s="18" t="e">
        <f t="shared" si="1029"/>
        <v>#DIV/0!</v>
      </c>
      <c r="O2727" s="18" t="e">
        <f t="shared" si="1030"/>
        <v>#DIV/0!</v>
      </c>
      <c r="P2727" s="4">
        <f t="shared" si="1031"/>
        <v>201212</v>
      </c>
      <c r="Q2727" s="23">
        <f t="shared" si="1032"/>
        <v>0.52721088435374286</v>
      </c>
      <c r="R2727" s="23">
        <f t="shared" si="1033"/>
        <v>-2.6555555555555381</v>
      </c>
      <c r="S2727" s="22">
        <f t="shared" si="1034"/>
        <v>-2.1283446712017953</v>
      </c>
      <c r="T2727" s="5">
        <f t="shared" si="1035"/>
        <v>1.8967741935483819</v>
      </c>
      <c r="W2727" s="5">
        <f t="shared" si="1036"/>
        <v>-1</v>
      </c>
      <c r="X2727" s="4">
        <f t="shared" si="1037"/>
        <v>-1</v>
      </c>
      <c r="AE2727" s="4" t="e">
        <f t="shared" si="1038"/>
        <v>#DIV/0!</v>
      </c>
    </row>
    <row r="2728" spans="1:31" x14ac:dyDescent="0.25">
      <c r="A2728" s="9">
        <v>41273</v>
      </c>
      <c r="B2728" s="1" t="s">
        <v>52</v>
      </c>
      <c r="C2728" s="1" t="s">
        <v>51</v>
      </c>
      <c r="D2728" s="1">
        <v>28</v>
      </c>
      <c r="E2728" s="1">
        <v>0</v>
      </c>
      <c r="F2728">
        <f t="shared" si="1025"/>
        <v>1</v>
      </c>
      <c r="G2728">
        <f t="shared" si="1026"/>
        <v>0</v>
      </c>
      <c r="H2728" s="4">
        <v>1.13333333333333</v>
      </c>
      <c r="I2728" s="4">
        <v>6.5</v>
      </c>
      <c r="L2728" s="18">
        <f t="shared" si="1027"/>
        <v>80</v>
      </c>
      <c r="M2728" s="18">
        <f t="shared" si="1028"/>
        <v>15</v>
      </c>
      <c r="N2728" s="18" t="e">
        <f t="shared" si="1029"/>
        <v>#DIV/0!</v>
      </c>
      <c r="O2728" s="18" t="e">
        <f t="shared" si="1030"/>
        <v>#DIV/0!</v>
      </c>
      <c r="P2728" s="4">
        <f t="shared" si="1031"/>
        <v>201212</v>
      </c>
      <c r="Q2728" s="23">
        <f t="shared" si="1032"/>
        <v>1.13333333333333</v>
      </c>
      <c r="R2728" s="23">
        <f t="shared" si="1033"/>
        <v>-7.6818181818183708</v>
      </c>
      <c r="S2728" s="22">
        <f t="shared" si="1034"/>
        <v>-6.5484848484850406</v>
      </c>
      <c r="T2728" s="5">
        <f t="shared" si="1035"/>
        <v>5.7352941176470758</v>
      </c>
      <c r="W2728" s="5">
        <f t="shared" si="1036"/>
        <v>0.13333333333332997</v>
      </c>
      <c r="X2728" s="4">
        <f t="shared" si="1037"/>
        <v>-1</v>
      </c>
      <c r="AE2728" s="4" t="e">
        <f t="shared" si="1038"/>
        <v>#DIV/0!</v>
      </c>
    </row>
    <row r="2729" spans="1:31" x14ac:dyDescent="0.25">
      <c r="A2729" s="9">
        <v>41273</v>
      </c>
      <c r="B2729" s="1" t="s">
        <v>60</v>
      </c>
      <c r="C2729" s="1" t="s">
        <v>62</v>
      </c>
      <c r="D2729" s="1">
        <v>37</v>
      </c>
      <c r="E2729" s="1">
        <v>34</v>
      </c>
      <c r="F2729">
        <f t="shared" si="1025"/>
        <v>1</v>
      </c>
      <c r="G2729">
        <f t="shared" si="1026"/>
        <v>0</v>
      </c>
      <c r="H2729" s="4">
        <v>2.5</v>
      </c>
      <c r="I2729" s="4">
        <v>1.5882352941176499</v>
      </c>
      <c r="L2729" s="18">
        <f t="shared" si="1027"/>
        <v>40</v>
      </c>
      <c r="M2729" s="18">
        <f t="shared" si="1028"/>
        <v>60</v>
      </c>
      <c r="N2729" s="18" t="e">
        <f t="shared" si="1029"/>
        <v>#DIV/0!</v>
      </c>
      <c r="O2729" s="18" t="e">
        <f t="shared" si="1030"/>
        <v>#DIV/0!</v>
      </c>
      <c r="P2729" s="4">
        <f t="shared" si="1031"/>
        <v>201212</v>
      </c>
      <c r="Q2729" s="23">
        <f t="shared" si="1032"/>
        <v>2.5</v>
      </c>
      <c r="R2729" s="23">
        <f t="shared" si="1033"/>
        <v>-2.3666666666666587</v>
      </c>
      <c r="S2729" s="22">
        <f t="shared" si="1034"/>
        <v>0.1333333333333413</v>
      </c>
      <c r="T2729" s="5">
        <f t="shared" si="1035"/>
        <v>0.6352941176470599</v>
      </c>
      <c r="W2729" s="5">
        <f t="shared" si="1036"/>
        <v>1.5</v>
      </c>
      <c r="X2729" s="4">
        <f t="shared" si="1037"/>
        <v>-1</v>
      </c>
      <c r="AE2729" s="4" t="e">
        <f t="shared" si="1038"/>
        <v>#DIV/0!</v>
      </c>
    </row>
    <row r="2730" spans="1:31" x14ac:dyDescent="0.25">
      <c r="A2730" s="9">
        <v>41273</v>
      </c>
      <c r="B2730" s="1" t="s">
        <v>36</v>
      </c>
      <c r="C2730" s="1" t="s">
        <v>47</v>
      </c>
      <c r="D2730" s="1">
        <v>28</v>
      </c>
      <c r="E2730" s="1">
        <v>16</v>
      </c>
      <c r="F2730">
        <f t="shared" si="1025"/>
        <v>1</v>
      </c>
      <c r="G2730">
        <f t="shared" si="1026"/>
        <v>0</v>
      </c>
      <c r="H2730" s="4">
        <v>3.45</v>
      </c>
      <c r="I2730" s="4">
        <v>1.3448275862068999</v>
      </c>
      <c r="L2730" s="18">
        <f t="shared" si="1027"/>
        <v>20</v>
      </c>
      <c r="M2730" s="18">
        <f t="shared" si="1028"/>
        <v>70</v>
      </c>
      <c r="N2730" s="18" t="e">
        <f t="shared" si="1029"/>
        <v>#DIV/0!</v>
      </c>
      <c r="O2730" s="18" t="e">
        <f t="shared" si="1030"/>
        <v>#DIV/0!</v>
      </c>
      <c r="P2730" s="4">
        <f t="shared" si="1031"/>
        <v>201212</v>
      </c>
      <c r="Q2730" s="23">
        <f t="shared" si="1032"/>
        <v>3.45</v>
      </c>
      <c r="R2730" s="23">
        <f t="shared" si="1033"/>
        <v>-3.3081632653060944</v>
      </c>
      <c r="S2730" s="22">
        <f t="shared" si="1034"/>
        <v>0.14183673469390579</v>
      </c>
      <c r="T2730" s="5">
        <f t="shared" si="1035"/>
        <v>0.38980509745127534</v>
      </c>
      <c r="W2730" s="5">
        <f t="shared" si="1036"/>
        <v>2.4500000000000002</v>
      </c>
      <c r="X2730" s="4">
        <f t="shared" si="1037"/>
        <v>-1</v>
      </c>
      <c r="AE2730" s="4" t="e">
        <f t="shared" si="1038"/>
        <v>#DIV/0!</v>
      </c>
    </row>
    <row r="2731" spans="1:31" x14ac:dyDescent="0.25">
      <c r="A2731" s="9">
        <v>41273</v>
      </c>
      <c r="B2731" s="1" t="s">
        <v>33</v>
      </c>
      <c r="C2731" s="1" t="s">
        <v>45</v>
      </c>
      <c r="D2731" s="1">
        <v>24</v>
      </c>
      <c r="E2731" s="1">
        <v>26</v>
      </c>
      <c r="F2731">
        <f t="shared" si="1025"/>
        <v>0</v>
      </c>
      <c r="G2731">
        <f t="shared" si="1026"/>
        <v>1</v>
      </c>
      <c r="H2731" s="4">
        <v>2.4500000000000002</v>
      </c>
      <c r="I2731" s="4">
        <v>1.60606060606061</v>
      </c>
      <c r="L2731" s="18">
        <f t="shared" si="1027"/>
        <v>40</v>
      </c>
      <c r="M2731" s="18">
        <f t="shared" si="1028"/>
        <v>60</v>
      </c>
      <c r="N2731" s="18" t="e">
        <f t="shared" si="1029"/>
        <v>#DIV/0!</v>
      </c>
      <c r="O2731" s="18" t="e">
        <f t="shared" si="1030"/>
        <v>#DIV/0!</v>
      </c>
      <c r="P2731" s="4">
        <f t="shared" si="1031"/>
        <v>201212</v>
      </c>
      <c r="Q2731" s="23">
        <f t="shared" si="1032"/>
        <v>1.5254716981132039</v>
      </c>
      <c r="R2731" s="23">
        <f t="shared" si="1033"/>
        <v>-2.3396551724137824</v>
      </c>
      <c r="S2731" s="22">
        <f t="shared" si="1034"/>
        <v>-0.81418347430057847</v>
      </c>
      <c r="T2731" s="5">
        <f t="shared" si="1035"/>
        <v>0.65553494124922851</v>
      </c>
      <c r="W2731" s="5">
        <f t="shared" si="1036"/>
        <v>-1</v>
      </c>
      <c r="X2731" s="4">
        <f t="shared" si="1037"/>
        <v>-1</v>
      </c>
      <c r="AE2731" s="4" t="e">
        <f t="shared" si="1038"/>
        <v>#DIV/0!</v>
      </c>
    </row>
    <row r="2732" spans="1:31" x14ac:dyDescent="0.25">
      <c r="A2732" s="9">
        <v>41273</v>
      </c>
      <c r="B2732" s="1" t="s">
        <v>35</v>
      </c>
      <c r="C2732" s="1" t="s">
        <v>49</v>
      </c>
      <c r="D2732" s="1">
        <v>38</v>
      </c>
      <c r="E2732" s="1">
        <v>3</v>
      </c>
      <c r="F2732">
        <f t="shared" si="1025"/>
        <v>1</v>
      </c>
      <c r="G2732">
        <f t="shared" si="1026"/>
        <v>0</v>
      </c>
      <c r="H2732" s="4">
        <v>1.0588235294117601</v>
      </c>
      <c r="I2732" s="4">
        <v>12</v>
      </c>
      <c r="L2732" s="18">
        <f t="shared" si="1027"/>
        <v>90</v>
      </c>
      <c r="M2732" s="18">
        <f t="shared" si="1028"/>
        <v>5</v>
      </c>
      <c r="N2732" s="18" t="e">
        <f t="shared" si="1029"/>
        <v>#DIV/0!</v>
      </c>
      <c r="O2732" s="18" t="e">
        <f t="shared" si="1030"/>
        <v>#DIV/0!</v>
      </c>
      <c r="P2732" s="4">
        <f t="shared" si="1031"/>
        <v>201212</v>
      </c>
      <c r="Q2732" s="23">
        <f t="shared" si="1032"/>
        <v>1.0588235294117601</v>
      </c>
      <c r="R2732" s="23">
        <f t="shared" si="1033"/>
        <v>-17.090909090910433</v>
      </c>
      <c r="S2732" s="22">
        <f t="shared" si="1034"/>
        <v>-16.032085561498672</v>
      </c>
      <c r="T2732" s="5">
        <f t="shared" si="1035"/>
        <v>11.333333333333384</v>
      </c>
      <c r="W2732" s="5">
        <f t="shared" si="1036"/>
        <v>5.8823529411760056E-2</v>
      </c>
      <c r="X2732" s="4">
        <f t="shared" si="1037"/>
        <v>-1</v>
      </c>
      <c r="AE2732" s="4" t="e">
        <f t="shared" si="1038"/>
        <v>#DIV/0!</v>
      </c>
    </row>
    <row r="2733" spans="1:31" x14ac:dyDescent="0.25">
      <c r="A2733" s="9">
        <v>41273</v>
      </c>
      <c r="B2733" s="1" t="s">
        <v>44</v>
      </c>
      <c r="C2733" s="1" t="s">
        <v>43</v>
      </c>
      <c r="D2733" s="1">
        <v>23</v>
      </c>
      <c r="E2733" s="1">
        <v>17</v>
      </c>
      <c r="F2733">
        <f t="shared" si="1025"/>
        <v>1</v>
      </c>
      <c r="G2733">
        <f t="shared" si="1026"/>
        <v>0</v>
      </c>
      <c r="H2733" s="4">
        <v>1.4</v>
      </c>
      <c r="I2733" s="4">
        <v>3.1</v>
      </c>
      <c r="L2733" s="18">
        <f t="shared" si="1027"/>
        <v>70</v>
      </c>
      <c r="M2733" s="18">
        <f t="shared" si="1028"/>
        <v>30</v>
      </c>
      <c r="N2733" s="18" t="e">
        <f t="shared" si="1029"/>
        <v>#DIV/0!</v>
      </c>
      <c r="O2733" s="18" t="e">
        <f t="shared" si="1030"/>
        <v>#DIV/0!</v>
      </c>
      <c r="P2733" s="4">
        <f t="shared" si="1031"/>
        <v>201212</v>
      </c>
      <c r="Q2733" s="23">
        <f t="shared" si="1032"/>
        <v>1.4</v>
      </c>
      <c r="R2733" s="23">
        <f t="shared" si="1033"/>
        <v>-2.9761904761904767</v>
      </c>
      <c r="S2733" s="22">
        <f t="shared" si="1034"/>
        <v>-1.5761904761904768</v>
      </c>
      <c r="T2733" s="5">
        <f t="shared" si="1035"/>
        <v>2.2142857142857144</v>
      </c>
      <c r="W2733" s="5">
        <f t="shared" si="1036"/>
        <v>0.39999999999999991</v>
      </c>
      <c r="X2733" s="4">
        <f t="shared" si="1037"/>
        <v>-1</v>
      </c>
      <c r="AE2733" s="4" t="e">
        <f t="shared" si="1038"/>
        <v>#DIV/0!</v>
      </c>
    </row>
    <row r="2734" spans="1:31" x14ac:dyDescent="0.25">
      <c r="A2734" s="9">
        <v>41273</v>
      </c>
      <c r="B2734" s="1" t="s">
        <v>46</v>
      </c>
      <c r="C2734" s="1" t="s">
        <v>53</v>
      </c>
      <c r="D2734" s="1">
        <v>28</v>
      </c>
      <c r="E2734" s="1">
        <v>9</v>
      </c>
      <c r="F2734">
        <f t="shared" si="1025"/>
        <v>1</v>
      </c>
      <c r="G2734">
        <f t="shared" si="1026"/>
        <v>0</v>
      </c>
      <c r="H2734" s="4">
        <v>1.55555555555556</v>
      </c>
      <c r="I2734" s="4">
        <v>2.6</v>
      </c>
      <c r="L2734" s="18">
        <f t="shared" si="1027"/>
        <v>60</v>
      </c>
      <c r="M2734" s="18">
        <f t="shared" si="1028"/>
        <v>35</v>
      </c>
      <c r="N2734" s="18" t="e">
        <f t="shared" si="1029"/>
        <v>#DIV/0!</v>
      </c>
      <c r="O2734" s="18" t="e">
        <f t="shared" si="1030"/>
        <v>#DIV/0!</v>
      </c>
      <c r="P2734" s="4">
        <f t="shared" si="1031"/>
        <v>201212</v>
      </c>
      <c r="Q2734" s="23">
        <f t="shared" si="1032"/>
        <v>1.55555555555556</v>
      </c>
      <c r="R2734" s="23">
        <f t="shared" si="1033"/>
        <v>-2.4249999999999856</v>
      </c>
      <c r="S2734" s="22">
        <f t="shared" si="1034"/>
        <v>-0.86944444444442559</v>
      </c>
      <c r="T2734" s="5">
        <f t="shared" si="1035"/>
        <v>1.6714285714285666</v>
      </c>
      <c r="W2734" s="5">
        <f t="shared" si="1036"/>
        <v>0.55555555555556002</v>
      </c>
      <c r="X2734" s="4">
        <f t="shared" si="1037"/>
        <v>-1</v>
      </c>
      <c r="AE2734" s="4" t="e">
        <f t="shared" si="1038"/>
        <v>#DIV/0!</v>
      </c>
    </row>
    <row r="2735" spans="1:31" x14ac:dyDescent="0.25">
      <c r="A2735" s="9">
        <v>41273</v>
      </c>
      <c r="B2735" s="1" t="s">
        <v>41</v>
      </c>
      <c r="C2735" s="1" t="s">
        <v>39</v>
      </c>
      <c r="D2735" s="1">
        <v>17</v>
      </c>
      <c r="E2735" s="1">
        <v>22</v>
      </c>
      <c r="F2735">
        <f t="shared" si="1025"/>
        <v>0</v>
      </c>
      <c r="G2735">
        <f t="shared" si="1026"/>
        <v>1</v>
      </c>
      <c r="H2735" s="4">
        <v>1.6666666666666701</v>
      </c>
      <c r="I2735" s="4">
        <v>2.2999999999999998</v>
      </c>
      <c r="L2735" s="18">
        <f t="shared" si="1027"/>
        <v>50</v>
      </c>
      <c r="M2735" s="18">
        <f t="shared" si="1028"/>
        <v>40</v>
      </c>
      <c r="N2735" s="18" t="e">
        <f t="shared" si="1029"/>
        <v>#DIV/0!</v>
      </c>
      <c r="O2735" s="18" t="e">
        <f t="shared" si="1030"/>
        <v>#DIV/0!</v>
      </c>
      <c r="P2735" s="4">
        <f t="shared" si="1031"/>
        <v>201212</v>
      </c>
      <c r="Q2735" s="23">
        <f t="shared" si="1032"/>
        <v>0.72463768115942184</v>
      </c>
      <c r="R2735" s="23">
        <f t="shared" si="1033"/>
        <v>-2.2692307692307621</v>
      </c>
      <c r="S2735" s="22">
        <f t="shared" si="1034"/>
        <v>-1.5445930880713403</v>
      </c>
      <c r="T2735" s="5">
        <f t="shared" si="1035"/>
        <v>1.379999999999997</v>
      </c>
      <c r="W2735" s="5">
        <f t="shared" si="1036"/>
        <v>-1</v>
      </c>
      <c r="X2735" s="4">
        <f t="shared" si="1037"/>
        <v>-1</v>
      </c>
      <c r="AE2735" s="4" t="e">
        <f t="shared" si="1038"/>
        <v>#DIV/0!</v>
      </c>
    </row>
    <row r="2736" spans="1:31" x14ac:dyDescent="0.25">
      <c r="A2736" s="9">
        <v>41266</v>
      </c>
      <c r="B2736" s="1" t="s">
        <v>39</v>
      </c>
      <c r="C2736" s="1" t="s">
        <v>59</v>
      </c>
      <c r="D2736" s="1">
        <v>13</v>
      </c>
      <c r="E2736" s="1">
        <v>28</v>
      </c>
      <c r="F2736">
        <f t="shared" si="1025"/>
        <v>0</v>
      </c>
      <c r="G2736">
        <f t="shared" si="1026"/>
        <v>1</v>
      </c>
      <c r="H2736" s="4">
        <v>1.625</v>
      </c>
      <c r="I2736" s="4">
        <v>2.4</v>
      </c>
      <c r="L2736" s="18">
        <f t="shared" si="1027"/>
        <v>60</v>
      </c>
      <c r="M2736" s="18">
        <f t="shared" si="1028"/>
        <v>40</v>
      </c>
      <c r="N2736" s="18" t="e">
        <f t="shared" si="1029"/>
        <v>#DIV/0!</v>
      </c>
      <c r="O2736" s="18" t="e">
        <f t="shared" si="1030"/>
        <v>#DIV/0!</v>
      </c>
      <c r="P2736" s="4">
        <f t="shared" si="1031"/>
        <v>201212</v>
      </c>
      <c r="Q2736" s="23">
        <f t="shared" si="1032"/>
        <v>0.67708333333333337</v>
      </c>
      <c r="R2736" s="23">
        <f t="shared" si="1033"/>
        <v>-2.3142857142857145</v>
      </c>
      <c r="S2736" s="22">
        <f t="shared" si="1034"/>
        <v>-1.637202380952381</v>
      </c>
      <c r="T2736" s="5">
        <f t="shared" si="1035"/>
        <v>1.4769230769230768</v>
      </c>
      <c r="W2736" s="5">
        <f t="shared" si="1036"/>
        <v>-1</v>
      </c>
      <c r="X2736" s="4">
        <f t="shared" si="1037"/>
        <v>-1</v>
      </c>
      <c r="AE2736" s="4" t="e">
        <f t="shared" si="1038"/>
        <v>#DIV/0!</v>
      </c>
    </row>
    <row r="2737" spans="1:31" x14ac:dyDescent="0.25">
      <c r="A2737" s="9">
        <v>41266</v>
      </c>
      <c r="B2737" s="1" t="s">
        <v>61</v>
      </c>
      <c r="C2737" s="1" t="s">
        <v>38</v>
      </c>
      <c r="D2737" s="1">
        <v>42</v>
      </c>
      <c r="E2737" s="1">
        <v>13</v>
      </c>
      <c r="F2737">
        <f t="shared" si="1025"/>
        <v>1</v>
      </c>
      <c r="G2737">
        <f t="shared" si="1026"/>
        <v>0</v>
      </c>
      <c r="H2737" s="4">
        <v>1.68965517241379</v>
      </c>
      <c r="I2737" s="4">
        <v>2.25</v>
      </c>
      <c r="L2737" s="18">
        <f t="shared" si="1027"/>
        <v>50</v>
      </c>
      <c r="M2737" s="18">
        <f t="shared" si="1028"/>
        <v>40</v>
      </c>
      <c r="N2737" s="18" t="e">
        <f t="shared" si="1029"/>
        <v>#DIV/0!</v>
      </c>
      <c r="O2737" s="18" t="e">
        <f t="shared" si="1030"/>
        <v>#DIV/0!</v>
      </c>
      <c r="P2737" s="4">
        <f t="shared" si="1031"/>
        <v>201212</v>
      </c>
      <c r="Q2737" s="23">
        <f t="shared" si="1032"/>
        <v>1.68965517241379</v>
      </c>
      <c r="R2737" s="23">
        <f t="shared" si="1033"/>
        <v>-2.2500000000000062</v>
      </c>
      <c r="S2737" s="22">
        <f t="shared" si="1034"/>
        <v>-0.56034482758621618</v>
      </c>
      <c r="T2737" s="5">
        <f t="shared" si="1035"/>
        <v>1.3316326530612268</v>
      </c>
      <c r="W2737" s="5">
        <f t="shared" si="1036"/>
        <v>0.68965517241379004</v>
      </c>
      <c r="X2737" s="4">
        <f t="shared" si="1037"/>
        <v>-1</v>
      </c>
      <c r="AE2737" s="4" t="e">
        <f t="shared" si="1038"/>
        <v>#DIV/0!</v>
      </c>
    </row>
    <row r="2738" spans="1:31" x14ac:dyDescent="0.25">
      <c r="A2738" s="9">
        <v>41266</v>
      </c>
      <c r="B2738" s="1" t="s">
        <v>57</v>
      </c>
      <c r="C2738" s="1" t="s">
        <v>44</v>
      </c>
      <c r="D2738" s="1">
        <v>10</v>
      </c>
      <c r="E2738" s="1">
        <v>13</v>
      </c>
      <c r="F2738">
        <f t="shared" si="1025"/>
        <v>0</v>
      </c>
      <c r="G2738">
        <f t="shared" si="1026"/>
        <v>1</v>
      </c>
      <c r="H2738" s="4">
        <v>1.5714285714285698</v>
      </c>
      <c r="I2738" s="4">
        <v>2.5499999999999998</v>
      </c>
      <c r="L2738" s="18">
        <f t="shared" si="1027"/>
        <v>60</v>
      </c>
      <c r="M2738" s="18">
        <f t="shared" si="1028"/>
        <v>35</v>
      </c>
      <c r="N2738" s="18" t="e">
        <f t="shared" si="1029"/>
        <v>#DIV/0!</v>
      </c>
      <c r="O2738" s="18" t="e">
        <f t="shared" si="1030"/>
        <v>#DIV/0!</v>
      </c>
      <c r="P2738" s="4">
        <f t="shared" si="1031"/>
        <v>201212</v>
      </c>
      <c r="Q2738" s="23">
        <f t="shared" si="1032"/>
        <v>0.61624649859943925</v>
      </c>
      <c r="R2738" s="23">
        <f t="shared" si="1033"/>
        <v>-2.3951612903225854</v>
      </c>
      <c r="S2738" s="22">
        <f t="shared" si="1034"/>
        <v>-1.778914791723146</v>
      </c>
      <c r="T2738" s="5">
        <f t="shared" si="1035"/>
        <v>1.6227272727272744</v>
      </c>
      <c r="W2738" s="5">
        <f t="shared" si="1036"/>
        <v>-1</v>
      </c>
      <c r="X2738" s="4">
        <f t="shared" si="1037"/>
        <v>-1</v>
      </c>
      <c r="AE2738" s="4" t="e">
        <f t="shared" si="1038"/>
        <v>#DIV/0!</v>
      </c>
    </row>
    <row r="2739" spans="1:31" x14ac:dyDescent="0.25">
      <c r="A2739" s="9">
        <v>41266</v>
      </c>
      <c r="B2739" s="1" t="s">
        <v>55</v>
      </c>
      <c r="C2739" s="1" t="s">
        <v>48</v>
      </c>
      <c r="D2739" s="1">
        <v>20</v>
      </c>
      <c r="E2739" s="1">
        <v>27</v>
      </c>
      <c r="F2739">
        <f t="shared" si="1025"/>
        <v>0</v>
      </c>
      <c r="G2739">
        <f t="shared" si="1026"/>
        <v>1</v>
      </c>
      <c r="H2739" s="4">
        <v>2.8</v>
      </c>
      <c r="I2739" s="4">
        <v>1.4545454545454499</v>
      </c>
      <c r="L2739" s="18">
        <f t="shared" si="1027"/>
        <v>30</v>
      </c>
      <c r="M2739" s="18">
        <f t="shared" si="1028"/>
        <v>65</v>
      </c>
      <c r="N2739" s="18" t="e">
        <f t="shared" si="1029"/>
        <v>#DIV/0!</v>
      </c>
      <c r="O2739" s="18" t="e">
        <f t="shared" si="1030"/>
        <v>#DIV/0!</v>
      </c>
      <c r="P2739" s="4">
        <f t="shared" si="1031"/>
        <v>201212</v>
      </c>
      <c r="Q2739" s="23">
        <f t="shared" si="1032"/>
        <v>1.925000000000006</v>
      </c>
      <c r="R2739" s="23">
        <f t="shared" si="1033"/>
        <v>-2.7555555555555777</v>
      </c>
      <c r="S2739" s="22">
        <f t="shared" si="1034"/>
        <v>-0.8305555555555717</v>
      </c>
      <c r="T2739" s="5">
        <f t="shared" si="1035"/>
        <v>0.51948051948051788</v>
      </c>
      <c r="W2739" s="5">
        <f t="shared" si="1036"/>
        <v>-1</v>
      </c>
      <c r="X2739" s="4">
        <f t="shared" si="1037"/>
        <v>-1</v>
      </c>
      <c r="AE2739" s="4" t="e">
        <f t="shared" si="1038"/>
        <v>#DIV/0!</v>
      </c>
    </row>
    <row r="2740" spans="1:31" x14ac:dyDescent="0.25">
      <c r="A2740" s="9">
        <v>41266</v>
      </c>
      <c r="B2740" s="1" t="s">
        <v>53</v>
      </c>
      <c r="C2740" s="1" t="s">
        <v>64</v>
      </c>
      <c r="D2740" s="1">
        <v>17</v>
      </c>
      <c r="E2740" s="1">
        <v>27</v>
      </c>
      <c r="F2740">
        <f t="shared" si="1025"/>
        <v>0</v>
      </c>
      <c r="G2740">
        <f t="shared" si="1026"/>
        <v>1</v>
      </c>
      <c r="H2740" s="4">
        <v>1.625</v>
      </c>
      <c r="I2740" s="4">
        <v>2.4</v>
      </c>
      <c r="L2740" s="18">
        <f t="shared" si="1027"/>
        <v>60</v>
      </c>
      <c r="M2740" s="18">
        <f t="shared" si="1028"/>
        <v>40</v>
      </c>
      <c r="N2740" s="18" t="e">
        <f t="shared" si="1029"/>
        <v>#DIV/0!</v>
      </c>
      <c r="O2740" s="18" t="e">
        <f t="shared" si="1030"/>
        <v>#DIV/0!</v>
      </c>
      <c r="P2740" s="4">
        <f t="shared" si="1031"/>
        <v>201212</v>
      </c>
      <c r="Q2740" s="23">
        <f t="shared" si="1032"/>
        <v>0.67708333333333337</v>
      </c>
      <c r="R2740" s="23">
        <f t="shared" si="1033"/>
        <v>-2.3142857142857145</v>
      </c>
      <c r="S2740" s="22">
        <f t="shared" si="1034"/>
        <v>-1.637202380952381</v>
      </c>
      <c r="T2740" s="5">
        <f t="shared" si="1035"/>
        <v>1.4769230769230768</v>
      </c>
      <c r="W2740" s="5">
        <f t="shared" si="1036"/>
        <v>-1</v>
      </c>
      <c r="X2740" s="4">
        <f t="shared" si="1037"/>
        <v>-1</v>
      </c>
      <c r="AE2740" s="4" t="e">
        <f t="shared" si="1038"/>
        <v>#DIV/0!</v>
      </c>
    </row>
    <row r="2741" spans="1:31" x14ac:dyDescent="0.25">
      <c r="A2741" s="9">
        <v>41266</v>
      </c>
      <c r="B2741" s="1" t="s">
        <v>51</v>
      </c>
      <c r="C2741" s="1" t="s">
        <v>46</v>
      </c>
      <c r="D2741" s="1">
        <v>24</v>
      </c>
      <c r="E2741" s="1">
        <v>10</v>
      </c>
      <c r="F2741">
        <f t="shared" si="1025"/>
        <v>1</v>
      </c>
      <c r="G2741">
        <f t="shared" si="1026"/>
        <v>0</v>
      </c>
      <c r="H2741" s="4">
        <v>1.4255319148936201</v>
      </c>
      <c r="I2741" s="4">
        <v>2.9</v>
      </c>
      <c r="L2741" s="18">
        <f t="shared" si="1027"/>
        <v>70</v>
      </c>
      <c r="M2741" s="18">
        <f t="shared" si="1028"/>
        <v>30</v>
      </c>
      <c r="N2741" s="18" t="e">
        <f t="shared" si="1029"/>
        <v>#DIV/0!</v>
      </c>
      <c r="O2741" s="18" t="e">
        <f t="shared" si="1030"/>
        <v>#DIV/0!</v>
      </c>
      <c r="P2741" s="4">
        <f t="shared" si="1031"/>
        <v>201212</v>
      </c>
      <c r="Q2741" s="23">
        <f t="shared" si="1032"/>
        <v>1.4255319148936201</v>
      </c>
      <c r="R2741" s="23">
        <f t="shared" si="1033"/>
        <v>-2.8763157894736673</v>
      </c>
      <c r="S2741" s="22">
        <f t="shared" si="1034"/>
        <v>-1.4507838745800472</v>
      </c>
      <c r="T2741" s="5">
        <f t="shared" si="1035"/>
        <v>2.0343283582089509</v>
      </c>
      <c r="W2741" s="5">
        <f t="shared" si="1036"/>
        <v>0.42553191489362008</v>
      </c>
      <c r="X2741" s="4">
        <f t="shared" si="1037"/>
        <v>-1</v>
      </c>
      <c r="AE2741" s="4" t="e">
        <f t="shared" si="1038"/>
        <v>#DIV/0!</v>
      </c>
    </row>
    <row r="2742" spans="1:31" x14ac:dyDescent="0.25">
      <c r="A2742" s="9">
        <v>41266</v>
      </c>
      <c r="B2742" s="1" t="s">
        <v>49</v>
      </c>
      <c r="C2742" s="1" t="s">
        <v>36</v>
      </c>
      <c r="D2742" s="1">
        <v>13</v>
      </c>
      <c r="E2742" s="1">
        <v>20</v>
      </c>
      <c r="F2742">
        <f t="shared" si="1025"/>
        <v>0</v>
      </c>
      <c r="G2742">
        <f t="shared" si="1026"/>
        <v>1</v>
      </c>
      <c r="H2742" s="4">
        <v>2.95</v>
      </c>
      <c r="I2742" s="4">
        <v>1.4255319148936201</v>
      </c>
      <c r="L2742" s="18">
        <f t="shared" si="1027"/>
        <v>30</v>
      </c>
      <c r="M2742" s="18">
        <f t="shared" si="1028"/>
        <v>70</v>
      </c>
      <c r="N2742" s="18" t="e">
        <f t="shared" si="1029"/>
        <v>#DIV/0!</v>
      </c>
      <c r="O2742" s="18" t="e">
        <f t="shared" si="1030"/>
        <v>#DIV/0!</v>
      </c>
      <c r="P2742" s="4">
        <f t="shared" si="1031"/>
        <v>201212</v>
      </c>
      <c r="Q2742" s="23">
        <f t="shared" si="1032"/>
        <v>2.0694029850746225</v>
      </c>
      <c r="R2742" s="23">
        <f t="shared" si="1033"/>
        <v>-2.862820512820496</v>
      </c>
      <c r="S2742" s="22">
        <f t="shared" si="1034"/>
        <v>-0.79341752774587349</v>
      </c>
      <c r="T2742" s="5">
        <f t="shared" si="1035"/>
        <v>0.48323115759105761</v>
      </c>
      <c r="W2742" s="5">
        <f t="shared" si="1036"/>
        <v>-1</v>
      </c>
      <c r="X2742" s="4">
        <f t="shared" si="1037"/>
        <v>-1</v>
      </c>
      <c r="AE2742" s="4" t="e">
        <f t="shared" si="1038"/>
        <v>#DIV/0!</v>
      </c>
    </row>
    <row r="2743" spans="1:31" x14ac:dyDescent="0.25">
      <c r="A2743" s="9">
        <v>41266</v>
      </c>
      <c r="B2743" s="1" t="s">
        <v>56</v>
      </c>
      <c r="C2743" s="1" t="s">
        <v>52</v>
      </c>
      <c r="D2743" s="1">
        <v>16</v>
      </c>
      <c r="E2743" s="1">
        <v>23</v>
      </c>
      <c r="F2743">
        <f t="shared" si="1025"/>
        <v>0</v>
      </c>
      <c r="G2743">
        <f t="shared" si="1026"/>
        <v>1</v>
      </c>
      <c r="H2743" s="4">
        <v>8.25</v>
      </c>
      <c r="I2743" s="4">
        <v>1.0952380952381</v>
      </c>
      <c r="L2743" s="18">
        <f t="shared" si="1027"/>
        <v>10</v>
      </c>
      <c r="M2743" s="18">
        <f t="shared" si="1028"/>
        <v>90</v>
      </c>
      <c r="N2743" s="18" t="e">
        <f t="shared" si="1029"/>
        <v>#DIV/0!</v>
      </c>
      <c r="O2743" s="18" t="e">
        <f t="shared" si="1030"/>
        <v>#DIV/0!</v>
      </c>
      <c r="P2743" s="4">
        <f t="shared" si="1031"/>
        <v>201212</v>
      </c>
      <c r="Q2743" s="23">
        <f t="shared" si="1032"/>
        <v>7.532608695652141</v>
      </c>
      <c r="R2743" s="23">
        <f t="shared" si="1033"/>
        <v>-10.637931034482232</v>
      </c>
      <c r="S2743" s="22">
        <f t="shared" si="1034"/>
        <v>-3.1053223388300912</v>
      </c>
      <c r="T2743" s="5">
        <f t="shared" si="1035"/>
        <v>0.13275613275613332</v>
      </c>
      <c r="W2743" s="5">
        <f t="shared" si="1036"/>
        <v>-1</v>
      </c>
      <c r="X2743" s="4">
        <f t="shared" si="1037"/>
        <v>-1</v>
      </c>
      <c r="AE2743" s="4" t="e">
        <f t="shared" si="1038"/>
        <v>#DIV/0!</v>
      </c>
    </row>
    <row r="2744" spans="1:31" x14ac:dyDescent="0.25">
      <c r="A2744" s="9">
        <v>41266</v>
      </c>
      <c r="B2744" s="1" t="s">
        <v>47</v>
      </c>
      <c r="C2744" s="1" t="s">
        <v>60</v>
      </c>
      <c r="D2744" s="1">
        <v>6</v>
      </c>
      <c r="E2744" s="1">
        <v>23</v>
      </c>
      <c r="F2744">
        <f t="shared" si="1025"/>
        <v>0</v>
      </c>
      <c r="G2744">
        <f t="shared" si="1026"/>
        <v>1</v>
      </c>
      <c r="H2744" s="4">
        <v>1.27027027027027</v>
      </c>
      <c r="I2744" s="4">
        <v>4.0999999999999996</v>
      </c>
      <c r="L2744" s="18">
        <f t="shared" si="1027"/>
        <v>70</v>
      </c>
      <c r="M2744" s="18">
        <f t="shared" si="1028"/>
        <v>20</v>
      </c>
      <c r="N2744" s="18" t="e">
        <f t="shared" si="1029"/>
        <v>#DIV/0!</v>
      </c>
      <c r="O2744" s="18" t="e">
        <f t="shared" si="1030"/>
        <v>#DIV/0!</v>
      </c>
      <c r="P2744" s="4">
        <f t="shared" si="1031"/>
        <v>201212</v>
      </c>
      <c r="Q2744" s="23">
        <f t="shared" si="1032"/>
        <v>0.30982201713909024</v>
      </c>
      <c r="R2744" s="23">
        <f t="shared" si="1033"/>
        <v>-4.0225806451612947</v>
      </c>
      <c r="S2744" s="22">
        <f t="shared" si="1034"/>
        <v>-3.7127586280222045</v>
      </c>
      <c r="T2744" s="5">
        <f t="shared" si="1035"/>
        <v>3.2276595744680856</v>
      </c>
      <c r="W2744" s="5">
        <f t="shared" si="1036"/>
        <v>-1</v>
      </c>
      <c r="X2744" s="4">
        <f t="shared" si="1037"/>
        <v>-1</v>
      </c>
      <c r="AE2744" s="4" t="e">
        <f t="shared" si="1038"/>
        <v>#DIV/0!</v>
      </c>
    </row>
    <row r="2745" spans="1:31" x14ac:dyDescent="0.25">
      <c r="A2745" s="9">
        <v>41266</v>
      </c>
      <c r="B2745" s="1" t="s">
        <v>62</v>
      </c>
      <c r="C2745" s="1" t="s">
        <v>50</v>
      </c>
      <c r="D2745" s="1">
        <v>55</v>
      </c>
      <c r="E2745" s="1">
        <v>7</v>
      </c>
      <c r="F2745">
        <f t="shared" si="1025"/>
        <v>1</v>
      </c>
      <c r="G2745">
        <f t="shared" si="1026"/>
        <v>0</v>
      </c>
      <c r="H2745" s="4">
        <v>1.1481481481481499</v>
      </c>
      <c r="I2745" s="4">
        <v>5.75</v>
      </c>
      <c r="L2745" s="18">
        <f t="shared" si="1027"/>
        <v>80</v>
      </c>
      <c r="M2745" s="18">
        <f t="shared" si="1028"/>
        <v>15</v>
      </c>
      <c r="N2745" s="18" t="e">
        <f t="shared" si="1029"/>
        <v>#DIV/0!</v>
      </c>
      <c r="O2745" s="18" t="e">
        <f t="shared" si="1030"/>
        <v>#DIV/0!</v>
      </c>
      <c r="P2745" s="4">
        <f t="shared" si="1031"/>
        <v>201212</v>
      </c>
      <c r="Q2745" s="23">
        <f t="shared" si="1032"/>
        <v>1.1481481481481499</v>
      </c>
      <c r="R2745" s="23">
        <f t="shared" si="1033"/>
        <v>-6.9605263157893926</v>
      </c>
      <c r="S2745" s="22">
        <f t="shared" si="1034"/>
        <v>-5.8123781676412429</v>
      </c>
      <c r="T2745" s="5">
        <f t="shared" si="1035"/>
        <v>5.0080645161290249</v>
      </c>
      <c r="W2745" s="5">
        <f t="shared" si="1036"/>
        <v>0.14814814814814992</v>
      </c>
      <c r="X2745" s="4">
        <f t="shared" si="1037"/>
        <v>-1</v>
      </c>
      <c r="AE2745" s="4" t="e">
        <f t="shared" si="1038"/>
        <v>#DIV/0!</v>
      </c>
    </row>
    <row r="2746" spans="1:31" x14ac:dyDescent="0.25">
      <c r="A2746" s="9">
        <v>41266</v>
      </c>
      <c r="B2746" s="1" t="s">
        <v>35</v>
      </c>
      <c r="C2746" s="1" t="s">
        <v>58</v>
      </c>
      <c r="D2746" s="1">
        <v>34</v>
      </c>
      <c r="E2746" s="1">
        <v>12</v>
      </c>
      <c r="F2746">
        <f t="shared" si="1025"/>
        <v>1</v>
      </c>
      <c r="G2746">
        <f t="shared" si="1026"/>
        <v>0</v>
      </c>
      <c r="H2746" s="4">
        <v>1.1428571428571399</v>
      </c>
      <c r="I2746" s="4">
        <v>6</v>
      </c>
      <c r="L2746" s="18">
        <f t="shared" si="1027"/>
        <v>80</v>
      </c>
      <c r="M2746" s="18">
        <f t="shared" si="1028"/>
        <v>15</v>
      </c>
      <c r="N2746" s="18" t="e">
        <f t="shared" si="1029"/>
        <v>#DIV/0!</v>
      </c>
      <c r="O2746" s="18" t="e">
        <f t="shared" si="1030"/>
        <v>#DIV/0!</v>
      </c>
      <c r="P2746" s="4">
        <f t="shared" si="1031"/>
        <v>201212</v>
      </c>
      <c r="Q2746" s="23">
        <f t="shared" si="1032"/>
        <v>1.1428571428571399</v>
      </c>
      <c r="R2746" s="23">
        <f t="shared" si="1033"/>
        <v>-7.200000000000145</v>
      </c>
      <c r="S2746" s="22">
        <f t="shared" si="1034"/>
        <v>-6.0571428571430053</v>
      </c>
      <c r="T2746" s="5">
        <f t="shared" si="1035"/>
        <v>5.2500000000000133</v>
      </c>
      <c r="W2746" s="5">
        <f t="shared" si="1036"/>
        <v>0.14285714285713991</v>
      </c>
      <c r="X2746" s="4">
        <f t="shared" si="1037"/>
        <v>-1</v>
      </c>
      <c r="AE2746" s="4" t="e">
        <f t="shared" si="1038"/>
        <v>#DIV/0!</v>
      </c>
    </row>
    <row r="2747" spans="1:31" x14ac:dyDescent="0.25">
      <c r="A2747" s="9">
        <v>41266</v>
      </c>
      <c r="B2747" s="1" t="s">
        <v>37</v>
      </c>
      <c r="C2747" s="1" t="s">
        <v>42</v>
      </c>
      <c r="D2747" s="1">
        <v>31</v>
      </c>
      <c r="E2747" s="1">
        <v>34</v>
      </c>
      <c r="F2747">
        <f t="shared" si="1025"/>
        <v>0</v>
      </c>
      <c r="G2747">
        <f t="shared" si="1026"/>
        <v>1</v>
      </c>
      <c r="H2747" s="4">
        <v>1.68965517241379</v>
      </c>
      <c r="I2747" s="4">
        <v>2.25</v>
      </c>
      <c r="L2747" s="18">
        <f t="shared" si="1027"/>
        <v>50</v>
      </c>
      <c r="M2747" s="18">
        <f t="shared" si="1028"/>
        <v>40</v>
      </c>
      <c r="N2747" s="18" t="e">
        <f t="shared" si="1029"/>
        <v>#DIV/0!</v>
      </c>
      <c r="O2747" s="18" t="e">
        <f t="shared" si="1030"/>
        <v>#DIV/0!</v>
      </c>
      <c r="P2747" s="4">
        <f t="shared" si="1031"/>
        <v>201212</v>
      </c>
      <c r="Q2747" s="23">
        <f t="shared" si="1032"/>
        <v>0.75095785440612894</v>
      </c>
      <c r="R2747" s="23">
        <f t="shared" si="1033"/>
        <v>-2.2500000000000062</v>
      </c>
      <c r="S2747" s="22">
        <f t="shared" si="1034"/>
        <v>-1.4990421455938772</v>
      </c>
      <c r="T2747" s="5">
        <f t="shared" si="1035"/>
        <v>1.3316326530612268</v>
      </c>
      <c r="W2747" s="5">
        <f t="shared" si="1036"/>
        <v>-1</v>
      </c>
      <c r="X2747" s="4">
        <f t="shared" si="1037"/>
        <v>-1</v>
      </c>
      <c r="AE2747" s="4" t="e">
        <f t="shared" si="1038"/>
        <v>#DIV/0!</v>
      </c>
    </row>
    <row r="2748" spans="1:31" x14ac:dyDescent="0.25">
      <c r="A2748" s="9">
        <v>41266</v>
      </c>
      <c r="B2748" s="1" t="s">
        <v>40</v>
      </c>
      <c r="C2748" s="1" t="s">
        <v>54</v>
      </c>
      <c r="D2748" s="1">
        <v>17</v>
      </c>
      <c r="E2748" s="1">
        <v>6</v>
      </c>
      <c r="F2748">
        <f t="shared" si="1025"/>
        <v>1</v>
      </c>
      <c r="G2748">
        <f t="shared" si="1026"/>
        <v>0</v>
      </c>
      <c r="H2748" s="4">
        <v>1.2222222222222201</v>
      </c>
      <c r="I2748" s="4">
        <v>4.7</v>
      </c>
      <c r="L2748" s="18">
        <f t="shared" si="1027"/>
        <v>80</v>
      </c>
      <c r="M2748" s="18">
        <f t="shared" si="1028"/>
        <v>20</v>
      </c>
      <c r="N2748" s="18" t="e">
        <f t="shared" si="1029"/>
        <v>#DIV/0!</v>
      </c>
      <c r="O2748" s="18" t="e">
        <f t="shared" si="1030"/>
        <v>#DIV/0!</v>
      </c>
      <c r="P2748" s="4">
        <f t="shared" si="1031"/>
        <v>201212</v>
      </c>
      <c r="Q2748" s="23">
        <f t="shared" si="1032"/>
        <v>1.2222222222222201</v>
      </c>
      <c r="R2748" s="23">
        <f t="shared" si="1033"/>
        <v>-4.7702702702703128</v>
      </c>
      <c r="S2748" s="22">
        <f t="shared" si="1034"/>
        <v>-3.5480480480480927</v>
      </c>
      <c r="T2748" s="5">
        <f t="shared" si="1035"/>
        <v>3.8454545454545523</v>
      </c>
      <c r="W2748" s="5">
        <f t="shared" si="1036"/>
        <v>0.2222222222222201</v>
      </c>
      <c r="X2748" s="4">
        <f t="shared" si="1037"/>
        <v>-1</v>
      </c>
      <c r="AE2748" s="4" t="e">
        <f t="shared" si="1038"/>
        <v>#DIV/0!</v>
      </c>
    </row>
    <row r="2749" spans="1:31" x14ac:dyDescent="0.25">
      <c r="A2749" s="9">
        <v>41266</v>
      </c>
      <c r="B2749" s="1" t="s">
        <v>43</v>
      </c>
      <c r="C2749" s="1" t="s">
        <v>34</v>
      </c>
      <c r="D2749" s="1">
        <v>33</v>
      </c>
      <c r="E2749" s="1">
        <v>14</v>
      </c>
      <c r="F2749">
        <f t="shared" si="1025"/>
        <v>1</v>
      </c>
      <c r="G2749">
        <f t="shared" si="1026"/>
        <v>0</v>
      </c>
      <c r="H2749" s="4">
        <v>2.2000000000000002</v>
      </c>
      <c r="I2749" s="4">
        <v>1.71428571428571</v>
      </c>
      <c r="L2749" s="18">
        <f t="shared" si="1027"/>
        <v>40</v>
      </c>
      <c r="M2749" s="18">
        <f t="shared" si="1028"/>
        <v>55</v>
      </c>
      <c r="N2749" s="18" t="e">
        <f t="shared" si="1029"/>
        <v>#DIV/0!</v>
      </c>
      <c r="O2749" s="18" t="e">
        <f t="shared" si="1030"/>
        <v>#DIV/0!</v>
      </c>
      <c r="P2749" s="4">
        <f t="shared" si="1031"/>
        <v>201212</v>
      </c>
      <c r="Q2749" s="23">
        <f t="shared" si="1032"/>
        <v>2.2000000000000002</v>
      </c>
      <c r="R2749" s="23">
        <f t="shared" si="1033"/>
        <v>-2.2333333333333414</v>
      </c>
      <c r="S2749" s="22">
        <f t="shared" si="1034"/>
        <v>-3.3333333333341209E-2</v>
      </c>
      <c r="T2749" s="5">
        <f t="shared" si="1035"/>
        <v>0.77922077922077715</v>
      </c>
      <c r="W2749" s="5">
        <f t="shared" si="1036"/>
        <v>1.2000000000000002</v>
      </c>
      <c r="X2749" s="4">
        <f t="shared" si="1037"/>
        <v>-1</v>
      </c>
      <c r="AE2749" s="4" t="e">
        <f t="shared" si="1038"/>
        <v>#DIV/0!</v>
      </c>
    </row>
    <row r="2750" spans="1:31" x14ac:dyDescent="0.25">
      <c r="A2750" s="9">
        <v>41266</v>
      </c>
      <c r="B2750" s="1" t="s">
        <v>63</v>
      </c>
      <c r="C2750" s="1" t="s">
        <v>45</v>
      </c>
      <c r="D2750" s="1">
        <v>13</v>
      </c>
      <c r="E2750" s="1">
        <v>28</v>
      </c>
      <c r="F2750">
        <f t="shared" si="1025"/>
        <v>0</v>
      </c>
      <c r="G2750">
        <f t="shared" si="1026"/>
        <v>1</v>
      </c>
      <c r="H2750" s="4">
        <v>3.5</v>
      </c>
      <c r="I2750" s="4">
        <v>1.32258064516129</v>
      </c>
      <c r="L2750" s="18">
        <f t="shared" si="1027"/>
        <v>20</v>
      </c>
      <c r="M2750" s="18">
        <f t="shared" si="1028"/>
        <v>75</v>
      </c>
      <c r="N2750" s="18" t="e">
        <f t="shared" si="1029"/>
        <v>#DIV/0!</v>
      </c>
      <c r="O2750" s="18" t="e">
        <f t="shared" si="1030"/>
        <v>#DIV/0!</v>
      </c>
      <c r="P2750" s="4">
        <f t="shared" si="1031"/>
        <v>201212</v>
      </c>
      <c r="Q2750" s="23">
        <f t="shared" si="1032"/>
        <v>2.6463414634146347</v>
      </c>
      <c r="R2750" s="23">
        <f t="shared" si="1033"/>
        <v>-3.5000000000000027</v>
      </c>
      <c r="S2750" s="22">
        <f t="shared" si="1034"/>
        <v>-0.85365853658536794</v>
      </c>
      <c r="T2750" s="5">
        <f t="shared" si="1035"/>
        <v>0.37788018433179715</v>
      </c>
      <c r="W2750" s="5">
        <f t="shared" si="1036"/>
        <v>-1</v>
      </c>
      <c r="X2750" s="4">
        <f t="shared" si="1037"/>
        <v>-1</v>
      </c>
      <c r="AE2750" s="4" t="e">
        <f t="shared" si="1038"/>
        <v>#DIV/0!</v>
      </c>
    </row>
    <row r="2751" spans="1:31" x14ac:dyDescent="0.25">
      <c r="A2751" s="9">
        <v>41265</v>
      </c>
      <c r="B2751" s="1" t="s">
        <v>33</v>
      </c>
      <c r="C2751" s="1" t="s">
        <v>41</v>
      </c>
      <c r="D2751" s="1">
        <v>18</v>
      </c>
      <c r="E2751" s="1">
        <v>31</v>
      </c>
      <c r="F2751">
        <f t="shared" si="1025"/>
        <v>0</v>
      </c>
      <c r="G2751">
        <f t="shared" si="1026"/>
        <v>1</v>
      </c>
      <c r="H2751" s="4">
        <v>2.7</v>
      </c>
      <c r="I2751" s="4">
        <v>1.5128205128205101</v>
      </c>
      <c r="L2751" s="18">
        <f t="shared" si="1027"/>
        <v>30</v>
      </c>
      <c r="M2751" s="18">
        <f t="shared" si="1028"/>
        <v>65</v>
      </c>
      <c r="N2751" s="18" t="e">
        <f t="shared" si="1029"/>
        <v>#DIV/0!</v>
      </c>
      <c r="O2751" s="18" t="e">
        <f t="shared" si="1030"/>
        <v>#DIV/0!</v>
      </c>
      <c r="P2751" s="4">
        <f t="shared" si="1031"/>
        <v>201212</v>
      </c>
      <c r="Q2751" s="23">
        <f t="shared" si="1032"/>
        <v>1.7847457627118677</v>
      </c>
      <c r="R2751" s="23">
        <f t="shared" si="1033"/>
        <v>-2.5382352941176576</v>
      </c>
      <c r="S2751" s="22">
        <f t="shared" si="1034"/>
        <v>-0.75348953140578989</v>
      </c>
      <c r="T2751" s="5">
        <f t="shared" si="1035"/>
        <v>0.56030389363722588</v>
      </c>
      <c r="W2751" s="5">
        <f t="shared" si="1036"/>
        <v>-1</v>
      </c>
      <c r="X2751" s="4">
        <f t="shared" si="1037"/>
        <v>-1</v>
      </c>
      <c r="AE2751" s="4" t="e">
        <f t="shared" si="1038"/>
        <v>#DIV/0!</v>
      </c>
    </row>
    <row r="2752" spans="1:31" x14ac:dyDescent="0.25">
      <c r="A2752" s="9">
        <v>41260</v>
      </c>
      <c r="B2752" s="1" t="s">
        <v>50</v>
      </c>
      <c r="C2752" s="1" t="s">
        <v>53</v>
      </c>
      <c r="D2752" s="1">
        <v>14</v>
      </c>
      <c r="E2752" s="1">
        <v>10</v>
      </c>
      <c r="F2752">
        <f t="shared" si="1025"/>
        <v>1</v>
      </c>
      <c r="G2752">
        <f t="shared" si="1026"/>
        <v>0</v>
      </c>
      <c r="H2752" s="4">
        <v>2</v>
      </c>
      <c r="I2752" s="4">
        <v>1.8333333333333299</v>
      </c>
      <c r="L2752" s="18">
        <f t="shared" si="1027"/>
        <v>50</v>
      </c>
      <c r="M2752" s="18">
        <f t="shared" si="1028"/>
        <v>50</v>
      </c>
      <c r="N2752" s="18" t="e">
        <f t="shared" si="1029"/>
        <v>#DIV/0!</v>
      </c>
      <c r="O2752" s="18" t="e">
        <f t="shared" si="1030"/>
        <v>#DIV/0!</v>
      </c>
      <c r="P2752" s="4">
        <f t="shared" si="1031"/>
        <v>201212</v>
      </c>
      <c r="Q2752" s="23">
        <f t="shared" si="1032"/>
        <v>2</v>
      </c>
      <c r="R2752" s="23">
        <f t="shared" si="1033"/>
        <v>-2.2000000000000046</v>
      </c>
      <c r="S2752" s="22">
        <f t="shared" si="1034"/>
        <v>-0.20000000000000462</v>
      </c>
      <c r="T2752" s="5">
        <f t="shared" si="1035"/>
        <v>0.91666666666666496</v>
      </c>
      <c r="W2752" s="5">
        <f t="shared" si="1036"/>
        <v>1</v>
      </c>
      <c r="X2752" s="4">
        <f t="shared" si="1037"/>
        <v>-1</v>
      </c>
      <c r="AE2752" s="4" t="e">
        <f t="shared" si="1038"/>
        <v>#DIV/0!</v>
      </c>
    </row>
    <row r="2753" spans="1:31" x14ac:dyDescent="0.25">
      <c r="A2753" s="9">
        <v>41259</v>
      </c>
      <c r="B2753" s="1" t="s">
        <v>59</v>
      </c>
      <c r="C2753" s="1" t="s">
        <v>60</v>
      </c>
      <c r="D2753" s="1">
        <v>22</v>
      </c>
      <c r="E2753" s="1">
        <v>36</v>
      </c>
      <c r="F2753">
        <f t="shared" si="1025"/>
        <v>0</v>
      </c>
      <c r="G2753">
        <f t="shared" si="1026"/>
        <v>1</v>
      </c>
      <c r="H2753" s="4">
        <v>1.68965517241379</v>
      </c>
      <c r="I2753" s="4">
        <v>2.25</v>
      </c>
      <c r="L2753" s="18">
        <f t="shared" si="1027"/>
        <v>50</v>
      </c>
      <c r="M2753" s="18">
        <f t="shared" si="1028"/>
        <v>40</v>
      </c>
      <c r="N2753" s="18" t="e">
        <f t="shared" si="1029"/>
        <v>#DIV/0!</v>
      </c>
      <c r="O2753" s="18" t="e">
        <f t="shared" si="1030"/>
        <v>#DIV/0!</v>
      </c>
      <c r="P2753" s="4">
        <f t="shared" si="1031"/>
        <v>201212</v>
      </c>
      <c r="Q2753" s="23">
        <f t="shared" si="1032"/>
        <v>0.75095785440612894</v>
      </c>
      <c r="R2753" s="23">
        <f t="shared" si="1033"/>
        <v>-2.2500000000000062</v>
      </c>
      <c r="S2753" s="22">
        <f t="shared" si="1034"/>
        <v>-1.4990421455938772</v>
      </c>
      <c r="T2753" s="5">
        <f t="shared" si="1035"/>
        <v>1.3316326530612268</v>
      </c>
      <c r="W2753" s="5">
        <f t="shared" si="1036"/>
        <v>-1</v>
      </c>
      <c r="X2753" s="4">
        <f t="shared" si="1037"/>
        <v>-1</v>
      </c>
      <c r="AE2753" s="4" t="e">
        <f t="shared" si="1038"/>
        <v>#DIV/0!</v>
      </c>
    </row>
    <row r="2754" spans="1:31" x14ac:dyDescent="0.25">
      <c r="A2754" s="9">
        <v>41259</v>
      </c>
      <c r="B2754" s="1" t="s">
        <v>64</v>
      </c>
      <c r="C2754" s="1" t="s">
        <v>40</v>
      </c>
      <c r="D2754" s="1">
        <v>7</v>
      </c>
      <c r="E2754" s="1">
        <v>31</v>
      </c>
      <c r="F2754">
        <f t="shared" si="1025"/>
        <v>0</v>
      </c>
      <c r="G2754">
        <f t="shared" si="1026"/>
        <v>1</v>
      </c>
      <c r="H2754" s="4">
        <v>1.625</v>
      </c>
      <c r="I2754" s="4">
        <v>2.4</v>
      </c>
      <c r="L2754" s="18">
        <f t="shared" si="1027"/>
        <v>60</v>
      </c>
      <c r="M2754" s="18">
        <f t="shared" si="1028"/>
        <v>40</v>
      </c>
      <c r="N2754" s="18" t="e">
        <f t="shared" si="1029"/>
        <v>#DIV/0!</v>
      </c>
      <c r="O2754" s="18" t="e">
        <f t="shared" si="1030"/>
        <v>#DIV/0!</v>
      </c>
      <c r="P2754" s="4">
        <f t="shared" si="1031"/>
        <v>201212</v>
      </c>
      <c r="Q2754" s="23">
        <f t="shared" si="1032"/>
        <v>0.67708333333333337</v>
      </c>
      <c r="R2754" s="23">
        <f t="shared" si="1033"/>
        <v>-2.3142857142857145</v>
      </c>
      <c r="S2754" s="22">
        <f t="shared" si="1034"/>
        <v>-1.637202380952381</v>
      </c>
      <c r="T2754" s="5">
        <f t="shared" si="1035"/>
        <v>1.4769230769230768</v>
      </c>
      <c r="W2754" s="5">
        <f t="shared" si="1036"/>
        <v>-1</v>
      </c>
      <c r="X2754" s="4">
        <f t="shared" si="1037"/>
        <v>-1</v>
      </c>
      <c r="AE2754" s="4" t="e">
        <f t="shared" si="1038"/>
        <v>#DIV/0!</v>
      </c>
    </row>
    <row r="2755" spans="1:31" x14ac:dyDescent="0.25">
      <c r="A2755" s="9">
        <v>41259</v>
      </c>
      <c r="B2755" s="1" t="s">
        <v>54</v>
      </c>
      <c r="C2755" s="1" t="s">
        <v>49</v>
      </c>
      <c r="D2755" s="1">
        <v>15</v>
      </c>
      <c r="E2755" s="1">
        <v>0</v>
      </c>
      <c r="F2755">
        <f t="shared" ref="F2755:F2818" si="1039">IF(D2755&gt;E2755,1,0)</f>
        <v>1</v>
      </c>
      <c r="G2755">
        <f t="shared" ref="G2755:G2818" si="1040">IF(E2755&gt;D2755,1,0)</f>
        <v>0</v>
      </c>
      <c r="H2755" s="4">
        <v>1.44444444444444</v>
      </c>
      <c r="I2755" s="4">
        <v>2.9</v>
      </c>
      <c r="L2755" s="18">
        <f t="shared" ref="L2755:L2818" si="1041">INT(100/H2755/10)*10</f>
        <v>60</v>
      </c>
      <c r="M2755" s="18">
        <f t="shared" ref="M2755:M2818" si="1042">INT(100/I2755/5)*5</f>
        <v>30</v>
      </c>
      <c r="N2755" s="18" t="e">
        <f t="shared" ref="N2755:N2818" si="1043">INT(100/J2755/5)*5</f>
        <v>#DIV/0!</v>
      </c>
      <c r="O2755" s="18" t="e">
        <f t="shared" ref="O2755:O2818" si="1044">INT(100/K2755/5)*5</f>
        <v>#DIV/0!</v>
      </c>
      <c r="P2755" s="4">
        <f t="shared" ref="P2755:P2818" si="1045">YEAR(A2755)*100+MONTH(A2755)</f>
        <v>201212</v>
      </c>
      <c r="Q2755" s="23">
        <f t="shared" ref="Q2755:Q2818" si="1046">IF(F2755=1,H2755,H2755/I2755)</f>
        <v>1.44444444444444</v>
      </c>
      <c r="R2755" s="23">
        <f t="shared" ref="R2755:R2818" si="1047">-1/(H2755-1)-1/(I2755-1)</f>
        <v>-2.7763157894737067</v>
      </c>
      <c r="S2755" s="22">
        <f t="shared" ref="S2755:S2818" si="1048">Q2755+R2755</f>
        <v>-1.3318713450292667</v>
      </c>
      <c r="T2755" s="5">
        <f t="shared" ref="T2755:T2818" si="1049">I2755/H2755</f>
        <v>2.0076923076923139</v>
      </c>
      <c r="W2755" s="5">
        <f t="shared" ref="W2755:W2818" si="1050">H2755*F2755-1</f>
        <v>0.44444444444443998</v>
      </c>
      <c r="X2755" s="4">
        <f t="shared" ref="X2755:X2818" si="1051">J2755*F2755-1</f>
        <v>-1</v>
      </c>
      <c r="AE2755" s="4" t="e">
        <f t="shared" ref="AE2755:AE2818" si="1052">(1/H2755-1/J2755)</f>
        <v>#DIV/0!</v>
      </c>
    </row>
    <row r="2756" spans="1:31" x14ac:dyDescent="0.25">
      <c r="A2756" s="9">
        <v>41259</v>
      </c>
      <c r="B2756" s="1" t="s">
        <v>42</v>
      </c>
      <c r="C2756" s="1" t="s">
        <v>39</v>
      </c>
      <c r="D2756" s="1">
        <v>41</v>
      </c>
      <c r="E2756" s="1">
        <v>0</v>
      </c>
      <c r="F2756">
        <f t="shared" si="1039"/>
        <v>1</v>
      </c>
      <c r="G2756">
        <f t="shared" si="1040"/>
        <v>0</v>
      </c>
      <c r="H2756" s="4">
        <v>1.5</v>
      </c>
      <c r="I2756" s="4">
        <v>2.7</v>
      </c>
      <c r="L2756" s="18">
        <f t="shared" si="1041"/>
        <v>60</v>
      </c>
      <c r="M2756" s="18">
        <f t="shared" si="1042"/>
        <v>35</v>
      </c>
      <c r="N2756" s="18" t="e">
        <f t="shared" si="1043"/>
        <v>#DIV/0!</v>
      </c>
      <c r="O2756" s="18" t="e">
        <f t="shared" si="1044"/>
        <v>#DIV/0!</v>
      </c>
      <c r="P2756" s="4">
        <f t="shared" si="1045"/>
        <v>201212</v>
      </c>
      <c r="Q2756" s="23">
        <f t="shared" si="1046"/>
        <v>1.5</v>
      </c>
      <c r="R2756" s="23">
        <f t="shared" si="1047"/>
        <v>-2.5882352941176467</v>
      </c>
      <c r="S2756" s="22">
        <f t="shared" si="1048"/>
        <v>-1.0882352941176467</v>
      </c>
      <c r="T2756" s="5">
        <f t="shared" si="1049"/>
        <v>1.8</v>
      </c>
      <c r="W2756" s="5">
        <f t="shared" si="1050"/>
        <v>0.5</v>
      </c>
      <c r="X2756" s="4">
        <f t="shared" si="1051"/>
        <v>-1</v>
      </c>
      <c r="AE2756" s="4" t="e">
        <f t="shared" si="1052"/>
        <v>#DIV/0!</v>
      </c>
    </row>
    <row r="2757" spans="1:31" x14ac:dyDescent="0.25">
      <c r="A2757" s="9">
        <v>41259</v>
      </c>
      <c r="B2757" s="1" t="s">
        <v>52</v>
      </c>
      <c r="C2757" s="1" t="s">
        <v>38</v>
      </c>
      <c r="D2757" s="1">
        <v>34</v>
      </c>
      <c r="E2757" s="1">
        <v>41</v>
      </c>
      <c r="F2757">
        <f t="shared" si="1039"/>
        <v>0</v>
      </c>
      <c r="G2757">
        <f t="shared" si="1040"/>
        <v>1</v>
      </c>
      <c r="H2757" s="4">
        <v>1.47619047619048</v>
      </c>
      <c r="I2757" s="4">
        <v>2.8</v>
      </c>
      <c r="L2757" s="18">
        <f t="shared" si="1041"/>
        <v>60</v>
      </c>
      <c r="M2757" s="18">
        <f t="shared" si="1042"/>
        <v>35</v>
      </c>
      <c r="N2757" s="18" t="e">
        <f t="shared" si="1043"/>
        <v>#DIV/0!</v>
      </c>
      <c r="O2757" s="18" t="e">
        <f t="shared" si="1044"/>
        <v>#DIV/0!</v>
      </c>
      <c r="P2757" s="4">
        <f t="shared" si="1045"/>
        <v>201212</v>
      </c>
      <c r="Q2757" s="23">
        <f t="shared" si="1046"/>
        <v>0.52721088435374286</v>
      </c>
      <c r="R2757" s="23">
        <f t="shared" si="1047"/>
        <v>-2.6555555555555381</v>
      </c>
      <c r="S2757" s="22">
        <f t="shared" si="1048"/>
        <v>-2.1283446712017953</v>
      </c>
      <c r="T2757" s="5">
        <f t="shared" si="1049"/>
        <v>1.8967741935483819</v>
      </c>
      <c r="W2757" s="5">
        <f t="shared" si="1050"/>
        <v>-1</v>
      </c>
      <c r="X2757" s="4">
        <f t="shared" si="1051"/>
        <v>-1</v>
      </c>
      <c r="AE2757" s="4" t="e">
        <f t="shared" si="1052"/>
        <v>#DIV/0!</v>
      </c>
    </row>
    <row r="2758" spans="1:31" x14ac:dyDescent="0.25">
      <c r="A2758" s="9">
        <v>41259</v>
      </c>
      <c r="B2758" s="1" t="s">
        <v>51</v>
      </c>
      <c r="C2758" s="1" t="s">
        <v>56</v>
      </c>
      <c r="D2758" s="1">
        <v>24</v>
      </c>
      <c r="E2758" s="1">
        <v>3</v>
      </c>
      <c r="F2758">
        <f t="shared" si="1039"/>
        <v>1</v>
      </c>
      <c r="G2758">
        <f t="shared" si="1040"/>
        <v>0</v>
      </c>
      <c r="H2758" s="4">
        <v>1.2777777777777799</v>
      </c>
      <c r="I2758" s="4">
        <v>4</v>
      </c>
      <c r="L2758" s="18">
        <f t="shared" si="1041"/>
        <v>70</v>
      </c>
      <c r="M2758" s="18">
        <f t="shared" si="1042"/>
        <v>25</v>
      </c>
      <c r="N2758" s="18" t="e">
        <f t="shared" si="1043"/>
        <v>#DIV/0!</v>
      </c>
      <c r="O2758" s="18" t="e">
        <f t="shared" si="1044"/>
        <v>#DIV/0!</v>
      </c>
      <c r="P2758" s="4">
        <f t="shared" si="1045"/>
        <v>201212</v>
      </c>
      <c r="Q2758" s="23">
        <f t="shared" si="1046"/>
        <v>1.2777777777777799</v>
      </c>
      <c r="R2758" s="23">
        <f t="shared" si="1047"/>
        <v>-3.933333333333306</v>
      </c>
      <c r="S2758" s="22">
        <f t="shared" si="1048"/>
        <v>-2.6555555555555261</v>
      </c>
      <c r="T2758" s="5">
        <f t="shared" si="1049"/>
        <v>3.1304347826086905</v>
      </c>
      <c r="W2758" s="5">
        <f t="shared" si="1050"/>
        <v>0.2777777777777799</v>
      </c>
      <c r="X2758" s="4">
        <f t="shared" si="1051"/>
        <v>-1</v>
      </c>
      <c r="AE2758" s="4" t="e">
        <f t="shared" si="1052"/>
        <v>#DIV/0!</v>
      </c>
    </row>
    <row r="2759" spans="1:31" x14ac:dyDescent="0.25">
      <c r="A2759" s="9">
        <v>41259</v>
      </c>
      <c r="B2759" s="1" t="s">
        <v>47</v>
      </c>
      <c r="C2759" s="1" t="s">
        <v>36</v>
      </c>
      <c r="D2759" s="1">
        <v>29</v>
      </c>
      <c r="E2759" s="1">
        <v>17</v>
      </c>
      <c r="F2759">
        <f t="shared" si="1039"/>
        <v>1</v>
      </c>
      <c r="G2759">
        <f t="shared" si="1040"/>
        <v>0</v>
      </c>
      <c r="H2759" s="4">
        <v>1.1666666666666701</v>
      </c>
      <c r="I2759" s="4">
        <v>5.5</v>
      </c>
      <c r="L2759" s="18">
        <f t="shared" si="1041"/>
        <v>80</v>
      </c>
      <c r="M2759" s="18">
        <f t="shared" si="1042"/>
        <v>15</v>
      </c>
      <c r="N2759" s="18" t="e">
        <f t="shared" si="1043"/>
        <v>#DIV/0!</v>
      </c>
      <c r="O2759" s="18" t="e">
        <f t="shared" si="1044"/>
        <v>#DIV/0!</v>
      </c>
      <c r="P2759" s="4">
        <f t="shared" si="1045"/>
        <v>201212</v>
      </c>
      <c r="Q2759" s="23">
        <f t="shared" si="1046"/>
        <v>1.1666666666666701</v>
      </c>
      <c r="R2759" s="23">
        <f t="shared" si="1047"/>
        <v>-6.2222222222220998</v>
      </c>
      <c r="S2759" s="22">
        <f t="shared" si="1048"/>
        <v>-5.0555555555554292</v>
      </c>
      <c r="T2759" s="5">
        <f t="shared" si="1049"/>
        <v>4.7142857142857002</v>
      </c>
      <c r="W2759" s="5">
        <f t="shared" si="1050"/>
        <v>0.16666666666667007</v>
      </c>
      <c r="X2759" s="4">
        <f t="shared" si="1051"/>
        <v>-1</v>
      </c>
      <c r="AE2759" s="4" t="e">
        <f t="shared" si="1052"/>
        <v>#DIV/0!</v>
      </c>
    </row>
    <row r="2760" spans="1:31" x14ac:dyDescent="0.25">
      <c r="A2760" s="9">
        <v>41259</v>
      </c>
      <c r="B2760" s="1" t="s">
        <v>37</v>
      </c>
      <c r="C2760" s="1" t="s">
        <v>57</v>
      </c>
      <c r="D2760" s="1">
        <v>27</v>
      </c>
      <c r="E2760" s="1">
        <v>24</v>
      </c>
      <c r="F2760">
        <f t="shared" si="1039"/>
        <v>1</v>
      </c>
      <c r="G2760">
        <f t="shared" si="1040"/>
        <v>0</v>
      </c>
      <c r="H2760" s="4">
        <v>2.2000000000000002</v>
      </c>
      <c r="I2760" s="4">
        <v>1.71428571428571</v>
      </c>
      <c r="L2760" s="18">
        <f t="shared" si="1041"/>
        <v>40</v>
      </c>
      <c r="M2760" s="18">
        <f t="shared" si="1042"/>
        <v>55</v>
      </c>
      <c r="N2760" s="18" t="e">
        <f t="shared" si="1043"/>
        <v>#DIV/0!</v>
      </c>
      <c r="O2760" s="18" t="e">
        <f t="shared" si="1044"/>
        <v>#DIV/0!</v>
      </c>
      <c r="P2760" s="4">
        <f t="shared" si="1045"/>
        <v>201212</v>
      </c>
      <c r="Q2760" s="23">
        <f t="shared" si="1046"/>
        <v>2.2000000000000002</v>
      </c>
      <c r="R2760" s="23">
        <f t="shared" si="1047"/>
        <v>-2.2333333333333414</v>
      </c>
      <c r="S2760" s="22">
        <f t="shared" si="1048"/>
        <v>-3.3333333333341209E-2</v>
      </c>
      <c r="T2760" s="5">
        <f t="shared" si="1049"/>
        <v>0.77922077922077715</v>
      </c>
      <c r="W2760" s="5">
        <f t="shared" si="1050"/>
        <v>1.2000000000000002</v>
      </c>
      <c r="X2760" s="4">
        <f t="shared" si="1051"/>
        <v>-1</v>
      </c>
      <c r="AE2760" s="4" t="e">
        <f t="shared" si="1052"/>
        <v>#DIV/0!</v>
      </c>
    </row>
    <row r="2761" spans="1:31" x14ac:dyDescent="0.25">
      <c r="A2761" s="9">
        <v>41259</v>
      </c>
      <c r="B2761" s="1" t="s">
        <v>58</v>
      </c>
      <c r="C2761" s="1" t="s">
        <v>48</v>
      </c>
      <c r="D2761" s="1">
        <v>21</v>
      </c>
      <c r="E2761" s="1">
        <v>38</v>
      </c>
      <c r="F2761">
        <f t="shared" si="1039"/>
        <v>0</v>
      </c>
      <c r="G2761">
        <f t="shared" si="1040"/>
        <v>1</v>
      </c>
      <c r="H2761" s="4">
        <v>1.4347826086956501</v>
      </c>
      <c r="I2761" s="4">
        <v>2.9</v>
      </c>
      <c r="L2761" s="18">
        <f t="shared" si="1041"/>
        <v>60</v>
      </c>
      <c r="M2761" s="18">
        <f t="shared" si="1042"/>
        <v>30</v>
      </c>
      <c r="N2761" s="18" t="e">
        <f t="shared" si="1043"/>
        <v>#DIV/0!</v>
      </c>
      <c r="O2761" s="18" t="e">
        <f t="shared" si="1044"/>
        <v>#DIV/0!</v>
      </c>
      <c r="P2761" s="4">
        <f t="shared" si="1045"/>
        <v>201212</v>
      </c>
      <c r="Q2761" s="23">
        <f t="shared" si="1046"/>
        <v>0.4947526236881552</v>
      </c>
      <c r="R2761" s="23">
        <f t="shared" si="1047"/>
        <v>-2.826315789473695</v>
      </c>
      <c r="S2761" s="22">
        <f t="shared" si="1048"/>
        <v>-2.33156316578554</v>
      </c>
      <c r="T2761" s="5">
        <f t="shared" si="1049"/>
        <v>2.0212121212121241</v>
      </c>
      <c r="W2761" s="5">
        <f t="shared" si="1050"/>
        <v>-1</v>
      </c>
      <c r="X2761" s="4">
        <f t="shared" si="1051"/>
        <v>-1</v>
      </c>
      <c r="AE2761" s="4" t="e">
        <f t="shared" si="1052"/>
        <v>#DIV/0!</v>
      </c>
    </row>
    <row r="2762" spans="1:31" x14ac:dyDescent="0.25">
      <c r="A2762" s="9">
        <v>41259</v>
      </c>
      <c r="B2762" s="1" t="s">
        <v>45</v>
      </c>
      <c r="C2762" s="1" t="s">
        <v>62</v>
      </c>
      <c r="D2762" s="1">
        <v>13</v>
      </c>
      <c r="E2762" s="1">
        <v>21</v>
      </c>
      <c r="F2762">
        <f t="shared" si="1039"/>
        <v>0</v>
      </c>
      <c r="G2762">
        <f t="shared" si="1040"/>
        <v>1</v>
      </c>
      <c r="H2762" s="4">
        <v>2.2999999999999998</v>
      </c>
      <c r="I2762" s="4">
        <v>1.6666666666666701</v>
      </c>
      <c r="L2762" s="18">
        <f t="shared" si="1041"/>
        <v>40</v>
      </c>
      <c r="M2762" s="18">
        <f t="shared" si="1042"/>
        <v>60</v>
      </c>
      <c r="N2762" s="18" t="e">
        <f t="shared" si="1043"/>
        <v>#DIV/0!</v>
      </c>
      <c r="O2762" s="18" t="e">
        <f t="shared" si="1044"/>
        <v>#DIV/0!</v>
      </c>
      <c r="P2762" s="4">
        <f t="shared" si="1045"/>
        <v>201212</v>
      </c>
      <c r="Q2762" s="23">
        <f t="shared" si="1046"/>
        <v>1.379999999999997</v>
      </c>
      <c r="R2762" s="23">
        <f t="shared" si="1047"/>
        <v>-2.2692307692307621</v>
      </c>
      <c r="S2762" s="22">
        <f t="shared" si="1048"/>
        <v>-0.88923076923076505</v>
      </c>
      <c r="T2762" s="5">
        <f t="shared" si="1049"/>
        <v>0.72463768115942184</v>
      </c>
      <c r="W2762" s="5">
        <f t="shared" si="1050"/>
        <v>-1</v>
      </c>
      <c r="X2762" s="4">
        <f t="shared" si="1051"/>
        <v>-1</v>
      </c>
      <c r="AE2762" s="4" t="e">
        <f t="shared" si="1052"/>
        <v>#DIV/0!</v>
      </c>
    </row>
    <row r="2763" spans="1:31" x14ac:dyDescent="0.25">
      <c r="A2763" s="9">
        <v>41259</v>
      </c>
      <c r="B2763" s="1" t="s">
        <v>46</v>
      </c>
      <c r="C2763" s="1" t="s">
        <v>61</v>
      </c>
      <c r="D2763" s="1">
        <v>17</v>
      </c>
      <c r="E2763" s="1">
        <v>50</v>
      </c>
      <c r="F2763">
        <f t="shared" si="1039"/>
        <v>0</v>
      </c>
      <c r="G2763">
        <f t="shared" si="1040"/>
        <v>1</v>
      </c>
      <c r="H2763" s="4">
        <v>2.9</v>
      </c>
      <c r="I2763" s="4">
        <v>1.4347826086956501</v>
      </c>
      <c r="L2763" s="18">
        <f t="shared" si="1041"/>
        <v>30</v>
      </c>
      <c r="M2763" s="18">
        <f t="shared" si="1042"/>
        <v>65</v>
      </c>
      <c r="N2763" s="18" t="e">
        <f t="shared" si="1043"/>
        <v>#DIV/0!</v>
      </c>
      <c r="O2763" s="18" t="e">
        <f t="shared" si="1044"/>
        <v>#DIV/0!</v>
      </c>
      <c r="P2763" s="4">
        <f t="shared" si="1045"/>
        <v>201212</v>
      </c>
      <c r="Q2763" s="23">
        <f t="shared" si="1046"/>
        <v>2.0212121212121241</v>
      </c>
      <c r="R2763" s="23">
        <f t="shared" si="1047"/>
        <v>-2.826315789473695</v>
      </c>
      <c r="S2763" s="22">
        <f t="shared" si="1048"/>
        <v>-0.80510366826157087</v>
      </c>
      <c r="T2763" s="5">
        <f t="shared" si="1049"/>
        <v>0.4947526236881552</v>
      </c>
      <c r="W2763" s="5">
        <f t="shared" si="1050"/>
        <v>-1</v>
      </c>
      <c r="X2763" s="4">
        <f t="shared" si="1051"/>
        <v>-1</v>
      </c>
      <c r="AE2763" s="4" t="e">
        <f t="shared" si="1052"/>
        <v>#DIV/0!</v>
      </c>
    </row>
    <row r="2764" spans="1:31" x14ac:dyDescent="0.25">
      <c r="A2764" s="9">
        <v>41259</v>
      </c>
      <c r="B2764" s="1" t="s">
        <v>43</v>
      </c>
      <c r="C2764" s="1" t="s">
        <v>35</v>
      </c>
      <c r="D2764" s="1">
        <v>17</v>
      </c>
      <c r="E2764" s="1">
        <v>34</v>
      </c>
      <c r="F2764">
        <f t="shared" si="1039"/>
        <v>0</v>
      </c>
      <c r="G2764">
        <f t="shared" si="1040"/>
        <v>1</v>
      </c>
      <c r="H2764" s="4">
        <v>2.2999999999999998</v>
      </c>
      <c r="I2764" s="4">
        <v>1.6666666666666701</v>
      </c>
      <c r="L2764" s="18">
        <f t="shared" si="1041"/>
        <v>40</v>
      </c>
      <c r="M2764" s="18">
        <f t="shared" si="1042"/>
        <v>60</v>
      </c>
      <c r="N2764" s="18" t="e">
        <f t="shared" si="1043"/>
        <v>#DIV/0!</v>
      </c>
      <c r="O2764" s="18" t="e">
        <f t="shared" si="1044"/>
        <v>#DIV/0!</v>
      </c>
      <c r="P2764" s="4">
        <f t="shared" si="1045"/>
        <v>201212</v>
      </c>
      <c r="Q2764" s="23">
        <f t="shared" si="1046"/>
        <v>1.379999999999997</v>
      </c>
      <c r="R2764" s="23">
        <f t="shared" si="1047"/>
        <v>-2.2692307692307621</v>
      </c>
      <c r="S2764" s="22">
        <f t="shared" si="1048"/>
        <v>-0.88923076923076505</v>
      </c>
      <c r="T2764" s="5">
        <f t="shared" si="1049"/>
        <v>0.72463768115942184</v>
      </c>
      <c r="W2764" s="5">
        <f t="shared" si="1050"/>
        <v>-1</v>
      </c>
      <c r="X2764" s="4">
        <f t="shared" si="1051"/>
        <v>-1</v>
      </c>
      <c r="AE2764" s="4" t="e">
        <f t="shared" si="1052"/>
        <v>#DIV/0!</v>
      </c>
    </row>
    <row r="2765" spans="1:31" x14ac:dyDescent="0.25">
      <c r="A2765" s="9">
        <v>41259</v>
      </c>
      <c r="B2765" s="1" t="s">
        <v>41</v>
      </c>
      <c r="C2765" s="1" t="s">
        <v>34</v>
      </c>
      <c r="D2765" s="1">
        <v>34</v>
      </c>
      <c r="E2765" s="1">
        <v>0</v>
      </c>
      <c r="F2765">
        <f t="shared" si="1039"/>
        <v>1</v>
      </c>
      <c r="G2765">
        <f t="shared" si="1040"/>
        <v>0</v>
      </c>
      <c r="H2765" s="4">
        <v>1.8333333333333299</v>
      </c>
      <c r="I2765" s="4">
        <v>2</v>
      </c>
      <c r="L2765" s="18">
        <f t="shared" si="1041"/>
        <v>50</v>
      </c>
      <c r="M2765" s="18">
        <f t="shared" si="1042"/>
        <v>50</v>
      </c>
      <c r="N2765" s="18" t="e">
        <f t="shared" si="1043"/>
        <v>#DIV/0!</v>
      </c>
      <c r="O2765" s="18" t="e">
        <f t="shared" si="1044"/>
        <v>#DIV/0!</v>
      </c>
      <c r="P2765" s="4">
        <f t="shared" si="1045"/>
        <v>201212</v>
      </c>
      <c r="Q2765" s="23">
        <f t="shared" si="1046"/>
        <v>1.8333333333333299</v>
      </c>
      <c r="R2765" s="23">
        <f t="shared" si="1047"/>
        <v>-2.2000000000000046</v>
      </c>
      <c r="S2765" s="22">
        <f t="shared" si="1048"/>
        <v>-0.36666666666667469</v>
      </c>
      <c r="T2765" s="5">
        <f t="shared" si="1049"/>
        <v>1.0909090909090928</v>
      </c>
      <c r="W2765" s="5">
        <f t="shared" si="1050"/>
        <v>0.83333333333332993</v>
      </c>
      <c r="X2765" s="4">
        <f t="shared" si="1051"/>
        <v>-1</v>
      </c>
      <c r="AE2765" s="4" t="e">
        <f t="shared" si="1052"/>
        <v>#DIV/0!</v>
      </c>
    </row>
    <row r="2766" spans="1:31" x14ac:dyDescent="0.25">
      <c r="A2766" s="9">
        <v>41259</v>
      </c>
      <c r="B2766" s="1" t="s">
        <v>63</v>
      </c>
      <c r="C2766" s="1" t="s">
        <v>33</v>
      </c>
      <c r="D2766" s="1">
        <v>38</v>
      </c>
      <c r="E2766" s="1">
        <v>10</v>
      </c>
      <c r="F2766">
        <f t="shared" si="1039"/>
        <v>1</v>
      </c>
      <c r="G2766">
        <f t="shared" si="1040"/>
        <v>0</v>
      </c>
      <c r="H2766" s="4">
        <v>3.3</v>
      </c>
      <c r="I2766" s="4">
        <v>1.37037037037037</v>
      </c>
      <c r="L2766" s="18">
        <f t="shared" si="1041"/>
        <v>30</v>
      </c>
      <c r="M2766" s="18">
        <f t="shared" si="1042"/>
        <v>70</v>
      </c>
      <c r="N2766" s="18" t="e">
        <f t="shared" si="1043"/>
        <v>#DIV/0!</v>
      </c>
      <c r="O2766" s="18" t="e">
        <f t="shared" si="1044"/>
        <v>#DIV/0!</v>
      </c>
      <c r="P2766" s="4">
        <f t="shared" si="1045"/>
        <v>201212</v>
      </c>
      <c r="Q2766" s="23">
        <f t="shared" si="1046"/>
        <v>3.3</v>
      </c>
      <c r="R2766" s="23">
        <f t="shared" si="1047"/>
        <v>-3.1347826086956547</v>
      </c>
      <c r="S2766" s="22">
        <f t="shared" si="1048"/>
        <v>0.1652173913043451</v>
      </c>
      <c r="T2766" s="5">
        <f t="shared" si="1049"/>
        <v>0.41526374859708187</v>
      </c>
      <c r="W2766" s="5">
        <f t="shared" si="1050"/>
        <v>2.2999999999999998</v>
      </c>
      <c r="X2766" s="4">
        <f t="shared" si="1051"/>
        <v>-1</v>
      </c>
      <c r="AE2766" s="4" t="e">
        <f t="shared" si="1052"/>
        <v>#DIV/0!</v>
      </c>
    </row>
    <row r="2767" spans="1:31" x14ac:dyDescent="0.25">
      <c r="A2767" s="9">
        <v>41256</v>
      </c>
      <c r="B2767" s="1" t="s">
        <v>55</v>
      </c>
      <c r="C2767" s="1" t="s">
        <v>44</v>
      </c>
      <c r="D2767" s="1">
        <v>13</v>
      </c>
      <c r="E2767" s="1">
        <v>34</v>
      </c>
      <c r="F2767">
        <f t="shared" si="1039"/>
        <v>0</v>
      </c>
      <c r="G2767">
        <f t="shared" si="1040"/>
        <v>1</v>
      </c>
      <c r="H2767" s="4">
        <v>2.95</v>
      </c>
      <c r="I2767" s="4">
        <v>1.4255319148936201</v>
      </c>
      <c r="L2767" s="18">
        <f t="shared" si="1041"/>
        <v>30</v>
      </c>
      <c r="M2767" s="18">
        <f t="shared" si="1042"/>
        <v>70</v>
      </c>
      <c r="N2767" s="18" t="e">
        <f t="shared" si="1043"/>
        <v>#DIV/0!</v>
      </c>
      <c r="O2767" s="18" t="e">
        <f t="shared" si="1044"/>
        <v>#DIV/0!</v>
      </c>
      <c r="P2767" s="4">
        <f t="shared" si="1045"/>
        <v>201212</v>
      </c>
      <c r="Q2767" s="23">
        <f t="shared" si="1046"/>
        <v>2.0694029850746225</v>
      </c>
      <c r="R2767" s="23">
        <f t="shared" si="1047"/>
        <v>-2.862820512820496</v>
      </c>
      <c r="S2767" s="22">
        <f t="shared" si="1048"/>
        <v>-0.79341752774587349</v>
      </c>
      <c r="T2767" s="5">
        <f t="shared" si="1049"/>
        <v>0.48323115759105761</v>
      </c>
      <c r="W2767" s="5">
        <f t="shared" si="1050"/>
        <v>-1</v>
      </c>
      <c r="X2767" s="4">
        <f t="shared" si="1051"/>
        <v>-1</v>
      </c>
      <c r="AE2767" s="4" t="e">
        <f t="shared" si="1052"/>
        <v>#DIV/0!</v>
      </c>
    </row>
    <row r="2768" spans="1:31" x14ac:dyDescent="0.25">
      <c r="A2768" s="9">
        <v>41253</v>
      </c>
      <c r="B2768" s="1" t="s">
        <v>52</v>
      </c>
      <c r="C2768" s="1" t="s">
        <v>47</v>
      </c>
      <c r="D2768" s="1">
        <v>42</v>
      </c>
      <c r="E2768" s="1">
        <v>14</v>
      </c>
      <c r="F2768">
        <f t="shared" si="1039"/>
        <v>1</v>
      </c>
      <c r="G2768">
        <f t="shared" si="1040"/>
        <v>0</v>
      </c>
      <c r="H2768" s="4">
        <v>1.3846153846153799</v>
      </c>
      <c r="I2768" s="4">
        <v>3.2</v>
      </c>
      <c r="L2768" s="18">
        <f t="shared" si="1041"/>
        <v>70</v>
      </c>
      <c r="M2768" s="18">
        <f t="shared" si="1042"/>
        <v>30</v>
      </c>
      <c r="N2768" s="18" t="e">
        <f t="shared" si="1043"/>
        <v>#DIV/0!</v>
      </c>
      <c r="O2768" s="18" t="e">
        <f t="shared" si="1044"/>
        <v>#DIV/0!</v>
      </c>
      <c r="P2768" s="4">
        <f t="shared" si="1045"/>
        <v>201212</v>
      </c>
      <c r="Q2768" s="23">
        <f t="shared" si="1046"/>
        <v>1.3846153846153799</v>
      </c>
      <c r="R2768" s="23">
        <f t="shared" si="1047"/>
        <v>-3.0545454545454862</v>
      </c>
      <c r="S2768" s="22">
        <f t="shared" si="1048"/>
        <v>-1.6699300699301063</v>
      </c>
      <c r="T2768" s="5">
        <f t="shared" si="1049"/>
        <v>2.3111111111111189</v>
      </c>
      <c r="W2768" s="5">
        <f t="shared" si="1050"/>
        <v>0.38461538461537992</v>
      </c>
      <c r="X2768" s="4">
        <f t="shared" si="1051"/>
        <v>-1</v>
      </c>
      <c r="AE2768" s="4" t="e">
        <f t="shared" si="1052"/>
        <v>#DIV/0!</v>
      </c>
    </row>
    <row r="2769" spans="1:31" x14ac:dyDescent="0.25">
      <c r="A2769" s="9">
        <v>41252</v>
      </c>
      <c r="B2769" s="1" t="s">
        <v>48</v>
      </c>
      <c r="C2769" s="1" t="s">
        <v>43</v>
      </c>
      <c r="D2769" s="1">
        <v>31</v>
      </c>
      <c r="E2769" s="1">
        <v>28</v>
      </c>
      <c r="F2769">
        <f t="shared" si="1039"/>
        <v>1</v>
      </c>
      <c r="G2769">
        <f t="shared" si="1040"/>
        <v>0</v>
      </c>
      <c r="H2769" s="4">
        <v>1.7692307692307701</v>
      </c>
      <c r="I2769" s="4">
        <v>2.1</v>
      </c>
      <c r="L2769" s="18">
        <f t="shared" si="1041"/>
        <v>50</v>
      </c>
      <c r="M2769" s="18">
        <f t="shared" si="1042"/>
        <v>45</v>
      </c>
      <c r="N2769" s="18" t="e">
        <f t="shared" si="1043"/>
        <v>#DIV/0!</v>
      </c>
      <c r="O2769" s="18" t="e">
        <f t="shared" si="1044"/>
        <v>#DIV/0!</v>
      </c>
      <c r="P2769" s="4">
        <f t="shared" si="1045"/>
        <v>201212</v>
      </c>
      <c r="Q2769" s="23">
        <f t="shared" si="1046"/>
        <v>1.7692307692307701</v>
      </c>
      <c r="R2769" s="23">
        <f t="shared" si="1047"/>
        <v>-2.2090909090909077</v>
      </c>
      <c r="S2769" s="22">
        <f t="shared" si="1048"/>
        <v>-0.43986013986013761</v>
      </c>
      <c r="T2769" s="5">
        <f t="shared" si="1049"/>
        <v>1.18695652173913</v>
      </c>
      <c r="W2769" s="5">
        <f t="shared" si="1050"/>
        <v>0.76923076923077005</v>
      </c>
      <c r="X2769" s="4">
        <f t="shared" si="1051"/>
        <v>-1</v>
      </c>
      <c r="AE2769" s="4" t="e">
        <f t="shared" si="1052"/>
        <v>#DIV/0!</v>
      </c>
    </row>
    <row r="2770" spans="1:31" x14ac:dyDescent="0.25">
      <c r="A2770" s="9">
        <v>41252</v>
      </c>
      <c r="B2770" s="1" t="s">
        <v>39</v>
      </c>
      <c r="C2770" s="1" t="s">
        <v>55</v>
      </c>
      <c r="D2770" s="1">
        <v>21</v>
      </c>
      <c r="E2770" s="1">
        <v>23</v>
      </c>
      <c r="F2770">
        <f t="shared" si="1039"/>
        <v>0</v>
      </c>
      <c r="G2770">
        <f t="shared" si="1040"/>
        <v>1</v>
      </c>
      <c r="H2770" s="4">
        <v>1.29411764705882</v>
      </c>
      <c r="I2770" s="4">
        <v>3.8</v>
      </c>
      <c r="L2770" s="18">
        <f t="shared" si="1041"/>
        <v>70</v>
      </c>
      <c r="M2770" s="18">
        <f t="shared" si="1042"/>
        <v>25</v>
      </c>
      <c r="N2770" s="18" t="e">
        <f t="shared" si="1043"/>
        <v>#DIV/0!</v>
      </c>
      <c r="O2770" s="18" t="e">
        <f t="shared" si="1044"/>
        <v>#DIV/0!</v>
      </c>
      <c r="P2770" s="4">
        <f t="shared" si="1045"/>
        <v>201212</v>
      </c>
      <c r="Q2770" s="23">
        <f t="shared" si="1046"/>
        <v>0.34055727554179477</v>
      </c>
      <c r="R2770" s="23">
        <f t="shared" si="1047"/>
        <v>-3.7571428571428975</v>
      </c>
      <c r="S2770" s="22">
        <f t="shared" si="1048"/>
        <v>-3.4165855816011028</v>
      </c>
      <c r="T2770" s="5">
        <f t="shared" si="1049"/>
        <v>2.9363636363636441</v>
      </c>
      <c r="W2770" s="5">
        <f t="shared" si="1050"/>
        <v>-1</v>
      </c>
      <c r="X2770" s="4">
        <f t="shared" si="1051"/>
        <v>-1</v>
      </c>
      <c r="AE2770" s="4" t="e">
        <f t="shared" si="1052"/>
        <v>#DIV/0!</v>
      </c>
    </row>
    <row r="2771" spans="1:31" x14ac:dyDescent="0.25">
      <c r="A2771" s="9">
        <v>41252</v>
      </c>
      <c r="B2771" s="1" t="s">
        <v>61</v>
      </c>
      <c r="C2771" s="1" t="s">
        <v>63</v>
      </c>
      <c r="D2771" s="1">
        <v>58</v>
      </c>
      <c r="E2771" s="1">
        <v>0</v>
      </c>
      <c r="F2771">
        <f t="shared" si="1039"/>
        <v>1</v>
      </c>
      <c r="G2771">
        <f t="shared" si="1040"/>
        <v>0</v>
      </c>
      <c r="H2771" s="4">
        <v>1.1739130434782601</v>
      </c>
      <c r="I2771" s="4">
        <v>5.25</v>
      </c>
      <c r="L2771" s="18">
        <f t="shared" si="1041"/>
        <v>80</v>
      </c>
      <c r="M2771" s="18">
        <f t="shared" si="1042"/>
        <v>15</v>
      </c>
      <c r="N2771" s="18" t="e">
        <f t="shared" si="1043"/>
        <v>#DIV/0!</v>
      </c>
      <c r="O2771" s="18" t="e">
        <f t="shared" si="1044"/>
        <v>#DIV/0!</v>
      </c>
      <c r="P2771" s="4">
        <f t="shared" si="1045"/>
        <v>201212</v>
      </c>
      <c r="Q2771" s="23">
        <f t="shared" si="1046"/>
        <v>1.1739130434782601</v>
      </c>
      <c r="R2771" s="23">
        <f t="shared" si="1047"/>
        <v>-5.9852941176470846</v>
      </c>
      <c r="S2771" s="22">
        <f t="shared" si="1048"/>
        <v>-4.8113810741688248</v>
      </c>
      <c r="T2771" s="5">
        <f t="shared" si="1049"/>
        <v>4.472222222222225</v>
      </c>
      <c r="W2771" s="5">
        <f t="shared" si="1050"/>
        <v>0.17391304347826009</v>
      </c>
      <c r="X2771" s="4">
        <f t="shared" si="1051"/>
        <v>-1</v>
      </c>
      <c r="AE2771" s="4" t="e">
        <f t="shared" si="1052"/>
        <v>#DIV/0!</v>
      </c>
    </row>
    <row r="2772" spans="1:31" x14ac:dyDescent="0.25">
      <c r="A2772" s="9">
        <v>41252</v>
      </c>
      <c r="B2772" s="1" t="s">
        <v>38</v>
      </c>
      <c r="C2772" s="1" t="s">
        <v>51</v>
      </c>
      <c r="D2772" s="1">
        <v>27</v>
      </c>
      <c r="E2772" s="1">
        <v>13</v>
      </c>
      <c r="F2772">
        <f t="shared" si="1039"/>
        <v>1</v>
      </c>
      <c r="G2772">
        <f t="shared" si="1040"/>
        <v>0</v>
      </c>
      <c r="H2772" s="4">
        <v>1.1739130434782601</v>
      </c>
      <c r="I2772" s="4">
        <v>5.25</v>
      </c>
      <c r="L2772" s="18">
        <f t="shared" si="1041"/>
        <v>80</v>
      </c>
      <c r="M2772" s="18">
        <f t="shared" si="1042"/>
        <v>15</v>
      </c>
      <c r="N2772" s="18" t="e">
        <f t="shared" si="1043"/>
        <v>#DIV/0!</v>
      </c>
      <c r="O2772" s="18" t="e">
        <f t="shared" si="1044"/>
        <v>#DIV/0!</v>
      </c>
      <c r="P2772" s="4">
        <f t="shared" si="1045"/>
        <v>201212</v>
      </c>
      <c r="Q2772" s="23">
        <f t="shared" si="1046"/>
        <v>1.1739130434782601</v>
      </c>
      <c r="R2772" s="23">
        <f t="shared" si="1047"/>
        <v>-5.9852941176470846</v>
      </c>
      <c r="S2772" s="22">
        <f t="shared" si="1048"/>
        <v>-4.8113810741688248</v>
      </c>
      <c r="T2772" s="5">
        <f t="shared" si="1049"/>
        <v>4.472222222222225</v>
      </c>
      <c r="W2772" s="5">
        <f t="shared" si="1050"/>
        <v>0.17391304347826009</v>
      </c>
      <c r="X2772" s="4">
        <f t="shared" si="1051"/>
        <v>-1</v>
      </c>
      <c r="AE2772" s="4" t="e">
        <f t="shared" si="1052"/>
        <v>#DIV/0!</v>
      </c>
    </row>
    <row r="2773" spans="1:31" x14ac:dyDescent="0.25">
      <c r="A2773" s="9">
        <v>41252</v>
      </c>
      <c r="B2773" s="1" t="s">
        <v>57</v>
      </c>
      <c r="C2773" s="1" t="s">
        <v>64</v>
      </c>
      <c r="D2773" s="1">
        <v>24</v>
      </c>
      <c r="E2773" s="1">
        <v>34</v>
      </c>
      <c r="F2773">
        <f t="shared" si="1039"/>
        <v>0</v>
      </c>
      <c r="G2773">
        <f t="shared" si="1040"/>
        <v>1</v>
      </c>
      <c r="H2773" s="4">
        <v>1.26315789473684</v>
      </c>
      <c r="I2773" s="4">
        <v>4.2</v>
      </c>
      <c r="L2773" s="18">
        <f t="shared" si="1041"/>
        <v>70</v>
      </c>
      <c r="M2773" s="18">
        <f t="shared" si="1042"/>
        <v>20</v>
      </c>
      <c r="N2773" s="18" t="e">
        <f t="shared" si="1043"/>
        <v>#DIV/0!</v>
      </c>
      <c r="O2773" s="18" t="e">
        <f t="shared" si="1044"/>
        <v>#DIV/0!</v>
      </c>
      <c r="P2773" s="4">
        <f t="shared" si="1045"/>
        <v>201212</v>
      </c>
      <c r="Q2773" s="23">
        <f t="shared" si="1046"/>
        <v>0.3007518796992476</v>
      </c>
      <c r="R2773" s="23">
        <f t="shared" si="1047"/>
        <v>-4.11250000000003</v>
      </c>
      <c r="S2773" s="22">
        <f t="shared" si="1048"/>
        <v>-3.8117481203007824</v>
      </c>
      <c r="T2773" s="5">
        <f t="shared" si="1049"/>
        <v>3.3250000000000055</v>
      </c>
      <c r="W2773" s="5">
        <f t="shared" si="1050"/>
        <v>-1</v>
      </c>
      <c r="X2773" s="4">
        <f t="shared" si="1051"/>
        <v>-1</v>
      </c>
      <c r="AE2773" s="4" t="e">
        <f t="shared" si="1052"/>
        <v>#DIV/0!</v>
      </c>
    </row>
    <row r="2774" spans="1:31" x14ac:dyDescent="0.25">
      <c r="A2774" s="9">
        <v>41252</v>
      </c>
      <c r="B2774" s="1" t="s">
        <v>34</v>
      </c>
      <c r="C2774" s="1" t="s">
        <v>42</v>
      </c>
      <c r="D2774" s="1">
        <v>52</v>
      </c>
      <c r="E2774" s="1">
        <v>27</v>
      </c>
      <c r="F2774">
        <f t="shared" si="1039"/>
        <v>1</v>
      </c>
      <c r="G2774">
        <f t="shared" si="1040"/>
        <v>0</v>
      </c>
      <c r="H2774" s="4">
        <v>1.44444444444444</v>
      </c>
      <c r="I2774" s="4">
        <v>2.85</v>
      </c>
      <c r="L2774" s="18">
        <f t="shared" si="1041"/>
        <v>60</v>
      </c>
      <c r="M2774" s="18">
        <f t="shared" si="1042"/>
        <v>35</v>
      </c>
      <c r="N2774" s="18" t="e">
        <f t="shared" si="1043"/>
        <v>#DIV/0!</v>
      </c>
      <c r="O2774" s="18" t="e">
        <f t="shared" si="1044"/>
        <v>#DIV/0!</v>
      </c>
      <c r="P2774" s="4">
        <f t="shared" si="1045"/>
        <v>201212</v>
      </c>
      <c r="Q2774" s="23">
        <f t="shared" si="1046"/>
        <v>1.44444444444444</v>
      </c>
      <c r="R2774" s="23">
        <f t="shared" si="1047"/>
        <v>-2.790540540540563</v>
      </c>
      <c r="S2774" s="22">
        <f t="shared" si="1048"/>
        <v>-1.346096096096123</v>
      </c>
      <c r="T2774" s="5">
        <f t="shared" si="1049"/>
        <v>1.9730769230769292</v>
      </c>
      <c r="W2774" s="5">
        <f t="shared" si="1050"/>
        <v>0.44444444444443998</v>
      </c>
      <c r="X2774" s="4">
        <f t="shared" si="1051"/>
        <v>-1</v>
      </c>
      <c r="AE2774" s="4" t="e">
        <f t="shared" si="1052"/>
        <v>#DIV/0!</v>
      </c>
    </row>
    <row r="2775" spans="1:31" x14ac:dyDescent="0.25">
      <c r="A2775" s="9">
        <v>41252</v>
      </c>
      <c r="B2775" s="1" t="s">
        <v>60</v>
      </c>
      <c r="C2775" s="1" t="s">
        <v>45</v>
      </c>
      <c r="D2775" s="1">
        <v>21</v>
      </c>
      <c r="E2775" s="1">
        <v>14</v>
      </c>
      <c r="F2775">
        <f t="shared" si="1039"/>
        <v>1</v>
      </c>
      <c r="G2775">
        <f t="shared" si="1040"/>
        <v>0</v>
      </c>
      <c r="H2775" s="4">
        <v>2.0499999999999998</v>
      </c>
      <c r="I2775" s="4">
        <v>1.8</v>
      </c>
      <c r="L2775" s="18">
        <f t="shared" si="1041"/>
        <v>40</v>
      </c>
      <c r="M2775" s="18">
        <f t="shared" si="1042"/>
        <v>55</v>
      </c>
      <c r="N2775" s="18" t="e">
        <f t="shared" si="1043"/>
        <v>#DIV/0!</v>
      </c>
      <c r="O2775" s="18" t="e">
        <f t="shared" si="1044"/>
        <v>#DIV/0!</v>
      </c>
      <c r="P2775" s="4">
        <f t="shared" si="1045"/>
        <v>201212</v>
      </c>
      <c r="Q2775" s="23">
        <f t="shared" si="1046"/>
        <v>2.0499999999999998</v>
      </c>
      <c r="R2775" s="23">
        <f t="shared" si="1047"/>
        <v>-2.2023809523809526</v>
      </c>
      <c r="S2775" s="22">
        <f t="shared" si="1048"/>
        <v>-0.15238095238095273</v>
      </c>
      <c r="T2775" s="5">
        <f t="shared" si="1049"/>
        <v>0.87804878048780499</v>
      </c>
      <c r="W2775" s="5">
        <f t="shared" si="1050"/>
        <v>1.0499999999999998</v>
      </c>
      <c r="X2775" s="4">
        <f t="shared" si="1051"/>
        <v>-1</v>
      </c>
      <c r="AE2775" s="4" t="e">
        <f t="shared" si="1052"/>
        <v>#DIV/0!</v>
      </c>
    </row>
    <row r="2776" spans="1:31" x14ac:dyDescent="0.25">
      <c r="A2776" s="9">
        <v>41252</v>
      </c>
      <c r="B2776" s="1" t="s">
        <v>56</v>
      </c>
      <c r="C2776" s="1" t="s">
        <v>53</v>
      </c>
      <c r="D2776" s="1">
        <v>10</v>
      </c>
      <c r="E2776" s="1">
        <v>17</v>
      </c>
      <c r="F2776">
        <f t="shared" si="1039"/>
        <v>0</v>
      </c>
      <c r="G2776">
        <f t="shared" si="1040"/>
        <v>1</v>
      </c>
      <c r="H2776" s="4">
        <v>2.5499999999999998</v>
      </c>
      <c r="I2776" s="4">
        <v>1.5714285714285698</v>
      </c>
      <c r="L2776" s="18">
        <f t="shared" si="1041"/>
        <v>30</v>
      </c>
      <c r="M2776" s="18">
        <f t="shared" si="1042"/>
        <v>60</v>
      </c>
      <c r="N2776" s="18" t="e">
        <f t="shared" si="1043"/>
        <v>#DIV/0!</v>
      </c>
      <c r="O2776" s="18" t="e">
        <f t="shared" si="1044"/>
        <v>#DIV/0!</v>
      </c>
      <c r="P2776" s="4">
        <f t="shared" si="1045"/>
        <v>201212</v>
      </c>
      <c r="Q2776" s="23">
        <f t="shared" si="1046"/>
        <v>1.6227272727272744</v>
      </c>
      <c r="R2776" s="23">
        <f t="shared" si="1047"/>
        <v>-2.3951612903225854</v>
      </c>
      <c r="S2776" s="22">
        <f t="shared" si="1048"/>
        <v>-0.77243401759531105</v>
      </c>
      <c r="T2776" s="5">
        <f t="shared" si="1049"/>
        <v>0.61624649859943925</v>
      </c>
      <c r="W2776" s="5">
        <f t="shared" si="1050"/>
        <v>-1</v>
      </c>
      <c r="X2776" s="4">
        <f t="shared" si="1051"/>
        <v>-1</v>
      </c>
      <c r="AE2776" s="4" t="e">
        <f t="shared" si="1052"/>
        <v>#DIV/0!</v>
      </c>
    </row>
    <row r="2777" spans="1:31" x14ac:dyDescent="0.25">
      <c r="A2777" s="9">
        <v>41252</v>
      </c>
      <c r="B2777" s="1" t="s">
        <v>36</v>
      </c>
      <c r="C2777" s="1" t="s">
        <v>50</v>
      </c>
      <c r="D2777" s="1">
        <v>27</v>
      </c>
      <c r="E2777" s="1">
        <v>23</v>
      </c>
      <c r="F2777">
        <f t="shared" si="1039"/>
        <v>1</v>
      </c>
      <c r="G2777">
        <f t="shared" si="1040"/>
        <v>0</v>
      </c>
      <c r="H2777" s="4">
        <v>1.5</v>
      </c>
      <c r="I2777" s="4">
        <v>2.75</v>
      </c>
      <c r="L2777" s="18">
        <f t="shared" si="1041"/>
        <v>60</v>
      </c>
      <c r="M2777" s="18">
        <f t="shared" si="1042"/>
        <v>35</v>
      </c>
      <c r="N2777" s="18" t="e">
        <f t="shared" si="1043"/>
        <v>#DIV/0!</v>
      </c>
      <c r="O2777" s="18" t="e">
        <f t="shared" si="1044"/>
        <v>#DIV/0!</v>
      </c>
      <c r="P2777" s="4">
        <f t="shared" si="1045"/>
        <v>201212</v>
      </c>
      <c r="Q2777" s="23">
        <f t="shared" si="1046"/>
        <v>1.5</v>
      </c>
      <c r="R2777" s="23">
        <f t="shared" si="1047"/>
        <v>-2.5714285714285712</v>
      </c>
      <c r="S2777" s="22">
        <f t="shared" si="1048"/>
        <v>-1.0714285714285712</v>
      </c>
      <c r="T2777" s="5">
        <f t="shared" si="1049"/>
        <v>1.8333333333333333</v>
      </c>
      <c r="W2777" s="5">
        <f t="shared" si="1050"/>
        <v>0.5</v>
      </c>
      <c r="X2777" s="4">
        <f t="shared" si="1051"/>
        <v>-1</v>
      </c>
      <c r="AE2777" s="4" t="e">
        <f t="shared" si="1052"/>
        <v>#DIV/0!</v>
      </c>
    </row>
    <row r="2778" spans="1:31" x14ac:dyDescent="0.25">
      <c r="A2778" s="9">
        <v>41252</v>
      </c>
      <c r="B2778" s="1" t="s">
        <v>62</v>
      </c>
      <c r="C2778" s="1" t="s">
        <v>33</v>
      </c>
      <c r="D2778" s="1">
        <v>27</v>
      </c>
      <c r="E2778" s="1">
        <v>20</v>
      </c>
      <c r="F2778">
        <f t="shared" si="1039"/>
        <v>1</v>
      </c>
      <c r="G2778">
        <f t="shared" si="1040"/>
        <v>0</v>
      </c>
      <c r="H2778" s="4">
        <v>1.3508771929824599</v>
      </c>
      <c r="I2778" s="4">
        <v>3.45</v>
      </c>
      <c r="L2778" s="18">
        <f t="shared" si="1041"/>
        <v>70</v>
      </c>
      <c r="M2778" s="18">
        <f t="shared" si="1042"/>
        <v>25</v>
      </c>
      <c r="N2778" s="18" t="e">
        <f t="shared" si="1043"/>
        <v>#DIV/0!</v>
      </c>
      <c r="O2778" s="18" t="e">
        <f t="shared" si="1044"/>
        <v>#DIV/0!</v>
      </c>
      <c r="P2778" s="4">
        <f t="shared" si="1045"/>
        <v>201212</v>
      </c>
      <c r="Q2778" s="23">
        <f t="shared" si="1046"/>
        <v>1.3508771929824599</v>
      </c>
      <c r="R2778" s="23">
        <f t="shared" si="1047"/>
        <v>-3.2581632653060919</v>
      </c>
      <c r="S2778" s="22">
        <f t="shared" si="1048"/>
        <v>-1.907286072323632</v>
      </c>
      <c r="T2778" s="5">
        <f t="shared" si="1049"/>
        <v>2.553896103896097</v>
      </c>
      <c r="W2778" s="5">
        <f t="shared" si="1050"/>
        <v>0.3508771929824599</v>
      </c>
      <c r="X2778" s="4">
        <f t="shared" si="1051"/>
        <v>-1</v>
      </c>
      <c r="AE2778" s="4" t="e">
        <f t="shared" si="1052"/>
        <v>#DIV/0!</v>
      </c>
    </row>
    <row r="2779" spans="1:31" x14ac:dyDescent="0.25">
      <c r="A2779" s="9">
        <v>41252</v>
      </c>
      <c r="B2779" s="1" t="s">
        <v>58</v>
      </c>
      <c r="C2779" s="1" t="s">
        <v>49</v>
      </c>
      <c r="D2779" s="1">
        <v>30</v>
      </c>
      <c r="E2779" s="1">
        <v>7</v>
      </c>
      <c r="F2779">
        <f t="shared" si="1039"/>
        <v>1</v>
      </c>
      <c r="G2779">
        <f t="shared" si="1040"/>
        <v>0</v>
      </c>
      <c r="H2779" s="4">
        <v>1.3030303030303001</v>
      </c>
      <c r="I2779" s="4">
        <v>3.7</v>
      </c>
      <c r="L2779" s="18">
        <f t="shared" si="1041"/>
        <v>70</v>
      </c>
      <c r="M2779" s="18">
        <f t="shared" si="1042"/>
        <v>25</v>
      </c>
      <c r="N2779" s="18" t="e">
        <f t="shared" si="1043"/>
        <v>#DIV/0!</v>
      </c>
      <c r="O2779" s="18" t="e">
        <f t="shared" si="1044"/>
        <v>#DIV/0!</v>
      </c>
      <c r="P2779" s="4">
        <f t="shared" si="1045"/>
        <v>201212</v>
      </c>
      <c r="Q2779" s="23">
        <f t="shared" si="1046"/>
        <v>1.3030303030303001</v>
      </c>
      <c r="R2779" s="23">
        <f t="shared" si="1047"/>
        <v>-3.670370370370402</v>
      </c>
      <c r="S2779" s="22">
        <f t="shared" si="1048"/>
        <v>-2.3673400673401019</v>
      </c>
      <c r="T2779" s="5">
        <f t="shared" si="1049"/>
        <v>2.8395348837209369</v>
      </c>
      <c r="W2779" s="5">
        <f t="shared" si="1050"/>
        <v>0.3030303030303001</v>
      </c>
      <c r="X2779" s="4">
        <f t="shared" si="1051"/>
        <v>-1</v>
      </c>
      <c r="AE2779" s="4" t="e">
        <f t="shared" si="1052"/>
        <v>#DIV/0!</v>
      </c>
    </row>
    <row r="2780" spans="1:31" x14ac:dyDescent="0.25">
      <c r="A2780" s="9">
        <v>41252</v>
      </c>
      <c r="B2780" s="1" t="s">
        <v>44</v>
      </c>
      <c r="C2780" s="1" t="s">
        <v>37</v>
      </c>
      <c r="D2780" s="1">
        <v>19</v>
      </c>
      <c r="E2780" s="1">
        <v>20</v>
      </c>
      <c r="F2780">
        <f t="shared" si="1039"/>
        <v>0</v>
      </c>
      <c r="G2780">
        <f t="shared" si="1040"/>
        <v>1</v>
      </c>
      <c r="H2780" s="4">
        <v>1.5714285714285698</v>
      </c>
      <c r="I2780" s="4">
        <v>2.5499999999999998</v>
      </c>
      <c r="L2780" s="18">
        <f t="shared" si="1041"/>
        <v>60</v>
      </c>
      <c r="M2780" s="18">
        <f t="shared" si="1042"/>
        <v>35</v>
      </c>
      <c r="N2780" s="18" t="e">
        <f t="shared" si="1043"/>
        <v>#DIV/0!</v>
      </c>
      <c r="O2780" s="18" t="e">
        <f t="shared" si="1044"/>
        <v>#DIV/0!</v>
      </c>
      <c r="P2780" s="4">
        <f t="shared" si="1045"/>
        <v>201212</v>
      </c>
      <c r="Q2780" s="23">
        <f t="shared" si="1046"/>
        <v>0.61624649859943925</v>
      </c>
      <c r="R2780" s="23">
        <f t="shared" si="1047"/>
        <v>-2.3951612903225854</v>
      </c>
      <c r="S2780" s="22">
        <f t="shared" si="1048"/>
        <v>-1.778914791723146</v>
      </c>
      <c r="T2780" s="5">
        <f t="shared" si="1049"/>
        <v>1.6227272727272744</v>
      </c>
      <c r="W2780" s="5">
        <f t="shared" si="1050"/>
        <v>-1</v>
      </c>
      <c r="X2780" s="4">
        <f t="shared" si="1051"/>
        <v>-1</v>
      </c>
      <c r="AE2780" s="4" t="e">
        <f t="shared" si="1052"/>
        <v>#DIV/0!</v>
      </c>
    </row>
    <row r="2781" spans="1:31" x14ac:dyDescent="0.25">
      <c r="A2781" s="9">
        <v>41252</v>
      </c>
      <c r="B2781" s="1" t="s">
        <v>40</v>
      </c>
      <c r="C2781" s="1" t="s">
        <v>41</v>
      </c>
      <c r="D2781" s="1">
        <v>30</v>
      </c>
      <c r="E2781" s="1">
        <v>20</v>
      </c>
      <c r="F2781">
        <f t="shared" si="1039"/>
        <v>1</v>
      </c>
      <c r="G2781">
        <f t="shared" si="1040"/>
        <v>0</v>
      </c>
      <c r="H2781" s="4">
        <v>2.5499999999999998</v>
      </c>
      <c r="I2781" s="4">
        <v>1.5714285714285698</v>
      </c>
      <c r="L2781" s="18">
        <f t="shared" si="1041"/>
        <v>30</v>
      </c>
      <c r="M2781" s="18">
        <f t="shared" si="1042"/>
        <v>60</v>
      </c>
      <c r="N2781" s="18" t="e">
        <f t="shared" si="1043"/>
        <v>#DIV/0!</v>
      </c>
      <c r="O2781" s="18" t="e">
        <f t="shared" si="1044"/>
        <v>#DIV/0!</v>
      </c>
      <c r="P2781" s="4">
        <f t="shared" si="1045"/>
        <v>201212</v>
      </c>
      <c r="Q2781" s="23">
        <f t="shared" si="1046"/>
        <v>2.5499999999999998</v>
      </c>
      <c r="R2781" s="23">
        <f t="shared" si="1047"/>
        <v>-2.3951612903225854</v>
      </c>
      <c r="S2781" s="22">
        <f t="shared" si="1048"/>
        <v>0.15483870967741442</v>
      </c>
      <c r="T2781" s="5">
        <f t="shared" si="1049"/>
        <v>0.61624649859943925</v>
      </c>
      <c r="W2781" s="5">
        <f t="shared" si="1050"/>
        <v>1.5499999999999998</v>
      </c>
      <c r="X2781" s="4">
        <f t="shared" si="1051"/>
        <v>-1</v>
      </c>
      <c r="AE2781" s="4" t="e">
        <f t="shared" si="1052"/>
        <v>#DIV/0!</v>
      </c>
    </row>
    <row r="2782" spans="1:31" x14ac:dyDescent="0.25">
      <c r="A2782" s="9">
        <v>41252</v>
      </c>
      <c r="B2782" s="1" t="s">
        <v>46</v>
      </c>
      <c r="C2782" s="1" t="s">
        <v>59</v>
      </c>
      <c r="D2782" s="1">
        <v>12</v>
      </c>
      <c r="E2782" s="1">
        <v>15</v>
      </c>
      <c r="F2782">
        <f t="shared" si="1039"/>
        <v>0</v>
      </c>
      <c r="G2782">
        <f t="shared" si="1040"/>
        <v>1</v>
      </c>
      <c r="H2782" s="4">
        <v>1.5405405405405399</v>
      </c>
      <c r="I2782" s="4">
        <v>2.65</v>
      </c>
      <c r="L2782" s="18">
        <f t="shared" si="1041"/>
        <v>60</v>
      </c>
      <c r="M2782" s="18">
        <f t="shared" si="1042"/>
        <v>35</v>
      </c>
      <c r="N2782" s="18" t="e">
        <f t="shared" si="1043"/>
        <v>#DIV/0!</v>
      </c>
      <c r="O2782" s="18" t="e">
        <f t="shared" si="1044"/>
        <v>#DIV/0!</v>
      </c>
      <c r="P2782" s="4">
        <f t="shared" si="1045"/>
        <v>201212</v>
      </c>
      <c r="Q2782" s="23">
        <f t="shared" si="1046"/>
        <v>0.58133605303416602</v>
      </c>
      <c r="R2782" s="23">
        <f t="shared" si="1047"/>
        <v>-2.4560606060606083</v>
      </c>
      <c r="S2782" s="22">
        <f t="shared" si="1048"/>
        <v>-1.8747245530264423</v>
      </c>
      <c r="T2782" s="5">
        <f t="shared" si="1049"/>
        <v>1.7201754385964918</v>
      </c>
      <c r="W2782" s="5">
        <f t="shared" si="1050"/>
        <v>-1</v>
      </c>
      <c r="X2782" s="4">
        <f t="shared" si="1051"/>
        <v>-1</v>
      </c>
      <c r="AE2782" s="4" t="e">
        <f t="shared" si="1052"/>
        <v>#DIV/0!</v>
      </c>
    </row>
    <row r="2783" spans="1:31" x14ac:dyDescent="0.25">
      <c r="A2783" s="9">
        <v>41249</v>
      </c>
      <c r="B2783" s="1" t="s">
        <v>54</v>
      </c>
      <c r="C2783" s="1" t="s">
        <v>35</v>
      </c>
      <c r="D2783" s="1">
        <v>13</v>
      </c>
      <c r="E2783" s="1">
        <v>26</v>
      </c>
      <c r="F2783">
        <f t="shared" si="1039"/>
        <v>0</v>
      </c>
      <c r="G2783">
        <f t="shared" si="1040"/>
        <v>1</v>
      </c>
      <c r="H2783" s="4">
        <v>5.5</v>
      </c>
      <c r="I2783" s="4">
        <v>1.1666666666666701</v>
      </c>
      <c r="L2783" s="18">
        <f t="shared" si="1041"/>
        <v>10</v>
      </c>
      <c r="M2783" s="18">
        <f t="shared" si="1042"/>
        <v>85</v>
      </c>
      <c r="N2783" s="18" t="e">
        <f t="shared" si="1043"/>
        <v>#DIV/0!</v>
      </c>
      <c r="O2783" s="18" t="e">
        <f t="shared" si="1044"/>
        <v>#DIV/0!</v>
      </c>
      <c r="P2783" s="4">
        <f t="shared" si="1045"/>
        <v>201212</v>
      </c>
      <c r="Q2783" s="23">
        <f t="shared" si="1046"/>
        <v>4.7142857142857002</v>
      </c>
      <c r="R2783" s="23">
        <f t="shared" si="1047"/>
        <v>-6.2222222222220998</v>
      </c>
      <c r="S2783" s="22">
        <f t="shared" si="1048"/>
        <v>-1.5079365079363996</v>
      </c>
      <c r="T2783" s="5">
        <f t="shared" si="1049"/>
        <v>0.21212121212121274</v>
      </c>
      <c r="W2783" s="5">
        <f t="shared" si="1050"/>
        <v>-1</v>
      </c>
      <c r="X2783" s="4">
        <f t="shared" si="1051"/>
        <v>-1</v>
      </c>
      <c r="AE2783" s="4" t="e">
        <f t="shared" si="1052"/>
        <v>#DIV/0!</v>
      </c>
    </row>
    <row r="2784" spans="1:31" x14ac:dyDescent="0.25">
      <c r="A2784" s="9">
        <v>41246</v>
      </c>
      <c r="B2784" s="1" t="s">
        <v>48</v>
      </c>
      <c r="C2784" s="1" t="s">
        <v>34</v>
      </c>
      <c r="D2784" s="1">
        <v>17</v>
      </c>
      <c r="E2784" s="1">
        <v>16</v>
      </c>
      <c r="F2784">
        <f t="shared" si="1039"/>
        <v>1</v>
      </c>
      <c r="G2784">
        <f t="shared" si="1040"/>
        <v>0</v>
      </c>
      <c r="H2784" s="4">
        <v>2.2000000000000002</v>
      </c>
      <c r="I2784" s="4">
        <v>1.71428571428571</v>
      </c>
      <c r="L2784" s="18">
        <f t="shared" si="1041"/>
        <v>40</v>
      </c>
      <c r="M2784" s="18">
        <f t="shared" si="1042"/>
        <v>55</v>
      </c>
      <c r="N2784" s="18" t="e">
        <f t="shared" si="1043"/>
        <v>#DIV/0!</v>
      </c>
      <c r="O2784" s="18" t="e">
        <f t="shared" si="1044"/>
        <v>#DIV/0!</v>
      </c>
      <c r="P2784" s="4">
        <f t="shared" si="1045"/>
        <v>201212</v>
      </c>
      <c r="Q2784" s="23">
        <f t="shared" si="1046"/>
        <v>2.2000000000000002</v>
      </c>
      <c r="R2784" s="23">
        <f t="shared" si="1047"/>
        <v>-2.2333333333333414</v>
      </c>
      <c r="S2784" s="22">
        <f t="shared" si="1048"/>
        <v>-3.3333333333341209E-2</v>
      </c>
      <c r="T2784" s="5">
        <f t="shared" si="1049"/>
        <v>0.77922077922077715</v>
      </c>
      <c r="W2784" s="5">
        <f t="shared" si="1050"/>
        <v>1.2000000000000002</v>
      </c>
      <c r="X2784" s="4">
        <f t="shared" si="1051"/>
        <v>-1</v>
      </c>
      <c r="AE2784" s="4" t="e">
        <f t="shared" si="1052"/>
        <v>#DIV/0!</v>
      </c>
    </row>
    <row r="2785" spans="1:31" x14ac:dyDescent="0.25">
      <c r="A2785" s="9">
        <v>41245</v>
      </c>
      <c r="B2785" s="1" t="s">
        <v>50</v>
      </c>
      <c r="C2785" s="1" t="s">
        <v>47</v>
      </c>
      <c r="D2785" s="1">
        <v>10</v>
      </c>
      <c r="E2785" s="1">
        <v>24</v>
      </c>
      <c r="F2785">
        <f t="shared" si="1039"/>
        <v>0</v>
      </c>
      <c r="G2785">
        <f t="shared" si="1040"/>
        <v>1</v>
      </c>
      <c r="H2785" s="4">
        <v>3.6</v>
      </c>
      <c r="I2785" s="4">
        <v>1.32258064516129</v>
      </c>
      <c r="L2785" s="18">
        <f t="shared" si="1041"/>
        <v>20</v>
      </c>
      <c r="M2785" s="18">
        <f t="shared" si="1042"/>
        <v>75</v>
      </c>
      <c r="N2785" s="18" t="e">
        <f t="shared" si="1043"/>
        <v>#DIV/0!</v>
      </c>
      <c r="O2785" s="18" t="e">
        <f t="shared" si="1044"/>
        <v>#DIV/0!</v>
      </c>
      <c r="P2785" s="4">
        <f t="shared" si="1045"/>
        <v>201212</v>
      </c>
      <c r="Q2785" s="23">
        <f t="shared" si="1046"/>
        <v>2.7219512195121958</v>
      </c>
      <c r="R2785" s="23">
        <f t="shared" si="1047"/>
        <v>-3.4846153846153873</v>
      </c>
      <c r="S2785" s="22">
        <f t="shared" si="1048"/>
        <v>-0.76266416510319157</v>
      </c>
      <c r="T2785" s="5">
        <f t="shared" si="1049"/>
        <v>0.36738351254480278</v>
      </c>
      <c r="W2785" s="5">
        <f t="shared" si="1050"/>
        <v>-1</v>
      </c>
      <c r="X2785" s="4">
        <f t="shared" si="1051"/>
        <v>-1</v>
      </c>
      <c r="AE2785" s="4" t="e">
        <f t="shared" si="1052"/>
        <v>#DIV/0!</v>
      </c>
    </row>
    <row r="2786" spans="1:31" x14ac:dyDescent="0.25">
      <c r="A2786" s="9">
        <v>41245</v>
      </c>
      <c r="B2786" s="1" t="s">
        <v>59</v>
      </c>
      <c r="C2786" s="1" t="s">
        <v>38</v>
      </c>
      <c r="D2786" s="1">
        <v>16</v>
      </c>
      <c r="E2786" s="1">
        <v>13</v>
      </c>
      <c r="F2786">
        <f t="shared" si="1039"/>
        <v>1</v>
      </c>
      <c r="G2786">
        <f t="shared" si="1040"/>
        <v>0</v>
      </c>
      <c r="H2786" s="4">
        <v>4.0999999999999996</v>
      </c>
      <c r="I2786" s="4">
        <v>1.27027027027027</v>
      </c>
      <c r="L2786" s="18">
        <f t="shared" si="1041"/>
        <v>20</v>
      </c>
      <c r="M2786" s="18">
        <f t="shared" si="1042"/>
        <v>75</v>
      </c>
      <c r="N2786" s="18" t="e">
        <f t="shared" si="1043"/>
        <v>#DIV/0!</v>
      </c>
      <c r="O2786" s="18" t="e">
        <f t="shared" si="1044"/>
        <v>#DIV/0!</v>
      </c>
      <c r="P2786" s="4">
        <f t="shared" si="1045"/>
        <v>201212</v>
      </c>
      <c r="Q2786" s="23">
        <f t="shared" si="1046"/>
        <v>4.0999999999999996</v>
      </c>
      <c r="R2786" s="23">
        <f t="shared" si="1047"/>
        <v>-4.0225806451612947</v>
      </c>
      <c r="S2786" s="22">
        <f t="shared" si="1048"/>
        <v>7.741935483870499E-2</v>
      </c>
      <c r="T2786" s="5">
        <f t="shared" si="1049"/>
        <v>0.30982201713909024</v>
      </c>
      <c r="W2786" s="5">
        <f t="shared" si="1050"/>
        <v>3.0999999999999996</v>
      </c>
      <c r="X2786" s="4">
        <f t="shared" si="1051"/>
        <v>-1</v>
      </c>
      <c r="AE2786" s="4" t="e">
        <f t="shared" si="1052"/>
        <v>#DIV/0!</v>
      </c>
    </row>
    <row r="2787" spans="1:31" x14ac:dyDescent="0.25">
      <c r="A2787" s="9">
        <v>41245</v>
      </c>
      <c r="B2787" s="1" t="s">
        <v>64</v>
      </c>
      <c r="C2787" s="1" t="s">
        <v>44</v>
      </c>
      <c r="D2787" s="1">
        <v>13</v>
      </c>
      <c r="E2787" s="1">
        <v>20</v>
      </c>
      <c r="F2787">
        <f t="shared" si="1039"/>
        <v>0</v>
      </c>
      <c r="G2787">
        <f t="shared" si="1040"/>
        <v>1</v>
      </c>
      <c r="H2787" s="4">
        <v>1.9090909090909101</v>
      </c>
      <c r="I2787" s="4">
        <v>1.9090909090909101</v>
      </c>
      <c r="L2787" s="18">
        <f t="shared" si="1041"/>
        <v>50</v>
      </c>
      <c r="M2787" s="18">
        <f t="shared" si="1042"/>
        <v>50</v>
      </c>
      <c r="N2787" s="18" t="e">
        <f t="shared" si="1043"/>
        <v>#DIV/0!</v>
      </c>
      <c r="O2787" s="18" t="e">
        <f t="shared" si="1044"/>
        <v>#DIV/0!</v>
      </c>
      <c r="P2787" s="4">
        <f t="shared" si="1045"/>
        <v>201212</v>
      </c>
      <c r="Q2787" s="23">
        <f t="shared" si="1046"/>
        <v>1</v>
      </c>
      <c r="R2787" s="23">
        <f t="shared" si="1047"/>
        <v>-2.1999999999999975</v>
      </c>
      <c r="S2787" s="22">
        <f t="shared" si="1048"/>
        <v>-1.1999999999999975</v>
      </c>
      <c r="T2787" s="5">
        <f t="shared" si="1049"/>
        <v>1</v>
      </c>
      <c r="W2787" s="5">
        <f t="shared" si="1050"/>
        <v>-1</v>
      </c>
      <c r="X2787" s="4">
        <f t="shared" si="1051"/>
        <v>-1</v>
      </c>
      <c r="AE2787" s="4" t="e">
        <f t="shared" si="1052"/>
        <v>#DIV/0!</v>
      </c>
    </row>
    <row r="2788" spans="1:31" x14ac:dyDescent="0.25">
      <c r="A2788" s="9">
        <v>41245</v>
      </c>
      <c r="B2788" s="1" t="s">
        <v>54</v>
      </c>
      <c r="C2788" s="1" t="s">
        <v>58</v>
      </c>
      <c r="D2788" s="1">
        <v>17</v>
      </c>
      <c r="E2788" s="1">
        <v>20</v>
      </c>
      <c r="F2788">
        <f t="shared" si="1039"/>
        <v>0</v>
      </c>
      <c r="G2788">
        <f t="shared" si="1040"/>
        <v>1</v>
      </c>
      <c r="H2788" s="4">
        <v>2.2000000000000002</v>
      </c>
      <c r="I2788" s="4">
        <v>1.71428571428571</v>
      </c>
      <c r="L2788" s="18">
        <f t="shared" si="1041"/>
        <v>40</v>
      </c>
      <c r="M2788" s="18">
        <f t="shared" si="1042"/>
        <v>55</v>
      </c>
      <c r="N2788" s="18" t="e">
        <f t="shared" si="1043"/>
        <v>#DIV/0!</v>
      </c>
      <c r="O2788" s="18" t="e">
        <f t="shared" si="1044"/>
        <v>#DIV/0!</v>
      </c>
      <c r="P2788" s="4">
        <f t="shared" si="1045"/>
        <v>201212</v>
      </c>
      <c r="Q2788" s="23">
        <f t="shared" si="1046"/>
        <v>1.2833333333333368</v>
      </c>
      <c r="R2788" s="23">
        <f t="shared" si="1047"/>
        <v>-2.2333333333333414</v>
      </c>
      <c r="S2788" s="22">
        <f t="shared" si="1048"/>
        <v>-0.95000000000000462</v>
      </c>
      <c r="T2788" s="5">
        <f t="shared" si="1049"/>
        <v>0.77922077922077715</v>
      </c>
      <c r="W2788" s="5">
        <f t="shared" si="1050"/>
        <v>-1</v>
      </c>
      <c r="X2788" s="4">
        <f t="shared" si="1051"/>
        <v>-1</v>
      </c>
      <c r="AE2788" s="4" t="e">
        <f t="shared" si="1052"/>
        <v>#DIV/0!</v>
      </c>
    </row>
    <row r="2789" spans="1:31" x14ac:dyDescent="0.25">
      <c r="A2789" s="9">
        <v>41245</v>
      </c>
      <c r="B2789" s="1" t="s">
        <v>53</v>
      </c>
      <c r="C2789" s="1" t="s">
        <v>63</v>
      </c>
      <c r="D2789" s="1">
        <v>7</v>
      </c>
      <c r="E2789" s="1">
        <v>6</v>
      </c>
      <c r="F2789">
        <f t="shared" si="1039"/>
        <v>1</v>
      </c>
      <c r="G2789">
        <f t="shared" si="1040"/>
        <v>0</v>
      </c>
      <c r="H2789" s="4">
        <v>1.37037037037037</v>
      </c>
      <c r="I2789" s="4">
        <v>3.3</v>
      </c>
      <c r="L2789" s="18">
        <f t="shared" si="1041"/>
        <v>70</v>
      </c>
      <c r="M2789" s="18">
        <f t="shared" si="1042"/>
        <v>30</v>
      </c>
      <c r="N2789" s="18" t="e">
        <f t="shared" si="1043"/>
        <v>#DIV/0!</v>
      </c>
      <c r="O2789" s="18" t="e">
        <f t="shared" si="1044"/>
        <v>#DIV/0!</v>
      </c>
      <c r="P2789" s="4">
        <f t="shared" si="1045"/>
        <v>201212</v>
      </c>
      <c r="Q2789" s="23">
        <f t="shared" si="1046"/>
        <v>1.37037037037037</v>
      </c>
      <c r="R2789" s="23">
        <f t="shared" si="1047"/>
        <v>-3.1347826086956547</v>
      </c>
      <c r="S2789" s="22">
        <f t="shared" si="1048"/>
        <v>-1.7644122383252847</v>
      </c>
      <c r="T2789" s="5">
        <f t="shared" si="1049"/>
        <v>2.4081081081081086</v>
      </c>
      <c r="W2789" s="5">
        <f t="shared" si="1050"/>
        <v>0.37037037037037002</v>
      </c>
      <c r="X2789" s="4">
        <f t="shared" si="1051"/>
        <v>-1</v>
      </c>
      <c r="AE2789" s="4" t="e">
        <f t="shared" si="1052"/>
        <v>#DIV/0!</v>
      </c>
    </row>
    <row r="2790" spans="1:31" x14ac:dyDescent="0.25">
      <c r="A2790" s="9">
        <v>41245</v>
      </c>
      <c r="B2790" s="1" t="s">
        <v>51</v>
      </c>
      <c r="C2790" s="1" t="s">
        <v>52</v>
      </c>
      <c r="D2790" s="1">
        <v>16</v>
      </c>
      <c r="E2790" s="1">
        <v>23</v>
      </c>
      <c r="F2790">
        <f t="shared" si="1039"/>
        <v>0</v>
      </c>
      <c r="G2790">
        <f t="shared" si="1040"/>
        <v>1</v>
      </c>
      <c r="H2790" s="4">
        <v>3.9</v>
      </c>
      <c r="I2790" s="4">
        <v>1.28571428571429</v>
      </c>
      <c r="L2790" s="18">
        <f t="shared" si="1041"/>
        <v>20</v>
      </c>
      <c r="M2790" s="18">
        <f t="shared" si="1042"/>
        <v>75</v>
      </c>
      <c r="N2790" s="18" t="e">
        <f t="shared" si="1043"/>
        <v>#DIV/0!</v>
      </c>
      <c r="O2790" s="18" t="e">
        <f t="shared" si="1044"/>
        <v>#DIV/0!</v>
      </c>
      <c r="P2790" s="4">
        <f t="shared" si="1045"/>
        <v>201212</v>
      </c>
      <c r="Q2790" s="23">
        <f t="shared" si="1046"/>
        <v>3.033333333333323</v>
      </c>
      <c r="R2790" s="23">
        <f t="shared" si="1047"/>
        <v>-3.8448275862068435</v>
      </c>
      <c r="S2790" s="22">
        <f t="shared" si="1048"/>
        <v>-0.81149425287352051</v>
      </c>
      <c r="T2790" s="5">
        <f t="shared" si="1049"/>
        <v>0.32967032967033078</v>
      </c>
      <c r="W2790" s="5">
        <f t="shared" si="1050"/>
        <v>-1</v>
      </c>
      <c r="X2790" s="4">
        <f t="shared" si="1051"/>
        <v>-1</v>
      </c>
      <c r="AE2790" s="4" t="e">
        <f t="shared" si="1052"/>
        <v>#DIV/0!</v>
      </c>
    </row>
    <row r="2791" spans="1:31" x14ac:dyDescent="0.25">
      <c r="A2791" s="9">
        <v>41245</v>
      </c>
      <c r="B2791" s="1" t="s">
        <v>49</v>
      </c>
      <c r="C2791" s="1" t="s">
        <v>40</v>
      </c>
      <c r="D2791" s="1">
        <v>27</v>
      </c>
      <c r="E2791" s="1">
        <v>21</v>
      </c>
      <c r="F2791">
        <f t="shared" si="1039"/>
        <v>1</v>
      </c>
      <c r="G2791">
        <f t="shared" si="1040"/>
        <v>0</v>
      </c>
      <c r="H2791" s="4">
        <v>3</v>
      </c>
      <c r="I2791" s="4">
        <v>1.4166666666666701</v>
      </c>
      <c r="L2791" s="18">
        <f t="shared" si="1041"/>
        <v>30</v>
      </c>
      <c r="M2791" s="18">
        <f t="shared" si="1042"/>
        <v>70</v>
      </c>
      <c r="N2791" s="18" t="e">
        <f t="shared" si="1043"/>
        <v>#DIV/0!</v>
      </c>
      <c r="O2791" s="18" t="e">
        <f t="shared" si="1044"/>
        <v>#DIV/0!</v>
      </c>
      <c r="P2791" s="4">
        <f t="shared" si="1045"/>
        <v>201212</v>
      </c>
      <c r="Q2791" s="23">
        <f t="shared" si="1046"/>
        <v>3</v>
      </c>
      <c r="R2791" s="23">
        <f t="shared" si="1047"/>
        <v>-2.8999999999999804</v>
      </c>
      <c r="S2791" s="22">
        <f t="shared" si="1048"/>
        <v>0.10000000000001963</v>
      </c>
      <c r="T2791" s="5">
        <f t="shared" si="1049"/>
        <v>0.47222222222222338</v>
      </c>
      <c r="W2791" s="5">
        <f t="shared" si="1050"/>
        <v>2</v>
      </c>
      <c r="X2791" s="4">
        <f t="shared" si="1051"/>
        <v>-1</v>
      </c>
      <c r="AE2791" s="4" t="e">
        <f t="shared" si="1052"/>
        <v>#DIV/0!</v>
      </c>
    </row>
    <row r="2792" spans="1:31" x14ac:dyDescent="0.25">
      <c r="A2792" s="9">
        <v>41245</v>
      </c>
      <c r="B2792" s="1" t="s">
        <v>62</v>
      </c>
      <c r="C2792" s="1" t="s">
        <v>60</v>
      </c>
      <c r="D2792" s="1">
        <v>23</v>
      </c>
      <c r="E2792" s="1">
        <v>14</v>
      </c>
      <c r="F2792">
        <f t="shared" si="1039"/>
        <v>1</v>
      </c>
      <c r="G2792">
        <f t="shared" si="1040"/>
        <v>0</v>
      </c>
      <c r="H2792" s="4">
        <v>1.27027027027027</v>
      </c>
      <c r="I2792" s="4">
        <v>4.0999999999999996</v>
      </c>
      <c r="L2792" s="18">
        <f t="shared" si="1041"/>
        <v>70</v>
      </c>
      <c r="M2792" s="18">
        <f t="shared" si="1042"/>
        <v>20</v>
      </c>
      <c r="N2792" s="18" t="e">
        <f t="shared" si="1043"/>
        <v>#DIV/0!</v>
      </c>
      <c r="O2792" s="18" t="e">
        <f t="shared" si="1044"/>
        <v>#DIV/0!</v>
      </c>
      <c r="P2792" s="4">
        <f t="shared" si="1045"/>
        <v>201212</v>
      </c>
      <c r="Q2792" s="23">
        <f t="shared" si="1046"/>
        <v>1.27027027027027</v>
      </c>
      <c r="R2792" s="23">
        <f t="shared" si="1047"/>
        <v>-4.0225806451612947</v>
      </c>
      <c r="S2792" s="22">
        <f t="shared" si="1048"/>
        <v>-2.7523103748910245</v>
      </c>
      <c r="T2792" s="5">
        <f t="shared" si="1049"/>
        <v>3.2276595744680856</v>
      </c>
      <c r="W2792" s="5">
        <f t="shared" si="1050"/>
        <v>0.27027027027026995</v>
      </c>
      <c r="X2792" s="4">
        <f t="shared" si="1051"/>
        <v>-1</v>
      </c>
      <c r="AE2792" s="4" t="e">
        <f t="shared" si="1052"/>
        <v>#DIV/0!</v>
      </c>
    </row>
    <row r="2793" spans="1:31" x14ac:dyDescent="0.25">
      <c r="A2793" s="9">
        <v>41245</v>
      </c>
      <c r="B2793" s="1" t="s">
        <v>33</v>
      </c>
      <c r="C2793" s="1" t="s">
        <v>36</v>
      </c>
      <c r="D2793" s="1">
        <v>33</v>
      </c>
      <c r="E2793" s="1">
        <v>35</v>
      </c>
      <c r="F2793">
        <f t="shared" si="1039"/>
        <v>0</v>
      </c>
      <c r="G2793">
        <f t="shared" si="1040"/>
        <v>1</v>
      </c>
      <c r="H2793" s="4">
        <v>1.3076923076923099</v>
      </c>
      <c r="I2793" s="4">
        <v>3.65</v>
      </c>
      <c r="L2793" s="18">
        <f t="shared" si="1041"/>
        <v>70</v>
      </c>
      <c r="M2793" s="18">
        <f t="shared" si="1042"/>
        <v>25</v>
      </c>
      <c r="N2793" s="18" t="e">
        <f t="shared" si="1043"/>
        <v>#DIV/0!</v>
      </c>
      <c r="O2793" s="18" t="e">
        <f t="shared" si="1044"/>
        <v>#DIV/0!</v>
      </c>
      <c r="P2793" s="4">
        <f t="shared" si="1045"/>
        <v>201212</v>
      </c>
      <c r="Q2793" s="23">
        <f t="shared" si="1046"/>
        <v>0.35827186512118081</v>
      </c>
      <c r="R2793" s="23">
        <f t="shared" si="1047"/>
        <v>-3.6273584905660141</v>
      </c>
      <c r="S2793" s="22">
        <f t="shared" si="1048"/>
        <v>-3.2690866254448334</v>
      </c>
      <c r="T2793" s="5">
        <f t="shared" si="1049"/>
        <v>2.7911764705882303</v>
      </c>
      <c r="W2793" s="5">
        <f t="shared" si="1050"/>
        <v>-1</v>
      </c>
      <c r="X2793" s="4">
        <f t="shared" si="1051"/>
        <v>-1</v>
      </c>
      <c r="AE2793" s="4" t="e">
        <f t="shared" si="1052"/>
        <v>#DIV/0!</v>
      </c>
    </row>
    <row r="2794" spans="1:31" x14ac:dyDescent="0.25">
      <c r="A2794" s="9">
        <v>41245</v>
      </c>
      <c r="B2794" s="1" t="s">
        <v>35</v>
      </c>
      <c r="C2794" s="1" t="s">
        <v>39</v>
      </c>
      <c r="D2794" s="1">
        <v>31</v>
      </c>
      <c r="E2794" s="1">
        <v>23</v>
      </c>
      <c r="F2794">
        <f t="shared" si="1039"/>
        <v>1</v>
      </c>
      <c r="G2794">
        <f t="shared" si="1040"/>
        <v>0</v>
      </c>
      <c r="H2794" s="4">
        <v>1.25</v>
      </c>
      <c r="I2794" s="4">
        <v>4.3</v>
      </c>
      <c r="L2794" s="18">
        <f t="shared" si="1041"/>
        <v>80</v>
      </c>
      <c r="M2794" s="18">
        <f t="shared" si="1042"/>
        <v>20</v>
      </c>
      <c r="N2794" s="18" t="e">
        <f t="shared" si="1043"/>
        <v>#DIV/0!</v>
      </c>
      <c r="O2794" s="18" t="e">
        <f t="shared" si="1044"/>
        <v>#DIV/0!</v>
      </c>
      <c r="P2794" s="4">
        <f t="shared" si="1045"/>
        <v>201212</v>
      </c>
      <c r="Q2794" s="23">
        <f t="shared" si="1046"/>
        <v>1.25</v>
      </c>
      <c r="R2794" s="23">
        <f t="shared" si="1047"/>
        <v>-4.3030303030303028</v>
      </c>
      <c r="S2794" s="22">
        <f t="shared" si="1048"/>
        <v>-3.0530303030303028</v>
      </c>
      <c r="T2794" s="5">
        <f t="shared" si="1049"/>
        <v>3.44</v>
      </c>
      <c r="W2794" s="5">
        <f t="shared" si="1050"/>
        <v>0.25</v>
      </c>
      <c r="X2794" s="4">
        <f t="shared" si="1051"/>
        <v>-1</v>
      </c>
      <c r="AE2794" s="4" t="e">
        <f t="shared" si="1052"/>
        <v>#DIV/0!</v>
      </c>
    </row>
    <row r="2795" spans="1:31" x14ac:dyDescent="0.25">
      <c r="A2795" s="9">
        <v>41245</v>
      </c>
      <c r="B2795" s="1" t="s">
        <v>37</v>
      </c>
      <c r="C2795" s="1" t="s">
        <v>55</v>
      </c>
      <c r="D2795" s="1">
        <v>38</v>
      </c>
      <c r="E2795" s="1">
        <v>33</v>
      </c>
      <c r="F2795">
        <f t="shared" si="1039"/>
        <v>1</v>
      </c>
      <c r="G2795">
        <f t="shared" si="1040"/>
        <v>0</v>
      </c>
      <c r="H2795" s="4">
        <v>1.1666666666666701</v>
      </c>
      <c r="I2795" s="4">
        <v>5.5</v>
      </c>
      <c r="L2795" s="18">
        <f t="shared" si="1041"/>
        <v>80</v>
      </c>
      <c r="M2795" s="18">
        <f t="shared" si="1042"/>
        <v>15</v>
      </c>
      <c r="N2795" s="18" t="e">
        <f t="shared" si="1043"/>
        <v>#DIV/0!</v>
      </c>
      <c r="O2795" s="18" t="e">
        <f t="shared" si="1044"/>
        <v>#DIV/0!</v>
      </c>
      <c r="P2795" s="4">
        <f t="shared" si="1045"/>
        <v>201212</v>
      </c>
      <c r="Q2795" s="23">
        <f t="shared" si="1046"/>
        <v>1.1666666666666701</v>
      </c>
      <c r="R2795" s="23">
        <f t="shared" si="1047"/>
        <v>-6.2222222222220998</v>
      </c>
      <c r="S2795" s="22">
        <f t="shared" si="1048"/>
        <v>-5.0555555555554292</v>
      </c>
      <c r="T2795" s="5">
        <f t="shared" si="1049"/>
        <v>4.7142857142857002</v>
      </c>
      <c r="W2795" s="5">
        <f t="shared" si="1050"/>
        <v>0.16666666666667007</v>
      </c>
      <c r="X2795" s="4">
        <f t="shared" si="1051"/>
        <v>-1</v>
      </c>
      <c r="AE2795" s="4" t="e">
        <f t="shared" si="1052"/>
        <v>#DIV/0!</v>
      </c>
    </row>
    <row r="2796" spans="1:31" x14ac:dyDescent="0.25">
      <c r="A2796" s="9">
        <v>41245</v>
      </c>
      <c r="B2796" s="1" t="s">
        <v>45</v>
      </c>
      <c r="C2796" s="1" t="s">
        <v>61</v>
      </c>
      <c r="D2796" s="1">
        <v>17</v>
      </c>
      <c r="E2796" s="1">
        <v>23</v>
      </c>
      <c r="F2796">
        <f t="shared" si="1039"/>
        <v>0</v>
      </c>
      <c r="G2796">
        <f t="shared" si="1040"/>
        <v>1</v>
      </c>
      <c r="H2796" s="4">
        <v>1.60606060606061</v>
      </c>
      <c r="I2796" s="4">
        <v>2.4500000000000002</v>
      </c>
      <c r="L2796" s="18">
        <f t="shared" si="1041"/>
        <v>60</v>
      </c>
      <c r="M2796" s="18">
        <f t="shared" si="1042"/>
        <v>40</v>
      </c>
      <c r="N2796" s="18" t="e">
        <f t="shared" si="1043"/>
        <v>#DIV/0!</v>
      </c>
      <c r="O2796" s="18" t="e">
        <f t="shared" si="1044"/>
        <v>#DIV/0!</v>
      </c>
      <c r="P2796" s="4">
        <f t="shared" si="1045"/>
        <v>201212</v>
      </c>
      <c r="Q2796" s="23">
        <f t="shared" si="1046"/>
        <v>0.65553494124922851</v>
      </c>
      <c r="R2796" s="23">
        <f t="shared" si="1047"/>
        <v>-2.3396551724137824</v>
      </c>
      <c r="S2796" s="22">
        <f t="shared" si="1048"/>
        <v>-1.6841202311645538</v>
      </c>
      <c r="T2796" s="5">
        <f t="shared" si="1049"/>
        <v>1.5254716981132039</v>
      </c>
      <c r="W2796" s="5">
        <f t="shared" si="1050"/>
        <v>-1</v>
      </c>
      <c r="X2796" s="4">
        <f t="shared" si="1051"/>
        <v>-1</v>
      </c>
      <c r="AE2796" s="4" t="e">
        <f t="shared" si="1052"/>
        <v>#DIV/0!</v>
      </c>
    </row>
    <row r="2797" spans="1:31" x14ac:dyDescent="0.25">
      <c r="A2797" s="9">
        <v>41245</v>
      </c>
      <c r="B2797" s="1" t="s">
        <v>46</v>
      </c>
      <c r="C2797" s="1" t="s">
        <v>56</v>
      </c>
      <c r="D2797" s="1">
        <v>34</v>
      </c>
      <c r="E2797" s="1">
        <v>18</v>
      </c>
      <c r="F2797">
        <f t="shared" si="1039"/>
        <v>1</v>
      </c>
      <c r="G2797">
        <f t="shared" si="1040"/>
        <v>0</v>
      </c>
      <c r="H2797" s="4">
        <v>1.3773584905660399</v>
      </c>
      <c r="I2797" s="4">
        <v>3.25</v>
      </c>
      <c r="L2797" s="18">
        <f t="shared" si="1041"/>
        <v>70</v>
      </c>
      <c r="M2797" s="18">
        <f t="shared" si="1042"/>
        <v>30</v>
      </c>
      <c r="N2797" s="18" t="e">
        <f t="shared" si="1043"/>
        <v>#DIV/0!</v>
      </c>
      <c r="O2797" s="18" t="e">
        <f t="shared" si="1044"/>
        <v>#DIV/0!</v>
      </c>
      <c r="P2797" s="4">
        <f t="shared" si="1045"/>
        <v>201212</v>
      </c>
      <c r="Q2797" s="23">
        <f t="shared" si="1046"/>
        <v>1.3773584905660399</v>
      </c>
      <c r="R2797" s="23">
        <f t="shared" si="1047"/>
        <v>-3.094444444444429</v>
      </c>
      <c r="S2797" s="22">
        <f t="shared" si="1048"/>
        <v>-1.7170859538783891</v>
      </c>
      <c r="T2797" s="5">
        <f t="shared" si="1049"/>
        <v>2.3595890410958869</v>
      </c>
      <c r="W2797" s="5">
        <f t="shared" si="1050"/>
        <v>0.37735849056603987</v>
      </c>
      <c r="X2797" s="4">
        <f t="shared" si="1051"/>
        <v>-1</v>
      </c>
      <c r="AE2797" s="4" t="e">
        <f t="shared" si="1052"/>
        <v>#DIV/0!</v>
      </c>
    </row>
    <row r="2798" spans="1:31" x14ac:dyDescent="0.25">
      <c r="A2798" s="9">
        <v>41245</v>
      </c>
      <c r="B2798" s="1" t="s">
        <v>43</v>
      </c>
      <c r="C2798" s="1" t="s">
        <v>57</v>
      </c>
      <c r="D2798" s="1">
        <v>20</v>
      </c>
      <c r="E2798" s="1">
        <v>23</v>
      </c>
      <c r="F2798">
        <f t="shared" si="1039"/>
        <v>0</v>
      </c>
      <c r="G2798">
        <f t="shared" si="1040"/>
        <v>1</v>
      </c>
      <c r="H2798" s="4">
        <v>1.3030303030303001</v>
      </c>
      <c r="I2798" s="4">
        <v>3.7</v>
      </c>
      <c r="L2798" s="18">
        <f t="shared" si="1041"/>
        <v>70</v>
      </c>
      <c r="M2798" s="18">
        <f t="shared" si="1042"/>
        <v>25</v>
      </c>
      <c r="N2798" s="18" t="e">
        <f t="shared" si="1043"/>
        <v>#DIV/0!</v>
      </c>
      <c r="O2798" s="18" t="e">
        <f t="shared" si="1044"/>
        <v>#DIV/0!</v>
      </c>
      <c r="P2798" s="4">
        <f t="shared" si="1045"/>
        <v>201212</v>
      </c>
      <c r="Q2798" s="23">
        <f t="shared" si="1046"/>
        <v>0.35217035217035136</v>
      </c>
      <c r="R2798" s="23">
        <f t="shared" si="1047"/>
        <v>-3.670370370370402</v>
      </c>
      <c r="S2798" s="22">
        <f t="shared" si="1048"/>
        <v>-3.3182000182000508</v>
      </c>
      <c r="T2798" s="5">
        <f t="shared" si="1049"/>
        <v>2.8395348837209369</v>
      </c>
      <c r="W2798" s="5">
        <f t="shared" si="1050"/>
        <v>-1</v>
      </c>
      <c r="X2798" s="4">
        <f t="shared" si="1051"/>
        <v>-1</v>
      </c>
      <c r="AE2798" s="4" t="e">
        <f t="shared" si="1052"/>
        <v>#DIV/0!</v>
      </c>
    </row>
    <row r="2799" spans="1:31" x14ac:dyDescent="0.25">
      <c r="A2799" s="9">
        <v>41242</v>
      </c>
      <c r="B2799" s="1" t="s">
        <v>41</v>
      </c>
      <c r="C2799" s="1" t="s">
        <v>42</v>
      </c>
      <c r="D2799" s="1">
        <v>23</v>
      </c>
      <c r="E2799" s="1">
        <v>13</v>
      </c>
      <c r="F2799">
        <f t="shared" si="1039"/>
        <v>1</v>
      </c>
      <c r="G2799">
        <f t="shared" si="1040"/>
        <v>0</v>
      </c>
      <c r="H2799" s="4">
        <v>1.5128205128205101</v>
      </c>
      <c r="I2799" s="4">
        <v>2.7</v>
      </c>
      <c r="L2799" s="18">
        <f t="shared" si="1041"/>
        <v>60</v>
      </c>
      <c r="M2799" s="18">
        <f t="shared" si="1042"/>
        <v>35</v>
      </c>
      <c r="N2799" s="18" t="e">
        <f t="shared" si="1043"/>
        <v>#DIV/0!</v>
      </c>
      <c r="O2799" s="18" t="e">
        <f t="shared" si="1044"/>
        <v>#DIV/0!</v>
      </c>
      <c r="P2799" s="4">
        <f t="shared" si="1045"/>
        <v>201211</v>
      </c>
      <c r="Q2799" s="23">
        <f t="shared" si="1046"/>
        <v>1.5128205128205101</v>
      </c>
      <c r="R2799" s="23">
        <f t="shared" si="1047"/>
        <v>-2.5382352941176576</v>
      </c>
      <c r="S2799" s="22">
        <f t="shared" si="1048"/>
        <v>-1.0254147812971475</v>
      </c>
      <c r="T2799" s="5">
        <f t="shared" si="1049"/>
        <v>1.7847457627118677</v>
      </c>
      <c r="W2799" s="5">
        <f t="shared" si="1050"/>
        <v>0.51282051282051011</v>
      </c>
      <c r="X2799" s="4">
        <f t="shared" si="1051"/>
        <v>-1</v>
      </c>
      <c r="AE2799" s="4" t="e">
        <f t="shared" si="1052"/>
        <v>#DIV/0!</v>
      </c>
    </row>
    <row r="2800" spans="1:31" x14ac:dyDescent="0.25">
      <c r="A2800" s="9">
        <v>41239</v>
      </c>
      <c r="B2800" s="1" t="s">
        <v>55</v>
      </c>
      <c r="C2800" s="1" t="s">
        <v>40</v>
      </c>
      <c r="D2800" s="1">
        <v>22</v>
      </c>
      <c r="E2800" s="1">
        <v>30</v>
      </c>
      <c r="F2800">
        <f t="shared" si="1039"/>
        <v>0</v>
      </c>
      <c r="G2800">
        <f t="shared" si="1040"/>
        <v>1</v>
      </c>
      <c r="H2800" s="4">
        <v>2.5</v>
      </c>
      <c r="I2800" s="4">
        <v>1.5882352941176499</v>
      </c>
      <c r="L2800" s="18">
        <f t="shared" si="1041"/>
        <v>40</v>
      </c>
      <c r="M2800" s="18">
        <f t="shared" si="1042"/>
        <v>60</v>
      </c>
      <c r="N2800" s="18" t="e">
        <f t="shared" si="1043"/>
        <v>#DIV/0!</v>
      </c>
      <c r="O2800" s="18" t="e">
        <f t="shared" si="1044"/>
        <v>#DIV/0!</v>
      </c>
      <c r="P2800" s="4">
        <f t="shared" si="1045"/>
        <v>201211</v>
      </c>
      <c r="Q2800" s="23">
        <f t="shared" si="1046"/>
        <v>1.5740740740740713</v>
      </c>
      <c r="R2800" s="23">
        <f t="shared" si="1047"/>
        <v>-2.3666666666666587</v>
      </c>
      <c r="S2800" s="22">
        <f t="shared" si="1048"/>
        <v>-0.79259259259258741</v>
      </c>
      <c r="T2800" s="5">
        <f t="shared" si="1049"/>
        <v>0.6352941176470599</v>
      </c>
      <c r="W2800" s="5">
        <f t="shared" si="1050"/>
        <v>-1</v>
      </c>
      <c r="X2800" s="4">
        <f t="shared" si="1051"/>
        <v>-1</v>
      </c>
      <c r="AE2800" s="4" t="e">
        <f t="shared" si="1052"/>
        <v>#DIV/0!</v>
      </c>
    </row>
    <row r="2801" spans="1:31" x14ac:dyDescent="0.25">
      <c r="A2801" s="9">
        <v>41238</v>
      </c>
      <c r="B2801" s="1" t="s">
        <v>39</v>
      </c>
      <c r="C2801" s="1" t="s">
        <v>41</v>
      </c>
      <c r="D2801" s="1">
        <v>23</v>
      </c>
      <c r="E2801" s="1">
        <v>24</v>
      </c>
      <c r="F2801">
        <f t="shared" si="1039"/>
        <v>0</v>
      </c>
      <c r="G2801">
        <f t="shared" si="1040"/>
        <v>1</v>
      </c>
      <c r="H2801" s="4">
        <v>2</v>
      </c>
      <c r="I2801" s="4">
        <v>1.8333333333333299</v>
      </c>
      <c r="L2801" s="18">
        <f t="shared" si="1041"/>
        <v>50</v>
      </c>
      <c r="M2801" s="18">
        <f t="shared" si="1042"/>
        <v>50</v>
      </c>
      <c r="N2801" s="18" t="e">
        <f t="shared" si="1043"/>
        <v>#DIV/0!</v>
      </c>
      <c r="O2801" s="18" t="e">
        <f t="shared" si="1044"/>
        <v>#DIV/0!</v>
      </c>
      <c r="P2801" s="4">
        <f t="shared" si="1045"/>
        <v>201211</v>
      </c>
      <c r="Q2801" s="23">
        <f t="shared" si="1046"/>
        <v>1.0909090909090928</v>
      </c>
      <c r="R2801" s="23">
        <f t="shared" si="1047"/>
        <v>-2.2000000000000046</v>
      </c>
      <c r="S2801" s="22">
        <f t="shared" si="1048"/>
        <v>-1.1090909090909118</v>
      </c>
      <c r="T2801" s="5">
        <f t="shared" si="1049"/>
        <v>0.91666666666666496</v>
      </c>
      <c r="W2801" s="5">
        <f t="shared" si="1050"/>
        <v>-1</v>
      </c>
      <c r="X2801" s="4">
        <f t="shared" si="1051"/>
        <v>-1</v>
      </c>
      <c r="AE2801" s="4" t="e">
        <f t="shared" si="1052"/>
        <v>#DIV/0!</v>
      </c>
    </row>
    <row r="2802" spans="1:31" x14ac:dyDescent="0.25">
      <c r="A2802" s="9">
        <v>41238</v>
      </c>
      <c r="B2802" s="1" t="s">
        <v>64</v>
      </c>
      <c r="C2802" s="1" t="s">
        <v>43</v>
      </c>
      <c r="D2802" s="1">
        <v>13</v>
      </c>
      <c r="E2802" s="1">
        <v>16</v>
      </c>
      <c r="F2802">
        <f t="shared" si="1039"/>
        <v>0</v>
      </c>
      <c r="G2802">
        <f t="shared" si="1040"/>
        <v>1</v>
      </c>
      <c r="H2802" s="4">
        <v>2</v>
      </c>
      <c r="I2802" s="4">
        <v>1.8333333333333299</v>
      </c>
      <c r="L2802" s="18">
        <f t="shared" si="1041"/>
        <v>50</v>
      </c>
      <c r="M2802" s="18">
        <f t="shared" si="1042"/>
        <v>50</v>
      </c>
      <c r="N2802" s="18" t="e">
        <f t="shared" si="1043"/>
        <v>#DIV/0!</v>
      </c>
      <c r="O2802" s="18" t="e">
        <f t="shared" si="1044"/>
        <v>#DIV/0!</v>
      </c>
      <c r="P2802" s="4">
        <f t="shared" si="1045"/>
        <v>201211</v>
      </c>
      <c r="Q2802" s="23">
        <f t="shared" si="1046"/>
        <v>1.0909090909090928</v>
      </c>
      <c r="R2802" s="23">
        <f t="shared" si="1047"/>
        <v>-2.2000000000000046</v>
      </c>
      <c r="S2802" s="22">
        <f t="shared" si="1048"/>
        <v>-1.1090909090909118</v>
      </c>
      <c r="T2802" s="5">
        <f t="shared" si="1049"/>
        <v>0.91666666666666496</v>
      </c>
      <c r="W2802" s="5">
        <f t="shared" si="1050"/>
        <v>-1</v>
      </c>
      <c r="X2802" s="4">
        <f t="shared" si="1051"/>
        <v>-1</v>
      </c>
      <c r="AE2802" s="4" t="e">
        <f t="shared" si="1052"/>
        <v>#DIV/0!</v>
      </c>
    </row>
    <row r="2803" spans="1:31" x14ac:dyDescent="0.25">
      <c r="A2803" s="9">
        <v>41238</v>
      </c>
      <c r="B2803" s="1" t="s">
        <v>34</v>
      </c>
      <c r="C2803" s="1" t="s">
        <v>62</v>
      </c>
      <c r="D2803" s="1">
        <v>38</v>
      </c>
      <c r="E2803" s="1">
        <v>10</v>
      </c>
      <c r="F2803">
        <f t="shared" si="1039"/>
        <v>1</v>
      </c>
      <c r="G2803">
        <f t="shared" si="1040"/>
        <v>0</v>
      </c>
      <c r="H2803" s="4">
        <v>1.68965517241379</v>
      </c>
      <c r="I2803" s="4">
        <v>2.25</v>
      </c>
      <c r="L2803" s="18">
        <f t="shared" si="1041"/>
        <v>50</v>
      </c>
      <c r="M2803" s="18">
        <f t="shared" si="1042"/>
        <v>40</v>
      </c>
      <c r="N2803" s="18" t="e">
        <f t="shared" si="1043"/>
        <v>#DIV/0!</v>
      </c>
      <c r="O2803" s="18" t="e">
        <f t="shared" si="1044"/>
        <v>#DIV/0!</v>
      </c>
      <c r="P2803" s="4">
        <f t="shared" si="1045"/>
        <v>201211</v>
      </c>
      <c r="Q2803" s="23">
        <f t="shared" si="1046"/>
        <v>1.68965517241379</v>
      </c>
      <c r="R2803" s="23">
        <f t="shared" si="1047"/>
        <v>-2.2500000000000062</v>
      </c>
      <c r="S2803" s="22">
        <f t="shared" si="1048"/>
        <v>-0.56034482758621618</v>
      </c>
      <c r="T2803" s="5">
        <f t="shared" si="1049"/>
        <v>1.3316326530612268</v>
      </c>
      <c r="W2803" s="5">
        <f t="shared" si="1050"/>
        <v>0.68965517241379004</v>
      </c>
      <c r="X2803" s="4">
        <f t="shared" si="1051"/>
        <v>-1</v>
      </c>
      <c r="AE2803" s="4" t="e">
        <f t="shared" si="1052"/>
        <v>#DIV/0!</v>
      </c>
    </row>
    <row r="2804" spans="1:31" x14ac:dyDescent="0.25">
      <c r="A2804" s="9">
        <v>41238</v>
      </c>
      <c r="B2804" s="1" t="s">
        <v>42</v>
      </c>
      <c r="C2804" s="1" t="s">
        <v>38</v>
      </c>
      <c r="D2804" s="1">
        <v>21</v>
      </c>
      <c r="E2804" s="1">
        <v>31</v>
      </c>
      <c r="F2804">
        <f t="shared" si="1039"/>
        <v>0</v>
      </c>
      <c r="G2804">
        <f t="shared" si="1040"/>
        <v>1</v>
      </c>
      <c r="H2804" s="4">
        <v>2.2000000000000002</v>
      </c>
      <c r="I2804" s="4">
        <v>1.71428571428571</v>
      </c>
      <c r="L2804" s="18">
        <f t="shared" si="1041"/>
        <v>40</v>
      </c>
      <c r="M2804" s="18">
        <f t="shared" si="1042"/>
        <v>55</v>
      </c>
      <c r="N2804" s="18" t="e">
        <f t="shared" si="1043"/>
        <v>#DIV/0!</v>
      </c>
      <c r="O2804" s="18" t="e">
        <f t="shared" si="1044"/>
        <v>#DIV/0!</v>
      </c>
      <c r="P2804" s="4">
        <f t="shared" si="1045"/>
        <v>201211</v>
      </c>
      <c r="Q2804" s="23">
        <f t="shared" si="1046"/>
        <v>1.2833333333333368</v>
      </c>
      <c r="R2804" s="23">
        <f t="shared" si="1047"/>
        <v>-2.2333333333333414</v>
      </c>
      <c r="S2804" s="22">
        <f t="shared" si="1048"/>
        <v>-0.95000000000000462</v>
      </c>
      <c r="T2804" s="5">
        <f t="shared" si="1049"/>
        <v>0.77922077922077715</v>
      </c>
      <c r="W2804" s="5">
        <f t="shared" si="1050"/>
        <v>-1</v>
      </c>
      <c r="X2804" s="4">
        <f t="shared" si="1051"/>
        <v>-1</v>
      </c>
      <c r="AE2804" s="4" t="e">
        <f t="shared" si="1052"/>
        <v>#DIV/0!</v>
      </c>
    </row>
    <row r="2805" spans="1:31" x14ac:dyDescent="0.25">
      <c r="A2805" s="9">
        <v>41238</v>
      </c>
      <c r="B2805" s="1" t="s">
        <v>51</v>
      </c>
      <c r="C2805" s="1" t="s">
        <v>61</v>
      </c>
      <c r="D2805" s="1">
        <v>24</v>
      </c>
      <c r="E2805" s="1">
        <v>21</v>
      </c>
      <c r="F2805">
        <f t="shared" si="1039"/>
        <v>1</v>
      </c>
      <c r="G2805">
        <f t="shared" si="1040"/>
        <v>0</v>
      </c>
      <c r="H2805" s="4">
        <v>2.5</v>
      </c>
      <c r="I2805" s="4">
        <v>1.5882352941176499</v>
      </c>
      <c r="L2805" s="18">
        <f t="shared" si="1041"/>
        <v>40</v>
      </c>
      <c r="M2805" s="18">
        <f t="shared" si="1042"/>
        <v>60</v>
      </c>
      <c r="N2805" s="18" t="e">
        <f t="shared" si="1043"/>
        <v>#DIV/0!</v>
      </c>
      <c r="O2805" s="18" t="e">
        <f t="shared" si="1044"/>
        <v>#DIV/0!</v>
      </c>
      <c r="P2805" s="4">
        <f t="shared" si="1045"/>
        <v>201211</v>
      </c>
      <c r="Q2805" s="23">
        <f t="shared" si="1046"/>
        <v>2.5</v>
      </c>
      <c r="R2805" s="23">
        <f t="shared" si="1047"/>
        <v>-2.3666666666666587</v>
      </c>
      <c r="S2805" s="22">
        <f t="shared" si="1048"/>
        <v>0.1333333333333413</v>
      </c>
      <c r="T2805" s="5">
        <f t="shared" si="1049"/>
        <v>0.6352941176470599</v>
      </c>
      <c r="W2805" s="5">
        <f t="shared" si="1050"/>
        <v>1.5</v>
      </c>
      <c r="X2805" s="4">
        <f t="shared" si="1051"/>
        <v>-1</v>
      </c>
      <c r="AE2805" s="4" t="e">
        <f t="shared" si="1052"/>
        <v>#DIV/0!</v>
      </c>
    </row>
    <row r="2806" spans="1:31" x14ac:dyDescent="0.25">
      <c r="A2806" s="9">
        <v>41238</v>
      </c>
      <c r="B2806" s="1" t="s">
        <v>49</v>
      </c>
      <c r="C2806" s="1" t="s">
        <v>35</v>
      </c>
      <c r="D2806" s="1">
        <v>9</v>
      </c>
      <c r="E2806" s="1">
        <v>17</v>
      </c>
      <c r="F2806">
        <f t="shared" si="1039"/>
        <v>0</v>
      </c>
      <c r="G2806">
        <f t="shared" si="1040"/>
        <v>1</v>
      </c>
      <c r="H2806" s="4">
        <v>5.75</v>
      </c>
      <c r="I2806" s="4">
        <v>1.15384615384615</v>
      </c>
      <c r="L2806" s="18">
        <f t="shared" si="1041"/>
        <v>10</v>
      </c>
      <c r="M2806" s="18">
        <f t="shared" si="1042"/>
        <v>85</v>
      </c>
      <c r="N2806" s="18" t="e">
        <f t="shared" si="1043"/>
        <v>#DIV/0!</v>
      </c>
      <c r="O2806" s="18" t="e">
        <f t="shared" si="1044"/>
        <v>#DIV/0!</v>
      </c>
      <c r="P2806" s="4">
        <f t="shared" si="1045"/>
        <v>201211</v>
      </c>
      <c r="Q2806" s="23">
        <f t="shared" si="1046"/>
        <v>4.9833333333333503</v>
      </c>
      <c r="R2806" s="23">
        <f t="shared" si="1047"/>
        <v>-6.7105263157896369</v>
      </c>
      <c r="S2806" s="22">
        <f t="shared" si="1048"/>
        <v>-1.7271929824562866</v>
      </c>
      <c r="T2806" s="5">
        <f t="shared" si="1049"/>
        <v>0.20066889632106957</v>
      </c>
      <c r="W2806" s="5">
        <f t="shared" si="1050"/>
        <v>-1</v>
      </c>
      <c r="X2806" s="4">
        <f t="shared" si="1051"/>
        <v>-1</v>
      </c>
      <c r="AE2806" s="4" t="e">
        <f t="shared" si="1052"/>
        <v>#DIV/0!</v>
      </c>
    </row>
    <row r="2807" spans="1:31" x14ac:dyDescent="0.25">
      <c r="A2807" s="9">
        <v>41238</v>
      </c>
      <c r="B2807" s="1" t="s">
        <v>56</v>
      </c>
      <c r="C2807" s="1" t="s">
        <v>50</v>
      </c>
      <c r="D2807" s="1">
        <v>24</v>
      </c>
      <c r="E2807" s="1">
        <v>19</v>
      </c>
      <c r="F2807">
        <f t="shared" si="1039"/>
        <v>1</v>
      </c>
      <c r="G2807">
        <f t="shared" si="1040"/>
        <v>0</v>
      </c>
      <c r="H2807" s="4">
        <v>2.5499999999999998</v>
      </c>
      <c r="I2807" s="4">
        <v>1.5714285714285698</v>
      </c>
      <c r="L2807" s="18">
        <f t="shared" si="1041"/>
        <v>30</v>
      </c>
      <c r="M2807" s="18">
        <f t="shared" si="1042"/>
        <v>60</v>
      </c>
      <c r="N2807" s="18" t="e">
        <f t="shared" si="1043"/>
        <v>#DIV/0!</v>
      </c>
      <c r="O2807" s="18" t="e">
        <f t="shared" si="1044"/>
        <v>#DIV/0!</v>
      </c>
      <c r="P2807" s="4">
        <f t="shared" si="1045"/>
        <v>201211</v>
      </c>
      <c r="Q2807" s="23">
        <f t="shared" si="1046"/>
        <v>2.5499999999999998</v>
      </c>
      <c r="R2807" s="23">
        <f t="shared" si="1047"/>
        <v>-2.3951612903225854</v>
      </c>
      <c r="S2807" s="22">
        <f t="shared" si="1048"/>
        <v>0.15483870967741442</v>
      </c>
      <c r="T2807" s="5">
        <f t="shared" si="1049"/>
        <v>0.61624649859943925</v>
      </c>
      <c r="W2807" s="5">
        <f t="shared" si="1050"/>
        <v>1.5499999999999998</v>
      </c>
      <c r="X2807" s="4">
        <f t="shared" si="1051"/>
        <v>-1</v>
      </c>
      <c r="AE2807" s="4" t="e">
        <f t="shared" si="1052"/>
        <v>#DIV/0!</v>
      </c>
    </row>
    <row r="2808" spans="1:31" x14ac:dyDescent="0.25">
      <c r="A2808" s="9">
        <v>41238</v>
      </c>
      <c r="B2808" s="1" t="s">
        <v>36</v>
      </c>
      <c r="C2808" s="1" t="s">
        <v>46</v>
      </c>
      <c r="D2808" s="1">
        <v>20</v>
      </c>
      <c r="E2808" s="1">
        <v>13</v>
      </c>
      <c r="F2808">
        <f t="shared" si="1039"/>
        <v>1</v>
      </c>
      <c r="G2808">
        <f t="shared" si="1040"/>
        <v>0</v>
      </c>
      <c r="H2808" s="4">
        <v>1.74074074074074</v>
      </c>
      <c r="I2808" s="4">
        <v>2.15</v>
      </c>
      <c r="L2808" s="18">
        <f t="shared" si="1041"/>
        <v>50</v>
      </c>
      <c r="M2808" s="18">
        <f t="shared" si="1042"/>
        <v>45</v>
      </c>
      <c r="N2808" s="18" t="e">
        <f t="shared" si="1043"/>
        <v>#DIV/0!</v>
      </c>
      <c r="O2808" s="18" t="e">
        <f t="shared" si="1044"/>
        <v>#DIV/0!</v>
      </c>
      <c r="P2808" s="4">
        <f t="shared" si="1045"/>
        <v>201211</v>
      </c>
      <c r="Q2808" s="23">
        <f t="shared" si="1046"/>
        <v>1.74074074074074</v>
      </c>
      <c r="R2808" s="23">
        <f t="shared" si="1047"/>
        <v>-2.2195652173913056</v>
      </c>
      <c r="S2808" s="22">
        <f t="shared" si="1048"/>
        <v>-0.4788244766505656</v>
      </c>
      <c r="T2808" s="5">
        <f t="shared" si="1049"/>
        <v>1.2351063829787239</v>
      </c>
      <c r="W2808" s="5">
        <f t="shared" si="1050"/>
        <v>0.74074074074074003</v>
      </c>
      <c r="X2808" s="4">
        <f t="shared" si="1051"/>
        <v>-1</v>
      </c>
      <c r="AE2808" s="4" t="e">
        <f t="shared" si="1052"/>
        <v>#DIV/0!</v>
      </c>
    </row>
    <row r="2809" spans="1:31" x14ac:dyDescent="0.25">
      <c r="A2809" s="9">
        <v>41238</v>
      </c>
      <c r="B2809" s="1" t="s">
        <v>58</v>
      </c>
      <c r="C2809" s="1" t="s">
        <v>57</v>
      </c>
      <c r="D2809" s="1">
        <v>20</v>
      </c>
      <c r="E2809" s="1">
        <v>14</v>
      </c>
      <c r="F2809">
        <f t="shared" si="1039"/>
        <v>1</v>
      </c>
      <c r="G2809">
        <f t="shared" si="1040"/>
        <v>0</v>
      </c>
      <c r="H2809" s="4">
        <v>2</v>
      </c>
      <c r="I2809" s="4">
        <v>1.8333333333333299</v>
      </c>
      <c r="L2809" s="18">
        <f t="shared" si="1041"/>
        <v>50</v>
      </c>
      <c r="M2809" s="18">
        <f t="shared" si="1042"/>
        <v>50</v>
      </c>
      <c r="N2809" s="18" t="e">
        <f t="shared" si="1043"/>
        <v>#DIV/0!</v>
      </c>
      <c r="O2809" s="18" t="e">
        <f t="shared" si="1044"/>
        <v>#DIV/0!</v>
      </c>
      <c r="P2809" s="4">
        <f t="shared" si="1045"/>
        <v>201211</v>
      </c>
      <c r="Q2809" s="23">
        <f t="shared" si="1046"/>
        <v>2</v>
      </c>
      <c r="R2809" s="23">
        <f t="shared" si="1047"/>
        <v>-2.2000000000000046</v>
      </c>
      <c r="S2809" s="22">
        <f t="shared" si="1048"/>
        <v>-0.20000000000000462</v>
      </c>
      <c r="T2809" s="5">
        <f t="shared" si="1049"/>
        <v>0.91666666666666496</v>
      </c>
      <c r="W2809" s="5">
        <f t="shared" si="1050"/>
        <v>1</v>
      </c>
      <c r="X2809" s="4">
        <f t="shared" si="1051"/>
        <v>-1</v>
      </c>
      <c r="AE2809" s="4" t="e">
        <f t="shared" si="1052"/>
        <v>#DIV/0!</v>
      </c>
    </row>
    <row r="2810" spans="1:31" x14ac:dyDescent="0.25">
      <c r="A2810" s="9">
        <v>41238</v>
      </c>
      <c r="B2810" s="1" t="s">
        <v>44</v>
      </c>
      <c r="C2810" s="1" t="s">
        <v>54</v>
      </c>
      <c r="D2810" s="1">
        <v>34</v>
      </c>
      <c r="E2810" s="1">
        <v>10</v>
      </c>
      <c r="F2810">
        <f t="shared" si="1039"/>
        <v>1</v>
      </c>
      <c r="G2810">
        <f t="shared" si="1040"/>
        <v>0</v>
      </c>
      <c r="H2810" s="4">
        <v>1.2564102564102599</v>
      </c>
      <c r="I2810" s="4">
        <v>4.2</v>
      </c>
      <c r="L2810" s="18">
        <f t="shared" si="1041"/>
        <v>70</v>
      </c>
      <c r="M2810" s="18">
        <f t="shared" si="1042"/>
        <v>20</v>
      </c>
      <c r="N2810" s="18" t="e">
        <f t="shared" si="1043"/>
        <v>#DIV/0!</v>
      </c>
      <c r="O2810" s="18" t="e">
        <f t="shared" si="1044"/>
        <v>#DIV/0!</v>
      </c>
      <c r="P2810" s="4">
        <f t="shared" si="1045"/>
        <v>201211</v>
      </c>
      <c r="Q2810" s="23">
        <f t="shared" si="1046"/>
        <v>1.2564102564102599</v>
      </c>
      <c r="R2810" s="23">
        <f t="shared" si="1047"/>
        <v>-4.2124999999999462</v>
      </c>
      <c r="S2810" s="22">
        <f t="shared" si="1048"/>
        <v>-2.9560897435896862</v>
      </c>
      <c r="T2810" s="5">
        <f t="shared" si="1049"/>
        <v>3.3428571428571336</v>
      </c>
      <c r="W2810" s="5">
        <f t="shared" si="1050"/>
        <v>0.25641025641025994</v>
      </c>
      <c r="X2810" s="4">
        <f t="shared" si="1051"/>
        <v>-1</v>
      </c>
      <c r="AE2810" s="4" t="e">
        <f t="shared" si="1052"/>
        <v>#DIV/0!</v>
      </c>
    </row>
    <row r="2811" spans="1:31" x14ac:dyDescent="0.25">
      <c r="A2811" s="9">
        <v>41238</v>
      </c>
      <c r="B2811" s="1" t="s">
        <v>45</v>
      </c>
      <c r="C2811" s="1" t="s">
        <v>60</v>
      </c>
      <c r="D2811" s="1">
        <v>28</v>
      </c>
      <c r="E2811" s="1">
        <v>10</v>
      </c>
      <c r="F2811">
        <f t="shared" si="1039"/>
        <v>1</v>
      </c>
      <c r="G2811">
        <f t="shared" si="1040"/>
        <v>0</v>
      </c>
      <c r="H2811" s="4">
        <v>1.36363636363636</v>
      </c>
      <c r="I2811" s="4">
        <v>3.35</v>
      </c>
      <c r="L2811" s="18">
        <f t="shared" si="1041"/>
        <v>70</v>
      </c>
      <c r="M2811" s="18">
        <f t="shared" si="1042"/>
        <v>25</v>
      </c>
      <c r="N2811" s="18" t="e">
        <f t="shared" si="1043"/>
        <v>#DIV/0!</v>
      </c>
      <c r="O2811" s="18" t="e">
        <f t="shared" si="1044"/>
        <v>#DIV/0!</v>
      </c>
      <c r="P2811" s="4">
        <f t="shared" si="1045"/>
        <v>201211</v>
      </c>
      <c r="Q2811" s="23">
        <f t="shared" si="1046"/>
        <v>1.36363636363636</v>
      </c>
      <c r="R2811" s="23">
        <f t="shared" si="1047"/>
        <v>-3.1755319148936447</v>
      </c>
      <c r="S2811" s="22">
        <f t="shared" si="1048"/>
        <v>-1.8118955512572847</v>
      </c>
      <c r="T2811" s="5">
        <f t="shared" si="1049"/>
        <v>2.4566666666666732</v>
      </c>
      <c r="W2811" s="5">
        <f t="shared" si="1050"/>
        <v>0.36363636363635998</v>
      </c>
      <c r="X2811" s="4">
        <f t="shared" si="1051"/>
        <v>-1</v>
      </c>
      <c r="AE2811" s="4" t="e">
        <f t="shared" si="1052"/>
        <v>#DIV/0!</v>
      </c>
    </row>
    <row r="2812" spans="1:31" x14ac:dyDescent="0.25">
      <c r="A2812" s="9">
        <v>41238</v>
      </c>
      <c r="B2812" s="1" t="s">
        <v>63</v>
      </c>
      <c r="C2812" s="1" t="s">
        <v>59</v>
      </c>
      <c r="D2812" s="1">
        <v>17</v>
      </c>
      <c r="E2812" s="1">
        <v>31</v>
      </c>
      <c r="F2812">
        <f t="shared" si="1039"/>
        <v>0</v>
      </c>
      <c r="G2812">
        <f t="shared" si="1040"/>
        <v>1</v>
      </c>
      <c r="H2812" s="4">
        <v>1.8</v>
      </c>
      <c r="I2812" s="4">
        <v>2.0499999999999998</v>
      </c>
      <c r="L2812" s="18">
        <f t="shared" si="1041"/>
        <v>50</v>
      </c>
      <c r="M2812" s="18">
        <f t="shared" si="1042"/>
        <v>45</v>
      </c>
      <c r="N2812" s="18" t="e">
        <f t="shared" si="1043"/>
        <v>#DIV/0!</v>
      </c>
      <c r="O2812" s="18" t="e">
        <f t="shared" si="1044"/>
        <v>#DIV/0!</v>
      </c>
      <c r="P2812" s="4">
        <f t="shared" si="1045"/>
        <v>201211</v>
      </c>
      <c r="Q2812" s="23">
        <f t="shared" si="1046"/>
        <v>0.87804878048780499</v>
      </c>
      <c r="R2812" s="23">
        <f t="shared" si="1047"/>
        <v>-2.2023809523809526</v>
      </c>
      <c r="S2812" s="22">
        <f t="shared" si="1048"/>
        <v>-1.3243321718931476</v>
      </c>
      <c r="T2812" s="5">
        <f t="shared" si="1049"/>
        <v>1.1388888888888888</v>
      </c>
      <c r="W2812" s="5">
        <f t="shared" si="1050"/>
        <v>-1</v>
      </c>
      <c r="X2812" s="4">
        <f t="shared" si="1051"/>
        <v>-1</v>
      </c>
      <c r="AE2812" s="4" t="e">
        <f t="shared" si="1052"/>
        <v>#DIV/0!</v>
      </c>
    </row>
    <row r="2813" spans="1:31" x14ac:dyDescent="0.25">
      <c r="A2813" s="9">
        <v>41235</v>
      </c>
      <c r="B2813" s="1" t="s">
        <v>53</v>
      </c>
      <c r="C2813" s="1" t="s">
        <v>52</v>
      </c>
      <c r="D2813" s="1">
        <v>19</v>
      </c>
      <c r="E2813" s="1">
        <v>49</v>
      </c>
      <c r="F2813">
        <f t="shared" si="1039"/>
        <v>0</v>
      </c>
      <c r="G2813">
        <f t="shared" si="1040"/>
        <v>1</v>
      </c>
      <c r="H2813" s="4">
        <v>3.7</v>
      </c>
      <c r="I2813" s="4">
        <v>1.3030303030303001</v>
      </c>
      <c r="L2813" s="18">
        <f t="shared" si="1041"/>
        <v>20</v>
      </c>
      <c r="M2813" s="18">
        <f t="shared" si="1042"/>
        <v>75</v>
      </c>
      <c r="N2813" s="18" t="e">
        <f t="shared" si="1043"/>
        <v>#DIV/0!</v>
      </c>
      <c r="O2813" s="18" t="e">
        <f t="shared" si="1044"/>
        <v>#DIV/0!</v>
      </c>
      <c r="P2813" s="4">
        <f t="shared" si="1045"/>
        <v>201211</v>
      </c>
      <c r="Q2813" s="23">
        <f t="shared" si="1046"/>
        <v>2.8395348837209369</v>
      </c>
      <c r="R2813" s="23">
        <f t="shared" si="1047"/>
        <v>-3.670370370370402</v>
      </c>
      <c r="S2813" s="22">
        <f t="shared" si="1048"/>
        <v>-0.83083548664946516</v>
      </c>
      <c r="T2813" s="5">
        <f t="shared" si="1049"/>
        <v>0.35217035217035136</v>
      </c>
      <c r="W2813" s="5">
        <f t="shared" si="1050"/>
        <v>-1</v>
      </c>
      <c r="X2813" s="4">
        <f t="shared" si="1051"/>
        <v>-1</v>
      </c>
      <c r="AE2813" s="4" t="e">
        <f t="shared" si="1052"/>
        <v>#DIV/0!</v>
      </c>
    </row>
    <row r="2814" spans="1:31" x14ac:dyDescent="0.25">
      <c r="A2814" s="9">
        <v>41235</v>
      </c>
      <c r="B2814" s="1" t="s">
        <v>33</v>
      </c>
      <c r="C2814" s="1" t="s">
        <v>47</v>
      </c>
      <c r="D2814" s="1">
        <v>31</v>
      </c>
      <c r="E2814" s="1">
        <v>34</v>
      </c>
      <c r="F2814">
        <f t="shared" si="1039"/>
        <v>0</v>
      </c>
      <c r="G2814">
        <f t="shared" si="1040"/>
        <v>1</v>
      </c>
      <c r="H2814" s="4">
        <v>2.7</v>
      </c>
      <c r="I2814" s="4">
        <v>1.5263157894736801</v>
      </c>
      <c r="L2814" s="18">
        <f t="shared" si="1041"/>
        <v>30</v>
      </c>
      <c r="M2814" s="18">
        <f t="shared" si="1042"/>
        <v>65</v>
      </c>
      <c r="N2814" s="18" t="e">
        <f t="shared" si="1043"/>
        <v>#DIV/0!</v>
      </c>
      <c r="O2814" s="18" t="e">
        <f t="shared" si="1044"/>
        <v>#DIV/0!</v>
      </c>
      <c r="P2814" s="4">
        <f t="shared" si="1045"/>
        <v>201211</v>
      </c>
      <c r="Q2814" s="23">
        <f t="shared" si="1046"/>
        <v>1.7689655172413843</v>
      </c>
      <c r="R2814" s="23">
        <f t="shared" si="1047"/>
        <v>-2.4882352941176622</v>
      </c>
      <c r="S2814" s="22">
        <f t="shared" si="1048"/>
        <v>-0.71926977687627791</v>
      </c>
      <c r="T2814" s="5">
        <f t="shared" si="1049"/>
        <v>0.56530214424951108</v>
      </c>
      <c r="W2814" s="5">
        <f t="shared" si="1050"/>
        <v>-1</v>
      </c>
      <c r="X2814" s="4">
        <f t="shared" si="1051"/>
        <v>-1</v>
      </c>
      <c r="AE2814" s="4" t="e">
        <f t="shared" si="1052"/>
        <v>#DIV/0!</v>
      </c>
    </row>
    <row r="2815" spans="1:31" x14ac:dyDescent="0.25">
      <c r="A2815" s="9">
        <v>41235</v>
      </c>
      <c r="B2815" s="1" t="s">
        <v>37</v>
      </c>
      <c r="C2815" s="1" t="s">
        <v>48</v>
      </c>
      <c r="D2815" s="1">
        <v>31</v>
      </c>
      <c r="E2815" s="1">
        <v>38</v>
      </c>
      <c r="F2815">
        <f t="shared" si="1039"/>
        <v>0</v>
      </c>
      <c r="G2815">
        <f t="shared" si="1040"/>
        <v>1</v>
      </c>
      <c r="H2815" s="4">
        <v>1.5405405405405399</v>
      </c>
      <c r="I2815" s="4">
        <v>2.65</v>
      </c>
      <c r="L2815" s="18">
        <f t="shared" si="1041"/>
        <v>60</v>
      </c>
      <c r="M2815" s="18">
        <f t="shared" si="1042"/>
        <v>35</v>
      </c>
      <c r="N2815" s="18" t="e">
        <f t="shared" si="1043"/>
        <v>#DIV/0!</v>
      </c>
      <c r="O2815" s="18" t="e">
        <f t="shared" si="1044"/>
        <v>#DIV/0!</v>
      </c>
      <c r="P2815" s="4">
        <f t="shared" si="1045"/>
        <v>201211</v>
      </c>
      <c r="Q2815" s="23">
        <f t="shared" si="1046"/>
        <v>0.58133605303416602</v>
      </c>
      <c r="R2815" s="23">
        <f t="shared" si="1047"/>
        <v>-2.4560606060606083</v>
      </c>
      <c r="S2815" s="22">
        <f t="shared" si="1048"/>
        <v>-1.8747245530264423</v>
      </c>
      <c r="T2815" s="5">
        <f t="shared" si="1049"/>
        <v>1.7201754385964918</v>
      </c>
      <c r="W2815" s="5">
        <f t="shared" si="1050"/>
        <v>-1</v>
      </c>
      <c r="X2815" s="4">
        <f t="shared" si="1051"/>
        <v>-1</v>
      </c>
      <c r="AE2815" s="4" t="e">
        <f t="shared" si="1052"/>
        <v>#DIV/0!</v>
      </c>
    </row>
    <row r="2816" spans="1:31" x14ac:dyDescent="0.25">
      <c r="A2816" s="9">
        <v>41232</v>
      </c>
      <c r="B2816" s="1" t="s">
        <v>38</v>
      </c>
      <c r="C2816" s="1" t="s">
        <v>45</v>
      </c>
      <c r="D2816" s="1">
        <v>32</v>
      </c>
      <c r="E2816" s="1">
        <v>7</v>
      </c>
      <c r="F2816">
        <f t="shared" si="1039"/>
        <v>1</v>
      </c>
      <c r="G2816">
        <f t="shared" si="1040"/>
        <v>0</v>
      </c>
      <c r="H2816" s="4">
        <v>1.5</v>
      </c>
      <c r="I2816" s="4">
        <v>2.7</v>
      </c>
      <c r="L2816" s="18">
        <f t="shared" si="1041"/>
        <v>60</v>
      </c>
      <c r="M2816" s="18">
        <f t="shared" si="1042"/>
        <v>35</v>
      </c>
      <c r="N2816" s="18" t="e">
        <f t="shared" si="1043"/>
        <v>#DIV/0!</v>
      </c>
      <c r="O2816" s="18" t="e">
        <f t="shared" si="1044"/>
        <v>#DIV/0!</v>
      </c>
      <c r="P2816" s="4">
        <f t="shared" si="1045"/>
        <v>201211</v>
      </c>
      <c r="Q2816" s="23">
        <f t="shared" si="1046"/>
        <v>1.5</v>
      </c>
      <c r="R2816" s="23">
        <f t="shared" si="1047"/>
        <v>-2.5882352941176467</v>
      </c>
      <c r="S2816" s="22">
        <f t="shared" si="1048"/>
        <v>-1.0882352941176467</v>
      </c>
      <c r="T2816" s="5">
        <f t="shared" si="1049"/>
        <v>1.8</v>
      </c>
      <c r="W2816" s="5">
        <f t="shared" si="1050"/>
        <v>0.5</v>
      </c>
      <c r="X2816" s="4">
        <f t="shared" si="1051"/>
        <v>-1</v>
      </c>
      <c r="AE2816" s="4" t="e">
        <f t="shared" si="1052"/>
        <v>#DIV/0!</v>
      </c>
    </row>
    <row r="2817" spans="1:31" x14ac:dyDescent="0.25">
      <c r="A2817" s="9">
        <v>41231</v>
      </c>
      <c r="B2817" s="1" t="s">
        <v>48</v>
      </c>
      <c r="C2817" s="1" t="s">
        <v>55</v>
      </c>
      <c r="D2817" s="1">
        <v>31</v>
      </c>
      <c r="E2817" s="1">
        <v>6</v>
      </c>
      <c r="F2817">
        <f t="shared" si="1039"/>
        <v>1</v>
      </c>
      <c r="G2817">
        <f t="shared" si="1040"/>
        <v>0</v>
      </c>
      <c r="H2817" s="4">
        <v>1.5263157894736801</v>
      </c>
      <c r="I2817" s="4">
        <v>2.7</v>
      </c>
      <c r="L2817" s="18">
        <f t="shared" si="1041"/>
        <v>60</v>
      </c>
      <c r="M2817" s="18">
        <f t="shared" si="1042"/>
        <v>35</v>
      </c>
      <c r="N2817" s="18" t="e">
        <f t="shared" si="1043"/>
        <v>#DIV/0!</v>
      </c>
      <c r="O2817" s="18" t="e">
        <f t="shared" si="1044"/>
        <v>#DIV/0!</v>
      </c>
      <c r="P2817" s="4">
        <f t="shared" si="1045"/>
        <v>201211</v>
      </c>
      <c r="Q2817" s="23">
        <f t="shared" si="1046"/>
        <v>1.5263157894736801</v>
      </c>
      <c r="R2817" s="23">
        <f t="shared" si="1047"/>
        <v>-2.4882352941176622</v>
      </c>
      <c r="S2817" s="22">
        <f t="shared" si="1048"/>
        <v>-0.96191950464398213</v>
      </c>
      <c r="T2817" s="5">
        <f t="shared" si="1049"/>
        <v>1.7689655172413843</v>
      </c>
      <c r="W2817" s="5">
        <f t="shared" si="1050"/>
        <v>0.52631578947368007</v>
      </c>
      <c r="X2817" s="4">
        <f t="shared" si="1051"/>
        <v>-1</v>
      </c>
      <c r="AE2817" s="4" t="e">
        <f t="shared" si="1052"/>
        <v>#DIV/0!</v>
      </c>
    </row>
    <row r="2818" spans="1:31" x14ac:dyDescent="0.25">
      <c r="A2818" s="9">
        <v>41231</v>
      </c>
      <c r="B2818" s="1" t="s">
        <v>59</v>
      </c>
      <c r="C2818" s="1" t="s">
        <v>53</v>
      </c>
      <c r="D2818" s="1">
        <v>13</v>
      </c>
      <c r="E2818" s="1">
        <v>27</v>
      </c>
      <c r="F2818">
        <f t="shared" si="1039"/>
        <v>0</v>
      </c>
      <c r="G2818">
        <f t="shared" si="1040"/>
        <v>1</v>
      </c>
      <c r="H2818" s="4">
        <v>1.5263157894736801</v>
      </c>
      <c r="I2818" s="4">
        <v>2.65</v>
      </c>
      <c r="L2818" s="18">
        <f t="shared" si="1041"/>
        <v>60</v>
      </c>
      <c r="M2818" s="18">
        <f t="shared" si="1042"/>
        <v>35</v>
      </c>
      <c r="N2818" s="18" t="e">
        <f t="shared" si="1043"/>
        <v>#DIV/0!</v>
      </c>
      <c r="O2818" s="18" t="e">
        <f t="shared" si="1044"/>
        <v>#DIV/0!</v>
      </c>
      <c r="P2818" s="4">
        <f t="shared" si="1045"/>
        <v>201211</v>
      </c>
      <c r="Q2818" s="23">
        <f t="shared" si="1046"/>
        <v>0.57596822244289814</v>
      </c>
      <c r="R2818" s="23">
        <f t="shared" si="1047"/>
        <v>-2.506060606060621</v>
      </c>
      <c r="S2818" s="22">
        <f t="shared" si="1048"/>
        <v>-1.9300923836177228</v>
      </c>
      <c r="T2818" s="5">
        <f t="shared" si="1049"/>
        <v>1.7362068965517288</v>
      </c>
      <c r="W2818" s="5">
        <f t="shared" si="1050"/>
        <v>-1</v>
      </c>
      <c r="X2818" s="4">
        <f t="shared" si="1051"/>
        <v>-1</v>
      </c>
      <c r="AE2818" s="4" t="e">
        <f t="shared" si="1052"/>
        <v>#DIV/0!</v>
      </c>
    </row>
    <row r="2819" spans="1:31" x14ac:dyDescent="0.25">
      <c r="A2819" s="9">
        <v>41231</v>
      </c>
      <c r="B2819" s="1" t="s">
        <v>57</v>
      </c>
      <c r="C2819" s="1" t="s">
        <v>43</v>
      </c>
      <c r="D2819" s="1">
        <v>10</v>
      </c>
      <c r="E2819" s="1">
        <v>13</v>
      </c>
      <c r="F2819">
        <f t="shared" ref="F2819:F2882" si="1053">IF(D2819&gt;E2819,1,0)</f>
        <v>0</v>
      </c>
      <c r="G2819">
        <f t="shared" ref="G2819:G2882" si="1054">IF(E2819&gt;D2819,1,0)</f>
        <v>1</v>
      </c>
      <c r="H2819" s="4">
        <v>2.4</v>
      </c>
      <c r="I2819" s="4">
        <v>1.625</v>
      </c>
      <c r="L2819" s="18">
        <f t="shared" ref="L2819:L2882" si="1055">INT(100/H2819/10)*10</f>
        <v>40</v>
      </c>
      <c r="M2819" s="18">
        <f t="shared" ref="M2819:M2882" si="1056">INT(100/I2819/5)*5</f>
        <v>60</v>
      </c>
      <c r="N2819" s="18" t="e">
        <f t="shared" ref="N2819:N2882" si="1057">INT(100/J2819/5)*5</f>
        <v>#DIV/0!</v>
      </c>
      <c r="O2819" s="18" t="e">
        <f t="shared" ref="O2819:O2882" si="1058">INT(100/K2819/5)*5</f>
        <v>#DIV/0!</v>
      </c>
      <c r="P2819" s="4">
        <f t="shared" ref="P2819:P2882" si="1059">YEAR(A2819)*100+MONTH(A2819)</f>
        <v>201211</v>
      </c>
      <c r="Q2819" s="23">
        <f t="shared" ref="Q2819:Q2882" si="1060">IF(F2819=1,H2819,H2819/I2819)</f>
        <v>1.4769230769230768</v>
      </c>
      <c r="R2819" s="23">
        <f t="shared" ref="R2819:R2882" si="1061">-1/(H2819-1)-1/(I2819-1)</f>
        <v>-2.3142857142857145</v>
      </c>
      <c r="S2819" s="22">
        <f t="shared" ref="S2819:S2882" si="1062">Q2819+R2819</f>
        <v>-0.83736263736263772</v>
      </c>
      <c r="T2819" s="5">
        <f t="shared" ref="T2819:T2882" si="1063">I2819/H2819</f>
        <v>0.67708333333333337</v>
      </c>
      <c r="W2819" s="5">
        <f t="shared" ref="W2819:W2882" si="1064">H2819*F2819-1</f>
        <v>-1</v>
      </c>
      <c r="X2819" s="4">
        <f t="shared" ref="X2819:X2882" si="1065">J2819*F2819-1</f>
        <v>-1</v>
      </c>
      <c r="AE2819" s="4" t="e">
        <f t="shared" ref="AE2819:AE2882" si="1066">(1/H2819-1/J2819)</f>
        <v>#DIV/0!</v>
      </c>
    </row>
    <row r="2820" spans="1:31" x14ac:dyDescent="0.25">
      <c r="A2820" s="9">
        <v>41231</v>
      </c>
      <c r="B2820" s="1" t="s">
        <v>54</v>
      </c>
      <c r="C2820" s="1" t="s">
        <v>42</v>
      </c>
      <c r="D2820" s="1">
        <v>17</v>
      </c>
      <c r="E2820" s="1">
        <v>38</v>
      </c>
      <c r="F2820">
        <f t="shared" si="1053"/>
        <v>0</v>
      </c>
      <c r="G2820">
        <f t="shared" si="1054"/>
        <v>1</v>
      </c>
      <c r="H2820" s="4">
        <v>3.25</v>
      </c>
      <c r="I2820" s="4">
        <v>1.3773584905660399</v>
      </c>
      <c r="L2820" s="18">
        <f t="shared" si="1055"/>
        <v>30</v>
      </c>
      <c r="M2820" s="18">
        <f t="shared" si="1056"/>
        <v>70</v>
      </c>
      <c r="N2820" s="18" t="e">
        <f t="shared" si="1057"/>
        <v>#DIV/0!</v>
      </c>
      <c r="O2820" s="18" t="e">
        <f t="shared" si="1058"/>
        <v>#DIV/0!</v>
      </c>
      <c r="P2820" s="4">
        <f t="shared" si="1059"/>
        <v>201211</v>
      </c>
      <c r="Q2820" s="23">
        <f t="shared" si="1060"/>
        <v>2.3595890410958869</v>
      </c>
      <c r="R2820" s="23">
        <f t="shared" si="1061"/>
        <v>-3.094444444444429</v>
      </c>
      <c r="S2820" s="22">
        <f t="shared" si="1062"/>
        <v>-0.73485540334854216</v>
      </c>
      <c r="T2820" s="5">
        <f t="shared" si="1063"/>
        <v>0.42380261248185841</v>
      </c>
      <c r="W2820" s="5">
        <f t="shared" si="1064"/>
        <v>-1</v>
      </c>
      <c r="X2820" s="4">
        <f t="shared" si="1065"/>
        <v>-1</v>
      </c>
      <c r="AE2820" s="4" t="e">
        <f t="shared" si="1066"/>
        <v>#DIV/0!</v>
      </c>
    </row>
    <row r="2821" spans="1:31" x14ac:dyDescent="0.25">
      <c r="A2821" s="9">
        <v>41231</v>
      </c>
      <c r="B2821" s="1" t="s">
        <v>52</v>
      </c>
      <c r="C2821" s="1" t="s">
        <v>36</v>
      </c>
      <c r="D2821" s="1">
        <v>59</v>
      </c>
      <c r="E2821" s="1">
        <v>24</v>
      </c>
      <c r="F2821">
        <f t="shared" si="1053"/>
        <v>1</v>
      </c>
      <c r="G2821">
        <f t="shared" si="1054"/>
        <v>0</v>
      </c>
      <c r="H2821" s="4">
        <v>1.2</v>
      </c>
      <c r="I2821" s="4">
        <v>5</v>
      </c>
      <c r="L2821" s="18">
        <f t="shared" si="1055"/>
        <v>80</v>
      </c>
      <c r="M2821" s="18">
        <f t="shared" si="1056"/>
        <v>20</v>
      </c>
      <c r="N2821" s="18" t="e">
        <f t="shared" si="1057"/>
        <v>#DIV/0!</v>
      </c>
      <c r="O2821" s="18" t="e">
        <f t="shared" si="1058"/>
        <v>#DIV/0!</v>
      </c>
      <c r="P2821" s="4">
        <f t="shared" si="1059"/>
        <v>201211</v>
      </c>
      <c r="Q2821" s="23">
        <f t="shared" si="1060"/>
        <v>1.2</v>
      </c>
      <c r="R2821" s="23">
        <f t="shared" si="1061"/>
        <v>-5.2500000000000009</v>
      </c>
      <c r="S2821" s="22">
        <f t="shared" si="1062"/>
        <v>-4.0500000000000007</v>
      </c>
      <c r="T2821" s="5">
        <f t="shared" si="1063"/>
        <v>4.166666666666667</v>
      </c>
      <c r="W2821" s="5">
        <f t="shared" si="1064"/>
        <v>0.19999999999999996</v>
      </c>
      <c r="X2821" s="4">
        <f t="shared" si="1065"/>
        <v>-1</v>
      </c>
      <c r="AE2821" s="4" t="e">
        <f t="shared" si="1066"/>
        <v>#DIV/0!</v>
      </c>
    </row>
    <row r="2822" spans="1:31" x14ac:dyDescent="0.25">
      <c r="A2822" s="9">
        <v>41231</v>
      </c>
      <c r="B2822" s="1" t="s">
        <v>49</v>
      </c>
      <c r="C2822" s="1" t="s">
        <v>44</v>
      </c>
      <c r="D2822" s="1">
        <v>6</v>
      </c>
      <c r="E2822" s="1">
        <v>28</v>
      </c>
      <c r="F2822">
        <f t="shared" si="1053"/>
        <v>0</v>
      </c>
      <c r="G2822">
        <f t="shared" si="1054"/>
        <v>1</v>
      </c>
      <c r="H2822" s="4">
        <v>2.5</v>
      </c>
      <c r="I2822" s="4">
        <v>1.5882352941176499</v>
      </c>
      <c r="L2822" s="18">
        <f t="shared" si="1055"/>
        <v>40</v>
      </c>
      <c r="M2822" s="18">
        <f t="shared" si="1056"/>
        <v>60</v>
      </c>
      <c r="N2822" s="18" t="e">
        <f t="shared" si="1057"/>
        <v>#DIV/0!</v>
      </c>
      <c r="O2822" s="18" t="e">
        <f t="shared" si="1058"/>
        <v>#DIV/0!</v>
      </c>
      <c r="P2822" s="4">
        <f t="shared" si="1059"/>
        <v>201211</v>
      </c>
      <c r="Q2822" s="23">
        <f t="shared" si="1060"/>
        <v>1.5740740740740713</v>
      </c>
      <c r="R2822" s="23">
        <f t="shared" si="1061"/>
        <v>-2.3666666666666587</v>
      </c>
      <c r="S2822" s="22">
        <f t="shared" si="1062"/>
        <v>-0.79259259259258741</v>
      </c>
      <c r="T2822" s="5">
        <f t="shared" si="1063"/>
        <v>0.6352941176470599</v>
      </c>
      <c r="W2822" s="5">
        <f t="shared" si="1064"/>
        <v>-1</v>
      </c>
      <c r="X2822" s="4">
        <f t="shared" si="1065"/>
        <v>-1</v>
      </c>
      <c r="AE2822" s="4" t="e">
        <f t="shared" si="1066"/>
        <v>#DIV/0!</v>
      </c>
    </row>
    <row r="2823" spans="1:31" x14ac:dyDescent="0.25">
      <c r="A2823" s="9">
        <v>41231</v>
      </c>
      <c r="B2823" s="1" t="s">
        <v>47</v>
      </c>
      <c r="C2823" s="1" t="s">
        <v>56</v>
      </c>
      <c r="D2823" s="1">
        <v>43</v>
      </c>
      <c r="E2823" s="1">
        <v>37</v>
      </c>
      <c r="F2823">
        <f t="shared" si="1053"/>
        <v>1</v>
      </c>
      <c r="G2823">
        <f t="shared" si="1054"/>
        <v>0</v>
      </c>
      <c r="H2823" s="4">
        <v>1.0689655172413799</v>
      </c>
      <c r="I2823" s="4">
        <v>10.5</v>
      </c>
      <c r="L2823" s="18">
        <f t="shared" si="1055"/>
        <v>90</v>
      </c>
      <c r="M2823" s="18">
        <f t="shared" si="1056"/>
        <v>5</v>
      </c>
      <c r="N2823" s="18" t="e">
        <f t="shared" si="1057"/>
        <v>#DIV/0!</v>
      </c>
      <c r="O2823" s="18" t="e">
        <f t="shared" si="1058"/>
        <v>#DIV/0!</v>
      </c>
      <c r="P2823" s="4">
        <f t="shared" si="1059"/>
        <v>201211</v>
      </c>
      <c r="Q2823" s="23">
        <f t="shared" si="1060"/>
        <v>1.0689655172413799</v>
      </c>
      <c r="R2823" s="23">
        <f t="shared" si="1061"/>
        <v>-14.605263157894614</v>
      </c>
      <c r="S2823" s="22">
        <f t="shared" si="1062"/>
        <v>-13.536297640653235</v>
      </c>
      <c r="T2823" s="5">
        <f t="shared" si="1063"/>
        <v>9.8225806451612847</v>
      </c>
      <c r="W2823" s="5">
        <f t="shared" si="1064"/>
        <v>6.8965517241379892E-2</v>
      </c>
      <c r="X2823" s="4">
        <f t="shared" si="1065"/>
        <v>-1</v>
      </c>
      <c r="AE2823" s="4" t="e">
        <f t="shared" si="1066"/>
        <v>#DIV/0!</v>
      </c>
    </row>
    <row r="2824" spans="1:31" x14ac:dyDescent="0.25">
      <c r="A2824" s="9">
        <v>41231</v>
      </c>
      <c r="B2824" s="1" t="s">
        <v>33</v>
      </c>
      <c r="C2824" s="1" t="s">
        <v>62</v>
      </c>
      <c r="D2824" s="1">
        <v>20</v>
      </c>
      <c r="E2824" s="1">
        <v>24</v>
      </c>
      <c r="F2824">
        <f t="shared" si="1053"/>
        <v>0</v>
      </c>
      <c r="G2824">
        <f t="shared" si="1054"/>
        <v>1</v>
      </c>
      <c r="H2824" s="4">
        <v>2.5</v>
      </c>
      <c r="I2824" s="4">
        <v>1.5882352941176499</v>
      </c>
      <c r="L2824" s="18">
        <f t="shared" si="1055"/>
        <v>40</v>
      </c>
      <c r="M2824" s="18">
        <f t="shared" si="1056"/>
        <v>60</v>
      </c>
      <c r="N2824" s="18" t="e">
        <f t="shared" si="1057"/>
        <v>#DIV/0!</v>
      </c>
      <c r="O2824" s="18" t="e">
        <f t="shared" si="1058"/>
        <v>#DIV/0!</v>
      </c>
      <c r="P2824" s="4">
        <f t="shared" si="1059"/>
        <v>201211</v>
      </c>
      <c r="Q2824" s="23">
        <f t="shared" si="1060"/>
        <v>1.5740740740740713</v>
      </c>
      <c r="R2824" s="23">
        <f t="shared" si="1061"/>
        <v>-2.3666666666666587</v>
      </c>
      <c r="S2824" s="22">
        <f t="shared" si="1062"/>
        <v>-0.79259259259258741</v>
      </c>
      <c r="T2824" s="5">
        <f t="shared" si="1063"/>
        <v>0.6352941176470599</v>
      </c>
      <c r="W2824" s="5">
        <f t="shared" si="1064"/>
        <v>-1</v>
      </c>
      <c r="X2824" s="4">
        <f t="shared" si="1065"/>
        <v>-1</v>
      </c>
      <c r="AE2824" s="4" t="e">
        <f t="shared" si="1066"/>
        <v>#DIV/0!</v>
      </c>
    </row>
    <row r="2825" spans="1:31" x14ac:dyDescent="0.25">
      <c r="A2825" s="9">
        <v>41231</v>
      </c>
      <c r="B2825" s="1" t="s">
        <v>35</v>
      </c>
      <c r="C2825" s="1" t="s">
        <v>64</v>
      </c>
      <c r="D2825" s="1">
        <v>30</v>
      </c>
      <c r="E2825" s="1">
        <v>23</v>
      </c>
      <c r="F2825">
        <f t="shared" si="1053"/>
        <v>1</v>
      </c>
      <c r="G2825">
        <f t="shared" si="1054"/>
        <v>0</v>
      </c>
      <c r="H2825" s="4">
        <v>1.26315789473684</v>
      </c>
      <c r="I2825" s="4">
        <v>4.2</v>
      </c>
      <c r="L2825" s="18">
        <f t="shared" si="1055"/>
        <v>70</v>
      </c>
      <c r="M2825" s="18">
        <f t="shared" si="1056"/>
        <v>20</v>
      </c>
      <c r="N2825" s="18" t="e">
        <f t="shared" si="1057"/>
        <v>#DIV/0!</v>
      </c>
      <c r="O2825" s="18" t="e">
        <f t="shared" si="1058"/>
        <v>#DIV/0!</v>
      </c>
      <c r="P2825" s="4">
        <f t="shared" si="1059"/>
        <v>201211</v>
      </c>
      <c r="Q2825" s="23">
        <f t="shared" si="1060"/>
        <v>1.26315789473684</v>
      </c>
      <c r="R2825" s="23">
        <f t="shared" si="1061"/>
        <v>-4.11250000000003</v>
      </c>
      <c r="S2825" s="22">
        <f t="shared" si="1062"/>
        <v>-2.8493421052631902</v>
      </c>
      <c r="T2825" s="5">
        <f t="shared" si="1063"/>
        <v>3.3250000000000055</v>
      </c>
      <c r="W2825" s="5">
        <f t="shared" si="1064"/>
        <v>0.26315789473684004</v>
      </c>
      <c r="X2825" s="4">
        <f t="shared" si="1065"/>
        <v>-1</v>
      </c>
      <c r="AE2825" s="4" t="e">
        <f t="shared" si="1066"/>
        <v>#DIV/0!</v>
      </c>
    </row>
    <row r="2826" spans="1:31" x14ac:dyDescent="0.25">
      <c r="A2826" s="9">
        <v>41231</v>
      </c>
      <c r="B2826" s="1" t="s">
        <v>37</v>
      </c>
      <c r="C2826" s="1" t="s">
        <v>58</v>
      </c>
      <c r="D2826" s="1">
        <v>23</v>
      </c>
      <c r="E2826" s="1">
        <v>20</v>
      </c>
      <c r="F2826">
        <f t="shared" si="1053"/>
        <v>1</v>
      </c>
      <c r="G2826">
        <f t="shared" si="1054"/>
        <v>0</v>
      </c>
      <c r="H2826" s="4">
        <v>1.29411764705882</v>
      </c>
      <c r="I2826" s="4">
        <v>3.8</v>
      </c>
      <c r="L2826" s="18">
        <f t="shared" si="1055"/>
        <v>70</v>
      </c>
      <c r="M2826" s="18">
        <f t="shared" si="1056"/>
        <v>25</v>
      </c>
      <c r="N2826" s="18" t="e">
        <f t="shared" si="1057"/>
        <v>#DIV/0!</v>
      </c>
      <c r="O2826" s="18" t="e">
        <f t="shared" si="1058"/>
        <v>#DIV/0!</v>
      </c>
      <c r="P2826" s="4">
        <f t="shared" si="1059"/>
        <v>201211</v>
      </c>
      <c r="Q2826" s="23">
        <f t="shared" si="1060"/>
        <v>1.29411764705882</v>
      </c>
      <c r="R2826" s="23">
        <f t="shared" si="1061"/>
        <v>-3.7571428571428975</v>
      </c>
      <c r="S2826" s="22">
        <f t="shared" si="1062"/>
        <v>-2.4630252100840773</v>
      </c>
      <c r="T2826" s="5">
        <f t="shared" si="1063"/>
        <v>2.9363636363636441</v>
      </c>
      <c r="W2826" s="5">
        <f t="shared" si="1064"/>
        <v>0.29411764705882004</v>
      </c>
      <c r="X2826" s="4">
        <f t="shared" si="1065"/>
        <v>-1</v>
      </c>
      <c r="AE2826" s="4" t="e">
        <f t="shared" si="1066"/>
        <v>#DIV/0!</v>
      </c>
    </row>
    <row r="2827" spans="1:31" x14ac:dyDescent="0.25">
      <c r="A2827" s="9">
        <v>41231</v>
      </c>
      <c r="B2827" s="1" t="s">
        <v>40</v>
      </c>
      <c r="C2827" s="1" t="s">
        <v>39</v>
      </c>
      <c r="D2827" s="1">
        <v>21</v>
      </c>
      <c r="E2827" s="1">
        <v>27</v>
      </c>
      <c r="F2827">
        <f t="shared" si="1053"/>
        <v>0</v>
      </c>
      <c r="G2827">
        <f t="shared" si="1054"/>
        <v>1</v>
      </c>
      <c r="H2827" s="4">
        <v>2</v>
      </c>
      <c r="I2827" s="4">
        <v>1.8333333333333299</v>
      </c>
      <c r="L2827" s="18">
        <f t="shared" si="1055"/>
        <v>50</v>
      </c>
      <c r="M2827" s="18">
        <f t="shared" si="1056"/>
        <v>50</v>
      </c>
      <c r="N2827" s="18" t="e">
        <f t="shared" si="1057"/>
        <v>#DIV/0!</v>
      </c>
      <c r="O2827" s="18" t="e">
        <f t="shared" si="1058"/>
        <v>#DIV/0!</v>
      </c>
      <c r="P2827" s="4">
        <f t="shared" si="1059"/>
        <v>201211</v>
      </c>
      <c r="Q2827" s="23">
        <f t="shared" si="1060"/>
        <v>1.0909090909090928</v>
      </c>
      <c r="R2827" s="23">
        <f t="shared" si="1061"/>
        <v>-2.2000000000000046</v>
      </c>
      <c r="S2827" s="22">
        <f t="shared" si="1062"/>
        <v>-1.1090909090909118</v>
      </c>
      <c r="T2827" s="5">
        <f t="shared" si="1063"/>
        <v>0.91666666666666496</v>
      </c>
      <c r="W2827" s="5">
        <f t="shared" si="1064"/>
        <v>-1</v>
      </c>
      <c r="X2827" s="4">
        <f t="shared" si="1065"/>
        <v>-1</v>
      </c>
      <c r="AE2827" s="4" t="e">
        <f t="shared" si="1066"/>
        <v>#DIV/0!</v>
      </c>
    </row>
    <row r="2828" spans="1:31" x14ac:dyDescent="0.25">
      <c r="A2828" s="9">
        <v>41231</v>
      </c>
      <c r="B2828" s="1" t="s">
        <v>41</v>
      </c>
      <c r="C2828" s="1" t="s">
        <v>63</v>
      </c>
      <c r="D2828" s="1">
        <v>23</v>
      </c>
      <c r="E2828" s="1">
        <v>19</v>
      </c>
      <c r="F2828">
        <f t="shared" si="1053"/>
        <v>1</v>
      </c>
      <c r="G2828">
        <f t="shared" si="1054"/>
        <v>0</v>
      </c>
      <c r="H2828" s="4">
        <v>1.2127659574468099</v>
      </c>
      <c r="I2828" s="4">
        <v>4.7</v>
      </c>
      <c r="L2828" s="18">
        <f t="shared" si="1055"/>
        <v>80</v>
      </c>
      <c r="M2828" s="18">
        <f t="shared" si="1056"/>
        <v>20</v>
      </c>
      <c r="N2828" s="18" t="e">
        <f t="shared" si="1057"/>
        <v>#DIV/0!</v>
      </c>
      <c r="O2828" s="18" t="e">
        <f t="shared" si="1058"/>
        <v>#DIV/0!</v>
      </c>
      <c r="P2828" s="4">
        <f t="shared" si="1059"/>
        <v>201211</v>
      </c>
      <c r="Q2828" s="23">
        <f t="shared" si="1060"/>
        <v>1.2127659574468099</v>
      </c>
      <c r="R2828" s="23">
        <f t="shared" si="1061"/>
        <v>-4.9702702702702393</v>
      </c>
      <c r="S2828" s="22">
        <f t="shared" si="1062"/>
        <v>-3.7575043128234293</v>
      </c>
      <c r="T2828" s="5">
        <f t="shared" si="1063"/>
        <v>3.8754385964912239</v>
      </c>
      <c r="W2828" s="5">
        <f t="shared" si="1064"/>
        <v>0.21276595744680993</v>
      </c>
      <c r="X2828" s="4">
        <f t="shared" si="1065"/>
        <v>-1</v>
      </c>
      <c r="AE2828" s="4" t="e">
        <f t="shared" si="1066"/>
        <v>#DIV/0!</v>
      </c>
    </row>
    <row r="2829" spans="1:31" x14ac:dyDescent="0.25">
      <c r="A2829" s="9">
        <v>41228</v>
      </c>
      <c r="B2829" s="1" t="s">
        <v>46</v>
      </c>
      <c r="C2829" s="1" t="s">
        <v>51</v>
      </c>
      <c r="D2829" s="1">
        <v>19</v>
      </c>
      <c r="E2829" s="1">
        <v>14</v>
      </c>
      <c r="F2829">
        <f t="shared" si="1053"/>
        <v>1</v>
      </c>
      <c r="G2829">
        <f t="shared" si="1054"/>
        <v>0</v>
      </c>
      <c r="H2829" s="4">
        <v>1.71428571428571</v>
      </c>
      <c r="I2829" s="4">
        <v>2.2000000000000002</v>
      </c>
      <c r="L2829" s="18">
        <f t="shared" si="1055"/>
        <v>50</v>
      </c>
      <c r="M2829" s="18">
        <f t="shared" si="1056"/>
        <v>45</v>
      </c>
      <c r="N2829" s="18" t="e">
        <f t="shared" si="1057"/>
        <v>#DIV/0!</v>
      </c>
      <c r="O2829" s="18" t="e">
        <f t="shared" si="1058"/>
        <v>#DIV/0!</v>
      </c>
      <c r="P2829" s="4">
        <f t="shared" si="1059"/>
        <v>201211</v>
      </c>
      <c r="Q2829" s="23">
        <f t="shared" si="1060"/>
        <v>1.71428571428571</v>
      </c>
      <c r="R2829" s="23">
        <f t="shared" si="1061"/>
        <v>-2.2333333333333414</v>
      </c>
      <c r="S2829" s="22">
        <f t="shared" si="1062"/>
        <v>-0.51904761904763141</v>
      </c>
      <c r="T2829" s="5">
        <f t="shared" si="1063"/>
        <v>1.2833333333333368</v>
      </c>
      <c r="W2829" s="5">
        <f t="shared" si="1064"/>
        <v>0.71428571428570997</v>
      </c>
      <c r="X2829" s="4">
        <f t="shared" si="1065"/>
        <v>-1</v>
      </c>
      <c r="AE2829" s="4" t="e">
        <f t="shared" si="1066"/>
        <v>#DIV/0!</v>
      </c>
    </row>
    <row r="2830" spans="1:31" x14ac:dyDescent="0.25">
      <c r="A2830" s="9">
        <v>41225</v>
      </c>
      <c r="B2830" s="1" t="s">
        <v>57</v>
      </c>
      <c r="C2830" s="1" t="s">
        <v>49</v>
      </c>
      <c r="D2830" s="1">
        <v>16</v>
      </c>
      <c r="E2830" s="1">
        <v>13</v>
      </c>
      <c r="F2830">
        <f t="shared" si="1053"/>
        <v>1</v>
      </c>
      <c r="G2830">
        <f t="shared" si="1054"/>
        <v>0</v>
      </c>
      <c r="H2830" s="4">
        <v>1.13333333333333</v>
      </c>
      <c r="I2830" s="4">
        <v>6.5</v>
      </c>
      <c r="L2830" s="18">
        <f t="shared" si="1055"/>
        <v>80</v>
      </c>
      <c r="M2830" s="18">
        <f t="shared" si="1056"/>
        <v>15</v>
      </c>
      <c r="N2830" s="18" t="e">
        <f t="shared" si="1057"/>
        <v>#DIV/0!</v>
      </c>
      <c r="O2830" s="18" t="e">
        <f t="shared" si="1058"/>
        <v>#DIV/0!</v>
      </c>
      <c r="P2830" s="4">
        <f t="shared" si="1059"/>
        <v>201211</v>
      </c>
      <c r="Q2830" s="23">
        <f t="shared" si="1060"/>
        <v>1.13333333333333</v>
      </c>
      <c r="R2830" s="23">
        <f t="shared" si="1061"/>
        <v>-7.6818181818183708</v>
      </c>
      <c r="S2830" s="22">
        <f t="shared" si="1062"/>
        <v>-6.5484848484850406</v>
      </c>
      <c r="T2830" s="5">
        <f t="shared" si="1063"/>
        <v>5.7352941176470758</v>
      </c>
      <c r="W2830" s="5">
        <f t="shared" si="1064"/>
        <v>0.13333333333332997</v>
      </c>
      <c r="X2830" s="4">
        <f t="shared" si="1065"/>
        <v>-1</v>
      </c>
      <c r="AE2830" s="4" t="e">
        <f t="shared" si="1066"/>
        <v>#DIV/0!</v>
      </c>
    </row>
    <row r="2831" spans="1:31" x14ac:dyDescent="0.25">
      <c r="A2831" s="9">
        <v>41224</v>
      </c>
      <c r="B2831" s="1" t="s">
        <v>39</v>
      </c>
      <c r="C2831" s="1" t="s">
        <v>64</v>
      </c>
      <c r="D2831" s="1">
        <v>34</v>
      </c>
      <c r="E2831" s="1">
        <v>24</v>
      </c>
      <c r="F2831">
        <f t="shared" si="1053"/>
        <v>1</v>
      </c>
      <c r="G2831">
        <f t="shared" si="1054"/>
        <v>0</v>
      </c>
      <c r="H2831" s="4">
        <v>1.60606060606061</v>
      </c>
      <c r="I2831" s="4">
        <v>2.4500000000000002</v>
      </c>
      <c r="L2831" s="18">
        <f t="shared" si="1055"/>
        <v>60</v>
      </c>
      <c r="M2831" s="18">
        <f t="shared" si="1056"/>
        <v>40</v>
      </c>
      <c r="N2831" s="18" t="e">
        <f t="shared" si="1057"/>
        <v>#DIV/0!</v>
      </c>
      <c r="O2831" s="18" t="e">
        <f t="shared" si="1058"/>
        <v>#DIV/0!</v>
      </c>
      <c r="P2831" s="4">
        <f t="shared" si="1059"/>
        <v>201211</v>
      </c>
      <c r="Q2831" s="23">
        <f t="shared" si="1060"/>
        <v>1.60606060606061</v>
      </c>
      <c r="R2831" s="23">
        <f t="shared" si="1061"/>
        <v>-2.3396551724137824</v>
      </c>
      <c r="S2831" s="22">
        <f t="shared" si="1062"/>
        <v>-0.73359456635317244</v>
      </c>
      <c r="T2831" s="5">
        <f t="shared" si="1063"/>
        <v>1.5254716981132039</v>
      </c>
      <c r="W2831" s="5">
        <f t="shared" si="1064"/>
        <v>0.60606060606060996</v>
      </c>
      <c r="X2831" s="4">
        <f t="shared" si="1065"/>
        <v>-1</v>
      </c>
      <c r="AE2831" s="4" t="e">
        <f t="shared" si="1066"/>
        <v>#DIV/0!</v>
      </c>
    </row>
    <row r="2832" spans="1:31" x14ac:dyDescent="0.25">
      <c r="A2832" s="9">
        <v>41224</v>
      </c>
      <c r="B2832" s="1" t="s">
        <v>61</v>
      </c>
      <c r="C2832" s="1" t="s">
        <v>53</v>
      </c>
      <c r="D2832" s="1">
        <v>28</v>
      </c>
      <c r="E2832" s="1">
        <v>7</v>
      </c>
      <c r="F2832">
        <f t="shared" si="1053"/>
        <v>1</v>
      </c>
      <c r="G2832">
        <f t="shared" si="1054"/>
        <v>0</v>
      </c>
      <c r="H2832" s="4">
        <v>1.40816326530612</v>
      </c>
      <c r="I2832" s="4">
        <v>3.05</v>
      </c>
      <c r="L2832" s="18">
        <f t="shared" si="1055"/>
        <v>70</v>
      </c>
      <c r="M2832" s="18">
        <f t="shared" si="1056"/>
        <v>30</v>
      </c>
      <c r="N2832" s="18" t="e">
        <f t="shared" si="1057"/>
        <v>#DIV/0!</v>
      </c>
      <c r="O2832" s="18" t="e">
        <f t="shared" si="1058"/>
        <v>#DIV/0!</v>
      </c>
      <c r="P2832" s="4">
        <f t="shared" si="1059"/>
        <v>201211</v>
      </c>
      <c r="Q2832" s="23">
        <f t="shared" si="1060"/>
        <v>1.40816326530612</v>
      </c>
      <c r="R2832" s="23">
        <f t="shared" si="1061"/>
        <v>-2.9378048780487949</v>
      </c>
      <c r="S2832" s="22">
        <f t="shared" si="1062"/>
        <v>-1.5296416127426748</v>
      </c>
      <c r="T2832" s="5">
        <f t="shared" si="1063"/>
        <v>2.1659420289855107</v>
      </c>
      <c r="W2832" s="5">
        <f t="shared" si="1064"/>
        <v>0.40816326530612002</v>
      </c>
      <c r="X2832" s="4">
        <f t="shared" si="1065"/>
        <v>-1</v>
      </c>
      <c r="AE2832" s="4" t="e">
        <f t="shared" si="1066"/>
        <v>#DIV/0!</v>
      </c>
    </row>
    <row r="2833" spans="1:31" x14ac:dyDescent="0.25">
      <c r="A2833" s="9">
        <v>41224</v>
      </c>
      <c r="B2833" s="1" t="s">
        <v>38</v>
      </c>
      <c r="C2833" s="1" t="s">
        <v>59</v>
      </c>
      <c r="D2833" s="1">
        <v>24</v>
      </c>
      <c r="E2833" s="1">
        <v>24</v>
      </c>
      <c r="F2833">
        <f t="shared" si="1053"/>
        <v>0</v>
      </c>
      <c r="G2833">
        <f t="shared" si="1054"/>
        <v>0</v>
      </c>
      <c r="H2833" s="4">
        <v>1.125</v>
      </c>
      <c r="I2833" s="4">
        <v>7</v>
      </c>
      <c r="L2833" s="18">
        <f t="shared" si="1055"/>
        <v>80</v>
      </c>
      <c r="M2833" s="18">
        <f t="shared" si="1056"/>
        <v>10</v>
      </c>
      <c r="N2833" s="18" t="e">
        <f t="shared" si="1057"/>
        <v>#DIV/0!</v>
      </c>
      <c r="O2833" s="18" t="e">
        <f t="shared" si="1058"/>
        <v>#DIV/0!</v>
      </c>
      <c r="P2833" s="4">
        <f t="shared" si="1059"/>
        <v>201211</v>
      </c>
      <c r="Q2833" s="23">
        <f t="shared" si="1060"/>
        <v>0.16071428571428573</v>
      </c>
      <c r="R2833" s="23">
        <f t="shared" si="1061"/>
        <v>-8.1666666666666661</v>
      </c>
      <c r="S2833" s="22">
        <f t="shared" si="1062"/>
        <v>-8.0059523809523796</v>
      </c>
      <c r="T2833" s="5">
        <f t="shared" si="1063"/>
        <v>6.2222222222222223</v>
      </c>
      <c r="W2833" s="5">
        <f t="shared" si="1064"/>
        <v>-1</v>
      </c>
      <c r="X2833" s="4">
        <f t="shared" si="1065"/>
        <v>-1</v>
      </c>
      <c r="AE2833" s="4" t="e">
        <f t="shared" si="1066"/>
        <v>#DIV/0!</v>
      </c>
    </row>
    <row r="2834" spans="1:31" x14ac:dyDescent="0.25">
      <c r="A2834" s="9">
        <v>41224</v>
      </c>
      <c r="B2834" s="1" t="s">
        <v>55</v>
      </c>
      <c r="C2834" s="1" t="s">
        <v>37</v>
      </c>
      <c r="D2834" s="1">
        <v>23</v>
      </c>
      <c r="E2834" s="1">
        <v>38</v>
      </c>
      <c r="F2834">
        <f t="shared" si="1053"/>
        <v>0</v>
      </c>
      <c r="G2834">
        <f t="shared" si="1054"/>
        <v>1</v>
      </c>
      <c r="H2834" s="4">
        <v>2.2000000000000002</v>
      </c>
      <c r="I2834" s="4">
        <v>1.71428571428571</v>
      </c>
      <c r="L2834" s="18">
        <f t="shared" si="1055"/>
        <v>40</v>
      </c>
      <c r="M2834" s="18">
        <f t="shared" si="1056"/>
        <v>55</v>
      </c>
      <c r="N2834" s="18" t="e">
        <f t="shared" si="1057"/>
        <v>#DIV/0!</v>
      </c>
      <c r="O2834" s="18" t="e">
        <f t="shared" si="1058"/>
        <v>#DIV/0!</v>
      </c>
      <c r="P2834" s="4">
        <f t="shared" si="1059"/>
        <v>201211</v>
      </c>
      <c r="Q2834" s="23">
        <f t="shared" si="1060"/>
        <v>1.2833333333333368</v>
      </c>
      <c r="R2834" s="23">
        <f t="shared" si="1061"/>
        <v>-2.2333333333333414</v>
      </c>
      <c r="S2834" s="22">
        <f t="shared" si="1062"/>
        <v>-0.95000000000000462</v>
      </c>
      <c r="T2834" s="5">
        <f t="shared" si="1063"/>
        <v>0.77922077922077715</v>
      </c>
      <c r="W2834" s="5">
        <f t="shared" si="1064"/>
        <v>-1</v>
      </c>
      <c r="X2834" s="4">
        <f t="shared" si="1065"/>
        <v>-1</v>
      </c>
      <c r="AE2834" s="4" t="e">
        <f t="shared" si="1066"/>
        <v>#DIV/0!</v>
      </c>
    </row>
    <row r="2835" spans="1:31" x14ac:dyDescent="0.25">
      <c r="A2835" s="9">
        <v>41224</v>
      </c>
      <c r="B2835" s="1" t="s">
        <v>42</v>
      </c>
      <c r="C2835" s="1" t="s">
        <v>41</v>
      </c>
      <c r="D2835" s="1">
        <v>31</v>
      </c>
      <c r="E2835" s="1">
        <v>27</v>
      </c>
      <c r="F2835">
        <f t="shared" si="1053"/>
        <v>1</v>
      </c>
      <c r="G2835">
        <f t="shared" si="1054"/>
        <v>0</v>
      </c>
      <c r="H2835" s="4">
        <v>2.1</v>
      </c>
      <c r="I2835" s="4">
        <v>1.7692307692307701</v>
      </c>
      <c r="L2835" s="18">
        <f t="shared" si="1055"/>
        <v>40</v>
      </c>
      <c r="M2835" s="18">
        <f t="shared" si="1056"/>
        <v>55</v>
      </c>
      <c r="N2835" s="18" t="e">
        <f t="shared" si="1057"/>
        <v>#DIV/0!</v>
      </c>
      <c r="O2835" s="18" t="e">
        <f t="shared" si="1058"/>
        <v>#DIV/0!</v>
      </c>
      <c r="P2835" s="4">
        <f t="shared" si="1059"/>
        <v>201211</v>
      </c>
      <c r="Q2835" s="23">
        <f t="shared" si="1060"/>
        <v>2.1</v>
      </c>
      <c r="R2835" s="23">
        <f t="shared" si="1061"/>
        <v>-2.2090909090909077</v>
      </c>
      <c r="S2835" s="22">
        <f t="shared" si="1062"/>
        <v>-0.10909090909090757</v>
      </c>
      <c r="T2835" s="5">
        <f t="shared" si="1063"/>
        <v>0.84249084249084283</v>
      </c>
      <c r="W2835" s="5">
        <f t="shared" si="1064"/>
        <v>1.1000000000000001</v>
      </c>
      <c r="X2835" s="4">
        <f t="shared" si="1065"/>
        <v>-1</v>
      </c>
      <c r="AE2835" s="4" t="e">
        <f t="shared" si="1066"/>
        <v>#DIV/0!</v>
      </c>
    </row>
    <row r="2836" spans="1:31" x14ac:dyDescent="0.25">
      <c r="A2836" s="9">
        <v>41224</v>
      </c>
      <c r="B2836" s="1" t="s">
        <v>52</v>
      </c>
      <c r="C2836" s="1" t="s">
        <v>46</v>
      </c>
      <c r="D2836" s="1">
        <v>37</v>
      </c>
      <c r="E2836" s="1">
        <v>31</v>
      </c>
      <c r="F2836">
        <f t="shared" si="1053"/>
        <v>1</v>
      </c>
      <c r="G2836">
        <f t="shared" si="1054"/>
        <v>0</v>
      </c>
      <c r="H2836" s="4">
        <v>1.125</v>
      </c>
      <c r="I2836" s="4">
        <v>7</v>
      </c>
      <c r="L2836" s="18">
        <f t="shared" si="1055"/>
        <v>80</v>
      </c>
      <c r="M2836" s="18">
        <f t="shared" si="1056"/>
        <v>10</v>
      </c>
      <c r="N2836" s="18" t="e">
        <f t="shared" si="1057"/>
        <v>#DIV/0!</v>
      </c>
      <c r="O2836" s="18" t="e">
        <f t="shared" si="1058"/>
        <v>#DIV/0!</v>
      </c>
      <c r="P2836" s="4">
        <f t="shared" si="1059"/>
        <v>201211</v>
      </c>
      <c r="Q2836" s="23">
        <f t="shared" si="1060"/>
        <v>1.125</v>
      </c>
      <c r="R2836" s="23">
        <f t="shared" si="1061"/>
        <v>-8.1666666666666661</v>
      </c>
      <c r="S2836" s="22">
        <f t="shared" si="1062"/>
        <v>-7.0416666666666661</v>
      </c>
      <c r="T2836" s="5">
        <f t="shared" si="1063"/>
        <v>6.2222222222222223</v>
      </c>
      <c r="W2836" s="5">
        <f t="shared" si="1064"/>
        <v>0.125</v>
      </c>
      <c r="X2836" s="4">
        <f t="shared" si="1065"/>
        <v>-1</v>
      </c>
      <c r="AE2836" s="4" t="e">
        <f t="shared" si="1066"/>
        <v>#DIV/0!</v>
      </c>
    </row>
    <row r="2837" spans="1:31" x14ac:dyDescent="0.25">
      <c r="A2837" s="9">
        <v>41224</v>
      </c>
      <c r="B2837" s="1" t="s">
        <v>60</v>
      </c>
      <c r="C2837" s="1" t="s">
        <v>33</v>
      </c>
      <c r="D2837" s="1">
        <v>34</v>
      </c>
      <c r="E2837" s="1">
        <v>24</v>
      </c>
      <c r="F2837">
        <f t="shared" si="1053"/>
        <v>1</v>
      </c>
      <c r="G2837">
        <f t="shared" si="1054"/>
        <v>0</v>
      </c>
      <c r="H2837" s="4">
        <v>2.5499999999999998</v>
      </c>
      <c r="I2837" s="4">
        <v>1.5714285714285698</v>
      </c>
      <c r="L2837" s="18">
        <f t="shared" si="1055"/>
        <v>30</v>
      </c>
      <c r="M2837" s="18">
        <f t="shared" si="1056"/>
        <v>60</v>
      </c>
      <c r="N2837" s="18" t="e">
        <f t="shared" si="1057"/>
        <v>#DIV/0!</v>
      </c>
      <c r="O2837" s="18" t="e">
        <f t="shared" si="1058"/>
        <v>#DIV/0!</v>
      </c>
      <c r="P2837" s="4">
        <f t="shared" si="1059"/>
        <v>201211</v>
      </c>
      <c r="Q2837" s="23">
        <f t="shared" si="1060"/>
        <v>2.5499999999999998</v>
      </c>
      <c r="R2837" s="23">
        <f t="shared" si="1061"/>
        <v>-2.3951612903225854</v>
      </c>
      <c r="S2837" s="22">
        <f t="shared" si="1062"/>
        <v>0.15483870967741442</v>
      </c>
      <c r="T2837" s="5">
        <f t="shared" si="1063"/>
        <v>0.61624649859943925</v>
      </c>
      <c r="W2837" s="5">
        <f t="shared" si="1064"/>
        <v>1.5499999999999998</v>
      </c>
      <c r="X2837" s="4">
        <f t="shared" si="1065"/>
        <v>-1</v>
      </c>
      <c r="AE2837" s="4" t="e">
        <f t="shared" si="1066"/>
        <v>#DIV/0!</v>
      </c>
    </row>
    <row r="2838" spans="1:31" x14ac:dyDescent="0.25">
      <c r="A2838" s="9">
        <v>41224</v>
      </c>
      <c r="B2838" s="1" t="s">
        <v>51</v>
      </c>
      <c r="C2838" s="1" t="s">
        <v>50</v>
      </c>
      <c r="D2838" s="1">
        <v>3</v>
      </c>
      <c r="E2838" s="1">
        <v>37</v>
      </c>
      <c r="F2838">
        <f t="shared" si="1053"/>
        <v>0</v>
      </c>
      <c r="G2838">
        <f t="shared" si="1054"/>
        <v>1</v>
      </c>
      <c r="H2838" s="4">
        <v>1.3333333333333299</v>
      </c>
      <c r="I2838" s="4">
        <v>3.5</v>
      </c>
      <c r="L2838" s="18">
        <f t="shared" si="1055"/>
        <v>70</v>
      </c>
      <c r="M2838" s="18">
        <f t="shared" si="1056"/>
        <v>25</v>
      </c>
      <c r="N2838" s="18" t="e">
        <f t="shared" si="1057"/>
        <v>#DIV/0!</v>
      </c>
      <c r="O2838" s="18" t="e">
        <f t="shared" si="1058"/>
        <v>#DIV/0!</v>
      </c>
      <c r="P2838" s="4">
        <f t="shared" si="1059"/>
        <v>201211</v>
      </c>
      <c r="Q2838" s="23">
        <f t="shared" si="1060"/>
        <v>0.38095238095237999</v>
      </c>
      <c r="R2838" s="23">
        <f t="shared" si="1061"/>
        <v>-3.4000000000000306</v>
      </c>
      <c r="S2838" s="22">
        <f t="shared" si="1062"/>
        <v>-3.0190476190476505</v>
      </c>
      <c r="T2838" s="5">
        <f t="shared" si="1063"/>
        <v>2.6250000000000067</v>
      </c>
      <c r="W2838" s="5">
        <f t="shared" si="1064"/>
        <v>-1</v>
      </c>
      <c r="X2838" s="4">
        <f t="shared" si="1065"/>
        <v>-1</v>
      </c>
      <c r="AE2838" s="4" t="e">
        <f t="shared" si="1066"/>
        <v>#DIV/0!</v>
      </c>
    </row>
    <row r="2839" spans="1:31" x14ac:dyDescent="0.25">
      <c r="A2839" s="9">
        <v>41224</v>
      </c>
      <c r="B2839" s="1" t="s">
        <v>44</v>
      </c>
      <c r="C2839" s="1" t="s">
        <v>34</v>
      </c>
      <c r="D2839" s="1">
        <v>31</v>
      </c>
      <c r="E2839" s="1">
        <v>13</v>
      </c>
      <c r="F2839">
        <f t="shared" si="1053"/>
        <v>1</v>
      </c>
      <c r="G2839">
        <f t="shared" si="1054"/>
        <v>0</v>
      </c>
      <c r="H2839" s="4">
        <v>2.7</v>
      </c>
      <c r="I2839" s="4">
        <v>1.5</v>
      </c>
      <c r="L2839" s="18">
        <f t="shared" si="1055"/>
        <v>30</v>
      </c>
      <c r="M2839" s="18">
        <f t="shared" si="1056"/>
        <v>65</v>
      </c>
      <c r="N2839" s="18" t="e">
        <f t="shared" si="1057"/>
        <v>#DIV/0!</v>
      </c>
      <c r="O2839" s="18" t="e">
        <f t="shared" si="1058"/>
        <v>#DIV/0!</v>
      </c>
      <c r="P2839" s="4">
        <f t="shared" si="1059"/>
        <v>201211</v>
      </c>
      <c r="Q2839" s="23">
        <f t="shared" si="1060"/>
        <v>2.7</v>
      </c>
      <c r="R2839" s="23">
        <f t="shared" si="1061"/>
        <v>-2.5882352941176467</v>
      </c>
      <c r="S2839" s="22">
        <f t="shared" si="1062"/>
        <v>0.11176470588235343</v>
      </c>
      <c r="T2839" s="5">
        <f t="shared" si="1063"/>
        <v>0.55555555555555547</v>
      </c>
      <c r="W2839" s="5">
        <f t="shared" si="1064"/>
        <v>1.7000000000000002</v>
      </c>
      <c r="X2839" s="4">
        <f t="shared" si="1065"/>
        <v>-1</v>
      </c>
      <c r="AE2839" s="4" t="e">
        <f t="shared" si="1066"/>
        <v>#DIV/0!</v>
      </c>
    </row>
    <row r="2840" spans="1:31" x14ac:dyDescent="0.25">
      <c r="A2840" s="9">
        <v>41224</v>
      </c>
      <c r="B2840" s="1" t="s">
        <v>45</v>
      </c>
      <c r="C2840" s="1" t="s">
        <v>47</v>
      </c>
      <c r="D2840" s="1">
        <v>6</v>
      </c>
      <c r="E2840" s="1">
        <v>13</v>
      </c>
      <c r="F2840">
        <f t="shared" si="1053"/>
        <v>0</v>
      </c>
      <c r="G2840">
        <f t="shared" si="1054"/>
        <v>1</v>
      </c>
      <c r="H2840" s="4">
        <v>1.8333333333333299</v>
      </c>
      <c r="I2840" s="4">
        <v>2</v>
      </c>
      <c r="L2840" s="18">
        <f t="shared" si="1055"/>
        <v>50</v>
      </c>
      <c r="M2840" s="18">
        <f t="shared" si="1056"/>
        <v>50</v>
      </c>
      <c r="N2840" s="18" t="e">
        <f t="shared" si="1057"/>
        <v>#DIV/0!</v>
      </c>
      <c r="O2840" s="18" t="e">
        <f t="shared" si="1058"/>
        <v>#DIV/0!</v>
      </c>
      <c r="P2840" s="4">
        <f t="shared" si="1059"/>
        <v>201211</v>
      </c>
      <c r="Q2840" s="23">
        <f t="shared" si="1060"/>
        <v>0.91666666666666496</v>
      </c>
      <c r="R2840" s="23">
        <f t="shared" si="1061"/>
        <v>-2.2000000000000046</v>
      </c>
      <c r="S2840" s="22">
        <f t="shared" si="1062"/>
        <v>-1.2833333333333397</v>
      </c>
      <c r="T2840" s="5">
        <f t="shared" si="1063"/>
        <v>1.0909090909090928</v>
      </c>
      <c r="W2840" s="5">
        <f t="shared" si="1064"/>
        <v>-1</v>
      </c>
      <c r="X2840" s="4">
        <f t="shared" si="1065"/>
        <v>-1</v>
      </c>
      <c r="AE2840" s="4" t="e">
        <f t="shared" si="1066"/>
        <v>#DIV/0!</v>
      </c>
    </row>
    <row r="2841" spans="1:31" x14ac:dyDescent="0.25">
      <c r="A2841" s="9">
        <v>41224</v>
      </c>
      <c r="B2841" s="1" t="s">
        <v>40</v>
      </c>
      <c r="C2841" s="1" t="s">
        <v>35</v>
      </c>
      <c r="D2841" s="1">
        <v>14</v>
      </c>
      <c r="E2841" s="1">
        <v>36</v>
      </c>
      <c r="F2841">
        <f t="shared" si="1053"/>
        <v>0</v>
      </c>
      <c r="G2841">
        <f t="shared" si="1054"/>
        <v>1</v>
      </c>
      <c r="H2841" s="4">
        <v>2.65</v>
      </c>
      <c r="I2841" s="4">
        <v>1.5263157894736801</v>
      </c>
      <c r="L2841" s="18">
        <f t="shared" si="1055"/>
        <v>30</v>
      </c>
      <c r="M2841" s="18">
        <f t="shared" si="1056"/>
        <v>65</v>
      </c>
      <c r="N2841" s="18" t="e">
        <f t="shared" si="1057"/>
        <v>#DIV/0!</v>
      </c>
      <c r="O2841" s="18" t="e">
        <f t="shared" si="1058"/>
        <v>#DIV/0!</v>
      </c>
      <c r="P2841" s="4">
        <f t="shared" si="1059"/>
        <v>201211</v>
      </c>
      <c r="Q2841" s="23">
        <f t="shared" si="1060"/>
        <v>1.7362068965517288</v>
      </c>
      <c r="R2841" s="23">
        <f t="shared" si="1061"/>
        <v>-2.506060606060621</v>
      </c>
      <c r="S2841" s="22">
        <f t="shared" si="1062"/>
        <v>-0.7698537095088922</v>
      </c>
      <c r="T2841" s="5">
        <f t="shared" si="1063"/>
        <v>0.57596822244289814</v>
      </c>
      <c r="W2841" s="5">
        <f t="shared" si="1064"/>
        <v>-1</v>
      </c>
      <c r="X2841" s="4">
        <f t="shared" si="1065"/>
        <v>-1</v>
      </c>
      <c r="AE2841" s="4" t="e">
        <f t="shared" si="1066"/>
        <v>#DIV/0!</v>
      </c>
    </row>
    <row r="2842" spans="1:31" x14ac:dyDescent="0.25">
      <c r="A2842" s="9">
        <v>41224</v>
      </c>
      <c r="B2842" s="1" t="s">
        <v>43</v>
      </c>
      <c r="C2842" s="1" t="s">
        <v>54</v>
      </c>
      <c r="D2842" s="1">
        <v>55</v>
      </c>
      <c r="E2842" s="1">
        <v>20</v>
      </c>
      <c r="F2842">
        <f t="shared" si="1053"/>
        <v>1</v>
      </c>
      <c r="G2842">
        <f t="shared" si="1054"/>
        <v>0</v>
      </c>
      <c r="H2842" s="4">
        <v>1.2777777777777799</v>
      </c>
      <c r="I2842" s="4">
        <v>4</v>
      </c>
      <c r="L2842" s="18">
        <f t="shared" si="1055"/>
        <v>70</v>
      </c>
      <c r="M2842" s="18">
        <f t="shared" si="1056"/>
        <v>25</v>
      </c>
      <c r="N2842" s="18" t="e">
        <f t="shared" si="1057"/>
        <v>#DIV/0!</v>
      </c>
      <c r="O2842" s="18" t="e">
        <f t="shared" si="1058"/>
        <v>#DIV/0!</v>
      </c>
      <c r="P2842" s="4">
        <f t="shared" si="1059"/>
        <v>201211</v>
      </c>
      <c r="Q2842" s="23">
        <f t="shared" si="1060"/>
        <v>1.2777777777777799</v>
      </c>
      <c r="R2842" s="23">
        <f t="shared" si="1061"/>
        <v>-3.933333333333306</v>
      </c>
      <c r="S2842" s="22">
        <f t="shared" si="1062"/>
        <v>-2.6555555555555261</v>
      </c>
      <c r="T2842" s="5">
        <f t="shared" si="1063"/>
        <v>3.1304347826086905</v>
      </c>
      <c r="W2842" s="5">
        <f t="shared" si="1064"/>
        <v>0.2777777777777799</v>
      </c>
      <c r="X2842" s="4">
        <f t="shared" si="1065"/>
        <v>-1</v>
      </c>
      <c r="AE2842" s="4" t="e">
        <f t="shared" si="1066"/>
        <v>#DIV/0!</v>
      </c>
    </row>
    <row r="2843" spans="1:31" x14ac:dyDescent="0.25">
      <c r="A2843" s="9">
        <v>41221</v>
      </c>
      <c r="B2843" s="1" t="s">
        <v>56</v>
      </c>
      <c r="C2843" s="1" t="s">
        <v>36</v>
      </c>
      <c r="D2843" s="1">
        <v>10</v>
      </c>
      <c r="E2843" s="1">
        <v>27</v>
      </c>
      <c r="F2843">
        <f t="shared" si="1053"/>
        <v>0</v>
      </c>
      <c r="G2843">
        <f t="shared" si="1054"/>
        <v>1</v>
      </c>
      <c r="H2843" s="4">
        <v>2.65</v>
      </c>
      <c r="I2843" s="4">
        <v>1.5405405405405399</v>
      </c>
      <c r="L2843" s="18">
        <f t="shared" si="1055"/>
        <v>30</v>
      </c>
      <c r="M2843" s="18">
        <f t="shared" si="1056"/>
        <v>60</v>
      </c>
      <c r="N2843" s="18" t="e">
        <f t="shared" si="1057"/>
        <v>#DIV/0!</v>
      </c>
      <c r="O2843" s="18" t="e">
        <f t="shared" si="1058"/>
        <v>#DIV/0!</v>
      </c>
      <c r="P2843" s="4">
        <f t="shared" si="1059"/>
        <v>201211</v>
      </c>
      <c r="Q2843" s="23">
        <f t="shared" si="1060"/>
        <v>1.7201754385964918</v>
      </c>
      <c r="R2843" s="23">
        <f t="shared" si="1061"/>
        <v>-2.4560606060606083</v>
      </c>
      <c r="S2843" s="22">
        <f t="shared" si="1062"/>
        <v>-0.73588516746411647</v>
      </c>
      <c r="T2843" s="5">
        <f t="shared" si="1063"/>
        <v>0.58133605303416602</v>
      </c>
      <c r="W2843" s="5">
        <f t="shared" si="1064"/>
        <v>-1</v>
      </c>
      <c r="X2843" s="4">
        <f t="shared" si="1065"/>
        <v>-1</v>
      </c>
      <c r="AE2843" s="4" t="e">
        <f t="shared" si="1066"/>
        <v>#DIV/0!</v>
      </c>
    </row>
    <row r="2844" spans="1:31" x14ac:dyDescent="0.25">
      <c r="A2844" s="9">
        <v>41218</v>
      </c>
      <c r="B2844" s="1" t="s">
        <v>42</v>
      </c>
      <c r="C2844" s="1" t="s">
        <v>55</v>
      </c>
      <c r="D2844" s="1">
        <v>28</v>
      </c>
      <c r="E2844" s="1">
        <v>13</v>
      </c>
      <c r="F2844">
        <f t="shared" si="1053"/>
        <v>1</v>
      </c>
      <c r="G2844">
        <f t="shared" si="1054"/>
        <v>0</v>
      </c>
      <c r="H2844" s="4">
        <v>1.71428571428571</v>
      </c>
      <c r="I2844" s="4">
        <v>2.2000000000000002</v>
      </c>
      <c r="L2844" s="18">
        <f t="shared" si="1055"/>
        <v>50</v>
      </c>
      <c r="M2844" s="18">
        <f t="shared" si="1056"/>
        <v>45</v>
      </c>
      <c r="N2844" s="18" t="e">
        <f t="shared" si="1057"/>
        <v>#DIV/0!</v>
      </c>
      <c r="O2844" s="18" t="e">
        <f t="shared" si="1058"/>
        <v>#DIV/0!</v>
      </c>
      <c r="P2844" s="4">
        <f t="shared" si="1059"/>
        <v>201211</v>
      </c>
      <c r="Q2844" s="23">
        <f t="shared" si="1060"/>
        <v>1.71428571428571</v>
      </c>
      <c r="R2844" s="23">
        <f t="shared" si="1061"/>
        <v>-2.2333333333333414</v>
      </c>
      <c r="S2844" s="22">
        <f t="shared" si="1062"/>
        <v>-0.51904761904763141</v>
      </c>
      <c r="T2844" s="5">
        <f t="shared" si="1063"/>
        <v>1.2833333333333368</v>
      </c>
      <c r="W2844" s="5">
        <f t="shared" si="1064"/>
        <v>0.71428571428570997</v>
      </c>
      <c r="X2844" s="4">
        <f t="shared" si="1065"/>
        <v>-1</v>
      </c>
      <c r="AE2844" s="4" t="e">
        <f t="shared" si="1066"/>
        <v>#DIV/0!</v>
      </c>
    </row>
    <row r="2845" spans="1:31" x14ac:dyDescent="0.25">
      <c r="A2845" s="9">
        <v>41217</v>
      </c>
      <c r="B2845" s="1" t="s">
        <v>48</v>
      </c>
      <c r="C2845" s="1" t="s">
        <v>40</v>
      </c>
      <c r="D2845" s="1">
        <v>13</v>
      </c>
      <c r="E2845" s="1">
        <v>21</v>
      </c>
      <c r="F2845">
        <f t="shared" si="1053"/>
        <v>0</v>
      </c>
      <c r="G2845">
        <f t="shared" si="1054"/>
        <v>1</v>
      </c>
      <c r="H2845" s="4">
        <v>1.60606060606061</v>
      </c>
      <c r="I2845" s="4">
        <v>2.4500000000000002</v>
      </c>
      <c r="L2845" s="18">
        <f t="shared" si="1055"/>
        <v>60</v>
      </c>
      <c r="M2845" s="18">
        <f t="shared" si="1056"/>
        <v>40</v>
      </c>
      <c r="N2845" s="18" t="e">
        <f t="shared" si="1057"/>
        <v>#DIV/0!</v>
      </c>
      <c r="O2845" s="18" t="e">
        <f t="shared" si="1058"/>
        <v>#DIV/0!</v>
      </c>
      <c r="P2845" s="4">
        <f t="shared" si="1059"/>
        <v>201211</v>
      </c>
      <c r="Q2845" s="23">
        <f t="shared" si="1060"/>
        <v>0.65553494124922851</v>
      </c>
      <c r="R2845" s="23">
        <f t="shared" si="1061"/>
        <v>-2.3396551724137824</v>
      </c>
      <c r="S2845" s="22">
        <f t="shared" si="1062"/>
        <v>-1.6841202311645538</v>
      </c>
      <c r="T2845" s="5">
        <f t="shared" si="1063"/>
        <v>1.5254716981132039</v>
      </c>
      <c r="W2845" s="5">
        <f t="shared" si="1064"/>
        <v>-1</v>
      </c>
      <c r="X2845" s="4">
        <f t="shared" si="1065"/>
        <v>-1</v>
      </c>
      <c r="AE2845" s="4" t="e">
        <f t="shared" si="1066"/>
        <v>#DIV/0!</v>
      </c>
    </row>
    <row r="2846" spans="1:31" x14ac:dyDescent="0.25">
      <c r="A2846" s="9">
        <v>41217</v>
      </c>
      <c r="B2846" s="1" t="s">
        <v>50</v>
      </c>
      <c r="C2846" s="1" t="s">
        <v>45</v>
      </c>
      <c r="D2846" s="1">
        <v>20</v>
      </c>
      <c r="E2846" s="1">
        <v>51</v>
      </c>
      <c r="F2846">
        <f t="shared" si="1053"/>
        <v>0</v>
      </c>
      <c r="G2846">
        <f t="shared" si="1054"/>
        <v>1</v>
      </c>
      <c r="H2846" s="4">
        <v>2.95</v>
      </c>
      <c r="I2846" s="4">
        <v>1.4255319148936201</v>
      </c>
      <c r="L2846" s="18">
        <f t="shared" si="1055"/>
        <v>30</v>
      </c>
      <c r="M2846" s="18">
        <f t="shared" si="1056"/>
        <v>70</v>
      </c>
      <c r="N2846" s="18" t="e">
        <f t="shared" si="1057"/>
        <v>#DIV/0!</v>
      </c>
      <c r="O2846" s="18" t="e">
        <f t="shared" si="1058"/>
        <v>#DIV/0!</v>
      </c>
      <c r="P2846" s="4">
        <f t="shared" si="1059"/>
        <v>201211</v>
      </c>
      <c r="Q2846" s="23">
        <f t="shared" si="1060"/>
        <v>2.0694029850746225</v>
      </c>
      <c r="R2846" s="23">
        <f t="shared" si="1061"/>
        <v>-2.862820512820496</v>
      </c>
      <c r="S2846" s="22">
        <f t="shared" si="1062"/>
        <v>-0.79341752774587349</v>
      </c>
      <c r="T2846" s="5">
        <f t="shared" si="1063"/>
        <v>0.48323115759105761</v>
      </c>
      <c r="W2846" s="5">
        <f t="shared" si="1064"/>
        <v>-1</v>
      </c>
      <c r="X2846" s="4">
        <f t="shared" si="1065"/>
        <v>-1</v>
      </c>
      <c r="AE2846" s="4" t="e">
        <f t="shared" si="1066"/>
        <v>#DIV/0!</v>
      </c>
    </row>
    <row r="2847" spans="1:31" x14ac:dyDescent="0.25">
      <c r="A2847" s="9">
        <v>41217</v>
      </c>
      <c r="B2847" s="1" t="s">
        <v>61</v>
      </c>
      <c r="C2847" s="1" t="s">
        <v>60</v>
      </c>
      <c r="D2847" s="1">
        <v>30</v>
      </c>
      <c r="E2847" s="1">
        <v>20</v>
      </c>
      <c r="F2847">
        <f t="shared" si="1053"/>
        <v>1</v>
      </c>
      <c r="G2847">
        <f t="shared" si="1054"/>
        <v>0</v>
      </c>
      <c r="H2847" s="4">
        <v>1.44444444444444</v>
      </c>
      <c r="I2847" s="4">
        <v>2.85</v>
      </c>
      <c r="L2847" s="18">
        <f t="shared" si="1055"/>
        <v>60</v>
      </c>
      <c r="M2847" s="18">
        <f t="shared" si="1056"/>
        <v>35</v>
      </c>
      <c r="N2847" s="18" t="e">
        <f t="shared" si="1057"/>
        <v>#DIV/0!</v>
      </c>
      <c r="O2847" s="18" t="e">
        <f t="shared" si="1058"/>
        <v>#DIV/0!</v>
      </c>
      <c r="P2847" s="4">
        <f t="shared" si="1059"/>
        <v>201211</v>
      </c>
      <c r="Q2847" s="23">
        <f t="shared" si="1060"/>
        <v>1.44444444444444</v>
      </c>
      <c r="R2847" s="23">
        <f t="shared" si="1061"/>
        <v>-2.790540540540563</v>
      </c>
      <c r="S2847" s="22">
        <f t="shared" si="1062"/>
        <v>-1.346096096096123</v>
      </c>
      <c r="T2847" s="5">
        <f t="shared" si="1063"/>
        <v>1.9730769230769292</v>
      </c>
      <c r="W2847" s="5">
        <f t="shared" si="1064"/>
        <v>0.44444444444443998</v>
      </c>
      <c r="X2847" s="4">
        <f t="shared" si="1065"/>
        <v>-1</v>
      </c>
      <c r="AE2847" s="4" t="e">
        <f t="shared" si="1066"/>
        <v>#DIV/0!</v>
      </c>
    </row>
    <row r="2848" spans="1:31" x14ac:dyDescent="0.25">
      <c r="A2848" s="9">
        <v>41217</v>
      </c>
      <c r="B2848" s="1" t="s">
        <v>54</v>
      </c>
      <c r="C2848" s="1" t="s">
        <v>39</v>
      </c>
      <c r="D2848" s="1">
        <v>32</v>
      </c>
      <c r="E2848" s="1">
        <v>42</v>
      </c>
      <c r="F2848">
        <f t="shared" si="1053"/>
        <v>0</v>
      </c>
      <c r="G2848">
        <f t="shared" si="1054"/>
        <v>1</v>
      </c>
      <c r="H2848" s="4">
        <v>1.8</v>
      </c>
      <c r="I2848" s="4">
        <v>2.0499999999999998</v>
      </c>
      <c r="L2848" s="18">
        <f t="shared" si="1055"/>
        <v>50</v>
      </c>
      <c r="M2848" s="18">
        <f t="shared" si="1056"/>
        <v>45</v>
      </c>
      <c r="N2848" s="18" t="e">
        <f t="shared" si="1057"/>
        <v>#DIV/0!</v>
      </c>
      <c r="O2848" s="18" t="e">
        <f t="shared" si="1058"/>
        <v>#DIV/0!</v>
      </c>
      <c r="P2848" s="4">
        <f t="shared" si="1059"/>
        <v>201211</v>
      </c>
      <c r="Q2848" s="23">
        <f t="shared" si="1060"/>
        <v>0.87804878048780499</v>
      </c>
      <c r="R2848" s="23">
        <f t="shared" si="1061"/>
        <v>-2.2023809523809526</v>
      </c>
      <c r="S2848" s="22">
        <f t="shared" si="1062"/>
        <v>-1.3243321718931476</v>
      </c>
      <c r="T2848" s="5">
        <f t="shared" si="1063"/>
        <v>1.1388888888888888</v>
      </c>
      <c r="W2848" s="5">
        <f t="shared" si="1064"/>
        <v>-1</v>
      </c>
      <c r="X2848" s="4">
        <f t="shared" si="1065"/>
        <v>-1</v>
      </c>
      <c r="AE2848" s="4" t="e">
        <f t="shared" si="1066"/>
        <v>#DIV/0!</v>
      </c>
    </row>
    <row r="2849" spans="1:31" x14ac:dyDescent="0.25">
      <c r="A2849" s="9">
        <v>41217</v>
      </c>
      <c r="B2849" s="1" t="s">
        <v>34</v>
      </c>
      <c r="C2849" s="1" t="s">
        <v>57</v>
      </c>
      <c r="D2849" s="1">
        <v>20</v>
      </c>
      <c r="E2849" s="1">
        <v>24</v>
      </c>
      <c r="F2849">
        <f t="shared" si="1053"/>
        <v>0</v>
      </c>
      <c r="G2849">
        <f t="shared" si="1054"/>
        <v>1</v>
      </c>
      <c r="H2849" s="4">
        <v>1.5</v>
      </c>
      <c r="I2849" s="4">
        <v>2.7</v>
      </c>
      <c r="L2849" s="18">
        <f t="shared" si="1055"/>
        <v>60</v>
      </c>
      <c r="M2849" s="18">
        <f t="shared" si="1056"/>
        <v>35</v>
      </c>
      <c r="N2849" s="18" t="e">
        <f t="shared" si="1057"/>
        <v>#DIV/0!</v>
      </c>
      <c r="O2849" s="18" t="e">
        <f t="shared" si="1058"/>
        <v>#DIV/0!</v>
      </c>
      <c r="P2849" s="4">
        <f t="shared" si="1059"/>
        <v>201211</v>
      </c>
      <c r="Q2849" s="23">
        <f t="shared" si="1060"/>
        <v>0.55555555555555547</v>
      </c>
      <c r="R2849" s="23">
        <f t="shared" si="1061"/>
        <v>-2.5882352941176467</v>
      </c>
      <c r="S2849" s="22">
        <f t="shared" si="1062"/>
        <v>-2.0326797385620914</v>
      </c>
      <c r="T2849" s="5">
        <f t="shared" si="1063"/>
        <v>1.8</v>
      </c>
      <c r="W2849" s="5">
        <f t="shared" si="1064"/>
        <v>-1</v>
      </c>
      <c r="X2849" s="4">
        <f t="shared" si="1065"/>
        <v>-1</v>
      </c>
      <c r="AE2849" s="4" t="e">
        <f t="shared" si="1066"/>
        <v>#DIV/0!</v>
      </c>
    </row>
    <row r="2850" spans="1:31" x14ac:dyDescent="0.25">
      <c r="A2850" s="9">
        <v>41217</v>
      </c>
      <c r="B2850" s="1" t="s">
        <v>56</v>
      </c>
      <c r="C2850" s="1" t="s">
        <v>33</v>
      </c>
      <c r="D2850" s="1">
        <v>14</v>
      </c>
      <c r="E2850" s="1">
        <v>31</v>
      </c>
      <c r="F2850">
        <f t="shared" si="1053"/>
        <v>0</v>
      </c>
      <c r="G2850">
        <f t="shared" si="1054"/>
        <v>1</v>
      </c>
      <c r="H2850" s="4">
        <v>3.2</v>
      </c>
      <c r="I2850" s="4">
        <v>1.3846153846153799</v>
      </c>
      <c r="L2850" s="18">
        <f t="shared" si="1055"/>
        <v>30</v>
      </c>
      <c r="M2850" s="18">
        <f t="shared" si="1056"/>
        <v>70</v>
      </c>
      <c r="N2850" s="18" t="e">
        <f t="shared" si="1057"/>
        <v>#DIV/0!</v>
      </c>
      <c r="O2850" s="18" t="e">
        <f t="shared" si="1058"/>
        <v>#DIV/0!</v>
      </c>
      <c r="P2850" s="4">
        <f t="shared" si="1059"/>
        <v>201211</v>
      </c>
      <c r="Q2850" s="23">
        <f t="shared" si="1060"/>
        <v>2.3111111111111189</v>
      </c>
      <c r="R2850" s="23">
        <f t="shared" si="1061"/>
        <v>-3.0545454545454862</v>
      </c>
      <c r="S2850" s="22">
        <f t="shared" si="1062"/>
        <v>-0.74343434343436732</v>
      </c>
      <c r="T2850" s="5">
        <f t="shared" si="1063"/>
        <v>0.43269230769230621</v>
      </c>
      <c r="W2850" s="5">
        <f t="shared" si="1064"/>
        <v>-1</v>
      </c>
      <c r="X2850" s="4">
        <f t="shared" si="1065"/>
        <v>-1</v>
      </c>
      <c r="AE2850" s="4" t="e">
        <f t="shared" si="1066"/>
        <v>#DIV/0!</v>
      </c>
    </row>
    <row r="2851" spans="1:31" x14ac:dyDescent="0.25">
      <c r="A2851" s="9">
        <v>41217</v>
      </c>
      <c r="B2851" s="1" t="s">
        <v>36</v>
      </c>
      <c r="C2851" s="1" t="s">
        <v>51</v>
      </c>
      <c r="D2851" s="1">
        <v>23</v>
      </c>
      <c r="E2851" s="1">
        <v>20</v>
      </c>
      <c r="F2851">
        <f t="shared" si="1053"/>
        <v>1</v>
      </c>
      <c r="G2851">
        <f t="shared" si="1054"/>
        <v>0</v>
      </c>
      <c r="H2851" s="4">
        <v>2.1</v>
      </c>
      <c r="I2851" s="4">
        <v>1.7692307692307701</v>
      </c>
      <c r="L2851" s="18">
        <f t="shared" si="1055"/>
        <v>40</v>
      </c>
      <c r="M2851" s="18">
        <f t="shared" si="1056"/>
        <v>55</v>
      </c>
      <c r="N2851" s="18" t="e">
        <f t="shared" si="1057"/>
        <v>#DIV/0!</v>
      </c>
      <c r="O2851" s="18" t="e">
        <f t="shared" si="1058"/>
        <v>#DIV/0!</v>
      </c>
      <c r="P2851" s="4">
        <f t="shared" si="1059"/>
        <v>201211</v>
      </c>
      <c r="Q2851" s="23">
        <f t="shared" si="1060"/>
        <v>2.1</v>
      </c>
      <c r="R2851" s="23">
        <f t="shared" si="1061"/>
        <v>-2.2090909090909077</v>
      </c>
      <c r="S2851" s="22">
        <f t="shared" si="1062"/>
        <v>-0.10909090909090757</v>
      </c>
      <c r="T2851" s="5">
        <f t="shared" si="1063"/>
        <v>0.84249084249084283</v>
      </c>
      <c r="W2851" s="5">
        <f t="shared" si="1064"/>
        <v>1.1000000000000001</v>
      </c>
      <c r="X2851" s="4">
        <f t="shared" si="1065"/>
        <v>-1</v>
      </c>
      <c r="AE2851" s="4" t="e">
        <f t="shared" si="1066"/>
        <v>#DIV/0!</v>
      </c>
    </row>
    <row r="2852" spans="1:31" x14ac:dyDescent="0.25">
      <c r="A2852" s="9">
        <v>41217</v>
      </c>
      <c r="B2852" s="1" t="s">
        <v>47</v>
      </c>
      <c r="C2852" s="1" t="s">
        <v>46</v>
      </c>
      <c r="D2852" s="1">
        <v>21</v>
      </c>
      <c r="E2852" s="1">
        <v>9</v>
      </c>
      <c r="F2852">
        <f t="shared" si="1053"/>
        <v>1</v>
      </c>
      <c r="G2852">
        <f t="shared" si="1054"/>
        <v>0</v>
      </c>
      <c r="H2852" s="4">
        <v>1.1666666666666701</v>
      </c>
      <c r="I2852" s="4">
        <v>5.5</v>
      </c>
      <c r="L2852" s="18">
        <f t="shared" si="1055"/>
        <v>80</v>
      </c>
      <c r="M2852" s="18">
        <f t="shared" si="1056"/>
        <v>15</v>
      </c>
      <c r="N2852" s="18" t="e">
        <f t="shared" si="1057"/>
        <v>#DIV/0!</v>
      </c>
      <c r="O2852" s="18" t="e">
        <f t="shared" si="1058"/>
        <v>#DIV/0!</v>
      </c>
      <c r="P2852" s="4">
        <f t="shared" si="1059"/>
        <v>201211</v>
      </c>
      <c r="Q2852" s="23">
        <f t="shared" si="1060"/>
        <v>1.1666666666666701</v>
      </c>
      <c r="R2852" s="23">
        <f t="shared" si="1061"/>
        <v>-6.2222222222220998</v>
      </c>
      <c r="S2852" s="22">
        <f t="shared" si="1062"/>
        <v>-5.0555555555554292</v>
      </c>
      <c r="T2852" s="5">
        <f t="shared" si="1063"/>
        <v>4.7142857142857002</v>
      </c>
      <c r="W2852" s="5">
        <f t="shared" si="1064"/>
        <v>0.16666666666667007</v>
      </c>
      <c r="X2852" s="4">
        <f t="shared" si="1065"/>
        <v>-1</v>
      </c>
      <c r="AE2852" s="4" t="e">
        <f t="shared" si="1066"/>
        <v>#DIV/0!</v>
      </c>
    </row>
    <row r="2853" spans="1:31" x14ac:dyDescent="0.25">
      <c r="A2853" s="9">
        <v>41217</v>
      </c>
      <c r="B2853" s="1" t="s">
        <v>62</v>
      </c>
      <c r="C2853" s="1" t="s">
        <v>63</v>
      </c>
      <c r="D2853" s="1">
        <v>31</v>
      </c>
      <c r="E2853" s="1">
        <v>17</v>
      </c>
      <c r="F2853">
        <f t="shared" si="1053"/>
        <v>1</v>
      </c>
      <c r="G2853">
        <f t="shared" si="1054"/>
        <v>0</v>
      </c>
      <c r="H2853" s="4">
        <v>1.1818181818181799</v>
      </c>
      <c r="I2853" s="4">
        <v>5.25</v>
      </c>
      <c r="L2853" s="18">
        <f t="shared" si="1055"/>
        <v>80</v>
      </c>
      <c r="M2853" s="18">
        <f t="shared" si="1056"/>
        <v>15</v>
      </c>
      <c r="N2853" s="18" t="e">
        <f t="shared" si="1057"/>
        <v>#DIV/0!</v>
      </c>
      <c r="O2853" s="18" t="e">
        <f t="shared" si="1058"/>
        <v>#DIV/0!</v>
      </c>
      <c r="P2853" s="4">
        <f t="shared" si="1059"/>
        <v>201211</v>
      </c>
      <c r="Q2853" s="23">
        <f t="shared" si="1060"/>
        <v>1.1818181818181799</v>
      </c>
      <c r="R2853" s="23">
        <f t="shared" si="1061"/>
        <v>-5.7352941176471175</v>
      </c>
      <c r="S2853" s="22">
        <f t="shared" si="1062"/>
        <v>-4.5534759358289376</v>
      </c>
      <c r="T2853" s="5">
        <f t="shared" si="1063"/>
        <v>4.4423076923076996</v>
      </c>
      <c r="W2853" s="5">
        <f t="shared" si="1064"/>
        <v>0.18181818181817988</v>
      </c>
      <c r="X2853" s="4">
        <f t="shared" si="1065"/>
        <v>-1</v>
      </c>
      <c r="AE2853" s="4" t="e">
        <f t="shared" si="1066"/>
        <v>#DIV/0!</v>
      </c>
    </row>
    <row r="2854" spans="1:31" x14ac:dyDescent="0.25">
      <c r="A2854" s="9">
        <v>41217</v>
      </c>
      <c r="B2854" s="1" t="s">
        <v>58</v>
      </c>
      <c r="C2854" s="1" t="s">
        <v>43</v>
      </c>
      <c r="D2854" s="1">
        <v>15</v>
      </c>
      <c r="E2854" s="1">
        <v>25</v>
      </c>
      <c r="F2854">
        <f t="shared" si="1053"/>
        <v>0</v>
      </c>
      <c r="G2854">
        <f t="shared" si="1054"/>
        <v>1</v>
      </c>
      <c r="H2854" s="4">
        <v>2.7</v>
      </c>
      <c r="I2854" s="4">
        <v>1.5128205128205101</v>
      </c>
      <c r="L2854" s="18">
        <f t="shared" si="1055"/>
        <v>30</v>
      </c>
      <c r="M2854" s="18">
        <f t="shared" si="1056"/>
        <v>65</v>
      </c>
      <c r="N2854" s="18" t="e">
        <f t="shared" si="1057"/>
        <v>#DIV/0!</v>
      </c>
      <c r="O2854" s="18" t="e">
        <f t="shared" si="1058"/>
        <v>#DIV/0!</v>
      </c>
      <c r="P2854" s="4">
        <f t="shared" si="1059"/>
        <v>201211</v>
      </c>
      <c r="Q2854" s="23">
        <f t="shared" si="1060"/>
        <v>1.7847457627118677</v>
      </c>
      <c r="R2854" s="23">
        <f t="shared" si="1061"/>
        <v>-2.5382352941176576</v>
      </c>
      <c r="S2854" s="22">
        <f t="shared" si="1062"/>
        <v>-0.75348953140578989</v>
      </c>
      <c r="T2854" s="5">
        <f t="shared" si="1063"/>
        <v>0.56030389363722588</v>
      </c>
      <c r="W2854" s="5">
        <f t="shared" si="1064"/>
        <v>-1</v>
      </c>
      <c r="X2854" s="4">
        <f t="shared" si="1065"/>
        <v>-1</v>
      </c>
      <c r="AE2854" s="4" t="e">
        <f t="shared" si="1066"/>
        <v>#DIV/0!</v>
      </c>
    </row>
    <row r="2855" spans="1:31" x14ac:dyDescent="0.25">
      <c r="A2855" s="9">
        <v>41217</v>
      </c>
      <c r="B2855" s="1" t="s">
        <v>44</v>
      </c>
      <c r="C2855" s="1" t="s">
        <v>35</v>
      </c>
      <c r="D2855" s="1">
        <v>23</v>
      </c>
      <c r="E2855" s="1">
        <v>31</v>
      </c>
      <c r="F2855">
        <f t="shared" si="1053"/>
        <v>0</v>
      </c>
      <c r="G2855">
        <f t="shared" si="1054"/>
        <v>1</v>
      </c>
      <c r="H2855" s="4">
        <v>2.85</v>
      </c>
      <c r="I2855" s="4">
        <v>1.44444444444444</v>
      </c>
      <c r="L2855" s="18">
        <f t="shared" si="1055"/>
        <v>30</v>
      </c>
      <c r="M2855" s="18">
        <f t="shared" si="1056"/>
        <v>65</v>
      </c>
      <c r="N2855" s="18" t="e">
        <f t="shared" si="1057"/>
        <v>#DIV/0!</v>
      </c>
      <c r="O2855" s="18" t="e">
        <f t="shared" si="1058"/>
        <v>#DIV/0!</v>
      </c>
      <c r="P2855" s="4">
        <f t="shared" si="1059"/>
        <v>201211</v>
      </c>
      <c r="Q2855" s="23">
        <f t="shared" si="1060"/>
        <v>1.9730769230769292</v>
      </c>
      <c r="R2855" s="23">
        <f t="shared" si="1061"/>
        <v>-2.790540540540563</v>
      </c>
      <c r="S2855" s="22">
        <f t="shared" si="1062"/>
        <v>-0.81746361746363383</v>
      </c>
      <c r="T2855" s="5">
        <f t="shared" si="1063"/>
        <v>0.5068226120857684</v>
      </c>
      <c r="W2855" s="5">
        <f t="shared" si="1064"/>
        <v>-1</v>
      </c>
      <c r="X2855" s="4">
        <f t="shared" si="1065"/>
        <v>-1</v>
      </c>
      <c r="AE2855" s="4" t="e">
        <f t="shared" si="1066"/>
        <v>#DIV/0!</v>
      </c>
    </row>
    <row r="2856" spans="1:31" x14ac:dyDescent="0.25">
      <c r="A2856" s="9">
        <v>41217</v>
      </c>
      <c r="B2856" s="1" t="s">
        <v>41</v>
      </c>
      <c r="C2856" s="1" t="s">
        <v>37</v>
      </c>
      <c r="D2856" s="1">
        <v>19</v>
      </c>
      <c r="E2856" s="1">
        <v>13</v>
      </c>
      <c r="F2856">
        <f t="shared" si="1053"/>
        <v>1</v>
      </c>
      <c r="G2856">
        <f t="shared" si="1054"/>
        <v>0</v>
      </c>
      <c r="H2856" s="4">
        <v>1.48780487804878</v>
      </c>
      <c r="I2856" s="4">
        <v>2.75</v>
      </c>
      <c r="L2856" s="18">
        <f t="shared" si="1055"/>
        <v>60</v>
      </c>
      <c r="M2856" s="18">
        <f t="shared" si="1056"/>
        <v>35</v>
      </c>
      <c r="N2856" s="18" t="e">
        <f t="shared" si="1057"/>
        <v>#DIV/0!</v>
      </c>
      <c r="O2856" s="18" t="e">
        <f t="shared" si="1058"/>
        <v>#DIV/0!</v>
      </c>
      <c r="P2856" s="4">
        <f t="shared" si="1059"/>
        <v>201211</v>
      </c>
      <c r="Q2856" s="23">
        <f t="shared" si="1060"/>
        <v>1.48780487804878</v>
      </c>
      <c r="R2856" s="23">
        <f t="shared" si="1061"/>
        <v>-2.6214285714285737</v>
      </c>
      <c r="S2856" s="22">
        <f t="shared" si="1062"/>
        <v>-1.1336236933797936</v>
      </c>
      <c r="T2856" s="5">
        <f t="shared" si="1063"/>
        <v>1.8483606557377055</v>
      </c>
      <c r="W2856" s="5">
        <f t="shared" si="1064"/>
        <v>0.48780487804878003</v>
      </c>
      <c r="X2856" s="4">
        <f t="shared" si="1065"/>
        <v>-1</v>
      </c>
      <c r="AE2856" s="4" t="e">
        <f t="shared" si="1066"/>
        <v>#DIV/0!</v>
      </c>
    </row>
    <row r="2857" spans="1:31" x14ac:dyDescent="0.25">
      <c r="A2857" s="9">
        <v>41214</v>
      </c>
      <c r="B2857" s="1" t="s">
        <v>64</v>
      </c>
      <c r="C2857" s="1" t="s">
        <v>49</v>
      </c>
      <c r="D2857" s="1">
        <v>31</v>
      </c>
      <c r="E2857" s="1">
        <v>13</v>
      </c>
      <c r="F2857">
        <f t="shared" si="1053"/>
        <v>1</v>
      </c>
      <c r="G2857">
        <f t="shared" si="1054"/>
        <v>0</v>
      </c>
      <c r="H2857" s="4">
        <v>1.29411764705882</v>
      </c>
      <c r="I2857" s="4">
        <v>3.8</v>
      </c>
      <c r="L2857" s="18">
        <f t="shared" si="1055"/>
        <v>70</v>
      </c>
      <c r="M2857" s="18">
        <f t="shared" si="1056"/>
        <v>25</v>
      </c>
      <c r="N2857" s="18" t="e">
        <f t="shared" si="1057"/>
        <v>#DIV/0!</v>
      </c>
      <c r="O2857" s="18" t="e">
        <f t="shared" si="1058"/>
        <v>#DIV/0!</v>
      </c>
      <c r="P2857" s="4">
        <f t="shared" si="1059"/>
        <v>201211</v>
      </c>
      <c r="Q2857" s="23">
        <f t="shared" si="1060"/>
        <v>1.29411764705882</v>
      </c>
      <c r="R2857" s="23">
        <f t="shared" si="1061"/>
        <v>-3.7571428571428975</v>
      </c>
      <c r="S2857" s="22">
        <f t="shared" si="1062"/>
        <v>-2.4630252100840773</v>
      </c>
      <c r="T2857" s="5">
        <f t="shared" si="1063"/>
        <v>2.9363636363636441</v>
      </c>
      <c r="W2857" s="5">
        <f t="shared" si="1064"/>
        <v>0.29411764705882004</v>
      </c>
      <c r="X2857" s="4">
        <f t="shared" si="1065"/>
        <v>-1</v>
      </c>
      <c r="AE2857" s="4" t="e">
        <f t="shared" si="1066"/>
        <v>#DIV/0!</v>
      </c>
    </row>
    <row r="2858" spans="1:31" x14ac:dyDescent="0.25">
      <c r="A2858" s="9">
        <v>41211</v>
      </c>
      <c r="B2858" s="1" t="s">
        <v>63</v>
      </c>
      <c r="C2858" s="1" t="s">
        <v>38</v>
      </c>
      <c r="D2858" s="1">
        <v>3</v>
      </c>
      <c r="E2858" s="1">
        <v>24</v>
      </c>
      <c r="F2858">
        <f t="shared" si="1053"/>
        <v>0</v>
      </c>
      <c r="G2858">
        <f t="shared" si="1054"/>
        <v>1</v>
      </c>
      <c r="H2858" s="4">
        <v>3.8</v>
      </c>
      <c r="I2858" s="4">
        <v>1.29411764705882</v>
      </c>
      <c r="L2858" s="18">
        <f t="shared" si="1055"/>
        <v>20</v>
      </c>
      <c r="M2858" s="18">
        <f t="shared" si="1056"/>
        <v>75</v>
      </c>
      <c r="N2858" s="18" t="e">
        <f t="shared" si="1057"/>
        <v>#DIV/0!</v>
      </c>
      <c r="O2858" s="18" t="e">
        <f t="shared" si="1058"/>
        <v>#DIV/0!</v>
      </c>
      <c r="P2858" s="4">
        <f t="shared" si="1059"/>
        <v>201210</v>
      </c>
      <c r="Q2858" s="23">
        <f t="shared" si="1060"/>
        <v>2.9363636363636441</v>
      </c>
      <c r="R2858" s="23">
        <f t="shared" si="1061"/>
        <v>-3.7571428571428975</v>
      </c>
      <c r="S2858" s="22">
        <f t="shared" si="1062"/>
        <v>-0.82077922077925347</v>
      </c>
      <c r="T2858" s="5">
        <f t="shared" si="1063"/>
        <v>0.34055727554179477</v>
      </c>
      <c r="W2858" s="5">
        <f t="shared" si="1064"/>
        <v>-1</v>
      </c>
      <c r="X2858" s="4">
        <f t="shared" si="1065"/>
        <v>-1</v>
      </c>
      <c r="AE2858" s="4" t="e">
        <f t="shared" si="1066"/>
        <v>#DIV/0!</v>
      </c>
    </row>
    <row r="2859" spans="1:31" x14ac:dyDescent="0.25">
      <c r="A2859" s="9">
        <v>41210</v>
      </c>
      <c r="B2859" s="1" t="s">
        <v>50</v>
      </c>
      <c r="C2859" s="1" t="s">
        <v>36</v>
      </c>
      <c r="D2859" s="1">
        <v>13</v>
      </c>
      <c r="E2859" s="1">
        <v>19</v>
      </c>
      <c r="F2859">
        <f t="shared" si="1053"/>
        <v>0</v>
      </c>
      <c r="G2859">
        <f t="shared" si="1054"/>
        <v>1</v>
      </c>
      <c r="H2859" s="4">
        <v>1.5882352941176499</v>
      </c>
      <c r="I2859" s="4">
        <v>2.5</v>
      </c>
      <c r="L2859" s="18">
        <f t="shared" si="1055"/>
        <v>60</v>
      </c>
      <c r="M2859" s="18">
        <f t="shared" si="1056"/>
        <v>40</v>
      </c>
      <c r="N2859" s="18" t="e">
        <f t="shared" si="1057"/>
        <v>#DIV/0!</v>
      </c>
      <c r="O2859" s="18" t="e">
        <f t="shared" si="1058"/>
        <v>#DIV/0!</v>
      </c>
      <c r="P2859" s="4">
        <f t="shared" si="1059"/>
        <v>201210</v>
      </c>
      <c r="Q2859" s="23">
        <f t="shared" si="1060"/>
        <v>0.6352941176470599</v>
      </c>
      <c r="R2859" s="23">
        <f t="shared" si="1061"/>
        <v>-2.3666666666666587</v>
      </c>
      <c r="S2859" s="22">
        <f t="shared" si="1062"/>
        <v>-1.7313725490195988</v>
      </c>
      <c r="T2859" s="5">
        <f t="shared" si="1063"/>
        <v>1.5740740740740713</v>
      </c>
      <c r="W2859" s="5">
        <f t="shared" si="1064"/>
        <v>-1</v>
      </c>
      <c r="X2859" s="4">
        <f t="shared" si="1065"/>
        <v>-1</v>
      </c>
      <c r="AE2859" s="4" t="e">
        <f t="shared" si="1066"/>
        <v>#DIV/0!</v>
      </c>
    </row>
    <row r="2860" spans="1:31" x14ac:dyDescent="0.25">
      <c r="A2860" s="9">
        <v>41210</v>
      </c>
      <c r="B2860" s="1" t="s">
        <v>59</v>
      </c>
      <c r="C2860" s="1" t="s">
        <v>52</v>
      </c>
      <c r="D2860" s="1">
        <v>7</v>
      </c>
      <c r="E2860" s="1">
        <v>45</v>
      </c>
      <c r="F2860">
        <f t="shared" si="1053"/>
        <v>0</v>
      </c>
      <c r="G2860">
        <f t="shared" si="1054"/>
        <v>1</v>
      </c>
      <c r="H2860" s="4">
        <v>3.7</v>
      </c>
      <c r="I2860" s="4">
        <v>1.3030303030303001</v>
      </c>
      <c r="L2860" s="18">
        <f t="shared" si="1055"/>
        <v>20</v>
      </c>
      <c r="M2860" s="18">
        <f t="shared" si="1056"/>
        <v>75</v>
      </c>
      <c r="N2860" s="18" t="e">
        <f t="shared" si="1057"/>
        <v>#DIV/0!</v>
      </c>
      <c r="O2860" s="18" t="e">
        <f t="shared" si="1058"/>
        <v>#DIV/0!</v>
      </c>
      <c r="P2860" s="4">
        <f t="shared" si="1059"/>
        <v>201210</v>
      </c>
      <c r="Q2860" s="23">
        <f t="shared" si="1060"/>
        <v>2.8395348837209369</v>
      </c>
      <c r="R2860" s="23">
        <f t="shared" si="1061"/>
        <v>-3.670370370370402</v>
      </c>
      <c r="S2860" s="22">
        <f t="shared" si="1062"/>
        <v>-0.83083548664946516</v>
      </c>
      <c r="T2860" s="5">
        <f t="shared" si="1063"/>
        <v>0.35217035217035136</v>
      </c>
      <c r="W2860" s="5">
        <f t="shared" si="1064"/>
        <v>-1</v>
      </c>
      <c r="X2860" s="4">
        <f t="shared" si="1065"/>
        <v>-1</v>
      </c>
      <c r="AE2860" s="4" t="e">
        <f t="shared" si="1066"/>
        <v>#DIV/0!</v>
      </c>
    </row>
    <row r="2861" spans="1:31" x14ac:dyDescent="0.25">
      <c r="A2861" s="9">
        <v>41210</v>
      </c>
      <c r="B2861" s="1" t="s">
        <v>57</v>
      </c>
      <c r="C2861" s="1" t="s">
        <v>48</v>
      </c>
      <c r="D2861" s="1">
        <v>27</v>
      </c>
      <c r="E2861" s="1">
        <v>12</v>
      </c>
      <c r="F2861">
        <f t="shared" si="1053"/>
        <v>1</v>
      </c>
      <c r="G2861">
        <f t="shared" si="1054"/>
        <v>0</v>
      </c>
      <c r="H2861" s="4">
        <v>1.47619047619048</v>
      </c>
      <c r="I2861" s="4">
        <v>2.8</v>
      </c>
      <c r="L2861" s="18">
        <f t="shared" si="1055"/>
        <v>60</v>
      </c>
      <c r="M2861" s="18">
        <f t="shared" si="1056"/>
        <v>35</v>
      </c>
      <c r="N2861" s="18" t="e">
        <f t="shared" si="1057"/>
        <v>#DIV/0!</v>
      </c>
      <c r="O2861" s="18" t="e">
        <f t="shared" si="1058"/>
        <v>#DIV/0!</v>
      </c>
      <c r="P2861" s="4">
        <f t="shared" si="1059"/>
        <v>201210</v>
      </c>
      <c r="Q2861" s="23">
        <f t="shared" si="1060"/>
        <v>1.47619047619048</v>
      </c>
      <c r="R2861" s="23">
        <f t="shared" si="1061"/>
        <v>-2.6555555555555381</v>
      </c>
      <c r="S2861" s="22">
        <f t="shared" si="1062"/>
        <v>-1.1793650793650581</v>
      </c>
      <c r="T2861" s="5">
        <f t="shared" si="1063"/>
        <v>1.8967741935483819</v>
      </c>
      <c r="W2861" s="5">
        <f t="shared" si="1064"/>
        <v>0.47619047619048005</v>
      </c>
      <c r="X2861" s="4">
        <f t="shared" si="1065"/>
        <v>-1</v>
      </c>
      <c r="AE2861" s="4" t="e">
        <f t="shared" si="1066"/>
        <v>#DIV/0!</v>
      </c>
    </row>
    <row r="2862" spans="1:31" x14ac:dyDescent="0.25">
      <c r="A2862" s="9">
        <v>41210</v>
      </c>
      <c r="B2862" s="1" t="s">
        <v>55</v>
      </c>
      <c r="C2862" s="1" t="s">
        <v>41</v>
      </c>
      <c r="D2862" s="1">
        <v>17</v>
      </c>
      <c r="E2862" s="1">
        <v>30</v>
      </c>
      <c r="F2862">
        <f t="shared" si="1053"/>
        <v>0</v>
      </c>
      <c r="G2862">
        <f t="shared" si="1054"/>
        <v>1</v>
      </c>
      <c r="H2862" s="4">
        <v>1.68965517241379</v>
      </c>
      <c r="I2862" s="4">
        <v>2.25</v>
      </c>
      <c r="L2862" s="18">
        <f t="shared" si="1055"/>
        <v>50</v>
      </c>
      <c r="M2862" s="18">
        <f t="shared" si="1056"/>
        <v>40</v>
      </c>
      <c r="N2862" s="18" t="e">
        <f t="shared" si="1057"/>
        <v>#DIV/0!</v>
      </c>
      <c r="O2862" s="18" t="e">
        <f t="shared" si="1058"/>
        <v>#DIV/0!</v>
      </c>
      <c r="P2862" s="4">
        <f t="shared" si="1059"/>
        <v>201210</v>
      </c>
      <c r="Q2862" s="23">
        <f t="shared" si="1060"/>
        <v>0.75095785440612894</v>
      </c>
      <c r="R2862" s="23">
        <f t="shared" si="1061"/>
        <v>-2.2500000000000062</v>
      </c>
      <c r="S2862" s="22">
        <f t="shared" si="1062"/>
        <v>-1.4990421455938772</v>
      </c>
      <c r="T2862" s="5">
        <f t="shared" si="1063"/>
        <v>1.3316326530612268</v>
      </c>
      <c r="W2862" s="5">
        <f t="shared" si="1064"/>
        <v>-1</v>
      </c>
      <c r="X2862" s="4">
        <f t="shared" si="1065"/>
        <v>-1</v>
      </c>
      <c r="AE2862" s="4" t="e">
        <f t="shared" si="1066"/>
        <v>#DIV/0!</v>
      </c>
    </row>
    <row r="2863" spans="1:31" x14ac:dyDescent="0.25">
      <c r="A2863" s="9">
        <v>41210</v>
      </c>
      <c r="B2863" s="1" t="s">
        <v>53</v>
      </c>
      <c r="C2863" s="1" t="s">
        <v>51</v>
      </c>
      <c r="D2863" s="1">
        <v>9</v>
      </c>
      <c r="E2863" s="1">
        <v>30</v>
      </c>
      <c r="F2863">
        <f t="shared" si="1053"/>
        <v>0</v>
      </c>
      <c r="G2863">
        <f t="shared" si="1054"/>
        <v>1</v>
      </c>
      <c r="H2863" s="4">
        <v>1.8333333333333299</v>
      </c>
      <c r="I2863" s="4">
        <v>2</v>
      </c>
      <c r="L2863" s="18">
        <f t="shared" si="1055"/>
        <v>50</v>
      </c>
      <c r="M2863" s="18">
        <f t="shared" si="1056"/>
        <v>50</v>
      </c>
      <c r="N2863" s="18" t="e">
        <f t="shared" si="1057"/>
        <v>#DIV/0!</v>
      </c>
      <c r="O2863" s="18" t="e">
        <f t="shared" si="1058"/>
        <v>#DIV/0!</v>
      </c>
      <c r="P2863" s="4">
        <f t="shared" si="1059"/>
        <v>201210</v>
      </c>
      <c r="Q2863" s="23">
        <f t="shared" si="1060"/>
        <v>0.91666666666666496</v>
      </c>
      <c r="R2863" s="23">
        <f t="shared" si="1061"/>
        <v>-2.2000000000000046</v>
      </c>
      <c r="S2863" s="22">
        <f t="shared" si="1062"/>
        <v>-1.2833333333333397</v>
      </c>
      <c r="T2863" s="5">
        <f t="shared" si="1063"/>
        <v>1.0909090909090928</v>
      </c>
      <c r="W2863" s="5">
        <f t="shared" si="1064"/>
        <v>-1</v>
      </c>
      <c r="X2863" s="4">
        <f t="shared" si="1065"/>
        <v>-1</v>
      </c>
      <c r="AE2863" s="4" t="e">
        <f t="shared" si="1066"/>
        <v>#DIV/0!</v>
      </c>
    </row>
    <row r="2864" spans="1:31" x14ac:dyDescent="0.25">
      <c r="A2864" s="9">
        <v>41210</v>
      </c>
      <c r="B2864" s="1" t="s">
        <v>49</v>
      </c>
      <c r="C2864" s="1" t="s">
        <v>54</v>
      </c>
      <c r="D2864" s="1">
        <v>16</v>
      </c>
      <c r="E2864" s="1">
        <v>26</v>
      </c>
      <c r="F2864">
        <f t="shared" si="1053"/>
        <v>0</v>
      </c>
      <c r="G2864">
        <f t="shared" si="1054"/>
        <v>1</v>
      </c>
      <c r="H2864" s="4">
        <v>1.8333333333333299</v>
      </c>
      <c r="I2864" s="4">
        <v>2</v>
      </c>
      <c r="L2864" s="18">
        <f t="shared" si="1055"/>
        <v>50</v>
      </c>
      <c r="M2864" s="18">
        <f t="shared" si="1056"/>
        <v>50</v>
      </c>
      <c r="N2864" s="18" t="e">
        <f t="shared" si="1057"/>
        <v>#DIV/0!</v>
      </c>
      <c r="O2864" s="18" t="e">
        <f t="shared" si="1058"/>
        <v>#DIV/0!</v>
      </c>
      <c r="P2864" s="4">
        <f t="shared" si="1059"/>
        <v>201210</v>
      </c>
      <c r="Q2864" s="23">
        <f t="shared" si="1060"/>
        <v>0.91666666666666496</v>
      </c>
      <c r="R2864" s="23">
        <f t="shared" si="1061"/>
        <v>-2.2000000000000046</v>
      </c>
      <c r="S2864" s="22">
        <f t="shared" si="1062"/>
        <v>-1.2833333333333397</v>
      </c>
      <c r="T2864" s="5">
        <f t="shared" si="1063"/>
        <v>1.0909090909090928</v>
      </c>
      <c r="W2864" s="5">
        <f t="shared" si="1064"/>
        <v>-1</v>
      </c>
      <c r="X2864" s="4">
        <f t="shared" si="1065"/>
        <v>-1</v>
      </c>
      <c r="AE2864" s="4" t="e">
        <f t="shared" si="1066"/>
        <v>#DIV/0!</v>
      </c>
    </row>
    <row r="2865" spans="1:31" x14ac:dyDescent="0.25">
      <c r="A2865" s="9">
        <v>41210</v>
      </c>
      <c r="B2865" s="1" t="s">
        <v>62</v>
      </c>
      <c r="C2865" s="1" t="s">
        <v>56</v>
      </c>
      <c r="D2865" s="1">
        <v>24</v>
      </c>
      <c r="E2865" s="1">
        <v>15</v>
      </c>
      <c r="F2865">
        <f t="shared" si="1053"/>
        <v>1</v>
      </c>
      <c r="G2865">
        <f t="shared" si="1054"/>
        <v>0</v>
      </c>
      <c r="H2865" s="4">
        <v>1.0909090909090899</v>
      </c>
      <c r="I2865" s="4">
        <v>9</v>
      </c>
      <c r="L2865" s="18">
        <f t="shared" si="1055"/>
        <v>90</v>
      </c>
      <c r="M2865" s="18">
        <f t="shared" si="1056"/>
        <v>10</v>
      </c>
      <c r="N2865" s="18" t="e">
        <f t="shared" si="1057"/>
        <v>#DIV/0!</v>
      </c>
      <c r="O2865" s="18" t="e">
        <f t="shared" si="1058"/>
        <v>#DIV/0!</v>
      </c>
      <c r="P2865" s="4">
        <f t="shared" si="1059"/>
        <v>201210</v>
      </c>
      <c r="Q2865" s="23">
        <f t="shared" si="1060"/>
        <v>1.0909090909090899</v>
      </c>
      <c r="R2865" s="23">
        <f t="shared" si="1061"/>
        <v>-11.125000000000117</v>
      </c>
      <c r="S2865" s="22">
        <f t="shared" si="1062"/>
        <v>-10.034090909091027</v>
      </c>
      <c r="T2865" s="5">
        <f t="shared" si="1063"/>
        <v>8.2500000000000071</v>
      </c>
      <c r="W2865" s="5">
        <f t="shared" si="1064"/>
        <v>9.090909090908994E-2</v>
      </c>
      <c r="X2865" s="4">
        <f t="shared" si="1065"/>
        <v>-1</v>
      </c>
      <c r="AE2865" s="4" t="e">
        <f t="shared" si="1066"/>
        <v>#DIV/0!</v>
      </c>
    </row>
    <row r="2866" spans="1:31" x14ac:dyDescent="0.25">
      <c r="A2866" s="9">
        <v>41210</v>
      </c>
      <c r="B2866" s="1" t="s">
        <v>33</v>
      </c>
      <c r="C2866" s="1" t="s">
        <v>61</v>
      </c>
      <c r="D2866" s="1">
        <v>28</v>
      </c>
      <c r="E2866" s="1">
        <v>24</v>
      </c>
      <c r="F2866">
        <f t="shared" si="1053"/>
        <v>1</v>
      </c>
      <c r="G2866">
        <f t="shared" si="1054"/>
        <v>0</v>
      </c>
      <c r="H2866" s="4">
        <v>1.68965517241379</v>
      </c>
      <c r="I2866" s="4">
        <v>2.25</v>
      </c>
      <c r="L2866" s="18">
        <f t="shared" si="1055"/>
        <v>50</v>
      </c>
      <c r="M2866" s="18">
        <f t="shared" si="1056"/>
        <v>40</v>
      </c>
      <c r="N2866" s="18" t="e">
        <f t="shared" si="1057"/>
        <v>#DIV/0!</v>
      </c>
      <c r="O2866" s="18" t="e">
        <f t="shared" si="1058"/>
        <v>#DIV/0!</v>
      </c>
      <c r="P2866" s="4">
        <f t="shared" si="1059"/>
        <v>201210</v>
      </c>
      <c r="Q2866" s="23">
        <f t="shared" si="1060"/>
        <v>1.68965517241379</v>
      </c>
      <c r="R2866" s="23">
        <f t="shared" si="1061"/>
        <v>-2.2500000000000062</v>
      </c>
      <c r="S2866" s="22">
        <f t="shared" si="1062"/>
        <v>-0.56034482758621618</v>
      </c>
      <c r="T2866" s="5">
        <f t="shared" si="1063"/>
        <v>1.3316326530612268</v>
      </c>
      <c r="W2866" s="5">
        <f t="shared" si="1064"/>
        <v>0.68965517241379004</v>
      </c>
      <c r="X2866" s="4">
        <f t="shared" si="1065"/>
        <v>-1</v>
      </c>
      <c r="AE2866" s="4" t="e">
        <f t="shared" si="1066"/>
        <v>#DIV/0!</v>
      </c>
    </row>
    <row r="2867" spans="1:31" x14ac:dyDescent="0.25">
      <c r="A2867" s="9">
        <v>41210</v>
      </c>
      <c r="B2867" s="1" t="s">
        <v>35</v>
      </c>
      <c r="C2867" s="1" t="s">
        <v>42</v>
      </c>
      <c r="D2867" s="1">
        <v>34</v>
      </c>
      <c r="E2867" s="1">
        <v>14</v>
      </c>
      <c r="F2867">
        <f t="shared" si="1053"/>
        <v>1</v>
      </c>
      <c r="G2867">
        <f t="shared" si="1054"/>
        <v>0</v>
      </c>
      <c r="H2867" s="4">
        <v>1.3846153846153799</v>
      </c>
      <c r="I2867" s="4">
        <v>3.2</v>
      </c>
      <c r="L2867" s="18">
        <f t="shared" si="1055"/>
        <v>70</v>
      </c>
      <c r="M2867" s="18">
        <f t="shared" si="1056"/>
        <v>30</v>
      </c>
      <c r="N2867" s="18" t="e">
        <f t="shared" si="1057"/>
        <v>#DIV/0!</v>
      </c>
      <c r="O2867" s="18" t="e">
        <f t="shared" si="1058"/>
        <v>#DIV/0!</v>
      </c>
      <c r="P2867" s="4">
        <f t="shared" si="1059"/>
        <v>201210</v>
      </c>
      <c r="Q2867" s="23">
        <f t="shared" si="1060"/>
        <v>1.3846153846153799</v>
      </c>
      <c r="R2867" s="23">
        <f t="shared" si="1061"/>
        <v>-3.0545454545454862</v>
      </c>
      <c r="S2867" s="22">
        <f t="shared" si="1062"/>
        <v>-1.6699300699301063</v>
      </c>
      <c r="T2867" s="5">
        <f t="shared" si="1063"/>
        <v>2.3111111111111189</v>
      </c>
      <c r="W2867" s="5">
        <f t="shared" si="1064"/>
        <v>0.38461538461537992</v>
      </c>
      <c r="X2867" s="4">
        <f t="shared" si="1065"/>
        <v>-1</v>
      </c>
      <c r="AE2867" s="4" t="e">
        <f t="shared" si="1066"/>
        <v>#DIV/0!</v>
      </c>
    </row>
    <row r="2868" spans="1:31" x14ac:dyDescent="0.25">
      <c r="A2868" s="9">
        <v>41210</v>
      </c>
      <c r="B2868" s="1" t="s">
        <v>37</v>
      </c>
      <c r="C2868" s="1" t="s">
        <v>34</v>
      </c>
      <c r="D2868" s="1">
        <v>24</v>
      </c>
      <c r="E2868" s="1">
        <v>29</v>
      </c>
      <c r="F2868">
        <f t="shared" si="1053"/>
        <v>0</v>
      </c>
      <c r="G2868">
        <f t="shared" si="1054"/>
        <v>1</v>
      </c>
      <c r="H2868" s="4">
        <v>2.2999999999999998</v>
      </c>
      <c r="I2868" s="4">
        <v>1.6666666666666701</v>
      </c>
      <c r="L2868" s="18">
        <f t="shared" si="1055"/>
        <v>40</v>
      </c>
      <c r="M2868" s="18">
        <f t="shared" si="1056"/>
        <v>60</v>
      </c>
      <c r="N2868" s="18" t="e">
        <f t="shared" si="1057"/>
        <v>#DIV/0!</v>
      </c>
      <c r="O2868" s="18" t="e">
        <f t="shared" si="1058"/>
        <v>#DIV/0!</v>
      </c>
      <c r="P2868" s="4">
        <f t="shared" si="1059"/>
        <v>201210</v>
      </c>
      <c r="Q2868" s="23">
        <f t="shared" si="1060"/>
        <v>1.379999999999997</v>
      </c>
      <c r="R2868" s="23">
        <f t="shared" si="1061"/>
        <v>-2.2692307692307621</v>
      </c>
      <c r="S2868" s="22">
        <f t="shared" si="1062"/>
        <v>-0.88923076923076505</v>
      </c>
      <c r="T2868" s="5">
        <f t="shared" si="1063"/>
        <v>0.72463768115942184</v>
      </c>
      <c r="W2868" s="5">
        <f t="shared" si="1064"/>
        <v>-1</v>
      </c>
      <c r="X2868" s="4">
        <f t="shared" si="1065"/>
        <v>-1</v>
      </c>
      <c r="AE2868" s="4" t="e">
        <f t="shared" si="1066"/>
        <v>#DIV/0!</v>
      </c>
    </row>
    <row r="2869" spans="1:31" x14ac:dyDescent="0.25">
      <c r="A2869" s="9">
        <v>41210</v>
      </c>
      <c r="B2869" s="1" t="s">
        <v>58</v>
      </c>
      <c r="C2869" s="1" t="s">
        <v>64</v>
      </c>
      <c r="D2869" s="1">
        <v>7</v>
      </c>
      <c r="E2869" s="1">
        <v>6</v>
      </c>
      <c r="F2869">
        <f t="shared" si="1053"/>
        <v>1</v>
      </c>
      <c r="G2869">
        <f t="shared" si="1054"/>
        <v>0</v>
      </c>
      <c r="H2869" s="4">
        <v>2.2999999999999998</v>
      </c>
      <c r="I2869" s="4">
        <v>1.6666666666666701</v>
      </c>
      <c r="L2869" s="18">
        <f t="shared" si="1055"/>
        <v>40</v>
      </c>
      <c r="M2869" s="18">
        <f t="shared" si="1056"/>
        <v>60</v>
      </c>
      <c r="N2869" s="18" t="e">
        <f t="shared" si="1057"/>
        <v>#DIV/0!</v>
      </c>
      <c r="O2869" s="18" t="e">
        <f t="shared" si="1058"/>
        <v>#DIV/0!</v>
      </c>
      <c r="P2869" s="4">
        <f t="shared" si="1059"/>
        <v>201210</v>
      </c>
      <c r="Q2869" s="23">
        <f t="shared" si="1060"/>
        <v>2.2999999999999998</v>
      </c>
      <c r="R2869" s="23">
        <f t="shared" si="1061"/>
        <v>-2.2692307692307621</v>
      </c>
      <c r="S2869" s="22">
        <f t="shared" si="1062"/>
        <v>3.0769230769237765E-2</v>
      </c>
      <c r="T2869" s="5">
        <f t="shared" si="1063"/>
        <v>0.72463768115942184</v>
      </c>
      <c r="W2869" s="5">
        <f t="shared" si="1064"/>
        <v>1.2999999999999998</v>
      </c>
      <c r="X2869" s="4">
        <f t="shared" si="1065"/>
        <v>-1</v>
      </c>
      <c r="AE2869" s="4" t="e">
        <f t="shared" si="1066"/>
        <v>#DIV/0!</v>
      </c>
    </row>
    <row r="2870" spans="1:31" x14ac:dyDescent="0.25">
      <c r="A2870" s="9">
        <v>41210</v>
      </c>
      <c r="B2870" s="1" t="s">
        <v>45</v>
      </c>
      <c r="C2870" s="1" t="s">
        <v>40</v>
      </c>
      <c r="D2870" s="1">
        <v>23</v>
      </c>
      <c r="E2870" s="1">
        <v>22</v>
      </c>
      <c r="F2870">
        <f t="shared" si="1053"/>
        <v>1</v>
      </c>
      <c r="G2870">
        <f t="shared" si="1054"/>
        <v>0</v>
      </c>
      <c r="H2870" s="4">
        <v>1.28571428571429</v>
      </c>
      <c r="I2870" s="4">
        <v>3.9</v>
      </c>
      <c r="L2870" s="18">
        <f t="shared" si="1055"/>
        <v>70</v>
      </c>
      <c r="M2870" s="18">
        <f t="shared" si="1056"/>
        <v>25</v>
      </c>
      <c r="N2870" s="18" t="e">
        <f t="shared" si="1057"/>
        <v>#DIV/0!</v>
      </c>
      <c r="O2870" s="18" t="e">
        <f t="shared" si="1058"/>
        <v>#DIV/0!</v>
      </c>
      <c r="P2870" s="4">
        <f t="shared" si="1059"/>
        <v>201210</v>
      </c>
      <c r="Q2870" s="23">
        <f t="shared" si="1060"/>
        <v>1.28571428571429</v>
      </c>
      <c r="R2870" s="23">
        <f t="shared" si="1061"/>
        <v>-3.8448275862068435</v>
      </c>
      <c r="S2870" s="22">
        <f t="shared" si="1062"/>
        <v>-2.5591133004925535</v>
      </c>
      <c r="T2870" s="5">
        <f t="shared" si="1063"/>
        <v>3.033333333333323</v>
      </c>
      <c r="W2870" s="5">
        <f t="shared" si="1064"/>
        <v>0.28571428571429003</v>
      </c>
      <c r="X2870" s="4">
        <f t="shared" si="1065"/>
        <v>-1</v>
      </c>
      <c r="AE2870" s="4" t="e">
        <f t="shared" si="1066"/>
        <v>#DIV/0!</v>
      </c>
    </row>
    <row r="2871" spans="1:31" x14ac:dyDescent="0.25">
      <c r="A2871" s="9">
        <v>41207</v>
      </c>
      <c r="B2871" s="1" t="s">
        <v>60</v>
      </c>
      <c r="C2871" s="1" t="s">
        <v>39</v>
      </c>
      <c r="D2871" s="1">
        <v>17</v>
      </c>
      <c r="E2871" s="1">
        <v>36</v>
      </c>
      <c r="F2871">
        <f t="shared" si="1053"/>
        <v>0</v>
      </c>
      <c r="G2871">
        <f t="shared" si="1054"/>
        <v>1</v>
      </c>
      <c r="H2871" s="4">
        <v>1.4166666666666701</v>
      </c>
      <c r="I2871" s="4">
        <v>3</v>
      </c>
      <c r="L2871" s="18">
        <f t="shared" si="1055"/>
        <v>70</v>
      </c>
      <c r="M2871" s="18">
        <f t="shared" si="1056"/>
        <v>30</v>
      </c>
      <c r="N2871" s="18" t="e">
        <f t="shared" si="1057"/>
        <v>#DIV/0!</v>
      </c>
      <c r="O2871" s="18" t="e">
        <f t="shared" si="1058"/>
        <v>#DIV/0!</v>
      </c>
      <c r="P2871" s="4">
        <f t="shared" si="1059"/>
        <v>201210</v>
      </c>
      <c r="Q2871" s="23">
        <f t="shared" si="1060"/>
        <v>0.47222222222222338</v>
      </c>
      <c r="R2871" s="23">
        <f t="shared" si="1061"/>
        <v>-2.8999999999999804</v>
      </c>
      <c r="S2871" s="22">
        <f t="shared" si="1062"/>
        <v>-2.4277777777777572</v>
      </c>
      <c r="T2871" s="5">
        <f t="shared" si="1063"/>
        <v>2.1176470588235241</v>
      </c>
      <c r="W2871" s="5">
        <f t="shared" si="1064"/>
        <v>-1</v>
      </c>
      <c r="X2871" s="4">
        <f t="shared" si="1065"/>
        <v>-1</v>
      </c>
      <c r="AE2871" s="4" t="e">
        <f t="shared" si="1066"/>
        <v>#DIV/0!</v>
      </c>
    </row>
    <row r="2872" spans="1:31" x14ac:dyDescent="0.25">
      <c r="A2872" s="9">
        <v>41204</v>
      </c>
      <c r="B2872" s="1" t="s">
        <v>45</v>
      </c>
      <c r="C2872" s="1" t="s">
        <v>33</v>
      </c>
      <c r="D2872" s="1">
        <v>13</v>
      </c>
      <c r="E2872" s="1">
        <v>7</v>
      </c>
      <c r="F2872">
        <f t="shared" si="1053"/>
        <v>1</v>
      </c>
      <c r="G2872">
        <f t="shared" si="1054"/>
        <v>0</v>
      </c>
      <c r="H2872" s="4">
        <v>1.37037037037037</v>
      </c>
      <c r="I2872" s="4">
        <v>3.3</v>
      </c>
      <c r="L2872" s="18">
        <f t="shared" si="1055"/>
        <v>70</v>
      </c>
      <c r="M2872" s="18">
        <f t="shared" si="1056"/>
        <v>30</v>
      </c>
      <c r="N2872" s="18" t="e">
        <f t="shared" si="1057"/>
        <v>#DIV/0!</v>
      </c>
      <c r="O2872" s="18" t="e">
        <f t="shared" si="1058"/>
        <v>#DIV/0!</v>
      </c>
      <c r="P2872" s="4">
        <f t="shared" si="1059"/>
        <v>201210</v>
      </c>
      <c r="Q2872" s="23">
        <f t="shared" si="1060"/>
        <v>1.37037037037037</v>
      </c>
      <c r="R2872" s="23">
        <f t="shared" si="1061"/>
        <v>-3.1347826086956547</v>
      </c>
      <c r="S2872" s="22">
        <f t="shared" si="1062"/>
        <v>-1.7644122383252847</v>
      </c>
      <c r="T2872" s="5">
        <f t="shared" si="1063"/>
        <v>2.4081081081081086</v>
      </c>
      <c r="W2872" s="5">
        <f t="shared" si="1064"/>
        <v>0.37037037037037002</v>
      </c>
      <c r="X2872" s="4">
        <f t="shared" si="1065"/>
        <v>-1</v>
      </c>
      <c r="AE2872" s="4" t="e">
        <f t="shared" si="1066"/>
        <v>#DIV/0!</v>
      </c>
    </row>
    <row r="2873" spans="1:31" x14ac:dyDescent="0.25">
      <c r="A2873" s="9">
        <v>41203</v>
      </c>
      <c r="B2873" s="1" t="s">
        <v>39</v>
      </c>
      <c r="C2873" s="1" t="s">
        <v>42</v>
      </c>
      <c r="D2873" s="1">
        <v>28</v>
      </c>
      <c r="E2873" s="1">
        <v>35</v>
      </c>
      <c r="F2873">
        <f t="shared" si="1053"/>
        <v>0</v>
      </c>
      <c r="G2873">
        <f t="shared" si="1054"/>
        <v>1</v>
      </c>
      <c r="H2873" s="4">
        <v>2.0499999999999998</v>
      </c>
      <c r="I2873" s="4">
        <v>1.8</v>
      </c>
      <c r="L2873" s="18">
        <f t="shared" si="1055"/>
        <v>40</v>
      </c>
      <c r="M2873" s="18">
        <f t="shared" si="1056"/>
        <v>55</v>
      </c>
      <c r="N2873" s="18" t="e">
        <f t="shared" si="1057"/>
        <v>#DIV/0!</v>
      </c>
      <c r="O2873" s="18" t="e">
        <f t="shared" si="1058"/>
        <v>#DIV/0!</v>
      </c>
      <c r="P2873" s="4">
        <f t="shared" si="1059"/>
        <v>201210</v>
      </c>
      <c r="Q2873" s="23">
        <f t="shared" si="1060"/>
        <v>1.1388888888888888</v>
      </c>
      <c r="R2873" s="23">
        <f t="shared" si="1061"/>
        <v>-2.2023809523809526</v>
      </c>
      <c r="S2873" s="22">
        <f t="shared" si="1062"/>
        <v>-1.0634920634920637</v>
      </c>
      <c r="T2873" s="5">
        <f t="shared" si="1063"/>
        <v>0.87804878048780499</v>
      </c>
      <c r="W2873" s="5">
        <f t="shared" si="1064"/>
        <v>-1</v>
      </c>
      <c r="X2873" s="4">
        <f t="shared" si="1065"/>
        <v>-1</v>
      </c>
      <c r="AE2873" s="4" t="e">
        <f t="shared" si="1066"/>
        <v>#DIV/0!</v>
      </c>
    </row>
    <row r="2874" spans="1:31" x14ac:dyDescent="0.25">
      <c r="A2874" s="9">
        <v>41203</v>
      </c>
      <c r="B2874" s="1" t="s">
        <v>59</v>
      </c>
      <c r="C2874" s="1" t="s">
        <v>62</v>
      </c>
      <c r="D2874" s="1">
        <v>20</v>
      </c>
      <c r="E2874" s="1">
        <v>30</v>
      </c>
      <c r="F2874">
        <f t="shared" si="1053"/>
        <v>0</v>
      </c>
      <c r="G2874">
        <f t="shared" si="1054"/>
        <v>1</v>
      </c>
      <c r="H2874" s="4">
        <v>3</v>
      </c>
      <c r="I2874" s="4">
        <v>1.4166666666666701</v>
      </c>
      <c r="L2874" s="18">
        <f t="shared" si="1055"/>
        <v>30</v>
      </c>
      <c r="M2874" s="18">
        <f t="shared" si="1056"/>
        <v>70</v>
      </c>
      <c r="N2874" s="18" t="e">
        <f t="shared" si="1057"/>
        <v>#DIV/0!</v>
      </c>
      <c r="O2874" s="18" t="e">
        <f t="shared" si="1058"/>
        <v>#DIV/0!</v>
      </c>
      <c r="P2874" s="4">
        <f t="shared" si="1059"/>
        <v>201210</v>
      </c>
      <c r="Q2874" s="23">
        <f t="shared" si="1060"/>
        <v>2.1176470588235241</v>
      </c>
      <c r="R2874" s="23">
        <f t="shared" si="1061"/>
        <v>-2.8999999999999804</v>
      </c>
      <c r="S2874" s="22">
        <f t="shared" si="1062"/>
        <v>-0.78235294117645626</v>
      </c>
      <c r="T2874" s="5">
        <f t="shared" si="1063"/>
        <v>0.47222222222222338</v>
      </c>
      <c r="W2874" s="5">
        <f t="shared" si="1064"/>
        <v>-1</v>
      </c>
      <c r="X2874" s="4">
        <f t="shared" si="1065"/>
        <v>-1</v>
      </c>
      <c r="AE2874" s="4" t="e">
        <f t="shared" si="1066"/>
        <v>#DIV/0!</v>
      </c>
    </row>
    <row r="2875" spans="1:31" x14ac:dyDescent="0.25">
      <c r="A2875" s="9">
        <v>41203</v>
      </c>
      <c r="B2875" s="1" t="s">
        <v>54</v>
      </c>
      <c r="C2875" s="1" t="s">
        <v>56</v>
      </c>
      <c r="D2875" s="1">
        <v>26</v>
      </c>
      <c r="E2875" s="1">
        <v>23</v>
      </c>
      <c r="F2875">
        <f t="shared" si="1053"/>
        <v>1</v>
      </c>
      <c r="G2875">
        <f t="shared" si="1054"/>
        <v>0</v>
      </c>
      <c r="H2875" s="4">
        <v>1.37037037037037</v>
      </c>
      <c r="I2875" s="4">
        <v>3.3</v>
      </c>
      <c r="L2875" s="18">
        <f t="shared" si="1055"/>
        <v>70</v>
      </c>
      <c r="M2875" s="18">
        <f t="shared" si="1056"/>
        <v>30</v>
      </c>
      <c r="N2875" s="18" t="e">
        <f t="shared" si="1057"/>
        <v>#DIV/0!</v>
      </c>
      <c r="O2875" s="18" t="e">
        <f t="shared" si="1058"/>
        <v>#DIV/0!</v>
      </c>
      <c r="P2875" s="4">
        <f t="shared" si="1059"/>
        <v>201210</v>
      </c>
      <c r="Q2875" s="23">
        <f t="shared" si="1060"/>
        <v>1.37037037037037</v>
      </c>
      <c r="R2875" s="23">
        <f t="shared" si="1061"/>
        <v>-3.1347826086956547</v>
      </c>
      <c r="S2875" s="22">
        <f t="shared" si="1062"/>
        <v>-1.7644122383252847</v>
      </c>
      <c r="T2875" s="5">
        <f t="shared" si="1063"/>
        <v>2.4081081081081086</v>
      </c>
      <c r="W2875" s="5">
        <f t="shared" si="1064"/>
        <v>0.37037037037037002</v>
      </c>
      <c r="X2875" s="4">
        <f t="shared" si="1065"/>
        <v>-1</v>
      </c>
      <c r="AE2875" s="4" t="e">
        <f t="shared" si="1066"/>
        <v>#DIV/0!</v>
      </c>
    </row>
    <row r="2876" spans="1:31" x14ac:dyDescent="0.25">
      <c r="A2876" s="9">
        <v>41203</v>
      </c>
      <c r="B2876" s="1" t="s">
        <v>34</v>
      </c>
      <c r="C2876" s="1" t="s">
        <v>48</v>
      </c>
      <c r="D2876" s="1">
        <v>27</v>
      </c>
      <c r="E2876" s="1">
        <v>23</v>
      </c>
      <c r="F2876">
        <f t="shared" si="1053"/>
        <v>1</v>
      </c>
      <c r="G2876">
        <f t="shared" si="1054"/>
        <v>0</v>
      </c>
      <c r="H2876" s="4">
        <v>1.37037037037037</v>
      </c>
      <c r="I2876" s="4">
        <v>3.3</v>
      </c>
      <c r="L2876" s="18">
        <f t="shared" si="1055"/>
        <v>70</v>
      </c>
      <c r="M2876" s="18">
        <f t="shared" si="1056"/>
        <v>30</v>
      </c>
      <c r="N2876" s="18" t="e">
        <f t="shared" si="1057"/>
        <v>#DIV/0!</v>
      </c>
      <c r="O2876" s="18" t="e">
        <f t="shared" si="1058"/>
        <v>#DIV/0!</v>
      </c>
      <c r="P2876" s="4">
        <f t="shared" si="1059"/>
        <v>201210</v>
      </c>
      <c r="Q2876" s="23">
        <f t="shared" si="1060"/>
        <v>1.37037037037037</v>
      </c>
      <c r="R2876" s="23">
        <f t="shared" si="1061"/>
        <v>-3.1347826086956547</v>
      </c>
      <c r="S2876" s="22">
        <f t="shared" si="1062"/>
        <v>-1.7644122383252847</v>
      </c>
      <c r="T2876" s="5">
        <f t="shared" si="1063"/>
        <v>2.4081081081081086</v>
      </c>
      <c r="W2876" s="5">
        <f t="shared" si="1064"/>
        <v>0.37037037037037002</v>
      </c>
      <c r="X2876" s="4">
        <f t="shared" si="1065"/>
        <v>-1</v>
      </c>
      <c r="AE2876" s="4" t="e">
        <f t="shared" si="1066"/>
        <v>#DIV/0!</v>
      </c>
    </row>
    <row r="2877" spans="1:31" x14ac:dyDescent="0.25">
      <c r="A2877" s="9">
        <v>41203</v>
      </c>
      <c r="B2877" s="1" t="s">
        <v>52</v>
      </c>
      <c r="C2877" s="1" t="s">
        <v>53</v>
      </c>
      <c r="D2877" s="1">
        <v>29</v>
      </c>
      <c r="E2877" s="1">
        <v>26</v>
      </c>
      <c r="F2877">
        <f t="shared" si="1053"/>
        <v>1</v>
      </c>
      <c r="G2877">
        <f t="shared" si="1054"/>
        <v>0</v>
      </c>
      <c r="H2877" s="4">
        <v>1.1481481481481499</v>
      </c>
      <c r="I2877" s="4">
        <v>5.75</v>
      </c>
      <c r="L2877" s="18">
        <f t="shared" si="1055"/>
        <v>80</v>
      </c>
      <c r="M2877" s="18">
        <f t="shared" si="1056"/>
        <v>15</v>
      </c>
      <c r="N2877" s="18" t="e">
        <f t="shared" si="1057"/>
        <v>#DIV/0!</v>
      </c>
      <c r="O2877" s="18" t="e">
        <f t="shared" si="1058"/>
        <v>#DIV/0!</v>
      </c>
      <c r="P2877" s="4">
        <f t="shared" si="1059"/>
        <v>201210</v>
      </c>
      <c r="Q2877" s="23">
        <f t="shared" si="1060"/>
        <v>1.1481481481481499</v>
      </c>
      <c r="R2877" s="23">
        <f t="shared" si="1061"/>
        <v>-6.9605263157893926</v>
      </c>
      <c r="S2877" s="22">
        <f t="shared" si="1062"/>
        <v>-5.8123781676412429</v>
      </c>
      <c r="T2877" s="5">
        <f t="shared" si="1063"/>
        <v>5.0080645161290249</v>
      </c>
      <c r="W2877" s="5">
        <f t="shared" si="1064"/>
        <v>0.14814814814814992</v>
      </c>
      <c r="X2877" s="4">
        <f t="shared" si="1065"/>
        <v>-1</v>
      </c>
      <c r="AE2877" s="4" t="e">
        <f t="shared" si="1066"/>
        <v>#DIV/0!</v>
      </c>
    </row>
    <row r="2878" spans="1:31" x14ac:dyDescent="0.25">
      <c r="A2878" s="9">
        <v>41203</v>
      </c>
      <c r="B2878" s="1" t="s">
        <v>60</v>
      </c>
      <c r="C2878" s="1" t="s">
        <v>63</v>
      </c>
      <c r="D2878" s="1">
        <v>21</v>
      </c>
      <c r="E2878" s="1">
        <v>14</v>
      </c>
      <c r="F2878">
        <f t="shared" si="1053"/>
        <v>1</v>
      </c>
      <c r="G2878">
        <f t="shared" si="1054"/>
        <v>0</v>
      </c>
      <c r="H2878" s="4">
        <v>1.3125</v>
      </c>
      <c r="I2878" s="4">
        <v>3.6</v>
      </c>
      <c r="L2878" s="18">
        <f t="shared" si="1055"/>
        <v>70</v>
      </c>
      <c r="M2878" s="18">
        <f t="shared" si="1056"/>
        <v>25</v>
      </c>
      <c r="N2878" s="18" t="e">
        <f t="shared" si="1057"/>
        <v>#DIV/0!</v>
      </c>
      <c r="O2878" s="18" t="e">
        <f t="shared" si="1058"/>
        <v>#DIV/0!</v>
      </c>
      <c r="P2878" s="4">
        <f t="shared" si="1059"/>
        <v>201210</v>
      </c>
      <c r="Q2878" s="23">
        <f t="shared" si="1060"/>
        <v>1.3125</v>
      </c>
      <c r="R2878" s="23">
        <f t="shared" si="1061"/>
        <v>-3.5846153846153848</v>
      </c>
      <c r="S2878" s="22">
        <f t="shared" si="1062"/>
        <v>-2.2721153846153848</v>
      </c>
      <c r="T2878" s="5">
        <f t="shared" si="1063"/>
        <v>2.7428571428571429</v>
      </c>
      <c r="W2878" s="5">
        <f t="shared" si="1064"/>
        <v>0.3125</v>
      </c>
      <c r="X2878" s="4">
        <f t="shared" si="1065"/>
        <v>-1</v>
      </c>
      <c r="AE2878" s="4" t="e">
        <f t="shared" si="1066"/>
        <v>#DIV/0!</v>
      </c>
    </row>
    <row r="2879" spans="1:31" x14ac:dyDescent="0.25">
      <c r="A2879" s="9">
        <v>41203</v>
      </c>
      <c r="B2879" s="1" t="s">
        <v>36</v>
      </c>
      <c r="C2879" s="1" t="s">
        <v>58</v>
      </c>
      <c r="D2879" s="1">
        <v>17</v>
      </c>
      <c r="E2879" s="1">
        <v>13</v>
      </c>
      <c r="F2879">
        <f t="shared" si="1053"/>
        <v>1</v>
      </c>
      <c r="G2879">
        <f t="shared" si="1054"/>
        <v>0</v>
      </c>
      <c r="H2879" s="4">
        <v>1.8333333333333299</v>
      </c>
      <c r="I2879" s="4">
        <v>2</v>
      </c>
      <c r="L2879" s="18">
        <f t="shared" si="1055"/>
        <v>50</v>
      </c>
      <c r="M2879" s="18">
        <f t="shared" si="1056"/>
        <v>50</v>
      </c>
      <c r="N2879" s="18" t="e">
        <f t="shared" si="1057"/>
        <v>#DIV/0!</v>
      </c>
      <c r="O2879" s="18" t="e">
        <f t="shared" si="1058"/>
        <v>#DIV/0!</v>
      </c>
      <c r="P2879" s="4">
        <f t="shared" si="1059"/>
        <v>201210</v>
      </c>
      <c r="Q2879" s="23">
        <f t="shared" si="1060"/>
        <v>1.8333333333333299</v>
      </c>
      <c r="R2879" s="23">
        <f t="shared" si="1061"/>
        <v>-2.2000000000000046</v>
      </c>
      <c r="S2879" s="22">
        <f t="shared" si="1062"/>
        <v>-0.36666666666667469</v>
      </c>
      <c r="T2879" s="5">
        <f t="shared" si="1063"/>
        <v>1.0909090909090928</v>
      </c>
      <c r="W2879" s="5">
        <f t="shared" si="1064"/>
        <v>0.83333333333332993</v>
      </c>
      <c r="X2879" s="4">
        <f t="shared" si="1065"/>
        <v>-1</v>
      </c>
      <c r="AE2879" s="4" t="e">
        <f t="shared" si="1066"/>
        <v>#DIV/0!</v>
      </c>
    </row>
    <row r="2880" spans="1:31" x14ac:dyDescent="0.25">
      <c r="A2880" s="9">
        <v>41203</v>
      </c>
      <c r="B2880" s="1" t="s">
        <v>47</v>
      </c>
      <c r="C2880" s="1" t="s">
        <v>43</v>
      </c>
      <c r="D2880" s="1">
        <v>43</v>
      </c>
      <c r="E2880" s="1">
        <v>13</v>
      </c>
      <c r="F2880">
        <f t="shared" si="1053"/>
        <v>1</v>
      </c>
      <c r="G2880">
        <f t="shared" si="1054"/>
        <v>0</v>
      </c>
      <c r="H2880" s="4">
        <v>1.3448275862068999</v>
      </c>
      <c r="I2880" s="4">
        <v>3.45</v>
      </c>
      <c r="L2880" s="18">
        <f t="shared" si="1055"/>
        <v>70</v>
      </c>
      <c r="M2880" s="18">
        <f t="shared" si="1056"/>
        <v>25</v>
      </c>
      <c r="N2880" s="18" t="e">
        <f t="shared" si="1057"/>
        <v>#DIV/0!</v>
      </c>
      <c r="O2880" s="18" t="e">
        <f t="shared" si="1058"/>
        <v>#DIV/0!</v>
      </c>
      <c r="P2880" s="4">
        <f t="shared" si="1059"/>
        <v>201210</v>
      </c>
      <c r="Q2880" s="23">
        <f t="shared" si="1060"/>
        <v>1.3448275862068999</v>
      </c>
      <c r="R2880" s="23">
        <f t="shared" si="1061"/>
        <v>-3.3081632653060944</v>
      </c>
      <c r="S2880" s="22">
        <f t="shared" si="1062"/>
        <v>-1.9633356790991945</v>
      </c>
      <c r="T2880" s="5">
        <f t="shared" si="1063"/>
        <v>2.5653846153846089</v>
      </c>
      <c r="W2880" s="5">
        <f t="shared" si="1064"/>
        <v>0.34482758620689991</v>
      </c>
      <c r="X2880" s="4">
        <f t="shared" si="1065"/>
        <v>-1</v>
      </c>
      <c r="AE2880" s="4" t="e">
        <f t="shared" si="1066"/>
        <v>#DIV/0!</v>
      </c>
    </row>
    <row r="2881" spans="1:31" x14ac:dyDescent="0.25">
      <c r="A2881" s="9">
        <v>41203</v>
      </c>
      <c r="B2881" s="1" t="s">
        <v>44</v>
      </c>
      <c r="C2881" s="1" t="s">
        <v>57</v>
      </c>
      <c r="D2881" s="1">
        <v>17</v>
      </c>
      <c r="E2881" s="1">
        <v>24</v>
      </c>
      <c r="F2881">
        <f t="shared" si="1053"/>
        <v>0</v>
      </c>
      <c r="G2881">
        <f t="shared" si="1054"/>
        <v>1</v>
      </c>
      <c r="H2881" s="4">
        <v>2.0499999999999998</v>
      </c>
      <c r="I2881" s="4">
        <v>1.8</v>
      </c>
      <c r="L2881" s="18">
        <f t="shared" si="1055"/>
        <v>40</v>
      </c>
      <c r="M2881" s="18">
        <f t="shared" si="1056"/>
        <v>55</v>
      </c>
      <c r="N2881" s="18" t="e">
        <f t="shared" si="1057"/>
        <v>#DIV/0!</v>
      </c>
      <c r="O2881" s="18" t="e">
        <f t="shared" si="1058"/>
        <v>#DIV/0!</v>
      </c>
      <c r="P2881" s="4">
        <f t="shared" si="1059"/>
        <v>201210</v>
      </c>
      <c r="Q2881" s="23">
        <f t="shared" si="1060"/>
        <v>1.1388888888888888</v>
      </c>
      <c r="R2881" s="23">
        <f t="shared" si="1061"/>
        <v>-2.2023809523809526</v>
      </c>
      <c r="S2881" s="22">
        <f t="shared" si="1062"/>
        <v>-1.0634920634920637</v>
      </c>
      <c r="T2881" s="5">
        <f t="shared" si="1063"/>
        <v>0.87804878048780499</v>
      </c>
      <c r="W2881" s="5">
        <f t="shared" si="1064"/>
        <v>-1</v>
      </c>
      <c r="X2881" s="4">
        <f t="shared" si="1065"/>
        <v>-1</v>
      </c>
      <c r="AE2881" s="4" t="e">
        <f t="shared" si="1066"/>
        <v>#DIV/0!</v>
      </c>
    </row>
    <row r="2882" spans="1:31" x14ac:dyDescent="0.25">
      <c r="A2882" s="9">
        <v>41203</v>
      </c>
      <c r="B2882" s="1" t="s">
        <v>40</v>
      </c>
      <c r="C2882" s="1" t="s">
        <v>37</v>
      </c>
      <c r="D2882" s="1">
        <v>14</v>
      </c>
      <c r="E2882" s="1">
        <v>19</v>
      </c>
      <c r="F2882">
        <f t="shared" si="1053"/>
        <v>0</v>
      </c>
      <c r="G2882">
        <f t="shared" si="1054"/>
        <v>1</v>
      </c>
      <c r="H2882" s="4">
        <v>2.25</v>
      </c>
      <c r="I2882" s="4">
        <v>1.68965517241379</v>
      </c>
      <c r="L2882" s="18">
        <f t="shared" si="1055"/>
        <v>40</v>
      </c>
      <c r="M2882" s="18">
        <f t="shared" si="1056"/>
        <v>55</v>
      </c>
      <c r="N2882" s="18" t="e">
        <f t="shared" si="1057"/>
        <v>#DIV/0!</v>
      </c>
      <c r="O2882" s="18" t="e">
        <f t="shared" si="1058"/>
        <v>#DIV/0!</v>
      </c>
      <c r="P2882" s="4">
        <f t="shared" si="1059"/>
        <v>201210</v>
      </c>
      <c r="Q2882" s="23">
        <f t="shared" si="1060"/>
        <v>1.3316326530612268</v>
      </c>
      <c r="R2882" s="23">
        <f t="shared" si="1061"/>
        <v>-2.2500000000000062</v>
      </c>
      <c r="S2882" s="22">
        <f t="shared" si="1062"/>
        <v>-0.91836734693877942</v>
      </c>
      <c r="T2882" s="5">
        <f t="shared" si="1063"/>
        <v>0.75095785440612894</v>
      </c>
      <c r="W2882" s="5">
        <f t="shared" si="1064"/>
        <v>-1</v>
      </c>
      <c r="X2882" s="4">
        <f t="shared" si="1065"/>
        <v>-1</v>
      </c>
      <c r="AE2882" s="4" t="e">
        <f t="shared" si="1066"/>
        <v>#DIV/0!</v>
      </c>
    </row>
    <row r="2883" spans="1:31" x14ac:dyDescent="0.25">
      <c r="A2883" s="9">
        <v>41203</v>
      </c>
      <c r="B2883" s="1" t="s">
        <v>46</v>
      </c>
      <c r="C2883" s="1" t="s">
        <v>50</v>
      </c>
      <c r="D2883" s="1">
        <v>34</v>
      </c>
      <c r="E2883" s="1">
        <v>35</v>
      </c>
      <c r="F2883">
        <f t="shared" ref="F2883:F2946" si="1067">IF(D2883&gt;E2883,1,0)</f>
        <v>0</v>
      </c>
      <c r="G2883">
        <f t="shared" ref="G2883:G2946" si="1068">IF(E2883&gt;D2883,1,0)</f>
        <v>1</v>
      </c>
      <c r="H2883" s="4">
        <v>1.46511627906977</v>
      </c>
      <c r="I2883" s="4">
        <v>2.85</v>
      </c>
      <c r="L2883" s="18">
        <f t="shared" ref="L2883:L2946" si="1069">INT(100/H2883/10)*10</f>
        <v>60</v>
      </c>
      <c r="M2883" s="18">
        <f t="shared" ref="M2883:M2946" si="1070">INT(100/I2883/5)*5</f>
        <v>35</v>
      </c>
      <c r="N2883" s="18" t="e">
        <f t="shared" ref="N2883:N2946" si="1071">INT(100/J2883/5)*5</f>
        <v>#DIV/0!</v>
      </c>
      <c r="O2883" s="18" t="e">
        <f t="shared" ref="O2883:O2946" si="1072">INT(100/K2883/5)*5</f>
        <v>#DIV/0!</v>
      </c>
      <c r="P2883" s="4">
        <f t="shared" ref="P2883:P2946" si="1073">YEAR(A2883)*100+MONTH(A2883)</f>
        <v>201210</v>
      </c>
      <c r="Q2883" s="23">
        <f t="shared" ref="Q2883:Q2946" si="1074">IF(F2883=1,H2883,H2883/I2883)</f>
        <v>0.51407588739290178</v>
      </c>
      <c r="R2883" s="23">
        <f t="shared" ref="R2883:R2946" si="1075">-1/(H2883-1)-1/(I2883-1)</f>
        <v>-2.6905405405405283</v>
      </c>
      <c r="S2883" s="22">
        <f t="shared" ref="S2883:S2946" si="1076">Q2883+R2883</f>
        <v>-2.1764646531476264</v>
      </c>
      <c r="T2883" s="5">
        <f t="shared" ref="T2883:T2946" si="1077">I2883/H2883</f>
        <v>1.9452380952380919</v>
      </c>
      <c r="W2883" s="5">
        <f t="shared" ref="W2883:W2946" si="1078">H2883*F2883-1</f>
        <v>-1</v>
      </c>
      <c r="X2883" s="4">
        <f t="shared" ref="X2883:X2946" si="1079">J2883*F2883-1</f>
        <v>-1</v>
      </c>
      <c r="AE2883" s="4" t="e">
        <f t="shared" ref="AE2883:AE2946" si="1080">(1/H2883-1/J2883)</f>
        <v>#DIV/0!</v>
      </c>
    </row>
    <row r="2884" spans="1:31" x14ac:dyDescent="0.25">
      <c r="A2884" s="9">
        <v>41200</v>
      </c>
      <c r="B2884" s="1" t="s">
        <v>38</v>
      </c>
      <c r="C2884" s="1" t="s">
        <v>61</v>
      </c>
      <c r="D2884" s="1">
        <v>13</v>
      </c>
      <c r="E2884" s="1">
        <v>6</v>
      </c>
      <c r="F2884">
        <f t="shared" si="1067"/>
        <v>1</v>
      </c>
      <c r="G2884">
        <f t="shared" si="1068"/>
        <v>0</v>
      </c>
      <c r="H2884" s="4">
        <v>1.26315789473684</v>
      </c>
      <c r="I2884" s="4">
        <v>4.0999999999999996</v>
      </c>
      <c r="L2884" s="18">
        <f t="shared" si="1069"/>
        <v>70</v>
      </c>
      <c r="M2884" s="18">
        <f t="shared" si="1070"/>
        <v>20</v>
      </c>
      <c r="N2884" s="18" t="e">
        <f t="shared" si="1071"/>
        <v>#DIV/0!</v>
      </c>
      <c r="O2884" s="18" t="e">
        <f t="shared" si="1072"/>
        <v>#DIV/0!</v>
      </c>
      <c r="P2884" s="4">
        <f t="shared" si="1073"/>
        <v>201210</v>
      </c>
      <c r="Q2884" s="23">
        <f t="shared" si="1074"/>
        <v>1.26315789473684</v>
      </c>
      <c r="R2884" s="23">
        <f t="shared" si="1075"/>
        <v>-4.1225806451613201</v>
      </c>
      <c r="S2884" s="22">
        <f t="shared" si="1076"/>
        <v>-2.8594227504244802</v>
      </c>
      <c r="T2884" s="5">
        <f t="shared" si="1077"/>
        <v>3.2458333333333385</v>
      </c>
      <c r="W2884" s="5">
        <f t="shared" si="1078"/>
        <v>0.26315789473684004</v>
      </c>
      <c r="X2884" s="4">
        <f t="shared" si="1079"/>
        <v>-1</v>
      </c>
      <c r="AE2884" s="4" t="e">
        <f t="shared" si="1080"/>
        <v>#DIV/0!</v>
      </c>
    </row>
    <row r="2885" spans="1:31" x14ac:dyDescent="0.25">
      <c r="A2885" s="9">
        <v>41197</v>
      </c>
      <c r="B2885" s="1" t="s">
        <v>64</v>
      </c>
      <c r="C2885" s="1" t="s">
        <v>35</v>
      </c>
      <c r="D2885" s="1">
        <v>24</v>
      </c>
      <c r="E2885" s="1">
        <v>35</v>
      </c>
      <c r="F2885">
        <f t="shared" si="1067"/>
        <v>0</v>
      </c>
      <c r="G2885">
        <f t="shared" si="1068"/>
        <v>1</v>
      </c>
      <c r="H2885" s="4">
        <v>1.9090909090909101</v>
      </c>
      <c r="I2885" s="4">
        <v>1.9090909090909101</v>
      </c>
      <c r="L2885" s="18">
        <f t="shared" si="1069"/>
        <v>50</v>
      </c>
      <c r="M2885" s="18">
        <f t="shared" si="1070"/>
        <v>50</v>
      </c>
      <c r="N2885" s="18" t="e">
        <f t="shared" si="1071"/>
        <v>#DIV/0!</v>
      </c>
      <c r="O2885" s="18" t="e">
        <f t="shared" si="1072"/>
        <v>#DIV/0!</v>
      </c>
      <c r="P2885" s="4">
        <f t="shared" si="1073"/>
        <v>201210</v>
      </c>
      <c r="Q2885" s="23">
        <f t="shared" si="1074"/>
        <v>1</v>
      </c>
      <c r="R2885" s="23">
        <f t="shared" si="1075"/>
        <v>-2.1999999999999975</v>
      </c>
      <c r="S2885" s="22">
        <f t="shared" si="1076"/>
        <v>-1.1999999999999975</v>
      </c>
      <c r="T2885" s="5">
        <f t="shared" si="1077"/>
        <v>1</v>
      </c>
      <c r="W2885" s="5">
        <f t="shared" si="1078"/>
        <v>-1</v>
      </c>
      <c r="X2885" s="4">
        <f t="shared" si="1079"/>
        <v>-1</v>
      </c>
      <c r="AE2885" s="4" t="e">
        <f t="shared" si="1080"/>
        <v>#DIV/0!</v>
      </c>
    </row>
    <row r="2886" spans="1:31" x14ac:dyDescent="0.25">
      <c r="A2886" s="9">
        <v>41196</v>
      </c>
      <c r="B2886" s="1" t="s">
        <v>48</v>
      </c>
      <c r="C2886" s="1" t="s">
        <v>60</v>
      </c>
      <c r="D2886" s="1">
        <v>38</v>
      </c>
      <c r="E2886" s="1">
        <v>26</v>
      </c>
      <c r="F2886">
        <f t="shared" si="1067"/>
        <v>1</v>
      </c>
      <c r="G2886">
        <f t="shared" si="1068"/>
        <v>0</v>
      </c>
      <c r="H2886" s="4">
        <v>2.15</v>
      </c>
      <c r="I2886" s="4">
        <v>1.74074074074074</v>
      </c>
      <c r="L2886" s="18">
        <f t="shared" si="1069"/>
        <v>40</v>
      </c>
      <c r="M2886" s="18">
        <f t="shared" si="1070"/>
        <v>55</v>
      </c>
      <c r="N2886" s="18" t="e">
        <f t="shared" si="1071"/>
        <v>#DIV/0!</v>
      </c>
      <c r="O2886" s="18" t="e">
        <f t="shared" si="1072"/>
        <v>#DIV/0!</v>
      </c>
      <c r="P2886" s="4">
        <f t="shared" si="1073"/>
        <v>201210</v>
      </c>
      <c r="Q2886" s="23">
        <f t="shared" si="1074"/>
        <v>2.15</v>
      </c>
      <c r="R2886" s="23">
        <f t="shared" si="1075"/>
        <v>-2.2195652173913056</v>
      </c>
      <c r="S2886" s="22">
        <f t="shared" si="1076"/>
        <v>-6.9565217391305723E-2</v>
      </c>
      <c r="T2886" s="5">
        <f t="shared" si="1077"/>
        <v>0.80964685615848375</v>
      </c>
      <c r="W2886" s="5">
        <f t="shared" si="1078"/>
        <v>1.1499999999999999</v>
      </c>
      <c r="X2886" s="4">
        <f t="shared" si="1079"/>
        <v>-1</v>
      </c>
      <c r="AE2886" s="4" t="e">
        <f t="shared" si="1080"/>
        <v>#DIV/0!</v>
      </c>
    </row>
    <row r="2887" spans="1:31" x14ac:dyDescent="0.25">
      <c r="A2887" s="9">
        <v>41196</v>
      </c>
      <c r="B2887" s="1" t="s">
        <v>39</v>
      </c>
      <c r="C2887" s="1" t="s">
        <v>49</v>
      </c>
      <c r="D2887" s="1">
        <v>38</v>
      </c>
      <c r="E2887" s="1">
        <v>10</v>
      </c>
      <c r="F2887">
        <f t="shared" si="1067"/>
        <v>1</v>
      </c>
      <c r="G2887">
        <f t="shared" si="1068"/>
        <v>0</v>
      </c>
      <c r="H2887" s="4">
        <v>1.4166666666666701</v>
      </c>
      <c r="I2887" s="4">
        <v>3</v>
      </c>
      <c r="L2887" s="18">
        <f t="shared" si="1069"/>
        <v>70</v>
      </c>
      <c r="M2887" s="18">
        <f t="shared" si="1070"/>
        <v>30</v>
      </c>
      <c r="N2887" s="18" t="e">
        <f t="shared" si="1071"/>
        <v>#DIV/0!</v>
      </c>
      <c r="O2887" s="18" t="e">
        <f t="shared" si="1072"/>
        <v>#DIV/0!</v>
      </c>
      <c r="P2887" s="4">
        <f t="shared" si="1073"/>
        <v>201210</v>
      </c>
      <c r="Q2887" s="23">
        <f t="shared" si="1074"/>
        <v>1.4166666666666701</v>
      </c>
      <c r="R2887" s="23">
        <f t="shared" si="1075"/>
        <v>-2.8999999999999804</v>
      </c>
      <c r="S2887" s="22">
        <f t="shared" si="1076"/>
        <v>-1.4833333333333103</v>
      </c>
      <c r="T2887" s="5">
        <f t="shared" si="1077"/>
        <v>2.1176470588235241</v>
      </c>
      <c r="W2887" s="5">
        <f t="shared" si="1078"/>
        <v>0.41666666666667007</v>
      </c>
      <c r="X2887" s="4">
        <f t="shared" si="1079"/>
        <v>-1</v>
      </c>
      <c r="AE2887" s="4" t="e">
        <f t="shared" si="1080"/>
        <v>#DIV/0!</v>
      </c>
    </row>
    <row r="2888" spans="1:31" x14ac:dyDescent="0.25">
      <c r="A2888" s="9">
        <v>41196</v>
      </c>
      <c r="B2888" s="1" t="s">
        <v>61</v>
      </c>
      <c r="C2888" s="1" t="s">
        <v>52</v>
      </c>
      <c r="D2888" s="1">
        <v>24</v>
      </c>
      <c r="E2888" s="1">
        <v>23</v>
      </c>
      <c r="F2888">
        <f t="shared" si="1067"/>
        <v>1</v>
      </c>
      <c r="G2888">
        <f t="shared" si="1068"/>
        <v>0</v>
      </c>
      <c r="H2888" s="4">
        <v>2.85</v>
      </c>
      <c r="I2888" s="4">
        <v>1.4545454545454499</v>
      </c>
      <c r="L2888" s="18">
        <f t="shared" si="1069"/>
        <v>30</v>
      </c>
      <c r="M2888" s="18">
        <f t="shared" si="1070"/>
        <v>65</v>
      </c>
      <c r="N2888" s="18" t="e">
        <f t="shared" si="1071"/>
        <v>#DIV/0!</v>
      </c>
      <c r="O2888" s="18" t="e">
        <f t="shared" si="1072"/>
        <v>#DIV/0!</v>
      </c>
      <c r="P2888" s="4">
        <f t="shared" si="1073"/>
        <v>201210</v>
      </c>
      <c r="Q2888" s="23">
        <f t="shared" si="1074"/>
        <v>2.85</v>
      </c>
      <c r="R2888" s="23">
        <f t="shared" si="1075"/>
        <v>-2.7405405405405627</v>
      </c>
      <c r="S2888" s="22">
        <f t="shared" si="1076"/>
        <v>0.10945945945943736</v>
      </c>
      <c r="T2888" s="5">
        <f t="shared" si="1077"/>
        <v>0.51036682615629825</v>
      </c>
      <c r="W2888" s="5">
        <f t="shared" si="1078"/>
        <v>1.85</v>
      </c>
      <c r="X2888" s="4">
        <f t="shared" si="1079"/>
        <v>-1</v>
      </c>
      <c r="AE2888" s="4" t="e">
        <f t="shared" si="1080"/>
        <v>#DIV/0!</v>
      </c>
    </row>
    <row r="2889" spans="1:31" x14ac:dyDescent="0.25">
      <c r="A2889" s="9">
        <v>41196</v>
      </c>
      <c r="B2889" s="1" t="s">
        <v>38</v>
      </c>
      <c r="C2889" s="1" t="s">
        <v>34</v>
      </c>
      <c r="D2889" s="1">
        <v>3</v>
      </c>
      <c r="E2889" s="1">
        <v>26</v>
      </c>
      <c r="F2889">
        <f t="shared" si="1067"/>
        <v>0</v>
      </c>
      <c r="G2889">
        <f t="shared" si="1068"/>
        <v>1</v>
      </c>
      <c r="H2889" s="4">
        <v>1.3125</v>
      </c>
      <c r="I2889" s="4">
        <v>3.65</v>
      </c>
      <c r="L2889" s="18">
        <f t="shared" si="1069"/>
        <v>70</v>
      </c>
      <c r="M2889" s="18">
        <f t="shared" si="1070"/>
        <v>25</v>
      </c>
      <c r="N2889" s="18" t="e">
        <f t="shared" si="1071"/>
        <v>#DIV/0!</v>
      </c>
      <c r="O2889" s="18" t="e">
        <f t="shared" si="1072"/>
        <v>#DIV/0!</v>
      </c>
      <c r="P2889" s="4">
        <f t="shared" si="1073"/>
        <v>201210</v>
      </c>
      <c r="Q2889" s="23">
        <f t="shared" si="1074"/>
        <v>0.3595890410958904</v>
      </c>
      <c r="R2889" s="23">
        <f t="shared" si="1075"/>
        <v>-3.5773584905660378</v>
      </c>
      <c r="S2889" s="22">
        <f t="shared" si="1076"/>
        <v>-3.2177694494701474</v>
      </c>
      <c r="T2889" s="5">
        <f t="shared" si="1077"/>
        <v>2.7809523809523808</v>
      </c>
      <c r="W2889" s="5">
        <f t="shared" si="1078"/>
        <v>-1</v>
      </c>
      <c r="X2889" s="4">
        <f t="shared" si="1079"/>
        <v>-1</v>
      </c>
      <c r="AE2889" s="4" t="e">
        <f t="shared" si="1080"/>
        <v>#DIV/0!</v>
      </c>
    </row>
    <row r="2890" spans="1:31" x14ac:dyDescent="0.25">
      <c r="A2890" s="9">
        <v>41196</v>
      </c>
      <c r="B2890" s="1" t="s">
        <v>55</v>
      </c>
      <c r="C2890" s="1" t="s">
        <v>33</v>
      </c>
      <c r="D2890" s="1">
        <v>23</v>
      </c>
      <c r="E2890" s="1">
        <v>26</v>
      </c>
      <c r="F2890">
        <f t="shared" si="1067"/>
        <v>0</v>
      </c>
      <c r="G2890">
        <f t="shared" si="1068"/>
        <v>1</v>
      </c>
      <c r="H2890" s="4">
        <v>1.5405405405405399</v>
      </c>
      <c r="I2890" s="4">
        <v>2.65</v>
      </c>
      <c r="L2890" s="18">
        <f t="shared" si="1069"/>
        <v>60</v>
      </c>
      <c r="M2890" s="18">
        <f t="shared" si="1070"/>
        <v>35</v>
      </c>
      <c r="N2890" s="18" t="e">
        <f t="shared" si="1071"/>
        <v>#DIV/0!</v>
      </c>
      <c r="O2890" s="18" t="e">
        <f t="shared" si="1072"/>
        <v>#DIV/0!</v>
      </c>
      <c r="P2890" s="4">
        <f t="shared" si="1073"/>
        <v>201210</v>
      </c>
      <c r="Q2890" s="23">
        <f t="shared" si="1074"/>
        <v>0.58133605303416602</v>
      </c>
      <c r="R2890" s="23">
        <f t="shared" si="1075"/>
        <v>-2.4560606060606083</v>
      </c>
      <c r="S2890" s="22">
        <f t="shared" si="1076"/>
        <v>-1.8747245530264423</v>
      </c>
      <c r="T2890" s="5">
        <f t="shared" si="1077"/>
        <v>1.7201754385964918</v>
      </c>
      <c r="W2890" s="5">
        <f t="shared" si="1078"/>
        <v>-1</v>
      </c>
      <c r="X2890" s="4">
        <f t="shared" si="1079"/>
        <v>-1</v>
      </c>
      <c r="AE2890" s="4" t="e">
        <f t="shared" si="1080"/>
        <v>#DIV/0!</v>
      </c>
    </row>
    <row r="2891" spans="1:31" x14ac:dyDescent="0.25">
      <c r="A2891" s="9">
        <v>41196</v>
      </c>
      <c r="B2891" s="1" t="s">
        <v>53</v>
      </c>
      <c r="C2891" s="1" t="s">
        <v>36</v>
      </c>
      <c r="D2891" s="1">
        <v>35</v>
      </c>
      <c r="E2891" s="1">
        <v>9</v>
      </c>
      <c r="F2891">
        <f t="shared" si="1067"/>
        <v>1</v>
      </c>
      <c r="G2891">
        <f t="shared" si="1068"/>
        <v>0</v>
      </c>
      <c r="H2891" s="4">
        <v>1.5405405405405399</v>
      </c>
      <c r="I2891" s="4">
        <v>2.65</v>
      </c>
      <c r="L2891" s="18">
        <f t="shared" si="1069"/>
        <v>60</v>
      </c>
      <c r="M2891" s="18">
        <f t="shared" si="1070"/>
        <v>35</v>
      </c>
      <c r="N2891" s="18" t="e">
        <f t="shared" si="1071"/>
        <v>#DIV/0!</v>
      </c>
      <c r="O2891" s="18" t="e">
        <f t="shared" si="1072"/>
        <v>#DIV/0!</v>
      </c>
      <c r="P2891" s="4">
        <f t="shared" si="1073"/>
        <v>201210</v>
      </c>
      <c r="Q2891" s="23">
        <f t="shared" si="1074"/>
        <v>1.5405405405405399</v>
      </c>
      <c r="R2891" s="23">
        <f t="shared" si="1075"/>
        <v>-2.4560606060606083</v>
      </c>
      <c r="S2891" s="22">
        <f t="shared" si="1076"/>
        <v>-0.91552006552006837</v>
      </c>
      <c r="T2891" s="5">
        <f t="shared" si="1077"/>
        <v>1.7201754385964918</v>
      </c>
      <c r="W2891" s="5">
        <f t="shared" si="1078"/>
        <v>0.5405405405405399</v>
      </c>
      <c r="X2891" s="4">
        <f t="shared" si="1079"/>
        <v>-1</v>
      </c>
      <c r="AE2891" s="4" t="e">
        <f t="shared" si="1080"/>
        <v>#DIV/0!</v>
      </c>
    </row>
    <row r="2892" spans="1:31" x14ac:dyDescent="0.25">
      <c r="A2892" s="9">
        <v>41196</v>
      </c>
      <c r="B2892" s="1" t="s">
        <v>51</v>
      </c>
      <c r="C2892" s="1" t="s">
        <v>59</v>
      </c>
      <c r="D2892" s="1">
        <v>17</v>
      </c>
      <c r="E2892" s="1">
        <v>14</v>
      </c>
      <c r="F2892">
        <f t="shared" si="1067"/>
        <v>1</v>
      </c>
      <c r="G2892">
        <f t="shared" si="1068"/>
        <v>0</v>
      </c>
      <c r="H2892" s="4">
        <v>1.4</v>
      </c>
      <c r="I2892" s="4">
        <v>3.1</v>
      </c>
      <c r="L2892" s="18">
        <f t="shared" si="1069"/>
        <v>70</v>
      </c>
      <c r="M2892" s="18">
        <f t="shared" si="1070"/>
        <v>30</v>
      </c>
      <c r="N2892" s="18" t="e">
        <f t="shared" si="1071"/>
        <v>#DIV/0!</v>
      </c>
      <c r="O2892" s="18" t="e">
        <f t="shared" si="1072"/>
        <v>#DIV/0!</v>
      </c>
      <c r="P2892" s="4">
        <f t="shared" si="1073"/>
        <v>201210</v>
      </c>
      <c r="Q2892" s="23">
        <f t="shared" si="1074"/>
        <v>1.4</v>
      </c>
      <c r="R2892" s="23">
        <f t="shared" si="1075"/>
        <v>-2.9761904761904767</v>
      </c>
      <c r="S2892" s="22">
        <f t="shared" si="1076"/>
        <v>-1.5761904761904768</v>
      </c>
      <c r="T2892" s="5">
        <f t="shared" si="1077"/>
        <v>2.2142857142857144</v>
      </c>
      <c r="W2892" s="5">
        <f t="shared" si="1078"/>
        <v>0.39999999999999991</v>
      </c>
      <c r="X2892" s="4">
        <f t="shared" si="1079"/>
        <v>-1</v>
      </c>
      <c r="AE2892" s="4" t="e">
        <f t="shared" si="1080"/>
        <v>#DIV/0!</v>
      </c>
    </row>
    <row r="2893" spans="1:31" x14ac:dyDescent="0.25">
      <c r="A2893" s="9">
        <v>41196</v>
      </c>
      <c r="B2893" s="1" t="s">
        <v>47</v>
      </c>
      <c r="C2893" s="1" t="s">
        <v>62</v>
      </c>
      <c r="D2893" s="1">
        <v>24</v>
      </c>
      <c r="E2893" s="1">
        <v>42</v>
      </c>
      <c r="F2893">
        <f t="shared" si="1067"/>
        <v>0</v>
      </c>
      <c r="G2893">
        <f t="shared" si="1068"/>
        <v>1</v>
      </c>
      <c r="H2893" s="4">
        <v>1.5128205128205101</v>
      </c>
      <c r="I2893" s="4">
        <v>2.7</v>
      </c>
      <c r="L2893" s="18">
        <f t="shared" si="1069"/>
        <v>60</v>
      </c>
      <c r="M2893" s="18">
        <f t="shared" si="1070"/>
        <v>35</v>
      </c>
      <c r="N2893" s="18" t="e">
        <f t="shared" si="1071"/>
        <v>#DIV/0!</v>
      </c>
      <c r="O2893" s="18" t="e">
        <f t="shared" si="1072"/>
        <v>#DIV/0!</v>
      </c>
      <c r="P2893" s="4">
        <f t="shared" si="1073"/>
        <v>201210</v>
      </c>
      <c r="Q2893" s="23">
        <f t="shared" si="1074"/>
        <v>0.56030389363722588</v>
      </c>
      <c r="R2893" s="23">
        <f t="shared" si="1075"/>
        <v>-2.5382352941176576</v>
      </c>
      <c r="S2893" s="22">
        <f t="shared" si="1076"/>
        <v>-1.9779314004804318</v>
      </c>
      <c r="T2893" s="5">
        <f t="shared" si="1077"/>
        <v>1.7847457627118677</v>
      </c>
      <c r="W2893" s="5">
        <f t="shared" si="1078"/>
        <v>-1</v>
      </c>
      <c r="X2893" s="4">
        <f t="shared" si="1079"/>
        <v>-1</v>
      </c>
      <c r="AE2893" s="4" t="e">
        <f t="shared" si="1080"/>
        <v>#DIV/0!</v>
      </c>
    </row>
    <row r="2894" spans="1:31" x14ac:dyDescent="0.25">
      <c r="A2894" s="9">
        <v>41196</v>
      </c>
      <c r="B2894" s="1" t="s">
        <v>58</v>
      </c>
      <c r="C2894" s="1" t="s">
        <v>44</v>
      </c>
      <c r="D2894" s="1">
        <v>34</v>
      </c>
      <c r="E2894" s="1">
        <v>24</v>
      </c>
      <c r="F2894">
        <f t="shared" si="1067"/>
        <v>1</v>
      </c>
      <c r="G2894">
        <f t="shared" si="1068"/>
        <v>0</v>
      </c>
      <c r="H2894" s="4">
        <v>2.1</v>
      </c>
      <c r="I2894" s="4">
        <v>1.7692307692307701</v>
      </c>
      <c r="L2894" s="18">
        <f t="shared" si="1069"/>
        <v>40</v>
      </c>
      <c r="M2894" s="18">
        <f t="shared" si="1070"/>
        <v>55</v>
      </c>
      <c r="N2894" s="18" t="e">
        <f t="shared" si="1071"/>
        <v>#DIV/0!</v>
      </c>
      <c r="O2894" s="18" t="e">
        <f t="shared" si="1072"/>
        <v>#DIV/0!</v>
      </c>
      <c r="P2894" s="4">
        <f t="shared" si="1073"/>
        <v>201210</v>
      </c>
      <c r="Q2894" s="23">
        <f t="shared" si="1074"/>
        <v>2.1</v>
      </c>
      <c r="R2894" s="23">
        <f t="shared" si="1075"/>
        <v>-2.2090909090909077</v>
      </c>
      <c r="S2894" s="22">
        <f t="shared" si="1076"/>
        <v>-0.10909090909090757</v>
      </c>
      <c r="T2894" s="5">
        <f t="shared" si="1077"/>
        <v>0.84249084249084283</v>
      </c>
      <c r="W2894" s="5">
        <f t="shared" si="1078"/>
        <v>1.1000000000000001</v>
      </c>
      <c r="X2894" s="4">
        <f t="shared" si="1079"/>
        <v>-1</v>
      </c>
      <c r="AE2894" s="4" t="e">
        <f t="shared" si="1080"/>
        <v>#DIV/0!</v>
      </c>
    </row>
    <row r="2895" spans="1:31" x14ac:dyDescent="0.25">
      <c r="A2895" s="9">
        <v>41196</v>
      </c>
      <c r="B2895" s="1" t="s">
        <v>43</v>
      </c>
      <c r="C2895" s="1" t="s">
        <v>37</v>
      </c>
      <c r="D2895" s="1">
        <v>31</v>
      </c>
      <c r="E2895" s="1">
        <v>29</v>
      </c>
      <c r="F2895">
        <f t="shared" si="1067"/>
        <v>1</v>
      </c>
      <c r="G2895">
        <f t="shared" si="1068"/>
        <v>0</v>
      </c>
      <c r="H2895" s="4">
        <v>1.5714285714285698</v>
      </c>
      <c r="I2895" s="4">
        <v>2.5499999999999998</v>
      </c>
      <c r="L2895" s="18">
        <f t="shared" si="1069"/>
        <v>60</v>
      </c>
      <c r="M2895" s="18">
        <f t="shared" si="1070"/>
        <v>35</v>
      </c>
      <c r="N2895" s="18" t="e">
        <f t="shared" si="1071"/>
        <v>#DIV/0!</v>
      </c>
      <c r="O2895" s="18" t="e">
        <f t="shared" si="1072"/>
        <v>#DIV/0!</v>
      </c>
      <c r="P2895" s="4">
        <f t="shared" si="1073"/>
        <v>201210</v>
      </c>
      <c r="Q2895" s="23">
        <f t="shared" si="1074"/>
        <v>1.5714285714285698</v>
      </c>
      <c r="R2895" s="23">
        <f t="shared" si="1075"/>
        <v>-2.3951612903225854</v>
      </c>
      <c r="S2895" s="22">
        <f t="shared" si="1076"/>
        <v>-0.82373271889401556</v>
      </c>
      <c r="T2895" s="5">
        <f t="shared" si="1077"/>
        <v>1.6227272727272744</v>
      </c>
      <c r="W2895" s="5">
        <f t="shared" si="1078"/>
        <v>0.57142857142856984</v>
      </c>
      <c r="X2895" s="4">
        <f t="shared" si="1079"/>
        <v>-1</v>
      </c>
      <c r="AE2895" s="4" t="e">
        <f t="shared" si="1080"/>
        <v>#DIV/0!</v>
      </c>
    </row>
    <row r="2896" spans="1:31" x14ac:dyDescent="0.25">
      <c r="A2896" s="9">
        <v>41196</v>
      </c>
      <c r="B2896" s="1" t="s">
        <v>41</v>
      </c>
      <c r="C2896" s="1" t="s">
        <v>54</v>
      </c>
      <c r="D2896" s="1">
        <v>23</v>
      </c>
      <c r="E2896" s="1">
        <v>20</v>
      </c>
      <c r="F2896">
        <f t="shared" si="1067"/>
        <v>1</v>
      </c>
      <c r="G2896">
        <f t="shared" si="1068"/>
        <v>0</v>
      </c>
      <c r="H2896" s="4">
        <v>1.2</v>
      </c>
      <c r="I2896" s="4">
        <v>5</v>
      </c>
      <c r="L2896" s="18">
        <f t="shared" si="1069"/>
        <v>80</v>
      </c>
      <c r="M2896" s="18">
        <f t="shared" si="1070"/>
        <v>20</v>
      </c>
      <c r="N2896" s="18" t="e">
        <f t="shared" si="1071"/>
        <v>#DIV/0!</v>
      </c>
      <c r="O2896" s="18" t="e">
        <f t="shared" si="1072"/>
        <v>#DIV/0!</v>
      </c>
      <c r="P2896" s="4">
        <f t="shared" si="1073"/>
        <v>201210</v>
      </c>
      <c r="Q2896" s="23">
        <f t="shared" si="1074"/>
        <v>1.2</v>
      </c>
      <c r="R2896" s="23">
        <f t="shared" si="1075"/>
        <v>-5.2500000000000009</v>
      </c>
      <c r="S2896" s="22">
        <f t="shared" si="1076"/>
        <v>-4.0500000000000007</v>
      </c>
      <c r="T2896" s="5">
        <f t="shared" si="1077"/>
        <v>4.166666666666667</v>
      </c>
      <c r="W2896" s="5">
        <f t="shared" si="1078"/>
        <v>0.19999999999999996</v>
      </c>
      <c r="X2896" s="4">
        <f t="shared" si="1079"/>
        <v>-1</v>
      </c>
      <c r="AE2896" s="4" t="e">
        <f t="shared" si="1080"/>
        <v>#DIV/0!</v>
      </c>
    </row>
    <row r="2897" spans="1:31" x14ac:dyDescent="0.25">
      <c r="A2897" s="9">
        <v>41196</v>
      </c>
      <c r="B2897" s="1" t="s">
        <v>63</v>
      </c>
      <c r="C2897" s="1" t="s">
        <v>46</v>
      </c>
      <c r="D2897" s="1">
        <v>16</v>
      </c>
      <c r="E2897" s="1">
        <v>19</v>
      </c>
      <c r="F2897">
        <f t="shared" si="1067"/>
        <v>0</v>
      </c>
      <c r="G2897">
        <f t="shared" si="1068"/>
        <v>1</v>
      </c>
      <c r="H2897" s="4">
        <v>1.4166666666666701</v>
      </c>
      <c r="I2897" s="4">
        <v>3</v>
      </c>
      <c r="L2897" s="18">
        <f t="shared" si="1069"/>
        <v>70</v>
      </c>
      <c r="M2897" s="18">
        <f t="shared" si="1070"/>
        <v>30</v>
      </c>
      <c r="N2897" s="18" t="e">
        <f t="shared" si="1071"/>
        <v>#DIV/0!</v>
      </c>
      <c r="O2897" s="18" t="e">
        <f t="shared" si="1072"/>
        <v>#DIV/0!</v>
      </c>
      <c r="P2897" s="4">
        <f t="shared" si="1073"/>
        <v>201210</v>
      </c>
      <c r="Q2897" s="23">
        <f t="shared" si="1074"/>
        <v>0.47222222222222338</v>
      </c>
      <c r="R2897" s="23">
        <f t="shared" si="1075"/>
        <v>-2.8999999999999804</v>
      </c>
      <c r="S2897" s="22">
        <f t="shared" si="1076"/>
        <v>-2.4277777777777572</v>
      </c>
      <c r="T2897" s="5">
        <f t="shared" si="1077"/>
        <v>2.1176470588235241</v>
      </c>
      <c r="W2897" s="5">
        <f t="shared" si="1078"/>
        <v>-1</v>
      </c>
      <c r="X2897" s="4">
        <f t="shared" si="1079"/>
        <v>-1</v>
      </c>
      <c r="AE2897" s="4" t="e">
        <f t="shared" si="1080"/>
        <v>#DIV/0!</v>
      </c>
    </row>
    <row r="2898" spans="1:31" x14ac:dyDescent="0.25">
      <c r="A2898" s="9">
        <v>41193</v>
      </c>
      <c r="B2898" s="1" t="s">
        <v>50</v>
      </c>
      <c r="C2898" s="1" t="s">
        <v>57</v>
      </c>
      <c r="D2898" s="1">
        <v>26</v>
      </c>
      <c r="E2898" s="1">
        <v>23</v>
      </c>
      <c r="F2898">
        <f t="shared" si="1067"/>
        <v>1</v>
      </c>
      <c r="G2898">
        <f t="shared" si="1068"/>
        <v>0</v>
      </c>
      <c r="H2898" s="4">
        <v>3.2</v>
      </c>
      <c r="I2898" s="4">
        <v>1.3846153846153799</v>
      </c>
      <c r="L2898" s="18">
        <f t="shared" si="1069"/>
        <v>30</v>
      </c>
      <c r="M2898" s="18">
        <f t="shared" si="1070"/>
        <v>70</v>
      </c>
      <c r="N2898" s="18" t="e">
        <f t="shared" si="1071"/>
        <v>#DIV/0!</v>
      </c>
      <c r="O2898" s="18" t="e">
        <f t="shared" si="1072"/>
        <v>#DIV/0!</v>
      </c>
      <c r="P2898" s="4">
        <f t="shared" si="1073"/>
        <v>201210</v>
      </c>
      <c r="Q2898" s="23">
        <f t="shared" si="1074"/>
        <v>3.2</v>
      </c>
      <c r="R2898" s="23">
        <f t="shared" si="1075"/>
        <v>-3.0545454545454862</v>
      </c>
      <c r="S2898" s="22">
        <f t="shared" si="1076"/>
        <v>0.14545454545451397</v>
      </c>
      <c r="T2898" s="5">
        <f t="shared" si="1077"/>
        <v>0.43269230769230621</v>
      </c>
      <c r="W2898" s="5">
        <f t="shared" si="1078"/>
        <v>2.2000000000000002</v>
      </c>
      <c r="X2898" s="4">
        <f t="shared" si="1079"/>
        <v>-1</v>
      </c>
      <c r="AE2898" s="4" t="e">
        <f t="shared" si="1080"/>
        <v>#DIV/0!</v>
      </c>
    </row>
    <row r="2899" spans="1:31" x14ac:dyDescent="0.25">
      <c r="A2899" s="9">
        <v>41190</v>
      </c>
      <c r="B2899" s="1" t="s">
        <v>53</v>
      </c>
      <c r="C2899" s="1" t="s">
        <v>47</v>
      </c>
      <c r="D2899" s="1">
        <v>17</v>
      </c>
      <c r="E2899" s="1">
        <v>23</v>
      </c>
      <c r="F2899">
        <f t="shared" si="1067"/>
        <v>0</v>
      </c>
      <c r="G2899">
        <f t="shared" si="1068"/>
        <v>1</v>
      </c>
      <c r="H2899" s="4">
        <v>4.75</v>
      </c>
      <c r="I2899" s="4">
        <v>1.2105263157894699</v>
      </c>
      <c r="L2899" s="18">
        <f t="shared" si="1069"/>
        <v>20</v>
      </c>
      <c r="M2899" s="18">
        <f t="shared" si="1070"/>
        <v>80</v>
      </c>
      <c r="N2899" s="18" t="e">
        <f t="shared" si="1071"/>
        <v>#DIV/0!</v>
      </c>
      <c r="O2899" s="18" t="e">
        <f t="shared" si="1072"/>
        <v>#DIV/0!</v>
      </c>
      <c r="P2899" s="4">
        <f t="shared" si="1073"/>
        <v>201210</v>
      </c>
      <c r="Q2899" s="23">
        <f t="shared" si="1074"/>
        <v>3.9239130434782732</v>
      </c>
      <c r="R2899" s="23">
        <f t="shared" si="1075"/>
        <v>-5.0166666666667519</v>
      </c>
      <c r="S2899" s="22">
        <f t="shared" si="1076"/>
        <v>-1.0927536231884787</v>
      </c>
      <c r="T2899" s="5">
        <f t="shared" si="1077"/>
        <v>0.25484764542936206</v>
      </c>
      <c r="W2899" s="5">
        <f t="shared" si="1078"/>
        <v>-1</v>
      </c>
      <c r="X2899" s="4">
        <f t="shared" si="1079"/>
        <v>-1</v>
      </c>
      <c r="AE2899" s="4" t="e">
        <f t="shared" si="1080"/>
        <v>#DIV/0!</v>
      </c>
    </row>
    <row r="2900" spans="1:31" x14ac:dyDescent="0.25">
      <c r="A2900" s="9">
        <v>41189</v>
      </c>
      <c r="B2900" s="1" t="s">
        <v>48</v>
      </c>
      <c r="C2900" s="1" t="s">
        <v>41</v>
      </c>
      <c r="D2900" s="1">
        <v>17</v>
      </c>
      <c r="E2900" s="1">
        <v>24</v>
      </c>
      <c r="F2900">
        <f t="shared" si="1067"/>
        <v>0</v>
      </c>
      <c r="G2900">
        <f t="shared" si="1068"/>
        <v>1</v>
      </c>
      <c r="H2900" s="4">
        <v>2.4</v>
      </c>
      <c r="I2900" s="4">
        <v>1.625</v>
      </c>
      <c r="L2900" s="18">
        <f t="shared" si="1069"/>
        <v>40</v>
      </c>
      <c r="M2900" s="18">
        <f t="shared" si="1070"/>
        <v>60</v>
      </c>
      <c r="N2900" s="18" t="e">
        <f t="shared" si="1071"/>
        <v>#DIV/0!</v>
      </c>
      <c r="O2900" s="18" t="e">
        <f t="shared" si="1072"/>
        <v>#DIV/0!</v>
      </c>
      <c r="P2900" s="4">
        <f t="shared" si="1073"/>
        <v>201210</v>
      </c>
      <c r="Q2900" s="23">
        <f t="shared" si="1074"/>
        <v>1.4769230769230768</v>
      </c>
      <c r="R2900" s="23">
        <f t="shared" si="1075"/>
        <v>-2.3142857142857145</v>
      </c>
      <c r="S2900" s="22">
        <f t="shared" si="1076"/>
        <v>-0.83736263736263772</v>
      </c>
      <c r="T2900" s="5">
        <f t="shared" si="1077"/>
        <v>0.67708333333333337</v>
      </c>
      <c r="W2900" s="5">
        <f t="shared" si="1078"/>
        <v>-1</v>
      </c>
      <c r="X2900" s="4">
        <f t="shared" si="1079"/>
        <v>-1</v>
      </c>
      <c r="AE2900" s="4" t="e">
        <f t="shared" si="1080"/>
        <v>#DIV/0!</v>
      </c>
    </row>
    <row r="2901" spans="1:31" x14ac:dyDescent="0.25">
      <c r="A2901" s="9">
        <v>41189</v>
      </c>
      <c r="B2901" s="1" t="s">
        <v>38</v>
      </c>
      <c r="C2901" s="1" t="s">
        <v>46</v>
      </c>
      <c r="D2901" s="1">
        <v>45</v>
      </c>
      <c r="E2901" s="1">
        <v>3</v>
      </c>
      <c r="F2901">
        <f t="shared" si="1067"/>
        <v>1</v>
      </c>
      <c r="G2901">
        <f t="shared" si="1068"/>
        <v>0</v>
      </c>
      <c r="H2901" s="4">
        <v>1.2</v>
      </c>
      <c r="I2901" s="4">
        <v>5</v>
      </c>
      <c r="L2901" s="18">
        <f t="shared" si="1069"/>
        <v>80</v>
      </c>
      <c r="M2901" s="18">
        <f t="shared" si="1070"/>
        <v>20</v>
      </c>
      <c r="N2901" s="18" t="e">
        <f t="shared" si="1071"/>
        <v>#DIV/0!</v>
      </c>
      <c r="O2901" s="18" t="e">
        <f t="shared" si="1072"/>
        <v>#DIV/0!</v>
      </c>
      <c r="P2901" s="4">
        <f t="shared" si="1073"/>
        <v>201210</v>
      </c>
      <c r="Q2901" s="23">
        <f t="shared" si="1074"/>
        <v>1.2</v>
      </c>
      <c r="R2901" s="23">
        <f t="shared" si="1075"/>
        <v>-5.2500000000000009</v>
      </c>
      <c r="S2901" s="22">
        <f t="shared" si="1076"/>
        <v>-4.0500000000000007</v>
      </c>
      <c r="T2901" s="5">
        <f t="shared" si="1077"/>
        <v>4.166666666666667</v>
      </c>
      <c r="W2901" s="5">
        <f t="shared" si="1078"/>
        <v>0.19999999999999996</v>
      </c>
      <c r="X2901" s="4">
        <f t="shared" si="1079"/>
        <v>-1</v>
      </c>
      <c r="AE2901" s="4" t="e">
        <f t="shared" si="1080"/>
        <v>#DIV/0!</v>
      </c>
    </row>
    <row r="2902" spans="1:31" x14ac:dyDescent="0.25">
      <c r="A2902" s="9">
        <v>41189</v>
      </c>
      <c r="B2902" s="1" t="s">
        <v>57</v>
      </c>
      <c r="C2902" s="1" t="s">
        <v>55</v>
      </c>
      <c r="D2902" s="1">
        <v>16</v>
      </c>
      <c r="E2902" s="1">
        <v>14</v>
      </c>
      <c r="F2902">
        <f t="shared" si="1067"/>
        <v>1</v>
      </c>
      <c r="G2902">
        <f t="shared" si="1068"/>
        <v>0</v>
      </c>
      <c r="H2902" s="4">
        <v>1.48780487804878</v>
      </c>
      <c r="I2902" s="4">
        <v>2.75</v>
      </c>
      <c r="L2902" s="18">
        <f t="shared" si="1069"/>
        <v>60</v>
      </c>
      <c r="M2902" s="18">
        <f t="shared" si="1070"/>
        <v>35</v>
      </c>
      <c r="N2902" s="18" t="e">
        <f t="shared" si="1071"/>
        <v>#DIV/0!</v>
      </c>
      <c r="O2902" s="18" t="e">
        <f t="shared" si="1072"/>
        <v>#DIV/0!</v>
      </c>
      <c r="P2902" s="4">
        <f t="shared" si="1073"/>
        <v>201210</v>
      </c>
      <c r="Q2902" s="23">
        <f t="shared" si="1074"/>
        <v>1.48780487804878</v>
      </c>
      <c r="R2902" s="23">
        <f t="shared" si="1075"/>
        <v>-2.6214285714285737</v>
      </c>
      <c r="S2902" s="22">
        <f t="shared" si="1076"/>
        <v>-1.1336236933797936</v>
      </c>
      <c r="T2902" s="5">
        <f t="shared" si="1077"/>
        <v>1.8483606557377055</v>
      </c>
      <c r="W2902" s="5">
        <f t="shared" si="1078"/>
        <v>0.48780487804878003</v>
      </c>
      <c r="X2902" s="4">
        <f t="shared" si="1079"/>
        <v>-1</v>
      </c>
      <c r="AE2902" s="4" t="e">
        <f t="shared" si="1080"/>
        <v>#DIV/0!</v>
      </c>
    </row>
    <row r="2903" spans="1:31" x14ac:dyDescent="0.25">
      <c r="A2903" s="9">
        <v>41189</v>
      </c>
      <c r="B2903" s="1" t="s">
        <v>34</v>
      </c>
      <c r="C2903" s="1" t="s">
        <v>58</v>
      </c>
      <c r="D2903" s="1">
        <v>41</v>
      </c>
      <c r="E2903" s="1">
        <v>27</v>
      </c>
      <c r="F2903">
        <f t="shared" si="1067"/>
        <v>1</v>
      </c>
      <c r="G2903">
        <f t="shared" si="1068"/>
        <v>0</v>
      </c>
      <c r="H2903" s="4">
        <v>1.25</v>
      </c>
      <c r="I2903" s="4">
        <v>4.3</v>
      </c>
      <c r="L2903" s="18">
        <f t="shared" si="1069"/>
        <v>80</v>
      </c>
      <c r="M2903" s="18">
        <f t="shared" si="1070"/>
        <v>20</v>
      </c>
      <c r="N2903" s="18" t="e">
        <f t="shared" si="1071"/>
        <v>#DIV/0!</v>
      </c>
      <c r="O2903" s="18" t="e">
        <f t="shared" si="1072"/>
        <v>#DIV/0!</v>
      </c>
      <c r="P2903" s="4">
        <f t="shared" si="1073"/>
        <v>201210</v>
      </c>
      <c r="Q2903" s="23">
        <f t="shared" si="1074"/>
        <v>1.25</v>
      </c>
      <c r="R2903" s="23">
        <f t="shared" si="1075"/>
        <v>-4.3030303030303028</v>
      </c>
      <c r="S2903" s="22">
        <f t="shared" si="1076"/>
        <v>-3.0530303030303028</v>
      </c>
      <c r="T2903" s="5">
        <f t="shared" si="1077"/>
        <v>3.44</v>
      </c>
      <c r="W2903" s="5">
        <f t="shared" si="1078"/>
        <v>0.25</v>
      </c>
      <c r="X2903" s="4">
        <f t="shared" si="1079"/>
        <v>-1</v>
      </c>
      <c r="AE2903" s="4" t="e">
        <f t="shared" si="1080"/>
        <v>#DIV/0!</v>
      </c>
    </row>
    <row r="2904" spans="1:31" x14ac:dyDescent="0.25">
      <c r="A2904" s="9">
        <v>41189</v>
      </c>
      <c r="B2904" s="1" t="s">
        <v>42</v>
      </c>
      <c r="C2904" s="1" t="s">
        <v>64</v>
      </c>
      <c r="D2904" s="1">
        <v>31</v>
      </c>
      <c r="E2904" s="1">
        <v>24</v>
      </c>
      <c r="F2904">
        <f t="shared" si="1067"/>
        <v>1</v>
      </c>
      <c r="G2904">
        <f t="shared" si="1068"/>
        <v>0</v>
      </c>
      <c r="H2904" s="4">
        <v>1.5405405405405399</v>
      </c>
      <c r="I2904" s="4">
        <v>2.65</v>
      </c>
      <c r="L2904" s="18">
        <f t="shared" si="1069"/>
        <v>60</v>
      </c>
      <c r="M2904" s="18">
        <f t="shared" si="1070"/>
        <v>35</v>
      </c>
      <c r="N2904" s="18" t="e">
        <f t="shared" si="1071"/>
        <v>#DIV/0!</v>
      </c>
      <c r="O2904" s="18" t="e">
        <f t="shared" si="1072"/>
        <v>#DIV/0!</v>
      </c>
      <c r="P2904" s="4">
        <f t="shared" si="1073"/>
        <v>201210</v>
      </c>
      <c r="Q2904" s="23">
        <f t="shared" si="1074"/>
        <v>1.5405405405405399</v>
      </c>
      <c r="R2904" s="23">
        <f t="shared" si="1075"/>
        <v>-2.4560606060606083</v>
      </c>
      <c r="S2904" s="22">
        <f t="shared" si="1076"/>
        <v>-0.91552006552006837</v>
      </c>
      <c r="T2904" s="5">
        <f t="shared" si="1077"/>
        <v>1.7201754385964918</v>
      </c>
      <c r="W2904" s="5">
        <f t="shared" si="1078"/>
        <v>0.5405405405405399</v>
      </c>
      <c r="X2904" s="4">
        <f t="shared" si="1079"/>
        <v>-1</v>
      </c>
      <c r="AE2904" s="4" t="e">
        <f t="shared" si="1080"/>
        <v>#DIV/0!</v>
      </c>
    </row>
    <row r="2905" spans="1:31" x14ac:dyDescent="0.25">
      <c r="A2905" s="9">
        <v>41189</v>
      </c>
      <c r="B2905" s="1" t="s">
        <v>52</v>
      </c>
      <c r="C2905" s="1" t="s">
        <v>35</v>
      </c>
      <c r="D2905" s="1">
        <v>31</v>
      </c>
      <c r="E2905" s="1">
        <v>21</v>
      </c>
      <c r="F2905">
        <f t="shared" si="1067"/>
        <v>1</v>
      </c>
      <c r="G2905">
        <f t="shared" si="1068"/>
        <v>0</v>
      </c>
      <c r="H2905" s="4">
        <v>1.3773584905660399</v>
      </c>
      <c r="I2905" s="4">
        <v>3.25</v>
      </c>
      <c r="L2905" s="18">
        <f t="shared" si="1069"/>
        <v>70</v>
      </c>
      <c r="M2905" s="18">
        <f t="shared" si="1070"/>
        <v>30</v>
      </c>
      <c r="N2905" s="18" t="e">
        <f t="shared" si="1071"/>
        <v>#DIV/0!</v>
      </c>
      <c r="O2905" s="18" t="e">
        <f t="shared" si="1072"/>
        <v>#DIV/0!</v>
      </c>
      <c r="P2905" s="4">
        <f t="shared" si="1073"/>
        <v>201210</v>
      </c>
      <c r="Q2905" s="23">
        <f t="shared" si="1074"/>
        <v>1.3773584905660399</v>
      </c>
      <c r="R2905" s="23">
        <f t="shared" si="1075"/>
        <v>-3.094444444444429</v>
      </c>
      <c r="S2905" s="22">
        <f t="shared" si="1076"/>
        <v>-1.7170859538783891</v>
      </c>
      <c r="T2905" s="5">
        <f t="shared" si="1077"/>
        <v>2.3595890410958869</v>
      </c>
      <c r="W2905" s="5">
        <f t="shared" si="1078"/>
        <v>0.37735849056603987</v>
      </c>
      <c r="X2905" s="4">
        <f t="shared" si="1079"/>
        <v>-1</v>
      </c>
      <c r="AE2905" s="4" t="e">
        <f t="shared" si="1080"/>
        <v>#DIV/0!</v>
      </c>
    </row>
    <row r="2906" spans="1:31" x14ac:dyDescent="0.25">
      <c r="A2906" s="9">
        <v>41189</v>
      </c>
      <c r="B2906" s="1" t="s">
        <v>60</v>
      </c>
      <c r="C2906" s="1" t="s">
        <v>50</v>
      </c>
      <c r="D2906" s="1">
        <v>30</v>
      </c>
      <c r="E2906" s="1">
        <v>7</v>
      </c>
      <c r="F2906">
        <f t="shared" si="1067"/>
        <v>1</v>
      </c>
      <c r="G2906">
        <f t="shared" si="1068"/>
        <v>0</v>
      </c>
      <c r="H2906" s="4">
        <v>1.3846153846153799</v>
      </c>
      <c r="I2906" s="4">
        <v>3.2</v>
      </c>
      <c r="L2906" s="18">
        <f t="shared" si="1069"/>
        <v>70</v>
      </c>
      <c r="M2906" s="18">
        <f t="shared" si="1070"/>
        <v>30</v>
      </c>
      <c r="N2906" s="18" t="e">
        <f t="shared" si="1071"/>
        <v>#DIV/0!</v>
      </c>
      <c r="O2906" s="18" t="e">
        <f t="shared" si="1072"/>
        <v>#DIV/0!</v>
      </c>
      <c r="P2906" s="4">
        <f t="shared" si="1073"/>
        <v>201210</v>
      </c>
      <c r="Q2906" s="23">
        <f t="shared" si="1074"/>
        <v>1.3846153846153799</v>
      </c>
      <c r="R2906" s="23">
        <f t="shared" si="1075"/>
        <v>-3.0545454545454862</v>
      </c>
      <c r="S2906" s="22">
        <f t="shared" si="1076"/>
        <v>-1.6699300699301063</v>
      </c>
      <c r="T2906" s="5">
        <f t="shared" si="1077"/>
        <v>2.3111111111111189</v>
      </c>
      <c r="W2906" s="5">
        <f t="shared" si="1078"/>
        <v>0.38461538461537992</v>
      </c>
      <c r="X2906" s="4">
        <f t="shared" si="1079"/>
        <v>-1</v>
      </c>
      <c r="AE2906" s="4" t="e">
        <f t="shared" si="1080"/>
        <v>#DIV/0!</v>
      </c>
    </row>
    <row r="2907" spans="1:31" x14ac:dyDescent="0.25">
      <c r="A2907" s="9">
        <v>41189</v>
      </c>
      <c r="B2907" s="1" t="s">
        <v>49</v>
      </c>
      <c r="C2907" s="1" t="s">
        <v>43</v>
      </c>
      <c r="D2907" s="1">
        <v>6</v>
      </c>
      <c r="E2907" s="1">
        <v>9</v>
      </c>
      <c r="F2907">
        <f t="shared" si="1067"/>
        <v>0</v>
      </c>
      <c r="G2907">
        <f t="shared" si="1068"/>
        <v>1</v>
      </c>
      <c r="H2907" s="4">
        <v>3.3</v>
      </c>
      <c r="I2907" s="4">
        <v>1.37037037037037</v>
      </c>
      <c r="L2907" s="18">
        <f t="shared" si="1069"/>
        <v>30</v>
      </c>
      <c r="M2907" s="18">
        <f t="shared" si="1070"/>
        <v>70</v>
      </c>
      <c r="N2907" s="18" t="e">
        <f t="shared" si="1071"/>
        <v>#DIV/0!</v>
      </c>
      <c r="O2907" s="18" t="e">
        <f t="shared" si="1072"/>
        <v>#DIV/0!</v>
      </c>
      <c r="P2907" s="4">
        <f t="shared" si="1073"/>
        <v>201210</v>
      </c>
      <c r="Q2907" s="23">
        <f t="shared" si="1074"/>
        <v>2.4081081081081086</v>
      </c>
      <c r="R2907" s="23">
        <f t="shared" si="1075"/>
        <v>-3.1347826086956547</v>
      </c>
      <c r="S2907" s="22">
        <f t="shared" si="1076"/>
        <v>-0.72667450058754612</v>
      </c>
      <c r="T2907" s="5">
        <f t="shared" si="1077"/>
        <v>0.41526374859708187</v>
      </c>
      <c r="W2907" s="5">
        <f t="shared" si="1078"/>
        <v>-1</v>
      </c>
      <c r="X2907" s="4">
        <f t="shared" si="1079"/>
        <v>-1</v>
      </c>
      <c r="AE2907" s="4" t="e">
        <f t="shared" si="1080"/>
        <v>#DIV/0!</v>
      </c>
    </row>
    <row r="2908" spans="1:31" x14ac:dyDescent="0.25">
      <c r="A2908" s="9">
        <v>41189</v>
      </c>
      <c r="B2908" s="1" t="s">
        <v>56</v>
      </c>
      <c r="C2908" s="1" t="s">
        <v>45</v>
      </c>
      <c r="D2908" s="1">
        <v>3</v>
      </c>
      <c r="E2908" s="1">
        <v>41</v>
      </c>
      <c r="F2908">
        <f t="shared" si="1067"/>
        <v>0</v>
      </c>
      <c r="G2908">
        <f t="shared" si="1068"/>
        <v>1</v>
      </c>
      <c r="H2908" s="4">
        <v>3.3</v>
      </c>
      <c r="I2908" s="4">
        <v>1.37037037037037</v>
      </c>
      <c r="L2908" s="18">
        <f t="shared" si="1069"/>
        <v>30</v>
      </c>
      <c r="M2908" s="18">
        <f t="shared" si="1070"/>
        <v>70</v>
      </c>
      <c r="N2908" s="18" t="e">
        <f t="shared" si="1071"/>
        <v>#DIV/0!</v>
      </c>
      <c r="O2908" s="18" t="e">
        <f t="shared" si="1072"/>
        <v>#DIV/0!</v>
      </c>
      <c r="P2908" s="4">
        <f t="shared" si="1073"/>
        <v>201210</v>
      </c>
      <c r="Q2908" s="23">
        <f t="shared" si="1074"/>
        <v>2.4081081081081086</v>
      </c>
      <c r="R2908" s="23">
        <f t="shared" si="1075"/>
        <v>-3.1347826086956547</v>
      </c>
      <c r="S2908" s="22">
        <f t="shared" si="1076"/>
        <v>-0.72667450058754612</v>
      </c>
      <c r="T2908" s="5">
        <f t="shared" si="1077"/>
        <v>0.41526374859708187</v>
      </c>
      <c r="W2908" s="5">
        <f t="shared" si="1078"/>
        <v>-1</v>
      </c>
      <c r="X2908" s="4">
        <f t="shared" si="1079"/>
        <v>-1</v>
      </c>
      <c r="AE2908" s="4" t="e">
        <f t="shared" si="1080"/>
        <v>#DIV/0!</v>
      </c>
    </row>
    <row r="2909" spans="1:31" x14ac:dyDescent="0.25">
      <c r="A2909" s="9">
        <v>41189</v>
      </c>
      <c r="B2909" s="1" t="s">
        <v>36</v>
      </c>
      <c r="C2909" s="1" t="s">
        <v>62</v>
      </c>
      <c r="D2909" s="1">
        <v>30</v>
      </c>
      <c r="E2909" s="1">
        <v>27</v>
      </c>
      <c r="F2909">
        <f t="shared" si="1067"/>
        <v>1</v>
      </c>
      <c r="G2909">
        <f t="shared" si="1068"/>
        <v>0</v>
      </c>
      <c r="H2909" s="4">
        <v>3.45</v>
      </c>
      <c r="I2909" s="4">
        <v>1.3448275862068999</v>
      </c>
      <c r="L2909" s="18">
        <f t="shared" si="1069"/>
        <v>20</v>
      </c>
      <c r="M2909" s="18">
        <f t="shared" si="1070"/>
        <v>70</v>
      </c>
      <c r="N2909" s="18" t="e">
        <f t="shared" si="1071"/>
        <v>#DIV/0!</v>
      </c>
      <c r="O2909" s="18" t="e">
        <f t="shared" si="1072"/>
        <v>#DIV/0!</v>
      </c>
      <c r="P2909" s="4">
        <f t="shared" si="1073"/>
        <v>201210</v>
      </c>
      <c r="Q2909" s="23">
        <f t="shared" si="1074"/>
        <v>3.45</v>
      </c>
      <c r="R2909" s="23">
        <f t="shared" si="1075"/>
        <v>-3.3081632653060944</v>
      </c>
      <c r="S2909" s="22">
        <f t="shared" si="1076"/>
        <v>0.14183673469390579</v>
      </c>
      <c r="T2909" s="5">
        <f t="shared" si="1077"/>
        <v>0.38980509745127534</v>
      </c>
      <c r="W2909" s="5">
        <f t="shared" si="1078"/>
        <v>2.4500000000000002</v>
      </c>
      <c r="X2909" s="4">
        <f t="shared" si="1079"/>
        <v>-1</v>
      </c>
      <c r="AE2909" s="4" t="e">
        <f t="shared" si="1080"/>
        <v>#DIV/0!</v>
      </c>
    </row>
    <row r="2910" spans="1:31" x14ac:dyDescent="0.25">
      <c r="A2910" s="9">
        <v>41189</v>
      </c>
      <c r="B2910" s="1" t="s">
        <v>44</v>
      </c>
      <c r="C2910" s="1" t="s">
        <v>51</v>
      </c>
      <c r="D2910" s="1">
        <v>13</v>
      </c>
      <c r="E2910" s="1">
        <v>17</v>
      </c>
      <c r="F2910">
        <f t="shared" si="1067"/>
        <v>0</v>
      </c>
      <c r="G2910">
        <f t="shared" si="1068"/>
        <v>1</v>
      </c>
      <c r="H2910" s="4">
        <v>1.60606060606061</v>
      </c>
      <c r="I2910" s="4">
        <v>2.4500000000000002</v>
      </c>
      <c r="L2910" s="18">
        <f t="shared" si="1069"/>
        <v>60</v>
      </c>
      <c r="M2910" s="18">
        <f t="shared" si="1070"/>
        <v>40</v>
      </c>
      <c r="N2910" s="18" t="e">
        <f t="shared" si="1071"/>
        <v>#DIV/0!</v>
      </c>
      <c r="O2910" s="18" t="e">
        <f t="shared" si="1072"/>
        <v>#DIV/0!</v>
      </c>
      <c r="P2910" s="4">
        <f t="shared" si="1073"/>
        <v>201210</v>
      </c>
      <c r="Q2910" s="23">
        <f t="shared" si="1074"/>
        <v>0.65553494124922851</v>
      </c>
      <c r="R2910" s="23">
        <f t="shared" si="1075"/>
        <v>-2.3396551724137824</v>
      </c>
      <c r="S2910" s="22">
        <f t="shared" si="1076"/>
        <v>-1.6841202311645538</v>
      </c>
      <c r="T2910" s="5">
        <f t="shared" si="1077"/>
        <v>1.5254716981132039</v>
      </c>
      <c r="W2910" s="5">
        <f t="shared" si="1078"/>
        <v>-1</v>
      </c>
      <c r="X2910" s="4">
        <f t="shared" si="1079"/>
        <v>-1</v>
      </c>
      <c r="AE2910" s="4" t="e">
        <f t="shared" si="1080"/>
        <v>#DIV/0!</v>
      </c>
    </row>
    <row r="2911" spans="1:31" x14ac:dyDescent="0.25">
      <c r="A2911" s="9">
        <v>41189</v>
      </c>
      <c r="B2911" s="1" t="s">
        <v>40</v>
      </c>
      <c r="C2911" s="1" t="s">
        <v>61</v>
      </c>
      <c r="D2911" s="1">
        <v>12</v>
      </c>
      <c r="E2911" s="1">
        <v>16</v>
      </c>
      <c r="F2911">
        <f t="shared" si="1067"/>
        <v>0</v>
      </c>
      <c r="G2911">
        <f t="shared" si="1068"/>
        <v>1</v>
      </c>
      <c r="H2911" s="4">
        <v>1.8</v>
      </c>
      <c r="I2911" s="4">
        <v>2.0499999999999998</v>
      </c>
      <c r="L2911" s="18">
        <f t="shared" si="1069"/>
        <v>50</v>
      </c>
      <c r="M2911" s="18">
        <f t="shared" si="1070"/>
        <v>45</v>
      </c>
      <c r="N2911" s="18" t="e">
        <f t="shared" si="1071"/>
        <v>#DIV/0!</v>
      </c>
      <c r="O2911" s="18" t="e">
        <f t="shared" si="1072"/>
        <v>#DIV/0!</v>
      </c>
      <c r="P2911" s="4">
        <f t="shared" si="1073"/>
        <v>201210</v>
      </c>
      <c r="Q2911" s="23">
        <f t="shared" si="1074"/>
        <v>0.87804878048780499</v>
      </c>
      <c r="R2911" s="23">
        <f t="shared" si="1075"/>
        <v>-2.2023809523809526</v>
      </c>
      <c r="S2911" s="22">
        <f t="shared" si="1076"/>
        <v>-1.3243321718931476</v>
      </c>
      <c r="T2911" s="5">
        <f t="shared" si="1077"/>
        <v>1.1388888888888888</v>
      </c>
      <c r="W2911" s="5">
        <f t="shared" si="1078"/>
        <v>-1</v>
      </c>
      <c r="X2911" s="4">
        <f t="shared" si="1079"/>
        <v>-1</v>
      </c>
      <c r="AE2911" s="4" t="e">
        <f t="shared" si="1080"/>
        <v>#DIV/0!</v>
      </c>
    </row>
    <row r="2912" spans="1:31" x14ac:dyDescent="0.25">
      <c r="A2912" s="9">
        <v>41186</v>
      </c>
      <c r="B2912" s="1" t="s">
        <v>59</v>
      </c>
      <c r="C2912" s="1" t="s">
        <v>63</v>
      </c>
      <c r="D2912" s="1">
        <v>17</v>
      </c>
      <c r="E2912" s="1">
        <v>3</v>
      </c>
      <c r="F2912">
        <f t="shared" si="1067"/>
        <v>1</v>
      </c>
      <c r="G2912">
        <f t="shared" si="1068"/>
        <v>0</v>
      </c>
      <c r="H2912" s="4">
        <v>2.0499999999999998</v>
      </c>
      <c r="I2912" s="4">
        <v>1.8</v>
      </c>
      <c r="L2912" s="18">
        <f t="shared" si="1069"/>
        <v>40</v>
      </c>
      <c r="M2912" s="18">
        <f t="shared" si="1070"/>
        <v>55</v>
      </c>
      <c r="N2912" s="18" t="e">
        <f t="shared" si="1071"/>
        <v>#DIV/0!</v>
      </c>
      <c r="O2912" s="18" t="e">
        <f t="shared" si="1072"/>
        <v>#DIV/0!</v>
      </c>
      <c r="P2912" s="4">
        <f t="shared" si="1073"/>
        <v>201210</v>
      </c>
      <c r="Q2912" s="23">
        <f t="shared" si="1074"/>
        <v>2.0499999999999998</v>
      </c>
      <c r="R2912" s="23">
        <f t="shared" si="1075"/>
        <v>-2.2023809523809526</v>
      </c>
      <c r="S2912" s="22">
        <f t="shared" si="1076"/>
        <v>-0.15238095238095273</v>
      </c>
      <c r="T2912" s="5">
        <f t="shared" si="1077"/>
        <v>0.87804878048780499</v>
      </c>
      <c r="W2912" s="5">
        <f t="shared" si="1078"/>
        <v>1.0499999999999998</v>
      </c>
      <c r="X2912" s="4">
        <f t="shared" si="1079"/>
        <v>-1</v>
      </c>
      <c r="AE2912" s="4" t="e">
        <f t="shared" si="1080"/>
        <v>#DIV/0!</v>
      </c>
    </row>
    <row r="2913" spans="1:31" x14ac:dyDescent="0.25">
      <c r="A2913" s="9">
        <v>41183</v>
      </c>
      <c r="B2913" s="1" t="s">
        <v>37</v>
      </c>
      <c r="C2913" s="1" t="s">
        <v>45</v>
      </c>
      <c r="D2913" s="1">
        <v>18</v>
      </c>
      <c r="E2913" s="1">
        <v>34</v>
      </c>
      <c r="F2913">
        <f t="shared" si="1067"/>
        <v>0</v>
      </c>
      <c r="G2913">
        <f t="shared" si="1068"/>
        <v>1</v>
      </c>
      <c r="H2913" s="4">
        <v>1.60606060606061</v>
      </c>
      <c r="I2913" s="4">
        <v>2.4500000000000002</v>
      </c>
      <c r="L2913" s="18">
        <f t="shared" si="1069"/>
        <v>60</v>
      </c>
      <c r="M2913" s="18">
        <f t="shared" si="1070"/>
        <v>40</v>
      </c>
      <c r="N2913" s="18" t="e">
        <f t="shared" si="1071"/>
        <v>#DIV/0!</v>
      </c>
      <c r="O2913" s="18" t="e">
        <f t="shared" si="1072"/>
        <v>#DIV/0!</v>
      </c>
      <c r="P2913" s="4">
        <f t="shared" si="1073"/>
        <v>201210</v>
      </c>
      <c r="Q2913" s="23">
        <f t="shared" si="1074"/>
        <v>0.65553494124922851</v>
      </c>
      <c r="R2913" s="23">
        <f t="shared" si="1075"/>
        <v>-2.3396551724137824</v>
      </c>
      <c r="S2913" s="22">
        <f t="shared" si="1076"/>
        <v>-1.6841202311645538</v>
      </c>
      <c r="T2913" s="5">
        <f t="shared" si="1077"/>
        <v>1.5254716981132039</v>
      </c>
      <c r="W2913" s="5">
        <f t="shared" si="1078"/>
        <v>-1</v>
      </c>
      <c r="X2913" s="4">
        <f t="shared" si="1079"/>
        <v>-1</v>
      </c>
      <c r="AE2913" s="4" t="e">
        <f t="shared" si="1080"/>
        <v>#DIV/0!</v>
      </c>
    </row>
    <row r="2914" spans="1:31" x14ac:dyDescent="0.25">
      <c r="A2914" s="9">
        <v>41182</v>
      </c>
      <c r="B2914" s="1" t="s">
        <v>39</v>
      </c>
      <c r="C2914" s="1" t="s">
        <v>48</v>
      </c>
      <c r="D2914" s="1">
        <v>22</v>
      </c>
      <c r="E2914" s="1">
        <v>24</v>
      </c>
      <c r="F2914">
        <f t="shared" si="1067"/>
        <v>0</v>
      </c>
      <c r="G2914">
        <f t="shared" si="1068"/>
        <v>1</v>
      </c>
      <c r="H2914" s="4">
        <v>1.74074074074074</v>
      </c>
      <c r="I2914" s="4">
        <v>2.15</v>
      </c>
      <c r="L2914" s="18">
        <f t="shared" si="1069"/>
        <v>50</v>
      </c>
      <c r="M2914" s="18">
        <f t="shared" si="1070"/>
        <v>45</v>
      </c>
      <c r="N2914" s="18" t="e">
        <f t="shared" si="1071"/>
        <v>#DIV/0!</v>
      </c>
      <c r="O2914" s="18" t="e">
        <f t="shared" si="1072"/>
        <v>#DIV/0!</v>
      </c>
      <c r="P2914" s="4">
        <f t="shared" si="1073"/>
        <v>201209</v>
      </c>
      <c r="Q2914" s="23">
        <f t="shared" si="1074"/>
        <v>0.80964685615848375</v>
      </c>
      <c r="R2914" s="23">
        <f t="shared" si="1075"/>
        <v>-2.2195652173913056</v>
      </c>
      <c r="S2914" s="22">
        <f t="shared" si="1076"/>
        <v>-1.4099183612328219</v>
      </c>
      <c r="T2914" s="5">
        <f t="shared" si="1077"/>
        <v>1.2351063829787239</v>
      </c>
      <c r="W2914" s="5">
        <f t="shared" si="1078"/>
        <v>-1</v>
      </c>
      <c r="X2914" s="4">
        <f t="shared" si="1079"/>
        <v>-1</v>
      </c>
      <c r="AE2914" s="4" t="e">
        <f t="shared" si="1080"/>
        <v>#DIV/0!</v>
      </c>
    </row>
    <row r="2915" spans="1:31" x14ac:dyDescent="0.25">
      <c r="A2915" s="9">
        <v>41182</v>
      </c>
      <c r="B2915" s="1" t="s">
        <v>59</v>
      </c>
      <c r="C2915" s="1" t="s">
        <v>61</v>
      </c>
      <c r="D2915" s="1">
        <v>19</v>
      </c>
      <c r="E2915" s="1">
        <v>13</v>
      </c>
      <c r="F2915">
        <f t="shared" si="1067"/>
        <v>1</v>
      </c>
      <c r="G2915">
        <f t="shared" si="1068"/>
        <v>0</v>
      </c>
      <c r="H2915" s="4">
        <v>2.2000000000000002</v>
      </c>
      <c r="I2915" s="4">
        <v>1.71428571428571</v>
      </c>
      <c r="L2915" s="18">
        <f t="shared" si="1069"/>
        <v>40</v>
      </c>
      <c r="M2915" s="18">
        <f t="shared" si="1070"/>
        <v>55</v>
      </c>
      <c r="N2915" s="18" t="e">
        <f t="shared" si="1071"/>
        <v>#DIV/0!</v>
      </c>
      <c r="O2915" s="18" t="e">
        <f t="shared" si="1072"/>
        <v>#DIV/0!</v>
      </c>
      <c r="P2915" s="4">
        <f t="shared" si="1073"/>
        <v>201209</v>
      </c>
      <c r="Q2915" s="23">
        <f t="shared" si="1074"/>
        <v>2.2000000000000002</v>
      </c>
      <c r="R2915" s="23">
        <f t="shared" si="1075"/>
        <v>-2.2333333333333414</v>
      </c>
      <c r="S2915" s="22">
        <f t="shared" si="1076"/>
        <v>-3.3333333333341209E-2</v>
      </c>
      <c r="T2915" s="5">
        <f t="shared" si="1077"/>
        <v>0.77922077922077715</v>
      </c>
      <c r="W2915" s="5">
        <f t="shared" si="1078"/>
        <v>1.2000000000000002</v>
      </c>
      <c r="X2915" s="4">
        <f t="shared" si="1079"/>
        <v>-1</v>
      </c>
      <c r="AE2915" s="4" t="e">
        <f t="shared" si="1080"/>
        <v>#DIV/0!</v>
      </c>
    </row>
    <row r="2916" spans="1:31" x14ac:dyDescent="0.25">
      <c r="A2916" s="9">
        <v>41182</v>
      </c>
      <c r="B2916" s="1" t="s">
        <v>55</v>
      </c>
      <c r="C2916" s="1" t="s">
        <v>34</v>
      </c>
      <c r="D2916" s="1">
        <v>19</v>
      </c>
      <c r="E2916" s="1">
        <v>17</v>
      </c>
      <c r="F2916">
        <f t="shared" si="1067"/>
        <v>1</v>
      </c>
      <c r="G2916">
        <f t="shared" si="1068"/>
        <v>0</v>
      </c>
      <c r="H2916" s="4">
        <v>1.7692307692307701</v>
      </c>
      <c r="I2916" s="4">
        <v>2.1</v>
      </c>
      <c r="L2916" s="18">
        <f t="shared" si="1069"/>
        <v>50</v>
      </c>
      <c r="M2916" s="18">
        <f t="shared" si="1070"/>
        <v>45</v>
      </c>
      <c r="N2916" s="18" t="e">
        <f t="shared" si="1071"/>
        <v>#DIV/0!</v>
      </c>
      <c r="O2916" s="18" t="e">
        <f t="shared" si="1072"/>
        <v>#DIV/0!</v>
      </c>
      <c r="P2916" s="4">
        <f t="shared" si="1073"/>
        <v>201209</v>
      </c>
      <c r="Q2916" s="23">
        <f t="shared" si="1074"/>
        <v>1.7692307692307701</v>
      </c>
      <c r="R2916" s="23">
        <f t="shared" si="1075"/>
        <v>-2.2090909090909077</v>
      </c>
      <c r="S2916" s="22">
        <f t="shared" si="1076"/>
        <v>-0.43986013986013761</v>
      </c>
      <c r="T2916" s="5">
        <f t="shared" si="1077"/>
        <v>1.18695652173913</v>
      </c>
      <c r="W2916" s="5">
        <f t="shared" si="1078"/>
        <v>0.76923076923077005</v>
      </c>
      <c r="X2916" s="4">
        <f t="shared" si="1079"/>
        <v>-1</v>
      </c>
      <c r="AE2916" s="4" t="e">
        <f t="shared" si="1080"/>
        <v>#DIV/0!</v>
      </c>
    </row>
    <row r="2917" spans="1:31" x14ac:dyDescent="0.25">
      <c r="A2917" s="9">
        <v>41182</v>
      </c>
      <c r="B2917" s="1" t="s">
        <v>53</v>
      </c>
      <c r="C2917" s="1" t="s">
        <v>38</v>
      </c>
      <c r="D2917" s="1">
        <v>0</v>
      </c>
      <c r="E2917" s="1">
        <v>34</v>
      </c>
      <c r="F2917">
        <f t="shared" si="1067"/>
        <v>0</v>
      </c>
      <c r="G2917">
        <f t="shared" si="1068"/>
        <v>1</v>
      </c>
      <c r="H2917" s="4">
        <v>2.8</v>
      </c>
      <c r="I2917" s="4">
        <v>1.46511627906977</v>
      </c>
      <c r="L2917" s="18">
        <f t="shared" si="1069"/>
        <v>30</v>
      </c>
      <c r="M2917" s="18">
        <f t="shared" si="1070"/>
        <v>65</v>
      </c>
      <c r="N2917" s="18" t="e">
        <f t="shared" si="1071"/>
        <v>#DIV/0!</v>
      </c>
      <c r="O2917" s="18" t="e">
        <f t="shared" si="1072"/>
        <v>#DIV/0!</v>
      </c>
      <c r="P2917" s="4">
        <f t="shared" si="1073"/>
        <v>201209</v>
      </c>
      <c r="Q2917" s="23">
        <f t="shared" si="1074"/>
        <v>1.9111111111111077</v>
      </c>
      <c r="R2917" s="23">
        <f t="shared" si="1075"/>
        <v>-2.7055555555555433</v>
      </c>
      <c r="S2917" s="22">
        <f t="shared" si="1076"/>
        <v>-0.79444444444443563</v>
      </c>
      <c r="T2917" s="5">
        <f t="shared" si="1077"/>
        <v>0.5232558139534893</v>
      </c>
      <c r="W2917" s="5">
        <f t="shared" si="1078"/>
        <v>-1</v>
      </c>
      <c r="X2917" s="4">
        <f t="shared" si="1079"/>
        <v>-1</v>
      </c>
      <c r="AE2917" s="4" t="e">
        <f t="shared" si="1080"/>
        <v>#DIV/0!</v>
      </c>
    </row>
    <row r="2918" spans="1:31" x14ac:dyDescent="0.25">
      <c r="A2918" s="9">
        <v>41182</v>
      </c>
      <c r="B2918" s="1" t="s">
        <v>49</v>
      </c>
      <c r="C2918" s="1" t="s">
        <v>64</v>
      </c>
      <c r="D2918" s="1">
        <v>20</v>
      </c>
      <c r="E2918" s="1">
        <v>37</v>
      </c>
      <c r="F2918">
        <f t="shared" si="1067"/>
        <v>0</v>
      </c>
      <c r="G2918">
        <f t="shared" si="1068"/>
        <v>1</v>
      </c>
      <c r="H2918" s="4">
        <v>2.15</v>
      </c>
      <c r="I2918" s="4">
        <v>1.74074074074074</v>
      </c>
      <c r="L2918" s="18">
        <f t="shared" si="1069"/>
        <v>40</v>
      </c>
      <c r="M2918" s="18">
        <f t="shared" si="1070"/>
        <v>55</v>
      </c>
      <c r="N2918" s="18" t="e">
        <f t="shared" si="1071"/>
        <v>#DIV/0!</v>
      </c>
      <c r="O2918" s="18" t="e">
        <f t="shared" si="1072"/>
        <v>#DIV/0!</v>
      </c>
      <c r="P2918" s="4">
        <f t="shared" si="1073"/>
        <v>201209</v>
      </c>
      <c r="Q2918" s="23">
        <f t="shared" si="1074"/>
        <v>1.2351063829787239</v>
      </c>
      <c r="R2918" s="23">
        <f t="shared" si="1075"/>
        <v>-2.2195652173913056</v>
      </c>
      <c r="S2918" s="22">
        <f t="shared" si="1076"/>
        <v>-0.98445883441258175</v>
      </c>
      <c r="T2918" s="5">
        <f t="shared" si="1077"/>
        <v>0.80964685615848375</v>
      </c>
      <c r="W2918" s="5">
        <f t="shared" si="1078"/>
        <v>-1</v>
      </c>
      <c r="X2918" s="4">
        <f t="shared" si="1079"/>
        <v>-1</v>
      </c>
      <c r="AE2918" s="4" t="e">
        <f t="shared" si="1080"/>
        <v>#DIV/0!</v>
      </c>
    </row>
    <row r="2919" spans="1:31" x14ac:dyDescent="0.25">
      <c r="A2919" s="9">
        <v>41182</v>
      </c>
      <c r="B2919" s="1" t="s">
        <v>56</v>
      </c>
      <c r="C2919" s="1" t="s">
        <v>44</v>
      </c>
      <c r="D2919" s="1">
        <v>10</v>
      </c>
      <c r="E2919" s="1">
        <v>27</v>
      </c>
      <c r="F2919">
        <f t="shared" si="1067"/>
        <v>0</v>
      </c>
      <c r="G2919">
        <f t="shared" si="1068"/>
        <v>1</v>
      </c>
      <c r="H2919" s="4">
        <v>1.8</v>
      </c>
      <c r="I2919" s="4">
        <v>2.0499999999999998</v>
      </c>
      <c r="L2919" s="18">
        <f t="shared" si="1069"/>
        <v>50</v>
      </c>
      <c r="M2919" s="18">
        <f t="shared" si="1070"/>
        <v>45</v>
      </c>
      <c r="N2919" s="18" t="e">
        <f t="shared" si="1071"/>
        <v>#DIV/0!</v>
      </c>
      <c r="O2919" s="18" t="e">
        <f t="shared" si="1072"/>
        <v>#DIV/0!</v>
      </c>
      <c r="P2919" s="4">
        <f t="shared" si="1073"/>
        <v>201209</v>
      </c>
      <c r="Q2919" s="23">
        <f t="shared" si="1074"/>
        <v>0.87804878048780499</v>
      </c>
      <c r="R2919" s="23">
        <f t="shared" si="1075"/>
        <v>-2.2023809523809526</v>
      </c>
      <c r="S2919" s="22">
        <f t="shared" si="1076"/>
        <v>-1.3243321718931476</v>
      </c>
      <c r="T2919" s="5">
        <f t="shared" si="1077"/>
        <v>1.1388888888888888</v>
      </c>
      <c r="W2919" s="5">
        <f t="shared" si="1078"/>
        <v>-1</v>
      </c>
      <c r="X2919" s="4">
        <f t="shared" si="1079"/>
        <v>-1</v>
      </c>
      <c r="AE2919" s="4" t="e">
        <f t="shared" si="1080"/>
        <v>#DIV/0!</v>
      </c>
    </row>
    <row r="2920" spans="1:31" x14ac:dyDescent="0.25">
      <c r="A2920" s="9">
        <v>41182</v>
      </c>
      <c r="B2920" s="1" t="s">
        <v>47</v>
      </c>
      <c r="C2920" s="1" t="s">
        <v>50</v>
      </c>
      <c r="D2920" s="1">
        <v>38</v>
      </c>
      <c r="E2920" s="1">
        <v>14</v>
      </c>
      <c r="F2920">
        <f t="shared" si="1067"/>
        <v>1</v>
      </c>
      <c r="G2920">
        <f t="shared" si="1068"/>
        <v>0</v>
      </c>
      <c r="H2920" s="4">
        <v>1.13333333333333</v>
      </c>
      <c r="I2920" s="4">
        <v>6.5</v>
      </c>
      <c r="L2920" s="18">
        <f t="shared" si="1069"/>
        <v>80</v>
      </c>
      <c r="M2920" s="18">
        <f t="shared" si="1070"/>
        <v>15</v>
      </c>
      <c r="N2920" s="18" t="e">
        <f t="shared" si="1071"/>
        <v>#DIV/0!</v>
      </c>
      <c r="O2920" s="18" t="e">
        <f t="shared" si="1072"/>
        <v>#DIV/0!</v>
      </c>
      <c r="P2920" s="4">
        <f t="shared" si="1073"/>
        <v>201209</v>
      </c>
      <c r="Q2920" s="23">
        <f t="shared" si="1074"/>
        <v>1.13333333333333</v>
      </c>
      <c r="R2920" s="23">
        <f t="shared" si="1075"/>
        <v>-7.6818181818183708</v>
      </c>
      <c r="S2920" s="22">
        <f t="shared" si="1076"/>
        <v>-6.5484848484850406</v>
      </c>
      <c r="T2920" s="5">
        <f t="shared" si="1077"/>
        <v>5.7352941176470758</v>
      </c>
      <c r="W2920" s="5">
        <f t="shared" si="1078"/>
        <v>0.13333333333332997</v>
      </c>
      <c r="X2920" s="4">
        <f t="shared" si="1079"/>
        <v>-1</v>
      </c>
      <c r="AE2920" s="4" t="e">
        <f t="shared" si="1080"/>
        <v>#DIV/0!</v>
      </c>
    </row>
    <row r="2921" spans="1:31" x14ac:dyDescent="0.25">
      <c r="A2921" s="9">
        <v>41182</v>
      </c>
      <c r="B2921" s="1" t="s">
        <v>62</v>
      </c>
      <c r="C2921" s="1" t="s">
        <v>42</v>
      </c>
      <c r="D2921" s="1">
        <v>28</v>
      </c>
      <c r="E2921" s="1">
        <v>27</v>
      </c>
      <c r="F2921">
        <f t="shared" si="1067"/>
        <v>1</v>
      </c>
      <c r="G2921">
        <f t="shared" si="1068"/>
        <v>0</v>
      </c>
      <c r="H2921" s="4">
        <v>1.28571428571429</v>
      </c>
      <c r="I2921" s="4">
        <v>3.9</v>
      </c>
      <c r="L2921" s="18">
        <f t="shared" si="1069"/>
        <v>70</v>
      </c>
      <c r="M2921" s="18">
        <f t="shared" si="1070"/>
        <v>25</v>
      </c>
      <c r="N2921" s="18" t="e">
        <f t="shared" si="1071"/>
        <v>#DIV/0!</v>
      </c>
      <c r="O2921" s="18" t="e">
        <f t="shared" si="1072"/>
        <v>#DIV/0!</v>
      </c>
      <c r="P2921" s="4">
        <f t="shared" si="1073"/>
        <v>201209</v>
      </c>
      <c r="Q2921" s="23">
        <f t="shared" si="1074"/>
        <v>1.28571428571429</v>
      </c>
      <c r="R2921" s="23">
        <f t="shared" si="1075"/>
        <v>-3.8448275862068435</v>
      </c>
      <c r="S2921" s="22">
        <f t="shared" si="1076"/>
        <v>-2.5591133004925535</v>
      </c>
      <c r="T2921" s="5">
        <f t="shared" si="1077"/>
        <v>3.033333333333323</v>
      </c>
      <c r="W2921" s="5">
        <f t="shared" si="1078"/>
        <v>0.28571428571429003</v>
      </c>
      <c r="X2921" s="4">
        <f t="shared" si="1079"/>
        <v>-1</v>
      </c>
      <c r="AE2921" s="4" t="e">
        <f t="shared" si="1080"/>
        <v>#DIV/0!</v>
      </c>
    </row>
    <row r="2922" spans="1:31" x14ac:dyDescent="0.25">
      <c r="A2922" s="9">
        <v>41182</v>
      </c>
      <c r="B2922" s="1" t="s">
        <v>33</v>
      </c>
      <c r="C2922" s="1" t="s">
        <v>60</v>
      </c>
      <c r="D2922" s="1">
        <v>13</v>
      </c>
      <c r="E2922" s="1">
        <v>20</v>
      </c>
      <c r="F2922">
        <f t="shared" si="1067"/>
        <v>0</v>
      </c>
      <c r="G2922">
        <f t="shared" si="1068"/>
        <v>1</v>
      </c>
      <c r="H2922" s="4">
        <v>1.5128205128205101</v>
      </c>
      <c r="I2922" s="4">
        <v>2.7</v>
      </c>
      <c r="L2922" s="18">
        <f t="shared" si="1069"/>
        <v>60</v>
      </c>
      <c r="M2922" s="18">
        <f t="shared" si="1070"/>
        <v>35</v>
      </c>
      <c r="N2922" s="18" t="e">
        <f t="shared" si="1071"/>
        <v>#DIV/0!</v>
      </c>
      <c r="O2922" s="18" t="e">
        <f t="shared" si="1072"/>
        <v>#DIV/0!</v>
      </c>
      <c r="P2922" s="4">
        <f t="shared" si="1073"/>
        <v>201209</v>
      </c>
      <c r="Q2922" s="23">
        <f t="shared" si="1074"/>
        <v>0.56030389363722588</v>
      </c>
      <c r="R2922" s="23">
        <f t="shared" si="1075"/>
        <v>-2.5382352941176576</v>
      </c>
      <c r="S2922" s="22">
        <f t="shared" si="1076"/>
        <v>-1.9779314004804318</v>
      </c>
      <c r="T2922" s="5">
        <f t="shared" si="1077"/>
        <v>1.7847457627118677</v>
      </c>
      <c r="W2922" s="5">
        <f t="shared" si="1078"/>
        <v>-1</v>
      </c>
      <c r="X2922" s="4">
        <f t="shared" si="1079"/>
        <v>-1</v>
      </c>
      <c r="AE2922" s="4" t="e">
        <f t="shared" si="1080"/>
        <v>#DIV/0!</v>
      </c>
    </row>
    <row r="2923" spans="1:31" x14ac:dyDescent="0.25">
      <c r="A2923" s="9">
        <v>41182</v>
      </c>
      <c r="B2923" s="1" t="s">
        <v>35</v>
      </c>
      <c r="C2923" s="1" t="s">
        <v>54</v>
      </c>
      <c r="D2923" s="1">
        <v>37</v>
      </c>
      <c r="E2923" s="1">
        <v>6</v>
      </c>
      <c r="F2923">
        <f t="shared" si="1067"/>
        <v>1</v>
      </c>
      <c r="G2923">
        <f t="shared" si="1068"/>
        <v>0</v>
      </c>
      <c r="H2923" s="4">
        <v>1.3333333333333299</v>
      </c>
      <c r="I2923" s="4">
        <v>3.5</v>
      </c>
      <c r="L2923" s="18">
        <f t="shared" si="1069"/>
        <v>70</v>
      </c>
      <c r="M2923" s="18">
        <f t="shared" si="1070"/>
        <v>25</v>
      </c>
      <c r="N2923" s="18" t="e">
        <f t="shared" si="1071"/>
        <v>#DIV/0!</v>
      </c>
      <c r="O2923" s="18" t="e">
        <f t="shared" si="1072"/>
        <v>#DIV/0!</v>
      </c>
      <c r="P2923" s="4">
        <f t="shared" si="1073"/>
        <v>201209</v>
      </c>
      <c r="Q2923" s="23">
        <f t="shared" si="1074"/>
        <v>1.3333333333333299</v>
      </c>
      <c r="R2923" s="23">
        <f t="shared" si="1075"/>
        <v>-3.4000000000000306</v>
      </c>
      <c r="S2923" s="22">
        <f t="shared" si="1076"/>
        <v>-2.0666666666667006</v>
      </c>
      <c r="T2923" s="5">
        <f t="shared" si="1077"/>
        <v>2.6250000000000067</v>
      </c>
      <c r="W2923" s="5">
        <f t="shared" si="1078"/>
        <v>0.33333333333332993</v>
      </c>
      <c r="X2923" s="4">
        <f t="shared" si="1079"/>
        <v>-1</v>
      </c>
      <c r="AE2923" s="4" t="e">
        <f t="shared" si="1080"/>
        <v>#DIV/0!</v>
      </c>
    </row>
    <row r="2924" spans="1:31" x14ac:dyDescent="0.25">
      <c r="A2924" s="9">
        <v>41182</v>
      </c>
      <c r="B2924" s="1" t="s">
        <v>46</v>
      </c>
      <c r="C2924" s="1" t="s">
        <v>52</v>
      </c>
      <c r="D2924" s="1">
        <v>28</v>
      </c>
      <c r="E2924" s="1">
        <v>52</v>
      </c>
      <c r="F2924">
        <f t="shared" si="1067"/>
        <v>0</v>
      </c>
      <c r="G2924">
        <f t="shared" si="1068"/>
        <v>1</v>
      </c>
      <c r="H2924" s="4">
        <v>2.75</v>
      </c>
      <c r="I2924" s="4">
        <v>1.47619047619048</v>
      </c>
      <c r="L2924" s="18">
        <f t="shared" si="1069"/>
        <v>30</v>
      </c>
      <c r="M2924" s="18">
        <f t="shared" si="1070"/>
        <v>65</v>
      </c>
      <c r="N2924" s="18" t="e">
        <f t="shared" si="1071"/>
        <v>#DIV/0!</v>
      </c>
      <c r="O2924" s="18" t="e">
        <f t="shared" si="1072"/>
        <v>#DIV/0!</v>
      </c>
      <c r="P2924" s="4">
        <f t="shared" si="1073"/>
        <v>201209</v>
      </c>
      <c r="Q2924" s="23">
        <f t="shared" si="1074"/>
        <v>1.8629032258064468</v>
      </c>
      <c r="R2924" s="23">
        <f t="shared" si="1075"/>
        <v>-2.6714285714285539</v>
      </c>
      <c r="S2924" s="22">
        <f t="shared" si="1076"/>
        <v>-0.80852534562210709</v>
      </c>
      <c r="T2924" s="5">
        <f t="shared" si="1077"/>
        <v>0.53679653679653816</v>
      </c>
      <c r="W2924" s="5">
        <f t="shared" si="1078"/>
        <v>-1</v>
      </c>
      <c r="X2924" s="4">
        <f t="shared" si="1079"/>
        <v>-1</v>
      </c>
      <c r="AE2924" s="4" t="e">
        <f t="shared" si="1080"/>
        <v>#DIV/0!</v>
      </c>
    </row>
    <row r="2925" spans="1:31" x14ac:dyDescent="0.25">
      <c r="A2925" s="9">
        <v>41182</v>
      </c>
      <c r="B2925" s="1" t="s">
        <v>41</v>
      </c>
      <c r="C2925" s="1" t="s">
        <v>40</v>
      </c>
      <c r="D2925" s="1">
        <v>30</v>
      </c>
      <c r="E2925" s="1">
        <v>28</v>
      </c>
      <c r="F2925">
        <f t="shared" si="1067"/>
        <v>1</v>
      </c>
      <c r="G2925">
        <f t="shared" si="1068"/>
        <v>0</v>
      </c>
      <c r="H2925" s="4">
        <v>1.3076923076923099</v>
      </c>
      <c r="I2925" s="4">
        <v>3.65</v>
      </c>
      <c r="L2925" s="18">
        <f t="shared" si="1069"/>
        <v>70</v>
      </c>
      <c r="M2925" s="18">
        <f t="shared" si="1070"/>
        <v>25</v>
      </c>
      <c r="N2925" s="18" t="e">
        <f t="shared" si="1071"/>
        <v>#DIV/0!</v>
      </c>
      <c r="O2925" s="18" t="e">
        <f t="shared" si="1072"/>
        <v>#DIV/0!</v>
      </c>
      <c r="P2925" s="4">
        <f t="shared" si="1073"/>
        <v>201209</v>
      </c>
      <c r="Q2925" s="23">
        <f t="shared" si="1074"/>
        <v>1.3076923076923099</v>
      </c>
      <c r="R2925" s="23">
        <f t="shared" si="1075"/>
        <v>-3.6273584905660141</v>
      </c>
      <c r="S2925" s="22">
        <f t="shared" si="1076"/>
        <v>-2.3196661828737044</v>
      </c>
      <c r="T2925" s="5">
        <f t="shared" si="1077"/>
        <v>2.7911764705882303</v>
      </c>
      <c r="W2925" s="5">
        <f t="shared" si="1078"/>
        <v>0.30769230769230993</v>
      </c>
      <c r="X2925" s="4">
        <f t="shared" si="1079"/>
        <v>-1</v>
      </c>
      <c r="AE2925" s="4" t="e">
        <f t="shared" si="1080"/>
        <v>#DIV/0!</v>
      </c>
    </row>
    <row r="2926" spans="1:31" x14ac:dyDescent="0.25">
      <c r="A2926" s="9">
        <v>41182</v>
      </c>
      <c r="B2926" s="1" t="s">
        <v>63</v>
      </c>
      <c r="C2926" s="1" t="s">
        <v>51</v>
      </c>
      <c r="D2926" s="1">
        <v>24</v>
      </c>
      <c r="E2926" s="1">
        <v>21</v>
      </c>
      <c r="F2926">
        <f t="shared" si="1067"/>
        <v>1</v>
      </c>
      <c r="G2926">
        <f t="shared" si="1068"/>
        <v>0</v>
      </c>
      <c r="H2926" s="4">
        <v>1.4545454545454499</v>
      </c>
      <c r="I2926" s="4">
        <v>2.9</v>
      </c>
      <c r="L2926" s="18">
        <f t="shared" si="1069"/>
        <v>60</v>
      </c>
      <c r="M2926" s="18">
        <f t="shared" si="1070"/>
        <v>30</v>
      </c>
      <c r="N2926" s="18" t="e">
        <f t="shared" si="1071"/>
        <v>#DIV/0!</v>
      </c>
      <c r="O2926" s="18" t="e">
        <f t="shared" si="1072"/>
        <v>#DIV/0!</v>
      </c>
      <c r="P2926" s="4">
        <f t="shared" si="1073"/>
        <v>201209</v>
      </c>
      <c r="Q2926" s="23">
        <f t="shared" si="1074"/>
        <v>1.4545454545454499</v>
      </c>
      <c r="R2926" s="23">
        <f t="shared" si="1075"/>
        <v>-2.7263157894737065</v>
      </c>
      <c r="S2926" s="22">
        <f t="shared" si="1076"/>
        <v>-1.2717703349282565</v>
      </c>
      <c r="T2926" s="5">
        <f t="shared" si="1077"/>
        <v>1.9937500000000064</v>
      </c>
      <c r="W2926" s="5">
        <f t="shared" si="1078"/>
        <v>0.45454545454544992</v>
      </c>
      <c r="X2926" s="4">
        <f t="shared" si="1079"/>
        <v>-1</v>
      </c>
      <c r="AE2926" s="4" t="e">
        <f t="shared" si="1080"/>
        <v>#DIV/0!</v>
      </c>
    </row>
    <row r="2927" spans="1:31" x14ac:dyDescent="0.25">
      <c r="A2927" s="9">
        <v>41179</v>
      </c>
      <c r="B2927" s="1" t="s">
        <v>43</v>
      </c>
      <c r="C2927" s="1" t="s">
        <v>58</v>
      </c>
      <c r="D2927" s="1">
        <v>23</v>
      </c>
      <c r="E2927" s="1">
        <v>16</v>
      </c>
      <c r="F2927">
        <f t="shared" si="1067"/>
        <v>1</v>
      </c>
      <c r="G2927">
        <f t="shared" si="1068"/>
        <v>0</v>
      </c>
      <c r="H2927" s="4">
        <v>1.1481481481481499</v>
      </c>
      <c r="I2927" s="4">
        <v>5.75</v>
      </c>
      <c r="L2927" s="18">
        <f t="shared" si="1069"/>
        <v>80</v>
      </c>
      <c r="M2927" s="18">
        <f t="shared" si="1070"/>
        <v>15</v>
      </c>
      <c r="N2927" s="18" t="e">
        <f t="shared" si="1071"/>
        <v>#DIV/0!</v>
      </c>
      <c r="O2927" s="18" t="e">
        <f t="shared" si="1072"/>
        <v>#DIV/0!</v>
      </c>
      <c r="P2927" s="4">
        <f t="shared" si="1073"/>
        <v>201209</v>
      </c>
      <c r="Q2927" s="23">
        <f t="shared" si="1074"/>
        <v>1.1481481481481499</v>
      </c>
      <c r="R2927" s="23">
        <f t="shared" si="1075"/>
        <v>-6.9605263157893926</v>
      </c>
      <c r="S2927" s="22">
        <f t="shared" si="1076"/>
        <v>-5.8123781676412429</v>
      </c>
      <c r="T2927" s="5">
        <f t="shared" si="1077"/>
        <v>5.0080645161290249</v>
      </c>
      <c r="W2927" s="5">
        <f t="shared" si="1078"/>
        <v>0.14814814814814992</v>
      </c>
      <c r="X2927" s="4">
        <f t="shared" si="1079"/>
        <v>-1</v>
      </c>
      <c r="AE2927" s="4" t="e">
        <f t="shared" si="1080"/>
        <v>#DIV/0!</v>
      </c>
    </row>
    <row r="2928" spans="1:31" x14ac:dyDescent="0.25">
      <c r="A2928" s="9">
        <v>41176</v>
      </c>
      <c r="B2928" s="1" t="s">
        <v>61</v>
      </c>
      <c r="C2928" s="1" t="s">
        <v>62</v>
      </c>
      <c r="D2928" s="1">
        <v>14</v>
      </c>
      <c r="E2928" s="1">
        <v>12</v>
      </c>
      <c r="F2928">
        <f t="shared" si="1067"/>
        <v>1</v>
      </c>
      <c r="G2928">
        <f t="shared" si="1068"/>
        <v>0</v>
      </c>
      <c r="H2928" s="4">
        <v>2.5499999999999998</v>
      </c>
      <c r="I2928" s="4">
        <v>1.5714285714285698</v>
      </c>
      <c r="L2928" s="18">
        <f t="shared" si="1069"/>
        <v>30</v>
      </c>
      <c r="M2928" s="18">
        <f t="shared" si="1070"/>
        <v>60</v>
      </c>
      <c r="N2928" s="18" t="e">
        <f t="shared" si="1071"/>
        <v>#DIV/0!</v>
      </c>
      <c r="O2928" s="18" t="e">
        <f t="shared" si="1072"/>
        <v>#DIV/0!</v>
      </c>
      <c r="P2928" s="4">
        <f t="shared" si="1073"/>
        <v>201209</v>
      </c>
      <c r="Q2928" s="23">
        <f t="shared" si="1074"/>
        <v>2.5499999999999998</v>
      </c>
      <c r="R2928" s="23">
        <f t="shared" si="1075"/>
        <v>-2.3951612903225854</v>
      </c>
      <c r="S2928" s="22">
        <f t="shared" si="1076"/>
        <v>0.15483870967741442</v>
      </c>
      <c r="T2928" s="5">
        <f t="shared" si="1077"/>
        <v>0.61624649859943925</v>
      </c>
      <c r="W2928" s="5">
        <f t="shared" si="1078"/>
        <v>1.5499999999999998</v>
      </c>
      <c r="X2928" s="4">
        <f t="shared" si="1079"/>
        <v>-1</v>
      </c>
      <c r="AE2928" s="4" t="e">
        <f t="shared" si="1080"/>
        <v>#DIV/0!</v>
      </c>
    </row>
    <row r="2929" spans="1:31" x14ac:dyDescent="0.25">
      <c r="A2929" s="9">
        <v>41175</v>
      </c>
      <c r="B2929" s="1" t="s">
        <v>48</v>
      </c>
      <c r="C2929" s="1" t="s">
        <v>44</v>
      </c>
      <c r="D2929" s="1">
        <v>31</v>
      </c>
      <c r="E2929" s="1">
        <v>38</v>
      </c>
      <c r="F2929">
        <f t="shared" si="1067"/>
        <v>0</v>
      </c>
      <c r="G2929">
        <f t="shared" si="1068"/>
        <v>1</v>
      </c>
      <c r="H2929" s="4">
        <v>1.5882352941176499</v>
      </c>
      <c r="I2929" s="4">
        <v>2.5</v>
      </c>
      <c r="L2929" s="18">
        <f t="shared" si="1069"/>
        <v>60</v>
      </c>
      <c r="M2929" s="18">
        <f t="shared" si="1070"/>
        <v>40</v>
      </c>
      <c r="N2929" s="18" t="e">
        <f t="shared" si="1071"/>
        <v>#DIV/0!</v>
      </c>
      <c r="O2929" s="18" t="e">
        <f t="shared" si="1072"/>
        <v>#DIV/0!</v>
      </c>
      <c r="P2929" s="4">
        <f t="shared" si="1073"/>
        <v>201209</v>
      </c>
      <c r="Q2929" s="23">
        <f t="shared" si="1074"/>
        <v>0.6352941176470599</v>
      </c>
      <c r="R2929" s="23">
        <f t="shared" si="1075"/>
        <v>-2.3666666666666587</v>
      </c>
      <c r="S2929" s="22">
        <f t="shared" si="1076"/>
        <v>-1.7313725490195988</v>
      </c>
      <c r="T2929" s="5">
        <f t="shared" si="1077"/>
        <v>1.5740740740740713</v>
      </c>
      <c r="W2929" s="5">
        <f t="shared" si="1078"/>
        <v>-1</v>
      </c>
      <c r="X2929" s="4">
        <f t="shared" si="1079"/>
        <v>-1</v>
      </c>
      <c r="AE2929" s="4" t="e">
        <f t="shared" si="1080"/>
        <v>#DIV/0!</v>
      </c>
    </row>
    <row r="2930" spans="1:31" x14ac:dyDescent="0.25">
      <c r="A2930" s="9">
        <v>41175</v>
      </c>
      <c r="B2930" s="1" t="s">
        <v>50</v>
      </c>
      <c r="C2930" s="1" t="s">
        <v>33</v>
      </c>
      <c r="D2930" s="1">
        <v>44</v>
      </c>
      <c r="E2930" s="1">
        <v>41</v>
      </c>
      <c r="F2930">
        <f t="shared" si="1067"/>
        <v>1</v>
      </c>
      <c r="G2930">
        <f t="shared" si="1068"/>
        <v>0</v>
      </c>
      <c r="H2930" s="4">
        <v>2.75</v>
      </c>
      <c r="I2930" s="4">
        <v>1.5</v>
      </c>
      <c r="L2930" s="18">
        <f t="shared" si="1069"/>
        <v>30</v>
      </c>
      <c r="M2930" s="18">
        <f t="shared" si="1070"/>
        <v>65</v>
      </c>
      <c r="N2930" s="18" t="e">
        <f t="shared" si="1071"/>
        <v>#DIV/0!</v>
      </c>
      <c r="O2930" s="18" t="e">
        <f t="shared" si="1072"/>
        <v>#DIV/0!</v>
      </c>
      <c r="P2930" s="4">
        <f t="shared" si="1073"/>
        <v>201209</v>
      </c>
      <c r="Q2930" s="23">
        <f t="shared" si="1074"/>
        <v>2.75</v>
      </c>
      <c r="R2930" s="23">
        <f t="shared" si="1075"/>
        <v>-2.5714285714285712</v>
      </c>
      <c r="S2930" s="22">
        <f t="shared" si="1076"/>
        <v>0.17857142857142883</v>
      </c>
      <c r="T2930" s="5">
        <f t="shared" si="1077"/>
        <v>0.54545454545454541</v>
      </c>
      <c r="W2930" s="5">
        <f t="shared" si="1078"/>
        <v>1.75</v>
      </c>
      <c r="X2930" s="4">
        <f t="shared" si="1079"/>
        <v>-1</v>
      </c>
      <c r="AE2930" s="4" t="e">
        <f t="shared" si="1080"/>
        <v>#DIV/0!</v>
      </c>
    </row>
    <row r="2931" spans="1:31" x14ac:dyDescent="0.25">
      <c r="A2931" s="9">
        <v>41175</v>
      </c>
      <c r="B2931" s="1" t="s">
        <v>64</v>
      </c>
      <c r="C2931" s="1" t="s">
        <v>41</v>
      </c>
      <c r="D2931" s="1">
        <v>3</v>
      </c>
      <c r="E2931" s="1">
        <v>27</v>
      </c>
      <c r="F2931">
        <f t="shared" si="1067"/>
        <v>0</v>
      </c>
      <c r="G2931">
        <f t="shared" si="1068"/>
        <v>1</v>
      </c>
      <c r="H2931" s="4">
        <v>1.60606060606061</v>
      </c>
      <c r="I2931" s="4">
        <v>2.4500000000000002</v>
      </c>
      <c r="L2931" s="18">
        <f t="shared" si="1069"/>
        <v>60</v>
      </c>
      <c r="M2931" s="18">
        <f t="shared" si="1070"/>
        <v>40</v>
      </c>
      <c r="N2931" s="18" t="e">
        <f t="shared" si="1071"/>
        <v>#DIV/0!</v>
      </c>
      <c r="O2931" s="18" t="e">
        <f t="shared" si="1072"/>
        <v>#DIV/0!</v>
      </c>
      <c r="P2931" s="4">
        <f t="shared" si="1073"/>
        <v>201209</v>
      </c>
      <c r="Q2931" s="23">
        <f t="shared" si="1074"/>
        <v>0.65553494124922851</v>
      </c>
      <c r="R2931" s="23">
        <f t="shared" si="1075"/>
        <v>-2.3396551724137824</v>
      </c>
      <c r="S2931" s="22">
        <f t="shared" si="1076"/>
        <v>-1.6841202311645538</v>
      </c>
      <c r="T2931" s="5">
        <f t="shared" si="1077"/>
        <v>1.5254716981132039</v>
      </c>
      <c r="W2931" s="5">
        <f t="shared" si="1078"/>
        <v>-1</v>
      </c>
      <c r="X2931" s="4">
        <f t="shared" si="1079"/>
        <v>-1</v>
      </c>
      <c r="AE2931" s="4" t="e">
        <f t="shared" si="1080"/>
        <v>#DIV/0!</v>
      </c>
    </row>
    <row r="2932" spans="1:31" x14ac:dyDescent="0.25">
      <c r="A2932" s="9">
        <v>41175</v>
      </c>
      <c r="B2932" s="1" t="s">
        <v>54</v>
      </c>
      <c r="C2932" s="1" t="s">
        <v>57</v>
      </c>
      <c r="D2932" s="1">
        <v>34</v>
      </c>
      <c r="E2932" s="1">
        <v>31</v>
      </c>
      <c r="F2932">
        <f t="shared" si="1067"/>
        <v>1</v>
      </c>
      <c r="G2932">
        <f t="shared" si="1068"/>
        <v>0</v>
      </c>
      <c r="H2932" s="4">
        <v>2.7</v>
      </c>
      <c r="I2932" s="4">
        <v>1.5</v>
      </c>
      <c r="L2932" s="18">
        <f t="shared" si="1069"/>
        <v>30</v>
      </c>
      <c r="M2932" s="18">
        <f t="shared" si="1070"/>
        <v>65</v>
      </c>
      <c r="N2932" s="18" t="e">
        <f t="shared" si="1071"/>
        <v>#DIV/0!</v>
      </c>
      <c r="O2932" s="18" t="e">
        <f t="shared" si="1072"/>
        <v>#DIV/0!</v>
      </c>
      <c r="P2932" s="4">
        <f t="shared" si="1073"/>
        <v>201209</v>
      </c>
      <c r="Q2932" s="23">
        <f t="shared" si="1074"/>
        <v>2.7</v>
      </c>
      <c r="R2932" s="23">
        <f t="shared" si="1075"/>
        <v>-2.5882352941176467</v>
      </c>
      <c r="S2932" s="22">
        <f t="shared" si="1076"/>
        <v>0.11176470588235343</v>
      </c>
      <c r="T2932" s="5">
        <f t="shared" si="1077"/>
        <v>0.55555555555555547</v>
      </c>
      <c r="W2932" s="5">
        <f t="shared" si="1078"/>
        <v>1.7000000000000002</v>
      </c>
      <c r="X2932" s="4">
        <f t="shared" si="1079"/>
        <v>-1</v>
      </c>
      <c r="AE2932" s="4" t="e">
        <f t="shared" si="1080"/>
        <v>#DIV/0!</v>
      </c>
    </row>
    <row r="2933" spans="1:31" x14ac:dyDescent="0.25">
      <c r="A2933" s="9">
        <v>41175</v>
      </c>
      <c r="B2933" s="1" t="s">
        <v>42</v>
      </c>
      <c r="C2933" s="1" t="s">
        <v>49</v>
      </c>
      <c r="D2933" s="1">
        <v>24</v>
      </c>
      <c r="E2933" s="1">
        <v>27</v>
      </c>
      <c r="F2933">
        <f t="shared" si="1067"/>
        <v>0</v>
      </c>
      <c r="G2933">
        <f t="shared" si="1068"/>
        <v>1</v>
      </c>
      <c r="H2933" s="4">
        <v>1.2564102564102599</v>
      </c>
      <c r="I2933" s="4">
        <v>4.2</v>
      </c>
      <c r="L2933" s="18">
        <f t="shared" si="1069"/>
        <v>70</v>
      </c>
      <c r="M2933" s="18">
        <f t="shared" si="1070"/>
        <v>20</v>
      </c>
      <c r="N2933" s="18" t="e">
        <f t="shared" si="1071"/>
        <v>#DIV/0!</v>
      </c>
      <c r="O2933" s="18" t="e">
        <f t="shared" si="1072"/>
        <v>#DIV/0!</v>
      </c>
      <c r="P2933" s="4">
        <f t="shared" si="1073"/>
        <v>201209</v>
      </c>
      <c r="Q2933" s="23">
        <f t="shared" si="1074"/>
        <v>0.29914529914529997</v>
      </c>
      <c r="R2933" s="23">
        <f t="shared" si="1075"/>
        <v>-4.2124999999999462</v>
      </c>
      <c r="S2933" s="22">
        <f t="shared" si="1076"/>
        <v>-3.9133547008546463</v>
      </c>
      <c r="T2933" s="5">
        <f t="shared" si="1077"/>
        <v>3.3428571428571336</v>
      </c>
      <c r="W2933" s="5">
        <f t="shared" si="1078"/>
        <v>-1</v>
      </c>
      <c r="X2933" s="4">
        <f t="shared" si="1079"/>
        <v>-1</v>
      </c>
      <c r="AE2933" s="4" t="e">
        <f t="shared" si="1080"/>
        <v>#DIV/0!</v>
      </c>
    </row>
    <row r="2934" spans="1:31" x14ac:dyDescent="0.25">
      <c r="A2934" s="9">
        <v>41175</v>
      </c>
      <c r="B2934" s="1" t="s">
        <v>60</v>
      </c>
      <c r="C2934" s="1" t="s">
        <v>38</v>
      </c>
      <c r="D2934" s="1">
        <v>24</v>
      </c>
      <c r="E2934" s="1">
        <v>13</v>
      </c>
      <c r="F2934">
        <f t="shared" si="1067"/>
        <v>1</v>
      </c>
      <c r="G2934">
        <f t="shared" si="1068"/>
        <v>0</v>
      </c>
      <c r="H2934" s="4">
        <v>3.65</v>
      </c>
      <c r="I2934" s="4">
        <v>1.3076923076923099</v>
      </c>
      <c r="L2934" s="18">
        <f t="shared" si="1069"/>
        <v>20</v>
      </c>
      <c r="M2934" s="18">
        <f t="shared" si="1070"/>
        <v>75</v>
      </c>
      <c r="N2934" s="18" t="e">
        <f t="shared" si="1071"/>
        <v>#DIV/0!</v>
      </c>
      <c r="O2934" s="18" t="e">
        <f t="shared" si="1072"/>
        <v>#DIV/0!</v>
      </c>
      <c r="P2934" s="4">
        <f t="shared" si="1073"/>
        <v>201209</v>
      </c>
      <c r="Q2934" s="23">
        <f t="shared" si="1074"/>
        <v>3.65</v>
      </c>
      <c r="R2934" s="23">
        <f t="shared" si="1075"/>
        <v>-3.6273584905660141</v>
      </c>
      <c r="S2934" s="22">
        <f t="shared" si="1076"/>
        <v>2.2641509433985796E-2</v>
      </c>
      <c r="T2934" s="5">
        <f t="shared" si="1077"/>
        <v>0.35827186512118081</v>
      </c>
      <c r="W2934" s="5">
        <f t="shared" si="1078"/>
        <v>2.65</v>
      </c>
      <c r="X2934" s="4">
        <f t="shared" si="1079"/>
        <v>-1</v>
      </c>
      <c r="AE2934" s="4" t="e">
        <f t="shared" si="1080"/>
        <v>#DIV/0!</v>
      </c>
    </row>
    <row r="2935" spans="1:31" x14ac:dyDescent="0.25">
      <c r="A2935" s="9">
        <v>41175</v>
      </c>
      <c r="B2935" s="1" t="s">
        <v>51</v>
      </c>
      <c r="C2935" s="1" t="s">
        <v>53</v>
      </c>
      <c r="D2935" s="1">
        <v>20</v>
      </c>
      <c r="E2935" s="1">
        <v>23</v>
      </c>
      <c r="F2935">
        <f t="shared" si="1067"/>
        <v>0</v>
      </c>
      <c r="G2935">
        <f t="shared" si="1068"/>
        <v>1</v>
      </c>
      <c r="H2935" s="4">
        <v>2.2999999999999998</v>
      </c>
      <c r="I2935" s="4">
        <v>1.6666666666666701</v>
      </c>
      <c r="L2935" s="18">
        <f t="shared" si="1069"/>
        <v>40</v>
      </c>
      <c r="M2935" s="18">
        <f t="shared" si="1070"/>
        <v>60</v>
      </c>
      <c r="N2935" s="18" t="e">
        <f t="shared" si="1071"/>
        <v>#DIV/0!</v>
      </c>
      <c r="O2935" s="18" t="e">
        <f t="shared" si="1072"/>
        <v>#DIV/0!</v>
      </c>
      <c r="P2935" s="4">
        <f t="shared" si="1073"/>
        <v>201209</v>
      </c>
      <c r="Q2935" s="23">
        <f t="shared" si="1074"/>
        <v>1.379999999999997</v>
      </c>
      <c r="R2935" s="23">
        <f t="shared" si="1075"/>
        <v>-2.2692307692307621</v>
      </c>
      <c r="S2935" s="22">
        <f t="shared" si="1076"/>
        <v>-0.88923076923076505</v>
      </c>
      <c r="T2935" s="5">
        <f t="shared" si="1077"/>
        <v>0.72463768115942184</v>
      </c>
      <c r="W2935" s="5">
        <f t="shared" si="1078"/>
        <v>-1</v>
      </c>
      <c r="X2935" s="4">
        <f t="shared" si="1079"/>
        <v>-1</v>
      </c>
      <c r="AE2935" s="4" t="e">
        <f t="shared" si="1080"/>
        <v>#DIV/0!</v>
      </c>
    </row>
    <row r="2936" spans="1:31" x14ac:dyDescent="0.25">
      <c r="A2936" s="9">
        <v>41175</v>
      </c>
      <c r="B2936" s="1" t="s">
        <v>36</v>
      </c>
      <c r="C2936" s="1" t="s">
        <v>56</v>
      </c>
      <c r="D2936" s="1">
        <v>17</v>
      </c>
      <c r="E2936" s="1">
        <v>22</v>
      </c>
      <c r="F2936">
        <f t="shared" si="1067"/>
        <v>0</v>
      </c>
      <c r="G2936">
        <f t="shared" si="1068"/>
        <v>1</v>
      </c>
      <c r="H2936" s="4">
        <v>1.5714285714285698</v>
      </c>
      <c r="I2936" s="4">
        <v>2.5499999999999998</v>
      </c>
      <c r="L2936" s="18">
        <f t="shared" si="1069"/>
        <v>60</v>
      </c>
      <c r="M2936" s="18">
        <f t="shared" si="1070"/>
        <v>35</v>
      </c>
      <c r="N2936" s="18" t="e">
        <f t="shared" si="1071"/>
        <v>#DIV/0!</v>
      </c>
      <c r="O2936" s="18" t="e">
        <f t="shared" si="1072"/>
        <v>#DIV/0!</v>
      </c>
      <c r="P2936" s="4">
        <f t="shared" si="1073"/>
        <v>201209</v>
      </c>
      <c r="Q2936" s="23">
        <f t="shared" si="1074"/>
        <v>0.61624649859943925</v>
      </c>
      <c r="R2936" s="23">
        <f t="shared" si="1075"/>
        <v>-2.3951612903225854</v>
      </c>
      <c r="S2936" s="22">
        <f t="shared" si="1076"/>
        <v>-1.778914791723146</v>
      </c>
      <c r="T2936" s="5">
        <f t="shared" si="1077"/>
        <v>1.6227272727272744</v>
      </c>
      <c r="W2936" s="5">
        <f t="shared" si="1078"/>
        <v>-1</v>
      </c>
      <c r="X2936" s="4">
        <f t="shared" si="1079"/>
        <v>-1</v>
      </c>
      <c r="AE2936" s="4" t="e">
        <f t="shared" si="1080"/>
        <v>#DIV/0!</v>
      </c>
    </row>
    <row r="2937" spans="1:31" x14ac:dyDescent="0.25">
      <c r="A2937" s="9">
        <v>41175</v>
      </c>
      <c r="B2937" s="1" t="s">
        <v>35</v>
      </c>
      <c r="C2937" s="1" t="s">
        <v>47</v>
      </c>
      <c r="D2937" s="1">
        <v>25</v>
      </c>
      <c r="E2937" s="1">
        <v>31</v>
      </c>
      <c r="F2937">
        <f t="shared" si="1067"/>
        <v>0</v>
      </c>
      <c r="G2937">
        <f t="shared" si="1068"/>
        <v>1</v>
      </c>
      <c r="H2937" s="4">
        <v>2.0499999999999998</v>
      </c>
      <c r="I2937" s="4">
        <v>1.8</v>
      </c>
      <c r="L2937" s="18">
        <f t="shared" si="1069"/>
        <v>40</v>
      </c>
      <c r="M2937" s="18">
        <f t="shared" si="1070"/>
        <v>55</v>
      </c>
      <c r="N2937" s="18" t="e">
        <f t="shared" si="1071"/>
        <v>#DIV/0!</v>
      </c>
      <c r="O2937" s="18" t="e">
        <f t="shared" si="1072"/>
        <v>#DIV/0!</v>
      </c>
      <c r="P2937" s="4">
        <f t="shared" si="1073"/>
        <v>201209</v>
      </c>
      <c r="Q2937" s="23">
        <f t="shared" si="1074"/>
        <v>1.1388888888888888</v>
      </c>
      <c r="R2937" s="23">
        <f t="shared" si="1075"/>
        <v>-2.2023809523809526</v>
      </c>
      <c r="S2937" s="22">
        <f t="shared" si="1076"/>
        <v>-1.0634920634920637</v>
      </c>
      <c r="T2937" s="5">
        <f t="shared" si="1077"/>
        <v>0.87804878048780499</v>
      </c>
      <c r="W2937" s="5">
        <f t="shared" si="1078"/>
        <v>-1</v>
      </c>
      <c r="X2937" s="4">
        <f t="shared" si="1079"/>
        <v>-1</v>
      </c>
      <c r="AE2937" s="4" t="e">
        <f t="shared" si="1080"/>
        <v>#DIV/0!</v>
      </c>
    </row>
    <row r="2938" spans="1:31" x14ac:dyDescent="0.25">
      <c r="A2938" s="9">
        <v>41175</v>
      </c>
      <c r="B2938" s="1" t="s">
        <v>37</v>
      </c>
      <c r="C2938" s="1" t="s">
        <v>39</v>
      </c>
      <c r="D2938" s="1">
        <v>16</v>
      </c>
      <c r="E2938" s="1">
        <v>10</v>
      </c>
      <c r="F2938">
        <f t="shared" si="1067"/>
        <v>1</v>
      </c>
      <c r="G2938">
        <f t="shared" si="1068"/>
        <v>0</v>
      </c>
      <c r="H2938" s="4">
        <v>1.27027027027027</v>
      </c>
      <c r="I2938" s="4">
        <v>4.0999999999999996</v>
      </c>
      <c r="L2938" s="18">
        <f t="shared" si="1069"/>
        <v>70</v>
      </c>
      <c r="M2938" s="18">
        <f t="shared" si="1070"/>
        <v>20</v>
      </c>
      <c r="N2938" s="18" t="e">
        <f t="shared" si="1071"/>
        <v>#DIV/0!</v>
      </c>
      <c r="O2938" s="18" t="e">
        <f t="shared" si="1072"/>
        <v>#DIV/0!</v>
      </c>
      <c r="P2938" s="4">
        <f t="shared" si="1073"/>
        <v>201209</v>
      </c>
      <c r="Q2938" s="23">
        <f t="shared" si="1074"/>
        <v>1.27027027027027</v>
      </c>
      <c r="R2938" s="23">
        <f t="shared" si="1075"/>
        <v>-4.0225806451612947</v>
      </c>
      <c r="S2938" s="22">
        <f t="shared" si="1076"/>
        <v>-2.7523103748910245</v>
      </c>
      <c r="T2938" s="5">
        <f t="shared" si="1077"/>
        <v>3.2276595744680856</v>
      </c>
      <c r="W2938" s="5">
        <f t="shared" si="1078"/>
        <v>0.27027027027026995</v>
      </c>
      <c r="X2938" s="4">
        <f t="shared" si="1079"/>
        <v>-1</v>
      </c>
      <c r="AE2938" s="4" t="e">
        <f t="shared" si="1080"/>
        <v>#DIV/0!</v>
      </c>
    </row>
    <row r="2939" spans="1:31" x14ac:dyDescent="0.25">
      <c r="A2939" s="9">
        <v>41175</v>
      </c>
      <c r="B2939" s="1" t="s">
        <v>58</v>
      </c>
      <c r="C2939" s="1" t="s">
        <v>46</v>
      </c>
      <c r="D2939" s="1">
        <v>14</v>
      </c>
      <c r="E2939" s="1">
        <v>24</v>
      </c>
      <c r="F2939">
        <f t="shared" si="1067"/>
        <v>0</v>
      </c>
      <c r="G2939">
        <f t="shared" si="1068"/>
        <v>1</v>
      </c>
      <c r="H2939" s="4">
        <v>2.2000000000000002</v>
      </c>
      <c r="I2939" s="4">
        <v>1.71428571428571</v>
      </c>
      <c r="L2939" s="18">
        <f t="shared" si="1069"/>
        <v>40</v>
      </c>
      <c r="M2939" s="18">
        <f t="shared" si="1070"/>
        <v>55</v>
      </c>
      <c r="N2939" s="18" t="e">
        <f t="shared" si="1071"/>
        <v>#DIV/0!</v>
      </c>
      <c r="O2939" s="18" t="e">
        <f t="shared" si="1072"/>
        <v>#DIV/0!</v>
      </c>
      <c r="P2939" s="4">
        <f t="shared" si="1073"/>
        <v>201209</v>
      </c>
      <c r="Q2939" s="23">
        <f t="shared" si="1074"/>
        <v>1.2833333333333368</v>
      </c>
      <c r="R2939" s="23">
        <f t="shared" si="1075"/>
        <v>-2.2333333333333414</v>
      </c>
      <c r="S2939" s="22">
        <f t="shared" si="1076"/>
        <v>-0.95000000000000462</v>
      </c>
      <c r="T2939" s="5">
        <f t="shared" si="1077"/>
        <v>0.77922077922077715</v>
      </c>
      <c r="W2939" s="5">
        <f t="shared" si="1078"/>
        <v>-1</v>
      </c>
      <c r="X2939" s="4">
        <f t="shared" si="1079"/>
        <v>-1</v>
      </c>
      <c r="AE2939" s="4" t="e">
        <f t="shared" si="1080"/>
        <v>#DIV/0!</v>
      </c>
    </row>
    <row r="2940" spans="1:31" x14ac:dyDescent="0.25">
      <c r="A2940" s="9">
        <v>41175</v>
      </c>
      <c r="B2940" s="1" t="s">
        <v>45</v>
      </c>
      <c r="C2940" s="1" t="s">
        <v>59</v>
      </c>
      <c r="D2940" s="1">
        <v>23</v>
      </c>
      <c r="E2940" s="1">
        <v>6</v>
      </c>
      <c r="F2940">
        <f t="shared" si="1067"/>
        <v>1</v>
      </c>
      <c r="G2940">
        <f t="shared" si="1068"/>
        <v>0</v>
      </c>
      <c r="H2940" s="4">
        <v>1.3125</v>
      </c>
      <c r="I2940" s="4">
        <v>3.6</v>
      </c>
      <c r="L2940" s="18">
        <f t="shared" si="1069"/>
        <v>70</v>
      </c>
      <c r="M2940" s="18">
        <f t="shared" si="1070"/>
        <v>25</v>
      </c>
      <c r="N2940" s="18" t="e">
        <f t="shared" si="1071"/>
        <v>#DIV/0!</v>
      </c>
      <c r="O2940" s="18" t="e">
        <f t="shared" si="1072"/>
        <v>#DIV/0!</v>
      </c>
      <c r="P2940" s="4">
        <f t="shared" si="1073"/>
        <v>201209</v>
      </c>
      <c r="Q2940" s="23">
        <f t="shared" si="1074"/>
        <v>1.3125</v>
      </c>
      <c r="R2940" s="23">
        <f t="shared" si="1075"/>
        <v>-3.5846153846153848</v>
      </c>
      <c r="S2940" s="22">
        <f t="shared" si="1076"/>
        <v>-2.2721153846153848</v>
      </c>
      <c r="T2940" s="5">
        <f t="shared" si="1077"/>
        <v>2.7428571428571429</v>
      </c>
      <c r="W2940" s="5">
        <f t="shared" si="1078"/>
        <v>0.3125</v>
      </c>
      <c r="X2940" s="4">
        <f t="shared" si="1079"/>
        <v>-1</v>
      </c>
      <c r="AE2940" s="4" t="e">
        <f t="shared" si="1080"/>
        <v>#DIV/0!</v>
      </c>
    </row>
    <row r="2941" spans="1:31" x14ac:dyDescent="0.25">
      <c r="A2941" s="9">
        <v>41175</v>
      </c>
      <c r="B2941" s="1" t="s">
        <v>43</v>
      </c>
      <c r="C2941" s="1" t="s">
        <v>52</v>
      </c>
      <c r="D2941" s="1">
        <v>31</v>
      </c>
      <c r="E2941" s="1">
        <v>30</v>
      </c>
      <c r="F2941">
        <f t="shared" si="1067"/>
        <v>1</v>
      </c>
      <c r="G2941">
        <f t="shared" si="1068"/>
        <v>0</v>
      </c>
      <c r="H2941" s="4">
        <v>1.6666666666666701</v>
      </c>
      <c r="I2941" s="4">
        <v>2.4</v>
      </c>
      <c r="L2941" s="18">
        <f t="shared" si="1069"/>
        <v>50</v>
      </c>
      <c r="M2941" s="18">
        <f t="shared" si="1070"/>
        <v>40</v>
      </c>
      <c r="N2941" s="18" t="e">
        <f t="shared" si="1071"/>
        <v>#DIV/0!</v>
      </c>
      <c r="O2941" s="18" t="e">
        <f t="shared" si="1072"/>
        <v>#DIV/0!</v>
      </c>
      <c r="P2941" s="4">
        <f t="shared" si="1073"/>
        <v>201209</v>
      </c>
      <c r="Q2941" s="23">
        <f t="shared" si="1074"/>
        <v>1.6666666666666701</v>
      </c>
      <c r="R2941" s="23">
        <f t="shared" si="1075"/>
        <v>-2.2142857142857069</v>
      </c>
      <c r="S2941" s="22">
        <f t="shared" si="1076"/>
        <v>-0.54761904761903679</v>
      </c>
      <c r="T2941" s="5">
        <f t="shared" si="1077"/>
        <v>1.4399999999999971</v>
      </c>
      <c r="W2941" s="5">
        <f t="shared" si="1078"/>
        <v>0.66666666666667007</v>
      </c>
      <c r="X2941" s="4">
        <f t="shared" si="1079"/>
        <v>-1</v>
      </c>
      <c r="AE2941" s="4" t="e">
        <f t="shared" si="1080"/>
        <v>#DIV/0!</v>
      </c>
    </row>
    <row r="2942" spans="1:31" x14ac:dyDescent="0.25">
      <c r="A2942" s="9">
        <v>41175</v>
      </c>
      <c r="B2942" s="1" t="s">
        <v>63</v>
      </c>
      <c r="C2942" s="1" t="s">
        <v>55</v>
      </c>
      <c r="D2942" s="1">
        <v>27</v>
      </c>
      <c r="E2942" s="1">
        <v>6</v>
      </c>
      <c r="F2942">
        <f t="shared" si="1067"/>
        <v>1</v>
      </c>
      <c r="G2942">
        <f t="shared" si="1068"/>
        <v>0</v>
      </c>
      <c r="H2942" s="4">
        <v>2.5499999999999998</v>
      </c>
      <c r="I2942" s="4">
        <v>1.5714285714285698</v>
      </c>
      <c r="L2942" s="18">
        <f t="shared" si="1069"/>
        <v>30</v>
      </c>
      <c r="M2942" s="18">
        <f t="shared" si="1070"/>
        <v>60</v>
      </c>
      <c r="N2942" s="18" t="e">
        <f t="shared" si="1071"/>
        <v>#DIV/0!</v>
      </c>
      <c r="O2942" s="18" t="e">
        <f t="shared" si="1072"/>
        <v>#DIV/0!</v>
      </c>
      <c r="P2942" s="4">
        <f t="shared" si="1073"/>
        <v>201209</v>
      </c>
      <c r="Q2942" s="23">
        <f t="shared" si="1074"/>
        <v>2.5499999999999998</v>
      </c>
      <c r="R2942" s="23">
        <f t="shared" si="1075"/>
        <v>-2.3951612903225854</v>
      </c>
      <c r="S2942" s="22">
        <f t="shared" si="1076"/>
        <v>0.15483870967741442</v>
      </c>
      <c r="T2942" s="5">
        <f t="shared" si="1077"/>
        <v>0.61624649859943925</v>
      </c>
      <c r="W2942" s="5">
        <f t="shared" si="1078"/>
        <v>1.5499999999999998</v>
      </c>
      <c r="X2942" s="4">
        <f t="shared" si="1079"/>
        <v>-1</v>
      </c>
      <c r="AE2942" s="4" t="e">
        <f t="shared" si="1080"/>
        <v>#DIV/0!</v>
      </c>
    </row>
    <row r="2943" spans="1:31" x14ac:dyDescent="0.25">
      <c r="A2943" s="9">
        <v>41172</v>
      </c>
      <c r="B2943" s="1" t="s">
        <v>40</v>
      </c>
      <c r="C2943" s="1" t="s">
        <v>34</v>
      </c>
      <c r="D2943" s="1">
        <v>7</v>
      </c>
      <c r="E2943" s="1">
        <v>36</v>
      </c>
      <c r="F2943">
        <f t="shared" si="1067"/>
        <v>0</v>
      </c>
      <c r="G2943">
        <f t="shared" si="1068"/>
        <v>1</v>
      </c>
      <c r="H2943" s="4">
        <v>1.6666666666666701</v>
      </c>
      <c r="I2943" s="4">
        <v>2.2999999999999998</v>
      </c>
      <c r="L2943" s="18">
        <f t="shared" si="1069"/>
        <v>50</v>
      </c>
      <c r="M2943" s="18">
        <f t="shared" si="1070"/>
        <v>40</v>
      </c>
      <c r="N2943" s="18" t="e">
        <f t="shared" si="1071"/>
        <v>#DIV/0!</v>
      </c>
      <c r="O2943" s="18" t="e">
        <f t="shared" si="1072"/>
        <v>#DIV/0!</v>
      </c>
      <c r="P2943" s="4">
        <f t="shared" si="1073"/>
        <v>201209</v>
      </c>
      <c r="Q2943" s="23">
        <f t="shared" si="1074"/>
        <v>0.72463768115942184</v>
      </c>
      <c r="R2943" s="23">
        <f t="shared" si="1075"/>
        <v>-2.2692307692307621</v>
      </c>
      <c r="S2943" s="22">
        <f t="shared" si="1076"/>
        <v>-1.5445930880713403</v>
      </c>
      <c r="T2943" s="5">
        <f t="shared" si="1077"/>
        <v>1.379999999999997</v>
      </c>
      <c r="W2943" s="5">
        <f t="shared" si="1078"/>
        <v>-1</v>
      </c>
      <c r="X2943" s="4">
        <f t="shared" si="1079"/>
        <v>-1</v>
      </c>
      <c r="AE2943" s="4" t="e">
        <f t="shared" si="1080"/>
        <v>#DIV/0!</v>
      </c>
    </row>
    <row r="2944" spans="1:31" x14ac:dyDescent="0.25">
      <c r="A2944" s="9">
        <v>41169</v>
      </c>
      <c r="B2944" s="1" t="s">
        <v>41</v>
      </c>
      <c r="C2944" s="1" t="s">
        <v>35</v>
      </c>
      <c r="D2944" s="1">
        <v>27</v>
      </c>
      <c r="E2944" s="1">
        <v>21</v>
      </c>
      <c r="F2944">
        <f t="shared" si="1067"/>
        <v>1</v>
      </c>
      <c r="G2944">
        <f t="shared" si="1068"/>
        <v>0</v>
      </c>
      <c r="H2944" s="4">
        <v>1.625</v>
      </c>
      <c r="I2944" s="4">
        <v>2.4</v>
      </c>
      <c r="L2944" s="18">
        <f t="shared" si="1069"/>
        <v>60</v>
      </c>
      <c r="M2944" s="18">
        <f t="shared" si="1070"/>
        <v>40</v>
      </c>
      <c r="N2944" s="18" t="e">
        <f t="shared" si="1071"/>
        <v>#DIV/0!</v>
      </c>
      <c r="O2944" s="18" t="e">
        <f t="shared" si="1072"/>
        <v>#DIV/0!</v>
      </c>
      <c r="P2944" s="4">
        <f t="shared" si="1073"/>
        <v>201209</v>
      </c>
      <c r="Q2944" s="23">
        <f t="shared" si="1074"/>
        <v>1.625</v>
      </c>
      <c r="R2944" s="23">
        <f t="shared" si="1075"/>
        <v>-2.3142857142857145</v>
      </c>
      <c r="S2944" s="22">
        <f t="shared" si="1076"/>
        <v>-0.6892857142857145</v>
      </c>
      <c r="T2944" s="5">
        <f t="shared" si="1077"/>
        <v>1.4769230769230768</v>
      </c>
      <c r="W2944" s="5">
        <f t="shared" si="1078"/>
        <v>0.625</v>
      </c>
      <c r="X2944" s="4">
        <f t="shared" si="1079"/>
        <v>-1</v>
      </c>
      <c r="AE2944" s="4" t="e">
        <f t="shared" si="1080"/>
        <v>#DIV/0!</v>
      </c>
    </row>
    <row r="2945" spans="1:31" x14ac:dyDescent="0.25">
      <c r="A2945" s="9">
        <v>41168</v>
      </c>
      <c r="B2945" s="1" t="s">
        <v>59</v>
      </c>
      <c r="C2945" s="1" t="s">
        <v>48</v>
      </c>
      <c r="D2945" s="1">
        <v>31</v>
      </c>
      <c r="E2945" s="1">
        <v>28</v>
      </c>
      <c r="F2945">
        <f t="shared" si="1067"/>
        <v>1</v>
      </c>
      <c r="G2945">
        <f t="shared" si="1068"/>
        <v>0</v>
      </c>
      <c r="H2945" s="4">
        <v>2.65</v>
      </c>
      <c r="I2945" s="4">
        <v>1.5128205128205101</v>
      </c>
      <c r="L2945" s="18">
        <f t="shared" si="1069"/>
        <v>30</v>
      </c>
      <c r="M2945" s="18">
        <f t="shared" si="1070"/>
        <v>65</v>
      </c>
      <c r="N2945" s="18" t="e">
        <f t="shared" si="1071"/>
        <v>#DIV/0!</v>
      </c>
      <c r="O2945" s="18" t="e">
        <f t="shared" si="1072"/>
        <v>#DIV/0!</v>
      </c>
      <c r="P2945" s="4">
        <f t="shared" si="1073"/>
        <v>201209</v>
      </c>
      <c r="Q2945" s="23">
        <f t="shared" si="1074"/>
        <v>2.65</v>
      </c>
      <c r="R2945" s="23">
        <f t="shared" si="1075"/>
        <v>-2.5560606060606164</v>
      </c>
      <c r="S2945" s="22">
        <f t="shared" si="1076"/>
        <v>9.3939393939383553E-2</v>
      </c>
      <c r="T2945" s="5">
        <f t="shared" si="1077"/>
        <v>0.57087566521528688</v>
      </c>
      <c r="W2945" s="5">
        <f t="shared" si="1078"/>
        <v>1.65</v>
      </c>
      <c r="X2945" s="4">
        <f t="shared" si="1079"/>
        <v>-1</v>
      </c>
      <c r="AE2945" s="4" t="e">
        <f t="shared" si="1080"/>
        <v>#DIV/0!</v>
      </c>
    </row>
    <row r="2946" spans="1:31" x14ac:dyDescent="0.25">
      <c r="A2946" s="9">
        <v>41168</v>
      </c>
      <c r="B2946" s="1" t="s">
        <v>61</v>
      </c>
      <c r="C2946" s="1" t="s">
        <v>37</v>
      </c>
      <c r="D2946" s="1">
        <v>27</v>
      </c>
      <c r="E2946" s="1">
        <v>7</v>
      </c>
      <c r="F2946">
        <f t="shared" si="1067"/>
        <v>1</v>
      </c>
      <c r="G2946">
        <f t="shared" si="1068"/>
        <v>0</v>
      </c>
      <c r="H2946" s="4">
        <v>2.5</v>
      </c>
      <c r="I2946" s="4">
        <v>1.5882352941176499</v>
      </c>
      <c r="L2946" s="18">
        <f t="shared" si="1069"/>
        <v>40</v>
      </c>
      <c r="M2946" s="18">
        <f t="shared" si="1070"/>
        <v>60</v>
      </c>
      <c r="N2946" s="18" t="e">
        <f t="shared" si="1071"/>
        <v>#DIV/0!</v>
      </c>
      <c r="O2946" s="18" t="e">
        <f t="shared" si="1072"/>
        <v>#DIV/0!</v>
      </c>
      <c r="P2946" s="4">
        <f t="shared" si="1073"/>
        <v>201209</v>
      </c>
      <c r="Q2946" s="23">
        <f t="shared" si="1074"/>
        <v>2.5</v>
      </c>
      <c r="R2946" s="23">
        <f t="shared" si="1075"/>
        <v>-2.3666666666666587</v>
      </c>
      <c r="S2946" s="22">
        <f t="shared" si="1076"/>
        <v>0.1333333333333413</v>
      </c>
      <c r="T2946" s="5">
        <f t="shared" si="1077"/>
        <v>0.6352941176470599</v>
      </c>
      <c r="W2946" s="5">
        <f t="shared" si="1078"/>
        <v>1.5</v>
      </c>
      <c r="X2946" s="4">
        <f t="shared" si="1079"/>
        <v>-1</v>
      </c>
      <c r="AE2946" s="4" t="e">
        <f t="shared" si="1080"/>
        <v>#DIV/0!</v>
      </c>
    </row>
    <row r="2947" spans="1:31" x14ac:dyDescent="0.25">
      <c r="A2947" s="9">
        <v>41168</v>
      </c>
      <c r="B2947" s="1" t="s">
        <v>38</v>
      </c>
      <c r="C2947" s="1" t="s">
        <v>33</v>
      </c>
      <c r="D2947" s="1">
        <v>27</v>
      </c>
      <c r="E2947" s="1">
        <v>19</v>
      </c>
      <c r="F2947">
        <f t="shared" ref="F2947:F3010" si="1081">IF(D2947&gt;E2947,1,0)</f>
        <v>1</v>
      </c>
      <c r="G2947">
        <f t="shared" ref="G2947:G3010" si="1082">IF(E2947&gt;D2947,1,0)</f>
        <v>0</v>
      </c>
      <c r="H2947" s="4">
        <v>1.32258064516129</v>
      </c>
      <c r="I2947" s="4">
        <v>3.6</v>
      </c>
      <c r="L2947" s="18">
        <f t="shared" ref="L2947:L3010" si="1083">INT(100/H2947/10)*10</f>
        <v>70</v>
      </c>
      <c r="M2947" s="18">
        <f t="shared" ref="M2947:M3010" si="1084">INT(100/I2947/5)*5</f>
        <v>25</v>
      </c>
      <c r="N2947" s="18" t="e">
        <f t="shared" ref="N2947:N3010" si="1085">INT(100/J2947/5)*5</f>
        <v>#DIV/0!</v>
      </c>
      <c r="O2947" s="18" t="e">
        <f t="shared" ref="O2947:O3010" si="1086">INT(100/K2947/5)*5</f>
        <v>#DIV/0!</v>
      </c>
      <c r="P2947" s="4">
        <f t="shared" ref="P2947:P3010" si="1087">YEAR(A2947)*100+MONTH(A2947)</f>
        <v>201209</v>
      </c>
      <c r="Q2947" s="23">
        <f t="shared" ref="Q2947:Q3010" si="1088">IF(F2947=1,H2947,H2947/I2947)</f>
        <v>1.32258064516129</v>
      </c>
      <c r="R2947" s="23">
        <f t="shared" ref="R2947:R3010" si="1089">-1/(H2947-1)-1/(I2947-1)</f>
        <v>-3.4846153846153873</v>
      </c>
      <c r="S2947" s="22">
        <f t="shared" ref="S2947:S3010" si="1090">Q2947+R2947</f>
        <v>-2.1620347394540973</v>
      </c>
      <c r="T2947" s="5">
        <f t="shared" ref="T2947:T3010" si="1091">I2947/H2947</f>
        <v>2.7219512195121958</v>
      </c>
      <c r="W2947" s="5">
        <f t="shared" ref="W2947:W3010" si="1092">H2947*F2947-1</f>
        <v>0.32258064516129004</v>
      </c>
      <c r="X2947" s="4">
        <f t="shared" ref="X2947:X3010" si="1093">J2947*F2947-1</f>
        <v>-1</v>
      </c>
      <c r="AE2947" s="4" t="e">
        <f t="shared" ref="AE2947:AE3010" si="1094">(1/H2947-1/J2947)</f>
        <v>#DIV/0!</v>
      </c>
    </row>
    <row r="2948" spans="1:31" x14ac:dyDescent="0.25">
      <c r="A2948" s="9">
        <v>41168</v>
      </c>
      <c r="B2948" s="1" t="s">
        <v>64</v>
      </c>
      <c r="C2948" s="1" t="s">
        <v>50</v>
      </c>
      <c r="D2948" s="1">
        <v>38</v>
      </c>
      <c r="E2948" s="1">
        <v>10</v>
      </c>
      <c r="F2948">
        <f t="shared" si="1081"/>
        <v>1</v>
      </c>
      <c r="G2948">
        <f t="shared" si="1082"/>
        <v>0</v>
      </c>
      <c r="H2948" s="4">
        <v>1.37037037037037</v>
      </c>
      <c r="I2948" s="4">
        <v>3.3</v>
      </c>
      <c r="L2948" s="18">
        <f t="shared" si="1083"/>
        <v>70</v>
      </c>
      <c r="M2948" s="18">
        <f t="shared" si="1084"/>
        <v>30</v>
      </c>
      <c r="N2948" s="18" t="e">
        <f t="shared" si="1085"/>
        <v>#DIV/0!</v>
      </c>
      <c r="O2948" s="18" t="e">
        <f t="shared" si="1086"/>
        <v>#DIV/0!</v>
      </c>
      <c r="P2948" s="4">
        <f t="shared" si="1087"/>
        <v>201209</v>
      </c>
      <c r="Q2948" s="23">
        <f t="shared" si="1088"/>
        <v>1.37037037037037</v>
      </c>
      <c r="R2948" s="23">
        <f t="shared" si="1089"/>
        <v>-3.1347826086956547</v>
      </c>
      <c r="S2948" s="22">
        <f t="shared" si="1090"/>
        <v>-1.7644122383252847</v>
      </c>
      <c r="T2948" s="5">
        <f t="shared" si="1091"/>
        <v>2.4081081081081086</v>
      </c>
      <c r="W2948" s="5">
        <f t="shared" si="1092"/>
        <v>0.37037037037037002</v>
      </c>
      <c r="X2948" s="4">
        <f t="shared" si="1093"/>
        <v>-1</v>
      </c>
      <c r="AE2948" s="4" t="e">
        <f t="shared" si="1094"/>
        <v>#DIV/0!</v>
      </c>
    </row>
    <row r="2949" spans="1:31" x14ac:dyDescent="0.25">
      <c r="A2949" s="9">
        <v>41168</v>
      </c>
      <c r="B2949" s="1" t="s">
        <v>57</v>
      </c>
      <c r="C2949" s="1" t="s">
        <v>53</v>
      </c>
      <c r="D2949" s="1">
        <v>27</v>
      </c>
      <c r="E2949" s="1">
        <v>10</v>
      </c>
      <c r="F2949">
        <f t="shared" si="1081"/>
        <v>1</v>
      </c>
      <c r="G2949">
        <f t="shared" si="1082"/>
        <v>0</v>
      </c>
      <c r="H2949" s="4">
        <v>1.4255319148936201</v>
      </c>
      <c r="I2949" s="4">
        <v>2.95</v>
      </c>
      <c r="L2949" s="18">
        <f t="shared" si="1083"/>
        <v>70</v>
      </c>
      <c r="M2949" s="18">
        <f t="shared" si="1084"/>
        <v>30</v>
      </c>
      <c r="N2949" s="18" t="e">
        <f t="shared" si="1085"/>
        <v>#DIV/0!</v>
      </c>
      <c r="O2949" s="18" t="e">
        <f t="shared" si="1086"/>
        <v>#DIV/0!</v>
      </c>
      <c r="P2949" s="4">
        <f t="shared" si="1087"/>
        <v>201209</v>
      </c>
      <c r="Q2949" s="23">
        <f t="shared" si="1088"/>
        <v>1.4255319148936201</v>
      </c>
      <c r="R2949" s="23">
        <f t="shared" si="1089"/>
        <v>-2.862820512820496</v>
      </c>
      <c r="S2949" s="22">
        <f t="shared" si="1090"/>
        <v>-1.4372885979268759</v>
      </c>
      <c r="T2949" s="5">
        <f t="shared" si="1091"/>
        <v>2.0694029850746225</v>
      </c>
      <c r="W2949" s="5">
        <f t="shared" si="1092"/>
        <v>0.42553191489362008</v>
      </c>
      <c r="X2949" s="4">
        <f t="shared" si="1093"/>
        <v>-1</v>
      </c>
      <c r="AE2949" s="4" t="e">
        <f t="shared" si="1094"/>
        <v>#DIV/0!</v>
      </c>
    </row>
    <row r="2950" spans="1:31" x14ac:dyDescent="0.25">
      <c r="A2950" s="9">
        <v>41168</v>
      </c>
      <c r="B2950" s="1" t="s">
        <v>55</v>
      </c>
      <c r="C2950" s="1" t="s">
        <v>43</v>
      </c>
      <c r="D2950" s="1">
        <v>24</v>
      </c>
      <c r="E2950" s="1">
        <v>23</v>
      </c>
      <c r="F2950">
        <f t="shared" si="1081"/>
        <v>1</v>
      </c>
      <c r="G2950">
        <f t="shared" si="1082"/>
        <v>0</v>
      </c>
      <c r="H2950" s="4">
        <v>1.625</v>
      </c>
      <c r="I2950" s="4">
        <v>2.4</v>
      </c>
      <c r="L2950" s="18">
        <f t="shared" si="1083"/>
        <v>60</v>
      </c>
      <c r="M2950" s="18">
        <f t="shared" si="1084"/>
        <v>40</v>
      </c>
      <c r="N2950" s="18" t="e">
        <f t="shared" si="1085"/>
        <v>#DIV/0!</v>
      </c>
      <c r="O2950" s="18" t="e">
        <f t="shared" si="1086"/>
        <v>#DIV/0!</v>
      </c>
      <c r="P2950" s="4">
        <f t="shared" si="1087"/>
        <v>201209</v>
      </c>
      <c r="Q2950" s="23">
        <f t="shared" si="1088"/>
        <v>1.625</v>
      </c>
      <c r="R2950" s="23">
        <f t="shared" si="1089"/>
        <v>-2.3142857142857145</v>
      </c>
      <c r="S2950" s="22">
        <f t="shared" si="1090"/>
        <v>-0.6892857142857145</v>
      </c>
      <c r="T2950" s="5">
        <f t="shared" si="1091"/>
        <v>1.4769230769230768</v>
      </c>
      <c r="W2950" s="5">
        <f t="shared" si="1092"/>
        <v>0.625</v>
      </c>
      <c r="X2950" s="4">
        <f t="shared" si="1093"/>
        <v>-1</v>
      </c>
      <c r="AE2950" s="4" t="e">
        <f t="shared" si="1094"/>
        <v>#DIV/0!</v>
      </c>
    </row>
    <row r="2951" spans="1:31" x14ac:dyDescent="0.25">
      <c r="A2951" s="9">
        <v>41168</v>
      </c>
      <c r="B2951" s="1" t="s">
        <v>34</v>
      </c>
      <c r="C2951" s="1" t="s">
        <v>39</v>
      </c>
      <c r="D2951" s="1">
        <v>41</v>
      </c>
      <c r="E2951" s="1">
        <v>34</v>
      </c>
      <c r="F2951">
        <f t="shared" si="1081"/>
        <v>1</v>
      </c>
      <c r="G2951">
        <f t="shared" si="1082"/>
        <v>0</v>
      </c>
      <c r="H2951" s="4">
        <v>1.27027027027027</v>
      </c>
      <c r="I2951" s="4">
        <v>4.0999999999999996</v>
      </c>
      <c r="L2951" s="18">
        <f t="shared" si="1083"/>
        <v>70</v>
      </c>
      <c r="M2951" s="18">
        <f t="shared" si="1084"/>
        <v>20</v>
      </c>
      <c r="N2951" s="18" t="e">
        <f t="shared" si="1085"/>
        <v>#DIV/0!</v>
      </c>
      <c r="O2951" s="18" t="e">
        <f t="shared" si="1086"/>
        <v>#DIV/0!</v>
      </c>
      <c r="P2951" s="4">
        <f t="shared" si="1087"/>
        <v>201209</v>
      </c>
      <c r="Q2951" s="23">
        <f t="shared" si="1088"/>
        <v>1.27027027027027</v>
      </c>
      <c r="R2951" s="23">
        <f t="shared" si="1089"/>
        <v>-4.0225806451612947</v>
      </c>
      <c r="S2951" s="22">
        <f t="shared" si="1090"/>
        <v>-2.7523103748910245</v>
      </c>
      <c r="T2951" s="5">
        <f t="shared" si="1091"/>
        <v>3.2276595744680856</v>
      </c>
      <c r="W2951" s="5">
        <f t="shared" si="1092"/>
        <v>0.27027027027026995</v>
      </c>
      <c r="X2951" s="4">
        <f t="shared" si="1093"/>
        <v>-1</v>
      </c>
      <c r="AE2951" s="4" t="e">
        <f t="shared" si="1094"/>
        <v>#DIV/0!</v>
      </c>
    </row>
    <row r="2952" spans="1:31" x14ac:dyDescent="0.25">
      <c r="A2952" s="9">
        <v>41168</v>
      </c>
      <c r="B2952" s="1" t="s">
        <v>52</v>
      </c>
      <c r="C2952" s="1" t="s">
        <v>63</v>
      </c>
      <c r="D2952" s="1">
        <v>18</v>
      </c>
      <c r="E2952" s="1">
        <v>20</v>
      </c>
      <c r="F2952">
        <f t="shared" si="1081"/>
        <v>0</v>
      </c>
      <c r="G2952">
        <f t="shared" si="1082"/>
        <v>1</v>
      </c>
      <c r="H2952" s="4">
        <v>1.1176470588235299</v>
      </c>
      <c r="I2952" s="4">
        <v>7.5</v>
      </c>
      <c r="L2952" s="18">
        <f t="shared" si="1083"/>
        <v>80</v>
      </c>
      <c r="M2952" s="18">
        <f t="shared" si="1084"/>
        <v>10</v>
      </c>
      <c r="N2952" s="18" t="e">
        <f t="shared" si="1085"/>
        <v>#DIV/0!</v>
      </c>
      <c r="O2952" s="18" t="e">
        <f t="shared" si="1086"/>
        <v>#DIV/0!</v>
      </c>
      <c r="P2952" s="4">
        <f t="shared" si="1087"/>
        <v>201209</v>
      </c>
      <c r="Q2952" s="23">
        <f t="shared" si="1088"/>
        <v>0.14901960784313731</v>
      </c>
      <c r="R2952" s="23">
        <f t="shared" si="1089"/>
        <v>-8.6538461538461195</v>
      </c>
      <c r="S2952" s="22">
        <f t="shared" si="1090"/>
        <v>-8.5048265460029828</v>
      </c>
      <c r="T2952" s="5">
        <f t="shared" si="1091"/>
        <v>6.7105263157894708</v>
      </c>
      <c r="W2952" s="5">
        <f t="shared" si="1092"/>
        <v>-1</v>
      </c>
      <c r="X2952" s="4">
        <f t="shared" si="1093"/>
        <v>-1</v>
      </c>
      <c r="AE2952" s="4" t="e">
        <f t="shared" si="1094"/>
        <v>#DIV/0!</v>
      </c>
    </row>
    <row r="2953" spans="1:31" x14ac:dyDescent="0.25">
      <c r="A2953" s="9">
        <v>41168</v>
      </c>
      <c r="B2953" s="1" t="s">
        <v>51</v>
      </c>
      <c r="C2953" s="1" t="s">
        <v>54</v>
      </c>
      <c r="D2953" s="1">
        <v>35</v>
      </c>
      <c r="E2953" s="1">
        <v>13</v>
      </c>
      <c r="F2953">
        <f t="shared" si="1081"/>
        <v>1</v>
      </c>
      <c r="G2953">
        <f t="shared" si="1082"/>
        <v>0</v>
      </c>
      <c r="H2953" s="4">
        <v>2.1</v>
      </c>
      <c r="I2953" s="4">
        <v>1.7692307692307701</v>
      </c>
      <c r="L2953" s="18">
        <f t="shared" si="1083"/>
        <v>40</v>
      </c>
      <c r="M2953" s="18">
        <f t="shared" si="1084"/>
        <v>55</v>
      </c>
      <c r="N2953" s="18" t="e">
        <f t="shared" si="1085"/>
        <v>#DIV/0!</v>
      </c>
      <c r="O2953" s="18" t="e">
        <f t="shared" si="1086"/>
        <v>#DIV/0!</v>
      </c>
      <c r="P2953" s="4">
        <f t="shared" si="1087"/>
        <v>201209</v>
      </c>
      <c r="Q2953" s="23">
        <f t="shared" si="1088"/>
        <v>2.1</v>
      </c>
      <c r="R2953" s="23">
        <f t="shared" si="1089"/>
        <v>-2.2090909090909077</v>
      </c>
      <c r="S2953" s="22">
        <f t="shared" si="1090"/>
        <v>-0.10909090909090757</v>
      </c>
      <c r="T2953" s="5">
        <f t="shared" si="1091"/>
        <v>0.84249084249084283</v>
      </c>
      <c r="W2953" s="5">
        <f t="shared" si="1092"/>
        <v>1.1000000000000001</v>
      </c>
      <c r="X2953" s="4">
        <f t="shared" si="1093"/>
        <v>-1</v>
      </c>
      <c r="AE2953" s="4" t="e">
        <f t="shared" si="1094"/>
        <v>#DIV/0!</v>
      </c>
    </row>
    <row r="2954" spans="1:31" x14ac:dyDescent="0.25">
      <c r="A2954" s="9">
        <v>41168</v>
      </c>
      <c r="B2954" s="1" t="s">
        <v>56</v>
      </c>
      <c r="C2954" s="1" t="s">
        <v>47</v>
      </c>
      <c r="D2954" s="1">
        <v>7</v>
      </c>
      <c r="E2954" s="1">
        <v>27</v>
      </c>
      <c r="F2954">
        <f t="shared" si="1081"/>
        <v>0</v>
      </c>
      <c r="G2954">
        <f t="shared" si="1082"/>
        <v>1</v>
      </c>
      <c r="H2954" s="4">
        <v>3.6</v>
      </c>
      <c r="I2954" s="4">
        <v>1.3125</v>
      </c>
      <c r="L2954" s="18">
        <f t="shared" si="1083"/>
        <v>20</v>
      </c>
      <c r="M2954" s="18">
        <f t="shared" si="1084"/>
        <v>75</v>
      </c>
      <c r="N2954" s="18" t="e">
        <f t="shared" si="1085"/>
        <v>#DIV/0!</v>
      </c>
      <c r="O2954" s="18" t="e">
        <f t="shared" si="1086"/>
        <v>#DIV/0!</v>
      </c>
      <c r="P2954" s="4">
        <f t="shared" si="1087"/>
        <v>201209</v>
      </c>
      <c r="Q2954" s="23">
        <f t="shared" si="1088"/>
        <v>2.7428571428571429</v>
      </c>
      <c r="R2954" s="23">
        <f t="shared" si="1089"/>
        <v>-3.5846153846153848</v>
      </c>
      <c r="S2954" s="22">
        <f t="shared" si="1090"/>
        <v>-0.84175824175824188</v>
      </c>
      <c r="T2954" s="5">
        <f t="shared" si="1091"/>
        <v>0.36458333333333331</v>
      </c>
      <c r="W2954" s="5">
        <f t="shared" si="1092"/>
        <v>-1</v>
      </c>
      <c r="X2954" s="4">
        <f t="shared" si="1093"/>
        <v>-1</v>
      </c>
      <c r="AE2954" s="4" t="e">
        <f t="shared" si="1094"/>
        <v>#DIV/0!</v>
      </c>
    </row>
    <row r="2955" spans="1:31" x14ac:dyDescent="0.25">
      <c r="A2955" s="9">
        <v>41168</v>
      </c>
      <c r="B2955" s="1" t="s">
        <v>36</v>
      </c>
      <c r="C2955" s="1" t="s">
        <v>60</v>
      </c>
      <c r="D2955" s="1">
        <v>23</v>
      </c>
      <c r="E2955" s="1">
        <v>20</v>
      </c>
      <c r="F2955">
        <f t="shared" si="1081"/>
        <v>1</v>
      </c>
      <c r="G2955">
        <f t="shared" si="1082"/>
        <v>0</v>
      </c>
      <c r="H2955" s="4">
        <v>2.25</v>
      </c>
      <c r="I2955" s="4">
        <v>1.68965517241379</v>
      </c>
      <c r="L2955" s="18">
        <f t="shared" si="1083"/>
        <v>40</v>
      </c>
      <c r="M2955" s="18">
        <f t="shared" si="1084"/>
        <v>55</v>
      </c>
      <c r="N2955" s="18" t="e">
        <f t="shared" si="1085"/>
        <v>#DIV/0!</v>
      </c>
      <c r="O2955" s="18" t="e">
        <f t="shared" si="1086"/>
        <v>#DIV/0!</v>
      </c>
      <c r="P2955" s="4">
        <f t="shared" si="1087"/>
        <v>201209</v>
      </c>
      <c r="Q2955" s="23">
        <f t="shared" si="1088"/>
        <v>2.25</v>
      </c>
      <c r="R2955" s="23">
        <f t="shared" si="1089"/>
        <v>-2.2500000000000062</v>
      </c>
      <c r="S2955" s="22">
        <f t="shared" si="1090"/>
        <v>-6.2172489379008766E-15</v>
      </c>
      <c r="T2955" s="5">
        <f t="shared" si="1091"/>
        <v>0.75095785440612894</v>
      </c>
      <c r="W2955" s="5">
        <f t="shared" si="1092"/>
        <v>1.25</v>
      </c>
      <c r="X2955" s="4">
        <f t="shared" si="1093"/>
        <v>-1</v>
      </c>
      <c r="AE2955" s="4" t="e">
        <f t="shared" si="1094"/>
        <v>#DIV/0!</v>
      </c>
    </row>
    <row r="2956" spans="1:31" x14ac:dyDescent="0.25">
      <c r="A2956" s="9">
        <v>41168</v>
      </c>
      <c r="B2956" s="1" t="s">
        <v>44</v>
      </c>
      <c r="C2956" s="1" t="s">
        <v>58</v>
      </c>
      <c r="D2956" s="1">
        <v>34</v>
      </c>
      <c r="E2956" s="1">
        <v>27</v>
      </c>
      <c r="F2956">
        <f t="shared" si="1081"/>
        <v>1</v>
      </c>
      <c r="G2956">
        <f t="shared" si="1082"/>
        <v>0</v>
      </c>
      <c r="H2956" s="4">
        <v>1.3030303030303001</v>
      </c>
      <c r="I2956" s="4">
        <v>3.7</v>
      </c>
      <c r="L2956" s="18">
        <f t="shared" si="1083"/>
        <v>70</v>
      </c>
      <c r="M2956" s="18">
        <f t="shared" si="1084"/>
        <v>25</v>
      </c>
      <c r="N2956" s="18" t="e">
        <f t="shared" si="1085"/>
        <v>#DIV/0!</v>
      </c>
      <c r="O2956" s="18" t="e">
        <f t="shared" si="1086"/>
        <v>#DIV/0!</v>
      </c>
      <c r="P2956" s="4">
        <f t="shared" si="1087"/>
        <v>201209</v>
      </c>
      <c r="Q2956" s="23">
        <f t="shared" si="1088"/>
        <v>1.3030303030303001</v>
      </c>
      <c r="R2956" s="23">
        <f t="shared" si="1089"/>
        <v>-3.670370370370402</v>
      </c>
      <c r="S2956" s="22">
        <f t="shared" si="1090"/>
        <v>-2.3673400673401019</v>
      </c>
      <c r="T2956" s="5">
        <f t="shared" si="1091"/>
        <v>2.8395348837209369</v>
      </c>
      <c r="W2956" s="5">
        <f t="shared" si="1092"/>
        <v>0.3030303030303001</v>
      </c>
      <c r="X2956" s="4">
        <f t="shared" si="1093"/>
        <v>-1</v>
      </c>
      <c r="AE2956" s="4" t="e">
        <f t="shared" si="1094"/>
        <v>#DIV/0!</v>
      </c>
    </row>
    <row r="2957" spans="1:31" x14ac:dyDescent="0.25">
      <c r="A2957" s="9">
        <v>41168</v>
      </c>
      <c r="B2957" s="1" t="s">
        <v>40</v>
      </c>
      <c r="C2957" s="1" t="s">
        <v>42</v>
      </c>
      <c r="D2957" s="1">
        <v>35</v>
      </c>
      <c r="E2957" s="1">
        <v>27</v>
      </c>
      <c r="F2957">
        <f t="shared" si="1081"/>
        <v>1</v>
      </c>
      <c r="G2957">
        <f t="shared" si="1082"/>
        <v>0</v>
      </c>
      <c r="H2957" s="4">
        <v>2.2999999999999998</v>
      </c>
      <c r="I2957" s="4">
        <v>1.6666666666666701</v>
      </c>
      <c r="L2957" s="18">
        <f t="shared" si="1083"/>
        <v>40</v>
      </c>
      <c r="M2957" s="18">
        <f t="shared" si="1084"/>
        <v>60</v>
      </c>
      <c r="N2957" s="18" t="e">
        <f t="shared" si="1085"/>
        <v>#DIV/0!</v>
      </c>
      <c r="O2957" s="18" t="e">
        <f t="shared" si="1086"/>
        <v>#DIV/0!</v>
      </c>
      <c r="P2957" s="4">
        <f t="shared" si="1087"/>
        <v>201209</v>
      </c>
      <c r="Q2957" s="23">
        <f t="shared" si="1088"/>
        <v>2.2999999999999998</v>
      </c>
      <c r="R2957" s="23">
        <f t="shared" si="1089"/>
        <v>-2.2692307692307621</v>
      </c>
      <c r="S2957" s="22">
        <f t="shared" si="1090"/>
        <v>3.0769230769237765E-2</v>
      </c>
      <c r="T2957" s="5">
        <f t="shared" si="1091"/>
        <v>0.72463768115942184</v>
      </c>
      <c r="W2957" s="5">
        <f t="shared" si="1092"/>
        <v>1.2999999999999998</v>
      </c>
      <c r="X2957" s="4">
        <f t="shared" si="1093"/>
        <v>-1</v>
      </c>
      <c r="AE2957" s="4" t="e">
        <f t="shared" si="1094"/>
        <v>#DIV/0!</v>
      </c>
    </row>
    <row r="2958" spans="1:31" x14ac:dyDescent="0.25">
      <c r="A2958" s="9">
        <v>41168</v>
      </c>
      <c r="B2958" s="1" t="s">
        <v>46</v>
      </c>
      <c r="C2958" s="1" t="s">
        <v>49</v>
      </c>
      <c r="D2958" s="1">
        <v>35</v>
      </c>
      <c r="E2958" s="1">
        <v>17</v>
      </c>
      <c r="F2958">
        <f t="shared" si="1081"/>
        <v>1</v>
      </c>
      <c r="G2958">
        <f t="shared" si="1082"/>
        <v>0</v>
      </c>
      <c r="H2958" s="4">
        <v>1.60606060606061</v>
      </c>
      <c r="I2958" s="4">
        <v>2.4500000000000002</v>
      </c>
      <c r="L2958" s="18">
        <f t="shared" si="1083"/>
        <v>60</v>
      </c>
      <c r="M2958" s="18">
        <f t="shared" si="1084"/>
        <v>40</v>
      </c>
      <c r="N2958" s="18" t="e">
        <f t="shared" si="1085"/>
        <v>#DIV/0!</v>
      </c>
      <c r="O2958" s="18" t="e">
        <f t="shared" si="1086"/>
        <v>#DIV/0!</v>
      </c>
      <c r="P2958" s="4">
        <f t="shared" si="1087"/>
        <v>201209</v>
      </c>
      <c r="Q2958" s="23">
        <f t="shared" si="1088"/>
        <v>1.60606060606061</v>
      </c>
      <c r="R2958" s="23">
        <f t="shared" si="1089"/>
        <v>-2.3396551724137824</v>
      </c>
      <c r="S2958" s="22">
        <f t="shared" si="1090"/>
        <v>-0.73359456635317244</v>
      </c>
      <c r="T2958" s="5">
        <f t="shared" si="1091"/>
        <v>1.5254716981132039</v>
      </c>
      <c r="W2958" s="5">
        <f t="shared" si="1092"/>
        <v>0.60606060606060996</v>
      </c>
      <c r="X2958" s="4">
        <f t="shared" si="1093"/>
        <v>-1</v>
      </c>
      <c r="AE2958" s="4" t="e">
        <f t="shared" si="1094"/>
        <v>#DIV/0!</v>
      </c>
    </row>
    <row r="2959" spans="1:31" x14ac:dyDescent="0.25">
      <c r="A2959" s="9">
        <v>41165</v>
      </c>
      <c r="B2959" s="1" t="s">
        <v>62</v>
      </c>
      <c r="C2959" s="1" t="s">
        <v>45</v>
      </c>
      <c r="D2959" s="1">
        <v>23</v>
      </c>
      <c r="E2959" s="1">
        <v>10</v>
      </c>
      <c r="F2959">
        <f t="shared" si="1081"/>
        <v>1</v>
      </c>
      <c r="G2959">
        <f t="shared" si="1082"/>
        <v>0</v>
      </c>
      <c r="H2959" s="4">
        <v>1.4166666666666701</v>
      </c>
      <c r="I2959" s="4">
        <v>3</v>
      </c>
      <c r="L2959" s="18">
        <f t="shared" si="1083"/>
        <v>70</v>
      </c>
      <c r="M2959" s="18">
        <f t="shared" si="1084"/>
        <v>30</v>
      </c>
      <c r="N2959" s="18" t="e">
        <f t="shared" si="1085"/>
        <v>#DIV/0!</v>
      </c>
      <c r="O2959" s="18" t="e">
        <f t="shared" si="1086"/>
        <v>#DIV/0!</v>
      </c>
      <c r="P2959" s="4">
        <f t="shared" si="1087"/>
        <v>201209</v>
      </c>
      <c r="Q2959" s="23">
        <f t="shared" si="1088"/>
        <v>1.4166666666666701</v>
      </c>
      <c r="R2959" s="23">
        <f t="shared" si="1089"/>
        <v>-2.8999999999999804</v>
      </c>
      <c r="S2959" s="22">
        <f t="shared" si="1090"/>
        <v>-1.4833333333333103</v>
      </c>
      <c r="T2959" s="5">
        <f t="shared" si="1091"/>
        <v>2.1176470588235241</v>
      </c>
      <c r="W2959" s="5">
        <f t="shared" si="1092"/>
        <v>0.41666666666667007</v>
      </c>
      <c r="X2959" s="4">
        <f t="shared" si="1093"/>
        <v>-1</v>
      </c>
      <c r="AE2959" s="4" t="e">
        <f t="shared" si="1094"/>
        <v>#DIV/0!</v>
      </c>
    </row>
    <row r="2960" spans="1:31" x14ac:dyDescent="0.25">
      <c r="A2960" s="9">
        <v>41162</v>
      </c>
      <c r="B2960" s="1" t="s">
        <v>54</v>
      </c>
      <c r="C2960" s="1" t="s">
        <v>64</v>
      </c>
      <c r="D2960" s="1">
        <v>14</v>
      </c>
      <c r="E2960" s="1">
        <v>22</v>
      </c>
      <c r="F2960">
        <f t="shared" si="1081"/>
        <v>0</v>
      </c>
      <c r="G2960">
        <f t="shared" si="1082"/>
        <v>1</v>
      </c>
      <c r="H2960" s="4">
        <v>1.8333333333333299</v>
      </c>
      <c r="I2960" s="4">
        <v>2</v>
      </c>
      <c r="L2960" s="18">
        <f t="shared" si="1083"/>
        <v>50</v>
      </c>
      <c r="M2960" s="18">
        <f t="shared" si="1084"/>
        <v>50</v>
      </c>
      <c r="N2960" s="18" t="e">
        <f t="shared" si="1085"/>
        <v>#DIV/0!</v>
      </c>
      <c r="O2960" s="18" t="e">
        <f t="shared" si="1086"/>
        <v>#DIV/0!</v>
      </c>
      <c r="P2960" s="4">
        <f t="shared" si="1087"/>
        <v>201209</v>
      </c>
      <c r="Q2960" s="23">
        <f t="shared" si="1088"/>
        <v>0.91666666666666496</v>
      </c>
      <c r="R2960" s="23">
        <f t="shared" si="1089"/>
        <v>-2.2000000000000046</v>
      </c>
      <c r="S2960" s="22">
        <f t="shared" si="1090"/>
        <v>-1.2833333333333397</v>
      </c>
      <c r="T2960" s="5">
        <f t="shared" si="1091"/>
        <v>1.0909090909090928</v>
      </c>
      <c r="W2960" s="5">
        <f t="shared" si="1092"/>
        <v>-1</v>
      </c>
      <c r="X2960" s="4">
        <f t="shared" si="1093"/>
        <v>-1</v>
      </c>
      <c r="AE2960" s="4" t="e">
        <f t="shared" si="1094"/>
        <v>#DIV/0!</v>
      </c>
    </row>
    <row r="2961" spans="1:31" x14ac:dyDescent="0.25">
      <c r="A2961" s="9">
        <v>41162</v>
      </c>
      <c r="B2961" s="1" t="s">
        <v>43</v>
      </c>
      <c r="C2961" s="1" t="s">
        <v>44</v>
      </c>
      <c r="D2961" s="1">
        <v>44</v>
      </c>
      <c r="E2961" s="1">
        <v>13</v>
      </c>
      <c r="F2961">
        <f t="shared" si="1081"/>
        <v>1</v>
      </c>
      <c r="G2961">
        <f t="shared" si="1082"/>
        <v>0</v>
      </c>
      <c r="H2961" s="4">
        <v>1.28571428571429</v>
      </c>
      <c r="I2961" s="4">
        <v>3.9</v>
      </c>
      <c r="L2961" s="18">
        <f t="shared" si="1083"/>
        <v>70</v>
      </c>
      <c r="M2961" s="18">
        <f t="shared" si="1084"/>
        <v>25</v>
      </c>
      <c r="N2961" s="18" t="e">
        <f t="shared" si="1085"/>
        <v>#DIV/0!</v>
      </c>
      <c r="O2961" s="18" t="e">
        <f t="shared" si="1086"/>
        <v>#DIV/0!</v>
      </c>
      <c r="P2961" s="4">
        <f t="shared" si="1087"/>
        <v>201209</v>
      </c>
      <c r="Q2961" s="23">
        <f t="shared" si="1088"/>
        <v>1.28571428571429</v>
      </c>
      <c r="R2961" s="23">
        <f t="shared" si="1089"/>
        <v>-3.8448275862068435</v>
      </c>
      <c r="S2961" s="22">
        <f t="shared" si="1090"/>
        <v>-2.5591133004925535</v>
      </c>
      <c r="T2961" s="5">
        <f t="shared" si="1091"/>
        <v>3.033333333333323</v>
      </c>
      <c r="W2961" s="5">
        <f t="shared" si="1092"/>
        <v>0.28571428571429003</v>
      </c>
      <c r="X2961" s="4">
        <f t="shared" si="1093"/>
        <v>-1</v>
      </c>
      <c r="AE2961" s="4" t="e">
        <f t="shared" si="1094"/>
        <v>#DIV/0!</v>
      </c>
    </row>
    <row r="2962" spans="1:31" x14ac:dyDescent="0.25">
      <c r="A2962" s="9">
        <v>41161</v>
      </c>
      <c r="B2962" s="1" t="s">
        <v>50</v>
      </c>
      <c r="C2962" s="1" t="s">
        <v>52</v>
      </c>
      <c r="D2962" s="1">
        <v>13</v>
      </c>
      <c r="E2962" s="1">
        <v>34</v>
      </c>
      <c r="F2962">
        <f t="shared" si="1081"/>
        <v>0</v>
      </c>
      <c r="G2962">
        <f t="shared" si="1082"/>
        <v>1</v>
      </c>
      <c r="H2962" s="4">
        <v>3.1</v>
      </c>
      <c r="I2962" s="4">
        <v>1.4</v>
      </c>
      <c r="L2962" s="18">
        <f t="shared" si="1083"/>
        <v>30</v>
      </c>
      <c r="M2962" s="18">
        <f t="shared" si="1084"/>
        <v>70</v>
      </c>
      <c r="N2962" s="18" t="e">
        <f t="shared" si="1085"/>
        <v>#DIV/0!</v>
      </c>
      <c r="O2962" s="18" t="e">
        <f t="shared" si="1086"/>
        <v>#DIV/0!</v>
      </c>
      <c r="P2962" s="4">
        <f t="shared" si="1087"/>
        <v>201209</v>
      </c>
      <c r="Q2962" s="23">
        <f t="shared" si="1088"/>
        <v>2.2142857142857144</v>
      </c>
      <c r="R2962" s="23">
        <f t="shared" si="1089"/>
        <v>-2.9761904761904767</v>
      </c>
      <c r="S2962" s="22">
        <f t="shared" si="1090"/>
        <v>-0.76190476190476231</v>
      </c>
      <c r="T2962" s="5">
        <f t="shared" si="1091"/>
        <v>0.45161290322580638</v>
      </c>
      <c r="W2962" s="5">
        <f t="shared" si="1092"/>
        <v>-1</v>
      </c>
      <c r="X2962" s="4">
        <f t="shared" si="1093"/>
        <v>-1</v>
      </c>
      <c r="AE2962" s="4" t="e">
        <f t="shared" si="1094"/>
        <v>#DIV/0!</v>
      </c>
    </row>
    <row r="2963" spans="1:31" x14ac:dyDescent="0.25">
      <c r="A2963" s="9">
        <v>41161</v>
      </c>
      <c r="B2963" s="1" t="s">
        <v>39</v>
      </c>
      <c r="C2963" s="1" t="s">
        <v>40</v>
      </c>
      <c r="D2963" s="1">
        <v>16</v>
      </c>
      <c r="E2963" s="1">
        <v>10</v>
      </c>
      <c r="F2963">
        <f t="shared" si="1081"/>
        <v>1</v>
      </c>
      <c r="G2963">
        <f t="shared" si="1082"/>
        <v>0</v>
      </c>
      <c r="H2963" s="4">
        <v>2.35</v>
      </c>
      <c r="I2963" s="4">
        <v>1.6451612903225801</v>
      </c>
      <c r="L2963" s="18">
        <f t="shared" si="1083"/>
        <v>40</v>
      </c>
      <c r="M2963" s="18">
        <f t="shared" si="1084"/>
        <v>60</v>
      </c>
      <c r="N2963" s="18" t="e">
        <f t="shared" si="1085"/>
        <v>#DIV/0!</v>
      </c>
      <c r="O2963" s="18" t="e">
        <f t="shared" si="1086"/>
        <v>#DIV/0!</v>
      </c>
      <c r="P2963" s="4">
        <f t="shared" si="1087"/>
        <v>201209</v>
      </c>
      <c r="Q2963" s="23">
        <f t="shared" si="1088"/>
        <v>2.35</v>
      </c>
      <c r="R2963" s="23">
        <f t="shared" si="1089"/>
        <v>-2.2907407407407421</v>
      </c>
      <c r="S2963" s="22">
        <f t="shared" si="1090"/>
        <v>5.9259259259258013E-2</v>
      </c>
      <c r="T2963" s="5">
        <f t="shared" si="1091"/>
        <v>0.70006863417982124</v>
      </c>
      <c r="W2963" s="5">
        <f t="shared" si="1092"/>
        <v>1.35</v>
      </c>
      <c r="X2963" s="4">
        <f t="shared" si="1093"/>
        <v>-1</v>
      </c>
      <c r="AE2963" s="4" t="e">
        <f t="shared" si="1094"/>
        <v>#DIV/0!</v>
      </c>
    </row>
    <row r="2964" spans="1:31" x14ac:dyDescent="0.25">
      <c r="A2964" s="9">
        <v>41161</v>
      </c>
      <c r="B2964" s="1" t="s">
        <v>53</v>
      </c>
      <c r="C2964" s="1" t="s">
        <v>46</v>
      </c>
      <c r="D2964" s="1">
        <v>48</v>
      </c>
      <c r="E2964" s="1">
        <v>28</v>
      </c>
      <c r="F2964">
        <f t="shared" si="1081"/>
        <v>1</v>
      </c>
      <c r="G2964">
        <f t="shared" si="1082"/>
        <v>0</v>
      </c>
      <c r="H2964" s="4">
        <v>1.6666666666666701</v>
      </c>
      <c r="I2964" s="4">
        <v>2.2999999999999998</v>
      </c>
      <c r="L2964" s="18">
        <f t="shared" si="1083"/>
        <v>50</v>
      </c>
      <c r="M2964" s="18">
        <f t="shared" si="1084"/>
        <v>40</v>
      </c>
      <c r="N2964" s="18" t="e">
        <f t="shared" si="1085"/>
        <v>#DIV/0!</v>
      </c>
      <c r="O2964" s="18" t="e">
        <f t="shared" si="1086"/>
        <v>#DIV/0!</v>
      </c>
      <c r="P2964" s="4">
        <f t="shared" si="1087"/>
        <v>201209</v>
      </c>
      <c r="Q2964" s="23">
        <f t="shared" si="1088"/>
        <v>1.6666666666666701</v>
      </c>
      <c r="R2964" s="23">
        <f t="shared" si="1089"/>
        <v>-2.2692307692307621</v>
      </c>
      <c r="S2964" s="22">
        <f t="shared" si="1090"/>
        <v>-0.60256410256409199</v>
      </c>
      <c r="T2964" s="5">
        <f t="shared" si="1091"/>
        <v>1.379999999999997</v>
      </c>
      <c r="W2964" s="5">
        <f t="shared" si="1092"/>
        <v>0.66666666666667007</v>
      </c>
      <c r="X2964" s="4">
        <f t="shared" si="1093"/>
        <v>-1</v>
      </c>
      <c r="AE2964" s="4" t="e">
        <f t="shared" si="1094"/>
        <v>#DIV/0!</v>
      </c>
    </row>
    <row r="2965" spans="1:31" x14ac:dyDescent="0.25">
      <c r="A2965" s="9">
        <v>41161</v>
      </c>
      <c r="B2965" s="1" t="s">
        <v>42</v>
      </c>
      <c r="C2965" s="1" t="s">
        <v>48</v>
      </c>
      <c r="D2965" s="1">
        <v>32</v>
      </c>
      <c r="E2965" s="1">
        <v>40</v>
      </c>
      <c r="F2965">
        <f t="shared" si="1081"/>
        <v>0</v>
      </c>
      <c r="G2965">
        <f t="shared" si="1082"/>
        <v>1</v>
      </c>
      <c r="H2965" s="4">
        <v>1.24691358024691</v>
      </c>
      <c r="I2965" s="4">
        <v>4.3499999999999996</v>
      </c>
      <c r="L2965" s="18">
        <f t="shared" si="1083"/>
        <v>80</v>
      </c>
      <c r="M2965" s="18">
        <f t="shared" si="1084"/>
        <v>20</v>
      </c>
      <c r="N2965" s="18" t="e">
        <f t="shared" si="1085"/>
        <v>#DIV/0!</v>
      </c>
      <c r="O2965" s="18" t="e">
        <f t="shared" si="1086"/>
        <v>#DIV/0!</v>
      </c>
      <c r="P2965" s="4">
        <f t="shared" si="1087"/>
        <v>201209</v>
      </c>
      <c r="Q2965" s="23">
        <f t="shared" si="1088"/>
        <v>0.28664680005676096</v>
      </c>
      <c r="R2965" s="23">
        <f t="shared" si="1089"/>
        <v>-4.3485074626866256</v>
      </c>
      <c r="S2965" s="22">
        <f t="shared" si="1090"/>
        <v>-4.061860662629865</v>
      </c>
      <c r="T2965" s="5">
        <f t="shared" si="1091"/>
        <v>3.4886138613861482</v>
      </c>
      <c r="W2965" s="5">
        <f t="shared" si="1092"/>
        <v>-1</v>
      </c>
      <c r="X2965" s="4">
        <f t="shared" si="1093"/>
        <v>-1</v>
      </c>
      <c r="AE2965" s="4" t="e">
        <f t="shared" si="1094"/>
        <v>#DIV/0!</v>
      </c>
    </row>
    <row r="2966" spans="1:31" x14ac:dyDescent="0.25">
      <c r="A2966" s="9">
        <v>41161</v>
      </c>
      <c r="B2966" s="1" t="s">
        <v>60</v>
      </c>
      <c r="C2966" s="1" t="s">
        <v>56</v>
      </c>
      <c r="D2966" s="1">
        <v>26</v>
      </c>
      <c r="E2966" s="1">
        <v>23</v>
      </c>
      <c r="F2966">
        <f t="shared" si="1081"/>
        <v>1</v>
      </c>
      <c r="G2966">
        <f t="shared" si="1082"/>
        <v>0</v>
      </c>
      <c r="H2966" s="4">
        <v>1.5128205128205101</v>
      </c>
      <c r="I2966" s="4">
        <v>2.7</v>
      </c>
      <c r="L2966" s="18">
        <f t="shared" si="1083"/>
        <v>60</v>
      </c>
      <c r="M2966" s="18">
        <f t="shared" si="1084"/>
        <v>35</v>
      </c>
      <c r="N2966" s="18" t="e">
        <f t="shared" si="1085"/>
        <v>#DIV/0!</v>
      </c>
      <c r="O2966" s="18" t="e">
        <f t="shared" si="1086"/>
        <v>#DIV/0!</v>
      </c>
      <c r="P2966" s="4">
        <f t="shared" si="1087"/>
        <v>201209</v>
      </c>
      <c r="Q2966" s="23">
        <f t="shared" si="1088"/>
        <v>1.5128205128205101</v>
      </c>
      <c r="R2966" s="23">
        <f t="shared" si="1089"/>
        <v>-2.5382352941176576</v>
      </c>
      <c r="S2966" s="22">
        <f t="shared" si="1090"/>
        <v>-1.0254147812971475</v>
      </c>
      <c r="T2966" s="5">
        <f t="shared" si="1091"/>
        <v>1.7847457627118677</v>
      </c>
      <c r="W2966" s="5">
        <f t="shared" si="1092"/>
        <v>0.51282051282051011</v>
      </c>
      <c r="X2966" s="4">
        <f t="shared" si="1093"/>
        <v>-1</v>
      </c>
      <c r="AE2966" s="4" t="e">
        <f t="shared" si="1094"/>
        <v>#DIV/0!</v>
      </c>
    </row>
    <row r="2967" spans="1:31" x14ac:dyDescent="0.25">
      <c r="A2967" s="9">
        <v>41161</v>
      </c>
      <c r="B2967" s="1" t="s">
        <v>49</v>
      </c>
      <c r="C2967" s="1" t="s">
        <v>41</v>
      </c>
      <c r="D2967" s="1">
        <v>24</v>
      </c>
      <c r="E2967" s="1">
        <v>40</v>
      </c>
      <c r="F2967">
        <f t="shared" si="1081"/>
        <v>0</v>
      </c>
      <c r="G2967">
        <f t="shared" si="1082"/>
        <v>1</v>
      </c>
      <c r="H2967" s="4">
        <v>2.15</v>
      </c>
      <c r="I2967" s="4">
        <v>1.74074074074074</v>
      </c>
      <c r="L2967" s="18">
        <f t="shared" si="1083"/>
        <v>40</v>
      </c>
      <c r="M2967" s="18">
        <f t="shared" si="1084"/>
        <v>55</v>
      </c>
      <c r="N2967" s="18" t="e">
        <f t="shared" si="1085"/>
        <v>#DIV/0!</v>
      </c>
      <c r="O2967" s="18" t="e">
        <f t="shared" si="1086"/>
        <v>#DIV/0!</v>
      </c>
      <c r="P2967" s="4">
        <f t="shared" si="1087"/>
        <v>201209</v>
      </c>
      <c r="Q2967" s="23">
        <f t="shared" si="1088"/>
        <v>1.2351063829787239</v>
      </c>
      <c r="R2967" s="23">
        <f t="shared" si="1089"/>
        <v>-2.2195652173913056</v>
      </c>
      <c r="S2967" s="22">
        <f t="shared" si="1090"/>
        <v>-0.98445883441258175</v>
      </c>
      <c r="T2967" s="5">
        <f t="shared" si="1091"/>
        <v>0.80964685615848375</v>
      </c>
      <c r="W2967" s="5">
        <f t="shared" si="1092"/>
        <v>-1</v>
      </c>
      <c r="X2967" s="4">
        <f t="shared" si="1093"/>
        <v>-1</v>
      </c>
      <c r="AE2967" s="4" t="e">
        <f t="shared" si="1094"/>
        <v>#DIV/0!</v>
      </c>
    </row>
    <row r="2968" spans="1:31" x14ac:dyDescent="0.25">
      <c r="A2968" s="9">
        <v>41161</v>
      </c>
      <c r="B2968" s="1" t="s">
        <v>47</v>
      </c>
      <c r="C2968" s="1" t="s">
        <v>51</v>
      </c>
      <c r="D2968" s="1">
        <v>30</v>
      </c>
      <c r="E2968" s="1">
        <v>10</v>
      </c>
      <c r="F2968">
        <f t="shared" si="1081"/>
        <v>1</v>
      </c>
      <c r="G2968">
        <f t="shared" si="1082"/>
        <v>0</v>
      </c>
      <c r="H2968" s="4">
        <v>1.1111111111111101</v>
      </c>
      <c r="I2968" s="4">
        <v>7</v>
      </c>
      <c r="L2968" s="18">
        <f t="shared" si="1083"/>
        <v>90</v>
      </c>
      <c r="M2968" s="18">
        <f t="shared" si="1084"/>
        <v>10</v>
      </c>
      <c r="N2968" s="18" t="e">
        <f t="shared" si="1085"/>
        <v>#DIV/0!</v>
      </c>
      <c r="O2968" s="18" t="e">
        <f t="shared" si="1086"/>
        <v>#DIV/0!</v>
      </c>
      <c r="P2968" s="4">
        <f t="shared" si="1087"/>
        <v>201209</v>
      </c>
      <c r="Q2968" s="23">
        <f t="shared" si="1088"/>
        <v>1.1111111111111101</v>
      </c>
      <c r="R2968" s="23">
        <f t="shared" si="1089"/>
        <v>-9.1666666666667513</v>
      </c>
      <c r="S2968" s="22">
        <f t="shared" si="1090"/>
        <v>-8.0555555555556406</v>
      </c>
      <c r="T2968" s="5">
        <f t="shared" si="1091"/>
        <v>6.300000000000006</v>
      </c>
      <c r="W2968" s="5">
        <f t="shared" si="1092"/>
        <v>0.11111111111111005</v>
      </c>
      <c r="X2968" s="4">
        <f t="shared" si="1093"/>
        <v>-1</v>
      </c>
      <c r="AE2968" s="4" t="e">
        <f t="shared" si="1094"/>
        <v>#DIV/0!</v>
      </c>
    </row>
    <row r="2969" spans="1:31" x14ac:dyDescent="0.25">
      <c r="A2969" s="9">
        <v>41161</v>
      </c>
      <c r="B2969" s="1" t="s">
        <v>62</v>
      </c>
      <c r="C2969" s="1" t="s">
        <v>38</v>
      </c>
      <c r="D2969" s="1">
        <v>22</v>
      </c>
      <c r="E2969" s="1">
        <v>30</v>
      </c>
      <c r="F2969">
        <f t="shared" si="1081"/>
        <v>0</v>
      </c>
      <c r="G2969">
        <f t="shared" si="1082"/>
        <v>1</v>
      </c>
      <c r="H2969" s="4">
        <v>1.3773584905660399</v>
      </c>
      <c r="I2969" s="4">
        <v>3.25</v>
      </c>
      <c r="L2969" s="18">
        <f t="shared" si="1083"/>
        <v>70</v>
      </c>
      <c r="M2969" s="18">
        <f t="shared" si="1084"/>
        <v>30</v>
      </c>
      <c r="N2969" s="18" t="e">
        <f t="shared" si="1085"/>
        <v>#DIV/0!</v>
      </c>
      <c r="O2969" s="18" t="e">
        <f t="shared" si="1086"/>
        <v>#DIV/0!</v>
      </c>
      <c r="P2969" s="4">
        <f t="shared" si="1087"/>
        <v>201209</v>
      </c>
      <c r="Q2969" s="23">
        <f t="shared" si="1088"/>
        <v>0.42380261248185841</v>
      </c>
      <c r="R2969" s="23">
        <f t="shared" si="1089"/>
        <v>-3.094444444444429</v>
      </c>
      <c r="S2969" s="22">
        <f t="shared" si="1090"/>
        <v>-2.6706418319625707</v>
      </c>
      <c r="T2969" s="5">
        <f t="shared" si="1091"/>
        <v>2.3595890410958869</v>
      </c>
      <c r="W2969" s="5">
        <f t="shared" si="1092"/>
        <v>-1</v>
      </c>
      <c r="X2969" s="4">
        <f t="shared" si="1093"/>
        <v>-1</v>
      </c>
      <c r="AE2969" s="4" t="e">
        <f t="shared" si="1094"/>
        <v>#DIV/0!</v>
      </c>
    </row>
    <row r="2970" spans="1:31" x14ac:dyDescent="0.25">
      <c r="A2970" s="9">
        <v>41161</v>
      </c>
      <c r="B2970" s="1" t="s">
        <v>33</v>
      </c>
      <c r="C2970" s="1" t="s">
        <v>59</v>
      </c>
      <c r="D2970" s="1">
        <v>27</v>
      </c>
      <c r="E2970" s="1">
        <v>23</v>
      </c>
      <c r="F2970">
        <f t="shared" si="1081"/>
        <v>1</v>
      </c>
      <c r="G2970">
        <f t="shared" si="1082"/>
        <v>0</v>
      </c>
      <c r="H2970" s="4">
        <v>1.2380952380952399</v>
      </c>
      <c r="I2970" s="4">
        <v>4.5</v>
      </c>
      <c r="L2970" s="18">
        <f t="shared" si="1083"/>
        <v>80</v>
      </c>
      <c r="M2970" s="18">
        <f t="shared" si="1084"/>
        <v>20</v>
      </c>
      <c r="N2970" s="18" t="e">
        <f t="shared" si="1085"/>
        <v>#DIV/0!</v>
      </c>
      <c r="O2970" s="18" t="e">
        <f t="shared" si="1086"/>
        <v>#DIV/0!</v>
      </c>
      <c r="P2970" s="4">
        <f t="shared" si="1087"/>
        <v>201209</v>
      </c>
      <c r="Q2970" s="23">
        <f t="shared" si="1088"/>
        <v>1.2380952380952399</v>
      </c>
      <c r="R2970" s="23">
        <f t="shared" si="1089"/>
        <v>-4.4857142857142538</v>
      </c>
      <c r="S2970" s="22">
        <f t="shared" si="1090"/>
        <v>-3.2476190476190139</v>
      </c>
      <c r="T2970" s="5">
        <f t="shared" si="1091"/>
        <v>3.6346153846153793</v>
      </c>
      <c r="W2970" s="5">
        <f t="shared" si="1092"/>
        <v>0.23809523809523991</v>
      </c>
      <c r="X2970" s="4">
        <f t="shared" si="1093"/>
        <v>-1</v>
      </c>
      <c r="AE2970" s="4" t="e">
        <f t="shared" si="1094"/>
        <v>#DIV/0!</v>
      </c>
    </row>
    <row r="2971" spans="1:31" x14ac:dyDescent="0.25">
      <c r="A2971" s="9">
        <v>41161</v>
      </c>
      <c r="B2971" s="1" t="s">
        <v>35</v>
      </c>
      <c r="C2971" s="1" t="s">
        <v>57</v>
      </c>
      <c r="D2971" s="1">
        <v>31</v>
      </c>
      <c r="E2971" s="1">
        <v>19</v>
      </c>
      <c r="F2971">
        <f t="shared" si="1081"/>
        <v>1</v>
      </c>
      <c r="G2971">
        <f t="shared" si="1082"/>
        <v>0</v>
      </c>
      <c r="H2971" s="4">
        <v>1.71428571428571</v>
      </c>
      <c r="I2971" s="4">
        <v>2.2000000000000002</v>
      </c>
      <c r="L2971" s="18">
        <f t="shared" si="1083"/>
        <v>50</v>
      </c>
      <c r="M2971" s="18">
        <f t="shared" si="1084"/>
        <v>45</v>
      </c>
      <c r="N2971" s="18" t="e">
        <f t="shared" si="1085"/>
        <v>#DIV/0!</v>
      </c>
      <c r="O2971" s="18" t="e">
        <f t="shared" si="1086"/>
        <v>#DIV/0!</v>
      </c>
      <c r="P2971" s="4">
        <f t="shared" si="1087"/>
        <v>201209</v>
      </c>
      <c r="Q2971" s="23">
        <f t="shared" si="1088"/>
        <v>1.71428571428571</v>
      </c>
      <c r="R2971" s="23">
        <f t="shared" si="1089"/>
        <v>-2.2333333333333414</v>
      </c>
      <c r="S2971" s="22">
        <f t="shared" si="1090"/>
        <v>-0.51904761904763141</v>
      </c>
      <c r="T2971" s="5">
        <f t="shared" si="1091"/>
        <v>1.2833333333333368</v>
      </c>
      <c r="W2971" s="5">
        <f t="shared" si="1092"/>
        <v>0.71428571428570997</v>
      </c>
      <c r="X2971" s="4">
        <f t="shared" si="1093"/>
        <v>-1</v>
      </c>
      <c r="AE2971" s="4" t="e">
        <f t="shared" si="1094"/>
        <v>#DIV/0!</v>
      </c>
    </row>
    <row r="2972" spans="1:31" x14ac:dyDescent="0.25">
      <c r="A2972" s="9">
        <v>41161</v>
      </c>
      <c r="B2972" s="1" t="s">
        <v>58</v>
      </c>
      <c r="C2972" s="1" t="s">
        <v>55</v>
      </c>
      <c r="D2972" s="1">
        <v>16</v>
      </c>
      <c r="E2972" s="1">
        <v>17</v>
      </c>
      <c r="F2972">
        <f t="shared" si="1081"/>
        <v>0</v>
      </c>
      <c r="G2972">
        <f t="shared" si="1082"/>
        <v>1</v>
      </c>
      <c r="H2972" s="4">
        <v>4.7</v>
      </c>
      <c r="I2972" s="4">
        <v>1.2222222222222201</v>
      </c>
      <c r="L2972" s="18">
        <f t="shared" si="1083"/>
        <v>20</v>
      </c>
      <c r="M2972" s="18">
        <f t="shared" si="1084"/>
        <v>80</v>
      </c>
      <c r="N2972" s="18" t="e">
        <f t="shared" si="1085"/>
        <v>#DIV/0!</v>
      </c>
      <c r="O2972" s="18" t="e">
        <f t="shared" si="1086"/>
        <v>#DIV/0!</v>
      </c>
      <c r="P2972" s="4">
        <f t="shared" si="1087"/>
        <v>201209</v>
      </c>
      <c r="Q2972" s="23">
        <f t="shared" si="1088"/>
        <v>3.8454545454545523</v>
      </c>
      <c r="R2972" s="23">
        <f t="shared" si="1089"/>
        <v>-4.7702702702703128</v>
      </c>
      <c r="S2972" s="22">
        <f t="shared" si="1090"/>
        <v>-0.92481572481576046</v>
      </c>
      <c r="T2972" s="5">
        <f t="shared" si="1091"/>
        <v>0.26004728132387661</v>
      </c>
      <c r="W2972" s="5">
        <f t="shared" si="1092"/>
        <v>-1</v>
      </c>
      <c r="X2972" s="4">
        <f t="shared" si="1093"/>
        <v>-1</v>
      </c>
      <c r="AE2972" s="4" t="e">
        <f t="shared" si="1094"/>
        <v>#DIV/0!</v>
      </c>
    </row>
    <row r="2973" spans="1:31" x14ac:dyDescent="0.25">
      <c r="A2973" s="9">
        <v>41161</v>
      </c>
      <c r="B2973" s="1" t="s">
        <v>45</v>
      </c>
      <c r="C2973" s="1" t="s">
        <v>36</v>
      </c>
      <c r="D2973" s="1">
        <v>41</v>
      </c>
      <c r="E2973" s="1">
        <v>21</v>
      </c>
      <c r="F2973">
        <f t="shared" si="1081"/>
        <v>1</v>
      </c>
      <c r="G2973">
        <f t="shared" si="1082"/>
        <v>0</v>
      </c>
      <c r="H2973" s="4">
        <v>1.19047619047619</v>
      </c>
      <c r="I2973" s="4">
        <v>5</v>
      </c>
      <c r="L2973" s="18">
        <f t="shared" si="1083"/>
        <v>80</v>
      </c>
      <c r="M2973" s="18">
        <f t="shared" si="1084"/>
        <v>20</v>
      </c>
      <c r="N2973" s="18" t="e">
        <f t="shared" si="1085"/>
        <v>#DIV/0!</v>
      </c>
      <c r="O2973" s="18" t="e">
        <f t="shared" si="1086"/>
        <v>#DIV/0!</v>
      </c>
      <c r="P2973" s="4">
        <f t="shared" si="1087"/>
        <v>201209</v>
      </c>
      <c r="Q2973" s="23">
        <f t="shared" si="1088"/>
        <v>1.19047619047619</v>
      </c>
      <c r="R2973" s="23">
        <f t="shared" si="1089"/>
        <v>-5.5000000000000124</v>
      </c>
      <c r="S2973" s="22">
        <f t="shared" si="1090"/>
        <v>-4.3095238095238226</v>
      </c>
      <c r="T2973" s="5">
        <f t="shared" si="1091"/>
        <v>4.200000000000002</v>
      </c>
      <c r="W2973" s="5">
        <f t="shared" si="1092"/>
        <v>0.19047619047619002</v>
      </c>
      <c r="X2973" s="4">
        <f t="shared" si="1093"/>
        <v>-1</v>
      </c>
      <c r="AE2973" s="4" t="e">
        <f t="shared" si="1094"/>
        <v>#DIV/0!</v>
      </c>
    </row>
    <row r="2974" spans="1:31" x14ac:dyDescent="0.25">
      <c r="A2974" s="9">
        <v>41161</v>
      </c>
      <c r="B2974" s="1" t="s">
        <v>63</v>
      </c>
      <c r="C2974" s="1" t="s">
        <v>61</v>
      </c>
      <c r="D2974" s="1">
        <v>20</v>
      </c>
      <c r="E2974" s="1">
        <v>16</v>
      </c>
      <c r="F2974">
        <f t="shared" si="1081"/>
        <v>1</v>
      </c>
      <c r="G2974">
        <f t="shared" si="1082"/>
        <v>0</v>
      </c>
      <c r="H2974" s="4">
        <v>2.25</v>
      </c>
      <c r="I2974" s="4">
        <v>1.68965517241379</v>
      </c>
      <c r="L2974" s="18">
        <f t="shared" si="1083"/>
        <v>40</v>
      </c>
      <c r="M2974" s="18">
        <f t="shared" si="1084"/>
        <v>55</v>
      </c>
      <c r="N2974" s="18" t="e">
        <f t="shared" si="1085"/>
        <v>#DIV/0!</v>
      </c>
      <c r="O2974" s="18" t="e">
        <f t="shared" si="1086"/>
        <v>#DIV/0!</v>
      </c>
      <c r="P2974" s="4">
        <f t="shared" si="1087"/>
        <v>201209</v>
      </c>
      <c r="Q2974" s="23">
        <f t="shared" si="1088"/>
        <v>2.25</v>
      </c>
      <c r="R2974" s="23">
        <f t="shared" si="1089"/>
        <v>-2.2500000000000062</v>
      </c>
      <c r="S2974" s="22">
        <f t="shared" si="1090"/>
        <v>-6.2172489379008766E-15</v>
      </c>
      <c r="T2974" s="5">
        <f t="shared" si="1091"/>
        <v>0.75095785440612894</v>
      </c>
      <c r="W2974" s="5">
        <f t="shared" si="1092"/>
        <v>1.25</v>
      </c>
      <c r="X2974" s="4">
        <f t="shared" si="1093"/>
        <v>-1</v>
      </c>
      <c r="AE2974" s="4" t="e">
        <f t="shared" si="1094"/>
        <v>#DIV/0!</v>
      </c>
    </row>
    <row r="2975" spans="1:31" x14ac:dyDescent="0.25">
      <c r="A2975" s="9">
        <v>41157</v>
      </c>
      <c r="B2975" s="1" t="s">
        <v>34</v>
      </c>
      <c r="C2975" s="1" t="s">
        <v>37</v>
      </c>
      <c r="D2975" s="1">
        <v>17</v>
      </c>
      <c r="E2975" s="1">
        <v>24</v>
      </c>
      <c r="F2975">
        <f t="shared" si="1081"/>
        <v>0</v>
      </c>
      <c r="G2975">
        <f t="shared" si="1082"/>
        <v>1</v>
      </c>
      <c r="H2975" s="4">
        <v>1.5128205128205101</v>
      </c>
      <c r="I2975" s="4">
        <v>2.7</v>
      </c>
      <c r="L2975" s="18">
        <f t="shared" si="1083"/>
        <v>60</v>
      </c>
      <c r="M2975" s="18">
        <f t="shared" si="1084"/>
        <v>35</v>
      </c>
      <c r="N2975" s="18" t="e">
        <f t="shared" si="1085"/>
        <v>#DIV/0!</v>
      </c>
      <c r="O2975" s="18" t="e">
        <f t="shared" si="1086"/>
        <v>#DIV/0!</v>
      </c>
      <c r="P2975" s="4">
        <f t="shared" si="1087"/>
        <v>201209</v>
      </c>
      <c r="Q2975" s="23">
        <f t="shared" si="1088"/>
        <v>0.56030389363722588</v>
      </c>
      <c r="R2975" s="23">
        <f t="shared" si="1089"/>
        <v>-2.5382352941176576</v>
      </c>
      <c r="S2975" s="22">
        <f t="shared" si="1090"/>
        <v>-1.9779314004804318</v>
      </c>
      <c r="T2975" s="5">
        <f t="shared" si="1091"/>
        <v>1.7847457627118677</v>
      </c>
      <c r="W2975" s="5">
        <f t="shared" si="1092"/>
        <v>-1</v>
      </c>
      <c r="X2975" s="4">
        <f t="shared" si="1093"/>
        <v>-1</v>
      </c>
      <c r="AE2975" s="4" t="e">
        <f t="shared" si="1094"/>
        <v>#DIV/0!</v>
      </c>
    </row>
    <row r="2976" spans="1:31" x14ac:dyDescent="0.25">
      <c r="A2976" s="9">
        <v>40944</v>
      </c>
      <c r="B2976" s="1" t="s">
        <v>34</v>
      </c>
      <c r="C2976" s="1" t="s">
        <v>52</v>
      </c>
      <c r="D2976" s="1">
        <v>21</v>
      </c>
      <c r="E2976" s="1">
        <v>17</v>
      </c>
      <c r="F2976">
        <f t="shared" si="1081"/>
        <v>1</v>
      </c>
      <c r="G2976">
        <f t="shared" si="1082"/>
        <v>0</v>
      </c>
      <c r="H2976" s="4">
        <v>2.2000000000000002</v>
      </c>
      <c r="I2976" s="4">
        <v>1.71428571428571</v>
      </c>
      <c r="L2976" s="18">
        <f t="shared" si="1083"/>
        <v>40</v>
      </c>
      <c r="M2976" s="18">
        <f t="shared" si="1084"/>
        <v>55</v>
      </c>
      <c r="N2976" s="18" t="e">
        <f t="shared" si="1085"/>
        <v>#DIV/0!</v>
      </c>
      <c r="O2976" s="18" t="e">
        <f t="shared" si="1086"/>
        <v>#DIV/0!</v>
      </c>
      <c r="P2976" s="4">
        <f t="shared" si="1087"/>
        <v>201202</v>
      </c>
      <c r="Q2976" s="23">
        <f t="shared" si="1088"/>
        <v>2.2000000000000002</v>
      </c>
      <c r="R2976" s="23">
        <f t="shared" si="1089"/>
        <v>-2.2333333333333414</v>
      </c>
      <c r="S2976" s="22">
        <f t="shared" si="1090"/>
        <v>-3.3333333333341209E-2</v>
      </c>
      <c r="T2976" s="5">
        <f t="shared" si="1091"/>
        <v>0.77922077922077715</v>
      </c>
      <c r="W2976" s="5">
        <f t="shared" si="1092"/>
        <v>1.2000000000000002</v>
      </c>
      <c r="X2976" s="4">
        <f t="shared" si="1093"/>
        <v>-1</v>
      </c>
      <c r="AE2976" s="4" t="e">
        <f t="shared" si="1094"/>
        <v>#DIV/0!</v>
      </c>
    </row>
    <row r="2977" spans="1:31" x14ac:dyDescent="0.25">
      <c r="A2977" s="9">
        <v>40930</v>
      </c>
      <c r="B2977" s="1" t="s">
        <v>38</v>
      </c>
      <c r="C2977" s="1" t="s">
        <v>34</v>
      </c>
      <c r="D2977" s="1">
        <v>17</v>
      </c>
      <c r="E2977" s="1">
        <v>20</v>
      </c>
      <c r="F2977">
        <f t="shared" si="1081"/>
        <v>0</v>
      </c>
      <c r="G2977">
        <f t="shared" si="1082"/>
        <v>1</v>
      </c>
      <c r="H2977" s="4">
        <v>1.8</v>
      </c>
      <c r="I2977" s="4">
        <v>2.0499999999999998</v>
      </c>
      <c r="L2977" s="18">
        <f t="shared" si="1083"/>
        <v>50</v>
      </c>
      <c r="M2977" s="18">
        <f t="shared" si="1084"/>
        <v>45</v>
      </c>
      <c r="N2977" s="18" t="e">
        <f t="shared" si="1085"/>
        <v>#DIV/0!</v>
      </c>
      <c r="O2977" s="18" t="e">
        <f t="shared" si="1086"/>
        <v>#DIV/0!</v>
      </c>
      <c r="P2977" s="4">
        <f t="shared" si="1087"/>
        <v>201201</v>
      </c>
      <c r="Q2977" s="23">
        <f t="shared" si="1088"/>
        <v>0.87804878048780499</v>
      </c>
      <c r="R2977" s="23">
        <f t="shared" si="1089"/>
        <v>-2.2023809523809526</v>
      </c>
      <c r="S2977" s="22">
        <f t="shared" si="1090"/>
        <v>-1.3243321718931476</v>
      </c>
      <c r="T2977" s="5">
        <f t="shared" si="1091"/>
        <v>1.1388888888888888</v>
      </c>
      <c r="W2977" s="5">
        <f t="shared" si="1092"/>
        <v>-1</v>
      </c>
      <c r="X2977" s="4">
        <f t="shared" si="1093"/>
        <v>-1</v>
      </c>
      <c r="AE2977" s="4" t="e">
        <f t="shared" si="1094"/>
        <v>#DIV/0!</v>
      </c>
    </row>
    <row r="2978" spans="1:31" x14ac:dyDescent="0.25">
      <c r="A2978" s="9">
        <v>40930</v>
      </c>
      <c r="B2978" s="1" t="s">
        <v>52</v>
      </c>
      <c r="C2978" s="1" t="s">
        <v>43</v>
      </c>
      <c r="D2978" s="1">
        <v>23</v>
      </c>
      <c r="E2978" s="1">
        <v>20</v>
      </c>
      <c r="F2978">
        <f t="shared" si="1081"/>
        <v>1</v>
      </c>
      <c r="G2978">
        <f t="shared" si="1082"/>
        <v>0</v>
      </c>
      <c r="H2978" s="4">
        <v>1.32258064516129</v>
      </c>
      <c r="I2978" s="4">
        <v>3.6</v>
      </c>
      <c r="L2978" s="18">
        <f t="shared" si="1083"/>
        <v>70</v>
      </c>
      <c r="M2978" s="18">
        <f t="shared" si="1084"/>
        <v>25</v>
      </c>
      <c r="N2978" s="18" t="e">
        <f t="shared" si="1085"/>
        <v>#DIV/0!</v>
      </c>
      <c r="O2978" s="18" t="e">
        <f t="shared" si="1086"/>
        <v>#DIV/0!</v>
      </c>
      <c r="P2978" s="4">
        <f t="shared" si="1087"/>
        <v>201201</v>
      </c>
      <c r="Q2978" s="23">
        <f t="shared" si="1088"/>
        <v>1.32258064516129</v>
      </c>
      <c r="R2978" s="23">
        <f t="shared" si="1089"/>
        <v>-3.4846153846153873</v>
      </c>
      <c r="S2978" s="22">
        <f t="shared" si="1090"/>
        <v>-2.1620347394540973</v>
      </c>
      <c r="T2978" s="5">
        <f t="shared" si="1091"/>
        <v>2.7219512195121958</v>
      </c>
      <c r="W2978" s="5">
        <f t="shared" si="1092"/>
        <v>0.32258064516129004</v>
      </c>
      <c r="X2978" s="4">
        <f t="shared" si="1093"/>
        <v>-1</v>
      </c>
      <c r="AE2978" s="4" t="e">
        <f t="shared" si="1094"/>
        <v>#DIV/0!</v>
      </c>
    </row>
    <row r="2979" spans="1:31" x14ac:dyDescent="0.25">
      <c r="A2979" s="9">
        <v>40923</v>
      </c>
      <c r="B2979" s="1" t="s">
        <v>62</v>
      </c>
      <c r="C2979" s="1" t="s">
        <v>34</v>
      </c>
      <c r="D2979" s="1">
        <v>20</v>
      </c>
      <c r="E2979" s="1">
        <v>37</v>
      </c>
      <c r="F2979">
        <f t="shared" si="1081"/>
        <v>0</v>
      </c>
      <c r="G2979">
        <f t="shared" si="1082"/>
        <v>1</v>
      </c>
      <c r="H2979" s="4">
        <v>1.27027027027027</v>
      </c>
      <c r="I2979" s="4">
        <v>4.0999999999999996</v>
      </c>
      <c r="L2979" s="18">
        <f t="shared" si="1083"/>
        <v>70</v>
      </c>
      <c r="M2979" s="18">
        <f t="shared" si="1084"/>
        <v>20</v>
      </c>
      <c r="N2979" s="18" t="e">
        <f t="shared" si="1085"/>
        <v>#DIV/0!</v>
      </c>
      <c r="O2979" s="18" t="e">
        <f t="shared" si="1086"/>
        <v>#DIV/0!</v>
      </c>
      <c r="P2979" s="4">
        <f t="shared" si="1087"/>
        <v>201201</v>
      </c>
      <c r="Q2979" s="23">
        <f t="shared" si="1088"/>
        <v>0.30982201713909024</v>
      </c>
      <c r="R2979" s="23">
        <f t="shared" si="1089"/>
        <v>-4.0225806451612947</v>
      </c>
      <c r="S2979" s="22">
        <f t="shared" si="1090"/>
        <v>-3.7127586280222045</v>
      </c>
      <c r="T2979" s="5">
        <f t="shared" si="1091"/>
        <v>3.2276595744680856</v>
      </c>
      <c r="W2979" s="5">
        <f t="shared" si="1092"/>
        <v>-1</v>
      </c>
      <c r="X2979" s="4">
        <f t="shared" si="1093"/>
        <v>-1</v>
      </c>
      <c r="AE2979" s="4" t="e">
        <f t="shared" si="1094"/>
        <v>#DIV/0!</v>
      </c>
    </row>
    <row r="2980" spans="1:31" x14ac:dyDescent="0.25">
      <c r="A2980" s="9">
        <v>40923</v>
      </c>
      <c r="B2980" s="1" t="s">
        <v>43</v>
      </c>
      <c r="C2980" s="1" t="s">
        <v>47</v>
      </c>
      <c r="D2980" s="1">
        <v>20</v>
      </c>
      <c r="E2980" s="1">
        <v>13</v>
      </c>
      <c r="F2980">
        <f t="shared" si="1081"/>
        <v>1</v>
      </c>
      <c r="G2980">
        <f t="shared" si="1082"/>
        <v>0</v>
      </c>
      <c r="H2980" s="4">
        <v>1.27027027027027</v>
      </c>
      <c r="I2980" s="4">
        <v>4.0999999999999996</v>
      </c>
      <c r="L2980" s="18">
        <f t="shared" si="1083"/>
        <v>70</v>
      </c>
      <c r="M2980" s="18">
        <f t="shared" si="1084"/>
        <v>20</v>
      </c>
      <c r="N2980" s="18" t="e">
        <f t="shared" si="1085"/>
        <v>#DIV/0!</v>
      </c>
      <c r="O2980" s="18" t="e">
        <f t="shared" si="1086"/>
        <v>#DIV/0!</v>
      </c>
      <c r="P2980" s="4">
        <f t="shared" si="1087"/>
        <v>201201</v>
      </c>
      <c r="Q2980" s="23">
        <f t="shared" si="1088"/>
        <v>1.27027027027027</v>
      </c>
      <c r="R2980" s="23">
        <f t="shared" si="1089"/>
        <v>-4.0225806451612947</v>
      </c>
      <c r="S2980" s="22">
        <f t="shared" si="1090"/>
        <v>-2.7523103748910245</v>
      </c>
      <c r="T2980" s="5">
        <f t="shared" si="1091"/>
        <v>3.2276595744680856</v>
      </c>
      <c r="W2980" s="5">
        <f t="shared" si="1092"/>
        <v>0.27027027027026995</v>
      </c>
      <c r="X2980" s="4">
        <f t="shared" si="1093"/>
        <v>-1</v>
      </c>
      <c r="AE2980" s="4" t="e">
        <f t="shared" si="1094"/>
        <v>#DIV/0!</v>
      </c>
    </row>
    <row r="2981" spans="1:31" x14ac:dyDescent="0.25">
      <c r="A2981" s="9">
        <v>40922</v>
      </c>
      <c r="B2981" s="1" t="s">
        <v>38</v>
      </c>
      <c r="C2981" s="1" t="s">
        <v>42</v>
      </c>
      <c r="D2981" s="1">
        <v>36</v>
      </c>
      <c r="E2981" s="1">
        <v>32</v>
      </c>
      <c r="F2981">
        <f t="shared" si="1081"/>
        <v>1</v>
      </c>
      <c r="G2981">
        <f t="shared" si="1082"/>
        <v>0</v>
      </c>
      <c r="H2981" s="4">
        <v>2.4500000000000002</v>
      </c>
      <c r="I2981" s="4">
        <v>1.60606060606061</v>
      </c>
      <c r="L2981" s="18">
        <f t="shared" si="1083"/>
        <v>40</v>
      </c>
      <c r="M2981" s="18">
        <f t="shared" si="1084"/>
        <v>60</v>
      </c>
      <c r="N2981" s="18" t="e">
        <f t="shared" si="1085"/>
        <v>#DIV/0!</v>
      </c>
      <c r="O2981" s="18" t="e">
        <f t="shared" si="1086"/>
        <v>#DIV/0!</v>
      </c>
      <c r="P2981" s="4">
        <f t="shared" si="1087"/>
        <v>201201</v>
      </c>
      <c r="Q2981" s="23">
        <f t="shared" si="1088"/>
        <v>2.4500000000000002</v>
      </c>
      <c r="R2981" s="23">
        <f t="shared" si="1089"/>
        <v>-2.3396551724137824</v>
      </c>
      <c r="S2981" s="22">
        <f t="shared" si="1090"/>
        <v>0.11034482758621778</v>
      </c>
      <c r="T2981" s="5">
        <f t="shared" si="1091"/>
        <v>0.65553494124922851</v>
      </c>
      <c r="W2981" s="5">
        <f t="shared" si="1092"/>
        <v>1.4500000000000002</v>
      </c>
      <c r="X2981" s="4">
        <f t="shared" si="1093"/>
        <v>-1</v>
      </c>
      <c r="AE2981" s="4" t="e">
        <f t="shared" si="1094"/>
        <v>#DIV/0!</v>
      </c>
    </row>
    <row r="2982" spans="1:31" x14ac:dyDescent="0.25">
      <c r="A2982" s="9">
        <v>40922</v>
      </c>
      <c r="B2982" s="1" t="s">
        <v>52</v>
      </c>
      <c r="C2982" s="1" t="s">
        <v>35</v>
      </c>
      <c r="D2982" s="1">
        <v>45</v>
      </c>
      <c r="E2982" s="1">
        <v>10</v>
      </c>
      <c r="F2982">
        <f t="shared" si="1081"/>
        <v>1</v>
      </c>
      <c r="G2982">
        <f t="shared" si="1082"/>
        <v>0</v>
      </c>
      <c r="H2982" s="4">
        <v>1.13793103448276</v>
      </c>
      <c r="I2982" s="4">
        <v>6.25</v>
      </c>
      <c r="L2982" s="18">
        <f t="shared" si="1083"/>
        <v>80</v>
      </c>
      <c r="M2982" s="18">
        <f t="shared" si="1084"/>
        <v>15</v>
      </c>
      <c r="N2982" s="18" t="e">
        <f t="shared" si="1085"/>
        <v>#DIV/0!</v>
      </c>
      <c r="O2982" s="18" t="e">
        <f t="shared" si="1086"/>
        <v>#DIV/0!</v>
      </c>
      <c r="P2982" s="4">
        <f t="shared" si="1087"/>
        <v>201201</v>
      </c>
      <c r="Q2982" s="23">
        <f t="shared" si="1088"/>
        <v>1.13793103448276</v>
      </c>
      <c r="R2982" s="23">
        <f t="shared" si="1089"/>
        <v>-7.4404761904761179</v>
      </c>
      <c r="S2982" s="22">
        <f t="shared" si="1090"/>
        <v>-6.3025451559933581</v>
      </c>
      <c r="T2982" s="5">
        <f t="shared" si="1091"/>
        <v>5.492424242424236</v>
      </c>
      <c r="W2982" s="5">
        <f t="shared" si="1092"/>
        <v>0.13793103448276001</v>
      </c>
      <c r="X2982" s="4">
        <f t="shared" si="1093"/>
        <v>-1</v>
      </c>
      <c r="AE2982" s="4" t="e">
        <f t="shared" si="1094"/>
        <v>#DIV/0!</v>
      </c>
    </row>
    <row r="2983" spans="1:31" x14ac:dyDescent="0.25">
      <c r="A2983" s="9">
        <v>40916</v>
      </c>
      <c r="B2983" s="1" t="s">
        <v>34</v>
      </c>
      <c r="C2983" s="1" t="s">
        <v>41</v>
      </c>
      <c r="D2983" s="1">
        <v>24</v>
      </c>
      <c r="E2983" s="1">
        <v>2</v>
      </c>
      <c r="F2983">
        <f t="shared" si="1081"/>
        <v>1</v>
      </c>
      <c r="G2983">
        <f t="shared" si="1082"/>
        <v>0</v>
      </c>
      <c r="H2983" s="4">
        <v>1.68965517241379</v>
      </c>
      <c r="I2983" s="4">
        <v>2.25</v>
      </c>
      <c r="L2983" s="18">
        <f t="shared" si="1083"/>
        <v>50</v>
      </c>
      <c r="M2983" s="18">
        <f t="shared" si="1084"/>
        <v>40</v>
      </c>
      <c r="N2983" s="18" t="e">
        <f t="shared" si="1085"/>
        <v>#DIV/0!</v>
      </c>
      <c r="O2983" s="18" t="e">
        <f t="shared" si="1086"/>
        <v>#DIV/0!</v>
      </c>
      <c r="P2983" s="4">
        <f t="shared" si="1087"/>
        <v>201201</v>
      </c>
      <c r="Q2983" s="23">
        <f t="shared" si="1088"/>
        <v>1.68965517241379</v>
      </c>
      <c r="R2983" s="23">
        <f t="shared" si="1089"/>
        <v>-2.2500000000000062</v>
      </c>
      <c r="S2983" s="22">
        <f t="shared" si="1090"/>
        <v>-0.56034482758621618</v>
      </c>
      <c r="T2983" s="5">
        <f t="shared" si="1091"/>
        <v>1.3316326530612268</v>
      </c>
      <c r="W2983" s="5">
        <f t="shared" si="1092"/>
        <v>0.68965517241379004</v>
      </c>
      <c r="X2983" s="4">
        <f t="shared" si="1093"/>
        <v>-1</v>
      </c>
      <c r="AE2983" s="4" t="e">
        <f t="shared" si="1094"/>
        <v>#DIV/0!</v>
      </c>
    </row>
    <row r="2984" spans="1:31" x14ac:dyDescent="0.25">
      <c r="A2984" s="9">
        <v>40916</v>
      </c>
      <c r="B2984" s="1" t="s">
        <v>35</v>
      </c>
      <c r="C2984" s="1" t="s">
        <v>57</v>
      </c>
      <c r="D2984" s="1">
        <v>29</v>
      </c>
      <c r="E2984" s="1">
        <v>23</v>
      </c>
      <c r="F2984">
        <f t="shared" si="1081"/>
        <v>1</v>
      </c>
      <c r="G2984">
        <f t="shared" si="1082"/>
        <v>0</v>
      </c>
      <c r="H2984" s="4">
        <v>3.8</v>
      </c>
      <c r="I2984" s="4">
        <v>1.29411764705882</v>
      </c>
      <c r="L2984" s="18">
        <f t="shared" si="1083"/>
        <v>20</v>
      </c>
      <c r="M2984" s="18">
        <f t="shared" si="1084"/>
        <v>75</v>
      </c>
      <c r="N2984" s="18" t="e">
        <f t="shared" si="1085"/>
        <v>#DIV/0!</v>
      </c>
      <c r="O2984" s="18" t="e">
        <f t="shared" si="1086"/>
        <v>#DIV/0!</v>
      </c>
      <c r="P2984" s="4">
        <f t="shared" si="1087"/>
        <v>201201</v>
      </c>
      <c r="Q2984" s="23">
        <f t="shared" si="1088"/>
        <v>3.8</v>
      </c>
      <c r="R2984" s="23">
        <f t="shared" si="1089"/>
        <v>-3.7571428571428975</v>
      </c>
      <c r="S2984" s="22">
        <f t="shared" si="1090"/>
        <v>4.2857142857102293E-2</v>
      </c>
      <c r="T2984" s="5">
        <f t="shared" si="1091"/>
        <v>0.34055727554179477</v>
      </c>
      <c r="W2984" s="5">
        <f t="shared" si="1092"/>
        <v>2.8</v>
      </c>
      <c r="X2984" s="4">
        <f t="shared" si="1093"/>
        <v>-1</v>
      </c>
      <c r="AE2984" s="4" t="e">
        <f t="shared" si="1094"/>
        <v>#DIV/0!</v>
      </c>
    </row>
    <row r="2985" spans="1:31" x14ac:dyDescent="0.25">
      <c r="A2985" s="9">
        <v>40915</v>
      </c>
      <c r="B2985" s="1" t="s">
        <v>42</v>
      </c>
      <c r="C2985" s="1" t="s">
        <v>33</v>
      </c>
      <c r="D2985" s="1">
        <v>45</v>
      </c>
      <c r="E2985" s="1">
        <v>28</v>
      </c>
      <c r="F2985">
        <f t="shared" si="1081"/>
        <v>1</v>
      </c>
      <c r="G2985">
        <f t="shared" si="1082"/>
        <v>0</v>
      </c>
      <c r="H2985" s="4">
        <v>1.15384615384615</v>
      </c>
      <c r="I2985" s="4">
        <v>5.75</v>
      </c>
      <c r="L2985" s="18">
        <f t="shared" si="1083"/>
        <v>80</v>
      </c>
      <c r="M2985" s="18">
        <f t="shared" si="1084"/>
        <v>15</v>
      </c>
      <c r="N2985" s="18" t="e">
        <f t="shared" si="1085"/>
        <v>#DIV/0!</v>
      </c>
      <c r="O2985" s="18" t="e">
        <f t="shared" si="1086"/>
        <v>#DIV/0!</v>
      </c>
      <c r="P2985" s="4">
        <f t="shared" si="1087"/>
        <v>201201</v>
      </c>
      <c r="Q2985" s="23">
        <f t="shared" si="1088"/>
        <v>1.15384615384615</v>
      </c>
      <c r="R2985" s="23">
        <f t="shared" si="1089"/>
        <v>-6.7105263157896369</v>
      </c>
      <c r="S2985" s="22">
        <f t="shared" si="1090"/>
        <v>-5.5566801619434871</v>
      </c>
      <c r="T2985" s="5">
        <f t="shared" si="1091"/>
        <v>4.9833333333333503</v>
      </c>
      <c r="W2985" s="5">
        <f t="shared" si="1092"/>
        <v>0.15384615384614997</v>
      </c>
      <c r="X2985" s="4">
        <f t="shared" si="1093"/>
        <v>-1</v>
      </c>
      <c r="AE2985" s="4" t="e">
        <f t="shared" si="1094"/>
        <v>#DIV/0!</v>
      </c>
    </row>
    <row r="2986" spans="1:31" x14ac:dyDescent="0.25">
      <c r="A2986" s="9">
        <v>40915</v>
      </c>
      <c r="B2986" s="1" t="s">
        <v>47</v>
      </c>
      <c r="C2986" s="1" t="s">
        <v>44</v>
      </c>
      <c r="D2986" s="1">
        <v>31</v>
      </c>
      <c r="E2986" s="1">
        <v>10</v>
      </c>
      <c r="F2986">
        <f t="shared" si="1081"/>
        <v>1</v>
      </c>
      <c r="G2986">
        <f t="shared" si="1082"/>
        <v>0</v>
      </c>
      <c r="H2986" s="4">
        <v>1.4347826086956501</v>
      </c>
      <c r="I2986" s="4">
        <v>2.95</v>
      </c>
      <c r="L2986" s="18">
        <f t="shared" si="1083"/>
        <v>60</v>
      </c>
      <c r="M2986" s="18">
        <f t="shared" si="1084"/>
        <v>30</v>
      </c>
      <c r="N2986" s="18" t="e">
        <f t="shared" si="1085"/>
        <v>#DIV/0!</v>
      </c>
      <c r="O2986" s="18" t="e">
        <f t="shared" si="1086"/>
        <v>#DIV/0!</v>
      </c>
      <c r="P2986" s="4">
        <f t="shared" si="1087"/>
        <v>201201</v>
      </c>
      <c r="Q2986" s="23">
        <f t="shared" si="1088"/>
        <v>1.4347826086956501</v>
      </c>
      <c r="R2986" s="23">
        <f t="shared" si="1089"/>
        <v>-2.8128205128205237</v>
      </c>
      <c r="S2986" s="22">
        <f t="shared" si="1090"/>
        <v>-1.3780379041248736</v>
      </c>
      <c r="T2986" s="5">
        <f t="shared" si="1091"/>
        <v>2.0560606060606093</v>
      </c>
      <c r="W2986" s="5">
        <f t="shared" si="1092"/>
        <v>0.43478260869565011</v>
      </c>
      <c r="X2986" s="4">
        <f t="shared" si="1093"/>
        <v>-1</v>
      </c>
      <c r="AE2986" s="4" t="e">
        <f t="shared" si="1094"/>
        <v>#DIV/0!</v>
      </c>
    </row>
    <row r="2987" spans="1:31" x14ac:dyDescent="0.25">
      <c r="A2987" s="9">
        <v>40909</v>
      </c>
      <c r="B2987" s="1" t="s">
        <v>59</v>
      </c>
      <c r="C2987" s="1" t="s">
        <v>38</v>
      </c>
      <c r="D2987" s="1">
        <v>27</v>
      </c>
      <c r="E2987" s="1">
        <v>34</v>
      </c>
      <c r="F2987">
        <f t="shared" si="1081"/>
        <v>0</v>
      </c>
      <c r="G2987">
        <f t="shared" si="1082"/>
        <v>1</v>
      </c>
      <c r="H2987" s="4">
        <v>6.5</v>
      </c>
      <c r="I2987" s="4">
        <v>1.12903225806452</v>
      </c>
      <c r="L2987" s="18">
        <f t="shared" si="1083"/>
        <v>10</v>
      </c>
      <c r="M2987" s="18">
        <f t="shared" si="1084"/>
        <v>85</v>
      </c>
      <c r="N2987" s="18" t="e">
        <f t="shared" si="1085"/>
        <v>#DIV/0!</v>
      </c>
      <c r="O2987" s="18" t="e">
        <f t="shared" si="1086"/>
        <v>#DIV/0!</v>
      </c>
      <c r="P2987" s="4">
        <f t="shared" si="1087"/>
        <v>201201</v>
      </c>
      <c r="Q2987" s="23">
        <f t="shared" si="1088"/>
        <v>5.7571428571428376</v>
      </c>
      <c r="R2987" s="23">
        <f t="shared" si="1089"/>
        <v>-7.9318181818179481</v>
      </c>
      <c r="S2987" s="22">
        <f t="shared" si="1090"/>
        <v>-2.1746753246751105</v>
      </c>
      <c r="T2987" s="5">
        <f t="shared" si="1091"/>
        <v>0.1736972704714646</v>
      </c>
      <c r="W2987" s="5">
        <f t="shared" si="1092"/>
        <v>-1</v>
      </c>
      <c r="X2987" s="4">
        <f t="shared" si="1093"/>
        <v>-1</v>
      </c>
      <c r="AE2987" s="4" t="e">
        <f t="shared" si="1094"/>
        <v>#DIV/0!</v>
      </c>
    </row>
    <row r="2988" spans="1:31" x14ac:dyDescent="0.25">
      <c r="A2988" s="9">
        <v>40909</v>
      </c>
      <c r="B2988" s="1" t="s">
        <v>55</v>
      </c>
      <c r="C2988" s="1" t="s">
        <v>48</v>
      </c>
      <c r="D2988" s="1">
        <v>34</v>
      </c>
      <c r="E2988" s="1">
        <v>10</v>
      </c>
      <c r="F2988">
        <f t="shared" si="1081"/>
        <v>1</v>
      </c>
      <c r="G2988">
        <f t="shared" si="1082"/>
        <v>0</v>
      </c>
      <c r="H2988" s="4">
        <v>1.29411764705882</v>
      </c>
      <c r="I2988" s="4">
        <v>3.8</v>
      </c>
      <c r="L2988" s="18">
        <f t="shared" si="1083"/>
        <v>70</v>
      </c>
      <c r="M2988" s="18">
        <f t="shared" si="1084"/>
        <v>25</v>
      </c>
      <c r="N2988" s="18" t="e">
        <f t="shared" si="1085"/>
        <v>#DIV/0!</v>
      </c>
      <c r="O2988" s="18" t="e">
        <f t="shared" si="1086"/>
        <v>#DIV/0!</v>
      </c>
      <c r="P2988" s="4">
        <f t="shared" si="1087"/>
        <v>201201</v>
      </c>
      <c r="Q2988" s="23">
        <f t="shared" si="1088"/>
        <v>1.29411764705882</v>
      </c>
      <c r="R2988" s="23">
        <f t="shared" si="1089"/>
        <v>-3.7571428571428975</v>
      </c>
      <c r="S2988" s="22">
        <f t="shared" si="1090"/>
        <v>-2.4630252100840773</v>
      </c>
      <c r="T2988" s="5">
        <f t="shared" si="1091"/>
        <v>2.9363636363636441</v>
      </c>
      <c r="W2988" s="5">
        <f t="shared" si="1092"/>
        <v>0.29411764705882004</v>
      </c>
      <c r="X2988" s="4">
        <f t="shared" si="1093"/>
        <v>-1</v>
      </c>
      <c r="AE2988" s="4" t="e">
        <f t="shared" si="1094"/>
        <v>#DIV/0!</v>
      </c>
    </row>
    <row r="2989" spans="1:31" x14ac:dyDescent="0.25">
      <c r="A2989" s="9">
        <v>40909</v>
      </c>
      <c r="B2989" s="1" t="s">
        <v>54</v>
      </c>
      <c r="C2989" s="1" t="s">
        <v>64</v>
      </c>
      <c r="D2989" s="1">
        <v>26</v>
      </c>
      <c r="E2989" s="1">
        <v>38</v>
      </c>
      <c r="F2989">
        <f t="shared" si="1081"/>
        <v>0</v>
      </c>
      <c r="G2989">
        <f t="shared" si="1082"/>
        <v>1</v>
      </c>
      <c r="H2989" s="4">
        <v>1.71428571428571</v>
      </c>
      <c r="I2989" s="4">
        <v>2.2000000000000002</v>
      </c>
      <c r="L2989" s="18">
        <f t="shared" si="1083"/>
        <v>50</v>
      </c>
      <c r="M2989" s="18">
        <f t="shared" si="1084"/>
        <v>45</v>
      </c>
      <c r="N2989" s="18" t="e">
        <f t="shared" si="1085"/>
        <v>#DIV/0!</v>
      </c>
      <c r="O2989" s="18" t="e">
        <f t="shared" si="1086"/>
        <v>#DIV/0!</v>
      </c>
      <c r="P2989" s="4">
        <f t="shared" si="1087"/>
        <v>201201</v>
      </c>
      <c r="Q2989" s="23">
        <f t="shared" si="1088"/>
        <v>0.77922077922077715</v>
      </c>
      <c r="R2989" s="23">
        <f t="shared" si="1089"/>
        <v>-2.2333333333333414</v>
      </c>
      <c r="S2989" s="22">
        <f t="shared" si="1090"/>
        <v>-1.4541125541125641</v>
      </c>
      <c r="T2989" s="5">
        <f t="shared" si="1091"/>
        <v>1.2833333333333368</v>
      </c>
      <c r="W2989" s="5">
        <f t="shared" si="1092"/>
        <v>-1</v>
      </c>
      <c r="X2989" s="4">
        <f t="shared" si="1093"/>
        <v>-1</v>
      </c>
      <c r="AE2989" s="4" t="e">
        <f t="shared" si="1094"/>
        <v>#DIV/0!</v>
      </c>
    </row>
    <row r="2990" spans="1:31" x14ac:dyDescent="0.25">
      <c r="A2990" s="9">
        <v>40909</v>
      </c>
      <c r="B2990" s="1" t="s">
        <v>34</v>
      </c>
      <c r="C2990" s="1" t="s">
        <v>37</v>
      </c>
      <c r="D2990" s="1">
        <v>31</v>
      </c>
      <c r="E2990" s="1">
        <v>14</v>
      </c>
      <c r="F2990">
        <f t="shared" si="1081"/>
        <v>1</v>
      </c>
      <c r="G2990">
        <f t="shared" si="1082"/>
        <v>0</v>
      </c>
      <c r="H2990" s="4">
        <v>1.60606060606061</v>
      </c>
      <c r="I2990" s="4">
        <v>2.4500000000000002</v>
      </c>
      <c r="L2990" s="18">
        <f t="shared" si="1083"/>
        <v>60</v>
      </c>
      <c r="M2990" s="18">
        <f t="shared" si="1084"/>
        <v>40</v>
      </c>
      <c r="N2990" s="18" t="e">
        <f t="shared" si="1085"/>
        <v>#DIV/0!</v>
      </c>
      <c r="O2990" s="18" t="e">
        <f t="shared" si="1086"/>
        <v>#DIV/0!</v>
      </c>
      <c r="P2990" s="4">
        <f t="shared" si="1087"/>
        <v>201201</v>
      </c>
      <c r="Q2990" s="23">
        <f t="shared" si="1088"/>
        <v>1.60606060606061</v>
      </c>
      <c r="R2990" s="23">
        <f t="shared" si="1089"/>
        <v>-2.3396551724137824</v>
      </c>
      <c r="S2990" s="22">
        <f t="shared" si="1090"/>
        <v>-0.73359456635317244</v>
      </c>
      <c r="T2990" s="5">
        <f t="shared" si="1091"/>
        <v>1.5254716981132039</v>
      </c>
      <c r="W2990" s="5">
        <f t="shared" si="1092"/>
        <v>0.60606060606060996</v>
      </c>
      <c r="X2990" s="4">
        <f t="shared" si="1093"/>
        <v>-1</v>
      </c>
      <c r="AE2990" s="4" t="e">
        <f t="shared" si="1094"/>
        <v>#DIV/0!</v>
      </c>
    </row>
    <row r="2991" spans="1:31" x14ac:dyDescent="0.25">
      <c r="A2991" s="9">
        <v>40909</v>
      </c>
      <c r="B2991" s="1" t="s">
        <v>42</v>
      </c>
      <c r="C2991" s="1" t="s">
        <v>40</v>
      </c>
      <c r="D2991" s="1">
        <v>45</v>
      </c>
      <c r="E2991" s="1">
        <v>17</v>
      </c>
      <c r="F2991">
        <f t="shared" si="1081"/>
        <v>1</v>
      </c>
      <c r="G2991">
        <f t="shared" si="1082"/>
        <v>0</v>
      </c>
      <c r="H2991" s="4">
        <v>1.3333333333333299</v>
      </c>
      <c r="I2991" s="4">
        <v>3.5</v>
      </c>
      <c r="L2991" s="18">
        <f t="shared" si="1083"/>
        <v>70</v>
      </c>
      <c r="M2991" s="18">
        <f t="shared" si="1084"/>
        <v>25</v>
      </c>
      <c r="N2991" s="18" t="e">
        <f t="shared" si="1085"/>
        <v>#DIV/0!</v>
      </c>
      <c r="O2991" s="18" t="e">
        <f t="shared" si="1086"/>
        <v>#DIV/0!</v>
      </c>
      <c r="P2991" s="4">
        <f t="shared" si="1087"/>
        <v>201201</v>
      </c>
      <c r="Q2991" s="23">
        <f t="shared" si="1088"/>
        <v>1.3333333333333299</v>
      </c>
      <c r="R2991" s="23">
        <f t="shared" si="1089"/>
        <v>-3.4000000000000306</v>
      </c>
      <c r="S2991" s="22">
        <f t="shared" si="1090"/>
        <v>-2.0666666666667006</v>
      </c>
      <c r="T2991" s="5">
        <f t="shared" si="1091"/>
        <v>2.6250000000000067</v>
      </c>
      <c r="W2991" s="5">
        <f t="shared" si="1092"/>
        <v>0.33333333333332993</v>
      </c>
      <c r="X2991" s="4">
        <f t="shared" si="1093"/>
        <v>-1</v>
      </c>
      <c r="AE2991" s="4" t="e">
        <f t="shared" si="1094"/>
        <v>#DIV/0!</v>
      </c>
    </row>
    <row r="2992" spans="1:31" x14ac:dyDescent="0.25">
      <c r="A2992" s="9">
        <v>40909</v>
      </c>
      <c r="B2992" s="1" t="s">
        <v>52</v>
      </c>
      <c r="C2992" s="1" t="s">
        <v>46</v>
      </c>
      <c r="D2992" s="1">
        <v>49</v>
      </c>
      <c r="E2992" s="1">
        <v>21</v>
      </c>
      <c r="F2992">
        <f t="shared" si="1081"/>
        <v>1</v>
      </c>
      <c r="G2992">
        <f t="shared" si="1082"/>
        <v>0</v>
      </c>
      <c r="H2992" s="4">
        <v>1.1666666666666701</v>
      </c>
      <c r="I2992" s="4">
        <v>5.25</v>
      </c>
      <c r="L2992" s="18">
        <f t="shared" si="1083"/>
        <v>80</v>
      </c>
      <c r="M2992" s="18">
        <f t="shared" si="1084"/>
        <v>15</v>
      </c>
      <c r="N2992" s="18" t="e">
        <f t="shared" si="1085"/>
        <v>#DIV/0!</v>
      </c>
      <c r="O2992" s="18" t="e">
        <f t="shared" si="1086"/>
        <v>#DIV/0!</v>
      </c>
      <c r="P2992" s="4">
        <f t="shared" si="1087"/>
        <v>201201</v>
      </c>
      <c r="Q2992" s="23">
        <f t="shared" si="1088"/>
        <v>1.1666666666666701</v>
      </c>
      <c r="R2992" s="23">
        <f t="shared" si="1089"/>
        <v>-6.2352941176469363</v>
      </c>
      <c r="S2992" s="22">
        <f t="shared" si="1090"/>
        <v>-5.0686274509802658</v>
      </c>
      <c r="T2992" s="5">
        <f t="shared" si="1091"/>
        <v>4.4999999999999867</v>
      </c>
      <c r="W2992" s="5">
        <f t="shared" si="1092"/>
        <v>0.16666666666667007</v>
      </c>
      <c r="X2992" s="4">
        <f t="shared" si="1093"/>
        <v>-1</v>
      </c>
      <c r="AE2992" s="4" t="e">
        <f t="shared" si="1094"/>
        <v>#DIV/0!</v>
      </c>
    </row>
    <row r="2993" spans="1:31" x14ac:dyDescent="0.25">
      <c r="A2993" s="9">
        <v>40909</v>
      </c>
      <c r="B2993" s="1" t="s">
        <v>60</v>
      </c>
      <c r="C2993" s="1" t="s">
        <v>45</v>
      </c>
      <c r="D2993" s="1">
        <v>13</v>
      </c>
      <c r="E2993" s="1">
        <v>17</v>
      </c>
      <c r="F2993">
        <f t="shared" si="1081"/>
        <v>0</v>
      </c>
      <c r="G2993">
        <f t="shared" si="1082"/>
        <v>1</v>
      </c>
      <c r="H2993" s="4">
        <v>1.68965517241379</v>
      </c>
      <c r="I2993" s="4">
        <v>2.25</v>
      </c>
      <c r="L2993" s="18">
        <f t="shared" si="1083"/>
        <v>50</v>
      </c>
      <c r="M2993" s="18">
        <f t="shared" si="1084"/>
        <v>40</v>
      </c>
      <c r="N2993" s="18" t="e">
        <f t="shared" si="1085"/>
        <v>#DIV/0!</v>
      </c>
      <c r="O2993" s="18" t="e">
        <f t="shared" si="1086"/>
        <v>#DIV/0!</v>
      </c>
      <c r="P2993" s="4">
        <f t="shared" si="1087"/>
        <v>201201</v>
      </c>
      <c r="Q2993" s="23">
        <f t="shared" si="1088"/>
        <v>0.75095785440612894</v>
      </c>
      <c r="R2993" s="23">
        <f t="shared" si="1089"/>
        <v>-2.2500000000000062</v>
      </c>
      <c r="S2993" s="22">
        <f t="shared" si="1090"/>
        <v>-1.4990421455938772</v>
      </c>
      <c r="T2993" s="5">
        <f t="shared" si="1091"/>
        <v>1.3316326530612268</v>
      </c>
      <c r="W2993" s="5">
        <f t="shared" si="1092"/>
        <v>-1</v>
      </c>
      <c r="X2993" s="4">
        <f t="shared" si="1093"/>
        <v>-1</v>
      </c>
      <c r="AE2993" s="4" t="e">
        <f t="shared" si="1094"/>
        <v>#DIV/0!</v>
      </c>
    </row>
    <row r="2994" spans="1:31" x14ac:dyDescent="0.25">
      <c r="A2994" s="9">
        <v>40909</v>
      </c>
      <c r="B2994" s="1" t="s">
        <v>51</v>
      </c>
      <c r="C2994" s="1" t="s">
        <v>53</v>
      </c>
      <c r="D2994" s="1">
        <v>19</v>
      </c>
      <c r="E2994" s="1">
        <v>17</v>
      </c>
      <c r="F2994">
        <f t="shared" si="1081"/>
        <v>1</v>
      </c>
      <c r="G2994">
        <f t="shared" si="1082"/>
        <v>0</v>
      </c>
      <c r="H2994" s="4">
        <v>1.7692307692307701</v>
      </c>
      <c r="I2994" s="4">
        <v>2.1</v>
      </c>
      <c r="L2994" s="18">
        <f t="shared" si="1083"/>
        <v>50</v>
      </c>
      <c r="M2994" s="18">
        <f t="shared" si="1084"/>
        <v>45</v>
      </c>
      <c r="N2994" s="18" t="e">
        <f t="shared" si="1085"/>
        <v>#DIV/0!</v>
      </c>
      <c r="O2994" s="18" t="e">
        <f t="shared" si="1086"/>
        <v>#DIV/0!</v>
      </c>
      <c r="P2994" s="4">
        <f t="shared" si="1087"/>
        <v>201201</v>
      </c>
      <c r="Q2994" s="23">
        <f t="shared" si="1088"/>
        <v>1.7692307692307701</v>
      </c>
      <c r="R2994" s="23">
        <f t="shared" si="1089"/>
        <v>-2.2090909090909077</v>
      </c>
      <c r="S2994" s="22">
        <f t="shared" si="1090"/>
        <v>-0.43986013986013761</v>
      </c>
      <c r="T2994" s="5">
        <f t="shared" si="1091"/>
        <v>1.18695652173913</v>
      </c>
      <c r="W2994" s="5">
        <f t="shared" si="1092"/>
        <v>0.76923076923077005</v>
      </c>
      <c r="X2994" s="4">
        <f t="shared" si="1093"/>
        <v>-1</v>
      </c>
      <c r="AE2994" s="4" t="e">
        <f t="shared" si="1094"/>
        <v>#DIV/0!</v>
      </c>
    </row>
    <row r="2995" spans="1:31" x14ac:dyDescent="0.25">
      <c r="A2995" s="9">
        <v>40909</v>
      </c>
      <c r="B2995" s="1" t="s">
        <v>56</v>
      </c>
      <c r="C2995" s="1" t="s">
        <v>36</v>
      </c>
      <c r="D2995" s="1">
        <v>19</v>
      </c>
      <c r="E2995" s="1">
        <v>13</v>
      </c>
      <c r="F2995">
        <f t="shared" si="1081"/>
        <v>1</v>
      </c>
      <c r="G2995">
        <f t="shared" si="1082"/>
        <v>0</v>
      </c>
      <c r="H2995" s="4">
        <v>1.60606060606061</v>
      </c>
      <c r="I2995" s="4">
        <v>2.4500000000000002</v>
      </c>
      <c r="L2995" s="18">
        <f t="shared" si="1083"/>
        <v>60</v>
      </c>
      <c r="M2995" s="18">
        <f t="shared" si="1084"/>
        <v>40</v>
      </c>
      <c r="N2995" s="18" t="e">
        <f t="shared" si="1085"/>
        <v>#DIV/0!</v>
      </c>
      <c r="O2995" s="18" t="e">
        <f t="shared" si="1086"/>
        <v>#DIV/0!</v>
      </c>
      <c r="P2995" s="4">
        <f t="shared" si="1087"/>
        <v>201201</v>
      </c>
      <c r="Q2995" s="23">
        <f t="shared" si="1088"/>
        <v>1.60606060606061</v>
      </c>
      <c r="R2995" s="23">
        <f t="shared" si="1089"/>
        <v>-2.3396551724137824</v>
      </c>
      <c r="S2995" s="22">
        <f t="shared" si="1090"/>
        <v>-0.73359456635317244</v>
      </c>
      <c r="T2995" s="5">
        <f t="shared" si="1091"/>
        <v>1.5254716981132039</v>
      </c>
      <c r="W2995" s="5">
        <f t="shared" si="1092"/>
        <v>0.60606060606060996</v>
      </c>
      <c r="X2995" s="4">
        <f t="shared" si="1093"/>
        <v>-1</v>
      </c>
      <c r="AE2995" s="4" t="e">
        <f t="shared" si="1094"/>
        <v>#DIV/0!</v>
      </c>
    </row>
    <row r="2996" spans="1:31" x14ac:dyDescent="0.25">
      <c r="A2996" s="9">
        <v>40909</v>
      </c>
      <c r="B2996" s="1" t="s">
        <v>47</v>
      </c>
      <c r="C2996" s="1" t="s">
        <v>50</v>
      </c>
      <c r="D2996" s="1">
        <v>22</v>
      </c>
      <c r="E2996" s="1">
        <v>23</v>
      </c>
      <c r="F2996">
        <f t="shared" si="1081"/>
        <v>0</v>
      </c>
      <c r="G2996">
        <f t="shared" si="1082"/>
        <v>1</v>
      </c>
      <c r="H2996" s="4">
        <v>2.15</v>
      </c>
      <c r="I2996" s="4">
        <v>1.74074074074074</v>
      </c>
      <c r="L2996" s="18">
        <f t="shared" si="1083"/>
        <v>40</v>
      </c>
      <c r="M2996" s="18">
        <f t="shared" si="1084"/>
        <v>55</v>
      </c>
      <c r="N2996" s="18" t="e">
        <f t="shared" si="1085"/>
        <v>#DIV/0!</v>
      </c>
      <c r="O2996" s="18" t="e">
        <f t="shared" si="1086"/>
        <v>#DIV/0!</v>
      </c>
      <c r="P2996" s="4">
        <f t="shared" si="1087"/>
        <v>201201</v>
      </c>
      <c r="Q2996" s="23">
        <f t="shared" si="1088"/>
        <v>1.2351063829787239</v>
      </c>
      <c r="R2996" s="23">
        <f t="shared" si="1089"/>
        <v>-2.2195652173913056</v>
      </c>
      <c r="S2996" s="22">
        <f t="shared" si="1090"/>
        <v>-0.98445883441258175</v>
      </c>
      <c r="T2996" s="5">
        <f t="shared" si="1091"/>
        <v>0.80964685615848375</v>
      </c>
      <c r="W2996" s="5">
        <f t="shared" si="1092"/>
        <v>-1</v>
      </c>
      <c r="X2996" s="4">
        <f t="shared" si="1093"/>
        <v>-1</v>
      </c>
      <c r="AE2996" s="4" t="e">
        <f t="shared" si="1094"/>
        <v>#DIV/0!</v>
      </c>
    </row>
    <row r="2997" spans="1:31" x14ac:dyDescent="0.25">
      <c r="A2997" s="9">
        <v>40909</v>
      </c>
      <c r="B2997" s="1" t="s">
        <v>62</v>
      </c>
      <c r="C2997" s="1" t="s">
        <v>33</v>
      </c>
      <c r="D2997" s="1">
        <v>45</v>
      </c>
      <c r="E2997" s="1">
        <v>41</v>
      </c>
      <c r="F2997">
        <f t="shared" si="1081"/>
        <v>1</v>
      </c>
      <c r="G2997">
        <f t="shared" si="1082"/>
        <v>0</v>
      </c>
      <c r="H2997" s="4">
        <v>3.4</v>
      </c>
      <c r="I2997" s="4">
        <v>1.3571428571428599</v>
      </c>
      <c r="L2997" s="18">
        <f t="shared" si="1083"/>
        <v>20</v>
      </c>
      <c r="M2997" s="18">
        <f t="shared" si="1084"/>
        <v>70</v>
      </c>
      <c r="N2997" s="18" t="e">
        <f t="shared" si="1085"/>
        <v>#DIV/0!</v>
      </c>
      <c r="O2997" s="18" t="e">
        <f t="shared" si="1086"/>
        <v>#DIV/0!</v>
      </c>
      <c r="P2997" s="4">
        <f t="shared" si="1087"/>
        <v>201201</v>
      </c>
      <c r="Q2997" s="23">
        <f t="shared" si="1088"/>
        <v>3.4</v>
      </c>
      <c r="R2997" s="23">
        <f t="shared" si="1089"/>
        <v>-3.216666666666645</v>
      </c>
      <c r="S2997" s="22">
        <f t="shared" si="1090"/>
        <v>0.18333333333335489</v>
      </c>
      <c r="T2997" s="5">
        <f t="shared" si="1091"/>
        <v>0.39915966386554702</v>
      </c>
      <c r="W2997" s="5">
        <f t="shared" si="1092"/>
        <v>2.4</v>
      </c>
      <c r="X2997" s="4">
        <f t="shared" si="1093"/>
        <v>-1</v>
      </c>
      <c r="AE2997" s="4" t="e">
        <f t="shared" si="1094"/>
        <v>#DIV/0!</v>
      </c>
    </row>
    <row r="2998" spans="1:31" x14ac:dyDescent="0.25">
      <c r="A2998" s="9">
        <v>40909</v>
      </c>
      <c r="B2998" s="1" t="s">
        <v>35</v>
      </c>
      <c r="C2998" s="1" t="s">
        <v>49</v>
      </c>
      <c r="D2998" s="1">
        <v>3</v>
      </c>
      <c r="E2998" s="1">
        <v>7</v>
      </c>
      <c r="F2998">
        <f t="shared" si="1081"/>
        <v>0</v>
      </c>
      <c r="G2998">
        <f t="shared" si="1082"/>
        <v>1</v>
      </c>
      <c r="H2998" s="4">
        <v>1.7692307692307701</v>
      </c>
      <c r="I2998" s="4">
        <v>2.1</v>
      </c>
      <c r="L2998" s="18">
        <f t="shared" si="1083"/>
        <v>50</v>
      </c>
      <c r="M2998" s="18">
        <f t="shared" si="1084"/>
        <v>45</v>
      </c>
      <c r="N2998" s="18" t="e">
        <f t="shared" si="1085"/>
        <v>#DIV/0!</v>
      </c>
      <c r="O2998" s="18" t="e">
        <f t="shared" si="1086"/>
        <v>#DIV/0!</v>
      </c>
      <c r="P2998" s="4">
        <f t="shared" si="1087"/>
        <v>201201</v>
      </c>
      <c r="Q2998" s="23">
        <f t="shared" si="1088"/>
        <v>0.84249084249084283</v>
      </c>
      <c r="R2998" s="23">
        <f t="shared" si="1089"/>
        <v>-2.2090909090909077</v>
      </c>
      <c r="S2998" s="22">
        <f t="shared" si="1090"/>
        <v>-1.3666000666000648</v>
      </c>
      <c r="T2998" s="5">
        <f t="shared" si="1091"/>
        <v>1.18695652173913</v>
      </c>
      <c r="W2998" s="5">
        <f t="shared" si="1092"/>
        <v>-1</v>
      </c>
      <c r="X2998" s="4">
        <f t="shared" si="1093"/>
        <v>-1</v>
      </c>
      <c r="AE2998" s="4" t="e">
        <f t="shared" si="1094"/>
        <v>#DIV/0!</v>
      </c>
    </row>
    <row r="2999" spans="1:31" x14ac:dyDescent="0.25">
      <c r="A2999" s="9">
        <v>40909</v>
      </c>
      <c r="B2999" s="1" t="s">
        <v>58</v>
      </c>
      <c r="C2999" s="1" t="s">
        <v>57</v>
      </c>
      <c r="D2999" s="1">
        <v>9</v>
      </c>
      <c r="E2999" s="1">
        <v>13</v>
      </c>
      <c r="F2999">
        <f t="shared" si="1081"/>
        <v>0</v>
      </c>
      <c r="G2999">
        <f t="shared" si="1082"/>
        <v>1</v>
      </c>
      <c r="H2999" s="4">
        <v>3.7</v>
      </c>
      <c r="I2999" s="4">
        <v>1.3030303030303001</v>
      </c>
      <c r="L2999" s="18">
        <f t="shared" si="1083"/>
        <v>20</v>
      </c>
      <c r="M2999" s="18">
        <f t="shared" si="1084"/>
        <v>75</v>
      </c>
      <c r="N2999" s="18" t="e">
        <f t="shared" si="1085"/>
        <v>#DIV/0!</v>
      </c>
      <c r="O2999" s="18" t="e">
        <f t="shared" si="1086"/>
        <v>#DIV/0!</v>
      </c>
      <c r="P2999" s="4">
        <f t="shared" si="1087"/>
        <v>201201</v>
      </c>
      <c r="Q2999" s="23">
        <f t="shared" si="1088"/>
        <v>2.8395348837209369</v>
      </c>
      <c r="R2999" s="23">
        <f t="shared" si="1089"/>
        <v>-3.670370370370402</v>
      </c>
      <c r="S2999" s="22">
        <f t="shared" si="1090"/>
        <v>-0.83083548664946516</v>
      </c>
      <c r="T2999" s="5">
        <f t="shared" si="1091"/>
        <v>0.35217035217035136</v>
      </c>
      <c r="W2999" s="5">
        <f t="shared" si="1092"/>
        <v>-1</v>
      </c>
      <c r="X2999" s="4">
        <f t="shared" si="1093"/>
        <v>-1</v>
      </c>
      <c r="AE2999" s="4" t="e">
        <f t="shared" si="1094"/>
        <v>#DIV/0!</v>
      </c>
    </row>
    <row r="3000" spans="1:31" x14ac:dyDescent="0.25">
      <c r="A3000" s="9">
        <v>40909</v>
      </c>
      <c r="B3000" s="1" t="s">
        <v>44</v>
      </c>
      <c r="C3000" s="1" t="s">
        <v>43</v>
      </c>
      <c r="D3000" s="1">
        <v>16</v>
      </c>
      <c r="E3000" s="1">
        <v>24</v>
      </c>
      <c r="F3000">
        <f t="shared" si="1081"/>
        <v>0</v>
      </c>
      <c r="G3000">
        <f t="shared" si="1082"/>
        <v>1</v>
      </c>
      <c r="H3000" s="4">
        <v>2.25</v>
      </c>
      <c r="I3000" s="4">
        <v>1.68965517241379</v>
      </c>
      <c r="L3000" s="18">
        <f t="shared" si="1083"/>
        <v>40</v>
      </c>
      <c r="M3000" s="18">
        <f t="shared" si="1084"/>
        <v>55</v>
      </c>
      <c r="N3000" s="18" t="e">
        <f t="shared" si="1085"/>
        <v>#DIV/0!</v>
      </c>
      <c r="O3000" s="18" t="e">
        <f t="shared" si="1086"/>
        <v>#DIV/0!</v>
      </c>
      <c r="P3000" s="4">
        <f t="shared" si="1087"/>
        <v>201201</v>
      </c>
      <c r="Q3000" s="23">
        <f t="shared" si="1088"/>
        <v>1.3316326530612268</v>
      </c>
      <c r="R3000" s="23">
        <f t="shared" si="1089"/>
        <v>-2.2500000000000062</v>
      </c>
      <c r="S3000" s="22">
        <f t="shared" si="1090"/>
        <v>-0.91836734693877942</v>
      </c>
      <c r="T3000" s="5">
        <f t="shared" si="1091"/>
        <v>0.75095785440612894</v>
      </c>
      <c r="W3000" s="5">
        <f t="shared" si="1092"/>
        <v>-1</v>
      </c>
      <c r="X3000" s="4">
        <f t="shared" si="1093"/>
        <v>-1</v>
      </c>
      <c r="AE3000" s="4" t="e">
        <f t="shared" si="1094"/>
        <v>#DIV/0!</v>
      </c>
    </row>
    <row r="3001" spans="1:31" x14ac:dyDescent="0.25">
      <c r="A3001" s="9">
        <v>40909</v>
      </c>
      <c r="B3001" s="1" t="s">
        <v>41</v>
      </c>
      <c r="C3001" s="1" t="s">
        <v>39</v>
      </c>
      <c r="D3001" s="1">
        <v>45</v>
      </c>
      <c r="E3001" s="1">
        <v>24</v>
      </c>
      <c r="F3001">
        <f t="shared" si="1081"/>
        <v>1</v>
      </c>
      <c r="G3001">
        <f t="shared" si="1082"/>
        <v>0</v>
      </c>
      <c r="H3001" s="4">
        <v>1.2222222222222201</v>
      </c>
      <c r="I3001" s="4">
        <v>4.5</v>
      </c>
      <c r="L3001" s="18">
        <f t="shared" si="1083"/>
        <v>80</v>
      </c>
      <c r="M3001" s="18">
        <f t="shared" si="1084"/>
        <v>20</v>
      </c>
      <c r="N3001" s="18" t="e">
        <f t="shared" si="1085"/>
        <v>#DIV/0!</v>
      </c>
      <c r="O3001" s="18" t="e">
        <f t="shared" si="1086"/>
        <v>#DIV/0!</v>
      </c>
      <c r="P3001" s="4">
        <f t="shared" si="1087"/>
        <v>201201</v>
      </c>
      <c r="Q3001" s="23">
        <f t="shared" si="1088"/>
        <v>1.2222222222222201</v>
      </c>
      <c r="R3001" s="23">
        <f t="shared" si="1089"/>
        <v>-4.7857142857143282</v>
      </c>
      <c r="S3001" s="22">
        <f t="shared" si="1090"/>
        <v>-3.5634920634921081</v>
      </c>
      <c r="T3001" s="5">
        <f t="shared" si="1091"/>
        <v>3.6818181818181883</v>
      </c>
      <c r="W3001" s="5">
        <f t="shared" si="1092"/>
        <v>0.2222222222222201</v>
      </c>
      <c r="X3001" s="4">
        <f t="shared" si="1093"/>
        <v>-1</v>
      </c>
      <c r="AE3001" s="4" t="e">
        <f t="shared" si="1094"/>
        <v>#DIV/0!</v>
      </c>
    </row>
    <row r="3002" spans="1:31" x14ac:dyDescent="0.25">
      <c r="A3002" s="9">
        <v>40909</v>
      </c>
      <c r="B3002" s="1" t="s">
        <v>63</v>
      </c>
      <c r="C3002" s="1" t="s">
        <v>61</v>
      </c>
      <c r="D3002" s="1">
        <v>23</v>
      </c>
      <c r="E3002" s="1">
        <v>20</v>
      </c>
      <c r="F3002">
        <f t="shared" si="1081"/>
        <v>1</v>
      </c>
      <c r="G3002">
        <f t="shared" si="1082"/>
        <v>0</v>
      </c>
      <c r="H3002" s="4">
        <v>1.71428571428571</v>
      </c>
      <c r="I3002" s="4">
        <v>2.2000000000000002</v>
      </c>
      <c r="L3002" s="18">
        <f t="shared" si="1083"/>
        <v>50</v>
      </c>
      <c r="M3002" s="18">
        <f t="shared" si="1084"/>
        <v>45</v>
      </c>
      <c r="N3002" s="18" t="e">
        <f t="shared" si="1085"/>
        <v>#DIV/0!</v>
      </c>
      <c r="O3002" s="18" t="e">
        <f t="shared" si="1086"/>
        <v>#DIV/0!</v>
      </c>
      <c r="P3002" s="4">
        <f t="shared" si="1087"/>
        <v>201201</v>
      </c>
      <c r="Q3002" s="23">
        <f t="shared" si="1088"/>
        <v>1.71428571428571</v>
      </c>
      <c r="R3002" s="23">
        <f t="shared" si="1089"/>
        <v>-2.2333333333333414</v>
      </c>
      <c r="S3002" s="22">
        <f t="shared" si="1090"/>
        <v>-0.51904761904763141</v>
      </c>
      <c r="T3002" s="5">
        <f t="shared" si="1091"/>
        <v>1.2833333333333368</v>
      </c>
      <c r="W3002" s="5">
        <f t="shared" si="1092"/>
        <v>0.71428571428570997</v>
      </c>
      <c r="X3002" s="4">
        <f t="shared" si="1093"/>
        <v>-1</v>
      </c>
      <c r="AE3002" s="4" t="e">
        <f t="shared" si="1094"/>
        <v>#DIV/0!</v>
      </c>
    </row>
    <row r="3003" spans="1:31" x14ac:dyDescent="0.25">
      <c r="A3003" s="9">
        <v>40903</v>
      </c>
      <c r="B3003" s="1" t="s">
        <v>42</v>
      </c>
      <c r="C3003" s="1" t="s">
        <v>41</v>
      </c>
      <c r="D3003" s="1">
        <v>45</v>
      </c>
      <c r="E3003" s="1">
        <v>16</v>
      </c>
      <c r="F3003">
        <f t="shared" si="1081"/>
        <v>1</v>
      </c>
      <c r="G3003">
        <f t="shared" si="1082"/>
        <v>0</v>
      </c>
      <c r="H3003" s="4">
        <v>1.29411764705882</v>
      </c>
      <c r="I3003" s="4">
        <v>3.8</v>
      </c>
      <c r="L3003" s="18">
        <f t="shared" si="1083"/>
        <v>70</v>
      </c>
      <c r="M3003" s="18">
        <f t="shared" si="1084"/>
        <v>25</v>
      </c>
      <c r="N3003" s="18" t="e">
        <f t="shared" si="1085"/>
        <v>#DIV/0!</v>
      </c>
      <c r="O3003" s="18" t="e">
        <f t="shared" si="1086"/>
        <v>#DIV/0!</v>
      </c>
      <c r="P3003" s="4">
        <f t="shared" si="1087"/>
        <v>201112</v>
      </c>
      <c r="Q3003" s="23">
        <f t="shared" si="1088"/>
        <v>1.29411764705882</v>
      </c>
      <c r="R3003" s="23">
        <f t="shared" si="1089"/>
        <v>-3.7571428571428975</v>
      </c>
      <c r="S3003" s="22">
        <f t="shared" si="1090"/>
        <v>-2.4630252100840773</v>
      </c>
      <c r="T3003" s="5">
        <f t="shared" si="1091"/>
        <v>2.9363636363636441</v>
      </c>
      <c r="W3003" s="5">
        <f t="shared" si="1092"/>
        <v>0.29411764705882004</v>
      </c>
      <c r="X3003" s="4">
        <f t="shared" si="1093"/>
        <v>-1</v>
      </c>
      <c r="AE3003" s="4" t="e">
        <f t="shared" si="1094"/>
        <v>#DIV/0!</v>
      </c>
    </row>
    <row r="3004" spans="1:31" x14ac:dyDescent="0.25">
      <c r="A3004" s="9">
        <v>40902</v>
      </c>
      <c r="B3004" s="1" t="s">
        <v>62</v>
      </c>
      <c r="C3004" s="1" t="s">
        <v>45</v>
      </c>
      <c r="D3004" s="1">
        <v>35</v>
      </c>
      <c r="E3004" s="1">
        <v>21</v>
      </c>
      <c r="F3004">
        <f t="shared" si="1081"/>
        <v>1</v>
      </c>
      <c r="G3004">
        <f t="shared" si="1082"/>
        <v>0</v>
      </c>
      <c r="H3004" s="4">
        <v>1.1142857142857099</v>
      </c>
      <c r="I3004" s="4">
        <v>7</v>
      </c>
      <c r="L3004" s="18">
        <f t="shared" si="1083"/>
        <v>80</v>
      </c>
      <c r="M3004" s="18">
        <f t="shared" si="1084"/>
        <v>10</v>
      </c>
      <c r="N3004" s="18" t="e">
        <f t="shared" si="1085"/>
        <v>#DIV/0!</v>
      </c>
      <c r="O3004" s="18" t="e">
        <f t="shared" si="1086"/>
        <v>#DIV/0!</v>
      </c>
      <c r="P3004" s="4">
        <f t="shared" si="1087"/>
        <v>201112</v>
      </c>
      <c r="Q3004" s="23">
        <f t="shared" si="1088"/>
        <v>1.1142857142857099</v>
      </c>
      <c r="R3004" s="23">
        <f t="shared" si="1089"/>
        <v>-8.9166666666670036</v>
      </c>
      <c r="S3004" s="22">
        <f t="shared" si="1090"/>
        <v>-7.8023809523812933</v>
      </c>
      <c r="T3004" s="5">
        <f t="shared" si="1091"/>
        <v>6.2820512820513068</v>
      </c>
      <c r="W3004" s="5">
        <f t="shared" si="1092"/>
        <v>0.11428571428570988</v>
      </c>
      <c r="X3004" s="4">
        <f t="shared" si="1093"/>
        <v>-1</v>
      </c>
      <c r="AE3004" s="4" t="e">
        <f t="shared" si="1094"/>
        <v>#DIV/0!</v>
      </c>
    </row>
    <row r="3005" spans="1:31" x14ac:dyDescent="0.25">
      <c r="A3005" s="9">
        <v>40901</v>
      </c>
      <c r="B3005" s="1" t="s">
        <v>48</v>
      </c>
      <c r="C3005" s="1" t="s">
        <v>60</v>
      </c>
      <c r="D3005" s="1">
        <v>26</v>
      </c>
      <c r="E3005" s="1">
        <v>33</v>
      </c>
      <c r="F3005">
        <f t="shared" si="1081"/>
        <v>0</v>
      </c>
      <c r="G3005">
        <f t="shared" si="1082"/>
        <v>1</v>
      </c>
      <c r="H3005" s="4">
        <v>1.3846153846153799</v>
      </c>
      <c r="I3005" s="4">
        <v>3.2</v>
      </c>
      <c r="L3005" s="18">
        <f t="shared" si="1083"/>
        <v>70</v>
      </c>
      <c r="M3005" s="18">
        <f t="shared" si="1084"/>
        <v>30</v>
      </c>
      <c r="N3005" s="18" t="e">
        <f t="shared" si="1085"/>
        <v>#DIV/0!</v>
      </c>
      <c r="O3005" s="18" t="e">
        <f t="shared" si="1086"/>
        <v>#DIV/0!</v>
      </c>
      <c r="P3005" s="4">
        <f t="shared" si="1087"/>
        <v>201112</v>
      </c>
      <c r="Q3005" s="23">
        <f t="shared" si="1088"/>
        <v>0.43269230769230621</v>
      </c>
      <c r="R3005" s="23">
        <f t="shared" si="1089"/>
        <v>-3.0545454545454862</v>
      </c>
      <c r="S3005" s="22">
        <f t="shared" si="1090"/>
        <v>-2.62185314685318</v>
      </c>
      <c r="T3005" s="5">
        <f t="shared" si="1091"/>
        <v>2.3111111111111189</v>
      </c>
      <c r="W3005" s="5">
        <f t="shared" si="1092"/>
        <v>-1</v>
      </c>
      <c r="X3005" s="4">
        <f t="shared" si="1093"/>
        <v>-1</v>
      </c>
      <c r="AE3005" s="4" t="e">
        <f t="shared" si="1094"/>
        <v>#DIV/0!</v>
      </c>
    </row>
    <row r="3006" spans="1:31" x14ac:dyDescent="0.25">
      <c r="A3006" s="9">
        <v>40901</v>
      </c>
      <c r="B3006" s="1" t="s">
        <v>50</v>
      </c>
      <c r="C3006" s="1" t="s">
        <v>56</v>
      </c>
      <c r="D3006" s="1">
        <v>23</v>
      </c>
      <c r="E3006" s="1">
        <v>17</v>
      </c>
      <c r="F3006">
        <f t="shared" si="1081"/>
        <v>1</v>
      </c>
      <c r="G3006">
        <f t="shared" si="1082"/>
        <v>0</v>
      </c>
      <c r="H3006" s="4">
        <v>1.2564102564102599</v>
      </c>
      <c r="I3006" s="4">
        <v>4.2</v>
      </c>
      <c r="L3006" s="18">
        <f t="shared" si="1083"/>
        <v>70</v>
      </c>
      <c r="M3006" s="18">
        <f t="shared" si="1084"/>
        <v>20</v>
      </c>
      <c r="N3006" s="18" t="e">
        <f t="shared" si="1085"/>
        <v>#DIV/0!</v>
      </c>
      <c r="O3006" s="18" t="e">
        <f t="shared" si="1086"/>
        <v>#DIV/0!</v>
      </c>
      <c r="P3006" s="4">
        <f t="shared" si="1087"/>
        <v>201112</v>
      </c>
      <c r="Q3006" s="23">
        <f t="shared" si="1088"/>
        <v>1.2564102564102599</v>
      </c>
      <c r="R3006" s="23">
        <f t="shared" si="1089"/>
        <v>-4.2124999999999462</v>
      </c>
      <c r="S3006" s="22">
        <f t="shared" si="1090"/>
        <v>-2.9560897435896862</v>
      </c>
      <c r="T3006" s="5">
        <f t="shared" si="1091"/>
        <v>3.3428571428571336</v>
      </c>
      <c r="W3006" s="5">
        <f t="shared" si="1092"/>
        <v>0.25641025641025994</v>
      </c>
      <c r="X3006" s="4">
        <f t="shared" si="1093"/>
        <v>-1</v>
      </c>
      <c r="AE3006" s="4" t="e">
        <f t="shared" si="1094"/>
        <v>#DIV/0!</v>
      </c>
    </row>
    <row r="3007" spans="1:31" x14ac:dyDescent="0.25">
      <c r="A3007" s="9">
        <v>40901</v>
      </c>
      <c r="B3007" s="1" t="s">
        <v>61</v>
      </c>
      <c r="C3007" s="1" t="s">
        <v>38</v>
      </c>
      <c r="D3007" s="1">
        <v>17</v>
      </c>
      <c r="E3007" s="1">
        <v>19</v>
      </c>
      <c r="F3007">
        <f t="shared" si="1081"/>
        <v>0</v>
      </c>
      <c r="G3007">
        <f t="shared" si="1082"/>
        <v>1</v>
      </c>
      <c r="H3007" s="4">
        <v>2.2000000000000002</v>
      </c>
      <c r="I3007" s="4">
        <v>1.71428571428571</v>
      </c>
      <c r="L3007" s="18">
        <f t="shared" si="1083"/>
        <v>40</v>
      </c>
      <c r="M3007" s="18">
        <f t="shared" si="1084"/>
        <v>55</v>
      </c>
      <c r="N3007" s="18" t="e">
        <f t="shared" si="1085"/>
        <v>#DIV/0!</v>
      </c>
      <c r="O3007" s="18" t="e">
        <f t="shared" si="1086"/>
        <v>#DIV/0!</v>
      </c>
      <c r="P3007" s="4">
        <f t="shared" si="1087"/>
        <v>201112</v>
      </c>
      <c r="Q3007" s="23">
        <f t="shared" si="1088"/>
        <v>1.2833333333333368</v>
      </c>
      <c r="R3007" s="23">
        <f t="shared" si="1089"/>
        <v>-2.2333333333333414</v>
      </c>
      <c r="S3007" s="22">
        <f t="shared" si="1090"/>
        <v>-0.95000000000000462</v>
      </c>
      <c r="T3007" s="5">
        <f t="shared" si="1091"/>
        <v>0.77922077922077715</v>
      </c>
      <c r="W3007" s="5">
        <f t="shared" si="1092"/>
        <v>-1</v>
      </c>
      <c r="X3007" s="4">
        <f t="shared" si="1093"/>
        <v>-1</v>
      </c>
      <c r="AE3007" s="4" t="e">
        <f t="shared" si="1094"/>
        <v>#DIV/0!</v>
      </c>
    </row>
    <row r="3008" spans="1:31" x14ac:dyDescent="0.25">
      <c r="A3008" s="9">
        <v>40901</v>
      </c>
      <c r="B3008" s="1" t="s">
        <v>57</v>
      </c>
      <c r="C3008" s="1" t="s">
        <v>59</v>
      </c>
      <c r="D3008" s="1">
        <v>27</v>
      </c>
      <c r="E3008" s="1">
        <v>0</v>
      </c>
      <c r="F3008">
        <f t="shared" si="1081"/>
        <v>1</v>
      </c>
      <c r="G3008">
        <f t="shared" si="1082"/>
        <v>0</v>
      </c>
      <c r="H3008" s="4">
        <v>1.2</v>
      </c>
      <c r="I3008" s="4">
        <v>5</v>
      </c>
      <c r="L3008" s="18">
        <f t="shared" si="1083"/>
        <v>80</v>
      </c>
      <c r="M3008" s="18">
        <f t="shared" si="1084"/>
        <v>20</v>
      </c>
      <c r="N3008" s="18" t="e">
        <f t="shared" si="1085"/>
        <v>#DIV/0!</v>
      </c>
      <c r="O3008" s="18" t="e">
        <f t="shared" si="1086"/>
        <v>#DIV/0!</v>
      </c>
      <c r="P3008" s="4">
        <f t="shared" si="1087"/>
        <v>201112</v>
      </c>
      <c r="Q3008" s="23">
        <f t="shared" si="1088"/>
        <v>1.2</v>
      </c>
      <c r="R3008" s="23">
        <f t="shared" si="1089"/>
        <v>-5.2500000000000009</v>
      </c>
      <c r="S3008" s="22">
        <f t="shared" si="1090"/>
        <v>-4.0500000000000007</v>
      </c>
      <c r="T3008" s="5">
        <f t="shared" si="1091"/>
        <v>4.166666666666667</v>
      </c>
      <c r="W3008" s="5">
        <f t="shared" si="1092"/>
        <v>0.19999999999999996</v>
      </c>
      <c r="X3008" s="4">
        <f t="shared" si="1093"/>
        <v>-1</v>
      </c>
      <c r="AE3008" s="4" t="e">
        <f t="shared" si="1094"/>
        <v>#DIV/0!</v>
      </c>
    </row>
    <row r="3009" spans="1:31" x14ac:dyDescent="0.25">
      <c r="A3009" s="9">
        <v>40901</v>
      </c>
      <c r="B3009" s="1" t="s">
        <v>53</v>
      </c>
      <c r="C3009" s="1" t="s">
        <v>34</v>
      </c>
      <c r="D3009" s="1">
        <v>14</v>
      </c>
      <c r="E3009" s="1">
        <v>29</v>
      </c>
      <c r="F3009">
        <f t="shared" si="1081"/>
        <v>0</v>
      </c>
      <c r="G3009">
        <f t="shared" si="1082"/>
        <v>1</v>
      </c>
      <c r="H3009" s="4">
        <v>1.71428571428571</v>
      </c>
      <c r="I3009" s="4">
        <v>2.2000000000000002</v>
      </c>
      <c r="L3009" s="18">
        <f t="shared" si="1083"/>
        <v>50</v>
      </c>
      <c r="M3009" s="18">
        <f t="shared" si="1084"/>
        <v>45</v>
      </c>
      <c r="N3009" s="18" t="e">
        <f t="shared" si="1085"/>
        <v>#DIV/0!</v>
      </c>
      <c r="O3009" s="18" t="e">
        <f t="shared" si="1086"/>
        <v>#DIV/0!</v>
      </c>
      <c r="P3009" s="4">
        <f t="shared" si="1087"/>
        <v>201112</v>
      </c>
      <c r="Q3009" s="23">
        <f t="shared" si="1088"/>
        <v>0.77922077922077715</v>
      </c>
      <c r="R3009" s="23">
        <f t="shared" si="1089"/>
        <v>-2.2333333333333414</v>
      </c>
      <c r="S3009" s="22">
        <f t="shared" si="1090"/>
        <v>-1.4541125541125641</v>
      </c>
      <c r="T3009" s="5">
        <f t="shared" si="1091"/>
        <v>1.2833333333333368</v>
      </c>
      <c r="W3009" s="5">
        <f t="shared" si="1092"/>
        <v>-1</v>
      </c>
      <c r="X3009" s="4">
        <f t="shared" si="1093"/>
        <v>-1</v>
      </c>
      <c r="AE3009" s="4" t="e">
        <f t="shared" si="1094"/>
        <v>#DIV/0!</v>
      </c>
    </row>
    <row r="3010" spans="1:31" x14ac:dyDescent="0.25">
      <c r="A3010" s="9">
        <v>40901</v>
      </c>
      <c r="B3010" s="1" t="s">
        <v>52</v>
      </c>
      <c r="C3010" s="1" t="s">
        <v>51</v>
      </c>
      <c r="D3010" s="1">
        <v>27</v>
      </c>
      <c r="E3010" s="1">
        <v>24</v>
      </c>
      <c r="F3010">
        <f t="shared" si="1081"/>
        <v>1</v>
      </c>
      <c r="G3010">
        <f t="shared" si="1082"/>
        <v>0</v>
      </c>
      <c r="H3010" s="4">
        <v>1.28571428571429</v>
      </c>
      <c r="I3010" s="4">
        <v>3.9</v>
      </c>
      <c r="L3010" s="18">
        <f t="shared" si="1083"/>
        <v>70</v>
      </c>
      <c r="M3010" s="18">
        <f t="shared" si="1084"/>
        <v>25</v>
      </c>
      <c r="N3010" s="18" t="e">
        <f t="shared" si="1085"/>
        <v>#DIV/0!</v>
      </c>
      <c r="O3010" s="18" t="e">
        <f t="shared" si="1086"/>
        <v>#DIV/0!</v>
      </c>
      <c r="P3010" s="4">
        <f t="shared" si="1087"/>
        <v>201112</v>
      </c>
      <c r="Q3010" s="23">
        <f t="shared" si="1088"/>
        <v>1.28571428571429</v>
      </c>
      <c r="R3010" s="23">
        <f t="shared" si="1089"/>
        <v>-3.8448275862068435</v>
      </c>
      <c r="S3010" s="22">
        <f t="shared" si="1090"/>
        <v>-2.5591133004925535</v>
      </c>
      <c r="T3010" s="5">
        <f t="shared" si="1091"/>
        <v>3.033333333333323</v>
      </c>
      <c r="W3010" s="5">
        <f t="shared" si="1092"/>
        <v>0.28571428571429003</v>
      </c>
      <c r="X3010" s="4">
        <f t="shared" si="1093"/>
        <v>-1</v>
      </c>
      <c r="AE3010" s="4" t="e">
        <f t="shared" si="1094"/>
        <v>#DIV/0!</v>
      </c>
    </row>
    <row r="3011" spans="1:31" x14ac:dyDescent="0.25">
      <c r="A3011" s="9">
        <v>40901</v>
      </c>
      <c r="B3011" s="1" t="s">
        <v>49</v>
      </c>
      <c r="C3011" s="1" t="s">
        <v>54</v>
      </c>
      <c r="D3011" s="1">
        <v>13</v>
      </c>
      <c r="E3011" s="1">
        <v>16</v>
      </c>
      <c r="F3011">
        <f t="shared" ref="F3011:F3074" si="1095">IF(D3011&gt;E3011,1,0)</f>
        <v>0</v>
      </c>
      <c r="G3011">
        <f t="shared" ref="G3011:G3074" si="1096">IF(E3011&gt;D3011,1,0)</f>
        <v>1</v>
      </c>
      <c r="H3011" s="4">
        <v>1.68965517241379</v>
      </c>
      <c r="I3011" s="4">
        <v>2.25</v>
      </c>
      <c r="L3011" s="18">
        <f t="shared" ref="L3011:L3074" si="1097">INT(100/H3011/10)*10</f>
        <v>50</v>
      </c>
      <c r="M3011" s="18">
        <f t="shared" ref="M3011:M3074" si="1098">INT(100/I3011/5)*5</f>
        <v>40</v>
      </c>
      <c r="N3011" s="18" t="e">
        <f t="shared" ref="N3011:N3074" si="1099">INT(100/J3011/5)*5</f>
        <v>#DIV/0!</v>
      </c>
      <c r="O3011" s="18" t="e">
        <f t="shared" ref="O3011:O3074" si="1100">INT(100/K3011/5)*5</f>
        <v>#DIV/0!</v>
      </c>
      <c r="P3011" s="4">
        <f t="shared" ref="P3011:P3074" si="1101">YEAR(A3011)*100+MONTH(A3011)</f>
        <v>201112</v>
      </c>
      <c r="Q3011" s="23">
        <f t="shared" ref="Q3011:Q3074" si="1102">IF(F3011=1,H3011,H3011/I3011)</f>
        <v>0.75095785440612894</v>
      </c>
      <c r="R3011" s="23">
        <f t="shared" ref="R3011:R3074" si="1103">-1/(H3011-1)-1/(I3011-1)</f>
        <v>-2.2500000000000062</v>
      </c>
      <c r="S3011" s="22">
        <f t="shared" ref="S3011:S3074" si="1104">Q3011+R3011</f>
        <v>-1.4990421455938772</v>
      </c>
      <c r="T3011" s="5">
        <f t="shared" ref="T3011:T3074" si="1105">I3011/H3011</f>
        <v>1.3316326530612268</v>
      </c>
      <c r="W3011" s="5">
        <f t="shared" ref="W3011:W3074" si="1106">H3011*F3011-1</f>
        <v>-1</v>
      </c>
      <c r="X3011" s="4">
        <f t="shared" ref="X3011:X3074" si="1107">J3011*F3011-1</f>
        <v>-1</v>
      </c>
      <c r="AE3011" s="4" t="e">
        <f t="shared" ref="AE3011:AE3074" si="1108">(1/H3011-1/J3011)</f>
        <v>#DIV/0!</v>
      </c>
    </row>
    <row r="3012" spans="1:31" x14ac:dyDescent="0.25">
      <c r="A3012" s="9">
        <v>40901</v>
      </c>
      <c r="B3012" s="1" t="s">
        <v>33</v>
      </c>
      <c r="C3012" s="1" t="s">
        <v>64</v>
      </c>
      <c r="D3012" s="1">
        <v>38</v>
      </c>
      <c r="E3012" s="1">
        <v>10</v>
      </c>
      <c r="F3012">
        <f t="shared" si="1095"/>
        <v>1</v>
      </c>
      <c r="G3012">
        <f t="shared" si="1096"/>
        <v>0</v>
      </c>
      <c r="H3012" s="4">
        <v>1.9090909090909101</v>
      </c>
      <c r="I3012" s="4">
        <v>1.9090909090909101</v>
      </c>
      <c r="L3012" s="18">
        <f t="shared" si="1097"/>
        <v>50</v>
      </c>
      <c r="M3012" s="18">
        <f t="shared" si="1098"/>
        <v>50</v>
      </c>
      <c r="N3012" s="18" t="e">
        <f t="shared" si="1099"/>
        <v>#DIV/0!</v>
      </c>
      <c r="O3012" s="18" t="e">
        <f t="shared" si="1100"/>
        <v>#DIV/0!</v>
      </c>
      <c r="P3012" s="4">
        <f t="shared" si="1101"/>
        <v>201112</v>
      </c>
      <c r="Q3012" s="23">
        <f t="shared" si="1102"/>
        <v>1.9090909090909101</v>
      </c>
      <c r="R3012" s="23">
        <f t="shared" si="1103"/>
        <v>-2.1999999999999975</v>
      </c>
      <c r="S3012" s="22">
        <f t="shared" si="1104"/>
        <v>-0.29090909090908745</v>
      </c>
      <c r="T3012" s="5">
        <f t="shared" si="1105"/>
        <v>1</v>
      </c>
      <c r="W3012" s="5">
        <f t="shared" si="1106"/>
        <v>0.90909090909091006</v>
      </c>
      <c r="X3012" s="4">
        <f t="shared" si="1107"/>
        <v>-1</v>
      </c>
      <c r="AE3012" s="4" t="e">
        <f t="shared" si="1108"/>
        <v>#DIV/0!</v>
      </c>
    </row>
    <row r="3013" spans="1:31" x14ac:dyDescent="0.25">
      <c r="A3013" s="9">
        <v>40901</v>
      </c>
      <c r="B3013" s="1" t="s">
        <v>37</v>
      </c>
      <c r="C3013" s="1" t="s">
        <v>55</v>
      </c>
      <c r="D3013" s="1">
        <v>7</v>
      </c>
      <c r="E3013" s="1">
        <v>20</v>
      </c>
      <c r="F3013">
        <f t="shared" si="1095"/>
        <v>0</v>
      </c>
      <c r="G3013">
        <f t="shared" si="1096"/>
        <v>1</v>
      </c>
      <c r="H3013" s="4">
        <v>2.2000000000000002</v>
      </c>
      <c r="I3013" s="4">
        <v>1.71428571428571</v>
      </c>
      <c r="L3013" s="18">
        <f t="shared" si="1097"/>
        <v>40</v>
      </c>
      <c r="M3013" s="18">
        <f t="shared" si="1098"/>
        <v>55</v>
      </c>
      <c r="N3013" s="18" t="e">
        <f t="shared" si="1099"/>
        <v>#DIV/0!</v>
      </c>
      <c r="O3013" s="18" t="e">
        <f t="shared" si="1100"/>
        <v>#DIV/0!</v>
      </c>
      <c r="P3013" s="4">
        <f t="shared" si="1101"/>
        <v>201112</v>
      </c>
      <c r="Q3013" s="23">
        <f t="shared" si="1102"/>
        <v>1.2833333333333368</v>
      </c>
      <c r="R3013" s="23">
        <f t="shared" si="1103"/>
        <v>-2.2333333333333414</v>
      </c>
      <c r="S3013" s="22">
        <f t="shared" si="1104"/>
        <v>-0.95000000000000462</v>
      </c>
      <c r="T3013" s="5">
        <f t="shared" si="1105"/>
        <v>0.77922077922077715</v>
      </c>
      <c r="W3013" s="5">
        <f t="shared" si="1106"/>
        <v>-1</v>
      </c>
      <c r="X3013" s="4">
        <f t="shared" si="1107"/>
        <v>-1</v>
      </c>
      <c r="AE3013" s="4" t="e">
        <f t="shared" si="1108"/>
        <v>#DIV/0!</v>
      </c>
    </row>
    <row r="3014" spans="1:31" x14ac:dyDescent="0.25">
      <c r="A3014" s="9">
        <v>40901</v>
      </c>
      <c r="B3014" s="1" t="s">
        <v>44</v>
      </c>
      <c r="C3014" s="1" t="s">
        <v>63</v>
      </c>
      <c r="D3014" s="1">
        <v>23</v>
      </c>
      <c r="E3014" s="1">
        <v>16</v>
      </c>
      <c r="F3014">
        <f t="shared" si="1095"/>
        <v>1</v>
      </c>
      <c r="G3014">
        <f t="shared" si="1096"/>
        <v>0</v>
      </c>
      <c r="H3014" s="4">
        <v>1.46511627906977</v>
      </c>
      <c r="I3014" s="4">
        <v>2.85</v>
      </c>
      <c r="L3014" s="18">
        <f t="shared" si="1097"/>
        <v>60</v>
      </c>
      <c r="M3014" s="18">
        <f t="shared" si="1098"/>
        <v>35</v>
      </c>
      <c r="N3014" s="18" t="e">
        <f t="shared" si="1099"/>
        <v>#DIV/0!</v>
      </c>
      <c r="O3014" s="18" t="e">
        <f t="shared" si="1100"/>
        <v>#DIV/0!</v>
      </c>
      <c r="P3014" s="4">
        <f t="shared" si="1101"/>
        <v>201112</v>
      </c>
      <c r="Q3014" s="23">
        <f t="shared" si="1102"/>
        <v>1.46511627906977</v>
      </c>
      <c r="R3014" s="23">
        <f t="shared" si="1103"/>
        <v>-2.6905405405405283</v>
      </c>
      <c r="S3014" s="22">
        <f t="shared" si="1104"/>
        <v>-1.2254242614707582</v>
      </c>
      <c r="T3014" s="5">
        <f t="shared" si="1105"/>
        <v>1.9452380952380919</v>
      </c>
      <c r="W3014" s="5">
        <f t="shared" si="1106"/>
        <v>0.46511627906977004</v>
      </c>
      <c r="X3014" s="4">
        <f t="shared" si="1107"/>
        <v>-1</v>
      </c>
      <c r="AE3014" s="4" t="e">
        <f t="shared" si="1108"/>
        <v>#DIV/0!</v>
      </c>
    </row>
    <row r="3015" spans="1:31" x14ac:dyDescent="0.25">
      <c r="A3015" s="9">
        <v>40901</v>
      </c>
      <c r="B3015" s="1" t="s">
        <v>40</v>
      </c>
      <c r="C3015" s="1" t="s">
        <v>39</v>
      </c>
      <c r="D3015" s="1">
        <v>48</v>
      </c>
      <c r="E3015" s="1">
        <v>16</v>
      </c>
      <c r="F3015">
        <f t="shared" si="1095"/>
        <v>1</v>
      </c>
      <c r="G3015">
        <f t="shared" si="1096"/>
        <v>0</v>
      </c>
      <c r="H3015" s="4">
        <v>1.25</v>
      </c>
      <c r="I3015" s="4">
        <v>4.3</v>
      </c>
      <c r="L3015" s="18">
        <f t="shared" si="1097"/>
        <v>80</v>
      </c>
      <c r="M3015" s="18">
        <f t="shared" si="1098"/>
        <v>20</v>
      </c>
      <c r="N3015" s="18" t="e">
        <f t="shared" si="1099"/>
        <v>#DIV/0!</v>
      </c>
      <c r="O3015" s="18" t="e">
        <f t="shared" si="1100"/>
        <v>#DIV/0!</v>
      </c>
      <c r="P3015" s="4">
        <f t="shared" si="1101"/>
        <v>201112</v>
      </c>
      <c r="Q3015" s="23">
        <f t="shared" si="1102"/>
        <v>1.25</v>
      </c>
      <c r="R3015" s="23">
        <f t="shared" si="1103"/>
        <v>-4.3030303030303028</v>
      </c>
      <c r="S3015" s="22">
        <f t="shared" si="1104"/>
        <v>-3.0530303030303028</v>
      </c>
      <c r="T3015" s="5">
        <f t="shared" si="1105"/>
        <v>3.44</v>
      </c>
      <c r="W3015" s="5">
        <f t="shared" si="1106"/>
        <v>0.25</v>
      </c>
      <c r="X3015" s="4">
        <f t="shared" si="1107"/>
        <v>-1</v>
      </c>
      <c r="AE3015" s="4" t="e">
        <f t="shared" si="1108"/>
        <v>#DIV/0!</v>
      </c>
    </row>
    <row r="3016" spans="1:31" x14ac:dyDescent="0.25">
      <c r="A3016" s="9">
        <v>40901</v>
      </c>
      <c r="B3016" s="1" t="s">
        <v>46</v>
      </c>
      <c r="C3016" s="1" t="s">
        <v>35</v>
      </c>
      <c r="D3016" s="1">
        <v>40</v>
      </c>
      <c r="E3016" s="1">
        <v>14</v>
      </c>
      <c r="F3016">
        <f t="shared" si="1095"/>
        <v>1</v>
      </c>
      <c r="G3016">
        <f t="shared" si="1096"/>
        <v>0</v>
      </c>
      <c r="H3016" s="4">
        <v>2.2999999999999998</v>
      </c>
      <c r="I3016" s="4">
        <v>1.6666666666666701</v>
      </c>
      <c r="L3016" s="18">
        <f t="shared" si="1097"/>
        <v>40</v>
      </c>
      <c r="M3016" s="18">
        <f t="shared" si="1098"/>
        <v>60</v>
      </c>
      <c r="N3016" s="18" t="e">
        <f t="shared" si="1099"/>
        <v>#DIV/0!</v>
      </c>
      <c r="O3016" s="18" t="e">
        <f t="shared" si="1100"/>
        <v>#DIV/0!</v>
      </c>
      <c r="P3016" s="4">
        <f t="shared" si="1101"/>
        <v>201112</v>
      </c>
      <c r="Q3016" s="23">
        <f t="shared" si="1102"/>
        <v>2.2999999999999998</v>
      </c>
      <c r="R3016" s="23">
        <f t="shared" si="1103"/>
        <v>-2.2692307692307621</v>
      </c>
      <c r="S3016" s="22">
        <f t="shared" si="1104"/>
        <v>3.0769230769237765E-2</v>
      </c>
      <c r="T3016" s="5">
        <f t="shared" si="1105"/>
        <v>0.72463768115942184</v>
      </c>
      <c r="W3016" s="5">
        <f t="shared" si="1106"/>
        <v>1.2999999999999998</v>
      </c>
      <c r="X3016" s="4">
        <f t="shared" si="1107"/>
        <v>-1</v>
      </c>
      <c r="AE3016" s="4" t="e">
        <f t="shared" si="1108"/>
        <v>#DIV/0!</v>
      </c>
    </row>
    <row r="3017" spans="1:31" x14ac:dyDescent="0.25">
      <c r="A3017" s="9">
        <v>40901</v>
      </c>
      <c r="B3017" s="1" t="s">
        <v>43</v>
      </c>
      <c r="C3017" s="1" t="s">
        <v>58</v>
      </c>
      <c r="D3017" s="1">
        <v>20</v>
      </c>
      <c r="E3017" s="1">
        <v>14</v>
      </c>
      <c r="F3017">
        <f t="shared" si="1095"/>
        <v>1</v>
      </c>
      <c r="G3017">
        <f t="shared" si="1096"/>
        <v>0</v>
      </c>
      <c r="H3017" s="4">
        <v>1.1481481481481499</v>
      </c>
      <c r="I3017" s="4">
        <v>5.75</v>
      </c>
      <c r="L3017" s="18">
        <f t="shared" si="1097"/>
        <v>80</v>
      </c>
      <c r="M3017" s="18">
        <f t="shared" si="1098"/>
        <v>15</v>
      </c>
      <c r="N3017" s="18" t="e">
        <f t="shared" si="1099"/>
        <v>#DIV/0!</v>
      </c>
      <c r="O3017" s="18" t="e">
        <f t="shared" si="1100"/>
        <v>#DIV/0!</v>
      </c>
      <c r="P3017" s="4">
        <f t="shared" si="1101"/>
        <v>201112</v>
      </c>
      <c r="Q3017" s="23">
        <f t="shared" si="1102"/>
        <v>1.1481481481481499</v>
      </c>
      <c r="R3017" s="23">
        <f t="shared" si="1103"/>
        <v>-6.9605263157893926</v>
      </c>
      <c r="S3017" s="22">
        <f t="shared" si="1104"/>
        <v>-5.8123781676412429</v>
      </c>
      <c r="T3017" s="5">
        <f t="shared" si="1105"/>
        <v>5.0080645161290249</v>
      </c>
      <c r="W3017" s="5">
        <f t="shared" si="1106"/>
        <v>0.14814814814814992</v>
      </c>
      <c r="X3017" s="4">
        <f t="shared" si="1107"/>
        <v>-1</v>
      </c>
      <c r="AE3017" s="4" t="e">
        <f t="shared" si="1108"/>
        <v>#DIV/0!</v>
      </c>
    </row>
    <row r="3018" spans="1:31" x14ac:dyDescent="0.25">
      <c r="A3018" s="9">
        <v>40899</v>
      </c>
      <c r="B3018" s="1" t="s">
        <v>36</v>
      </c>
      <c r="C3018" s="1" t="s">
        <v>47</v>
      </c>
      <c r="D3018" s="1">
        <v>19</v>
      </c>
      <c r="E3018" s="1">
        <v>16</v>
      </c>
      <c r="F3018">
        <f t="shared" si="1095"/>
        <v>1</v>
      </c>
      <c r="G3018">
        <f t="shared" si="1096"/>
        <v>0</v>
      </c>
      <c r="H3018" s="4">
        <v>3.65</v>
      </c>
      <c r="I3018" s="4">
        <v>1.3174603174603199</v>
      </c>
      <c r="L3018" s="18">
        <f t="shared" si="1097"/>
        <v>20</v>
      </c>
      <c r="M3018" s="18">
        <f t="shared" si="1098"/>
        <v>75</v>
      </c>
      <c r="N3018" s="18" t="e">
        <f t="shared" si="1099"/>
        <v>#DIV/0!</v>
      </c>
      <c r="O3018" s="18" t="e">
        <f t="shared" si="1100"/>
        <v>#DIV/0!</v>
      </c>
      <c r="P3018" s="4">
        <f t="shared" si="1101"/>
        <v>201112</v>
      </c>
      <c r="Q3018" s="23">
        <f t="shared" si="1102"/>
        <v>3.65</v>
      </c>
      <c r="R3018" s="23">
        <f t="shared" si="1103"/>
        <v>-3.5273584905660136</v>
      </c>
      <c r="S3018" s="22">
        <f t="shared" si="1104"/>
        <v>0.12264150943398633</v>
      </c>
      <c r="T3018" s="5">
        <f t="shared" si="1105"/>
        <v>0.36094803218090954</v>
      </c>
      <c r="W3018" s="5">
        <f t="shared" si="1106"/>
        <v>2.65</v>
      </c>
      <c r="X3018" s="4">
        <f t="shared" si="1107"/>
        <v>-1</v>
      </c>
      <c r="AE3018" s="4" t="e">
        <f t="shared" si="1108"/>
        <v>#DIV/0!</v>
      </c>
    </row>
    <row r="3019" spans="1:31" x14ac:dyDescent="0.25">
      <c r="A3019" s="9">
        <v>40896</v>
      </c>
      <c r="B3019" s="1" t="s">
        <v>38</v>
      </c>
      <c r="C3019" s="1" t="s">
        <v>57</v>
      </c>
      <c r="D3019" s="1">
        <v>20</v>
      </c>
      <c r="E3019" s="1">
        <v>3</v>
      </c>
      <c r="F3019">
        <f t="shared" si="1095"/>
        <v>1</v>
      </c>
      <c r="G3019">
        <f t="shared" si="1096"/>
        <v>0</v>
      </c>
      <c r="H3019" s="4">
        <v>1.60606060606061</v>
      </c>
      <c r="I3019" s="4">
        <v>2.4500000000000002</v>
      </c>
      <c r="L3019" s="18">
        <f t="shared" si="1097"/>
        <v>60</v>
      </c>
      <c r="M3019" s="18">
        <f t="shared" si="1098"/>
        <v>40</v>
      </c>
      <c r="N3019" s="18" t="e">
        <f t="shared" si="1099"/>
        <v>#DIV/0!</v>
      </c>
      <c r="O3019" s="18" t="e">
        <f t="shared" si="1100"/>
        <v>#DIV/0!</v>
      </c>
      <c r="P3019" s="4">
        <f t="shared" si="1101"/>
        <v>201112</v>
      </c>
      <c r="Q3019" s="23">
        <f t="shared" si="1102"/>
        <v>1.60606060606061</v>
      </c>
      <c r="R3019" s="23">
        <f t="shared" si="1103"/>
        <v>-2.3396551724137824</v>
      </c>
      <c r="S3019" s="22">
        <f t="shared" si="1104"/>
        <v>-0.73359456635317244</v>
      </c>
      <c r="T3019" s="5">
        <f t="shared" si="1105"/>
        <v>1.5254716981132039</v>
      </c>
      <c r="W3019" s="5">
        <f t="shared" si="1106"/>
        <v>0.60606060606060996</v>
      </c>
      <c r="X3019" s="4">
        <f t="shared" si="1107"/>
        <v>-1</v>
      </c>
      <c r="AE3019" s="4" t="e">
        <f t="shared" si="1108"/>
        <v>#DIV/0!</v>
      </c>
    </row>
    <row r="3020" spans="1:31" x14ac:dyDescent="0.25">
      <c r="A3020" s="9">
        <v>40895</v>
      </c>
      <c r="B3020" s="1" t="s">
        <v>59</v>
      </c>
      <c r="C3020" s="1" t="s">
        <v>44</v>
      </c>
      <c r="D3020" s="1">
        <v>13</v>
      </c>
      <c r="E3020" s="1">
        <v>20</v>
      </c>
      <c r="F3020">
        <f t="shared" si="1095"/>
        <v>0</v>
      </c>
      <c r="G3020">
        <f t="shared" si="1096"/>
        <v>1</v>
      </c>
      <c r="H3020" s="4">
        <v>3.7</v>
      </c>
      <c r="I3020" s="4">
        <v>1.3030303030303001</v>
      </c>
      <c r="L3020" s="18">
        <f t="shared" si="1097"/>
        <v>20</v>
      </c>
      <c r="M3020" s="18">
        <f t="shared" si="1098"/>
        <v>75</v>
      </c>
      <c r="N3020" s="18" t="e">
        <f t="shared" si="1099"/>
        <v>#DIV/0!</v>
      </c>
      <c r="O3020" s="18" t="e">
        <f t="shared" si="1100"/>
        <v>#DIV/0!</v>
      </c>
      <c r="P3020" s="4">
        <f t="shared" si="1101"/>
        <v>201112</v>
      </c>
      <c r="Q3020" s="23">
        <f t="shared" si="1102"/>
        <v>2.8395348837209369</v>
      </c>
      <c r="R3020" s="23">
        <f t="shared" si="1103"/>
        <v>-3.670370370370402</v>
      </c>
      <c r="S3020" s="22">
        <f t="shared" si="1104"/>
        <v>-0.83083548664946516</v>
      </c>
      <c r="T3020" s="5">
        <f t="shared" si="1105"/>
        <v>0.35217035217035136</v>
      </c>
      <c r="W3020" s="5">
        <f t="shared" si="1106"/>
        <v>-1</v>
      </c>
      <c r="X3020" s="4">
        <f t="shared" si="1107"/>
        <v>-1</v>
      </c>
      <c r="AE3020" s="4" t="e">
        <f t="shared" si="1108"/>
        <v>#DIV/0!</v>
      </c>
    </row>
    <row r="3021" spans="1:31" x14ac:dyDescent="0.25">
      <c r="A3021" s="9">
        <v>40895</v>
      </c>
      <c r="B3021" s="1" t="s">
        <v>64</v>
      </c>
      <c r="C3021" s="1" t="s">
        <v>43</v>
      </c>
      <c r="D3021" s="1">
        <v>34</v>
      </c>
      <c r="E3021" s="1">
        <v>14</v>
      </c>
      <c r="F3021">
        <f t="shared" si="1095"/>
        <v>1</v>
      </c>
      <c r="G3021">
        <f t="shared" si="1096"/>
        <v>0</v>
      </c>
      <c r="H3021" s="4">
        <v>2</v>
      </c>
      <c r="I3021" s="4">
        <v>1.8333333333333299</v>
      </c>
      <c r="L3021" s="18">
        <f t="shared" si="1097"/>
        <v>50</v>
      </c>
      <c r="M3021" s="18">
        <f t="shared" si="1098"/>
        <v>50</v>
      </c>
      <c r="N3021" s="18" t="e">
        <f t="shared" si="1099"/>
        <v>#DIV/0!</v>
      </c>
      <c r="O3021" s="18" t="e">
        <f t="shared" si="1100"/>
        <v>#DIV/0!</v>
      </c>
      <c r="P3021" s="4">
        <f t="shared" si="1101"/>
        <v>201112</v>
      </c>
      <c r="Q3021" s="23">
        <f t="shared" si="1102"/>
        <v>2</v>
      </c>
      <c r="R3021" s="23">
        <f t="shared" si="1103"/>
        <v>-2.2000000000000046</v>
      </c>
      <c r="S3021" s="22">
        <f t="shared" si="1104"/>
        <v>-0.20000000000000462</v>
      </c>
      <c r="T3021" s="5">
        <f t="shared" si="1105"/>
        <v>0.91666666666666496</v>
      </c>
      <c r="W3021" s="5">
        <f t="shared" si="1106"/>
        <v>1</v>
      </c>
      <c r="X3021" s="4">
        <f t="shared" si="1107"/>
        <v>-1</v>
      </c>
      <c r="AE3021" s="4" t="e">
        <f t="shared" si="1108"/>
        <v>#DIV/0!</v>
      </c>
    </row>
    <row r="3022" spans="1:31" x14ac:dyDescent="0.25">
      <c r="A3022" s="9">
        <v>40895</v>
      </c>
      <c r="B3022" s="1" t="s">
        <v>55</v>
      </c>
      <c r="C3022" s="1" t="s">
        <v>53</v>
      </c>
      <c r="D3022" s="1">
        <v>45</v>
      </c>
      <c r="E3022" s="1">
        <v>19</v>
      </c>
      <c r="F3022">
        <f t="shared" si="1095"/>
        <v>1</v>
      </c>
      <c r="G3022">
        <f t="shared" si="1096"/>
        <v>0</v>
      </c>
      <c r="H3022" s="4">
        <v>1.625</v>
      </c>
      <c r="I3022" s="4">
        <v>2.4</v>
      </c>
      <c r="L3022" s="18">
        <f t="shared" si="1097"/>
        <v>60</v>
      </c>
      <c r="M3022" s="18">
        <f t="shared" si="1098"/>
        <v>40</v>
      </c>
      <c r="N3022" s="18" t="e">
        <f t="shared" si="1099"/>
        <v>#DIV/0!</v>
      </c>
      <c r="O3022" s="18" t="e">
        <f t="shared" si="1100"/>
        <v>#DIV/0!</v>
      </c>
      <c r="P3022" s="4">
        <f t="shared" si="1101"/>
        <v>201112</v>
      </c>
      <c r="Q3022" s="23">
        <f t="shared" si="1102"/>
        <v>1.625</v>
      </c>
      <c r="R3022" s="23">
        <f t="shared" si="1103"/>
        <v>-2.3142857142857145</v>
      </c>
      <c r="S3022" s="22">
        <f t="shared" si="1104"/>
        <v>-0.6892857142857145</v>
      </c>
      <c r="T3022" s="5">
        <f t="shared" si="1105"/>
        <v>1.4769230769230768</v>
      </c>
      <c r="W3022" s="5">
        <f t="shared" si="1106"/>
        <v>0.625</v>
      </c>
      <c r="X3022" s="4">
        <f t="shared" si="1107"/>
        <v>-1</v>
      </c>
      <c r="AE3022" s="4" t="e">
        <f t="shared" si="1108"/>
        <v>#DIV/0!</v>
      </c>
    </row>
    <row r="3023" spans="1:31" x14ac:dyDescent="0.25">
      <c r="A3023" s="9">
        <v>40895</v>
      </c>
      <c r="B3023" s="1" t="s">
        <v>54</v>
      </c>
      <c r="C3023" s="1" t="s">
        <v>33</v>
      </c>
      <c r="D3023" s="1">
        <v>27</v>
      </c>
      <c r="E3023" s="1">
        <v>28</v>
      </c>
      <c r="F3023">
        <f t="shared" si="1095"/>
        <v>0</v>
      </c>
      <c r="G3023">
        <f t="shared" si="1096"/>
        <v>1</v>
      </c>
      <c r="H3023" s="4">
        <v>2.25</v>
      </c>
      <c r="I3023" s="4">
        <v>1.68965517241379</v>
      </c>
      <c r="L3023" s="18">
        <f t="shared" si="1097"/>
        <v>40</v>
      </c>
      <c r="M3023" s="18">
        <f t="shared" si="1098"/>
        <v>55</v>
      </c>
      <c r="N3023" s="18" t="e">
        <f t="shared" si="1099"/>
        <v>#DIV/0!</v>
      </c>
      <c r="O3023" s="18" t="e">
        <f t="shared" si="1100"/>
        <v>#DIV/0!</v>
      </c>
      <c r="P3023" s="4">
        <f t="shared" si="1101"/>
        <v>201112</v>
      </c>
      <c r="Q3023" s="23">
        <f t="shared" si="1102"/>
        <v>1.3316326530612268</v>
      </c>
      <c r="R3023" s="23">
        <f t="shared" si="1103"/>
        <v>-2.2500000000000062</v>
      </c>
      <c r="S3023" s="22">
        <f t="shared" si="1104"/>
        <v>-0.91836734693877942</v>
      </c>
      <c r="T3023" s="5">
        <f t="shared" si="1105"/>
        <v>0.75095785440612894</v>
      </c>
      <c r="W3023" s="5">
        <f t="shared" si="1106"/>
        <v>-1</v>
      </c>
      <c r="X3023" s="4">
        <f t="shared" si="1107"/>
        <v>-1</v>
      </c>
      <c r="AE3023" s="4" t="e">
        <f t="shared" si="1108"/>
        <v>#DIV/0!</v>
      </c>
    </row>
    <row r="3024" spans="1:31" x14ac:dyDescent="0.25">
      <c r="A3024" s="9">
        <v>40895</v>
      </c>
      <c r="B3024" s="1" t="s">
        <v>34</v>
      </c>
      <c r="C3024" s="1" t="s">
        <v>48</v>
      </c>
      <c r="D3024" s="1">
        <v>10</v>
      </c>
      <c r="E3024" s="1">
        <v>23</v>
      </c>
      <c r="F3024">
        <f t="shared" si="1095"/>
        <v>0</v>
      </c>
      <c r="G3024">
        <f t="shared" si="1096"/>
        <v>1</v>
      </c>
      <c r="H3024" s="4">
        <v>1.3773584905660399</v>
      </c>
      <c r="I3024" s="4">
        <v>3.25</v>
      </c>
      <c r="L3024" s="18">
        <f t="shared" si="1097"/>
        <v>70</v>
      </c>
      <c r="M3024" s="18">
        <f t="shared" si="1098"/>
        <v>30</v>
      </c>
      <c r="N3024" s="18" t="e">
        <f t="shared" si="1099"/>
        <v>#DIV/0!</v>
      </c>
      <c r="O3024" s="18" t="e">
        <f t="shared" si="1100"/>
        <v>#DIV/0!</v>
      </c>
      <c r="P3024" s="4">
        <f t="shared" si="1101"/>
        <v>201112</v>
      </c>
      <c r="Q3024" s="23">
        <f t="shared" si="1102"/>
        <v>0.42380261248185841</v>
      </c>
      <c r="R3024" s="23">
        <f t="shared" si="1103"/>
        <v>-3.094444444444429</v>
      </c>
      <c r="S3024" s="22">
        <f t="shared" si="1104"/>
        <v>-2.6706418319625707</v>
      </c>
      <c r="T3024" s="5">
        <f t="shared" si="1105"/>
        <v>2.3595890410958869</v>
      </c>
      <c r="W3024" s="5">
        <f t="shared" si="1106"/>
        <v>-1</v>
      </c>
      <c r="X3024" s="4">
        <f t="shared" si="1107"/>
        <v>-1</v>
      </c>
      <c r="AE3024" s="4" t="e">
        <f t="shared" si="1108"/>
        <v>#DIV/0!</v>
      </c>
    </row>
    <row r="3025" spans="1:31" x14ac:dyDescent="0.25">
      <c r="A3025" s="9">
        <v>40895</v>
      </c>
      <c r="B3025" s="1" t="s">
        <v>60</v>
      </c>
      <c r="C3025" s="1" t="s">
        <v>42</v>
      </c>
      <c r="D3025" s="1">
        <v>20</v>
      </c>
      <c r="E3025" s="1">
        <v>42</v>
      </c>
      <c r="F3025">
        <f t="shared" si="1095"/>
        <v>0</v>
      </c>
      <c r="G3025">
        <f t="shared" si="1096"/>
        <v>1</v>
      </c>
      <c r="H3025" s="4">
        <v>3.9</v>
      </c>
      <c r="I3025" s="4">
        <v>1.28571428571429</v>
      </c>
      <c r="L3025" s="18">
        <f t="shared" si="1097"/>
        <v>20</v>
      </c>
      <c r="M3025" s="18">
        <f t="shared" si="1098"/>
        <v>75</v>
      </c>
      <c r="N3025" s="18" t="e">
        <f t="shared" si="1099"/>
        <v>#DIV/0!</v>
      </c>
      <c r="O3025" s="18" t="e">
        <f t="shared" si="1100"/>
        <v>#DIV/0!</v>
      </c>
      <c r="P3025" s="4">
        <f t="shared" si="1101"/>
        <v>201112</v>
      </c>
      <c r="Q3025" s="23">
        <f t="shared" si="1102"/>
        <v>3.033333333333323</v>
      </c>
      <c r="R3025" s="23">
        <f t="shared" si="1103"/>
        <v>-3.8448275862068435</v>
      </c>
      <c r="S3025" s="22">
        <f t="shared" si="1104"/>
        <v>-0.81149425287352051</v>
      </c>
      <c r="T3025" s="5">
        <f t="shared" si="1105"/>
        <v>0.32967032967033078</v>
      </c>
      <c r="W3025" s="5">
        <f t="shared" si="1106"/>
        <v>-1</v>
      </c>
      <c r="X3025" s="4">
        <f t="shared" si="1107"/>
        <v>-1</v>
      </c>
      <c r="AE3025" s="4" t="e">
        <f t="shared" si="1108"/>
        <v>#DIV/0!</v>
      </c>
    </row>
    <row r="3026" spans="1:31" x14ac:dyDescent="0.25">
      <c r="A3026" s="9">
        <v>40895</v>
      </c>
      <c r="B3026" s="1" t="s">
        <v>49</v>
      </c>
      <c r="C3026" s="1" t="s">
        <v>62</v>
      </c>
      <c r="D3026" s="1">
        <v>19</v>
      </c>
      <c r="E3026" s="1">
        <v>14</v>
      </c>
      <c r="F3026">
        <f t="shared" si="1095"/>
        <v>1</v>
      </c>
      <c r="G3026">
        <f t="shared" si="1096"/>
        <v>0</v>
      </c>
      <c r="H3026" s="4">
        <v>6.25</v>
      </c>
      <c r="I3026" s="4">
        <v>1.13793103448276</v>
      </c>
      <c r="L3026" s="18">
        <f t="shared" si="1097"/>
        <v>10</v>
      </c>
      <c r="M3026" s="18">
        <f t="shared" si="1098"/>
        <v>85</v>
      </c>
      <c r="N3026" s="18" t="e">
        <f t="shared" si="1099"/>
        <v>#DIV/0!</v>
      </c>
      <c r="O3026" s="18" t="e">
        <f t="shared" si="1100"/>
        <v>#DIV/0!</v>
      </c>
      <c r="P3026" s="4">
        <f t="shared" si="1101"/>
        <v>201112</v>
      </c>
      <c r="Q3026" s="23">
        <f t="shared" si="1102"/>
        <v>6.25</v>
      </c>
      <c r="R3026" s="23">
        <f t="shared" si="1103"/>
        <v>-7.4404761904761179</v>
      </c>
      <c r="S3026" s="22">
        <f t="shared" si="1104"/>
        <v>-1.1904761904761179</v>
      </c>
      <c r="T3026" s="5">
        <f t="shared" si="1105"/>
        <v>0.18206896551724161</v>
      </c>
      <c r="W3026" s="5">
        <f t="shared" si="1106"/>
        <v>5.25</v>
      </c>
      <c r="X3026" s="4">
        <f t="shared" si="1107"/>
        <v>-1</v>
      </c>
      <c r="AE3026" s="4" t="e">
        <f t="shared" si="1108"/>
        <v>#DIV/0!</v>
      </c>
    </row>
    <row r="3027" spans="1:31" x14ac:dyDescent="0.25">
      <c r="A3027" s="9">
        <v>40895</v>
      </c>
      <c r="B3027" s="1" t="s">
        <v>36</v>
      </c>
      <c r="C3027" s="1" t="s">
        <v>50</v>
      </c>
      <c r="D3027" s="1">
        <v>27</v>
      </c>
      <c r="E3027" s="1">
        <v>13</v>
      </c>
      <c r="F3027">
        <f t="shared" si="1095"/>
        <v>1</v>
      </c>
      <c r="G3027">
        <f t="shared" si="1096"/>
        <v>0</v>
      </c>
      <c r="H3027" s="4">
        <v>3.5</v>
      </c>
      <c r="I3027" s="4">
        <v>1.3333333333333299</v>
      </c>
      <c r="L3027" s="18">
        <f t="shared" si="1097"/>
        <v>20</v>
      </c>
      <c r="M3027" s="18">
        <f t="shared" si="1098"/>
        <v>75</v>
      </c>
      <c r="N3027" s="18" t="e">
        <f t="shared" si="1099"/>
        <v>#DIV/0!</v>
      </c>
      <c r="O3027" s="18" t="e">
        <f t="shared" si="1100"/>
        <v>#DIV/0!</v>
      </c>
      <c r="P3027" s="4">
        <f t="shared" si="1101"/>
        <v>201112</v>
      </c>
      <c r="Q3027" s="23">
        <f t="shared" si="1102"/>
        <v>3.5</v>
      </c>
      <c r="R3027" s="23">
        <f t="shared" si="1103"/>
        <v>-3.4000000000000306</v>
      </c>
      <c r="S3027" s="22">
        <f t="shared" si="1104"/>
        <v>9.9999999999969447E-2</v>
      </c>
      <c r="T3027" s="5">
        <f t="shared" si="1105"/>
        <v>0.38095238095237999</v>
      </c>
      <c r="W3027" s="5">
        <f t="shared" si="1106"/>
        <v>2.5</v>
      </c>
      <c r="X3027" s="4">
        <f t="shared" si="1107"/>
        <v>-1</v>
      </c>
      <c r="AE3027" s="4" t="e">
        <f t="shared" si="1108"/>
        <v>#DIV/0!</v>
      </c>
    </row>
    <row r="3028" spans="1:31" x14ac:dyDescent="0.25">
      <c r="A3028" s="9">
        <v>40895</v>
      </c>
      <c r="B3028" s="1" t="s">
        <v>47</v>
      </c>
      <c r="C3028" s="1" t="s">
        <v>40</v>
      </c>
      <c r="D3028" s="1">
        <v>13</v>
      </c>
      <c r="E3028" s="1">
        <v>28</v>
      </c>
      <c r="F3028">
        <f t="shared" si="1095"/>
        <v>0</v>
      </c>
      <c r="G3028">
        <f t="shared" si="1096"/>
        <v>1</v>
      </c>
      <c r="H3028" s="4">
        <v>1.4166666666666701</v>
      </c>
      <c r="I3028" s="4">
        <v>3</v>
      </c>
      <c r="L3028" s="18">
        <f t="shared" si="1097"/>
        <v>70</v>
      </c>
      <c r="M3028" s="18">
        <f t="shared" si="1098"/>
        <v>30</v>
      </c>
      <c r="N3028" s="18" t="e">
        <f t="shared" si="1099"/>
        <v>#DIV/0!</v>
      </c>
      <c r="O3028" s="18" t="e">
        <f t="shared" si="1100"/>
        <v>#DIV/0!</v>
      </c>
      <c r="P3028" s="4">
        <f t="shared" si="1101"/>
        <v>201112</v>
      </c>
      <c r="Q3028" s="23">
        <f t="shared" si="1102"/>
        <v>0.47222222222222338</v>
      </c>
      <c r="R3028" s="23">
        <f t="shared" si="1103"/>
        <v>-2.8999999999999804</v>
      </c>
      <c r="S3028" s="22">
        <f t="shared" si="1104"/>
        <v>-2.4277777777777572</v>
      </c>
      <c r="T3028" s="5">
        <f t="shared" si="1105"/>
        <v>2.1176470588235241</v>
      </c>
      <c r="W3028" s="5">
        <f t="shared" si="1106"/>
        <v>-1</v>
      </c>
      <c r="X3028" s="4">
        <f t="shared" si="1107"/>
        <v>-1</v>
      </c>
      <c r="AE3028" s="4" t="e">
        <f t="shared" si="1108"/>
        <v>#DIV/0!</v>
      </c>
    </row>
    <row r="3029" spans="1:31" x14ac:dyDescent="0.25">
      <c r="A3029" s="9">
        <v>40895</v>
      </c>
      <c r="B3029" s="1" t="s">
        <v>35</v>
      </c>
      <c r="C3029" s="1" t="s">
        <v>52</v>
      </c>
      <c r="D3029" s="1">
        <v>23</v>
      </c>
      <c r="E3029" s="1">
        <v>41</v>
      </c>
      <c r="F3029">
        <f t="shared" si="1095"/>
        <v>0</v>
      </c>
      <c r="G3029">
        <f t="shared" si="1096"/>
        <v>1</v>
      </c>
      <c r="H3029" s="4">
        <v>3.85</v>
      </c>
      <c r="I3029" s="4">
        <v>1.2898550724637701</v>
      </c>
      <c r="L3029" s="18">
        <f t="shared" si="1097"/>
        <v>20</v>
      </c>
      <c r="M3029" s="18">
        <f t="shared" si="1098"/>
        <v>75</v>
      </c>
      <c r="N3029" s="18" t="e">
        <f t="shared" si="1099"/>
        <v>#DIV/0!</v>
      </c>
      <c r="O3029" s="18" t="e">
        <f t="shared" si="1100"/>
        <v>#DIV/0!</v>
      </c>
      <c r="P3029" s="4">
        <f t="shared" si="1101"/>
        <v>201112</v>
      </c>
      <c r="Q3029" s="23">
        <f t="shared" si="1102"/>
        <v>2.9848314606741528</v>
      </c>
      <c r="R3029" s="23">
        <f t="shared" si="1103"/>
        <v>-3.8008771929824325</v>
      </c>
      <c r="S3029" s="22">
        <f t="shared" si="1104"/>
        <v>-0.8160457323082797</v>
      </c>
      <c r="T3029" s="5">
        <f t="shared" si="1105"/>
        <v>0.33502729154903116</v>
      </c>
      <c r="W3029" s="5">
        <f t="shared" si="1106"/>
        <v>-1</v>
      </c>
      <c r="X3029" s="4">
        <f t="shared" si="1107"/>
        <v>-1</v>
      </c>
      <c r="AE3029" s="4" t="e">
        <f t="shared" si="1108"/>
        <v>#DIV/0!</v>
      </c>
    </row>
    <row r="3030" spans="1:31" x14ac:dyDescent="0.25">
      <c r="A3030" s="9">
        <v>40895</v>
      </c>
      <c r="B3030" s="1" t="s">
        <v>45</v>
      </c>
      <c r="C3030" s="1" t="s">
        <v>61</v>
      </c>
      <c r="D3030" s="1">
        <v>14</v>
      </c>
      <c r="E3030" s="1">
        <v>38</v>
      </c>
      <c r="F3030">
        <f t="shared" si="1095"/>
        <v>0</v>
      </c>
      <c r="G3030">
        <f t="shared" si="1096"/>
        <v>1</v>
      </c>
      <c r="H3030" s="4">
        <v>1.5128205128205101</v>
      </c>
      <c r="I3030" s="4">
        <v>2.7</v>
      </c>
      <c r="L3030" s="18">
        <f t="shared" si="1097"/>
        <v>60</v>
      </c>
      <c r="M3030" s="18">
        <f t="shared" si="1098"/>
        <v>35</v>
      </c>
      <c r="N3030" s="18" t="e">
        <f t="shared" si="1099"/>
        <v>#DIV/0!</v>
      </c>
      <c r="O3030" s="18" t="e">
        <f t="shared" si="1100"/>
        <v>#DIV/0!</v>
      </c>
      <c r="P3030" s="4">
        <f t="shared" si="1101"/>
        <v>201112</v>
      </c>
      <c r="Q3030" s="23">
        <f t="shared" si="1102"/>
        <v>0.56030389363722588</v>
      </c>
      <c r="R3030" s="23">
        <f t="shared" si="1103"/>
        <v>-2.5382352941176576</v>
      </c>
      <c r="S3030" s="22">
        <f t="shared" si="1104"/>
        <v>-1.9779314004804318</v>
      </c>
      <c r="T3030" s="5">
        <f t="shared" si="1105"/>
        <v>1.7847457627118677</v>
      </c>
      <c r="W3030" s="5">
        <f t="shared" si="1106"/>
        <v>-1</v>
      </c>
      <c r="X3030" s="4">
        <f t="shared" si="1107"/>
        <v>-1</v>
      </c>
      <c r="AE3030" s="4" t="e">
        <f t="shared" si="1108"/>
        <v>#DIV/0!</v>
      </c>
    </row>
    <row r="3031" spans="1:31" x14ac:dyDescent="0.25">
      <c r="A3031" s="9">
        <v>40895</v>
      </c>
      <c r="B3031" s="1" t="s">
        <v>46</v>
      </c>
      <c r="C3031" s="1" t="s">
        <v>51</v>
      </c>
      <c r="D3031" s="1">
        <v>23</v>
      </c>
      <c r="E3031" s="1">
        <v>30</v>
      </c>
      <c r="F3031">
        <f t="shared" si="1095"/>
        <v>0</v>
      </c>
      <c r="G3031">
        <f t="shared" si="1096"/>
        <v>1</v>
      </c>
      <c r="H3031" s="4">
        <v>1.9090909090909101</v>
      </c>
      <c r="I3031" s="4">
        <v>1.9090909090909101</v>
      </c>
      <c r="L3031" s="18">
        <f t="shared" si="1097"/>
        <v>50</v>
      </c>
      <c r="M3031" s="18">
        <f t="shared" si="1098"/>
        <v>50</v>
      </c>
      <c r="N3031" s="18" t="e">
        <f t="shared" si="1099"/>
        <v>#DIV/0!</v>
      </c>
      <c r="O3031" s="18" t="e">
        <f t="shared" si="1100"/>
        <v>#DIV/0!</v>
      </c>
      <c r="P3031" s="4">
        <f t="shared" si="1101"/>
        <v>201112</v>
      </c>
      <c r="Q3031" s="23">
        <f t="shared" si="1102"/>
        <v>1</v>
      </c>
      <c r="R3031" s="23">
        <f t="shared" si="1103"/>
        <v>-2.1999999999999975</v>
      </c>
      <c r="S3031" s="22">
        <f t="shared" si="1104"/>
        <v>-1.1999999999999975</v>
      </c>
      <c r="T3031" s="5">
        <f t="shared" si="1105"/>
        <v>1</v>
      </c>
      <c r="W3031" s="5">
        <f t="shared" si="1106"/>
        <v>-1</v>
      </c>
      <c r="X3031" s="4">
        <f t="shared" si="1107"/>
        <v>-1</v>
      </c>
      <c r="AE3031" s="4" t="e">
        <f t="shared" si="1108"/>
        <v>#DIV/0!</v>
      </c>
    </row>
    <row r="3032" spans="1:31" x14ac:dyDescent="0.25">
      <c r="A3032" s="9">
        <v>40895</v>
      </c>
      <c r="B3032" s="1" t="s">
        <v>63</v>
      </c>
      <c r="C3032" s="1" t="s">
        <v>58</v>
      </c>
      <c r="D3032" s="1">
        <v>20</v>
      </c>
      <c r="E3032" s="1">
        <v>17</v>
      </c>
      <c r="F3032">
        <f t="shared" si="1095"/>
        <v>1</v>
      </c>
      <c r="G3032">
        <f t="shared" si="1096"/>
        <v>0</v>
      </c>
      <c r="H3032" s="4">
        <v>1.37037037037037</v>
      </c>
      <c r="I3032" s="4">
        <v>3.3</v>
      </c>
      <c r="L3032" s="18">
        <f t="shared" si="1097"/>
        <v>70</v>
      </c>
      <c r="M3032" s="18">
        <f t="shared" si="1098"/>
        <v>30</v>
      </c>
      <c r="N3032" s="18" t="e">
        <f t="shared" si="1099"/>
        <v>#DIV/0!</v>
      </c>
      <c r="O3032" s="18" t="e">
        <f t="shared" si="1100"/>
        <v>#DIV/0!</v>
      </c>
      <c r="P3032" s="4">
        <f t="shared" si="1101"/>
        <v>201112</v>
      </c>
      <c r="Q3032" s="23">
        <f t="shared" si="1102"/>
        <v>1.37037037037037</v>
      </c>
      <c r="R3032" s="23">
        <f t="shared" si="1103"/>
        <v>-3.1347826086956547</v>
      </c>
      <c r="S3032" s="22">
        <f t="shared" si="1104"/>
        <v>-1.7644122383252847</v>
      </c>
      <c r="T3032" s="5">
        <f t="shared" si="1105"/>
        <v>2.4081081081081086</v>
      </c>
      <c r="W3032" s="5">
        <f t="shared" si="1106"/>
        <v>0.37037037037037002</v>
      </c>
      <c r="X3032" s="4">
        <f t="shared" si="1107"/>
        <v>-1</v>
      </c>
      <c r="AE3032" s="4" t="e">
        <f t="shared" si="1108"/>
        <v>#DIV/0!</v>
      </c>
    </row>
    <row r="3033" spans="1:31" x14ac:dyDescent="0.25">
      <c r="A3033" s="9">
        <v>40894</v>
      </c>
      <c r="B3033" s="1" t="s">
        <v>39</v>
      </c>
      <c r="C3033" s="1" t="s">
        <v>37</v>
      </c>
      <c r="D3033" s="1">
        <v>15</v>
      </c>
      <c r="E3033" s="1">
        <v>31</v>
      </c>
      <c r="F3033">
        <f t="shared" si="1095"/>
        <v>0</v>
      </c>
      <c r="G3033">
        <f t="shared" si="1096"/>
        <v>1</v>
      </c>
      <c r="H3033" s="4">
        <v>4.0999999999999996</v>
      </c>
      <c r="I3033" s="4">
        <v>1.27027027027027</v>
      </c>
      <c r="L3033" s="18">
        <f t="shared" si="1097"/>
        <v>20</v>
      </c>
      <c r="M3033" s="18">
        <f t="shared" si="1098"/>
        <v>75</v>
      </c>
      <c r="N3033" s="18" t="e">
        <f t="shared" si="1099"/>
        <v>#DIV/0!</v>
      </c>
      <c r="O3033" s="18" t="e">
        <f t="shared" si="1100"/>
        <v>#DIV/0!</v>
      </c>
      <c r="P3033" s="4">
        <f t="shared" si="1101"/>
        <v>201112</v>
      </c>
      <c r="Q3033" s="23">
        <f t="shared" si="1102"/>
        <v>3.2276595744680856</v>
      </c>
      <c r="R3033" s="23">
        <f t="shared" si="1103"/>
        <v>-4.0225806451612947</v>
      </c>
      <c r="S3033" s="22">
        <f t="shared" si="1104"/>
        <v>-0.79492107069320905</v>
      </c>
      <c r="T3033" s="5">
        <f t="shared" si="1105"/>
        <v>0.30982201713909024</v>
      </c>
      <c r="W3033" s="5">
        <f t="shared" si="1106"/>
        <v>-1</v>
      </c>
      <c r="X3033" s="4">
        <f t="shared" si="1107"/>
        <v>-1</v>
      </c>
      <c r="AE3033" s="4" t="e">
        <f t="shared" si="1108"/>
        <v>#DIV/0!</v>
      </c>
    </row>
    <row r="3034" spans="1:31" x14ac:dyDescent="0.25">
      <c r="A3034" s="9">
        <v>40892</v>
      </c>
      <c r="B3034" s="1" t="s">
        <v>41</v>
      </c>
      <c r="C3034" s="1" t="s">
        <v>56</v>
      </c>
      <c r="D3034" s="1">
        <v>41</v>
      </c>
      <c r="E3034" s="1">
        <v>14</v>
      </c>
      <c r="F3034">
        <f t="shared" si="1095"/>
        <v>1</v>
      </c>
      <c r="G3034">
        <f t="shared" si="1096"/>
        <v>0</v>
      </c>
      <c r="H3034" s="4">
        <v>1.1025641025641</v>
      </c>
      <c r="I3034" s="4">
        <v>7.75</v>
      </c>
      <c r="L3034" s="18">
        <f t="shared" si="1097"/>
        <v>90</v>
      </c>
      <c r="M3034" s="18">
        <f t="shared" si="1098"/>
        <v>10</v>
      </c>
      <c r="N3034" s="18" t="e">
        <f t="shared" si="1099"/>
        <v>#DIV/0!</v>
      </c>
      <c r="O3034" s="18" t="e">
        <f t="shared" si="1100"/>
        <v>#DIV/0!</v>
      </c>
      <c r="P3034" s="4">
        <f t="shared" si="1101"/>
        <v>201112</v>
      </c>
      <c r="Q3034" s="23">
        <f t="shared" si="1102"/>
        <v>1.1025641025641</v>
      </c>
      <c r="R3034" s="23">
        <f t="shared" si="1103"/>
        <v>-9.8981481481483939</v>
      </c>
      <c r="S3034" s="22">
        <f t="shared" si="1104"/>
        <v>-8.7955840455842935</v>
      </c>
      <c r="T3034" s="5">
        <f t="shared" si="1105"/>
        <v>7.0290697674418769</v>
      </c>
      <c r="W3034" s="5">
        <f t="shared" si="1106"/>
        <v>0.10256410256409998</v>
      </c>
      <c r="X3034" s="4">
        <f t="shared" si="1107"/>
        <v>-1</v>
      </c>
      <c r="AE3034" s="4" t="e">
        <f t="shared" si="1108"/>
        <v>#DIV/0!</v>
      </c>
    </row>
    <row r="3035" spans="1:31" x14ac:dyDescent="0.25">
      <c r="A3035" s="9">
        <v>40889</v>
      </c>
      <c r="B3035" s="1" t="s">
        <v>61</v>
      </c>
      <c r="C3035" s="1" t="s">
        <v>59</v>
      </c>
      <c r="D3035" s="1">
        <v>30</v>
      </c>
      <c r="E3035" s="1">
        <v>13</v>
      </c>
      <c r="F3035">
        <f t="shared" si="1095"/>
        <v>1</v>
      </c>
      <c r="G3035">
        <f t="shared" si="1096"/>
        <v>0</v>
      </c>
      <c r="H3035" s="4">
        <v>1.24691358024691</v>
      </c>
      <c r="I3035" s="4">
        <v>4.3499999999999996</v>
      </c>
      <c r="L3035" s="18">
        <f t="shared" si="1097"/>
        <v>80</v>
      </c>
      <c r="M3035" s="18">
        <f t="shared" si="1098"/>
        <v>20</v>
      </c>
      <c r="N3035" s="18" t="e">
        <f t="shared" si="1099"/>
        <v>#DIV/0!</v>
      </c>
      <c r="O3035" s="18" t="e">
        <f t="shared" si="1100"/>
        <v>#DIV/0!</v>
      </c>
      <c r="P3035" s="4">
        <f t="shared" si="1101"/>
        <v>201112</v>
      </c>
      <c r="Q3035" s="23">
        <f t="shared" si="1102"/>
        <v>1.24691358024691</v>
      </c>
      <c r="R3035" s="23">
        <f t="shared" si="1103"/>
        <v>-4.3485074626866256</v>
      </c>
      <c r="S3035" s="22">
        <f t="shared" si="1104"/>
        <v>-3.1015938824397153</v>
      </c>
      <c r="T3035" s="5">
        <f t="shared" si="1105"/>
        <v>3.4886138613861482</v>
      </c>
      <c r="W3035" s="5">
        <f t="shared" si="1106"/>
        <v>0.24691358024691001</v>
      </c>
      <c r="X3035" s="4">
        <f t="shared" si="1107"/>
        <v>-1</v>
      </c>
      <c r="AE3035" s="4" t="e">
        <f t="shared" si="1108"/>
        <v>#DIV/0!</v>
      </c>
    </row>
    <row r="3036" spans="1:31" x14ac:dyDescent="0.25">
      <c r="A3036" s="9">
        <v>40888</v>
      </c>
      <c r="B3036" s="1" t="s">
        <v>48</v>
      </c>
      <c r="C3036" s="1" t="s">
        <v>52</v>
      </c>
      <c r="D3036" s="1">
        <v>27</v>
      </c>
      <c r="E3036" s="1">
        <v>34</v>
      </c>
      <c r="F3036">
        <f t="shared" si="1095"/>
        <v>0</v>
      </c>
      <c r="G3036">
        <f t="shared" si="1096"/>
        <v>1</v>
      </c>
      <c r="H3036" s="4">
        <v>4.95</v>
      </c>
      <c r="I3036" s="4">
        <v>1.28169014084507</v>
      </c>
      <c r="L3036" s="18">
        <f t="shared" si="1097"/>
        <v>20</v>
      </c>
      <c r="M3036" s="18">
        <f t="shared" si="1098"/>
        <v>75</v>
      </c>
      <c r="N3036" s="18" t="e">
        <f t="shared" si="1099"/>
        <v>#DIV/0!</v>
      </c>
      <c r="O3036" s="18" t="e">
        <f t="shared" si="1100"/>
        <v>#DIV/0!</v>
      </c>
      <c r="P3036" s="4">
        <f t="shared" si="1101"/>
        <v>201112</v>
      </c>
      <c r="Q3036" s="23">
        <f t="shared" si="1102"/>
        <v>3.8620879120879135</v>
      </c>
      <c r="R3036" s="23">
        <f t="shared" si="1103"/>
        <v>-3.80316455696203</v>
      </c>
      <c r="S3036" s="22">
        <f t="shared" si="1104"/>
        <v>5.8923355125883425E-2</v>
      </c>
      <c r="T3036" s="5">
        <f t="shared" si="1105"/>
        <v>0.25892730118082224</v>
      </c>
      <c r="W3036" s="5">
        <f t="shared" si="1106"/>
        <v>-1</v>
      </c>
      <c r="X3036" s="4">
        <f t="shared" si="1107"/>
        <v>-1</v>
      </c>
      <c r="AE3036" s="4" t="e">
        <f t="shared" si="1108"/>
        <v>#DIV/0!</v>
      </c>
    </row>
    <row r="3037" spans="1:31" x14ac:dyDescent="0.25">
      <c r="A3037" s="9">
        <v>40888</v>
      </c>
      <c r="B3037" s="1" t="s">
        <v>50</v>
      </c>
      <c r="C3037" s="1" t="s">
        <v>42</v>
      </c>
      <c r="D3037" s="1">
        <v>17</v>
      </c>
      <c r="E3037" s="1">
        <v>22</v>
      </c>
      <c r="F3037">
        <f t="shared" si="1095"/>
        <v>0</v>
      </c>
      <c r="G3037">
        <f t="shared" si="1096"/>
        <v>1</v>
      </c>
      <c r="H3037" s="4">
        <v>2.6</v>
      </c>
      <c r="I3037" s="4">
        <v>1.55555555555556</v>
      </c>
      <c r="L3037" s="18">
        <f t="shared" si="1097"/>
        <v>30</v>
      </c>
      <c r="M3037" s="18">
        <f t="shared" si="1098"/>
        <v>60</v>
      </c>
      <c r="N3037" s="18" t="e">
        <f t="shared" si="1099"/>
        <v>#DIV/0!</v>
      </c>
      <c r="O3037" s="18" t="e">
        <f t="shared" si="1100"/>
        <v>#DIV/0!</v>
      </c>
      <c r="P3037" s="4">
        <f t="shared" si="1101"/>
        <v>201112</v>
      </c>
      <c r="Q3037" s="23">
        <f t="shared" si="1102"/>
        <v>1.6714285714285666</v>
      </c>
      <c r="R3037" s="23">
        <f t="shared" si="1103"/>
        <v>-2.4249999999999856</v>
      </c>
      <c r="S3037" s="22">
        <f t="shared" si="1104"/>
        <v>-0.75357142857141901</v>
      </c>
      <c r="T3037" s="5">
        <f t="shared" si="1105"/>
        <v>0.59829059829059994</v>
      </c>
      <c r="W3037" s="5">
        <f t="shared" si="1106"/>
        <v>-1</v>
      </c>
      <c r="X3037" s="4">
        <f t="shared" si="1107"/>
        <v>-1</v>
      </c>
      <c r="AE3037" s="4" t="e">
        <f t="shared" si="1108"/>
        <v>#DIV/0!</v>
      </c>
    </row>
    <row r="3038" spans="1:31" x14ac:dyDescent="0.25">
      <c r="A3038" s="9">
        <v>40888</v>
      </c>
      <c r="B3038" s="1" t="s">
        <v>64</v>
      </c>
      <c r="C3038" s="1" t="s">
        <v>46</v>
      </c>
      <c r="D3038" s="1">
        <v>37</v>
      </c>
      <c r="E3038" s="1">
        <v>10</v>
      </c>
      <c r="F3038">
        <f t="shared" si="1095"/>
        <v>1</v>
      </c>
      <c r="G3038">
        <f t="shared" si="1096"/>
        <v>0</v>
      </c>
      <c r="H3038" s="4">
        <v>1.29411764705882</v>
      </c>
      <c r="I3038" s="4">
        <v>3.8</v>
      </c>
      <c r="L3038" s="18">
        <f t="shared" si="1097"/>
        <v>70</v>
      </c>
      <c r="M3038" s="18">
        <f t="shared" si="1098"/>
        <v>25</v>
      </c>
      <c r="N3038" s="18" t="e">
        <f t="shared" si="1099"/>
        <v>#DIV/0!</v>
      </c>
      <c r="O3038" s="18" t="e">
        <f t="shared" si="1100"/>
        <v>#DIV/0!</v>
      </c>
      <c r="P3038" s="4">
        <f t="shared" si="1101"/>
        <v>201112</v>
      </c>
      <c r="Q3038" s="23">
        <f t="shared" si="1102"/>
        <v>1.29411764705882</v>
      </c>
      <c r="R3038" s="23">
        <f t="shared" si="1103"/>
        <v>-3.7571428571428975</v>
      </c>
      <c r="S3038" s="22">
        <f t="shared" si="1104"/>
        <v>-2.4630252100840773</v>
      </c>
      <c r="T3038" s="5">
        <f t="shared" si="1105"/>
        <v>2.9363636363636441</v>
      </c>
      <c r="W3038" s="5">
        <f t="shared" si="1106"/>
        <v>0.29411764705882004</v>
      </c>
      <c r="X3038" s="4">
        <f t="shared" si="1107"/>
        <v>-1</v>
      </c>
      <c r="AE3038" s="4" t="e">
        <f t="shared" si="1108"/>
        <v>#DIV/0!</v>
      </c>
    </row>
    <row r="3039" spans="1:31" x14ac:dyDescent="0.25">
      <c r="A3039" s="9">
        <v>40888</v>
      </c>
      <c r="B3039" s="1" t="s">
        <v>53</v>
      </c>
      <c r="C3039" s="1" t="s">
        <v>49</v>
      </c>
      <c r="D3039" s="1">
        <v>37</v>
      </c>
      <c r="E3039" s="1">
        <v>10</v>
      </c>
      <c r="F3039">
        <f t="shared" si="1095"/>
        <v>1</v>
      </c>
      <c r="G3039">
        <f t="shared" si="1096"/>
        <v>0</v>
      </c>
      <c r="H3039" s="4">
        <v>1.1428571428571399</v>
      </c>
      <c r="I3039" s="4">
        <v>6</v>
      </c>
      <c r="L3039" s="18">
        <f t="shared" si="1097"/>
        <v>80</v>
      </c>
      <c r="M3039" s="18">
        <f t="shared" si="1098"/>
        <v>15</v>
      </c>
      <c r="N3039" s="18" t="e">
        <f t="shared" si="1099"/>
        <v>#DIV/0!</v>
      </c>
      <c r="O3039" s="18" t="e">
        <f t="shared" si="1100"/>
        <v>#DIV/0!</v>
      </c>
      <c r="P3039" s="4">
        <f t="shared" si="1101"/>
        <v>201112</v>
      </c>
      <c r="Q3039" s="23">
        <f t="shared" si="1102"/>
        <v>1.1428571428571399</v>
      </c>
      <c r="R3039" s="23">
        <f t="shared" si="1103"/>
        <v>-7.200000000000145</v>
      </c>
      <c r="S3039" s="22">
        <f t="shared" si="1104"/>
        <v>-6.0571428571430053</v>
      </c>
      <c r="T3039" s="5">
        <f t="shared" si="1105"/>
        <v>5.2500000000000133</v>
      </c>
      <c r="W3039" s="5">
        <f t="shared" si="1106"/>
        <v>0.14285714285713991</v>
      </c>
      <c r="X3039" s="4">
        <f t="shared" si="1107"/>
        <v>-1</v>
      </c>
      <c r="AE3039" s="4" t="e">
        <f t="shared" si="1108"/>
        <v>#DIV/0!</v>
      </c>
    </row>
    <row r="3040" spans="1:31" x14ac:dyDescent="0.25">
      <c r="A3040" s="9">
        <v>40888</v>
      </c>
      <c r="B3040" s="1" t="s">
        <v>51</v>
      </c>
      <c r="C3040" s="1" t="s">
        <v>55</v>
      </c>
      <c r="D3040" s="1">
        <v>10</v>
      </c>
      <c r="E3040" s="1">
        <v>26</v>
      </c>
      <c r="F3040">
        <f t="shared" si="1095"/>
        <v>0</v>
      </c>
      <c r="G3040">
        <f t="shared" si="1096"/>
        <v>1</v>
      </c>
      <c r="H3040" s="4">
        <v>1.6666666666666701</v>
      </c>
      <c r="I3040" s="4">
        <v>2.2999999999999998</v>
      </c>
      <c r="L3040" s="18">
        <f t="shared" si="1097"/>
        <v>50</v>
      </c>
      <c r="M3040" s="18">
        <f t="shared" si="1098"/>
        <v>40</v>
      </c>
      <c r="N3040" s="18" t="e">
        <f t="shared" si="1099"/>
        <v>#DIV/0!</v>
      </c>
      <c r="O3040" s="18" t="e">
        <f t="shared" si="1100"/>
        <v>#DIV/0!</v>
      </c>
      <c r="P3040" s="4">
        <f t="shared" si="1101"/>
        <v>201112</v>
      </c>
      <c r="Q3040" s="23">
        <f t="shared" si="1102"/>
        <v>0.72463768115942184</v>
      </c>
      <c r="R3040" s="23">
        <f t="shared" si="1103"/>
        <v>-2.2692307692307621</v>
      </c>
      <c r="S3040" s="22">
        <f t="shared" si="1104"/>
        <v>-1.5445930880713403</v>
      </c>
      <c r="T3040" s="5">
        <f t="shared" si="1105"/>
        <v>1.379999999999997</v>
      </c>
      <c r="W3040" s="5">
        <f t="shared" si="1106"/>
        <v>-1</v>
      </c>
      <c r="X3040" s="4">
        <f t="shared" si="1107"/>
        <v>-1</v>
      </c>
      <c r="AE3040" s="4" t="e">
        <f t="shared" si="1108"/>
        <v>#DIV/0!</v>
      </c>
    </row>
    <row r="3041" spans="1:31" x14ac:dyDescent="0.25">
      <c r="A3041" s="9">
        <v>40888</v>
      </c>
      <c r="B3041" s="1" t="s">
        <v>56</v>
      </c>
      <c r="C3041" s="1" t="s">
        <v>39</v>
      </c>
      <c r="D3041" s="1">
        <v>41</v>
      </c>
      <c r="E3041" s="1">
        <v>14</v>
      </c>
      <c r="F3041">
        <f t="shared" si="1095"/>
        <v>1</v>
      </c>
      <c r="G3041">
        <f t="shared" si="1096"/>
        <v>0</v>
      </c>
      <c r="H3041" s="4">
        <v>2.2999999999999998</v>
      </c>
      <c r="I3041" s="4">
        <v>1.6666666666666701</v>
      </c>
      <c r="L3041" s="18">
        <f t="shared" si="1097"/>
        <v>40</v>
      </c>
      <c r="M3041" s="18">
        <f t="shared" si="1098"/>
        <v>60</v>
      </c>
      <c r="N3041" s="18" t="e">
        <f t="shared" si="1099"/>
        <v>#DIV/0!</v>
      </c>
      <c r="O3041" s="18" t="e">
        <f t="shared" si="1100"/>
        <v>#DIV/0!</v>
      </c>
      <c r="P3041" s="4">
        <f t="shared" si="1101"/>
        <v>201112</v>
      </c>
      <c r="Q3041" s="23">
        <f t="shared" si="1102"/>
        <v>2.2999999999999998</v>
      </c>
      <c r="R3041" s="23">
        <f t="shared" si="1103"/>
        <v>-2.2692307692307621</v>
      </c>
      <c r="S3041" s="22">
        <f t="shared" si="1104"/>
        <v>3.0769230769237765E-2</v>
      </c>
      <c r="T3041" s="5">
        <f t="shared" si="1105"/>
        <v>0.72463768115942184</v>
      </c>
      <c r="W3041" s="5">
        <f t="shared" si="1106"/>
        <v>1.2999999999999998</v>
      </c>
      <c r="X3041" s="4">
        <f t="shared" si="1107"/>
        <v>-1</v>
      </c>
      <c r="AE3041" s="4" t="e">
        <f t="shared" si="1108"/>
        <v>#DIV/0!</v>
      </c>
    </row>
    <row r="3042" spans="1:31" x14ac:dyDescent="0.25">
      <c r="A3042" s="9">
        <v>40888</v>
      </c>
      <c r="B3042" s="1" t="s">
        <v>62</v>
      </c>
      <c r="C3042" s="1" t="s">
        <v>54</v>
      </c>
      <c r="D3042" s="1">
        <v>46</v>
      </c>
      <c r="E3042" s="1">
        <v>16</v>
      </c>
      <c r="F3042">
        <f t="shared" si="1095"/>
        <v>1</v>
      </c>
      <c r="G3042">
        <f t="shared" si="1096"/>
        <v>0</v>
      </c>
      <c r="H3042" s="4">
        <v>1.13333333333333</v>
      </c>
      <c r="I3042" s="4">
        <v>6.5</v>
      </c>
      <c r="L3042" s="18">
        <f t="shared" si="1097"/>
        <v>80</v>
      </c>
      <c r="M3042" s="18">
        <f t="shared" si="1098"/>
        <v>15</v>
      </c>
      <c r="N3042" s="18" t="e">
        <f t="shared" si="1099"/>
        <v>#DIV/0!</v>
      </c>
      <c r="O3042" s="18" t="e">
        <f t="shared" si="1100"/>
        <v>#DIV/0!</v>
      </c>
      <c r="P3042" s="4">
        <f t="shared" si="1101"/>
        <v>201112</v>
      </c>
      <c r="Q3042" s="23">
        <f t="shared" si="1102"/>
        <v>1.13333333333333</v>
      </c>
      <c r="R3042" s="23">
        <f t="shared" si="1103"/>
        <v>-7.6818181818183708</v>
      </c>
      <c r="S3042" s="22">
        <f t="shared" si="1104"/>
        <v>-6.5484848484850406</v>
      </c>
      <c r="T3042" s="5">
        <f t="shared" si="1105"/>
        <v>5.7352941176470758</v>
      </c>
      <c r="W3042" s="5">
        <f t="shared" si="1106"/>
        <v>0.13333333333332997</v>
      </c>
      <c r="X3042" s="4">
        <f t="shared" si="1107"/>
        <v>-1</v>
      </c>
      <c r="AE3042" s="4" t="e">
        <f t="shared" si="1108"/>
        <v>#DIV/0!</v>
      </c>
    </row>
    <row r="3043" spans="1:31" x14ac:dyDescent="0.25">
      <c r="A3043" s="9">
        <v>40888</v>
      </c>
      <c r="B3043" s="1" t="s">
        <v>33</v>
      </c>
      <c r="C3043" s="1" t="s">
        <v>60</v>
      </c>
      <c r="D3043" s="1">
        <v>34</v>
      </c>
      <c r="E3043" s="1">
        <v>28</v>
      </c>
      <c r="F3043">
        <f t="shared" si="1095"/>
        <v>1</v>
      </c>
      <c r="G3043">
        <f t="shared" si="1096"/>
        <v>0</v>
      </c>
      <c r="H3043" s="4">
        <v>1.1818181818181799</v>
      </c>
      <c r="I3043" s="4">
        <v>5.25</v>
      </c>
      <c r="L3043" s="18">
        <f t="shared" si="1097"/>
        <v>80</v>
      </c>
      <c r="M3043" s="18">
        <f t="shared" si="1098"/>
        <v>15</v>
      </c>
      <c r="N3043" s="18" t="e">
        <f t="shared" si="1099"/>
        <v>#DIV/0!</v>
      </c>
      <c r="O3043" s="18" t="e">
        <f t="shared" si="1100"/>
        <v>#DIV/0!</v>
      </c>
      <c r="P3043" s="4">
        <f t="shared" si="1101"/>
        <v>201112</v>
      </c>
      <c r="Q3043" s="23">
        <f t="shared" si="1102"/>
        <v>1.1818181818181799</v>
      </c>
      <c r="R3043" s="23">
        <f t="shared" si="1103"/>
        <v>-5.7352941176471175</v>
      </c>
      <c r="S3043" s="22">
        <f t="shared" si="1104"/>
        <v>-4.5534759358289376</v>
      </c>
      <c r="T3043" s="5">
        <f t="shared" si="1105"/>
        <v>4.4423076923076996</v>
      </c>
      <c r="W3043" s="5">
        <f t="shared" si="1106"/>
        <v>0.18181818181817988</v>
      </c>
      <c r="X3043" s="4">
        <f t="shared" si="1107"/>
        <v>-1</v>
      </c>
      <c r="AE3043" s="4" t="e">
        <f t="shared" si="1108"/>
        <v>#DIV/0!</v>
      </c>
    </row>
    <row r="3044" spans="1:31" x14ac:dyDescent="0.25">
      <c r="A3044" s="9">
        <v>40888</v>
      </c>
      <c r="B3044" s="1" t="s">
        <v>35</v>
      </c>
      <c r="C3044" s="1" t="s">
        <v>45</v>
      </c>
      <c r="D3044" s="1">
        <v>13</v>
      </c>
      <c r="E3044" s="1">
        <v>10</v>
      </c>
      <c r="F3044">
        <f t="shared" si="1095"/>
        <v>1</v>
      </c>
      <c r="G3044">
        <f t="shared" si="1096"/>
        <v>0</v>
      </c>
      <c r="H3044" s="4">
        <v>1.55555555555556</v>
      </c>
      <c r="I3044" s="4">
        <v>2.6</v>
      </c>
      <c r="L3044" s="18">
        <f t="shared" si="1097"/>
        <v>60</v>
      </c>
      <c r="M3044" s="18">
        <f t="shared" si="1098"/>
        <v>35</v>
      </c>
      <c r="N3044" s="18" t="e">
        <f t="shared" si="1099"/>
        <v>#DIV/0!</v>
      </c>
      <c r="O3044" s="18" t="e">
        <f t="shared" si="1100"/>
        <v>#DIV/0!</v>
      </c>
      <c r="P3044" s="4">
        <f t="shared" si="1101"/>
        <v>201112</v>
      </c>
      <c r="Q3044" s="23">
        <f t="shared" si="1102"/>
        <v>1.55555555555556</v>
      </c>
      <c r="R3044" s="23">
        <f t="shared" si="1103"/>
        <v>-2.4249999999999856</v>
      </c>
      <c r="S3044" s="22">
        <f t="shared" si="1104"/>
        <v>-0.86944444444442559</v>
      </c>
      <c r="T3044" s="5">
        <f t="shared" si="1105"/>
        <v>1.6714285714285666</v>
      </c>
      <c r="W3044" s="5">
        <f t="shared" si="1106"/>
        <v>0.55555555555556002</v>
      </c>
      <c r="X3044" s="4">
        <f t="shared" si="1107"/>
        <v>-1</v>
      </c>
      <c r="AE3044" s="4" t="e">
        <f t="shared" si="1108"/>
        <v>#DIV/0!</v>
      </c>
    </row>
    <row r="3045" spans="1:31" x14ac:dyDescent="0.25">
      <c r="A3045" s="9">
        <v>40888</v>
      </c>
      <c r="B3045" s="1" t="s">
        <v>37</v>
      </c>
      <c r="C3045" s="1" t="s">
        <v>34</v>
      </c>
      <c r="D3045" s="1">
        <v>34</v>
      </c>
      <c r="E3045" s="1">
        <v>37</v>
      </c>
      <c r="F3045">
        <f t="shared" si="1095"/>
        <v>0</v>
      </c>
      <c r="G3045">
        <f t="shared" si="1096"/>
        <v>1</v>
      </c>
      <c r="H3045" s="4">
        <v>1.4166666666666701</v>
      </c>
      <c r="I3045" s="4">
        <v>3</v>
      </c>
      <c r="L3045" s="18">
        <f t="shared" si="1097"/>
        <v>70</v>
      </c>
      <c r="M3045" s="18">
        <f t="shared" si="1098"/>
        <v>30</v>
      </c>
      <c r="N3045" s="18" t="e">
        <f t="shared" si="1099"/>
        <v>#DIV/0!</v>
      </c>
      <c r="O3045" s="18" t="e">
        <f t="shared" si="1100"/>
        <v>#DIV/0!</v>
      </c>
      <c r="P3045" s="4">
        <f t="shared" si="1101"/>
        <v>201112</v>
      </c>
      <c r="Q3045" s="23">
        <f t="shared" si="1102"/>
        <v>0.47222222222222338</v>
      </c>
      <c r="R3045" s="23">
        <f t="shared" si="1103"/>
        <v>-2.8999999999999804</v>
      </c>
      <c r="S3045" s="22">
        <f t="shared" si="1104"/>
        <v>-2.4277777777777572</v>
      </c>
      <c r="T3045" s="5">
        <f t="shared" si="1105"/>
        <v>2.1176470588235241</v>
      </c>
      <c r="W3045" s="5">
        <f t="shared" si="1106"/>
        <v>-1</v>
      </c>
      <c r="X3045" s="4">
        <f t="shared" si="1107"/>
        <v>-1</v>
      </c>
      <c r="AE3045" s="4" t="e">
        <f t="shared" si="1108"/>
        <v>#DIV/0!</v>
      </c>
    </row>
    <row r="3046" spans="1:31" x14ac:dyDescent="0.25">
      <c r="A3046" s="9">
        <v>40888</v>
      </c>
      <c r="B3046" s="1" t="s">
        <v>44</v>
      </c>
      <c r="C3046" s="1" t="s">
        <v>47</v>
      </c>
      <c r="D3046" s="1">
        <v>19</v>
      </c>
      <c r="E3046" s="1">
        <v>20</v>
      </c>
      <c r="F3046">
        <f t="shared" si="1095"/>
        <v>0</v>
      </c>
      <c r="G3046">
        <f t="shared" si="1096"/>
        <v>1</v>
      </c>
      <c r="H3046" s="4">
        <v>1.71428571428571</v>
      </c>
      <c r="I3046" s="4">
        <v>2.2000000000000002</v>
      </c>
      <c r="L3046" s="18">
        <f t="shared" si="1097"/>
        <v>50</v>
      </c>
      <c r="M3046" s="18">
        <f t="shared" si="1098"/>
        <v>45</v>
      </c>
      <c r="N3046" s="18" t="e">
        <f t="shared" si="1099"/>
        <v>#DIV/0!</v>
      </c>
      <c r="O3046" s="18" t="e">
        <f t="shared" si="1100"/>
        <v>#DIV/0!</v>
      </c>
      <c r="P3046" s="4">
        <f t="shared" si="1101"/>
        <v>201112</v>
      </c>
      <c r="Q3046" s="23">
        <f t="shared" si="1102"/>
        <v>0.77922077922077715</v>
      </c>
      <c r="R3046" s="23">
        <f t="shared" si="1103"/>
        <v>-2.2333333333333414</v>
      </c>
      <c r="S3046" s="22">
        <f t="shared" si="1104"/>
        <v>-1.4541125541125641</v>
      </c>
      <c r="T3046" s="5">
        <f t="shared" si="1105"/>
        <v>1.2833333333333368</v>
      </c>
      <c r="W3046" s="5">
        <f t="shared" si="1106"/>
        <v>-1</v>
      </c>
      <c r="X3046" s="4">
        <f t="shared" si="1107"/>
        <v>-1</v>
      </c>
      <c r="AE3046" s="4" t="e">
        <f t="shared" si="1108"/>
        <v>#DIV/0!</v>
      </c>
    </row>
    <row r="3047" spans="1:31" x14ac:dyDescent="0.25">
      <c r="A3047" s="9">
        <v>40888</v>
      </c>
      <c r="B3047" s="1" t="s">
        <v>40</v>
      </c>
      <c r="C3047" s="1" t="s">
        <v>41</v>
      </c>
      <c r="D3047" s="1">
        <v>23</v>
      </c>
      <c r="E3047" s="1">
        <v>31</v>
      </c>
      <c r="F3047">
        <f t="shared" si="1095"/>
        <v>0</v>
      </c>
      <c r="G3047">
        <f t="shared" si="1096"/>
        <v>1</v>
      </c>
      <c r="H3047" s="4">
        <v>2.25</v>
      </c>
      <c r="I3047" s="4">
        <v>1.68965517241379</v>
      </c>
      <c r="L3047" s="18">
        <f t="shared" si="1097"/>
        <v>40</v>
      </c>
      <c r="M3047" s="18">
        <f t="shared" si="1098"/>
        <v>55</v>
      </c>
      <c r="N3047" s="18" t="e">
        <f t="shared" si="1099"/>
        <v>#DIV/0!</v>
      </c>
      <c r="O3047" s="18" t="e">
        <f t="shared" si="1100"/>
        <v>#DIV/0!</v>
      </c>
      <c r="P3047" s="4">
        <f t="shared" si="1101"/>
        <v>201112</v>
      </c>
      <c r="Q3047" s="23">
        <f t="shared" si="1102"/>
        <v>1.3316326530612268</v>
      </c>
      <c r="R3047" s="23">
        <f t="shared" si="1103"/>
        <v>-2.2500000000000062</v>
      </c>
      <c r="S3047" s="22">
        <f t="shared" si="1104"/>
        <v>-0.91836734693877942</v>
      </c>
      <c r="T3047" s="5">
        <f t="shared" si="1105"/>
        <v>0.75095785440612894</v>
      </c>
      <c r="W3047" s="5">
        <f t="shared" si="1106"/>
        <v>-1</v>
      </c>
      <c r="X3047" s="4">
        <f t="shared" si="1107"/>
        <v>-1</v>
      </c>
      <c r="AE3047" s="4" t="e">
        <f t="shared" si="1108"/>
        <v>#DIV/0!</v>
      </c>
    </row>
    <row r="3048" spans="1:31" x14ac:dyDescent="0.25">
      <c r="A3048" s="9">
        <v>40888</v>
      </c>
      <c r="B3048" s="1" t="s">
        <v>43</v>
      </c>
      <c r="C3048" s="1" t="s">
        <v>36</v>
      </c>
      <c r="D3048" s="1">
        <v>24</v>
      </c>
      <c r="E3048" s="1">
        <v>10</v>
      </c>
      <c r="F3048">
        <f t="shared" si="1095"/>
        <v>1</v>
      </c>
      <c r="G3048">
        <f t="shared" si="1096"/>
        <v>0</v>
      </c>
      <c r="H3048" s="4">
        <v>1.06666666666667</v>
      </c>
      <c r="I3048" s="4">
        <v>11</v>
      </c>
      <c r="L3048" s="18">
        <f t="shared" si="1097"/>
        <v>90</v>
      </c>
      <c r="M3048" s="18">
        <f t="shared" si="1098"/>
        <v>5</v>
      </c>
      <c r="N3048" s="18" t="e">
        <f t="shared" si="1099"/>
        <v>#DIV/0!</v>
      </c>
      <c r="O3048" s="18" t="e">
        <f t="shared" si="1100"/>
        <v>#DIV/0!</v>
      </c>
      <c r="P3048" s="4">
        <f t="shared" si="1101"/>
        <v>201112</v>
      </c>
      <c r="Q3048" s="23">
        <f t="shared" si="1102"/>
        <v>1.06666666666667</v>
      </c>
      <c r="R3048" s="23">
        <f t="shared" si="1103"/>
        <v>-15.099999999999254</v>
      </c>
      <c r="S3048" s="22">
        <f t="shared" si="1104"/>
        <v>-14.033333333332584</v>
      </c>
      <c r="T3048" s="5">
        <f t="shared" si="1105"/>
        <v>10.312499999999968</v>
      </c>
      <c r="W3048" s="5">
        <f t="shared" si="1106"/>
        <v>6.6666666666669983E-2</v>
      </c>
      <c r="X3048" s="4">
        <f t="shared" si="1107"/>
        <v>-1</v>
      </c>
      <c r="AE3048" s="4" t="e">
        <f t="shared" si="1108"/>
        <v>#DIV/0!</v>
      </c>
    </row>
    <row r="3049" spans="1:31" x14ac:dyDescent="0.25">
      <c r="A3049" s="9">
        <v>40888</v>
      </c>
      <c r="B3049" s="1" t="s">
        <v>63</v>
      </c>
      <c r="C3049" s="1" t="s">
        <v>38</v>
      </c>
      <c r="D3049" s="1">
        <v>21</v>
      </c>
      <c r="E3049" s="1">
        <v>19</v>
      </c>
      <c r="F3049">
        <f t="shared" si="1095"/>
        <v>1</v>
      </c>
      <c r="G3049">
        <f t="shared" si="1096"/>
        <v>0</v>
      </c>
      <c r="H3049" s="4">
        <v>2.6</v>
      </c>
      <c r="I3049" s="4">
        <v>1.55555555555556</v>
      </c>
      <c r="L3049" s="18">
        <f t="shared" si="1097"/>
        <v>30</v>
      </c>
      <c r="M3049" s="18">
        <f t="shared" si="1098"/>
        <v>60</v>
      </c>
      <c r="N3049" s="18" t="e">
        <f t="shared" si="1099"/>
        <v>#DIV/0!</v>
      </c>
      <c r="O3049" s="18" t="e">
        <f t="shared" si="1100"/>
        <v>#DIV/0!</v>
      </c>
      <c r="P3049" s="4">
        <f t="shared" si="1101"/>
        <v>201112</v>
      </c>
      <c r="Q3049" s="23">
        <f t="shared" si="1102"/>
        <v>2.6</v>
      </c>
      <c r="R3049" s="23">
        <f t="shared" si="1103"/>
        <v>-2.4249999999999856</v>
      </c>
      <c r="S3049" s="22">
        <f t="shared" si="1104"/>
        <v>0.17500000000001448</v>
      </c>
      <c r="T3049" s="5">
        <f t="shared" si="1105"/>
        <v>0.59829059829059994</v>
      </c>
      <c r="W3049" s="5">
        <f t="shared" si="1106"/>
        <v>1.6</v>
      </c>
      <c r="X3049" s="4">
        <f t="shared" si="1107"/>
        <v>-1</v>
      </c>
      <c r="AE3049" s="4" t="e">
        <f t="shared" si="1108"/>
        <v>#DIV/0!</v>
      </c>
    </row>
    <row r="3050" spans="1:31" x14ac:dyDescent="0.25">
      <c r="A3050" s="9">
        <v>40885</v>
      </c>
      <c r="B3050" s="1" t="s">
        <v>57</v>
      </c>
      <c r="C3050" s="1" t="s">
        <v>58</v>
      </c>
      <c r="D3050" s="1">
        <v>14</v>
      </c>
      <c r="E3050" s="1">
        <v>3</v>
      </c>
      <c r="F3050">
        <f t="shared" si="1095"/>
        <v>1</v>
      </c>
      <c r="G3050">
        <f t="shared" si="1096"/>
        <v>0</v>
      </c>
      <c r="H3050" s="4">
        <v>1.0909090909090899</v>
      </c>
      <c r="I3050" s="4">
        <v>8.5</v>
      </c>
      <c r="L3050" s="18">
        <f t="shared" si="1097"/>
        <v>90</v>
      </c>
      <c r="M3050" s="18">
        <f t="shared" si="1098"/>
        <v>10</v>
      </c>
      <c r="N3050" s="18" t="e">
        <f t="shared" si="1099"/>
        <v>#DIV/0!</v>
      </c>
      <c r="O3050" s="18" t="e">
        <f t="shared" si="1100"/>
        <v>#DIV/0!</v>
      </c>
      <c r="P3050" s="4">
        <f t="shared" si="1101"/>
        <v>201112</v>
      </c>
      <c r="Q3050" s="23">
        <f t="shared" si="1102"/>
        <v>1.0909090909090899</v>
      </c>
      <c r="R3050" s="23">
        <f t="shared" si="1103"/>
        <v>-11.13333333333345</v>
      </c>
      <c r="S3050" s="22">
        <f t="shared" si="1104"/>
        <v>-10.04242424242436</v>
      </c>
      <c r="T3050" s="5">
        <f t="shared" si="1105"/>
        <v>7.7916666666666732</v>
      </c>
      <c r="W3050" s="5">
        <f t="shared" si="1106"/>
        <v>9.090909090908994E-2</v>
      </c>
      <c r="X3050" s="4">
        <f t="shared" si="1107"/>
        <v>-1</v>
      </c>
      <c r="AE3050" s="4" t="e">
        <f t="shared" si="1108"/>
        <v>#DIV/0!</v>
      </c>
    </row>
    <row r="3051" spans="1:31" x14ac:dyDescent="0.25">
      <c r="A3051" s="9">
        <v>40882</v>
      </c>
      <c r="B3051" s="1" t="s">
        <v>56</v>
      </c>
      <c r="C3051" s="1" t="s">
        <v>64</v>
      </c>
      <c r="D3051" s="1">
        <v>14</v>
      </c>
      <c r="E3051" s="1">
        <v>38</v>
      </c>
      <c r="F3051">
        <f t="shared" si="1095"/>
        <v>0</v>
      </c>
      <c r="G3051">
        <f t="shared" si="1096"/>
        <v>1</v>
      </c>
      <c r="H3051" s="4">
        <v>2.4500000000000002</v>
      </c>
      <c r="I3051" s="4">
        <v>1.60606060606061</v>
      </c>
      <c r="L3051" s="18">
        <f t="shared" si="1097"/>
        <v>40</v>
      </c>
      <c r="M3051" s="18">
        <f t="shared" si="1098"/>
        <v>60</v>
      </c>
      <c r="N3051" s="18" t="e">
        <f t="shared" si="1099"/>
        <v>#DIV/0!</v>
      </c>
      <c r="O3051" s="18" t="e">
        <f t="shared" si="1100"/>
        <v>#DIV/0!</v>
      </c>
      <c r="P3051" s="4">
        <f t="shared" si="1101"/>
        <v>201112</v>
      </c>
      <c r="Q3051" s="23">
        <f t="shared" si="1102"/>
        <v>1.5254716981132039</v>
      </c>
      <c r="R3051" s="23">
        <f t="shared" si="1103"/>
        <v>-2.3396551724137824</v>
      </c>
      <c r="S3051" s="22">
        <f t="shared" si="1104"/>
        <v>-0.81418347430057847</v>
      </c>
      <c r="T3051" s="5">
        <f t="shared" si="1105"/>
        <v>0.65553494124922851</v>
      </c>
      <c r="W3051" s="5">
        <f t="shared" si="1106"/>
        <v>-1</v>
      </c>
      <c r="X3051" s="4">
        <f t="shared" si="1107"/>
        <v>-1</v>
      </c>
      <c r="AE3051" s="4" t="e">
        <f t="shared" si="1108"/>
        <v>#DIV/0!</v>
      </c>
    </row>
    <row r="3052" spans="1:31" x14ac:dyDescent="0.25">
      <c r="A3052" s="9">
        <v>40881</v>
      </c>
      <c r="B3052" s="1" t="s">
        <v>48</v>
      </c>
      <c r="C3052" s="1" t="s">
        <v>53</v>
      </c>
      <c r="D3052" s="1">
        <v>19</v>
      </c>
      <c r="E3052" s="1">
        <v>34</v>
      </c>
      <c r="F3052">
        <f t="shared" si="1095"/>
        <v>0</v>
      </c>
      <c r="G3052">
        <f t="shared" si="1096"/>
        <v>1</v>
      </c>
      <c r="H3052" s="4">
        <v>2.2999999999999998</v>
      </c>
      <c r="I3052" s="4">
        <v>1.6666666666666701</v>
      </c>
      <c r="L3052" s="18">
        <f t="shared" si="1097"/>
        <v>40</v>
      </c>
      <c r="M3052" s="18">
        <f t="shared" si="1098"/>
        <v>60</v>
      </c>
      <c r="N3052" s="18" t="e">
        <f t="shared" si="1099"/>
        <v>#DIV/0!</v>
      </c>
      <c r="O3052" s="18" t="e">
        <f t="shared" si="1100"/>
        <v>#DIV/0!</v>
      </c>
      <c r="P3052" s="4">
        <f t="shared" si="1101"/>
        <v>201112</v>
      </c>
      <c r="Q3052" s="23">
        <f t="shared" si="1102"/>
        <v>1.379999999999997</v>
      </c>
      <c r="R3052" s="23">
        <f t="shared" si="1103"/>
        <v>-2.2692307692307621</v>
      </c>
      <c r="S3052" s="22">
        <f t="shared" si="1104"/>
        <v>-0.88923076923076505</v>
      </c>
      <c r="T3052" s="5">
        <f t="shared" si="1105"/>
        <v>0.72463768115942184</v>
      </c>
      <c r="W3052" s="5">
        <f t="shared" si="1106"/>
        <v>-1</v>
      </c>
      <c r="X3052" s="4">
        <f t="shared" si="1107"/>
        <v>-1</v>
      </c>
      <c r="AE3052" s="4" t="e">
        <f t="shared" si="1108"/>
        <v>#DIV/0!</v>
      </c>
    </row>
    <row r="3053" spans="1:31" x14ac:dyDescent="0.25">
      <c r="A3053" s="9">
        <v>40881</v>
      </c>
      <c r="B3053" s="1" t="s">
        <v>39</v>
      </c>
      <c r="C3053" s="1" t="s">
        <v>40</v>
      </c>
      <c r="D3053" s="1">
        <v>19</v>
      </c>
      <c r="E3053" s="1">
        <v>38</v>
      </c>
      <c r="F3053">
        <f t="shared" si="1095"/>
        <v>0</v>
      </c>
      <c r="G3053">
        <f t="shared" si="1096"/>
        <v>1</v>
      </c>
      <c r="H3053" s="4">
        <v>2.1</v>
      </c>
      <c r="I3053" s="4">
        <v>1.7692307692307701</v>
      </c>
      <c r="L3053" s="18">
        <f t="shared" si="1097"/>
        <v>40</v>
      </c>
      <c r="M3053" s="18">
        <f t="shared" si="1098"/>
        <v>55</v>
      </c>
      <c r="N3053" s="18" t="e">
        <f t="shared" si="1099"/>
        <v>#DIV/0!</v>
      </c>
      <c r="O3053" s="18" t="e">
        <f t="shared" si="1100"/>
        <v>#DIV/0!</v>
      </c>
      <c r="P3053" s="4">
        <f t="shared" si="1101"/>
        <v>201112</v>
      </c>
      <c r="Q3053" s="23">
        <f t="shared" si="1102"/>
        <v>1.18695652173913</v>
      </c>
      <c r="R3053" s="23">
        <f t="shared" si="1103"/>
        <v>-2.2090909090909077</v>
      </c>
      <c r="S3053" s="22">
        <f t="shared" si="1104"/>
        <v>-1.0221343873517776</v>
      </c>
      <c r="T3053" s="5">
        <f t="shared" si="1105"/>
        <v>0.84249084249084283</v>
      </c>
      <c r="W3053" s="5">
        <f t="shared" si="1106"/>
        <v>-1</v>
      </c>
      <c r="X3053" s="4">
        <f t="shared" si="1107"/>
        <v>-1</v>
      </c>
      <c r="AE3053" s="4" t="e">
        <f t="shared" si="1108"/>
        <v>#DIV/0!</v>
      </c>
    </row>
    <row r="3054" spans="1:31" x14ac:dyDescent="0.25">
      <c r="A3054" s="9">
        <v>40881</v>
      </c>
      <c r="B3054" s="1" t="s">
        <v>38</v>
      </c>
      <c r="C3054" s="1" t="s">
        <v>59</v>
      </c>
      <c r="D3054" s="1">
        <v>26</v>
      </c>
      <c r="E3054" s="1">
        <v>0</v>
      </c>
      <c r="F3054">
        <f t="shared" si="1095"/>
        <v>1</v>
      </c>
      <c r="G3054">
        <f t="shared" si="1096"/>
        <v>0</v>
      </c>
      <c r="H3054" s="4">
        <v>1.125</v>
      </c>
      <c r="I3054" s="4">
        <v>7</v>
      </c>
      <c r="L3054" s="18">
        <f t="shared" si="1097"/>
        <v>80</v>
      </c>
      <c r="M3054" s="18">
        <f t="shared" si="1098"/>
        <v>10</v>
      </c>
      <c r="N3054" s="18" t="e">
        <f t="shared" si="1099"/>
        <v>#DIV/0!</v>
      </c>
      <c r="O3054" s="18" t="e">
        <f t="shared" si="1100"/>
        <v>#DIV/0!</v>
      </c>
      <c r="P3054" s="4">
        <f t="shared" si="1101"/>
        <v>201112</v>
      </c>
      <c r="Q3054" s="23">
        <f t="shared" si="1102"/>
        <v>1.125</v>
      </c>
      <c r="R3054" s="23">
        <f t="shared" si="1103"/>
        <v>-8.1666666666666661</v>
      </c>
      <c r="S3054" s="22">
        <f t="shared" si="1104"/>
        <v>-7.0416666666666661</v>
      </c>
      <c r="T3054" s="5">
        <f t="shared" si="1105"/>
        <v>6.2222222222222223</v>
      </c>
      <c r="W3054" s="5">
        <f t="shared" si="1106"/>
        <v>0.125</v>
      </c>
      <c r="X3054" s="4">
        <f t="shared" si="1107"/>
        <v>-1</v>
      </c>
      <c r="AE3054" s="4" t="e">
        <f t="shared" si="1108"/>
        <v>#DIV/0!</v>
      </c>
    </row>
    <row r="3055" spans="1:31" x14ac:dyDescent="0.25">
      <c r="A3055" s="9">
        <v>40881</v>
      </c>
      <c r="B3055" s="1" t="s">
        <v>57</v>
      </c>
      <c r="C3055" s="1" t="s">
        <v>44</v>
      </c>
      <c r="D3055" s="1">
        <v>35</v>
      </c>
      <c r="E3055" s="1">
        <v>7</v>
      </c>
      <c r="F3055">
        <f t="shared" si="1095"/>
        <v>1</v>
      </c>
      <c r="G3055">
        <f t="shared" si="1096"/>
        <v>0</v>
      </c>
      <c r="H3055" s="4">
        <v>1.32258064516129</v>
      </c>
      <c r="I3055" s="4">
        <v>3.6</v>
      </c>
      <c r="L3055" s="18">
        <f t="shared" si="1097"/>
        <v>70</v>
      </c>
      <c r="M3055" s="18">
        <f t="shared" si="1098"/>
        <v>25</v>
      </c>
      <c r="N3055" s="18" t="e">
        <f t="shared" si="1099"/>
        <v>#DIV/0!</v>
      </c>
      <c r="O3055" s="18" t="e">
        <f t="shared" si="1100"/>
        <v>#DIV/0!</v>
      </c>
      <c r="P3055" s="4">
        <f t="shared" si="1101"/>
        <v>201112</v>
      </c>
      <c r="Q3055" s="23">
        <f t="shared" si="1102"/>
        <v>1.32258064516129</v>
      </c>
      <c r="R3055" s="23">
        <f t="shared" si="1103"/>
        <v>-3.4846153846153873</v>
      </c>
      <c r="S3055" s="22">
        <f t="shared" si="1104"/>
        <v>-2.1620347394540973</v>
      </c>
      <c r="T3055" s="5">
        <f t="shared" si="1105"/>
        <v>2.7219512195121958</v>
      </c>
      <c r="W3055" s="5">
        <f t="shared" si="1106"/>
        <v>0.32258064516129004</v>
      </c>
      <c r="X3055" s="4">
        <f t="shared" si="1107"/>
        <v>-1</v>
      </c>
      <c r="AE3055" s="4" t="e">
        <f t="shared" si="1108"/>
        <v>#DIV/0!</v>
      </c>
    </row>
    <row r="3056" spans="1:31" x14ac:dyDescent="0.25">
      <c r="A3056" s="9">
        <v>40881</v>
      </c>
      <c r="B3056" s="1" t="s">
        <v>34</v>
      </c>
      <c r="C3056" s="1" t="s">
        <v>62</v>
      </c>
      <c r="D3056" s="1">
        <v>35</v>
      </c>
      <c r="E3056" s="1">
        <v>38</v>
      </c>
      <c r="F3056">
        <f t="shared" si="1095"/>
        <v>0</v>
      </c>
      <c r="G3056">
        <f t="shared" si="1096"/>
        <v>1</v>
      </c>
      <c r="H3056" s="4">
        <v>3.5</v>
      </c>
      <c r="I3056" s="4">
        <v>1.3333333333333299</v>
      </c>
      <c r="L3056" s="18">
        <f t="shared" si="1097"/>
        <v>20</v>
      </c>
      <c r="M3056" s="18">
        <f t="shared" si="1098"/>
        <v>75</v>
      </c>
      <c r="N3056" s="18" t="e">
        <f t="shared" si="1099"/>
        <v>#DIV/0!</v>
      </c>
      <c r="O3056" s="18" t="e">
        <f t="shared" si="1100"/>
        <v>#DIV/0!</v>
      </c>
      <c r="P3056" s="4">
        <f t="shared" si="1101"/>
        <v>201112</v>
      </c>
      <c r="Q3056" s="23">
        <f t="shared" si="1102"/>
        <v>2.6250000000000067</v>
      </c>
      <c r="R3056" s="23">
        <f t="shared" si="1103"/>
        <v>-3.4000000000000306</v>
      </c>
      <c r="S3056" s="22">
        <f t="shared" si="1104"/>
        <v>-0.77500000000002389</v>
      </c>
      <c r="T3056" s="5">
        <f t="shared" si="1105"/>
        <v>0.38095238095237999</v>
      </c>
      <c r="W3056" s="5">
        <f t="shared" si="1106"/>
        <v>-1</v>
      </c>
      <c r="X3056" s="4">
        <f t="shared" si="1107"/>
        <v>-1</v>
      </c>
      <c r="AE3056" s="4" t="e">
        <f t="shared" si="1108"/>
        <v>#DIV/0!</v>
      </c>
    </row>
    <row r="3057" spans="1:31" x14ac:dyDescent="0.25">
      <c r="A3057" s="9">
        <v>40881</v>
      </c>
      <c r="B3057" s="1" t="s">
        <v>42</v>
      </c>
      <c r="C3057" s="1" t="s">
        <v>33</v>
      </c>
      <c r="D3057" s="1">
        <v>31</v>
      </c>
      <c r="E3057" s="1">
        <v>17</v>
      </c>
      <c r="F3057">
        <f t="shared" si="1095"/>
        <v>1</v>
      </c>
      <c r="G3057">
        <f t="shared" si="1096"/>
        <v>0</v>
      </c>
      <c r="H3057" s="4">
        <v>1.24390243902439</v>
      </c>
      <c r="I3057" s="4">
        <v>4.4000000000000004</v>
      </c>
      <c r="L3057" s="18">
        <f t="shared" si="1097"/>
        <v>80</v>
      </c>
      <c r="M3057" s="18">
        <f t="shared" si="1098"/>
        <v>20</v>
      </c>
      <c r="N3057" s="18" t="e">
        <f t="shared" si="1099"/>
        <v>#DIV/0!</v>
      </c>
      <c r="O3057" s="18" t="e">
        <f t="shared" si="1100"/>
        <v>#DIV/0!</v>
      </c>
      <c r="P3057" s="4">
        <f t="shared" si="1101"/>
        <v>201112</v>
      </c>
      <c r="Q3057" s="23">
        <f t="shared" si="1102"/>
        <v>1.24390243902439</v>
      </c>
      <c r="R3057" s="23">
        <f t="shared" si="1103"/>
        <v>-4.3941176470588275</v>
      </c>
      <c r="S3057" s="22">
        <f t="shared" si="1104"/>
        <v>-3.1502152080344374</v>
      </c>
      <c r="T3057" s="5">
        <f t="shared" si="1105"/>
        <v>3.5372549019607851</v>
      </c>
      <c r="W3057" s="5">
        <f t="shared" si="1106"/>
        <v>0.24390243902439002</v>
      </c>
      <c r="X3057" s="4">
        <f t="shared" si="1107"/>
        <v>-1</v>
      </c>
      <c r="AE3057" s="4" t="e">
        <f t="shared" si="1108"/>
        <v>#DIV/0!</v>
      </c>
    </row>
    <row r="3058" spans="1:31" x14ac:dyDescent="0.25">
      <c r="A3058" s="9">
        <v>40881</v>
      </c>
      <c r="B3058" s="1" t="s">
        <v>52</v>
      </c>
      <c r="C3058" s="1" t="s">
        <v>36</v>
      </c>
      <c r="D3058" s="1">
        <v>31</v>
      </c>
      <c r="E3058" s="1">
        <v>24</v>
      </c>
      <c r="F3058">
        <f t="shared" si="1095"/>
        <v>1</v>
      </c>
      <c r="G3058">
        <f t="shared" si="1096"/>
        <v>0</v>
      </c>
      <c r="H3058" s="4">
        <v>1.0370370370370401</v>
      </c>
      <c r="I3058" s="4">
        <v>17</v>
      </c>
      <c r="L3058" s="18">
        <f t="shared" si="1097"/>
        <v>90</v>
      </c>
      <c r="M3058" s="18">
        <f t="shared" si="1098"/>
        <v>5</v>
      </c>
      <c r="N3058" s="18" t="e">
        <f t="shared" si="1099"/>
        <v>#DIV/0!</v>
      </c>
      <c r="O3058" s="18" t="e">
        <f t="shared" si="1100"/>
        <v>#DIV/0!</v>
      </c>
      <c r="P3058" s="4">
        <f t="shared" si="1101"/>
        <v>201112</v>
      </c>
      <c r="Q3058" s="23">
        <f t="shared" si="1102"/>
        <v>1.0370370370370401</v>
      </c>
      <c r="R3058" s="23">
        <f t="shared" si="1103"/>
        <v>-27.062499999997776</v>
      </c>
      <c r="S3058" s="22">
        <f t="shared" si="1104"/>
        <v>-26.025462962960734</v>
      </c>
      <c r="T3058" s="5">
        <f t="shared" si="1105"/>
        <v>16.392857142857096</v>
      </c>
      <c r="W3058" s="5">
        <f t="shared" si="1106"/>
        <v>3.7037037037040088E-2</v>
      </c>
      <c r="X3058" s="4">
        <f t="shared" si="1107"/>
        <v>-1</v>
      </c>
      <c r="AE3058" s="4" t="e">
        <f t="shared" si="1108"/>
        <v>#DIV/0!</v>
      </c>
    </row>
    <row r="3059" spans="1:31" x14ac:dyDescent="0.25">
      <c r="A3059" s="9">
        <v>40881</v>
      </c>
      <c r="B3059" s="1" t="s">
        <v>60</v>
      </c>
      <c r="C3059" s="1" t="s">
        <v>35</v>
      </c>
      <c r="D3059" s="1">
        <v>32</v>
      </c>
      <c r="E3059" s="1">
        <v>35</v>
      </c>
      <c r="F3059">
        <f t="shared" si="1095"/>
        <v>0</v>
      </c>
      <c r="G3059">
        <f t="shared" si="1096"/>
        <v>1</v>
      </c>
      <c r="H3059" s="4">
        <v>1.8333333333333299</v>
      </c>
      <c r="I3059" s="4">
        <v>2</v>
      </c>
      <c r="L3059" s="18">
        <f t="shared" si="1097"/>
        <v>50</v>
      </c>
      <c r="M3059" s="18">
        <f t="shared" si="1098"/>
        <v>50</v>
      </c>
      <c r="N3059" s="18" t="e">
        <f t="shared" si="1099"/>
        <v>#DIV/0!</v>
      </c>
      <c r="O3059" s="18" t="e">
        <f t="shared" si="1100"/>
        <v>#DIV/0!</v>
      </c>
      <c r="P3059" s="4">
        <f t="shared" si="1101"/>
        <v>201112</v>
      </c>
      <c r="Q3059" s="23">
        <f t="shared" si="1102"/>
        <v>0.91666666666666496</v>
      </c>
      <c r="R3059" s="23">
        <f t="shared" si="1103"/>
        <v>-2.2000000000000046</v>
      </c>
      <c r="S3059" s="22">
        <f t="shared" si="1104"/>
        <v>-1.2833333333333397</v>
      </c>
      <c r="T3059" s="5">
        <f t="shared" si="1105"/>
        <v>1.0909090909090928</v>
      </c>
      <c r="W3059" s="5">
        <f t="shared" si="1106"/>
        <v>-1</v>
      </c>
      <c r="X3059" s="4">
        <f t="shared" si="1107"/>
        <v>-1</v>
      </c>
      <c r="AE3059" s="4" t="e">
        <f t="shared" si="1108"/>
        <v>#DIV/0!</v>
      </c>
    </row>
    <row r="3060" spans="1:31" x14ac:dyDescent="0.25">
      <c r="A3060" s="9">
        <v>40881</v>
      </c>
      <c r="B3060" s="1" t="s">
        <v>51</v>
      </c>
      <c r="C3060" s="1" t="s">
        <v>54</v>
      </c>
      <c r="D3060" s="1">
        <v>34</v>
      </c>
      <c r="E3060" s="1">
        <v>14</v>
      </c>
      <c r="F3060">
        <f t="shared" si="1095"/>
        <v>1</v>
      </c>
      <c r="G3060">
        <f t="shared" si="1096"/>
        <v>0</v>
      </c>
      <c r="H3060" s="4">
        <v>1.5714285714285698</v>
      </c>
      <c r="I3060" s="4">
        <v>2.5499999999999998</v>
      </c>
      <c r="L3060" s="18">
        <f t="shared" si="1097"/>
        <v>60</v>
      </c>
      <c r="M3060" s="18">
        <f t="shared" si="1098"/>
        <v>35</v>
      </c>
      <c r="N3060" s="18" t="e">
        <f t="shared" si="1099"/>
        <v>#DIV/0!</v>
      </c>
      <c r="O3060" s="18" t="e">
        <f t="shared" si="1100"/>
        <v>#DIV/0!</v>
      </c>
      <c r="P3060" s="4">
        <f t="shared" si="1101"/>
        <v>201112</v>
      </c>
      <c r="Q3060" s="23">
        <f t="shared" si="1102"/>
        <v>1.5714285714285698</v>
      </c>
      <c r="R3060" s="23">
        <f t="shared" si="1103"/>
        <v>-2.3951612903225854</v>
      </c>
      <c r="S3060" s="22">
        <f t="shared" si="1104"/>
        <v>-0.82373271889401556</v>
      </c>
      <c r="T3060" s="5">
        <f t="shared" si="1105"/>
        <v>1.6227272727272744</v>
      </c>
      <c r="W3060" s="5">
        <f t="shared" si="1106"/>
        <v>0.57142857142856984</v>
      </c>
      <c r="X3060" s="4">
        <f t="shared" si="1107"/>
        <v>-1</v>
      </c>
      <c r="AE3060" s="4" t="e">
        <f t="shared" si="1108"/>
        <v>#DIV/0!</v>
      </c>
    </row>
    <row r="3061" spans="1:31" x14ac:dyDescent="0.25">
      <c r="A3061" s="9">
        <v>40881</v>
      </c>
      <c r="B3061" s="1" t="s">
        <v>47</v>
      </c>
      <c r="C3061" s="1" t="s">
        <v>41</v>
      </c>
      <c r="D3061" s="1">
        <v>17</v>
      </c>
      <c r="E3061" s="1">
        <v>10</v>
      </c>
      <c r="F3061">
        <f t="shared" si="1095"/>
        <v>1</v>
      </c>
      <c r="G3061">
        <f t="shared" si="1096"/>
        <v>0</v>
      </c>
      <c r="H3061" s="4">
        <v>2.1</v>
      </c>
      <c r="I3061" s="4">
        <v>1.7692307692307701</v>
      </c>
      <c r="L3061" s="18">
        <f t="shared" si="1097"/>
        <v>40</v>
      </c>
      <c r="M3061" s="18">
        <f t="shared" si="1098"/>
        <v>55</v>
      </c>
      <c r="N3061" s="18" t="e">
        <f t="shared" si="1099"/>
        <v>#DIV/0!</v>
      </c>
      <c r="O3061" s="18" t="e">
        <f t="shared" si="1100"/>
        <v>#DIV/0!</v>
      </c>
      <c r="P3061" s="4">
        <f t="shared" si="1101"/>
        <v>201112</v>
      </c>
      <c r="Q3061" s="23">
        <f t="shared" si="1102"/>
        <v>2.1</v>
      </c>
      <c r="R3061" s="23">
        <f t="shared" si="1103"/>
        <v>-2.2090909090909077</v>
      </c>
      <c r="S3061" s="22">
        <f t="shared" si="1104"/>
        <v>-0.10909090909090757</v>
      </c>
      <c r="T3061" s="5">
        <f t="shared" si="1105"/>
        <v>0.84249084249084283</v>
      </c>
      <c r="W3061" s="5">
        <f t="shared" si="1106"/>
        <v>1.1000000000000001</v>
      </c>
      <c r="X3061" s="4">
        <f t="shared" si="1107"/>
        <v>-1</v>
      </c>
      <c r="AE3061" s="4" t="e">
        <f t="shared" si="1108"/>
        <v>#DIV/0!</v>
      </c>
    </row>
    <row r="3062" spans="1:31" x14ac:dyDescent="0.25">
      <c r="A3062" s="9">
        <v>40881</v>
      </c>
      <c r="B3062" s="1" t="s">
        <v>58</v>
      </c>
      <c r="C3062" s="1" t="s">
        <v>43</v>
      </c>
      <c r="D3062" s="1">
        <v>10</v>
      </c>
      <c r="E3062" s="1">
        <v>24</v>
      </c>
      <c r="F3062">
        <f t="shared" si="1095"/>
        <v>0</v>
      </c>
      <c r="G3062">
        <f t="shared" si="1096"/>
        <v>1</v>
      </c>
      <c r="H3062" s="4">
        <v>3.7</v>
      </c>
      <c r="I3062" s="4">
        <v>1.3030303030303001</v>
      </c>
      <c r="L3062" s="18">
        <f t="shared" si="1097"/>
        <v>20</v>
      </c>
      <c r="M3062" s="18">
        <f t="shared" si="1098"/>
        <v>75</v>
      </c>
      <c r="N3062" s="18" t="e">
        <f t="shared" si="1099"/>
        <v>#DIV/0!</v>
      </c>
      <c r="O3062" s="18" t="e">
        <f t="shared" si="1100"/>
        <v>#DIV/0!</v>
      </c>
      <c r="P3062" s="4">
        <f t="shared" si="1101"/>
        <v>201112</v>
      </c>
      <c r="Q3062" s="23">
        <f t="shared" si="1102"/>
        <v>2.8395348837209369</v>
      </c>
      <c r="R3062" s="23">
        <f t="shared" si="1103"/>
        <v>-3.670370370370402</v>
      </c>
      <c r="S3062" s="22">
        <f t="shared" si="1104"/>
        <v>-0.83083548664946516</v>
      </c>
      <c r="T3062" s="5">
        <f t="shared" si="1105"/>
        <v>0.35217035217035136</v>
      </c>
      <c r="W3062" s="5">
        <f t="shared" si="1106"/>
        <v>-1</v>
      </c>
      <c r="X3062" s="4">
        <f t="shared" si="1107"/>
        <v>-1</v>
      </c>
      <c r="AE3062" s="4" t="e">
        <f t="shared" si="1108"/>
        <v>#DIV/0!</v>
      </c>
    </row>
    <row r="3063" spans="1:31" x14ac:dyDescent="0.25">
      <c r="A3063" s="9">
        <v>40881</v>
      </c>
      <c r="B3063" s="1" t="s">
        <v>45</v>
      </c>
      <c r="C3063" s="1" t="s">
        <v>49</v>
      </c>
      <c r="D3063" s="1">
        <v>3</v>
      </c>
      <c r="E3063" s="1">
        <v>10</v>
      </c>
      <c r="F3063">
        <f t="shared" si="1095"/>
        <v>0</v>
      </c>
      <c r="G3063">
        <f t="shared" si="1096"/>
        <v>1</v>
      </c>
      <c r="H3063" s="4">
        <v>1.24390243902439</v>
      </c>
      <c r="I3063" s="4">
        <v>4.4000000000000004</v>
      </c>
      <c r="L3063" s="18">
        <f t="shared" si="1097"/>
        <v>80</v>
      </c>
      <c r="M3063" s="18">
        <f t="shared" si="1098"/>
        <v>20</v>
      </c>
      <c r="N3063" s="18" t="e">
        <f t="shared" si="1099"/>
        <v>#DIV/0!</v>
      </c>
      <c r="O3063" s="18" t="e">
        <f t="shared" si="1100"/>
        <v>#DIV/0!</v>
      </c>
      <c r="P3063" s="4">
        <f t="shared" si="1101"/>
        <v>201112</v>
      </c>
      <c r="Q3063" s="23">
        <f t="shared" si="1102"/>
        <v>0.28270509977827041</v>
      </c>
      <c r="R3063" s="23">
        <f t="shared" si="1103"/>
        <v>-4.3941176470588275</v>
      </c>
      <c r="S3063" s="22">
        <f t="shared" si="1104"/>
        <v>-4.1114125472805574</v>
      </c>
      <c r="T3063" s="5">
        <f t="shared" si="1105"/>
        <v>3.5372549019607851</v>
      </c>
      <c r="W3063" s="5">
        <f t="shared" si="1106"/>
        <v>-1</v>
      </c>
      <c r="X3063" s="4">
        <f t="shared" si="1107"/>
        <v>-1</v>
      </c>
      <c r="AE3063" s="4" t="e">
        <f t="shared" si="1108"/>
        <v>#DIV/0!</v>
      </c>
    </row>
    <row r="3064" spans="1:31" x14ac:dyDescent="0.25">
      <c r="A3064" s="9">
        <v>40881</v>
      </c>
      <c r="B3064" s="1" t="s">
        <v>46</v>
      </c>
      <c r="C3064" s="1" t="s">
        <v>50</v>
      </c>
      <c r="D3064" s="1">
        <v>17</v>
      </c>
      <c r="E3064" s="1">
        <v>23</v>
      </c>
      <c r="F3064">
        <f t="shared" si="1095"/>
        <v>0</v>
      </c>
      <c r="G3064">
        <f t="shared" si="1096"/>
        <v>1</v>
      </c>
      <c r="H3064" s="4">
        <v>1.8333333333333299</v>
      </c>
      <c r="I3064" s="4">
        <v>2</v>
      </c>
      <c r="L3064" s="18">
        <f t="shared" si="1097"/>
        <v>50</v>
      </c>
      <c r="M3064" s="18">
        <f t="shared" si="1098"/>
        <v>50</v>
      </c>
      <c r="N3064" s="18" t="e">
        <f t="shared" si="1099"/>
        <v>#DIV/0!</v>
      </c>
      <c r="O3064" s="18" t="e">
        <f t="shared" si="1100"/>
        <v>#DIV/0!</v>
      </c>
      <c r="P3064" s="4">
        <f t="shared" si="1101"/>
        <v>201112</v>
      </c>
      <c r="Q3064" s="23">
        <f t="shared" si="1102"/>
        <v>0.91666666666666496</v>
      </c>
      <c r="R3064" s="23">
        <f t="shared" si="1103"/>
        <v>-2.2000000000000046</v>
      </c>
      <c r="S3064" s="22">
        <f t="shared" si="1104"/>
        <v>-1.2833333333333397</v>
      </c>
      <c r="T3064" s="5">
        <f t="shared" si="1105"/>
        <v>1.0909090909090928</v>
      </c>
      <c r="W3064" s="5">
        <f t="shared" si="1106"/>
        <v>-1</v>
      </c>
      <c r="X3064" s="4">
        <f t="shared" si="1107"/>
        <v>-1</v>
      </c>
      <c r="AE3064" s="4" t="e">
        <f t="shared" si="1108"/>
        <v>#DIV/0!</v>
      </c>
    </row>
    <row r="3065" spans="1:31" x14ac:dyDescent="0.25">
      <c r="A3065" s="9">
        <v>40881</v>
      </c>
      <c r="B3065" s="1" t="s">
        <v>63</v>
      </c>
      <c r="C3065" s="1" t="s">
        <v>37</v>
      </c>
      <c r="D3065" s="1">
        <v>19</v>
      </c>
      <c r="E3065" s="1">
        <v>13</v>
      </c>
      <c r="F3065">
        <f t="shared" si="1095"/>
        <v>1</v>
      </c>
      <c r="G3065">
        <f t="shared" si="1096"/>
        <v>0</v>
      </c>
      <c r="H3065" s="4">
        <v>2.75</v>
      </c>
      <c r="I3065" s="4">
        <v>1.47619047619048</v>
      </c>
      <c r="L3065" s="18">
        <f t="shared" si="1097"/>
        <v>30</v>
      </c>
      <c r="M3065" s="18">
        <f t="shared" si="1098"/>
        <v>65</v>
      </c>
      <c r="N3065" s="18" t="e">
        <f t="shared" si="1099"/>
        <v>#DIV/0!</v>
      </c>
      <c r="O3065" s="18" t="e">
        <f t="shared" si="1100"/>
        <v>#DIV/0!</v>
      </c>
      <c r="P3065" s="4">
        <f t="shared" si="1101"/>
        <v>201112</v>
      </c>
      <c r="Q3065" s="23">
        <f t="shared" si="1102"/>
        <v>2.75</v>
      </c>
      <c r="R3065" s="23">
        <f t="shared" si="1103"/>
        <v>-2.6714285714285539</v>
      </c>
      <c r="S3065" s="22">
        <f t="shared" si="1104"/>
        <v>7.8571428571446056E-2</v>
      </c>
      <c r="T3065" s="5">
        <f t="shared" si="1105"/>
        <v>0.53679653679653816</v>
      </c>
      <c r="W3065" s="5">
        <f t="shared" si="1106"/>
        <v>1.75</v>
      </c>
      <c r="X3065" s="4">
        <f t="shared" si="1107"/>
        <v>-1</v>
      </c>
      <c r="AE3065" s="4" t="e">
        <f t="shared" si="1108"/>
        <v>#DIV/0!</v>
      </c>
    </row>
    <row r="3066" spans="1:31" x14ac:dyDescent="0.25">
      <c r="A3066" s="9">
        <v>40878</v>
      </c>
      <c r="B3066" s="1" t="s">
        <v>61</v>
      </c>
      <c r="C3066" s="1" t="s">
        <v>55</v>
      </c>
      <c r="D3066" s="1">
        <v>31</v>
      </c>
      <c r="E3066" s="1">
        <v>14</v>
      </c>
      <c r="F3066">
        <f t="shared" si="1095"/>
        <v>1</v>
      </c>
      <c r="G3066">
        <f t="shared" si="1096"/>
        <v>0</v>
      </c>
      <c r="H3066" s="4">
        <v>2.4</v>
      </c>
      <c r="I3066" s="4">
        <v>1.625</v>
      </c>
      <c r="L3066" s="18">
        <f t="shared" si="1097"/>
        <v>40</v>
      </c>
      <c r="M3066" s="18">
        <f t="shared" si="1098"/>
        <v>60</v>
      </c>
      <c r="N3066" s="18" t="e">
        <f t="shared" si="1099"/>
        <v>#DIV/0!</v>
      </c>
      <c r="O3066" s="18" t="e">
        <f t="shared" si="1100"/>
        <v>#DIV/0!</v>
      </c>
      <c r="P3066" s="4">
        <f t="shared" si="1101"/>
        <v>201112</v>
      </c>
      <c r="Q3066" s="23">
        <f t="shared" si="1102"/>
        <v>2.4</v>
      </c>
      <c r="R3066" s="23">
        <f t="shared" si="1103"/>
        <v>-2.3142857142857145</v>
      </c>
      <c r="S3066" s="22">
        <f t="shared" si="1104"/>
        <v>8.571428571428541E-2</v>
      </c>
      <c r="T3066" s="5">
        <f t="shared" si="1105"/>
        <v>0.67708333333333337</v>
      </c>
      <c r="W3066" s="5">
        <f t="shared" si="1106"/>
        <v>1.4</v>
      </c>
      <c r="X3066" s="4">
        <f t="shared" si="1107"/>
        <v>-1</v>
      </c>
      <c r="AE3066" s="4" t="e">
        <f t="shared" si="1108"/>
        <v>#DIV/0!</v>
      </c>
    </row>
    <row r="3067" spans="1:31" x14ac:dyDescent="0.25">
      <c r="A3067" s="9">
        <v>40875</v>
      </c>
      <c r="B3067" s="1" t="s">
        <v>42</v>
      </c>
      <c r="C3067" s="1" t="s">
        <v>34</v>
      </c>
      <c r="D3067" s="1">
        <v>49</v>
      </c>
      <c r="E3067" s="1">
        <v>24</v>
      </c>
      <c r="F3067">
        <f t="shared" si="1095"/>
        <v>1</v>
      </c>
      <c r="G3067">
        <f t="shared" si="1096"/>
        <v>0</v>
      </c>
      <c r="H3067" s="4">
        <v>1.29411764705882</v>
      </c>
      <c r="I3067" s="4">
        <v>3.8</v>
      </c>
      <c r="L3067" s="18">
        <f t="shared" si="1097"/>
        <v>70</v>
      </c>
      <c r="M3067" s="18">
        <f t="shared" si="1098"/>
        <v>25</v>
      </c>
      <c r="N3067" s="18" t="e">
        <f t="shared" si="1099"/>
        <v>#DIV/0!</v>
      </c>
      <c r="O3067" s="18" t="e">
        <f t="shared" si="1100"/>
        <v>#DIV/0!</v>
      </c>
      <c r="P3067" s="4">
        <f t="shared" si="1101"/>
        <v>201111</v>
      </c>
      <c r="Q3067" s="23">
        <f t="shared" si="1102"/>
        <v>1.29411764705882</v>
      </c>
      <c r="R3067" s="23">
        <f t="shared" si="1103"/>
        <v>-3.7571428571428975</v>
      </c>
      <c r="S3067" s="22">
        <f t="shared" si="1104"/>
        <v>-2.4630252100840773</v>
      </c>
      <c r="T3067" s="5">
        <f t="shared" si="1105"/>
        <v>2.9363636363636441</v>
      </c>
      <c r="W3067" s="5">
        <f t="shared" si="1106"/>
        <v>0.29411764705882004</v>
      </c>
      <c r="X3067" s="4">
        <f t="shared" si="1107"/>
        <v>-1</v>
      </c>
      <c r="AE3067" s="4" t="e">
        <f t="shared" si="1108"/>
        <v>#DIV/0!</v>
      </c>
    </row>
    <row r="3068" spans="1:31" x14ac:dyDescent="0.25">
      <c r="A3068" s="9">
        <v>40874</v>
      </c>
      <c r="B3068" s="1" t="s">
        <v>50</v>
      </c>
      <c r="C3068" s="1" t="s">
        <v>39</v>
      </c>
      <c r="D3068" s="1">
        <v>23</v>
      </c>
      <c r="E3068" s="1">
        <v>17</v>
      </c>
      <c r="F3068">
        <f t="shared" si="1095"/>
        <v>1</v>
      </c>
      <c r="G3068">
        <f t="shared" si="1096"/>
        <v>0</v>
      </c>
      <c r="H3068" s="4">
        <v>1.6451612903225801</v>
      </c>
      <c r="I3068" s="4">
        <v>2.35</v>
      </c>
      <c r="L3068" s="18">
        <f t="shared" si="1097"/>
        <v>60</v>
      </c>
      <c r="M3068" s="18">
        <f t="shared" si="1098"/>
        <v>40</v>
      </c>
      <c r="N3068" s="18" t="e">
        <f t="shared" si="1099"/>
        <v>#DIV/0!</v>
      </c>
      <c r="O3068" s="18" t="e">
        <f t="shared" si="1100"/>
        <v>#DIV/0!</v>
      </c>
      <c r="P3068" s="4">
        <f t="shared" si="1101"/>
        <v>201111</v>
      </c>
      <c r="Q3068" s="23">
        <f t="shared" si="1102"/>
        <v>1.6451612903225801</v>
      </c>
      <c r="R3068" s="23">
        <f t="shared" si="1103"/>
        <v>-2.2907407407407421</v>
      </c>
      <c r="S3068" s="22">
        <f t="shared" si="1104"/>
        <v>-0.645579450418162</v>
      </c>
      <c r="T3068" s="5">
        <f t="shared" si="1105"/>
        <v>1.4284313725490201</v>
      </c>
      <c r="W3068" s="5">
        <f t="shared" si="1106"/>
        <v>0.64516129032258007</v>
      </c>
      <c r="X3068" s="4">
        <f t="shared" si="1107"/>
        <v>-1</v>
      </c>
      <c r="AE3068" s="4" t="e">
        <f t="shared" si="1108"/>
        <v>#DIV/0!</v>
      </c>
    </row>
    <row r="3069" spans="1:31" x14ac:dyDescent="0.25">
      <c r="A3069" s="9">
        <v>40874</v>
      </c>
      <c r="B3069" s="1" t="s">
        <v>59</v>
      </c>
      <c r="C3069" s="1" t="s">
        <v>63</v>
      </c>
      <c r="D3069" s="1">
        <v>20</v>
      </c>
      <c r="E3069" s="1">
        <v>23</v>
      </c>
      <c r="F3069">
        <f t="shared" si="1095"/>
        <v>0</v>
      </c>
      <c r="G3069">
        <f t="shared" si="1096"/>
        <v>1</v>
      </c>
      <c r="H3069" s="4">
        <v>1.74074074074074</v>
      </c>
      <c r="I3069" s="4">
        <v>2.15</v>
      </c>
      <c r="L3069" s="18">
        <f t="shared" si="1097"/>
        <v>50</v>
      </c>
      <c r="M3069" s="18">
        <f t="shared" si="1098"/>
        <v>45</v>
      </c>
      <c r="N3069" s="18" t="e">
        <f t="shared" si="1099"/>
        <v>#DIV/0!</v>
      </c>
      <c r="O3069" s="18" t="e">
        <f t="shared" si="1100"/>
        <v>#DIV/0!</v>
      </c>
      <c r="P3069" s="4">
        <f t="shared" si="1101"/>
        <v>201111</v>
      </c>
      <c r="Q3069" s="23">
        <f t="shared" si="1102"/>
        <v>0.80964685615848375</v>
      </c>
      <c r="R3069" s="23">
        <f t="shared" si="1103"/>
        <v>-2.2195652173913056</v>
      </c>
      <c r="S3069" s="22">
        <f t="shared" si="1104"/>
        <v>-1.4099183612328219</v>
      </c>
      <c r="T3069" s="5">
        <f t="shared" si="1105"/>
        <v>1.2351063829787239</v>
      </c>
      <c r="W3069" s="5">
        <f t="shared" si="1106"/>
        <v>-1</v>
      </c>
      <c r="X3069" s="4">
        <f t="shared" si="1107"/>
        <v>-1</v>
      </c>
      <c r="AE3069" s="4" t="e">
        <f t="shared" si="1108"/>
        <v>#DIV/0!</v>
      </c>
    </row>
    <row r="3070" spans="1:31" x14ac:dyDescent="0.25">
      <c r="A3070" s="9">
        <v>40874</v>
      </c>
      <c r="B3070" s="1" t="s">
        <v>61</v>
      </c>
      <c r="C3070" s="1" t="s">
        <v>48</v>
      </c>
      <c r="D3070" s="1">
        <v>17</v>
      </c>
      <c r="E3070" s="1">
        <v>23</v>
      </c>
      <c r="F3070">
        <f t="shared" si="1095"/>
        <v>0</v>
      </c>
      <c r="G3070">
        <f t="shared" si="1096"/>
        <v>1</v>
      </c>
      <c r="H3070" s="4">
        <v>1.6451612903225801</v>
      </c>
      <c r="I3070" s="4">
        <v>2.35</v>
      </c>
      <c r="L3070" s="18">
        <f t="shared" si="1097"/>
        <v>60</v>
      </c>
      <c r="M3070" s="18">
        <f t="shared" si="1098"/>
        <v>40</v>
      </c>
      <c r="N3070" s="18" t="e">
        <f t="shared" si="1099"/>
        <v>#DIV/0!</v>
      </c>
      <c r="O3070" s="18" t="e">
        <f t="shared" si="1100"/>
        <v>#DIV/0!</v>
      </c>
      <c r="P3070" s="4">
        <f t="shared" si="1101"/>
        <v>201111</v>
      </c>
      <c r="Q3070" s="23">
        <f t="shared" si="1102"/>
        <v>0.70006863417982124</v>
      </c>
      <c r="R3070" s="23">
        <f t="shared" si="1103"/>
        <v>-2.2907407407407421</v>
      </c>
      <c r="S3070" s="22">
        <f t="shared" si="1104"/>
        <v>-1.5906721065609208</v>
      </c>
      <c r="T3070" s="5">
        <f t="shared" si="1105"/>
        <v>1.4284313725490201</v>
      </c>
      <c r="W3070" s="5">
        <f t="shared" si="1106"/>
        <v>-1</v>
      </c>
      <c r="X3070" s="4">
        <f t="shared" si="1107"/>
        <v>-1</v>
      </c>
      <c r="AE3070" s="4" t="e">
        <f t="shared" si="1108"/>
        <v>#DIV/0!</v>
      </c>
    </row>
    <row r="3071" spans="1:31" x14ac:dyDescent="0.25">
      <c r="A3071" s="9">
        <v>40874</v>
      </c>
      <c r="B3071" s="1" t="s">
        <v>64</v>
      </c>
      <c r="C3071" s="1" t="s">
        <v>35</v>
      </c>
      <c r="D3071" s="1">
        <v>13</v>
      </c>
      <c r="E3071" s="1">
        <v>16</v>
      </c>
      <c r="F3071">
        <f t="shared" si="1095"/>
        <v>0</v>
      </c>
      <c r="G3071">
        <f t="shared" si="1096"/>
        <v>1</v>
      </c>
      <c r="H3071" s="4">
        <v>1.4347826086956501</v>
      </c>
      <c r="I3071" s="4">
        <v>2.9</v>
      </c>
      <c r="L3071" s="18">
        <f t="shared" si="1097"/>
        <v>60</v>
      </c>
      <c r="M3071" s="18">
        <f t="shared" si="1098"/>
        <v>30</v>
      </c>
      <c r="N3071" s="18" t="e">
        <f t="shared" si="1099"/>
        <v>#DIV/0!</v>
      </c>
      <c r="O3071" s="18" t="e">
        <f t="shared" si="1100"/>
        <v>#DIV/0!</v>
      </c>
      <c r="P3071" s="4">
        <f t="shared" si="1101"/>
        <v>201111</v>
      </c>
      <c r="Q3071" s="23">
        <f t="shared" si="1102"/>
        <v>0.4947526236881552</v>
      </c>
      <c r="R3071" s="23">
        <f t="shared" si="1103"/>
        <v>-2.826315789473695</v>
      </c>
      <c r="S3071" s="22">
        <f t="shared" si="1104"/>
        <v>-2.33156316578554</v>
      </c>
      <c r="T3071" s="5">
        <f t="shared" si="1105"/>
        <v>2.0212121212121241</v>
      </c>
      <c r="W3071" s="5">
        <f t="shared" si="1106"/>
        <v>-1</v>
      </c>
      <c r="X3071" s="4">
        <f t="shared" si="1107"/>
        <v>-1</v>
      </c>
      <c r="AE3071" s="4" t="e">
        <f t="shared" si="1108"/>
        <v>#DIV/0!</v>
      </c>
    </row>
    <row r="3072" spans="1:31" x14ac:dyDescent="0.25">
      <c r="A3072" s="9">
        <v>40874</v>
      </c>
      <c r="B3072" s="1" t="s">
        <v>55</v>
      </c>
      <c r="C3072" s="1" t="s">
        <v>52</v>
      </c>
      <c r="D3072" s="1">
        <v>20</v>
      </c>
      <c r="E3072" s="1">
        <v>38</v>
      </c>
      <c r="F3072">
        <f t="shared" si="1095"/>
        <v>0</v>
      </c>
      <c r="G3072">
        <f t="shared" si="1096"/>
        <v>1</v>
      </c>
      <c r="H3072" s="4">
        <v>2.4</v>
      </c>
      <c r="I3072" s="4">
        <v>1.625</v>
      </c>
      <c r="L3072" s="18">
        <f t="shared" si="1097"/>
        <v>40</v>
      </c>
      <c r="M3072" s="18">
        <f t="shared" si="1098"/>
        <v>60</v>
      </c>
      <c r="N3072" s="18" t="e">
        <f t="shared" si="1099"/>
        <v>#DIV/0!</v>
      </c>
      <c r="O3072" s="18" t="e">
        <f t="shared" si="1100"/>
        <v>#DIV/0!</v>
      </c>
      <c r="P3072" s="4">
        <f t="shared" si="1101"/>
        <v>201111</v>
      </c>
      <c r="Q3072" s="23">
        <f t="shared" si="1102"/>
        <v>1.4769230769230768</v>
      </c>
      <c r="R3072" s="23">
        <f t="shared" si="1103"/>
        <v>-2.3142857142857145</v>
      </c>
      <c r="S3072" s="22">
        <f t="shared" si="1104"/>
        <v>-0.83736263736263772</v>
      </c>
      <c r="T3072" s="5">
        <f t="shared" si="1105"/>
        <v>0.67708333333333337</v>
      </c>
      <c r="W3072" s="5">
        <f t="shared" si="1106"/>
        <v>-1</v>
      </c>
      <c r="X3072" s="4">
        <f t="shared" si="1107"/>
        <v>-1</v>
      </c>
      <c r="AE3072" s="4" t="e">
        <f t="shared" si="1108"/>
        <v>#DIV/0!</v>
      </c>
    </row>
    <row r="3073" spans="1:31" x14ac:dyDescent="0.25">
      <c r="A3073" s="9">
        <v>40874</v>
      </c>
      <c r="B3073" s="1" t="s">
        <v>54</v>
      </c>
      <c r="C3073" s="1" t="s">
        <v>45</v>
      </c>
      <c r="D3073" s="1">
        <v>25</v>
      </c>
      <c r="E3073" s="1">
        <v>20</v>
      </c>
      <c r="F3073">
        <f t="shared" si="1095"/>
        <v>1</v>
      </c>
      <c r="G3073">
        <f t="shared" si="1096"/>
        <v>0</v>
      </c>
      <c r="H3073" s="4">
        <v>1.6666666666666701</v>
      </c>
      <c r="I3073" s="4">
        <v>2.2999999999999998</v>
      </c>
      <c r="L3073" s="18">
        <f t="shared" si="1097"/>
        <v>50</v>
      </c>
      <c r="M3073" s="18">
        <f t="shared" si="1098"/>
        <v>40</v>
      </c>
      <c r="N3073" s="18" t="e">
        <f t="shared" si="1099"/>
        <v>#DIV/0!</v>
      </c>
      <c r="O3073" s="18" t="e">
        <f t="shared" si="1100"/>
        <v>#DIV/0!</v>
      </c>
      <c r="P3073" s="4">
        <f t="shared" si="1101"/>
        <v>201111</v>
      </c>
      <c r="Q3073" s="23">
        <f t="shared" si="1102"/>
        <v>1.6666666666666701</v>
      </c>
      <c r="R3073" s="23">
        <f t="shared" si="1103"/>
        <v>-2.2692307692307621</v>
      </c>
      <c r="S3073" s="22">
        <f t="shared" si="1104"/>
        <v>-0.60256410256409199</v>
      </c>
      <c r="T3073" s="5">
        <f t="shared" si="1105"/>
        <v>1.379999999999997</v>
      </c>
      <c r="W3073" s="5">
        <f t="shared" si="1106"/>
        <v>0.66666666666667007</v>
      </c>
      <c r="X3073" s="4">
        <f t="shared" si="1107"/>
        <v>-1</v>
      </c>
      <c r="AE3073" s="4" t="e">
        <f t="shared" si="1108"/>
        <v>#DIV/0!</v>
      </c>
    </row>
    <row r="3074" spans="1:31" x14ac:dyDescent="0.25">
      <c r="A3074" s="9">
        <v>40874</v>
      </c>
      <c r="B3074" s="1" t="s">
        <v>53</v>
      </c>
      <c r="C3074" s="1" t="s">
        <v>46</v>
      </c>
      <c r="D3074" s="1">
        <v>28</v>
      </c>
      <c r="E3074" s="1">
        <v>24</v>
      </c>
      <c r="F3074">
        <f t="shared" si="1095"/>
        <v>1</v>
      </c>
      <c r="G3074">
        <f t="shared" si="1096"/>
        <v>0</v>
      </c>
      <c r="H3074" s="4">
        <v>1.2</v>
      </c>
      <c r="I3074" s="4">
        <v>5</v>
      </c>
      <c r="L3074" s="18">
        <f t="shared" si="1097"/>
        <v>80</v>
      </c>
      <c r="M3074" s="18">
        <f t="shared" si="1098"/>
        <v>20</v>
      </c>
      <c r="N3074" s="18" t="e">
        <f t="shared" si="1099"/>
        <v>#DIV/0!</v>
      </c>
      <c r="O3074" s="18" t="e">
        <f t="shared" si="1100"/>
        <v>#DIV/0!</v>
      </c>
      <c r="P3074" s="4">
        <f t="shared" si="1101"/>
        <v>201111</v>
      </c>
      <c r="Q3074" s="23">
        <f t="shared" si="1102"/>
        <v>1.2</v>
      </c>
      <c r="R3074" s="23">
        <f t="shared" si="1103"/>
        <v>-5.2500000000000009</v>
      </c>
      <c r="S3074" s="22">
        <f t="shared" si="1104"/>
        <v>-4.0500000000000007</v>
      </c>
      <c r="T3074" s="5">
        <f t="shared" si="1105"/>
        <v>4.166666666666667</v>
      </c>
      <c r="W3074" s="5">
        <f t="shared" si="1106"/>
        <v>0.19999999999999996</v>
      </c>
      <c r="X3074" s="4">
        <f t="shared" si="1107"/>
        <v>-1</v>
      </c>
      <c r="AE3074" s="4" t="e">
        <f t="shared" si="1108"/>
        <v>#DIV/0!</v>
      </c>
    </row>
    <row r="3075" spans="1:31" x14ac:dyDescent="0.25">
      <c r="A3075" s="9">
        <v>40874</v>
      </c>
      <c r="B3075" s="1" t="s">
        <v>49</v>
      </c>
      <c r="C3075" s="1" t="s">
        <v>57</v>
      </c>
      <c r="D3075" s="1">
        <v>9</v>
      </c>
      <c r="E3075" s="1">
        <v>13</v>
      </c>
      <c r="F3075">
        <f t="shared" ref="F3075:F3138" si="1109">IF(D3075&gt;E3075,1,0)</f>
        <v>0</v>
      </c>
      <c r="G3075">
        <f t="shared" ref="G3075:G3138" si="1110">IF(E3075&gt;D3075,1,0)</f>
        <v>1</v>
      </c>
      <c r="H3075" s="4">
        <v>6</v>
      </c>
      <c r="I3075" s="4">
        <v>1.1428571428571399</v>
      </c>
      <c r="L3075" s="18">
        <f t="shared" ref="L3075:L3138" si="1111">INT(100/H3075/10)*10</f>
        <v>10</v>
      </c>
      <c r="M3075" s="18">
        <f t="shared" ref="M3075:M3138" si="1112">INT(100/I3075/5)*5</f>
        <v>85</v>
      </c>
      <c r="N3075" s="18" t="e">
        <f t="shared" ref="N3075:N3138" si="1113">INT(100/J3075/5)*5</f>
        <v>#DIV/0!</v>
      </c>
      <c r="O3075" s="18" t="e">
        <f t="shared" ref="O3075:O3138" si="1114">INT(100/K3075/5)*5</f>
        <v>#DIV/0!</v>
      </c>
      <c r="P3075" s="4">
        <f t="shared" ref="P3075:P3138" si="1115">YEAR(A3075)*100+MONTH(A3075)</f>
        <v>201111</v>
      </c>
      <c r="Q3075" s="23">
        <f t="shared" ref="Q3075:Q3138" si="1116">IF(F3075=1,H3075,H3075/I3075)</f>
        <v>5.2500000000000133</v>
      </c>
      <c r="R3075" s="23">
        <f t="shared" ref="R3075:R3138" si="1117">-1/(H3075-1)-1/(I3075-1)</f>
        <v>-7.200000000000145</v>
      </c>
      <c r="S3075" s="22">
        <f t="shared" ref="S3075:S3138" si="1118">Q3075+R3075</f>
        <v>-1.9500000000001316</v>
      </c>
      <c r="T3075" s="5">
        <f t="shared" ref="T3075:T3138" si="1119">I3075/H3075</f>
        <v>0.19047619047618999</v>
      </c>
      <c r="W3075" s="5">
        <f t="shared" ref="W3075:W3138" si="1120">H3075*F3075-1</f>
        <v>-1</v>
      </c>
      <c r="X3075" s="4">
        <f t="shared" ref="X3075:X3138" si="1121">J3075*F3075-1</f>
        <v>-1</v>
      </c>
      <c r="AE3075" s="4" t="e">
        <f t="shared" ref="AE3075:AE3138" si="1122">(1/H3075-1/J3075)</f>
        <v>#DIV/0!</v>
      </c>
    </row>
    <row r="3076" spans="1:31" x14ac:dyDescent="0.25">
      <c r="A3076" s="9">
        <v>40874</v>
      </c>
      <c r="B3076" s="1" t="s">
        <v>56</v>
      </c>
      <c r="C3076" s="1" t="s">
        <v>47</v>
      </c>
      <c r="D3076" s="1">
        <v>13</v>
      </c>
      <c r="E3076" s="1">
        <v>20</v>
      </c>
      <c r="F3076">
        <f t="shared" si="1109"/>
        <v>0</v>
      </c>
      <c r="G3076">
        <f t="shared" si="1110"/>
        <v>1</v>
      </c>
      <c r="H3076" s="4">
        <v>3.5</v>
      </c>
      <c r="I3076" s="4">
        <v>1.3333333333333299</v>
      </c>
      <c r="L3076" s="18">
        <f t="shared" si="1111"/>
        <v>20</v>
      </c>
      <c r="M3076" s="18">
        <f t="shared" si="1112"/>
        <v>75</v>
      </c>
      <c r="N3076" s="18" t="e">
        <f t="shared" si="1113"/>
        <v>#DIV/0!</v>
      </c>
      <c r="O3076" s="18" t="e">
        <f t="shared" si="1114"/>
        <v>#DIV/0!</v>
      </c>
      <c r="P3076" s="4">
        <f t="shared" si="1115"/>
        <v>201111</v>
      </c>
      <c r="Q3076" s="23">
        <f t="shared" si="1116"/>
        <v>2.6250000000000067</v>
      </c>
      <c r="R3076" s="23">
        <f t="shared" si="1117"/>
        <v>-3.4000000000000306</v>
      </c>
      <c r="S3076" s="22">
        <f t="shared" si="1118"/>
        <v>-0.77500000000002389</v>
      </c>
      <c r="T3076" s="5">
        <f t="shared" si="1119"/>
        <v>0.38095238095237999</v>
      </c>
      <c r="W3076" s="5">
        <f t="shared" si="1120"/>
        <v>-1</v>
      </c>
      <c r="X3076" s="4">
        <f t="shared" si="1121"/>
        <v>-1</v>
      </c>
      <c r="AE3076" s="4" t="e">
        <f t="shared" si="1122"/>
        <v>#DIV/0!</v>
      </c>
    </row>
    <row r="3077" spans="1:31" x14ac:dyDescent="0.25">
      <c r="A3077" s="9">
        <v>40874</v>
      </c>
      <c r="B3077" s="1" t="s">
        <v>36</v>
      </c>
      <c r="C3077" s="1" t="s">
        <v>40</v>
      </c>
      <c r="D3077" s="1">
        <v>19</v>
      </c>
      <c r="E3077" s="1">
        <v>27</v>
      </c>
      <c r="F3077">
        <f t="shared" si="1109"/>
        <v>0</v>
      </c>
      <c r="G3077">
        <f t="shared" si="1110"/>
        <v>1</v>
      </c>
      <c r="H3077" s="4">
        <v>2.7</v>
      </c>
      <c r="I3077" s="4">
        <v>1.5</v>
      </c>
      <c r="L3077" s="18">
        <f t="shared" si="1111"/>
        <v>30</v>
      </c>
      <c r="M3077" s="18">
        <f t="shared" si="1112"/>
        <v>65</v>
      </c>
      <c r="N3077" s="18" t="e">
        <f t="shared" si="1113"/>
        <v>#DIV/0!</v>
      </c>
      <c r="O3077" s="18" t="e">
        <f t="shared" si="1114"/>
        <v>#DIV/0!</v>
      </c>
      <c r="P3077" s="4">
        <f t="shared" si="1115"/>
        <v>201111</v>
      </c>
      <c r="Q3077" s="23">
        <f t="shared" si="1116"/>
        <v>1.8</v>
      </c>
      <c r="R3077" s="23">
        <f t="shared" si="1117"/>
        <v>-2.5882352941176467</v>
      </c>
      <c r="S3077" s="22">
        <f t="shared" si="1118"/>
        <v>-0.7882352941176467</v>
      </c>
      <c r="T3077" s="5">
        <f t="shared" si="1119"/>
        <v>0.55555555555555547</v>
      </c>
      <c r="W3077" s="5">
        <f t="shared" si="1120"/>
        <v>-1</v>
      </c>
      <c r="X3077" s="4">
        <f t="shared" si="1121"/>
        <v>-1</v>
      </c>
      <c r="AE3077" s="4" t="e">
        <f t="shared" si="1122"/>
        <v>#DIV/0!</v>
      </c>
    </row>
    <row r="3078" spans="1:31" x14ac:dyDescent="0.25">
      <c r="A3078" s="9">
        <v>40874</v>
      </c>
      <c r="B3078" s="1" t="s">
        <v>44</v>
      </c>
      <c r="C3078" s="1" t="s">
        <v>58</v>
      </c>
      <c r="D3078" s="1">
        <v>23</v>
      </c>
      <c r="E3078" s="1">
        <v>20</v>
      </c>
      <c r="F3078">
        <f t="shared" si="1109"/>
        <v>1</v>
      </c>
      <c r="G3078">
        <f t="shared" si="1110"/>
        <v>0</v>
      </c>
      <c r="H3078" s="4">
        <v>1.3333333333333299</v>
      </c>
      <c r="I3078" s="4">
        <v>3.5</v>
      </c>
      <c r="L3078" s="18">
        <f t="shared" si="1111"/>
        <v>70</v>
      </c>
      <c r="M3078" s="18">
        <f t="shared" si="1112"/>
        <v>25</v>
      </c>
      <c r="N3078" s="18" t="e">
        <f t="shared" si="1113"/>
        <v>#DIV/0!</v>
      </c>
      <c r="O3078" s="18" t="e">
        <f t="shared" si="1114"/>
        <v>#DIV/0!</v>
      </c>
      <c r="P3078" s="4">
        <f t="shared" si="1115"/>
        <v>201111</v>
      </c>
      <c r="Q3078" s="23">
        <f t="shared" si="1116"/>
        <v>1.3333333333333299</v>
      </c>
      <c r="R3078" s="23">
        <f t="shared" si="1117"/>
        <v>-3.4000000000000306</v>
      </c>
      <c r="S3078" s="22">
        <f t="shared" si="1118"/>
        <v>-2.0666666666667006</v>
      </c>
      <c r="T3078" s="5">
        <f t="shared" si="1119"/>
        <v>2.6250000000000067</v>
      </c>
      <c r="W3078" s="5">
        <f t="shared" si="1120"/>
        <v>0.33333333333332993</v>
      </c>
      <c r="X3078" s="4">
        <f t="shared" si="1121"/>
        <v>-1</v>
      </c>
      <c r="AE3078" s="4" t="e">
        <f t="shared" si="1122"/>
        <v>#DIV/0!</v>
      </c>
    </row>
    <row r="3079" spans="1:31" x14ac:dyDescent="0.25">
      <c r="A3079" s="9">
        <v>40874</v>
      </c>
      <c r="B3079" s="1" t="s">
        <v>41</v>
      </c>
      <c r="C3079" s="1" t="s">
        <v>60</v>
      </c>
      <c r="D3079" s="1">
        <v>24</v>
      </c>
      <c r="E3079" s="1">
        <v>14</v>
      </c>
      <c r="F3079">
        <f t="shared" si="1109"/>
        <v>1</v>
      </c>
      <c r="G3079">
        <f t="shared" si="1110"/>
        <v>0</v>
      </c>
      <c r="H3079" s="4">
        <v>1.2</v>
      </c>
      <c r="I3079" s="4">
        <v>5</v>
      </c>
      <c r="L3079" s="18">
        <f t="shared" si="1111"/>
        <v>80</v>
      </c>
      <c r="M3079" s="18">
        <f t="shared" si="1112"/>
        <v>20</v>
      </c>
      <c r="N3079" s="18" t="e">
        <f t="shared" si="1113"/>
        <v>#DIV/0!</v>
      </c>
      <c r="O3079" s="18" t="e">
        <f t="shared" si="1114"/>
        <v>#DIV/0!</v>
      </c>
      <c r="P3079" s="4">
        <f t="shared" si="1115"/>
        <v>201111</v>
      </c>
      <c r="Q3079" s="23">
        <f t="shared" si="1116"/>
        <v>1.2</v>
      </c>
      <c r="R3079" s="23">
        <f t="shared" si="1117"/>
        <v>-5.2500000000000009</v>
      </c>
      <c r="S3079" s="22">
        <f t="shared" si="1118"/>
        <v>-4.0500000000000007</v>
      </c>
      <c r="T3079" s="5">
        <f t="shared" si="1119"/>
        <v>4.166666666666667</v>
      </c>
      <c r="W3079" s="5">
        <f t="shared" si="1120"/>
        <v>0.19999999999999996</v>
      </c>
      <c r="X3079" s="4">
        <f t="shared" si="1121"/>
        <v>-1</v>
      </c>
      <c r="AE3079" s="4" t="e">
        <f t="shared" si="1122"/>
        <v>#DIV/0!</v>
      </c>
    </row>
    <row r="3080" spans="1:31" x14ac:dyDescent="0.25">
      <c r="A3080" s="9">
        <v>40871</v>
      </c>
      <c r="B3080" s="1" t="s">
        <v>33</v>
      </c>
      <c r="C3080" s="1" t="s">
        <v>62</v>
      </c>
      <c r="D3080" s="1">
        <v>15</v>
      </c>
      <c r="E3080" s="1">
        <v>27</v>
      </c>
      <c r="F3080">
        <f t="shared" si="1109"/>
        <v>0</v>
      </c>
      <c r="G3080">
        <f t="shared" si="1110"/>
        <v>1</v>
      </c>
      <c r="H3080" s="4">
        <v>2.75</v>
      </c>
      <c r="I3080" s="4">
        <v>1.5</v>
      </c>
      <c r="L3080" s="18">
        <f t="shared" si="1111"/>
        <v>30</v>
      </c>
      <c r="M3080" s="18">
        <f t="shared" si="1112"/>
        <v>65</v>
      </c>
      <c r="N3080" s="18" t="e">
        <f t="shared" si="1113"/>
        <v>#DIV/0!</v>
      </c>
      <c r="O3080" s="18" t="e">
        <f t="shared" si="1114"/>
        <v>#DIV/0!</v>
      </c>
      <c r="P3080" s="4">
        <f t="shared" si="1115"/>
        <v>201111</v>
      </c>
      <c r="Q3080" s="23">
        <f t="shared" si="1116"/>
        <v>1.8333333333333333</v>
      </c>
      <c r="R3080" s="23">
        <f t="shared" si="1117"/>
        <v>-2.5714285714285712</v>
      </c>
      <c r="S3080" s="22">
        <f t="shared" si="1118"/>
        <v>-0.73809523809523792</v>
      </c>
      <c r="T3080" s="5">
        <f t="shared" si="1119"/>
        <v>0.54545454545454541</v>
      </c>
      <c r="W3080" s="5">
        <f t="shared" si="1120"/>
        <v>-1</v>
      </c>
      <c r="X3080" s="4">
        <f t="shared" si="1121"/>
        <v>-1</v>
      </c>
      <c r="AE3080" s="4" t="e">
        <f t="shared" si="1122"/>
        <v>#DIV/0!</v>
      </c>
    </row>
    <row r="3081" spans="1:31" x14ac:dyDescent="0.25">
      <c r="A3081" s="9">
        <v>40871</v>
      </c>
      <c r="B3081" s="1" t="s">
        <v>37</v>
      </c>
      <c r="C3081" s="1" t="s">
        <v>51</v>
      </c>
      <c r="D3081" s="1">
        <v>20</v>
      </c>
      <c r="E3081" s="1">
        <v>19</v>
      </c>
      <c r="F3081">
        <f t="shared" si="1109"/>
        <v>1</v>
      </c>
      <c r="G3081">
        <f t="shared" si="1110"/>
        <v>0</v>
      </c>
      <c r="H3081" s="4">
        <v>1.3076923076923099</v>
      </c>
      <c r="I3081" s="4">
        <v>3.65</v>
      </c>
      <c r="L3081" s="18">
        <f t="shared" si="1111"/>
        <v>70</v>
      </c>
      <c r="M3081" s="18">
        <f t="shared" si="1112"/>
        <v>25</v>
      </c>
      <c r="N3081" s="18" t="e">
        <f t="shared" si="1113"/>
        <v>#DIV/0!</v>
      </c>
      <c r="O3081" s="18" t="e">
        <f t="shared" si="1114"/>
        <v>#DIV/0!</v>
      </c>
      <c r="P3081" s="4">
        <f t="shared" si="1115"/>
        <v>201111</v>
      </c>
      <c r="Q3081" s="23">
        <f t="shared" si="1116"/>
        <v>1.3076923076923099</v>
      </c>
      <c r="R3081" s="23">
        <f t="shared" si="1117"/>
        <v>-3.6273584905660141</v>
      </c>
      <c r="S3081" s="22">
        <f t="shared" si="1118"/>
        <v>-2.3196661828737044</v>
      </c>
      <c r="T3081" s="5">
        <f t="shared" si="1119"/>
        <v>2.7911764705882303</v>
      </c>
      <c r="W3081" s="5">
        <f t="shared" si="1120"/>
        <v>0.30769230769230993</v>
      </c>
      <c r="X3081" s="4">
        <f t="shared" si="1121"/>
        <v>-1</v>
      </c>
      <c r="AE3081" s="4" t="e">
        <f t="shared" si="1122"/>
        <v>#DIV/0!</v>
      </c>
    </row>
    <row r="3082" spans="1:31" x14ac:dyDescent="0.25">
      <c r="A3082" s="9">
        <v>40871</v>
      </c>
      <c r="B3082" s="1" t="s">
        <v>43</v>
      </c>
      <c r="C3082" s="1" t="s">
        <v>38</v>
      </c>
      <c r="D3082" s="1">
        <v>16</v>
      </c>
      <c r="E3082" s="1">
        <v>6</v>
      </c>
      <c r="F3082">
        <f t="shared" si="1109"/>
        <v>1</v>
      </c>
      <c r="G3082">
        <f t="shared" si="1110"/>
        <v>0</v>
      </c>
      <c r="H3082" s="4">
        <v>1.5714285714285698</v>
      </c>
      <c r="I3082" s="4">
        <v>2.5499999999999998</v>
      </c>
      <c r="L3082" s="18">
        <f t="shared" si="1111"/>
        <v>60</v>
      </c>
      <c r="M3082" s="18">
        <f t="shared" si="1112"/>
        <v>35</v>
      </c>
      <c r="N3082" s="18" t="e">
        <f t="shared" si="1113"/>
        <v>#DIV/0!</v>
      </c>
      <c r="O3082" s="18" t="e">
        <f t="shared" si="1114"/>
        <v>#DIV/0!</v>
      </c>
      <c r="P3082" s="4">
        <f t="shared" si="1115"/>
        <v>201111</v>
      </c>
      <c r="Q3082" s="23">
        <f t="shared" si="1116"/>
        <v>1.5714285714285698</v>
      </c>
      <c r="R3082" s="23">
        <f t="shared" si="1117"/>
        <v>-2.3951612903225854</v>
      </c>
      <c r="S3082" s="22">
        <f t="shared" si="1118"/>
        <v>-0.82373271889401556</v>
      </c>
      <c r="T3082" s="5">
        <f t="shared" si="1119"/>
        <v>1.6227272727272744</v>
      </c>
      <c r="W3082" s="5">
        <f t="shared" si="1120"/>
        <v>0.57142857142856984</v>
      </c>
      <c r="X3082" s="4">
        <f t="shared" si="1121"/>
        <v>-1</v>
      </c>
      <c r="AE3082" s="4" t="e">
        <f t="shared" si="1122"/>
        <v>#DIV/0!</v>
      </c>
    </row>
    <row r="3083" spans="1:31" x14ac:dyDescent="0.25">
      <c r="A3083" s="9">
        <v>40868</v>
      </c>
      <c r="B3083" s="1" t="s">
        <v>52</v>
      </c>
      <c r="C3083" s="1" t="s">
        <v>49</v>
      </c>
      <c r="D3083" s="1">
        <v>34</v>
      </c>
      <c r="E3083" s="1">
        <v>3</v>
      </c>
      <c r="F3083">
        <f t="shared" si="1109"/>
        <v>1</v>
      </c>
      <c r="G3083">
        <f t="shared" si="1110"/>
        <v>0</v>
      </c>
      <c r="H3083" s="4">
        <v>1.0625</v>
      </c>
      <c r="I3083" s="4">
        <v>11.5</v>
      </c>
      <c r="L3083" s="18">
        <f t="shared" si="1111"/>
        <v>90</v>
      </c>
      <c r="M3083" s="18">
        <f t="shared" si="1112"/>
        <v>5</v>
      </c>
      <c r="N3083" s="18" t="e">
        <f t="shared" si="1113"/>
        <v>#DIV/0!</v>
      </c>
      <c r="O3083" s="18" t="e">
        <f t="shared" si="1114"/>
        <v>#DIV/0!</v>
      </c>
      <c r="P3083" s="4">
        <f t="shared" si="1115"/>
        <v>201111</v>
      </c>
      <c r="Q3083" s="23">
        <f t="shared" si="1116"/>
        <v>1.0625</v>
      </c>
      <c r="R3083" s="23">
        <f t="shared" si="1117"/>
        <v>-16.095238095238095</v>
      </c>
      <c r="S3083" s="22">
        <f t="shared" si="1118"/>
        <v>-15.032738095238095</v>
      </c>
      <c r="T3083" s="5">
        <f t="shared" si="1119"/>
        <v>10.823529411764707</v>
      </c>
      <c r="W3083" s="5">
        <f t="shared" si="1120"/>
        <v>6.25E-2</v>
      </c>
      <c r="X3083" s="4">
        <f t="shared" si="1121"/>
        <v>-1</v>
      </c>
      <c r="AE3083" s="4" t="e">
        <f t="shared" si="1122"/>
        <v>#DIV/0!</v>
      </c>
    </row>
    <row r="3084" spans="1:31" x14ac:dyDescent="0.25">
      <c r="A3084" s="9">
        <v>40867</v>
      </c>
      <c r="B3084" s="1" t="s">
        <v>48</v>
      </c>
      <c r="C3084" s="1" t="s">
        <v>37</v>
      </c>
      <c r="D3084" s="1">
        <v>24</v>
      </c>
      <c r="E3084" s="1">
        <v>27</v>
      </c>
      <c r="F3084">
        <f t="shared" si="1109"/>
        <v>0</v>
      </c>
      <c r="G3084">
        <f t="shared" si="1110"/>
        <v>1</v>
      </c>
      <c r="H3084" s="4">
        <v>3.95</v>
      </c>
      <c r="I3084" s="4">
        <v>1.28169014084507</v>
      </c>
      <c r="L3084" s="18">
        <f t="shared" si="1111"/>
        <v>20</v>
      </c>
      <c r="M3084" s="18">
        <f t="shared" si="1112"/>
        <v>75</v>
      </c>
      <c r="N3084" s="18" t="e">
        <f t="shared" si="1113"/>
        <v>#DIV/0!</v>
      </c>
      <c r="O3084" s="18" t="e">
        <f t="shared" si="1114"/>
        <v>#DIV/0!</v>
      </c>
      <c r="P3084" s="4">
        <f t="shared" si="1115"/>
        <v>201111</v>
      </c>
      <c r="Q3084" s="23">
        <f t="shared" si="1116"/>
        <v>3.0818681318681329</v>
      </c>
      <c r="R3084" s="23">
        <f t="shared" si="1117"/>
        <v>-3.8889830508474623</v>
      </c>
      <c r="S3084" s="22">
        <f t="shared" si="1118"/>
        <v>-0.80711491897932941</v>
      </c>
      <c r="T3084" s="5">
        <f t="shared" si="1119"/>
        <v>0.32447851666963795</v>
      </c>
      <c r="W3084" s="5">
        <f t="shared" si="1120"/>
        <v>-1</v>
      </c>
      <c r="X3084" s="4">
        <f t="shared" si="1121"/>
        <v>-1</v>
      </c>
      <c r="AE3084" s="4" t="e">
        <f t="shared" si="1122"/>
        <v>#DIV/0!</v>
      </c>
    </row>
    <row r="3085" spans="1:31" x14ac:dyDescent="0.25">
      <c r="A3085" s="9">
        <v>40867</v>
      </c>
      <c r="B3085" s="1" t="s">
        <v>59</v>
      </c>
      <c r="C3085" s="1" t="s">
        <v>61</v>
      </c>
      <c r="D3085" s="1">
        <v>7</v>
      </c>
      <c r="E3085" s="1">
        <v>24</v>
      </c>
      <c r="F3085">
        <f t="shared" si="1109"/>
        <v>0</v>
      </c>
      <c r="G3085">
        <f t="shared" si="1110"/>
        <v>1</v>
      </c>
      <c r="H3085" s="4">
        <v>1.6666666666666701</v>
      </c>
      <c r="I3085" s="4">
        <v>2.2999999999999998</v>
      </c>
      <c r="L3085" s="18">
        <f t="shared" si="1111"/>
        <v>50</v>
      </c>
      <c r="M3085" s="18">
        <f t="shared" si="1112"/>
        <v>40</v>
      </c>
      <c r="N3085" s="18" t="e">
        <f t="shared" si="1113"/>
        <v>#DIV/0!</v>
      </c>
      <c r="O3085" s="18" t="e">
        <f t="shared" si="1114"/>
        <v>#DIV/0!</v>
      </c>
      <c r="P3085" s="4">
        <f t="shared" si="1115"/>
        <v>201111</v>
      </c>
      <c r="Q3085" s="23">
        <f t="shared" si="1116"/>
        <v>0.72463768115942184</v>
      </c>
      <c r="R3085" s="23">
        <f t="shared" si="1117"/>
        <v>-2.2692307692307621</v>
      </c>
      <c r="S3085" s="22">
        <f t="shared" si="1118"/>
        <v>-1.5445930880713403</v>
      </c>
      <c r="T3085" s="5">
        <f t="shared" si="1119"/>
        <v>1.379999999999997</v>
      </c>
      <c r="W3085" s="5">
        <f t="shared" si="1120"/>
        <v>-1</v>
      </c>
      <c r="X3085" s="4">
        <f t="shared" si="1121"/>
        <v>-1</v>
      </c>
      <c r="AE3085" s="4" t="e">
        <f t="shared" si="1122"/>
        <v>#DIV/0!</v>
      </c>
    </row>
    <row r="3086" spans="1:31" x14ac:dyDescent="0.25">
      <c r="A3086" s="9">
        <v>40867</v>
      </c>
      <c r="B3086" s="1" t="s">
        <v>38</v>
      </c>
      <c r="C3086" s="1" t="s">
        <v>63</v>
      </c>
      <c r="D3086" s="1">
        <v>23</v>
      </c>
      <c r="E3086" s="1">
        <v>7</v>
      </c>
      <c r="F3086">
        <f t="shared" si="1109"/>
        <v>1</v>
      </c>
      <c r="G3086">
        <f t="shared" si="1110"/>
        <v>0</v>
      </c>
      <c r="H3086" s="4">
        <v>1.1666666666666701</v>
      </c>
      <c r="I3086" s="4">
        <v>5.5</v>
      </c>
      <c r="L3086" s="18">
        <f t="shared" si="1111"/>
        <v>80</v>
      </c>
      <c r="M3086" s="18">
        <f t="shared" si="1112"/>
        <v>15</v>
      </c>
      <c r="N3086" s="18" t="e">
        <f t="shared" si="1113"/>
        <v>#DIV/0!</v>
      </c>
      <c r="O3086" s="18" t="e">
        <f t="shared" si="1114"/>
        <v>#DIV/0!</v>
      </c>
      <c r="P3086" s="4">
        <f t="shared" si="1115"/>
        <v>201111</v>
      </c>
      <c r="Q3086" s="23">
        <f t="shared" si="1116"/>
        <v>1.1666666666666701</v>
      </c>
      <c r="R3086" s="23">
        <f t="shared" si="1117"/>
        <v>-6.2222222222220998</v>
      </c>
      <c r="S3086" s="22">
        <f t="shared" si="1118"/>
        <v>-5.0555555555554292</v>
      </c>
      <c r="T3086" s="5">
        <f t="shared" si="1119"/>
        <v>4.7142857142857002</v>
      </c>
      <c r="W3086" s="5">
        <f t="shared" si="1120"/>
        <v>0.16666666666667007</v>
      </c>
      <c r="X3086" s="4">
        <f t="shared" si="1121"/>
        <v>-1</v>
      </c>
      <c r="AE3086" s="4" t="e">
        <f t="shared" si="1122"/>
        <v>#DIV/0!</v>
      </c>
    </row>
    <row r="3087" spans="1:31" x14ac:dyDescent="0.25">
      <c r="A3087" s="9">
        <v>40867</v>
      </c>
      <c r="B3087" s="1" t="s">
        <v>34</v>
      </c>
      <c r="C3087" s="1" t="s">
        <v>55</v>
      </c>
      <c r="D3087" s="1">
        <v>10</v>
      </c>
      <c r="E3087" s="1">
        <v>17</v>
      </c>
      <c r="F3087">
        <f t="shared" si="1109"/>
        <v>0</v>
      </c>
      <c r="G3087">
        <f t="shared" si="1110"/>
        <v>1</v>
      </c>
      <c r="H3087" s="4">
        <v>1.4</v>
      </c>
      <c r="I3087" s="4">
        <v>3.1</v>
      </c>
      <c r="L3087" s="18">
        <f t="shared" si="1111"/>
        <v>70</v>
      </c>
      <c r="M3087" s="18">
        <f t="shared" si="1112"/>
        <v>30</v>
      </c>
      <c r="N3087" s="18" t="e">
        <f t="shared" si="1113"/>
        <v>#DIV/0!</v>
      </c>
      <c r="O3087" s="18" t="e">
        <f t="shared" si="1114"/>
        <v>#DIV/0!</v>
      </c>
      <c r="P3087" s="4">
        <f t="shared" si="1115"/>
        <v>201111</v>
      </c>
      <c r="Q3087" s="23">
        <f t="shared" si="1116"/>
        <v>0.45161290322580638</v>
      </c>
      <c r="R3087" s="23">
        <f t="shared" si="1117"/>
        <v>-2.9761904761904767</v>
      </c>
      <c r="S3087" s="22">
        <f t="shared" si="1118"/>
        <v>-2.5245775729646702</v>
      </c>
      <c r="T3087" s="5">
        <f t="shared" si="1119"/>
        <v>2.2142857142857144</v>
      </c>
      <c r="W3087" s="5">
        <f t="shared" si="1120"/>
        <v>-1</v>
      </c>
      <c r="X3087" s="4">
        <f t="shared" si="1121"/>
        <v>-1</v>
      </c>
      <c r="AE3087" s="4" t="e">
        <f t="shared" si="1122"/>
        <v>#DIV/0!</v>
      </c>
    </row>
    <row r="3088" spans="1:31" x14ac:dyDescent="0.25">
      <c r="A3088" s="9">
        <v>40867</v>
      </c>
      <c r="B3088" s="1" t="s">
        <v>60</v>
      </c>
      <c r="C3088" s="1" t="s">
        <v>54</v>
      </c>
      <c r="D3088" s="1">
        <v>21</v>
      </c>
      <c r="E3088" s="1">
        <v>27</v>
      </c>
      <c r="F3088">
        <f t="shared" si="1109"/>
        <v>0</v>
      </c>
      <c r="G3088">
        <f t="shared" si="1110"/>
        <v>1</v>
      </c>
      <c r="H3088" s="4">
        <v>1.74074074074074</v>
      </c>
      <c r="I3088" s="4">
        <v>2.15</v>
      </c>
      <c r="L3088" s="18">
        <f t="shared" si="1111"/>
        <v>50</v>
      </c>
      <c r="M3088" s="18">
        <f t="shared" si="1112"/>
        <v>45</v>
      </c>
      <c r="N3088" s="18" t="e">
        <f t="shared" si="1113"/>
        <v>#DIV/0!</v>
      </c>
      <c r="O3088" s="18" t="e">
        <f t="shared" si="1114"/>
        <v>#DIV/0!</v>
      </c>
      <c r="P3088" s="4">
        <f t="shared" si="1115"/>
        <v>201111</v>
      </c>
      <c r="Q3088" s="23">
        <f t="shared" si="1116"/>
        <v>0.80964685615848375</v>
      </c>
      <c r="R3088" s="23">
        <f t="shared" si="1117"/>
        <v>-2.2195652173913056</v>
      </c>
      <c r="S3088" s="22">
        <f t="shared" si="1118"/>
        <v>-1.4099183612328219</v>
      </c>
      <c r="T3088" s="5">
        <f t="shared" si="1119"/>
        <v>1.2351063829787239</v>
      </c>
      <c r="W3088" s="5">
        <f t="shared" si="1120"/>
        <v>-1</v>
      </c>
      <c r="X3088" s="4">
        <f t="shared" si="1121"/>
        <v>-1</v>
      </c>
      <c r="AE3088" s="4" t="e">
        <f t="shared" si="1122"/>
        <v>#DIV/0!</v>
      </c>
    </row>
    <row r="3089" spans="1:31" x14ac:dyDescent="0.25">
      <c r="A3089" s="9">
        <v>40867</v>
      </c>
      <c r="B3089" s="1" t="s">
        <v>51</v>
      </c>
      <c r="C3089" s="1" t="s">
        <v>46</v>
      </c>
      <c r="D3089" s="1">
        <v>35</v>
      </c>
      <c r="E3089" s="1">
        <v>8</v>
      </c>
      <c r="F3089">
        <f t="shared" si="1109"/>
        <v>1</v>
      </c>
      <c r="G3089">
        <f t="shared" si="1110"/>
        <v>0</v>
      </c>
      <c r="H3089" s="4">
        <v>1.6666666666666701</v>
      </c>
      <c r="I3089" s="4">
        <v>2.2999999999999998</v>
      </c>
      <c r="L3089" s="18">
        <f t="shared" si="1111"/>
        <v>50</v>
      </c>
      <c r="M3089" s="18">
        <f t="shared" si="1112"/>
        <v>40</v>
      </c>
      <c r="N3089" s="18" t="e">
        <f t="shared" si="1113"/>
        <v>#DIV/0!</v>
      </c>
      <c r="O3089" s="18" t="e">
        <f t="shared" si="1114"/>
        <v>#DIV/0!</v>
      </c>
      <c r="P3089" s="4">
        <f t="shared" si="1115"/>
        <v>201111</v>
      </c>
      <c r="Q3089" s="23">
        <f t="shared" si="1116"/>
        <v>1.6666666666666701</v>
      </c>
      <c r="R3089" s="23">
        <f t="shared" si="1117"/>
        <v>-2.2692307692307621</v>
      </c>
      <c r="S3089" s="22">
        <f t="shared" si="1118"/>
        <v>-0.60256410256409199</v>
      </c>
      <c r="T3089" s="5">
        <f t="shared" si="1119"/>
        <v>1.379999999999997</v>
      </c>
      <c r="W3089" s="5">
        <f t="shared" si="1120"/>
        <v>0.66666666666667007</v>
      </c>
      <c r="X3089" s="4">
        <f t="shared" si="1121"/>
        <v>-1</v>
      </c>
      <c r="AE3089" s="4" t="e">
        <f t="shared" si="1122"/>
        <v>#DIV/0!</v>
      </c>
    </row>
    <row r="3090" spans="1:31" x14ac:dyDescent="0.25">
      <c r="A3090" s="9">
        <v>40867</v>
      </c>
      <c r="B3090" s="1" t="s">
        <v>62</v>
      </c>
      <c r="C3090" s="1" t="s">
        <v>39</v>
      </c>
      <c r="D3090" s="1">
        <v>35</v>
      </c>
      <c r="E3090" s="1">
        <v>26</v>
      </c>
      <c r="F3090">
        <f t="shared" si="1109"/>
        <v>1</v>
      </c>
      <c r="G3090">
        <f t="shared" si="1110"/>
        <v>0</v>
      </c>
      <c r="H3090" s="4">
        <v>1.1111111111111101</v>
      </c>
      <c r="I3090" s="4">
        <v>7</v>
      </c>
      <c r="L3090" s="18">
        <f t="shared" si="1111"/>
        <v>90</v>
      </c>
      <c r="M3090" s="18">
        <f t="shared" si="1112"/>
        <v>10</v>
      </c>
      <c r="N3090" s="18" t="e">
        <f t="shared" si="1113"/>
        <v>#DIV/0!</v>
      </c>
      <c r="O3090" s="18" t="e">
        <f t="shared" si="1114"/>
        <v>#DIV/0!</v>
      </c>
      <c r="P3090" s="4">
        <f t="shared" si="1115"/>
        <v>201111</v>
      </c>
      <c r="Q3090" s="23">
        <f t="shared" si="1116"/>
        <v>1.1111111111111101</v>
      </c>
      <c r="R3090" s="23">
        <f t="shared" si="1117"/>
        <v>-9.1666666666667513</v>
      </c>
      <c r="S3090" s="22">
        <f t="shared" si="1118"/>
        <v>-8.0555555555556406</v>
      </c>
      <c r="T3090" s="5">
        <f t="shared" si="1119"/>
        <v>6.300000000000006</v>
      </c>
      <c r="W3090" s="5">
        <f t="shared" si="1120"/>
        <v>0.11111111111111005</v>
      </c>
      <c r="X3090" s="4">
        <f t="shared" si="1121"/>
        <v>-1</v>
      </c>
      <c r="AE3090" s="4" t="e">
        <f t="shared" si="1122"/>
        <v>#DIV/0!</v>
      </c>
    </row>
    <row r="3091" spans="1:31" x14ac:dyDescent="0.25">
      <c r="A3091" s="9">
        <v>40867</v>
      </c>
      <c r="B3091" s="1" t="s">
        <v>33</v>
      </c>
      <c r="C3091" s="1" t="s">
        <v>40</v>
      </c>
      <c r="D3091" s="1">
        <v>49</v>
      </c>
      <c r="E3091" s="1">
        <v>35</v>
      </c>
      <c r="F3091">
        <f t="shared" si="1109"/>
        <v>1</v>
      </c>
      <c r="G3091">
        <f t="shared" si="1110"/>
        <v>0</v>
      </c>
      <c r="H3091" s="4">
        <v>1.3125</v>
      </c>
      <c r="I3091" s="4">
        <v>3.6</v>
      </c>
      <c r="L3091" s="18">
        <f t="shared" si="1111"/>
        <v>70</v>
      </c>
      <c r="M3091" s="18">
        <f t="shared" si="1112"/>
        <v>25</v>
      </c>
      <c r="N3091" s="18" t="e">
        <f t="shared" si="1113"/>
        <v>#DIV/0!</v>
      </c>
      <c r="O3091" s="18" t="e">
        <f t="shared" si="1114"/>
        <v>#DIV/0!</v>
      </c>
      <c r="P3091" s="4">
        <f t="shared" si="1115"/>
        <v>201111</v>
      </c>
      <c r="Q3091" s="23">
        <f t="shared" si="1116"/>
        <v>1.3125</v>
      </c>
      <c r="R3091" s="23">
        <f t="shared" si="1117"/>
        <v>-3.5846153846153848</v>
      </c>
      <c r="S3091" s="22">
        <f t="shared" si="1118"/>
        <v>-2.2721153846153848</v>
      </c>
      <c r="T3091" s="5">
        <f t="shared" si="1119"/>
        <v>2.7428571428571429</v>
      </c>
      <c r="W3091" s="5">
        <f t="shared" si="1120"/>
        <v>0.3125</v>
      </c>
      <c r="X3091" s="4">
        <f t="shared" si="1121"/>
        <v>-1</v>
      </c>
      <c r="AE3091" s="4" t="e">
        <f t="shared" si="1122"/>
        <v>#DIV/0!</v>
      </c>
    </row>
    <row r="3092" spans="1:31" x14ac:dyDescent="0.25">
      <c r="A3092" s="9">
        <v>40867</v>
      </c>
      <c r="B3092" s="1" t="s">
        <v>58</v>
      </c>
      <c r="C3092" s="1" t="s">
        <v>56</v>
      </c>
      <c r="D3092" s="1">
        <v>14</v>
      </c>
      <c r="E3092" s="1">
        <v>10</v>
      </c>
      <c r="F3092">
        <f t="shared" si="1109"/>
        <v>1</v>
      </c>
      <c r="G3092">
        <f t="shared" si="1110"/>
        <v>0</v>
      </c>
      <c r="H3092" s="4">
        <v>1.8</v>
      </c>
      <c r="I3092" s="4">
        <v>2.0499999999999998</v>
      </c>
      <c r="L3092" s="18">
        <f t="shared" si="1111"/>
        <v>50</v>
      </c>
      <c r="M3092" s="18">
        <f t="shared" si="1112"/>
        <v>45</v>
      </c>
      <c r="N3092" s="18" t="e">
        <f t="shared" si="1113"/>
        <v>#DIV/0!</v>
      </c>
      <c r="O3092" s="18" t="e">
        <f t="shared" si="1114"/>
        <v>#DIV/0!</v>
      </c>
      <c r="P3092" s="4">
        <f t="shared" si="1115"/>
        <v>201111</v>
      </c>
      <c r="Q3092" s="23">
        <f t="shared" si="1116"/>
        <v>1.8</v>
      </c>
      <c r="R3092" s="23">
        <f t="shared" si="1117"/>
        <v>-2.2023809523809526</v>
      </c>
      <c r="S3092" s="22">
        <f t="shared" si="1118"/>
        <v>-0.40238095238095251</v>
      </c>
      <c r="T3092" s="5">
        <f t="shared" si="1119"/>
        <v>1.1388888888888888</v>
      </c>
      <c r="W3092" s="5">
        <f t="shared" si="1120"/>
        <v>0.8</v>
      </c>
      <c r="X3092" s="4">
        <f t="shared" si="1121"/>
        <v>-1</v>
      </c>
      <c r="AE3092" s="4" t="e">
        <f t="shared" si="1122"/>
        <v>#DIV/0!</v>
      </c>
    </row>
    <row r="3093" spans="1:31" x14ac:dyDescent="0.25">
      <c r="A3093" s="9">
        <v>40867</v>
      </c>
      <c r="B3093" s="1" t="s">
        <v>45</v>
      </c>
      <c r="C3093" s="1" t="s">
        <v>64</v>
      </c>
      <c r="D3093" s="1">
        <v>31</v>
      </c>
      <c r="E3093" s="1">
        <v>20</v>
      </c>
      <c r="F3093">
        <f t="shared" si="1109"/>
        <v>1</v>
      </c>
      <c r="G3093">
        <f t="shared" si="1110"/>
        <v>0</v>
      </c>
      <c r="H3093" s="4">
        <v>1.44444444444444</v>
      </c>
      <c r="I3093" s="4">
        <v>2.9</v>
      </c>
      <c r="L3093" s="18">
        <f t="shared" si="1111"/>
        <v>60</v>
      </c>
      <c r="M3093" s="18">
        <f t="shared" si="1112"/>
        <v>30</v>
      </c>
      <c r="N3093" s="18" t="e">
        <f t="shared" si="1113"/>
        <v>#DIV/0!</v>
      </c>
      <c r="O3093" s="18" t="e">
        <f t="shared" si="1114"/>
        <v>#DIV/0!</v>
      </c>
      <c r="P3093" s="4">
        <f t="shared" si="1115"/>
        <v>201111</v>
      </c>
      <c r="Q3093" s="23">
        <f t="shared" si="1116"/>
        <v>1.44444444444444</v>
      </c>
      <c r="R3093" s="23">
        <f t="shared" si="1117"/>
        <v>-2.7763157894737067</v>
      </c>
      <c r="S3093" s="22">
        <f t="shared" si="1118"/>
        <v>-1.3318713450292667</v>
      </c>
      <c r="T3093" s="5">
        <f t="shared" si="1119"/>
        <v>2.0076923076923139</v>
      </c>
      <c r="W3093" s="5">
        <f t="shared" si="1120"/>
        <v>0.44444444444443998</v>
      </c>
      <c r="X3093" s="4">
        <f t="shared" si="1121"/>
        <v>-1</v>
      </c>
      <c r="AE3093" s="4" t="e">
        <f t="shared" si="1122"/>
        <v>#DIV/0!</v>
      </c>
    </row>
    <row r="3094" spans="1:31" x14ac:dyDescent="0.25">
      <c r="A3094" s="9">
        <v>40867</v>
      </c>
      <c r="B3094" s="1" t="s">
        <v>43</v>
      </c>
      <c r="C3094" s="1" t="s">
        <v>44</v>
      </c>
      <c r="D3094" s="1">
        <v>31</v>
      </c>
      <c r="E3094" s="1">
        <v>24</v>
      </c>
      <c r="F3094">
        <f t="shared" si="1109"/>
        <v>1</v>
      </c>
      <c r="G3094">
        <f t="shared" si="1110"/>
        <v>0</v>
      </c>
      <c r="H3094" s="4">
        <v>1.32258064516129</v>
      </c>
      <c r="I3094" s="4">
        <v>3.6</v>
      </c>
      <c r="L3094" s="18">
        <f t="shared" si="1111"/>
        <v>70</v>
      </c>
      <c r="M3094" s="18">
        <f t="shared" si="1112"/>
        <v>25</v>
      </c>
      <c r="N3094" s="18" t="e">
        <f t="shared" si="1113"/>
        <v>#DIV/0!</v>
      </c>
      <c r="O3094" s="18" t="e">
        <f t="shared" si="1114"/>
        <v>#DIV/0!</v>
      </c>
      <c r="P3094" s="4">
        <f t="shared" si="1115"/>
        <v>201111</v>
      </c>
      <c r="Q3094" s="23">
        <f t="shared" si="1116"/>
        <v>1.32258064516129</v>
      </c>
      <c r="R3094" s="23">
        <f t="shared" si="1117"/>
        <v>-3.4846153846153873</v>
      </c>
      <c r="S3094" s="22">
        <f t="shared" si="1118"/>
        <v>-2.1620347394540973</v>
      </c>
      <c r="T3094" s="5">
        <f t="shared" si="1119"/>
        <v>2.7219512195121958</v>
      </c>
      <c r="W3094" s="5">
        <f t="shared" si="1120"/>
        <v>0.32258064516129004</v>
      </c>
      <c r="X3094" s="4">
        <f t="shared" si="1121"/>
        <v>-1</v>
      </c>
      <c r="AE3094" s="4" t="e">
        <f t="shared" si="1122"/>
        <v>#DIV/0!</v>
      </c>
    </row>
    <row r="3095" spans="1:31" x14ac:dyDescent="0.25">
      <c r="A3095" s="9">
        <v>40867</v>
      </c>
      <c r="B3095" s="1" t="s">
        <v>41</v>
      </c>
      <c r="C3095" s="1" t="s">
        <v>50</v>
      </c>
      <c r="D3095" s="1">
        <v>23</v>
      </c>
      <c r="E3095" s="1">
        <v>17</v>
      </c>
      <c r="F3095">
        <f t="shared" si="1109"/>
        <v>1</v>
      </c>
      <c r="G3095">
        <f t="shared" si="1110"/>
        <v>0</v>
      </c>
      <c r="H3095" s="4">
        <v>1.3773584905660399</v>
      </c>
      <c r="I3095" s="4">
        <v>3.25</v>
      </c>
      <c r="L3095" s="18">
        <f t="shared" si="1111"/>
        <v>70</v>
      </c>
      <c r="M3095" s="18">
        <f t="shared" si="1112"/>
        <v>30</v>
      </c>
      <c r="N3095" s="18" t="e">
        <f t="shared" si="1113"/>
        <v>#DIV/0!</v>
      </c>
      <c r="O3095" s="18" t="e">
        <f t="shared" si="1114"/>
        <v>#DIV/0!</v>
      </c>
      <c r="P3095" s="4">
        <f t="shared" si="1115"/>
        <v>201111</v>
      </c>
      <c r="Q3095" s="23">
        <f t="shared" si="1116"/>
        <v>1.3773584905660399</v>
      </c>
      <c r="R3095" s="23">
        <f t="shared" si="1117"/>
        <v>-3.094444444444429</v>
      </c>
      <c r="S3095" s="22">
        <f t="shared" si="1118"/>
        <v>-1.7170859538783891</v>
      </c>
      <c r="T3095" s="5">
        <f t="shared" si="1119"/>
        <v>2.3595890410958869</v>
      </c>
      <c r="W3095" s="5">
        <f t="shared" si="1120"/>
        <v>0.37735849056603987</v>
      </c>
      <c r="X3095" s="4">
        <f t="shared" si="1121"/>
        <v>-1</v>
      </c>
      <c r="AE3095" s="4" t="e">
        <f t="shared" si="1122"/>
        <v>#DIV/0!</v>
      </c>
    </row>
    <row r="3096" spans="1:31" x14ac:dyDescent="0.25">
      <c r="A3096" s="9">
        <v>40864</v>
      </c>
      <c r="B3096" s="1" t="s">
        <v>35</v>
      </c>
      <c r="C3096" s="1" t="s">
        <v>53</v>
      </c>
      <c r="D3096" s="1">
        <v>17</v>
      </c>
      <c r="E3096" s="1">
        <v>13</v>
      </c>
      <c r="F3096">
        <f t="shared" si="1109"/>
        <v>1</v>
      </c>
      <c r="G3096">
        <f t="shared" si="1110"/>
        <v>0</v>
      </c>
      <c r="H3096" s="4">
        <v>3.5</v>
      </c>
      <c r="I3096" s="4">
        <v>1.3333333333333299</v>
      </c>
      <c r="L3096" s="18">
        <f t="shared" si="1111"/>
        <v>20</v>
      </c>
      <c r="M3096" s="18">
        <f t="shared" si="1112"/>
        <v>75</v>
      </c>
      <c r="N3096" s="18" t="e">
        <f t="shared" si="1113"/>
        <v>#DIV/0!</v>
      </c>
      <c r="O3096" s="18" t="e">
        <f t="shared" si="1114"/>
        <v>#DIV/0!</v>
      </c>
      <c r="P3096" s="4">
        <f t="shared" si="1115"/>
        <v>201111</v>
      </c>
      <c r="Q3096" s="23">
        <f t="shared" si="1116"/>
        <v>3.5</v>
      </c>
      <c r="R3096" s="23">
        <f t="shared" si="1117"/>
        <v>-3.4000000000000306</v>
      </c>
      <c r="S3096" s="22">
        <f t="shared" si="1118"/>
        <v>9.9999999999969447E-2</v>
      </c>
      <c r="T3096" s="5">
        <f t="shared" si="1119"/>
        <v>0.38095238095237999</v>
      </c>
      <c r="W3096" s="5">
        <f t="shared" si="1120"/>
        <v>2.5</v>
      </c>
      <c r="X3096" s="4">
        <f t="shared" si="1121"/>
        <v>-1</v>
      </c>
      <c r="AE3096" s="4" t="e">
        <f t="shared" si="1122"/>
        <v>#DIV/0!</v>
      </c>
    </row>
    <row r="3097" spans="1:31" x14ac:dyDescent="0.25">
      <c r="A3097" s="9">
        <v>40861</v>
      </c>
      <c r="B3097" s="1" t="s">
        <v>62</v>
      </c>
      <c r="C3097" s="1" t="s">
        <v>60</v>
      </c>
      <c r="D3097" s="1">
        <v>45</v>
      </c>
      <c r="E3097" s="1">
        <v>7</v>
      </c>
      <c r="F3097">
        <f t="shared" si="1109"/>
        <v>1</v>
      </c>
      <c r="G3097">
        <f t="shared" si="1110"/>
        <v>0</v>
      </c>
      <c r="H3097" s="4">
        <v>1.125</v>
      </c>
      <c r="I3097" s="4">
        <v>7</v>
      </c>
      <c r="L3097" s="18">
        <f t="shared" si="1111"/>
        <v>80</v>
      </c>
      <c r="M3097" s="18">
        <f t="shared" si="1112"/>
        <v>10</v>
      </c>
      <c r="N3097" s="18" t="e">
        <f t="shared" si="1113"/>
        <v>#DIV/0!</v>
      </c>
      <c r="O3097" s="18" t="e">
        <f t="shared" si="1114"/>
        <v>#DIV/0!</v>
      </c>
      <c r="P3097" s="4">
        <f t="shared" si="1115"/>
        <v>201111</v>
      </c>
      <c r="Q3097" s="23">
        <f t="shared" si="1116"/>
        <v>1.125</v>
      </c>
      <c r="R3097" s="23">
        <f t="shared" si="1117"/>
        <v>-8.1666666666666661</v>
      </c>
      <c r="S3097" s="22">
        <f t="shared" si="1118"/>
        <v>-7.0416666666666661</v>
      </c>
      <c r="T3097" s="5">
        <f t="shared" si="1119"/>
        <v>6.2222222222222223</v>
      </c>
      <c r="W3097" s="5">
        <f t="shared" si="1120"/>
        <v>0.125</v>
      </c>
      <c r="X3097" s="4">
        <f t="shared" si="1121"/>
        <v>-1</v>
      </c>
      <c r="AE3097" s="4" t="e">
        <f t="shared" si="1122"/>
        <v>#DIV/0!</v>
      </c>
    </row>
    <row r="3098" spans="1:31" x14ac:dyDescent="0.25">
      <c r="A3098" s="9">
        <v>40860</v>
      </c>
      <c r="B3098" s="1" t="s">
        <v>39</v>
      </c>
      <c r="C3098" s="1" t="s">
        <v>47</v>
      </c>
      <c r="D3098" s="1">
        <v>9</v>
      </c>
      <c r="E3098" s="1">
        <v>37</v>
      </c>
      <c r="F3098">
        <f t="shared" si="1109"/>
        <v>0</v>
      </c>
      <c r="G3098">
        <f t="shared" si="1110"/>
        <v>1</v>
      </c>
      <c r="H3098" s="4">
        <v>2.7</v>
      </c>
      <c r="I3098" s="4">
        <v>1.5</v>
      </c>
      <c r="L3098" s="18">
        <f t="shared" si="1111"/>
        <v>30</v>
      </c>
      <c r="M3098" s="18">
        <f t="shared" si="1112"/>
        <v>65</v>
      </c>
      <c r="N3098" s="18" t="e">
        <f t="shared" si="1113"/>
        <v>#DIV/0!</v>
      </c>
      <c r="O3098" s="18" t="e">
        <f t="shared" si="1114"/>
        <v>#DIV/0!</v>
      </c>
      <c r="P3098" s="4">
        <f t="shared" si="1115"/>
        <v>201111</v>
      </c>
      <c r="Q3098" s="23">
        <f t="shared" si="1116"/>
        <v>1.8</v>
      </c>
      <c r="R3098" s="23">
        <f t="shared" si="1117"/>
        <v>-2.5882352941176467</v>
      </c>
      <c r="S3098" s="22">
        <f t="shared" si="1118"/>
        <v>-0.7882352941176467</v>
      </c>
      <c r="T3098" s="5">
        <f t="shared" si="1119"/>
        <v>0.55555555555555547</v>
      </c>
      <c r="W3098" s="5">
        <f t="shared" si="1120"/>
        <v>-1</v>
      </c>
      <c r="X3098" s="4">
        <f t="shared" si="1121"/>
        <v>-1</v>
      </c>
      <c r="AE3098" s="4" t="e">
        <f t="shared" si="1122"/>
        <v>#DIV/0!</v>
      </c>
    </row>
    <row r="3099" spans="1:31" x14ac:dyDescent="0.25">
      <c r="A3099" s="9">
        <v>40860</v>
      </c>
      <c r="B3099" s="1" t="s">
        <v>61</v>
      </c>
      <c r="C3099" s="1" t="s">
        <v>43</v>
      </c>
      <c r="D3099" s="1">
        <v>22</v>
      </c>
      <c r="E3099" s="1">
        <v>17</v>
      </c>
      <c r="F3099">
        <f t="shared" si="1109"/>
        <v>1</v>
      </c>
      <c r="G3099">
        <f t="shared" si="1110"/>
        <v>0</v>
      </c>
      <c r="H3099" s="4">
        <v>3.6</v>
      </c>
      <c r="I3099" s="4">
        <v>1.3125</v>
      </c>
      <c r="L3099" s="18">
        <f t="shared" si="1111"/>
        <v>20</v>
      </c>
      <c r="M3099" s="18">
        <f t="shared" si="1112"/>
        <v>75</v>
      </c>
      <c r="N3099" s="18" t="e">
        <f t="shared" si="1113"/>
        <v>#DIV/0!</v>
      </c>
      <c r="O3099" s="18" t="e">
        <f t="shared" si="1114"/>
        <v>#DIV/0!</v>
      </c>
      <c r="P3099" s="4">
        <f t="shared" si="1115"/>
        <v>201111</v>
      </c>
      <c r="Q3099" s="23">
        <f t="shared" si="1116"/>
        <v>3.6</v>
      </c>
      <c r="R3099" s="23">
        <f t="shared" si="1117"/>
        <v>-3.5846153846153848</v>
      </c>
      <c r="S3099" s="22">
        <f t="shared" si="1118"/>
        <v>1.538461538461533E-2</v>
      </c>
      <c r="T3099" s="5">
        <f t="shared" si="1119"/>
        <v>0.36458333333333331</v>
      </c>
      <c r="W3099" s="5">
        <f t="shared" si="1120"/>
        <v>2.6</v>
      </c>
      <c r="X3099" s="4">
        <f t="shared" si="1121"/>
        <v>-1</v>
      </c>
      <c r="AE3099" s="4" t="e">
        <f t="shared" si="1122"/>
        <v>#DIV/0!</v>
      </c>
    </row>
    <row r="3100" spans="1:31" x14ac:dyDescent="0.25">
      <c r="A3100" s="9">
        <v>40860</v>
      </c>
      <c r="B3100" s="1" t="s">
        <v>38</v>
      </c>
      <c r="C3100" s="1" t="s">
        <v>34</v>
      </c>
      <c r="D3100" s="1">
        <v>27</v>
      </c>
      <c r="E3100" s="1">
        <v>20</v>
      </c>
      <c r="F3100">
        <f t="shared" si="1109"/>
        <v>1</v>
      </c>
      <c r="G3100">
        <f t="shared" si="1110"/>
        <v>0</v>
      </c>
      <c r="H3100" s="4">
        <v>1.4347826086956501</v>
      </c>
      <c r="I3100" s="4">
        <v>2.9</v>
      </c>
      <c r="L3100" s="18">
        <f t="shared" si="1111"/>
        <v>60</v>
      </c>
      <c r="M3100" s="18">
        <f t="shared" si="1112"/>
        <v>30</v>
      </c>
      <c r="N3100" s="18" t="e">
        <f t="shared" si="1113"/>
        <v>#DIV/0!</v>
      </c>
      <c r="O3100" s="18" t="e">
        <f t="shared" si="1114"/>
        <v>#DIV/0!</v>
      </c>
      <c r="P3100" s="4">
        <f t="shared" si="1115"/>
        <v>201111</v>
      </c>
      <c r="Q3100" s="23">
        <f t="shared" si="1116"/>
        <v>1.4347826086956501</v>
      </c>
      <c r="R3100" s="23">
        <f t="shared" si="1117"/>
        <v>-2.826315789473695</v>
      </c>
      <c r="S3100" s="22">
        <f t="shared" si="1118"/>
        <v>-1.3915331807780449</v>
      </c>
      <c r="T3100" s="5">
        <f t="shared" si="1119"/>
        <v>2.0212121212121241</v>
      </c>
      <c r="W3100" s="5">
        <f t="shared" si="1120"/>
        <v>0.43478260869565011</v>
      </c>
      <c r="X3100" s="4">
        <f t="shared" si="1121"/>
        <v>-1</v>
      </c>
      <c r="AE3100" s="4" t="e">
        <f t="shared" si="1122"/>
        <v>#DIV/0!</v>
      </c>
    </row>
    <row r="3101" spans="1:31" x14ac:dyDescent="0.25">
      <c r="A3101" s="9">
        <v>40860</v>
      </c>
      <c r="B3101" s="1" t="s">
        <v>55</v>
      </c>
      <c r="C3101" s="1" t="s">
        <v>63</v>
      </c>
      <c r="D3101" s="1">
        <v>17</v>
      </c>
      <c r="E3101" s="1">
        <v>21</v>
      </c>
      <c r="F3101">
        <f t="shared" si="1109"/>
        <v>0</v>
      </c>
      <c r="G3101">
        <f t="shared" si="1110"/>
        <v>1</v>
      </c>
      <c r="H3101" s="4">
        <v>1.13333333333333</v>
      </c>
      <c r="I3101" s="4">
        <v>6.5</v>
      </c>
      <c r="L3101" s="18">
        <f t="shared" si="1111"/>
        <v>80</v>
      </c>
      <c r="M3101" s="18">
        <f t="shared" si="1112"/>
        <v>15</v>
      </c>
      <c r="N3101" s="18" t="e">
        <f t="shared" si="1113"/>
        <v>#DIV/0!</v>
      </c>
      <c r="O3101" s="18" t="e">
        <f t="shared" si="1114"/>
        <v>#DIV/0!</v>
      </c>
      <c r="P3101" s="4">
        <f t="shared" si="1115"/>
        <v>201111</v>
      </c>
      <c r="Q3101" s="23">
        <f t="shared" si="1116"/>
        <v>0.17435897435897385</v>
      </c>
      <c r="R3101" s="23">
        <f t="shared" si="1117"/>
        <v>-7.6818181818183708</v>
      </c>
      <c r="S3101" s="22">
        <f t="shared" si="1118"/>
        <v>-7.5074592074593971</v>
      </c>
      <c r="T3101" s="5">
        <f t="shared" si="1119"/>
        <v>5.7352941176470758</v>
      </c>
      <c r="W3101" s="5">
        <f t="shared" si="1120"/>
        <v>-1</v>
      </c>
      <c r="X3101" s="4">
        <f t="shared" si="1121"/>
        <v>-1</v>
      </c>
      <c r="AE3101" s="4" t="e">
        <f t="shared" si="1122"/>
        <v>#DIV/0!</v>
      </c>
    </row>
    <row r="3102" spans="1:31" x14ac:dyDescent="0.25">
      <c r="A3102" s="9">
        <v>40860</v>
      </c>
      <c r="B3102" s="1" t="s">
        <v>53</v>
      </c>
      <c r="C3102" s="1" t="s">
        <v>52</v>
      </c>
      <c r="D3102" s="1">
        <v>16</v>
      </c>
      <c r="E3102" s="1">
        <v>37</v>
      </c>
      <c r="F3102">
        <f t="shared" si="1109"/>
        <v>0</v>
      </c>
      <c r="G3102">
        <f t="shared" si="1110"/>
        <v>1</v>
      </c>
      <c r="H3102" s="4">
        <v>1.68965517241379</v>
      </c>
      <c r="I3102" s="4">
        <v>2.25</v>
      </c>
      <c r="L3102" s="18">
        <f t="shared" si="1111"/>
        <v>50</v>
      </c>
      <c r="M3102" s="18">
        <f t="shared" si="1112"/>
        <v>40</v>
      </c>
      <c r="N3102" s="18" t="e">
        <f t="shared" si="1113"/>
        <v>#DIV/0!</v>
      </c>
      <c r="O3102" s="18" t="e">
        <f t="shared" si="1114"/>
        <v>#DIV/0!</v>
      </c>
      <c r="P3102" s="4">
        <f t="shared" si="1115"/>
        <v>201111</v>
      </c>
      <c r="Q3102" s="23">
        <f t="shared" si="1116"/>
        <v>0.75095785440612894</v>
      </c>
      <c r="R3102" s="23">
        <f t="shared" si="1117"/>
        <v>-2.2500000000000062</v>
      </c>
      <c r="S3102" s="22">
        <f t="shared" si="1118"/>
        <v>-1.4990421455938772</v>
      </c>
      <c r="T3102" s="5">
        <f t="shared" si="1119"/>
        <v>1.3316326530612268</v>
      </c>
      <c r="W3102" s="5">
        <f t="shared" si="1120"/>
        <v>-1</v>
      </c>
      <c r="X3102" s="4">
        <f t="shared" si="1121"/>
        <v>-1</v>
      </c>
      <c r="AE3102" s="4" t="e">
        <f t="shared" si="1122"/>
        <v>#DIV/0!</v>
      </c>
    </row>
    <row r="3103" spans="1:31" x14ac:dyDescent="0.25">
      <c r="A3103" s="9">
        <v>40860</v>
      </c>
      <c r="B3103" s="1" t="s">
        <v>51</v>
      </c>
      <c r="C3103" s="1" t="s">
        <v>48</v>
      </c>
      <c r="D3103" s="1">
        <v>20</v>
      </c>
      <c r="E3103" s="1">
        <v>9</v>
      </c>
      <c r="F3103">
        <f t="shared" si="1109"/>
        <v>1</v>
      </c>
      <c r="G3103">
        <f t="shared" si="1110"/>
        <v>0</v>
      </c>
      <c r="H3103" s="4">
        <v>1.4545454545454499</v>
      </c>
      <c r="I3103" s="4">
        <v>2.85</v>
      </c>
      <c r="L3103" s="18">
        <f t="shared" si="1111"/>
        <v>60</v>
      </c>
      <c r="M3103" s="18">
        <f t="shared" si="1112"/>
        <v>35</v>
      </c>
      <c r="N3103" s="18" t="e">
        <f t="shared" si="1113"/>
        <v>#DIV/0!</v>
      </c>
      <c r="O3103" s="18" t="e">
        <f t="shared" si="1114"/>
        <v>#DIV/0!</v>
      </c>
      <c r="P3103" s="4">
        <f t="shared" si="1115"/>
        <v>201111</v>
      </c>
      <c r="Q3103" s="23">
        <f t="shared" si="1116"/>
        <v>1.4545454545454499</v>
      </c>
      <c r="R3103" s="23">
        <f t="shared" si="1117"/>
        <v>-2.7405405405405627</v>
      </c>
      <c r="S3103" s="22">
        <f t="shared" si="1118"/>
        <v>-1.2859950859951128</v>
      </c>
      <c r="T3103" s="5">
        <f t="shared" si="1119"/>
        <v>1.9593750000000063</v>
      </c>
      <c r="W3103" s="5">
        <f t="shared" si="1120"/>
        <v>0.45454545454544992</v>
      </c>
      <c r="X3103" s="4">
        <f t="shared" si="1121"/>
        <v>-1</v>
      </c>
      <c r="AE3103" s="4" t="e">
        <f t="shared" si="1122"/>
        <v>#DIV/0!</v>
      </c>
    </row>
    <row r="3104" spans="1:31" x14ac:dyDescent="0.25">
      <c r="A3104" s="9">
        <v>40860</v>
      </c>
      <c r="B3104" s="1" t="s">
        <v>49</v>
      </c>
      <c r="C3104" s="1" t="s">
        <v>35</v>
      </c>
      <c r="D3104" s="1">
        <v>10</v>
      </c>
      <c r="E3104" s="1">
        <v>17</v>
      </c>
      <c r="F3104">
        <f t="shared" si="1109"/>
        <v>0</v>
      </c>
      <c r="G3104">
        <f t="shared" si="1110"/>
        <v>1</v>
      </c>
      <c r="H3104" s="4">
        <v>1.5405405405405399</v>
      </c>
      <c r="I3104" s="4">
        <v>2.65</v>
      </c>
      <c r="L3104" s="18">
        <f t="shared" si="1111"/>
        <v>60</v>
      </c>
      <c r="M3104" s="18">
        <f t="shared" si="1112"/>
        <v>35</v>
      </c>
      <c r="N3104" s="18" t="e">
        <f t="shared" si="1113"/>
        <v>#DIV/0!</v>
      </c>
      <c r="O3104" s="18" t="e">
        <f t="shared" si="1114"/>
        <v>#DIV/0!</v>
      </c>
      <c r="P3104" s="4">
        <f t="shared" si="1115"/>
        <v>201111</v>
      </c>
      <c r="Q3104" s="23">
        <f t="shared" si="1116"/>
        <v>0.58133605303416602</v>
      </c>
      <c r="R3104" s="23">
        <f t="shared" si="1117"/>
        <v>-2.4560606060606083</v>
      </c>
      <c r="S3104" s="22">
        <f t="shared" si="1118"/>
        <v>-1.8747245530264423</v>
      </c>
      <c r="T3104" s="5">
        <f t="shared" si="1119"/>
        <v>1.7201754385964918</v>
      </c>
      <c r="W3104" s="5">
        <f t="shared" si="1120"/>
        <v>-1</v>
      </c>
      <c r="X3104" s="4">
        <f t="shared" si="1121"/>
        <v>-1</v>
      </c>
      <c r="AE3104" s="4" t="e">
        <f t="shared" si="1122"/>
        <v>#DIV/0!</v>
      </c>
    </row>
    <row r="3105" spans="1:31" x14ac:dyDescent="0.25">
      <c r="A3105" s="9">
        <v>40860</v>
      </c>
      <c r="B3105" s="1" t="s">
        <v>36</v>
      </c>
      <c r="C3105" s="1" t="s">
        <v>56</v>
      </c>
      <c r="D3105" s="1">
        <v>3</v>
      </c>
      <c r="E3105" s="1">
        <v>17</v>
      </c>
      <c r="F3105">
        <f t="shared" si="1109"/>
        <v>0</v>
      </c>
      <c r="G3105">
        <f t="shared" si="1110"/>
        <v>1</v>
      </c>
      <c r="H3105" s="4">
        <v>2.2999999999999998</v>
      </c>
      <c r="I3105" s="4">
        <v>1.6666666666666701</v>
      </c>
      <c r="L3105" s="18">
        <f t="shared" si="1111"/>
        <v>40</v>
      </c>
      <c r="M3105" s="18">
        <f t="shared" si="1112"/>
        <v>60</v>
      </c>
      <c r="N3105" s="18" t="e">
        <f t="shared" si="1113"/>
        <v>#DIV/0!</v>
      </c>
      <c r="O3105" s="18" t="e">
        <f t="shared" si="1114"/>
        <v>#DIV/0!</v>
      </c>
      <c r="P3105" s="4">
        <f t="shared" si="1115"/>
        <v>201111</v>
      </c>
      <c r="Q3105" s="23">
        <f t="shared" si="1116"/>
        <v>1.379999999999997</v>
      </c>
      <c r="R3105" s="23">
        <f t="shared" si="1117"/>
        <v>-2.2692307692307621</v>
      </c>
      <c r="S3105" s="22">
        <f t="shared" si="1118"/>
        <v>-0.88923076923076505</v>
      </c>
      <c r="T3105" s="5">
        <f t="shared" si="1119"/>
        <v>0.72463768115942184</v>
      </c>
      <c r="W3105" s="5">
        <f t="shared" si="1120"/>
        <v>-1</v>
      </c>
      <c r="X3105" s="4">
        <f t="shared" si="1121"/>
        <v>-1</v>
      </c>
      <c r="AE3105" s="4" t="e">
        <f t="shared" si="1122"/>
        <v>#DIV/0!</v>
      </c>
    </row>
    <row r="3106" spans="1:31" x14ac:dyDescent="0.25">
      <c r="A3106" s="9">
        <v>40860</v>
      </c>
      <c r="B3106" s="1" t="s">
        <v>37</v>
      </c>
      <c r="C3106" s="1" t="s">
        <v>46</v>
      </c>
      <c r="D3106" s="1">
        <v>44</v>
      </c>
      <c r="E3106" s="1">
        <v>7</v>
      </c>
      <c r="F3106">
        <f t="shared" si="1109"/>
        <v>1</v>
      </c>
      <c r="G3106">
        <f t="shared" si="1110"/>
        <v>0</v>
      </c>
      <c r="H3106" s="4">
        <v>1.46511627906977</v>
      </c>
      <c r="I3106" s="4">
        <v>2.85</v>
      </c>
      <c r="L3106" s="18">
        <f t="shared" si="1111"/>
        <v>60</v>
      </c>
      <c r="M3106" s="18">
        <f t="shared" si="1112"/>
        <v>35</v>
      </c>
      <c r="N3106" s="18" t="e">
        <f t="shared" si="1113"/>
        <v>#DIV/0!</v>
      </c>
      <c r="O3106" s="18" t="e">
        <f t="shared" si="1114"/>
        <v>#DIV/0!</v>
      </c>
      <c r="P3106" s="4">
        <f t="shared" si="1115"/>
        <v>201111</v>
      </c>
      <c r="Q3106" s="23">
        <f t="shared" si="1116"/>
        <v>1.46511627906977</v>
      </c>
      <c r="R3106" s="23">
        <f t="shared" si="1117"/>
        <v>-2.6905405405405283</v>
      </c>
      <c r="S3106" s="22">
        <f t="shared" si="1118"/>
        <v>-1.2254242614707582</v>
      </c>
      <c r="T3106" s="5">
        <f t="shared" si="1119"/>
        <v>1.9452380952380919</v>
      </c>
      <c r="W3106" s="5">
        <f t="shared" si="1120"/>
        <v>0.46511627906977004</v>
      </c>
      <c r="X3106" s="4">
        <f t="shared" si="1121"/>
        <v>-1</v>
      </c>
      <c r="AE3106" s="4" t="e">
        <f t="shared" si="1122"/>
        <v>#DIV/0!</v>
      </c>
    </row>
    <row r="3107" spans="1:31" x14ac:dyDescent="0.25">
      <c r="A3107" s="9">
        <v>40860</v>
      </c>
      <c r="B3107" s="1" t="s">
        <v>58</v>
      </c>
      <c r="C3107" s="1" t="s">
        <v>59</v>
      </c>
      <c r="D3107" s="1">
        <v>12</v>
      </c>
      <c r="E3107" s="1">
        <v>13</v>
      </c>
      <c r="F3107">
        <f t="shared" si="1109"/>
        <v>0</v>
      </c>
      <c r="G3107">
        <f t="shared" si="1110"/>
        <v>1</v>
      </c>
      <c r="H3107" s="4">
        <v>1.68965517241379</v>
      </c>
      <c r="I3107" s="4">
        <v>2.25</v>
      </c>
      <c r="L3107" s="18">
        <f t="shared" si="1111"/>
        <v>50</v>
      </c>
      <c r="M3107" s="18">
        <f t="shared" si="1112"/>
        <v>40</v>
      </c>
      <c r="N3107" s="18" t="e">
        <f t="shared" si="1113"/>
        <v>#DIV/0!</v>
      </c>
      <c r="O3107" s="18" t="e">
        <f t="shared" si="1114"/>
        <v>#DIV/0!</v>
      </c>
      <c r="P3107" s="4">
        <f t="shared" si="1115"/>
        <v>201111</v>
      </c>
      <c r="Q3107" s="23">
        <f t="shared" si="1116"/>
        <v>0.75095785440612894</v>
      </c>
      <c r="R3107" s="23">
        <f t="shared" si="1117"/>
        <v>-2.2500000000000062</v>
      </c>
      <c r="S3107" s="22">
        <f t="shared" si="1118"/>
        <v>-1.4990421455938772</v>
      </c>
      <c r="T3107" s="5">
        <f t="shared" si="1119"/>
        <v>1.3316326530612268</v>
      </c>
      <c r="W3107" s="5">
        <f t="shared" si="1120"/>
        <v>-1</v>
      </c>
      <c r="X3107" s="4">
        <f t="shared" si="1121"/>
        <v>-1</v>
      </c>
      <c r="AE3107" s="4" t="e">
        <f t="shared" si="1122"/>
        <v>#DIV/0!</v>
      </c>
    </row>
    <row r="3108" spans="1:31" x14ac:dyDescent="0.25">
      <c r="A3108" s="9">
        <v>40860</v>
      </c>
      <c r="B3108" s="1" t="s">
        <v>44</v>
      </c>
      <c r="C3108" s="1" t="s">
        <v>57</v>
      </c>
      <c r="D3108" s="1">
        <v>17</v>
      </c>
      <c r="E3108" s="1">
        <v>24</v>
      </c>
      <c r="F3108">
        <f t="shared" si="1109"/>
        <v>0</v>
      </c>
      <c r="G3108">
        <f t="shared" si="1110"/>
        <v>1</v>
      </c>
      <c r="H3108" s="4">
        <v>2.75</v>
      </c>
      <c r="I3108" s="4">
        <v>1.48780487804878</v>
      </c>
      <c r="L3108" s="18">
        <f t="shared" si="1111"/>
        <v>30</v>
      </c>
      <c r="M3108" s="18">
        <f t="shared" si="1112"/>
        <v>65</v>
      </c>
      <c r="N3108" s="18" t="e">
        <f t="shared" si="1113"/>
        <v>#DIV/0!</v>
      </c>
      <c r="O3108" s="18" t="e">
        <f t="shared" si="1114"/>
        <v>#DIV/0!</v>
      </c>
      <c r="P3108" s="4">
        <f t="shared" si="1115"/>
        <v>201111</v>
      </c>
      <c r="Q3108" s="23">
        <f t="shared" si="1116"/>
        <v>1.8483606557377055</v>
      </c>
      <c r="R3108" s="23">
        <f t="shared" si="1117"/>
        <v>-2.6214285714285737</v>
      </c>
      <c r="S3108" s="22">
        <f t="shared" si="1118"/>
        <v>-0.77306791569086819</v>
      </c>
      <c r="T3108" s="5">
        <f t="shared" si="1119"/>
        <v>0.54101995565410188</v>
      </c>
      <c r="W3108" s="5">
        <f t="shared" si="1120"/>
        <v>-1</v>
      </c>
      <c r="X3108" s="4">
        <f t="shared" si="1121"/>
        <v>-1</v>
      </c>
      <c r="AE3108" s="4" t="e">
        <f t="shared" si="1122"/>
        <v>#DIV/0!</v>
      </c>
    </row>
    <row r="3109" spans="1:31" x14ac:dyDescent="0.25">
      <c r="A3109" s="9">
        <v>40860</v>
      </c>
      <c r="B3109" s="1" t="s">
        <v>45</v>
      </c>
      <c r="C3109" s="1" t="s">
        <v>33</v>
      </c>
      <c r="D3109" s="1">
        <v>37</v>
      </c>
      <c r="E3109" s="1">
        <v>13</v>
      </c>
      <c r="F3109">
        <f t="shared" si="1109"/>
        <v>1</v>
      </c>
      <c r="G3109">
        <f t="shared" si="1110"/>
        <v>0</v>
      </c>
      <c r="H3109" s="4">
        <v>1.6666666666666701</v>
      </c>
      <c r="I3109" s="4">
        <v>2.2999999999999998</v>
      </c>
      <c r="L3109" s="18">
        <f t="shared" si="1111"/>
        <v>50</v>
      </c>
      <c r="M3109" s="18">
        <f t="shared" si="1112"/>
        <v>40</v>
      </c>
      <c r="N3109" s="18" t="e">
        <f t="shared" si="1113"/>
        <v>#DIV/0!</v>
      </c>
      <c r="O3109" s="18" t="e">
        <f t="shared" si="1114"/>
        <v>#DIV/0!</v>
      </c>
      <c r="P3109" s="4">
        <f t="shared" si="1115"/>
        <v>201111</v>
      </c>
      <c r="Q3109" s="23">
        <f t="shared" si="1116"/>
        <v>1.6666666666666701</v>
      </c>
      <c r="R3109" s="23">
        <f t="shared" si="1117"/>
        <v>-2.2692307692307621</v>
      </c>
      <c r="S3109" s="22">
        <f t="shared" si="1118"/>
        <v>-0.60256410256409199</v>
      </c>
      <c r="T3109" s="5">
        <f t="shared" si="1119"/>
        <v>1.379999999999997</v>
      </c>
      <c r="W3109" s="5">
        <f t="shared" si="1120"/>
        <v>0.66666666666667007</v>
      </c>
      <c r="X3109" s="4">
        <f t="shared" si="1121"/>
        <v>-1</v>
      </c>
      <c r="AE3109" s="4" t="e">
        <f t="shared" si="1122"/>
        <v>#DIV/0!</v>
      </c>
    </row>
    <row r="3110" spans="1:31" x14ac:dyDescent="0.25">
      <c r="A3110" s="9">
        <v>40860</v>
      </c>
      <c r="B3110" s="1" t="s">
        <v>40</v>
      </c>
      <c r="C3110" s="1" t="s">
        <v>50</v>
      </c>
      <c r="D3110" s="1">
        <v>3</v>
      </c>
      <c r="E3110" s="1">
        <v>30</v>
      </c>
      <c r="F3110">
        <f t="shared" si="1109"/>
        <v>0</v>
      </c>
      <c r="G3110">
        <f t="shared" si="1110"/>
        <v>1</v>
      </c>
      <c r="H3110" s="4">
        <v>1.5128205128205101</v>
      </c>
      <c r="I3110" s="4">
        <v>2.7</v>
      </c>
      <c r="L3110" s="18">
        <f t="shared" si="1111"/>
        <v>60</v>
      </c>
      <c r="M3110" s="18">
        <f t="shared" si="1112"/>
        <v>35</v>
      </c>
      <c r="N3110" s="18" t="e">
        <f t="shared" si="1113"/>
        <v>#DIV/0!</v>
      </c>
      <c r="O3110" s="18" t="e">
        <f t="shared" si="1114"/>
        <v>#DIV/0!</v>
      </c>
      <c r="P3110" s="4">
        <f t="shared" si="1115"/>
        <v>201111</v>
      </c>
      <c r="Q3110" s="23">
        <f t="shared" si="1116"/>
        <v>0.56030389363722588</v>
      </c>
      <c r="R3110" s="23">
        <f t="shared" si="1117"/>
        <v>-2.5382352941176576</v>
      </c>
      <c r="S3110" s="22">
        <f t="shared" si="1118"/>
        <v>-1.9779314004804318</v>
      </c>
      <c r="T3110" s="5">
        <f t="shared" si="1119"/>
        <v>1.7847457627118677</v>
      </c>
      <c r="W3110" s="5">
        <f t="shared" si="1120"/>
        <v>-1</v>
      </c>
      <c r="X3110" s="4">
        <f t="shared" si="1121"/>
        <v>-1</v>
      </c>
      <c r="AE3110" s="4" t="e">
        <f t="shared" si="1122"/>
        <v>#DIV/0!</v>
      </c>
    </row>
    <row r="3111" spans="1:31" x14ac:dyDescent="0.25">
      <c r="A3111" s="9">
        <v>40860</v>
      </c>
      <c r="B3111" s="1" t="s">
        <v>41</v>
      </c>
      <c r="C3111" s="1" t="s">
        <v>42</v>
      </c>
      <c r="D3111" s="1">
        <v>23</v>
      </c>
      <c r="E3111" s="1">
        <v>26</v>
      </c>
      <c r="F3111">
        <f t="shared" si="1109"/>
        <v>0</v>
      </c>
      <c r="G3111">
        <f t="shared" si="1110"/>
        <v>1</v>
      </c>
      <c r="H3111" s="4">
        <v>1.8333333333333299</v>
      </c>
      <c r="I3111" s="4">
        <v>2</v>
      </c>
      <c r="L3111" s="18">
        <f t="shared" si="1111"/>
        <v>50</v>
      </c>
      <c r="M3111" s="18">
        <f t="shared" si="1112"/>
        <v>50</v>
      </c>
      <c r="N3111" s="18" t="e">
        <f t="shared" si="1113"/>
        <v>#DIV/0!</v>
      </c>
      <c r="O3111" s="18" t="e">
        <f t="shared" si="1114"/>
        <v>#DIV/0!</v>
      </c>
      <c r="P3111" s="4">
        <f t="shared" si="1115"/>
        <v>201111</v>
      </c>
      <c r="Q3111" s="23">
        <f t="shared" si="1116"/>
        <v>0.91666666666666496</v>
      </c>
      <c r="R3111" s="23">
        <f t="shared" si="1117"/>
        <v>-2.2000000000000046</v>
      </c>
      <c r="S3111" s="22">
        <f t="shared" si="1118"/>
        <v>-1.2833333333333397</v>
      </c>
      <c r="T3111" s="5">
        <f t="shared" si="1119"/>
        <v>1.0909090909090928</v>
      </c>
      <c r="W3111" s="5">
        <f t="shared" si="1120"/>
        <v>-1</v>
      </c>
      <c r="X3111" s="4">
        <f t="shared" si="1121"/>
        <v>-1</v>
      </c>
      <c r="AE3111" s="4" t="e">
        <f t="shared" si="1122"/>
        <v>#DIV/0!</v>
      </c>
    </row>
    <row r="3112" spans="1:31" x14ac:dyDescent="0.25">
      <c r="A3112" s="9">
        <v>40857</v>
      </c>
      <c r="B3112" s="1" t="s">
        <v>64</v>
      </c>
      <c r="C3112" s="1" t="s">
        <v>54</v>
      </c>
      <c r="D3112" s="1">
        <v>17</v>
      </c>
      <c r="E3112" s="1">
        <v>24</v>
      </c>
      <c r="F3112">
        <f t="shared" si="1109"/>
        <v>0</v>
      </c>
      <c r="G3112">
        <f t="shared" si="1110"/>
        <v>1</v>
      </c>
      <c r="H3112" s="4">
        <v>1.28571428571429</v>
      </c>
      <c r="I3112" s="4">
        <v>3.9</v>
      </c>
      <c r="L3112" s="18">
        <f t="shared" si="1111"/>
        <v>70</v>
      </c>
      <c r="M3112" s="18">
        <f t="shared" si="1112"/>
        <v>25</v>
      </c>
      <c r="N3112" s="18" t="e">
        <f t="shared" si="1113"/>
        <v>#DIV/0!</v>
      </c>
      <c r="O3112" s="18" t="e">
        <f t="shared" si="1114"/>
        <v>#DIV/0!</v>
      </c>
      <c r="P3112" s="4">
        <f t="shared" si="1115"/>
        <v>201111</v>
      </c>
      <c r="Q3112" s="23">
        <f t="shared" si="1116"/>
        <v>0.32967032967033078</v>
      </c>
      <c r="R3112" s="23">
        <f t="shared" si="1117"/>
        <v>-3.8448275862068435</v>
      </c>
      <c r="S3112" s="22">
        <f t="shared" si="1118"/>
        <v>-3.5151572565365128</v>
      </c>
      <c r="T3112" s="5">
        <f t="shared" si="1119"/>
        <v>3.033333333333323</v>
      </c>
      <c r="W3112" s="5">
        <f t="shared" si="1120"/>
        <v>-1</v>
      </c>
      <c r="X3112" s="4">
        <f t="shared" si="1121"/>
        <v>-1</v>
      </c>
      <c r="AE3112" s="4" t="e">
        <f t="shared" si="1122"/>
        <v>#DIV/0!</v>
      </c>
    </row>
    <row r="3113" spans="1:31" x14ac:dyDescent="0.25">
      <c r="A3113" s="9">
        <v>40854</v>
      </c>
      <c r="B3113" s="1" t="s">
        <v>55</v>
      </c>
      <c r="C3113" s="1" t="s">
        <v>45</v>
      </c>
      <c r="D3113" s="1">
        <v>24</v>
      </c>
      <c r="E3113" s="1">
        <v>30</v>
      </c>
      <c r="F3113">
        <f t="shared" si="1109"/>
        <v>0</v>
      </c>
      <c r="G3113">
        <f t="shared" si="1110"/>
        <v>1</v>
      </c>
      <c r="H3113" s="4">
        <v>1.26315789473684</v>
      </c>
      <c r="I3113" s="4">
        <v>4.0999999999999996</v>
      </c>
      <c r="L3113" s="18">
        <f t="shared" si="1111"/>
        <v>70</v>
      </c>
      <c r="M3113" s="18">
        <f t="shared" si="1112"/>
        <v>20</v>
      </c>
      <c r="N3113" s="18" t="e">
        <f t="shared" si="1113"/>
        <v>#DIV/0!</v>
      </c>
      <c r="O3113" s="18" t="e">
        <f t="shared" si="1114"/>
        <v>#DIV/0!</v>
      </c>
      <c r="P3113" s="4">
        <f t="shared" si="1115"/>
        <v>201111</v>
      </c>
      <c r="Q3113" s="23">
        <f t="shared" si="1116"/>
        <v>0.3080872913992293</v>
      </c>
      <c r="R3113" s="23">
        <f t="shared" si="1117"/>
        <v>-4.1225806451613201</v>
      </c>
      <c r="S3113" s="22">
        <f t="shared" si="1118"/>
        <v>-3.8144933537620909</v>
      </c>
      <c r="T3113" s="5">
        <f t="shared" si="1119"/>
        <v>3.2458333333333385</v>
      </c>
      <c r="W3113" s="5">
        <f t="shared" si="1120"/>
        <v>-1</v>
      </c>
      <c r="X3113" s="4">
        <f t="shared" si="1121"/>
        <v>-1</v>
      </c>
      <c r="AE3113" s="4" t="e">
        <f t="shared" si="1122"/>
        <v>#DIV/0!</v>
      </c>
    </row>
    <row r="3114" spans="1:31" x14ac:dyDescent="0.25">
      <c r="A3114" s="9">
        <v>40853</v>
      </c>
      <c r="B3114" s="1" t="s">
        <v>48</v>
      </c>
      <c r="C3114" s="1" t="s">
        <v>38</v>
      </c>
      <c r="D3114" s="1">
        <v>11</v>
      </c>
      <c r="E3114" s="1">
        <v>19</v>
      </c>
      <c r="F3114">
        <f t="shared" si="1109"/>
        <v>0</v>
      </c>
      <c r="G3114">
        <f t="shared" si="1110"/>
        <v>1</v>
      </c>
      <c r="H3114" s="4">
        <v>3</v>
      </c>
      <c r="I3114" s="4">
        <v>1.4166666666666701</v>
      </c>
      <c r="L3114" s="18">
        <f t="shared" si="1111"/>
        <v>30</v>
      </c>
      <c r="M3114" s="18">
        <f t="shared" si="1112"/>
        <v>70</v>
      </c>
      <c r="N3114" s="18" t="e">
        <f t="shared" si="1113"/>
        <v>#DIV/0!</v>
      </c>
      <c r="O3114" s="18" t="e">
        <f t="shared" si="1114"/>
        <v>#DIV/0!</v>
      </c>
      <c r="P3114" s="4">
        <f t="shared" si="1115"/>
        <v>201111</v>
      </c>
      <c r="Q3114" s="23">
        <f t="shared" si="1116"/>
        <v>2.1176470588235241</v>
      </c>
      <c r="R3114" s="23">
        <f t="shared" si="1117"/>
        <v>-2.8999999999999804</v>
      </c>
      <c r="S3114" s="22">
        <f t="shared" si="1118"/>
        <v>-0.78235294117645626</v>
      </c>
      <c r="T3114" s="5">
        <f t="shared" si="1119"/>
        <v>0.47222222222222338</v>
      </c>
      <c r="W3114" s="5">
        <f t="shared" si="1120"/>
        <v>-1</v>
      </c>
      <c r="X3114" s="4">
        <f t="shared" si="1121"/>
        <v>-1</v>
      </c>
      <c r="AE3114" s="4" t="e">
        <f t="shared" si="1122"/>
        <v>#DIV/0!</v>
      </c>
    </row>
    <row r="3115" spans="1:31" x14ac:dyDescent="0.25">
      <c r="A3115" s="9">
        <v>40853</v>
      </c>
      <c r="B3115" s="1" t="s">
        <v>50</v>
      </c>
      <c r="C3115" s="1" t="s">
        <v>44</v>
      </c>
      <c r="D3115" s="1">
        <v>17</v>
      </c>
      <c r="E3115" s="1">
        <v>24</v>
      </c>
      <c r="F3115">
        <f t="shared" si="1109"/>
        <v>0</v>
      </c>
      <c r="G3115">
        <f t="shared" si="1110"/>
        <v>1</v>
      </c>
      <c r="H3115" s="4">
        <v>1.68965517241379</v>
      </c>
      <c r="I3115" s="4">
        <v>2.25</v>
      </c>
      <c r="L3115" s="18">
        <f t="shared" si="1111"/>
        <v>50</v>
      </c>
      <c r="M3115" s="18">
        <f t="shared" si="1112"/>
        <v>40</v>
      </c>
      <c r="N3115" s="18" t="e">
        <f t="shared" si="1113"/>
        <v>#DIV/0!</v>
      </c>
      <c r="O3115" s="18" t="e">
        <f t="shared" si="1114"/>
        <v>#DIV/0!</v>
      </c>
      <c r="P3115" s="4">
        <f t="shared" si="1115"/>
        <v>201111</v>
      </c>
      <c r="Q3115" s="23">
        <f t="shared" si="1116"/>
        <v>0.75095785440612894</v>
      </c>
      <c r="R3115" s="23">
        <f t="shared" si="1117"/>
        <v>-2.2500000000000062</v>
      </c>
      <c r="S3115" s="22">
        <f t="shared" si="1118"/>
        <v>-1.4990421455938772</v>
      </c>
      <c r="T3115" s="5">
        <f t="shared" si="1119"/>
        <v>1.3316326530612268</v>
      </c>
      <c r="W3115" s="5">
        <f t="shared" si="1120"/>
        <v>-1</v>
      </c>
      <c r="X3115" s="4">
        <f t="shared" si="1121"/>
        <v>-1</v>
      </c>
      <c r="AE3115" s="4" t="e">
        <f t="shared" si="1122"/>
        <v>#DIV/0!</v>
      </c>
    </row>
    <row r="3116" spans="1:31" x14ac:dyDescent="0.25">
      <c r="A3116" s="9">
        <v>40853</v>
      </c>
      <c r="B3116" s="1" t="s">
        <v>64</v>
      </c>
      <c r="C3116" s="1" t="s">
        <v>62</v>
      </c>
      <c r="D3116" s="1">
        <v>38</v>
      </c>
      <c r="E3116" s="1">
        <v>45</v>
      </c>
      <c r="F3116">
        <f t="shared" si="1109"/>
        <v>0</v>
      </c>
      <c r="G3116">
        <f t="shared" si="1110"/>
        <v>1</v>
      </c>
      <c r="H3116" s="4">
        <v>3.1</v>
      </c>
      <c r="I3116" s="4">
        <v>1.4</v>
      </c>
      <c r="L3116" s="18">
        <f t="shared" si="1111"/>
        <v>30</v>
      </c>
      <c r="M3116" s="18">
        <f t="shared" si="1112"/>
        <v>70</v>
      </c>
      <c r="N3116" s="18" t="e">
        <f t="shared" si="1113"/>
        <v>#DIV/0!</v>
      </c>
      <c r="O3116" s="18" t="e">
        <f t="shared" si="1114"/>
        <v>#DIV/0!</v>
      </c>
      <c r="P3116" s="4">
        <f t="shared" si="1115"/>
        <v>201111</v>
      </c>
      <c r="Q3116" s="23">
        <f t="shared" si="1116"/>
        <v>2.2142857142857144</v>
      </c>
      <c r="R3116" s="23">
        <f t="shared" si="1117"/>
        <v>-2.9761904761904767</v>
      </c>
      <c r="S3116" s="22">
        <f t="shared" si="1118"/>
        <v>-0.76190476190476231</v>
      </c>
      <c r="T3116" s="5">
        <f t="shared" si="1119"/>
        <v>0.45161290322580638</v>
      </c>
      <c r="W3116" s="5">
        <f t="shared" si="1120"/>
        <v>-1</v>
      </c>
      <c r="X3116" s="4">
        <f t="shared" si="1121"/>
        <v>-1</v>
      </c>
      <c r="AE3116" s="4" t="e">
        <f t="shared" si="1122"/>
        <v>#DIV/0!</v>
      </c>
    </row>
    <row r="3117" spans="1:31" x14ac:dyDescent="0.25">
      <c r="A3117" s="9">
        <v>40853</v>
      </c>
      <c r="B3117" s="1" t="s">
        <v>57</v>
      </c>
      <c r="C3117" s="1" t="s">
        <v>43</v>
      </c>
      <c r="D3117" s="1">
        <v>20</v>
      </c>
      <c r="E3117" s="1">
        <v>23</v>
      </c>
      <c r="F3117">
        <f t="shared" si="1109"/>
        <v>0</v>
      </c>
      <c r="G3117">
        <f t="shared" si="1110"/>
        <v>1</v>
      </c>
      <c r="H3117" s="4">
        <v>1.5</v>
      </c>
      <c r="I3117" s="4">
        <v>2.7</v>
      </c>
      <c r="L3117" s="18">
        <f t="shared" si="1111"/>
        <v>60</v>
      </c>
      <c r="M3117" s="18">
        <f t="shared" si="1112"/>
        <v>35</v>
      </c>
      <c r="N3117" s="18" t="e">
        <f t="shared" si="1113"/>
        <v>#DIV/0!</v>
      </c>
      <c r="O3117" s="18" t="e">
        <f t="shared" si="1114"/>
        <v>#DIV/0!</v>
      </c>
      <c r="P3117" s="4">
        <f t="shared" si="1115"/>
        <v>201111</v>
      </c>
      <c r="Q3117" s="23">
        <f t="shared" si="1116"/>
        <v>0.55555555555555547</v>
      </c>
      <c r="R3117" s="23">
        <f t="shared" si="1117"/>
        <v>-2.5882352941176467</v>
      </c>
      <c r="S3117" s="22">
        <f t="shared" si="1118"/>
        <v>-2.0326797385620914</v>
      </c>
      <c r="T3117" s="5">
        <f t="shared" si="1119"/>
        <v>1.8</v>
      </c>
      <c r="W3117" s="5">
        <f t="shared" si="1120"/>
        <v>-1</v>
      </c>
      <c r="X3117" s="4">
        <f t="shared" si="1121"/>
        <v>-1</v>
      </c>
      <c r="AE3117" s="4" t="e">
        <f t="shared" si="1122"/>
        <v>#DIV/0!</v>
      </c>
    </row>
    <row r="3118" spans="1:31" x14ac:dyDescent="0.25">
      <c r="A3118" s="9">
        <v>40853</v>
      </c>
      <c r="B3118" s="1" t="s">
        <v>54</v>
      </c>
      <c r="C3118" s="1" t="s">
        <v>35</v>
      </c>
      <c r="D3118" s="1">
        <v>24</v>
      </c>
      <c r="E3118" s="1">
        <v>38</v>
      </c>
      <c r="F3118">
        <f t="shared" si="1109"/>
        <v>0</v>
      </c>
      <c r="G3118">
        <f t="shared" si="1110"/>
        <v>1</v>
      </c>
      <c r="H3118" s="4">
        <v>1.28571428571429</v>
      </c>
      <c r="I3118" s="4">
        <v>3.9</v>
      </c>
      <c r="L3118" s="18">
        <f t="shared" si="1111"/>
        <v>70</v>
      </c>
      <c r="M3118" s="18">
        <f t="shared" si="1112"/>
        <v>25</v>
      </c>
      <c r="N3118" s="18" t="e">
        <f t="shared" si="1113"/>
        <v>#DIV/0!</v>
      </c>
      <c r="O3118" s="18" t="e">
        <f t="shared" si="1114"/>
        <v>#DIV/0!</v>
      </c>
      <c r="P3118" s="4">
        <f t="shared" si="1115"/>
        <v>201111</v>
      </c>
      <c r="Q3118" s="23">
        <f t="shared" si="1116"/>
        <v>0.32967032967033078</v>
      </c>
      <c r="R3118" s="23">
        <f t="shared" si="1117"/>
        <v>-3.8448275862068435</v>
      </c>
      <c r="S3118" s="22">
        <f t="shared" si="1118"/>
        <v>-3.5151572565365128</v>
      </c>
      <c r="T3118" s="5">
        <f t="shared" si="1119"/>
        <v>3.033333333333323</v>
      </c>
      <c r="W3118" s="5">
        <f t="shared" si="1120"/>
        <v>-1</v>
      </c>
      <c r="X3118" s="4">
        <f t="shared" si="1121"/>
        <v>-1</v>
      </c>
      <c r="AE3118" s="4" t="e">
        <f t="shared" si="1122"/>
        <v>#DIV/0!</v>
      </c>
    </row>
    <row r="3119" spans="1:31" x14ac:dyDescent="0.25">
      <c r="A3119" s="9">
        <v>40853</v>
      </c>
      <c r="B3119" s="1" t="s">
        <v>42</v>
      </c>
      <c r="C3119" s="1" t="s">
        <v>39</v>
      </c>
      <c r="D3119" s="1">
        <v>27</v>
      </c>
      <c r="E3119" s="1">
        <v>16</v>
      </c>
      <c r="F3119">
        <f t="shared" si="1109"/>
        <v>1</v>
      </c>
      <c r="G3119">
        <f t="shared" si="1110"/>
        <v>0</v>
      </c>
      <c r="H3119" s="4">
        <v>1.23529411764706</v>
      </c>
      <c r="I3119" s="4">
        <v>4.5</v>
      </c>
      <c r="L3119" s="18">
        <f t="shared" si="1111"/>
        <v>80</v>
      </c>
      <c r="M3119" s="18">
        <f t="shared" si="1112"/>
        <v>20</v>
      </c>
      <c r="N3119" s="18" t="e">
        <f t="shared" si="1113"/>
        <v>#DIV/0!</v>
      </c>
      <c r="O3119" s="18" t="e">
        <f t="shared" si="1114"/>
        <v>#DIV/0!</v>
      </c>
      <c r="P3119" s="4">
        <f t="shared" si="1115"/>
        <v>201111</v>
      </c>
      <c r="Q3119" s="23">
        <f t="shared" si="1116"/>
        <v>1.23529411764706</v>
      </c>
      <c r="R3119" s="23">
        <f t="shared" si="1117"/>
        <v>-4.5357142857142643</v>
      </c>
      <c r="S3119" s="22">
        <f t="shared" si="1118"/>
        <v>-3.3004201680672045</v>
      </c>
      <c r="T3119" s="5">
        <f t="shared" si="1119"/>
        <v>3.6428571428571392</v>
      </c>
      <c r="W3119" s="5">
        <f t="shared" si="1120"/>
        <v>0.23529411764705999</v>
      </c>
      <c r="X3119" s="4">
        <f t="shared" si="1121"/>
        <v>-1</v>
      </c>
      <c r="AE3119" s="4" t="e">
        <f t="shared" si="1122"/>
        <v>#DIV/0!</v>
      </c>
    </row>
    <row r="3120" spans="1:31" x14ac:dyDescent="0.25">
      <c r="A3120" s="9">
        <v>40853</v>
      </c>
      <c r="B3120" s="1" t="s">
        <v>52</v>
      </c>
      <c r="C3120" s="1" t="s">
        <v>34</v>
      </c>
      <c r="D3120" s="1">
        <v>20</v>
      </c>
      <c r="E3120" s="1">
        <v>24</v>
      </c>
      <c r="F3120">
        <f t="shared" si="1109"/>
        <v>0</v>
      </c>
      <c r="G3120">
        <f t="shared" si="1110"/>
        <v>1</v>
      </c>
      <c r="H3120" s="4">
        <v>1.1739130434782601</v>
      </c>
      <c r="I3120" s="4">
        <v>5.25</v>
      </c>
      <c r="L3120" s="18">
        <f t="shared" si="1111"/>
        <v>80</v>
      </c>
      <c r="M3120" s="18">
        <f t="shared" si="1112"/>
        <v>15</v>
      </c>
      <c r="N3120" s="18" t="e">
        <f t="shared" si="1113"/>
        <v>#DIV/0!</v>
      </c>
      <c r="O3120" s="18" t="e">
        <f t="shared" si="1114"/>
        <v>#DIV/0!</v>
      </c>
      <c r="P3120" s="4">
        <f t="shared" si="1115"/>
        <v>201111</v>
      </c>
      <c r="Q3120" s="23">
        <f t="shared" si="1116"/>
        <v>0.22360248447204953</v>
      </c>
      <c r="R3120" s="23">
        <f t="shared" si="1117"/>
        <v>-5.9852941176470846</v>
      </c>
      <c r="S3120" s="22">
        <f t="shared" si="1118"/>
        <v>-5.761691633175035</v>
      </c>
      <c r="T3120" s="5">
        <f t="shared" si="1119"/>
        <v>4.472222222222225</v>
      </c>
      <c r="W3120" s="5">
        <f t="shared" si="1120"/>
        <v>-1</v>
      </c>
      <c r="X3120" s="4">
        <f t="shared" si="1121"/>
        <v>-1</v>
      </c>
      <c r="AE3120" s="4" t="e">
        <f t="shared" si="1122"/>
        <v>#DIV/0!</v>
      </c>
    </row>
    <row r="3121" spans="1:31" x14ac:dyDescent="0.25">
      <c r="A3121" s="9">
        <v>40853</v>
      </c>
      <c r="B3121" s="1" t="s">
        <v>49</v>
      </c>
      <c r="C3121" s="1" t="s">
        <v>51</v>
      </c>
      <c r="D3121" s="1">
        <v>3</v>
      </c>
      <c r="E3121" s="1">
        <v>31</v>
      </c>
      <c r="F3121">
        <f t="shared" si="1109"/>
        <v>0</v>
      </c>
      <c r="G3121">
        <f t="shared" si="1110"/>
        <v>1</v>
      </c>
      <c r="H3121" s="4">
        <v>1.40816326530612</v>
      </c>
      <c r="I3121" s="4">
        <v>3.05</v>
      </c>
      <c r="L3121" s="18">
        <f t="shared" si="1111"/>
        <v>70</v>
      </c>
      <c r="M3121" s="18">
        <f t="shared" si="1112"/>
        <v>30</v>
      </c>
      <c r="N3121" s="18" t="e">
        <f t="shared" si="1113"/>
        <v>#DIV/0!</v>
      </c>
      <c r="O3121" s="18" t="e">
        <f t="shared" si="1114"/>
        <v>#DIV/0!</v>
      </c>
      <c r="P3121" s="4">
        <f t="shared" si="1115"/>
        <v>201111</v>
      </c>
      <c r="Q3121" s="23">
        <f t="shared" si="1116"/>
        <v>0.46169287387085906</v>
      </c>
      <c r="R3121" s="23">
        <f t="shared" si="1117"/>
        <v>-2.9378048780487949</v>
      </c>
      <c r="S3121" s="22">
        <f t="shared" si="1118"/>
        <v>-2.4761120041779359</v>
      </c>
      <c r="T3121" s="5">
        <f t="shared" si="1119"/>
        <v>2.1659420289855107</v>
      </c>
      <c r="W3121" s="5">
        <f t="shared" si="1120"/>
        <v>-1</v>
      </c>
      <c r="X3121" s="4">
        <f t="shared" si="1121"/>
        <v>-1</v>
      </c>
      <c r="AE3121" s="4" t="e">
        <f t="shared" si="1122"/>
        <v>#DIV/0!</v>
      </c>
    </row>
    <row r="3122" spans="1:31" x14ac:dyDescent="0.25">
      <c r="A3122" s="9">
        <v>40853</v>
      </c>
      <c r="B3122" s="1" t="s">
        <v>36</v>
      </c>
      <c r="C3122" s="1" t="s">
        <v>41</v>
      </c>
      <c r="D3122" s="1">
        <v>7</v>
      </c>
      <c r="E3122" s="1">
        <v>31</v>
      </c>
      <c r="F3122">
        <f t="shared" si="1109"/>
        <v>0</v>
      </c>
      <c r="G3122">
        <f t="shared" si="1110"/>
        <v>1</v>
      </c>
      <c r="H3122" s="4">
        <v>3.6</v>
      </c>
      <c r="I3122" s="4">
        <v>1.32258064516129</v>
      </c>
      <c r="L3122" s="18">
        <f t="shared" si="1111"/>
        <v>20</v>
      </c>
      <c r="M3122" s="18">
        <f t="shared" si="1112"/>
        <v>75</v>
      </c>
      <c r="N3122" s="18" t="e">
        <f t="shared" si="1113"/>
        <v>#DIV/0!</v>
      </c>
      <c r="O3122" s="18" t="e">
        <f t="shared" si="1114"/>
        <v>#DIV/0!</v>
      </c>
      <c r="P3122" s="4">
        <f t="shared" si="1115"/>
        <v>201111</v>
      </c>
      <c r="Q3122" s="23">
        <f t="shared" si="1116"/>
        <v>2.7219512195121958</v>
      </c>
      <c r="R3122" s="23">
        <f t="shared" si="1117"/>
        <v>-3.4846153846153873</v>
      </c>
      <c r="S3122" s="22">
        <f t="shared" si="1118"/>
        <v>-0.76266416510319157</v>
      </c>
      <c r="T3122" s="5">
        <f t="shared" si="1119"/>
        <v>0.36738351254480278</v>
      </c>
      <c r="W3122" s="5">
        <f t="shared" si="1120"/>
        <v>-1</v>
      </c>
      <c r="X3122" s="4">
        <f t="shared" si="1121"/>
        <v>-1</v>
      </c>
      <c r="AE3122" s="4" t="e">
        <f t="shared" si="1122"/>
        <v>#DIV/0!</v>
      </c>
    </row>
    <row r="3123" spans="1:31" x14ac:dyDescent="0.25">
      <c r="A3123" s="9">
        <v>40853</v>
      </c>
      <c r="B3123" s="1" t="s">
        <v>47</v>
      </c>
      <c r="C3123" s="1" t="s">
        <v>58</v>
      </c>
      <c r="D3123" s="1">
        <v>30</v>
      </c>
      <c r="E3123" s="1">
        <v>12</v>
      </c>
      <c r="F3123">
        <f t="shared" si="1109"/>
        <v>1</v>
      </c>
      <c r="G3123">
        <f t="shared" si="1110"/>
        <v>0</v>
      </c>
      <c r="H3123" s="4">
        <v>1.1599999999999999</v>
      </c>
      <c r="I3123" s="4">
        <v>5.75</v>
      </c>
      <c r="L3123" s="18">
        <f t="shared" si="1111"/>
        <v>80</v>
      </c>
      <c r="M3123" s="18">
        <f t="shared" si="1112"/>
        <v>15</v>
      </c>
      <c r="N3123" s="18" t="e">
        <f t="shared" si="1113"/>
        <v>#DIV/0!</v>
      </c>
      <c r="O3123" s="18" t="e">
        <f t="shared" si="1114"/>
        <v>#DIV/0!</v>
      </c>
      <c r="P3123" s="4">
        <f t="shared" si="1115"/>
        <v>201111</v>
      </c>
      <c r="Q3123" s="23">
        <f t="shared" si="1116"/>
        <v>1.1599999999999999</v>
      </c>
      <c r="R3123" s="23">
        <f t="shared" si="1117"/>
        <v>-6.460526315789477</v>
      </c>
      <c r="S3123" s="22">
        <f t="shared" si="1118"/>
        <v>-5.3005263157894769</v>
      </c>
      <c r="T3123" s="5">
        <f t="shared" si="1119"/>
        <v>4.9568965517241379</v>
      </c>
      <c r="W3123" s="5">
        <f t="shared" si="1120"/>
        <v>0.15999999999999992</v>
      </c>
      <c r="X3123" s="4">
        <f t="shared" si="1121"/>
        <v>-1</v>
      </c>
      <c r="AE3123" s="4" t="e">
        <f t="shared" si="1122"/>
        <v>#DIV/0!</v>
      </c>
    </row>
    <row r="3124" spans="1:31" x14ac:dyDescent="0.25">
      <c r="A3124" s="9">
        <v>40853</v>
      </c>
      <c r="B3124" s="1" t="s">
        <v>37</v>
      </c>
      <c r="C3124" s="1" t="s">
        <v>61</v>
      </c>
      <c r="D3124" s="1">
        <v>23</v>
      </c>
      <c r="E3124" s="1">
        <v>13</v>
      </c>
      <c r="F3124">
        <f t="shared" si="1109"/>
        <v>1</v>
      </c>
      <c r="G3124">
        <f t="shared" si="1110"/>
        <v>0</v>
      </c>
      <c r="H3124" s="4">
        <v>1.1666666666666701</v>
      </c>
      <c r="I3124" s="4">
        <v>5.5</v>
      </c>
      <c r="L3124" s="18">
        <f t="shared" si="1111"/>
        <v>80</v>
      </c>
      <c r="M3124" s="18">
        <f t="shared" si="1112"/>
        <v>15</v>
      </c>
      <c r="N3124" s="18" t="e">
        <f t="shared" si="1113"/>
        <v>#DIV/0!</v>
      </c>
      <c r="O3124" s="18" t="e">
        <f t="shared" si="1114"/>
        <v>#DIV/0!</v>
      </c>
      <c r="P3124" s="4">
        <f t="shared" si="1115"/>
        <v>201111</v>
      </c>
      <c r="Q3124" s="23">
        <f t="shared" si="1116"/>
        <v>1.1666666666666701</v>
      </c>
      <c r="R3124" s="23">
        <f t="shared" si="1117"/>
        <v>-6.2222222222220998</v>
      </c>
      <c r="S3124" s="22">
        <f t="shared" si="1118"/>
        <v>-5.0555555555554292</v>
      </c>
      <c r="T3124" s="5">
        <f t="shared" si="1119"/>
        <v>4.7142857142857002</v>
      </c>
      <c r="W3124" s="5">
        <f t="shared" si="1120"/>
        <v>0.16666666666667007</v>
      </c>
      <c r="X3124" s="4">
        <f t="shared" si="1121"/>
        <v>-1</v>
      </c>
      <c r="AE3124" s="4" t="e">
        <f t="shared" si="1122"/>
        <v>#DIV/0!</v>
      </c>
    </row>
    <row r="3125" spans="1:31" x14ac:dyDescent="0.25">
      <c r="A3125" s="9">
        <v>40853</v>
      </c>
      <c r="B3125" s="1" t="s">
        <v>46</v>
      </c>
      <c r="C3125" s="1" t="s">
        <v>53</v>
      </c>
      <c r="D3125" s="1">
        <v>11</v>
      </c>
      <c r="E3125" s="1">
        <v>27</v>
      </c>
      <c r="F3125">
        <f t="shared" si="1109"/>
        <v>0</v>
      </c>
      <c r="G3125">
        <f t="shared" si="1110"/>
        <v>1</v>
      </c>
      <c r="H3125" s="4">
        <v>1.74074074074074</v>
      </c>
      <c r="I3125" s="4">
        <v>2.15</v>
      </c>
      <c r="L3125" s="18">
        <f t="shared" si="1111"/>
        <v>50</v>
      </c>
      <c r="M3125" s="18">
        <f t="shared" si="1112"/>
        <v>45</v>
      </c>
      <c r="N3125" s="18" t="e">
        <f t="shared" si="1113"/>
        <v>#DIV/0!</v>
      </c>
      <c r="O3125" s="18" t="e">
        <f t="shared" si="1114"/>
        <v>#DIV/0!</v>
      </c>
      <c r="P3125" s="4">
        <f t="shared" si="1115"/>
        <v>201111</v>
      </c>
      <c r="Q3125" s="23">
        <f t="shared" si="1116"/>
        <v>0.80964685615848375</v>
      </c>
      <c r="R3125" s="23">
        <f t="shared" si="1117"/>
        <v>-2.2195652173913056</v>
      </c>
      <c r="S3125" s="22">
        <f t="shared" si="1118"/>
        <v>-1.4099183612328219</v>
      </c>
      <c r="T3125" s="5">
        <f t="shared" si="1119"/>
        <v>1.2351063829787239</v>
      </c>
      <c r="W3125" s="5">
        <f t="shared" si="1120"/>
        <v>-1</v>
      </c>
      <c r="X3125" s="4">
        <f t="shared" si="1121"/>
        <v>-1</v>
      </c>
      <c r="AE3125" s="4" t="e">
        <f t="shared" si="1122"/>
        <v>#DIV/0!</v>
      </c>
    </row>
    <row r="3126" spans="1:31" x14ac:dyDescent="0.25">
      <c r="A3126" s="9">
        <v>40853</v>
      </c>
      <c r="B3126" s="1" t="s">
        <v>63</v>
      </c>
      <c r="C3126" s="1" t="s">
        <v>59</v>
      </c>
      <c r="D3126" s="1">
        <v>19</v>
      </c>
      <c r="E3126" s="1">
        <v>13</v>
      </c>
      <c r="F3126">
        <f t="shared" si="1109"/>
        <v>1</v>
      </c>
      <c r="G3126">
        <f t="shared" si="1110"/>
        <v>0</v>
      </c>
      <c r="H3126" s="4">
        <v>1.8333333333333299</v>
      </c>
      <c r="I3126" s="4">
        <v>2</v>
      </c>
      <c r="L3126" s="18">
        <f t="shared" si="1111"/>
        <v>50</v>
      </c>
      <c r="M3126" s="18">
        <f t="shared" si="1112"/>
        <v>50</v>
      </c>
      <c r="N3126" s="18" t="e">
        <f t="shared" si="1113"/>
        <v>#DIV/0!</v>
      </c>
      <c r="O3126" s="18" t="e">
        <f t="shared" si="1114"/>
        <v>#DIV/0!</v>
      </c>
      <c r="P3126" s="4">
        <f t="shared" si="1115"/>
        <v>201111</v>
      </c>
      <c r="Q3126" s="23">
        <f t="shared" si="1116"/>
        <v>1.8333333333333299</v>
      </c>
      <c r="R3126" s="23">
        <f t="shared" si="1117"/>
        <v>-2.2000000000000046</v>
      </c>
      <c r="S3126" s="22">
        <f t="shared" si="1118"/>
        <v>-0.36666666666667469</v>
      </c>
      <c r="T3126" s="5">
        <f t="shared" si="1119"/>
        <v>1.0909090909090928</v>
      </c>
      <c r="W3126" s="5">
        <f t="shared" si="1120"/>
        <v>0.83333333333332993</v>
      </c>
      <c r="X3126" s="4">
        <f t="shared" si="1121"/>
        <v>-1</v>
      </c>
      <c r="AE3126" s="4" t="e">
        <f t="shared" si="1122"/>
        <v>#DIV/0!</v>
      </c>
    </row>
    <row r="3127" spans="1:31" x14ac:dyDescent="0.25">
      <c r="A3127" s="9">
        <v>40847</v>
      </c>
      <c r="B3127" s="1" t="s">
        <v>49</v>
      </c>
      <c r="C3127" s="1" t="s">
        <v>64</v>
      </c>
      <c r="D3127" s="1">
        <v>23</v>
      </c>
      <c r="E3127" s="1">
        <v>20</v>
      </c>
      <c r="F3127">
        <f t="shared" si="1109"/>
        <v>1</v>
      </c>
      <c r="G3127">
        <f t="shared" si="1110"/>
        <v>0</v>
      </c>
      <c r="H3127" s="4">
        <v>2.4</v>
      </c>
      <c r="I3127" s="4">
        <v>1.625</v>
      </c>
      <c r="L3127" s="18">
        <f t="shared" si="1111"/>
        <v>40</v>
      </c>
      <c r="M3127" s="18">
        <f t="shared" si="1112"/>
        <v>60</v>
      </c>
      <c r="N3127" s="18" t="e">
        <f t="shared" si="1113"/>
        <v>#DIV/0!</v>
      </c>
      <c r="O3127" s="18" t="e">
        <f t="shared" si="1114"/>
        <v>#DIV/0!</v>
      </c>
      <c r="P3127" s="4">
        <f t="shared" si="1115"/>
        <v>201110</v>
      </c>
      <c r="Q3127" s="23">
        <f t="shared" si="1116"/>
        <v>2.4</v>
      </c>
      <c r="R3127" s="23">
        <f t="shared" si="1117"/>
        <v>-2.3142857142857145</v>
      </c>
      <c r="S3127" s="22">
        <f t="shared" si="1118"/>
        <v>8.571428571428541E-2</v>
      </c>
      <c r="T3127" s="5">
        <f t="shared" si="1119"/>
        <v>0.67708333333333337</v>
      </c>
      <c r="W3127" s="5">
        <f t="shared" si="1120"/>
        <v>1.4</v>
      </c>
      <c r="X3127" s="4">
        <f t="shared" si="1121"/>
        <v>-1</v>
      </c>
      <c r="AE3127" s="4" t="e">
        <f t="shared" si="1122"/>
        <v>#DIV/0!</v>
      </c>
    </row>
    <row r="3128" spans="1:31" x14ac:dyDescent="0.25">
      <c r="A3128" s="9">
        <v>40846</v>
      </c>
      <c r="B3128" s="1" t="s">
        <v>50</v>
      </c>
      <c r="C3128" s="1" t="s">
        <v>36</v>
      </c>
      <c r="D3128" s="1">
        <v>27</v>
      </c>
      <c r="E3128" s="1">
        <v>10</v>
      </c>
      <c r="F3128">
        <f t="shared" si="1109"/>
        <v>1</v>
      </c>
      <c r="G3128">
        <f t="shared" si="1110"/>
        <v>0</v>
      </c>
      <c r="H3128" s="4">
        <v>1.26315789473684</v>
      </c>
      <c r="I3128" s="4">
        <v>4.2</v>
      </c>
      <c r="L3128" s="18">
        <f t="shared" si="1111"/>
        <v>70</v>
      </c>
      <c r="M3128" s="18">
        <f t="shared" si="1112"/>
        <v>20</v>
      </c>
      <c r="N3128" s="18" t="e">
        <f t="shared" si="1113"/>
        <v>#DIV/0!</v>
      </c>
      <c r="O3128" s="18" t="e">
        <f t="shared" si="1114"/>
        <v>#DIV/0!</v>
      </c>
      <c r="P3128" s="4">
        <f t="shared" si="1115"/>
        <v>201110</v>
      </c>
      <c r="Q3128" s="23">
        <f t="shared" si="1116"/>
        <v>1.26315789473684</v>
      </c>
      <c r="R3128" s="23">
        <f t="shared" si="1117"/>
        <v>-4.11250000000003</v>
      </c>
      <c r="S3128" s="22">
        <f t="shared" si="1118"/>
        <v>-2.8493421052631902</v>
      </c>
      <c r="T3128" s="5">
        <f t="shared" si="1119"/>
        <v>3.3250000000000055</v>
      </c>
      <c r="W3128" s="5">
        <f t="shared" si="1120"/>
        <v>0.26315789473684004</v>
      </c>
      <c r="X3128" s="4">
        <f t="shared" si="1121"/>
        <v>-1</v>
      </c>
      <c r="AE3128" s="4" t="e">
        <f t="shared" si="1122"/>
        <v>#DIV/0!</v>
      </c>
    </row>
    <row r="3129" spans="1:31" x14ac:dyDescent="0.25">
      <c r="A3129" s="9">
        <v>40846</v>
      </c>
      <c r="B3129" s="1" t="s">
        <v>59</v>
      </c>
      <c r="C3129" s="1" t="s">
        <v>42</v>
      </c>
      <c r="D3129" s="1">
        <v>31</v>
      </c>
      <c r="E3129" s="1">
        <v>21</v>
      </c>
      <c r="F3129">
        <f t="shared" si="1109"/>
        <v>1</v>
      </c>
      <c r="G3129">
        <f t="shared" si="1110"/>
        <v>0</v>
      </c>
      <c r="H3129" s="4">
        <v>8</v>
      </c>
      <c r="I3129" s="4">
        <v>1.1052631578947401</v>
      </c>
      <c r="L3129" s="18">
        <f t="shared" si="1111"/>
        <v>10</v>
      </c>
      <c r="M3129" s="18">
        <f t="shared" si="1112"/>
        <v>90</v>
      </c>
      <c r="N3129" s="18" t="e">
        <f t="shared" si="1113"/>
        <v>#DIV/0!</v>
      </c>
      <c r="O3129" s="18" t="e">
        <f t="shared" si="1114"/>
        <v>#DIV/0!</v>
      </c>
      <c r="P3129" s="4">
        <f t="shared" si="1115"/>
        <v>201110</v>
      </c>
      <c r="Q3129" s="23">
        <f t="shared" si="1116"/>
        <v>8</v>
      </c>
      <c r="R3129" s="23">
        <f t="shared" si="1117"/>
        <v>-9.6428571428568528</v>
      </c>
      <c r="S3129" s="22">
        <f t="shared" si="1118"/>
        <v>-1.6428571428568528</v>
      </c>
      <c r="T3129" s="5">
        <f t="shared" si="1119"/>
        <v>0.13815789473684251</v>
      </c>
      <c r="W3129" s="5">
        <f t="shared" si="1120"/>
        <v>7</v>
      </c>
      <c r="X3129" s="4">
        <f t="shared" si="1121"/>
        <v>-1</v>
      </c>
      <c r="AE3129" s="4" t="e">
        <f t="shared" si="1122"/>
        <v>#DIV/0!</v>
      </c>
    </row>
    <row r="3130" spans="1:31" x14ac:dyDescent="0.25">
      <c r="A3130" s="9">
        <v>40846</v>
      </c>
      <c r="B3130" s="1" t="s">
        <v>61</v>
      </c>
      <c r="C3130" s="1" t="s">
        <v>44</v>
      </c>
      <c r="D3130" s="1">
        <v>12</v>
      </c>
      <c r="E3130" s="1">
        <v>34</v>
      </c>
      <c r="F3130">
        <f t="shared" si="1109"/>
        <v>0</v>
      </c>
      <c r="G3130">
        <f t="shared" si="1110"/>
        <v>1</v>
      </c>
      <c r="H3130" s="4">
        <v>2.0499999999999998</v>
      </c>
      <c r="I3130" s="4">
        <v>1.8</v>
      </c>
      <c r="L3130" s="18">
        <f t="shared" si="1111"/>
        <v>40</v>
      </c>
      <c r="M3130" s="18">
        <f t="shared" si="1112"/>
        <v>55</v>
      </c>
      <c r="N3130" s="18" t="e">
        <f t="shared" si="1113"/>
        <v>#DIV/0!</v>
      </c>
      <c r="O3130" s="18" t="e">
        <f t="shared" si="1114"/>
        <v>#DIV/0!</v>
      </c>
      <c r="P3130" s="4">
        <f t="shared" si="1115"/>
        <v>201110</v>
      </c>
      <c r="Q3130" s="23">
        <f t="shared" si="1116"/>
        <v>1.1388888888888888</v>
      </c>
      <c r="R3130" s="23">
        <f t="shared" si="1117"/>
        <v>-2.2023809523809526</v>
      </c>
      <c r="S3130" s="22">
        <f t="shared" si="1118"/>
        <v>-1.0634920634920637</v>
      </c>
      <c r="T3130" s="5">
        <f t="shared" si="1119"/>
        <v>0.87804878048780499</v>
      </c>
      <c r="W3130" s="5">
        <f t="shared" si="1120"/>
        <v>-1</v>
      </c>
      <c r="X3130" s="4">
        <f t="shared" si="1121"/>
        <v>-1</v>
      </c>
      <c r="AE3130" s="4" t="e">
        <f t="shared" si="1122"/>
        <v>#DIV/0!</v>
      </c>
    </row>
    <row r="3131" spans="1:31" x14ac:dyDescent="0.25">
      <c r="A3131" s="9">
        <v>40846</v>
      </c>
      <c r="B3131" s="1" t="s">
        <v>38</v>
      </c>
      <c r="C3131" s="1" t="s">
        <v>58</v>
      </c>
      <c r="D3131" s="1">
        <v>20</v>
      </c>
      <c r="E3131" s="1">
        <v>10</v>
      </c>
      <c r="F3131">
        <f t="shared" si="1109"/>
        <v>1</v>
      </c>
      <c r="G3131">
        <f t="shared" si="1110"/>
        <v>0</v>
      </c>
      <c r="H3131" s="4">
        <v>1.2222222222222201</v>
      </c>
      <c r="I3131" s="4">
        <v>4.5</v>
      </c>
      <c r="L3131" s="18">
        <f t="shared" si="1111"/>
        <v>80</v>
      </c>
      <c r="M3131" s="18">
        <f t="shared" si="1112"/>
        <v>20</v>
      </c>
      <c r="N3131" s="18" t="e">
        <f t="shared" si="1113"/>
        <v>#DIV/0!</v>
      </c>
      <c r="O3131" s="18" t="e">
        <f t="shared" si="1114"/>
        <v>#DIV/0!</v>
      </c>
      <c r="P3131" s="4">
        <f t="shared" si="1115"/>
        <v>201110</v>
      </c>
      <c r="Q3131" s="23">
        <f t="shared" si="1116"/>
        <v>1.2222222222222201</v>
      </c>
      <c r="R3131" s="23">
        <f t="shared" si="1117"/>
        <v>-4.7857142857143282</v>
      </c>
      <c r="S3131" s="22">
        <f t="shared" si="1118"/>
        <v>-3.5634920634921081</v>
      </c>
      <c r="T3131" s="5">
        <f t="shared" si="1119"/>
        <v>3.6818181818181883</v>
      </c>
      <c r="W3131" s="5">
        <f t="shared" si="1120"/>
        <v>0.2222222222222201</v>
      </c>
      <c r="X3131" s="4">
        <f t="shared" si="1121"/>
        <v>-1</v>
      </c>
      <c r="AE3131" s="4" t="e">
        <f t="shared" si="1122"/>
        <v>#DIV/0!</v>
      </c>
    </row>
    <row r="3132" spans="1:31" x14ac:dyDescent="0.25">
      <c r="A3132" s="9">
        <v>40846</v>
      </c>
      <c r="B3132" s="1" t="s">
        <v>57</v>
      </c>
      <c r="C3132" s="1" t="s">
        <v>52</v>
      </c>
      <c r="D3132" s="1">
        <v>25</v>
      </c>
      <c r="E3132" s="1">
        <v>17</v>
      </c>
      <c r="F3132">
        <f t="shared" si="1109"/>
        <v>1</v>
      </c>
      <c r="G3132">
        <f t="shared" si="1110"/>
        <v>0</v>
      </c>
      <c r="H3132" s="4">
        <v>2.5</v>
      </c>
      <c r="I3132" s="4">
        <v>1.5882352941176499</v>
      </c>
      <c r="L3132" s="18">
        <f t="shared" si="1111"/>
        <v>40</v>
      </c>
      <c r="M3132" s="18">
        <f t="shared" si="1112"/>
        <v>60</v>
      </c>
      <c r="N3132" s="18" t="e">
        <f t="shared" si="1113"/>
        <v>#DIV/0!</v>
      </c>
      <c r="O3132" s="18" t="e">
        <f t="shared" si="1114"/>
        <v>#DIV/0!</v>
      </c>
      <c r="P3132" s="4">
        <f t="shared" si="1115"/>
        <v>201110</v>
      </c>
      <c r="Q3132" s="23">
        <f t="shared" si="1116"/>
        <v>2.5</v>
      </c>
      <c r="R3132" s="23">
        <f t="shared" si="1117"/>
        <v>-2.3666666666666587</v>
      </c>
      <c r="S3132" s="22">
        <f t="shared" si="1118"/>
        <v>0.1333333333333413</v>
      </c>
      <c r="T3132" s="5">
        <f t="shared" si="1119"/>
        <v>0.6352941176470599</v>
      </c>
      <c r="W3132" s="5">
        <f t="shared" si="1120"/>
        <v>1.5</v>
      </c>
      <c r="X3132" s="4">
        <f t="shared" si="1121"/>
        <v>-1</v>
      </c>
      <c r="AE3132" s="4" t="e">
        <f t="shared" si="1122"/>
        <v>#DIV/0!</v>
      </c>
    </row>
    <row r="3133" spans="1:31" x14ac:dyDescent="0.25">
      <c r="A3133" s="9">
        <v>40846</v>
      </c>
      <c r="B3133" s="1" t="s">
        <v>55</v>
      </c>
      <c r="C3133" s="1" t="s">
        <v>37</v>
      </c>
      <c r="D3133" s="1">
        <v>34</v>
      </c>
      <c r="E3133" s="1">
        <v>7</v>
      </c>
      <c r="F3133">
        <f t="shared" si="1109"/>
        <v>1</v>
      </c>
      <c r="G3133">
        <f t="shared" si="1110"/>
        <v>0</v>
      </c>
      <c r="H3133" s="4">
        <v>1.5882352941176499</v>
      </c>
      <c r="I3133" s="4">
        <v>2.5</v>
      </c>
      <c r="L3133" s="18">
        <f t="shared" si="1111"/>
        <v>60</v>
      </c>
      <c r="M3133" s="18">
        <f t="shared" si="1112"/>
        <v>40</v>
      </c>
      <c r="N3133" s="18" t="e">
        <f t="shared" si="1113"/>
        <v>#DIV/0!</v>
      </c>
      <c r="O3133" s="18" t="e">
        <f t="shared" si="1114"/>
        <v>#DIV/0!</v>
      </c>
      <c r="P3133" s="4">
        <f t="shared" si="1115"/>
        <v>201110</v>
      </c>
      <c r="Q3133" s="23">
        <f t="shared" si="1116"/>
        <v>1.5882352941176499</v>
      </c>
      <c r="R3133" s="23">
        <f t="shared" si="1117"/>
        <v>-2.3666666666666587</v>
      </c>
      <c r="S3133" s="22">
        <f t="shared" si="1118"/>
        <v>-0.77843137254900885</v>
      </c>
      <c r="T3133" s="5">
        <f t="shared" si="1119"/>
        <v>1.5740740740740713</v>
      </c>
      <c r="W3133" s="5">
        <f t="shared" si="1120"/>
        <v>0.58823529411764985</v>
      </c>
      <c r="X3133" s="4">
        <f t="shared" si="1121"/>
        <v>-1</v>
      </c>
      <c r="AE3133" s="4" t="e">
        <f t="shared" si="1122"/>
        <v>#DIV/0!</v>
      </c>
    </row>
    <row r="3134" spans="1:31" x14ac:dyDescent="0.25">
      <c r="A3134" s="9">
        <v>40846</v>
      </c>
      <c r="B3134" s="1" t="s">
        <v>34</v>
      </c>
      <c r="C3134" s="1" t="s">
        <v>51</v>
      </c>
      <c r="D3134" s="1">
        <v>20</v>
      </c>
      <c r="E3134" s="1">
        <v>17</v>
      </c>
      <c r="F3134">
        <f t="shared" si="1109"/>
        <v>1</v>
      </c>
      <c r="G3134">
        <f t="shared" si="1110"/>
        <v>0</v>
      </c>
      <c r="H3134" s="4">
        <v>1.1818181818181799</v>
      </c>
      <c r="I3134" s="4">
        <v>5.25</v>
      </c>
      <c r="L3134" s="18">
        <f t="shared" si="1111"/>
        <v>80</v>
      </c>
      <c r="M3134" s="18">
        <f t="shared" si="1112"/>
        <v>15</v>
      </c>
      <c r="N3134" s="18" t="e">
        <f t="shared" si="1113"/>
        <v>#DIV/0!</v>
      </c>
      <c r="O3134" s="18" t="e">
        <f t="shared" si="1114"/>
        <v>#DIV/0!</v>
      </c>
      <c r="P3134" s="4">
        <f t="shared" si="1115"/>
        <v>201110</v>
      </c>
      <c r="Q3134" s="23">
        <f t="shared" si="1116"/>
        <v>1.1818181818181799</v>
      </c>
      <c r="R3134" s="23">
        <f t="shared" si="1117"/>
        <v>-5.7352941176471175</v>
      </c>
      <c r="S3134" s="22">
        <f t="shared" si="1118"/>
        <v>-4.5534759358289376</v>
      </c>
      <c r="T3134" s="5">
        <f t="shared" si="1119"/>
        <v>4.4423076923076996</v>
      </c>
      <c r="W3134" s="5">
        <f t="shared" si="1120"/>
        <v>0.18181818181817988</v>
      </c>
      <c r="X3134" s="4">
        <f t="shared" si="1121"/>
        <v>-1</v>
      </c>
      <c r="AE3134" s="4" t="e">
        <f t="shared" si="1122"/>
        <v>#DIV/0!</v>
      </c>
    </row>
    <row r="3135" spans="1:31" x14ac:dyDescent="0.25">
      <c r="A3135" s="9">
        <v>40846</v>
      </c>
      <c r="B3135" s="1" t="s">
        <v>47</v>
      </c>
      <c r="C3135" s="1" t="s">
        <v>56</v>
      </c>
      <c r="D3135" s="1">
        <v>24</v>
      </c>
      <c r="E3135" s="1">
        <v>14</v>
      </c>
      <c r="F3135">
        <f t="shared" si="1109"/>
        <v>1</v>
      </c>
      <c r="G3135">
        <f t="shared" si="1110"/>
        <v>0</v>
      </c>
      <c r="H3135" s="4">
        <v>1.2083333333333299</v>
      </c>
      <c r="I3135" s="4">
        <v>4.8</v>
      </c>
      <c r="L3135" s="18">
        <f t="shared" si="1111"/>
        <v>80</v>
      </c>
      <c r="M3135" s="18">
        <f t="shared" si="1112"/>
        <v>20</v>
      </c>
      <c r="N3135" s="18" t="e">
        <f t="shared" si="1113"/>
        <v>#DIV/0!</v>
      </c>
      <c r="O3135" s="18" t="e">
        <f t="shared" si="1114"/>
        <v>#DIV/0!</v>
      </c>
      <c r="P3135" s="4">
        <f t="shared" si="1115"/>
        <v>201110</v>
      </c>
      <c r="Q3135" s="23">
        <f t="shared" si="1116"/>
        <v>1.2083333333333299</v>
      </c>
      <c r="R3135" s="23">
        <f t="shared" si="1117"/>
        <v>-5.0631578947369213</v>
      </c>
      <c r="S3135" s="22">
        <f t="shared" si="1118"/>
        <v>-3.8548245614035914</v>
      </c>
      <c r="T3135" s="5">
        <f t="shared" si="1119"/>
        <v>3.9724137931034593</v>
      </c>
      <c r="W3135" s="5">
        <f t="shared" si="1120"/>
        <v>0.20833333333332993</v>
      </c>
      <c r="X3135" s="4">
        <f t="shared" si="1121"/>
        <v>-1</v>
      </c>
      <c r="AE3135" s="4" t="e">
        <f t="shared" si="1122"/>
        <v>#DIV/0!</v>
      </c>
    </row>
    <row r="3136" spans="1:31" x14ac:dyDescent="0.25">
      <c r="A3136" s="9">
        <v>40846</v>
      </c>
      <c r="B3136" s="1" t="s">
        <v>35</v>
      </c>
      <c r="C3136" s="1" t="s">
        <v>33</v>
      </c>
      <c r="D3136" s="1">
        <v>10</v>
      </c>
      <c r="E3136" s="1">
        <v>45</v>
      </c>
      <c r="F3136">
        <f t="shared" si="1109"/>
        <v>0</v>
      </c>
      <c r="G3136">
        <f t="shared" si="1110"/>
        <v>1</v>
      </c>
      <c r="H3136" s="4">
        <v>2.6</v>
      </c>
      <c r="I3136" s="4">
        <v>1.55555555555556</v>
      </c>
      <c r="L3136" s="18">
        <f t="shared" si="1111"/>
        <v>30</v>
      </c>
      <c r="M3136" s="18">
        <f t="shared" si="1112"/>
        <v>60</v>
      </c>
      <c r="N3136" s="18" t="e">
        <f t="shared" si="1113"/>
        <v>#DIV/0!</v>
      </c>
      <c r="O3136" s="18" t="e">
        <f t="shared" si="1114"/>
        <v>#DIV/0!</v>
      </c>
      <c r="P3136" s="4">
        <f t="shared" si="1115"/>
        <v>201110</v>
      </c>
      <c r="Q3136" s="23">
        <f t="shared" si="1116"/>
        <v>1.6714285714285666</v>
      </c>
      <c r="R3136" s="23">
        <f t="shared" si="1117"/>
        <v>-2.4249999999999856</v>
      </c>
      <c r="S3136" s="22">
        <f t="shared" si="1118"/>
        <v>-0.75357142857141901</v>
      </c>
      <c r="T3136" s="5">
        <f t="shared" si="1119"/>
        <v>0.59829059829059994</v>
      </c>
      <c r="W3136" s="5">
        <f t="shared" si="1120"/>
        <v>-1</v>
      </c>
      <c r="X3136" s="4">
        <f t="shared" si="1121"/>
        <v>-1</v>
      </c>
      <c r="AE3136" s="4" t="e">
        <f t="shared" si="1122"/>
        <v>#DIV/0!</v>
      </c>
    </row>
    <row r="3137" spans="1:31" x14ac:dyDescent="0.25">
      <c r="A3137" s="9">
        <v>40846</v>
      </c>
      <c r="B3137" s="1" t="s">
        <v>40</v>
      </c>
      <c r="C3137" s="1" t="s">
        <v>60</v>
      </c>
      <c r="D3137" s="1">
        <v>21</v>
      </c>
      <c r="E3137" s="1">
        <v>24</v>
      </c>
      <c r="F3137">
        <f t="shared" si="1109"/>
        <v>0</v>
      </c>
      <c r="G3137">
        <f t="shared" si="1110"/>
        <v>1</v>
      </c>
      <c r="H3137" s="4">
        <v>1.5714285714285698</v>
      </c>
      <c r="I3137" s="4">
        <v>2.5499999999999998</v>
      </c>
      <c r="L3137" s="18">
        <f t="shared" si="1111"/>
        <v>60</v>
      </c>
      <c r="M3137" s="18">
        <f t="shared" si="1112"/>
        <v>35</v>
      </c>
      <c r="N3137" s="18" t="e">
        <f t="shared" si="1113"/>
        <v>#DIV/0!</v>
      </c>
      <c r="O3137" s="18" t="e">
        <f t="shared" si="1114"/>
        <v>#DIV/0!</v>
      </c>
      <c r="P3137" s="4">
        <f t="shared" si="1115"/>
        <v>201110</v>
      </c>
      <c r="Q3137" s="23">
        <f t="shared" si="1116"/>
        <v>0.61624649859943925</v>
      </c>
      <c r="R3137" s="23">
        <f t="shared" si="1117"/>
        <v>-2.3951612903225854</v>
      </c>
      <c r="S3137" s="22">
        <f t="shared" si="1118"/>
        <v>-1.778914791723146</v>
      </c>
      <c r="T3137" s="5">
        <f t="shared" si="1119"/>
        <v>1.6227272727272744</v>
      </c>
      <c r="W3137" s="5">
        <f t="shared" si="1120"/>
        <v>-1</v>
      </c>
      <c r="X3137" s="4">
        <f t="shared" si="1121"/>
        <v>-1</v>
      </c>
      <c r="AE3137" s="4" t="e">
        <f t="shared" si="1122"/>
        <v>#DIV/0!</v>
      </c>
    </row>
    <row r="3138" spans="1:31" x14ac:dyDescent="0.25">
      <c r="A3138" s="9">
        <v>40846</v>
      </c>
      <c r="B3138" s="1" t="s">
        <v>46</v>
      </c>
      <c r="C3138" s="1" t="s">
        <v>48</v>
      </c>
      <c r="D3138" s="1">
        <v>23</v>
      </c>
      <c r="E3138" s="1">
        <v>0</v>
      </c>
      <c r="F3138">
        <f t="shared" si="1109"/>
        <v>1</v>
      </c>
      <c r="G3138">
        <f t="shared" si="1110"/>
        <v>0</v>
      </c>
      <c r="H3138" s="4">
        <v>1.47619047619048</v>
      </c>
      <c r="I3138" s="4">
        <v>2.8</v>
      </c>
      <c r="L3138" s="18">
        <f t="shared" si="1111"/>
        <v>60</v>
      </c>
      <c r="M3138" s="18">
        <f t="shared" si="1112"/>
        <v>35</v>
      </c>
      <c r="N3138" s="18" t="e">
        <f t="shared" si="1113"/>
        <v>#DIV/0!</v>
      </c>
      <c r="O3138" s="18" t="e">
        <f t="shared" si="1114"/>
        <v>#DIV/0!</v>
      </c>
      <c r="P3138" s="4">
        <f t="shared" si="1115"/>
        <v>201110</v>
      </c>
      <c r="Q3138" s="23">
        <f t="shared" si="1116"/>
        <v>1.47619047619048</v>
      </c>
      <c r="R3138" s="23">
        <f t="shared" si="1117"/>
        <v>-2.6555555555555381</v>
      </c>
      <c r="S3138" s="22">
        <f t="shared" si="1118"/>
        <v>-1.1793650793650581</v>
      </c>
      <c r="T3138" s="5">
        <f t="shared" si="1119"/>
        <v>1.8967741935483819</v>
      </c>
      <c r="W3138" s="5">
        <f t="shared" si="1120"/>
        <v>0.47619047619048005</v>
      </c>
      <c r="X3138" s="4">
        <f t="shared" si="1121"/>
        <v>-1</v>
      </c>
      <c r="AE3138" s="4" t="e">
        <f t="shared" si="1122"/>
        <v>#DIV/0!</v>
      </c>
    </row>
    <row r="3139" spans="1:31" x14ac:dyDescent="0.25">
      <c r="A3139" s="9">
        <v>40846</v>
      </c>
      <c r="B3139" s="1" t="s">
        <v>43</v>
      </c>
      <c r="C3139" s="1" t="s">
        <v>63</v>
      </c>
      <c r="D3139" s="1">
        <v>30</v>
      </c>
      <c r="E3139" s="1">
        <v>27</v>
      </c>
      <c r="F3139">
        <f t="shared" ref="F3139:F3202" si="1123">IF(D3139&gt;E3139,1,0)</f>
        <v>1</v>
      </c>
      <c r="G3139">
        <f t="shared" ref="G3139:G3202" si="1124">IF(E3139&gt;D3139,1,0)</f>
        <v>0</v>
      </c>
      <c r="H3139" s="4">
        <v>1.125</v>
      </c>
      <c r="I3139" s="4">
        <v>7</v>
      </c>
      <c r="L3139" s="18">
        <f t="shared" ref="L3139:L3202" si="1125">INT(100/H3139/10)*10</f>
        <v>80</v>
      </c>
      <c r="M3139" s="18">
        <f t="shared" ref="M3139:M3202" si="1126">INT(100/I3139/5)*5</f>
        <v>10</v>
      </c>
      <c r="N3139" s="18" t="e">
        <f t="shared" ref="N3139:N3202" si="1127">INT(100/J3139/5)*5</f>
        <v>#DIV/0!</v>
      </c>
      <c r="O3139" s="18" t="e">
        <f t="shared" ref="O3139:O3202" si="1128">INT(100/K3139/5)*5</f>
        <v>#DIV/0!</v>
      </c>
      <c r="P3139" s="4">
        <f t="shared" ref="P3139:P3202" si="1129">YEAR(A3139)*100+MONTH(A3139)</f>
        <v>201110</v>
      </c>
      <c r="Q3139" s="23">
        <f t="shared" ref="Q3139:Q3202" si="1130">IF(F3139=1,H3139,H3139/I3139)</f>
        <v>1.125</v>
      </c>
      <c r="R3139" s="23">
        <f t="shared" ref="R3139:R3202" si="1131">-1/(H3139-1)-1/(I3139-1)</f>
        <v>-8.1666666666666661</v>
      </c>
      <c r="S3139" s="22">
        <f t="shared" ref="S3139:S3202" si="1132">Q3139+R3139</f>
        <v>-7.0416666666666661</v>
      </c>
      <c r="T3139" s="5">
        <f t="shared" ref="T3139:T3202" si="1133">I3139/H3139</f>
        <v>6.2222222222222223</v>
      </c>
      <c r="W3139" s="5">
        <f t="shared" ref="W3139:W3202" si="1134">H3139*F3139-1</f>
        <v>0.125</v>
      </c>
      <c r="X3139" s="4">
        <f t="shared" ref="X3139:X3202" si="1135">J3139*F3139-1</f>
        <v>-1</v>
      </c>
      <c r="AE3139" s="4" t="e">
        <f t="shared" ref="AE3139:AE3202" si="1136">(1/H3139-1/J3139)</f>
        <v>#DIV/0!</v>
      </c>
    </row>
    <row r="3140" spans="1:31" x14ac:dyDescent="0.25">
      <c r="A3140" s="9">
        <v>40840</v>
      </c>
      <c r="B3140" s="1" t="s">
        <v>56</v>
      </c>
      <c r="C3140" s="1" t="s">
        <v>43</v>
      </c>
      <c r="D3140" s="1">
        <v>12</v>
      </c>
      <c r="E3140" s="1">
        <v>7</v>
      </c>
      <c r="F3140">
        <f t="shared" si="1123"/>
        <v>1</v>
      </c>
      <c r="G3140">
        <f t="shared" si="1124"/>
        <v>0</v>
      </c>
      <c r="H3140" s="4">
        <v>5.5</v>
      </c>
      <c r="I3140" s="4">
        <v>1.1666666666666701</v>
      </c>
      <c r="L3140" s="18">
        <f t="shared" si="1125"/>
        <v>10</v>
      </c>
      <c r="M3140" s="18">
        <f t="shared" si="1126"/>
        <v>85</v>
      </c>
      <c r="N3140" s="18" t="e">
        <f t="shared" si="1127"/>
        <v>#DIV/0!</v>
      </c>
      <c r="O3140" s="18" t="e">
        <f t="shared" si="1128"/>
        <v>#DIV/0!</v>
      </c>
      <c r="P3140" s="4">
        <f t="shared" si="1129"/>
        <v>201110</v>
      </c>
      <c r="Q3140" s="23">
        <f t="shared" si="1130"/>
        <v>5.5</v>
      </c>
      <c r="R3140" s="23">
        <f t="shared" si="1131"/>
        <v>-6.2222222222220998</v>
      </c>
      <c r="S3140" s="22">
        <f t="shared" si="1132"/>
        <v>-0.72222222222209975</v>
      </c>
      <c r="T3140" s="5">
        <f t="shared" si="1133"/>
        <v>0.21212121212121274</v>
      </c>
      <c r="W3140" s="5">
        <f t="shared" si="1134"/>
        <v>4.5</v>
      </c>
      <c r="X3140" s="4">
        <f t="shared" si="1135"/>
        <v>-1</v>
      </c>
      <c r="AE3140" s="4" t="e">
        <f t="shared" si="1136"/>
        <v>#DIV/0!</v>
      </c>
    </row>
    <row r="3141" spans="1:31" x14ac:dyDescent="0.25">
      <c r="A3141" s="9">
        <v>40839</v>
      </c>
      <c r="B3141" s="1" t="s">
        <v>50</v>
      </c>
      <c r="C3141" s="1" t="s">
        <v>47</v>
      </c>
      <c r="D3141" s="1">
        <v>7</v>
      </c>
      <c r="E3141" s="1">
        <v>41</v>
      </c>
      <c r="F3141">
        <f t="shared" si="1123"/>
        <v>0</v>
      </c>
      <c r="G3141">
        <f t="shared" si="1124"/>
        <v>1</v>
      </c>
      <c r="H3141" s="4">
        <v>1.68965517241379</v>
      </c>
      <c r="I3141" s="4">
        <v>2.25</v>
      </c>
      <c r="L3141" s="18">
        <f t="shared" si="1125"/>
        <v>50</v>
      </c>
      <c r="M3141" s="18">
        <f t="shared" si="1126"/>
        <v>40</v>
      </c>
      <c r="N3141" s="18" t="e">
        <f t="shared" si="1127"/>
        <v>#DIV/0!</v>
      </c>
      <c r="O3141" s="18" t="e">
        <f t="shared" si="1128"/>
        <v>#DIV/0!</v>
      </c>
      <c r="P3141" s="4">
        <f t="shared" si="1129"/>
        <v>201110</v>
      </c>
      <c r="Q3141" s="23">
        <f t="shared" si="1130"/>
        <v>0.75095785440612894</v>
      </c>
      <c r="R3141" s="23">
        <f t="shared" si="1131"/>
        <v>-2.2500000000000062</v>
      </c>
      <c r="S3141" s="22">
        <f t="shared" si="1132"/>
        <v>-1.4990421455938772</v>
      </c>
      <c r="T3141" s="5">
        <f t="shared" si="1133"/>
        <v>1.3316326530612268</v>
      </c>
      <c r="W3141" s="5">
        <f t="shared" si="1134"/>
        <v>-1</v>
      </c>
      <c r="X3141" s="4">
        <f t="shared" si="1135"/>
        <v>-1</v>
      </c>
      <c r="AE3141" s="4" t="e">
        <f t="shared" si="1136"/>
        <v>#DIV/0!</v>
      </c>
    </row>
    <row r="3142" spans="1:31" x14ac:dyDescent="0.25">
      <c r="A3142" s="9">
        <v>40839</v>
      </c>
      <c r="B3142" s="1" t="s">
        <v>39</v>
      </c>
      <c r="C3142" s="1" t="s">
        <v>45</v>
      </c>
      <c r="D3142" s="1">
        <v>18</v>
      </c>
      <c r="E3142" s="1">
        <v>24</v>
      </c>
      <c r="F3142">
        <f t="shared" si="1123"/>
        <v>0</v>
      </c>
      <c r="G3142">
        <f t="shared" si="1124"/>
        <v>1</v>
      </c>
      <c r="H3142" s="4">
        <v>2.0499999999999998</v>
      </c>
      <c r="I3142" s="4">
        <v>1.8</v>
      </c>
      <c r="L3142" s="18">
        <f t="shared" si="1125"/>
        <v>40</v>
      </c>
      <c r="M3142" s="18">
        <f t="shared" si="1126"/>
        <v>55</v>
      </c>
      <c r="N3142" s="18" t="e">
        <f t="shared" si="1127"/>
        <v>#DIV/0!</v>
      </c>
      <c r="O3142" s="18" t="e">
        <f t="shared" si="1128"/>
        <v>#DIV/0!</v>
      </c>
      <c r="P3142" s="4">
        <f t="shared" si="1129"/>
        <v>201110</v>
      </c>
      <c r="Q3142" s="23">
        <f t="shared" si="1130"/>
        <v>1.1388888888888888</v>
      </c>
      <c r="R3142" s="23">
        <f t="shared" si="1131"/>
        <v>-2.2023809523809526</v>
      </c>
      <c r="S3142" s="22">
        <f t="shared" si="1132"/>
        <v>-1.0634920634920637</v>
      </c>
      <c r="T3142" s="5">
        <f t="shared" si="1133"/>
        <v>0.87804878048780499</v>
      </c>
      <c r="W3142" s="5">
        <f t="shared" si="1134"/>
        <v>-1</v>
      </c>
      <c r="X3142" s="4">
        <f t="shared" si="1135"/>
        <v>-1</v>
      </c>
      <c r="AE3142" s="4" t="e">
        <f t="shared" si="1136"/>
        <v>#DIV/0!</v>
      </c>
    </row>
    <row r="3143" spans="1:31" x14ac:dyDescent="0.25">
      <c r="A3143" s="9">
        <v>40839</v>
      </c>
      <c r="B3143" s="1" t="s">
        <v>54</v>
      </c>
      <c r="C3143" s="1" t="s">
        <v>49</v>
      </c>
      <c r="D3143" s="1">
        <v>0</v>
      </c>
      <c r="E3143" s="1">
        <v>28</v>
      </c>
      <c r="F3143">
        <f t="shared" si="1123"/>
        <v>0</v>
      </c>
      <c r="G3143">
        <f t="shared" si="1124"/>
        <v>1</v>
      </c>
      <c r="H3143" s="4">
        <v>1.55555555555556</v>
      </c>
      <c r="I3143" s="4">
        <v>2.6</v>
      </c>
      <c r="L3143" s="18">
        <f t="shared" si="1125"/>
        <v>60</v>
      </c>
      <c r="M3143" s="18">
        <f t="shared" si="1126"/>
        <v>35</v>
      </c>
      <c r="N3143" s="18" t="e">
        <f t="shared" si="1127"/>
        <v>#DIV/0!</v>
      </c>
      <c r="O3143" s="18" t="e">
        <f t="shared" si="1128"/>
        <v>#DIV/0!</v>
      </c>
      <c r="P3143" s="4">
        <f t="shared" si="1129"/>
        <v>201110</v>
      </c>
      <c r="Q3143" s="23">
        <f t="shared" si="1130"/>
        <v>0.59829059829059994</v>
      </c>
      <c r="R3143" s="23">
        <f t="shared" si="1131"/>
        <v>-2.4249999999999856</v>
      </c>
      <c r="S3143" s="22">
        <f t="shared" si="1132"/>
        <v>-1.8267094017093857</v>
      </c>
      <c r="T3143" s="5">
        <f t="shared" si="1133"/>
        <v>1.6714285714285666</v>
      </c>
      <c r="W3143" s="5">
        <f t="shared" si="1134"/>
        <v>-1</v>
      </c>
      <c r="X3143" s="4">
        <f t="shared" si="1135"/>
        <v>-1</v>
      </c>
      <c r="AE3143" s="4" t="e">
        <f t="shared" si="1136"/>
        <v>#DIV/0!</v>
      </c>
    </row>
    <row r="3144" spans="1:31" x14ac:dyDescent="0.25">
      <c r="A3144" s="9">
        <v>40839</v>
      </c>
      <c r="B3144" s="1" t="s">
        <v>53</v>
      </c>
      <c r="C3144" s="1" t="s">
        <v>64</v>
      </c>
      <c r="D3144" s="1">
        <v>27</v>
      </c>
      <c r="E3144" s="1">
        <v>21</v>
      </c>
      <c r="F3144">
        <f t="shared" si="1123"/>
        <v>1</v>
      </c>
      <c r="G3144">
        <f t="shared" si="1124"/>
        <v>0</v>
      </c>
      <c r="H3144" s="4">
        <v>2</v>
      </c>
      <c r="I3144" s="4">
        <v>1.8333333333333299</v>
      </c>
      <c r="L3144" s="18">
        <f t="shared" si="1125"/>
        <v>50</v>
      </c>
      <c r="M3144" s="18">
        <f t="shared" si="1126"/>
        <v>50</v>
      </c>
      <c r="N3144" s="18" t="e">
        <f t="shared" si="1127"/>
        <v>#DIV/0!</v>
      </c>
      <c r="O3144" s="18" t="e">
        <f t="shared" si="1128"/>
        <v>#DIV/0!</v>
      </c>
      <c r="P3144" s="4">
        <f t="shared" si="1129"/>
        <v>201110</v>
      </c>
      <c r="Q3144" s="23">
        <f t="shared" si="1130"/>
        <v>2</v>
      </c>
      <c r="R3144" s="23">
        <f t="shared" si="1131"/>
        <v>-2.2000000000000046</v>
      </c>
      <c r="S3144" s="22">
        <f t="shared" si="1132"/>
        <v>-0.20000000000000462</v>
      </c>
      <c r="T3144" s="5">
        <f t="shared" si="1133"/>
        <v>0.91666666666666496</v>
      </c>
      <c r="W3144" s="5">
        <f t="shared" si="1134"/>
        <v>1</v>
      </c>
      <c r="X3144" s="4">
        <f t="shared" si="1135"/>
        <v>-1</v>
      </c>
      <c r="AE3144" s="4" t="e">
        <f t="shared" si="1136"/>
        <v>#DIV/0!</v>
      </c>
    </row>
    <row r="3145" spans="1:31" x14ac:dyDescent="0.25">
      <c r="A3145" s="9">
        <v>40839</v>
      </c>
      <c r="B3145" s="1" t="s">
        <v>42</v>
      </c>
      <c r="C3145" s="1" t="s">
        <v>36</v>
      </c>
      <c r="D3145" s="1">
        <v>62</v>
      </c>
      <c r="E3145" s="1">
        <v>7</v>
      </c>
      <c r="F3145">
        <f t="shared" si="1123"/>
        <v>1</v>
      </c>
      <c r="G3145">
        <f t="shared" si="1124"/>
        <v>0</v>
      </c>
      <c r="H3145" s="4">
        <v>1.0952380952381</v>
      </c>
      <c r="I3145" s="4">
        <v>8</v>
      </c>
      <c r="L3145" s="18">
        <f t="shared" si="1125"/>
        <v>90</v>
      </c>
      <c r="M3145" s="18">
        <f t="shared" si="1126"/>
        <v>10</v>
      </c>
      <c r="N3145" s="18" t="e">
        <f t="shared" si="1127"/>
        <v>#DIV/0!</v>
      </c>
      <c r="O3145" s="18" t="e">
        <f t="shared" si="1128"/>
        <v>#DIV/0!</v>
      </c>
      <c r="P3145" s="4">
        <f t="shared" si="1129"/>
        <v>201110</v>
      </c>
      <c r="Q3145" s="23">
        <f t="shared" si="1130"/>
        <v>1.0952380952381</v>
      </c>
      <c r="R3145" s="23">
        <f t="shared" si="1131"/>
        <v>-10.642857142856617</v>
      </c>
      <c r="S3145" s="22">
        <f t="shared" si="1132"/>
        <v>-9.5476190476185163</v>
      </c>
      <c r="T3145" s="5">
        <f t="shared" si="1133"/>
        <v>7.304347826086925</v>
      </c>
      <c r="W3145" s="5">
        <f t="shared" si="1134"/>
        <v>9.5238095238100007E-2</v>
      </c>
      <c r="X3145" s="4">
        <f t="shared" si="1135"/>
        <v>-1</v>
      </c>
      <c r="AE3145" s="4" t="e">
        <f t="shared" si="1136"/>
        <v>#DIV/0!</v>
      </c>
    </row>
    <row r="3146" spans="1:31" x14ac:dyDescent="0.25">
      <c r="A3146" s="9">
        <v>40839</v>
      </c>
      <c r="B3146" s="1" t="s">
        <v>60</v>
      </c>
      <c r="C3146" s="1" t="s">
        <v>62</v>
      </c>
      <c r="D3146" s="1">
        <v>27</v>
      </c>
      <c r="E3146" s="1">
        <v>33</v>
      </c>
      <c r="F3146">
        <f t="shared" si="1123"/>
        <v>0</v>
      </c>
      <c r="G3146">
        <f t="shared" si="1124"/>
        <v>1</v>
      </c>
      <c r="H3146" s="4">
        <v>5.75</v>
      </c>
      <c r="I3146" s="4">
        <v>1.15384615384615</v>
      </c>
      <c r="L3146" s="18">
        <f t="shared" si="1125"/>
        <v>10</v>
      </c>
      <c r="M3146" s="18">
        <f t="shared" si="1126"/>
        <v>85</v>
      </c>
      <c r="N3146" s="18" t="e">
        <f t="shared" si="1127"/>
        <v>#DIV/0!</v>
      </c>
      <c r="O3146" s="18" t="e">
        <f t="shared" si="1128"/>
        <v>#DIV/0!</v>
      </c>
      <c r="P3146" s="4">
        <f t="shared" si="1129"/>
        <v>201110</v>
      </c>
      <c r="Q3146" s="23">
        <f t="shared" si="1130"/>
        <v>4.9833333333333503</v>
      </c>
      <c r="R3146" s="23">
        <f t="shared" si="1131"/>
        <v>-6.7105263157896369</v>
      </c>
      <c r="S3146" s="22">
        <f t="shared" si="1132"/>
        <v>-1.7271929824562866</v>
      </c>
      <c r="T3146" s="5">
        <f t="shared" si="1133"/>
        <v>0.20066889632106957</v>
      </c>
      <c r="W3146" s="5">
        <f t="shared" si="1134"/>
        <v>-1</v>
      </c>
      <c r="X3146" s="4">
        <f t="shared" si="1135"/>
        <v>-1</v>
      </c>
      <c r="AE3146" s="4" t="e">
        <f t="shared" si="1136"/>
        <v>#DIV/0!</v>
      </c>
    </row>
    <row r="3147" spans="1:31" x14ac:dyDescent="0.25">
      <c r="A3147" s="9">
        <v>40839</v>
      </c>
      <c r="B3147" s="1" t="s">
        <v>51</v>
      </c>
      <c r="C3147" s="1" t="s">
        <v>35</v>
      </c>
      <c r="D3147" s="1">
        <v>15</v>
      </c>
      <c r="E3147" s="1">
        <v>18</v>
      </c>
      <c r="F3147">
        <f t="shared" si="1123"/>
        <v>0</v>
      </c>
      <c r="G3147">
        <f t="shared" si="1124"/>
        <v>1</v>
      </c>
      <c r="H3147" s="4">
        <v>2</v>
      </c>
      <c r="I3147" s="4">
        <v>1.8333333333333299</v>
      </c>
      <c r="L3147" s="18">
        <f t="shared" si="1125"/>
        <v>50</v>
      </c>
      <c r="M3147" s="18">
        <f t="shared" si="1126"/>
        <v>50</v>
      </c>
      <c r="N3147" s="18" t="e">
        <f t="shared" si="1127"/>
        <v>#DIV/0!</v>
      </c>
      <c r="O3147" s="18" t="e">
        <f t="shared" si="1128"/>
        <v>#DIV/0!</v>
      </c>
      <c r="P3147" s="4">
        <f t="shared" si="1129"/>
        <v>201110</v>
      </c>
      <c r="Q3147" s="23">
        <f t="shared" si="1130"/>
        <v>1.0909090909090928</v>
      </c>
      <c r="R3147" s="23">
        <f t="shared" si="1131"/>
        <v>-2.2000000000000046</v>
      </c>
      <c r="S3147" s="22">
        <f t="shared" si="1132"/>
        <v>-1.1090909090909118</v>
      </c>
      <c r="T3147" s="5">
        <f t="shared" si="1133"/>
        <v>0.91666666666666496</v>
      </c>
      <c r="W3147" s="5">
        <f t="shared" si="1134"/>
        <v>-1</v>
      </c>
      <c r="X3147" s="4">
        <f t="shared" si="1135"/>
        <v>-1</v>
      </c>
      <c r="AE3147" s="4" t="e">
        <f t="shared" si="1136"/>
        <v>#DIV/0!</v>
      </c>
    </row>
    <row r="3148" spans="1:31" x14ac:dyDescent="0.25">
      <c r="A3148" s="9">
        <v>40839</v>
      </c>
      <c r="B3148" s="1" t="s">
        <v>33</v>
      </c>
      <c r="C3148" s="1" t="s">
        <v>41</v>
      </c>
      <c r="D3148" s="1">
        <v>16</v>
      </c>
      <c r="E3148" s="1">
        <v>23</v>
      </c>
      <c r="F3148">
        <f t="shared" si="1123"/>
        <v>0</v>
      </c>
      <c r="G3148">
        <f t="shared" si="1124"/>
        <v>1</v>
      </c>
      <c r="H3148" s="4">
        <v>1.4347826086956501</v>
      </c>
      <c r="I3148" s="4">
        <v>2.95</v>
      </c>
      <c r="L3148" s="18">
        <f t="shared" si="1125"/>
        <v>60</v>
      </c>
      <c r="M3148" s="18">
        <f t="shared" si="1126"/>
        <v>30</v>
      </c>
      <c r="N3148" s="18" t="e">
        <f t="shared" si="1127"/>
        <v>#DIV/0!</v>
      </c>
      <c r="O3148" s="18" t="e">
        <f t="shared" si="1128"/>
        <v>#DIV/0!</v>
      </c>
      <c r="P3148" s="4">
        <f t="shared" si="1129"/>
        <v>201110</v>
      </c>
      <c r="Q3148" s="23">
        <f t="shared" si="1130"/>
        <v>0.48636698599852546</v>
      </c>
      <c r="R3148" s="23">
        <f t="shared" si="1131"/>
        <v>-2.8128205128205237</v>
      </c>
      <c r="S3148" s="22">
        <f t="shared" si="1132"/>
        <v>-2.3264535268219984</v>
      </c>
      <c r="T3148" s="5">
        <f t="shared" si="1133"/>
        <v>2.0560606060606093</v>
      </c>
      <c r="W3148" s="5">
        <f t="shared" si="1134"/>
        <v>-1</v>
      </c>
      <c r="X3148" s="4">
        <f t="shared" si="1135"/>
        <v>-1</v>
      </c>
      <c r="AE3148" s="4" t="e">
        <f t="shared" si="1136"/>
        <v>#DIV/0!</v>
      </c>
    </row>
    <row r="3149" spans="1:31" x14ac:dyDescent="0.25">
      <c r="A3149" s="9">
        <v>40839</v>
      </c>
      <c r="B3149" s="1" t="s">
        <v>37</v>
      </c>
      <c r="C3149" s="1" t="s">
        <v>59</v>
      </c>
      <c r="D3149" s="1">
        <v>34</v>
      </c>
      <c r="E3149" s="1">
        <v>7</v>
      </c>
      <c r="F3149">
        <f t="shared" si="1123"/>
        <v>1</v>
      </c>
      <c r="G3149">
        <f t="shared" si="1124"/>
        <v>0</v>
      </c>
      <c r="H3149" s="4">
        <v>1.0909090909090899</v>
      </c>
      <c r="I3149" s="4">
        <v>8.5</v>
      </c>
      <c r="L3149" s="18">
        <f t="shared" si="1125"/>
        <v>90</v>
      </c>
      <c r="M3149" s="18">
        <f t="shared" si="1126"/>
        <v>10</v>
      </c>
      <c r="N3149" s="18" t="e">
        <f t="shared" si="1127"/>
        <v>#DIV/0!</v>
      </c>
      <c r="O3149" s="18" t="e">
        <f t="shared" si="1128"/>
        <v>#DIV/0!</v>
      </c>
      <c r="P3149" s="4">
        <f t="shared" si="1129"/>
        <v>201110</v>
      </c>
      <c r="Q3149" s="23">
        <f t="shared" si="1130"/>
        <v>1.0909090909090899</v>
      </c>
      <c r="R3149" s="23">
        <f t="shared" si="1131"/>
        <v>-11.13333333333345</v>
      </c>
      <c r="S3149" s="22">
        <f t="shared" si="1132"/>
        <v>-10.04242424242436</v>
      </c>
      <c r="T3149" s="5">
        <f t="shared" si="1133"/>
        <v>7.7916666666666732</v>
      </c>
      <c r="W3149" s="5">
        <f t="shared" si="1134"/>
        <v>9.090909090908994E-2</v>
      </c>
      <c r="X3149" s="4">
        <f t="shared" si="1135"/>
        <v>-1</v>
      </c>
      <c r="AE3149" s="4" t="e">
        <f t="shared" si="1136"/>
        <v>#DIV/0!</v>
      </c>
    </row>
    <row r="3150" spans="1:31" x14ac:dyDescent="0.25">
      <c r="A3150" s="9">
        <v>40839</v>
      </c>
      <c r="B3150" s="1" t="s">
        <v>58</v>
      </c>
      <c r="C3150" s="1" t="s">
        <v>61</v>
      </c>
      <c r="D3150" s="1">
        <v>6</v>
      </c>
      <c r="E3150" s="1">
        <v>3</v>
      </c>
      <c r="F3150">
        <f t="shared" si="1123"/>
        <v>1</v>
      </c>
      <c r="G3150">
        <f t="shared" si="1124"/>
        <v>0</v>
      </c>
      <c r="H3150" s="4">
        <v>1.5405405405405399</v>
      </c>
      <c r="I3150" s="4">
        <v>2.65</v>
      </c>
      <c r="L3150" s="18">
        <f t="shared" si="1125"/>
        <v>60</v>
      </c>
      <c r="M3150" s="18">
        <f t="shared" si="1126"/>
        <v>35</v>
      </c>
      <c r="N3150" s="18" t="e">
        <f t="shared" si="1127"/>
        <v>#DIV/0!</v>
      </c>
      <c r="O3150" s="18" t="e">
        <f t="shared" si="1128"/>
        <v>#DIV/0!</v>
      </c>
      <c r="P3150" s="4">
        <f t="shared" si="1129"/>
        <v>201110</v>
      </c>
      <c r="Q3150" s="23">
        <f t="shared" si="1130"/>
        <v>1.5405405405405399</v>
      </c>
      <c r="R3150" s="23">
        <f t="shared" si="1131"/>
        <v>-2.4560606060606083</v>
      </c>
      <c r="S3150" s="22">
        <f t="shared" si="1132"/>
        <v>-0.91552006552006837</v>
      </c>
      <c r="T3150" s="5">
        <f t="shared" si="1133"/>
        <v>1.7201754385964918</v>
      </c>
      <c r="W3150" s="5">
        <f t="shared" si="1134"/>
        <v>0.5405405405405399</v>
      </c>
      <c r="X3150" s="4">
        <f t="shared" si="1135"/>
        <v>-1</v>
      </c>
      <c r="AE3150" s="4" t="e">
        <f t="shared" si="1136"/>
        <v>#DIV/0!</v>
      </c>
    </row>
    <row r="3151" spans="1:31" x14ac:dyDescent="0.25">
      <c r="A3151" s="9">
        <v>40839</v>
      </c>
      <c r="B3151" s="1" t="s">
        <v>40</v>
      </c>
      <c r="C3151" s="1" t="s">
        <v>48</v>
      </c>
      <c r="D3151" s="1">
        <v>33</v>
      </c>
      <c r="E3151" s="1">
        <v>20</v>
      </c>
      <c r="F3151">
        <f t="shared" si="1123"/>
        <v>1</v>
      </c>
      <c r="G3151">
        <f t="shared" si="1124"/>
        <v>0</v>
      </c>
      <c r="H3151" s="4">
        <v>1.71428571428571</v>
      </c>
      <c r="I3151" s="4">
        <v>2.2000000000000002</v>
      </c>
      <c r="L3151" s="18">
        <f t="shared" si="1125"/>
        <v>50</v>
      </c>
      <c r="M3151" s="18">
        <f t="shared" si="1126"/>
        <v>45</v>
      </c>
      <c r="N3151" s="18" t="e">
        <f t="shared" si="1127"/>
        <v>#DIV/0!</v>
      </c>
      <c r="O3151" s="18" t="e">
        <f t="shared" si="1128"/>
        <v>#DIV/0!</v>
      </c>
      <c r="P3151" s="4">
        <f t="shared" si="1129"/>
        <v>201110</v>
      </c>
      <c r="Q3151" s="23">
        <f t="shared" si="1130"/>
        <v>1.71428571428571</v>
      </c>
      <c r="R3151" s="23">
        <f t="shared" si="1131"/>
        <v>-2.2333333333333414</v>
      </c>
      <c r="S3151" s="22">
        <f t="shared" si="1132"/>
        <v>-0.51904761904763141</v>
      </c>
      <c r="T3151" s="5">
        <f t="shared" si="1133"/>
        <v>1.2833333333333368</v>
      </c>
      <c r="W3151" s="5">
        <f t="shared" si="1134"/>
        <v>0.71428571428570997</v>
      </c>
      <c r="X3151" s="4">
        <f t="shared" si="1135"/>
        <v>-1</v>
      </c>
      <c r="AE3151" s="4" t="e">
        <f t="shared" si="1136"/>
        <v>#DIV/0!</v>
      </c>
    </row>
    <row r="3152" spans="1:31" x14ac:dyDescent="0.25">
      <c r="A3152" s="9">
        <v>40839</v>
      </c>
      <c r="B3152" s="1" t="s">
        <v>63</v>
      </c>
      <c r="C3152" s="1" t="s">
        <v>57</v>
      </c>
      <c r="D3152" s="1">
        <v>20</v>
      </c>
      <c r="E3152" s="1">
        <v>32</v>
      </c>
      <c r="F3152">
        <f t="shared" si="1123"/>
        <v>0</v>
      </c>
      <c r="G3152">
        <f t="shared" si="1124"/>
        <v>1</v>
      </c>
      <c r="H3152" s="4">
        <v>2.85</v>
      </c>
      <c r="I3152" s="4">
        <v>1.4545454545454499</v>
      </c>
      <c r="L3152" s="18">
        <f t="shared" si="1125"/>
        <v>30</v>
      </c>
      <c r="M3152" s="18">
        <f t="shared" si="1126"/>
        <v>65</v>
      </c>
      <c r="N3152" s="18" t="e">
        <f t="shared" si="1127"/>
        <v>#DIV/0!</v>
      </c>
      <c r="O3152" s="18" t="e">
        <f t="shared" si="1128"/>
        <v>#DIV/0!</v>
      </c>
      <c r="P3152" s="4">
        <f t="shared" si="1129"/>
        <v>201110</v>
      </c>
      <c r="Q3152" s="23">
        <f t="shared" si="1130"/>
        <v>1.9593750000000063</v>
      </c>
      <c r="R3152" s="23">
        <f t="shared" si="1131"/>
        <v>-2.7405405405405627</v>
      </c>
      <c r="S3152" s="22">
        <f t="shared" si="1132"/>
        <v>-0.78116554054055642</v>
      </c>
      <c r="T3152" s="5">
        <f t="shared" si="1133"/>
        <v>0.51036682615629825</v>
      </c>
      <c r="W3152" s="5">
        <f t="shared" si="1134"/>
        <v>-1</v>
      </c>
      <c r="X3152" s="4">
        <f t="shared" si="1135"/>
        <v>-1</v>
      </c>
      <c r="AE3152" s="4" t="e">
        <f t="shared" si="1136"/>
        <v>#DIV/0!</v>
      </c>
    </row>
    <row r="3153" spans="1:31" x14ac:dyDescent="0.25">
      <c r="A3153" s="9">
        <v>40833</v>
      </c>
      <c r="B3153" s="1" t="s">
        <v>53</v>
      </c>
      <c r="C3153" s="1" t="s">
        <v>51</v>
      </c>
      <c r="D3153" s="1">
        <v>24</v>
      </c>
      <c r="E3153" s="1">
        <v>6</v>
      </c>
      <c r="F3153">
        <f t="shared" si="1123"/>
        <v>1</v>
      </c>
      <c r="G3153">
        <f t="shared" si="1124"/>
        <v>0</v>
      </c>
      <c r="H3153" s="4">
        <v>1.27027027027027</v>
      </c>
      <c r="I3153" s="4">
        <v>4.0999999999999996</v>
      </c>
      <c r="L3153" s="18">
        <f t="shared" si="1125"/>
        <v>70</v>
      </c>
      <c r="M3153" s="18">
        <f t="shared" si="1126"/>
        <v>20</v>
      </c>
      <c r="N3153" s="18" t="e">
        <f t="shared" si="1127"/>
        <v>#DIV/0!</v>
      </c>
      <c r="O3153" s="18" t="e">
        <f t="shared" si="1128"/>
        <v>#DIV/0!</v>
      </c>
      <c r="P3153" s="4">
        <f t="shared" si="1129"/>
        <v>201110</v>
      </c>
      <c r="Q3153" s="23">
        <f t="shared" si="1130"/>
        <v>1.27027027027027</v>
      </c>
      <c r="R3153" s="23">
        <f t="shared" si="1131"/>
        <v>-4.0225806451612947</v>
      </c>
      <c r="S3153" s="22">
        <f t="shared" si="1132"/>
        <v>-2.7523103748910245</v>
      </c>
      <c r="T3153" s="5">
        <f t="shared" si="1133"/>
        <v>3.2276595744680856</v>
      </c>
      <c r="W3153" s="5">
        <f t="shared" si="1134"/>
        <v>0.27027027027026995</v>
      </c>
      <c r="X3153" s="4">
        <f t="shared" si="1135"/>
        <v>-1</v>
      </c>
      <c r="AE3153" s="4" t="e">
        <f t="shared" si="1136"/>
        <v>#DIV/0!</v>
      </c>
    </row>
    <row r="3154" spans="1:31" x14ac:dyDescent="0.25">
      <c r="A3154" s="9">
        <v>40832</v>
      </c>
      <c r="B3154" s="1" t="s">
        <v>48</v>
      </c>
      <c r="C3154" s="1" t="s">
        <v>55</v>
      </c>
      <c r="D3154" s="1">
        <v>13</v>
      </c>
      <c r="E3154" s="1">
        <v>20</v>
      </c>
      <c r="F3154">
        <f t="shared" si="1123"/>
        <v>0</v>
      </c>
      <c r="G3154">
        <f t="shared" si="1124"/>
        <v>1</v>
      </c>
      <c r="H3154" s="4">
        <v>2.2999999999999998</v>
      </c>
      <c r="I3154" s="4">
        <v>1.6666666666666701</v>
      </c>
      <c r="L3154" s="18">
        <f t="shared" si="1125"/>
        <v>40</v>
      </c>
      <c r="M3154" s="18">
        <f t="shared" si="1126"/>
        <v>60</v>
      </c>
      <c r="N3154" s="18" t="e">
        <f t="shared" si="1127"/>
        <v>#DIV/0!</v>
      </c>
      <c r="O3154" s="18" t="e">
        <f t="shared" si="1128"/>
        <v>#DIV/0!</v>
      </c>
      <c r="P3154" s="4">
        <f t="shared" si="1129"/>
        <v>201110</v>
      </c>
      <c r="Q3154" s="23">
        <f t="shared" si="1130"/>
        <v>1.379999999999997</v>
      </c>
      <c r="R3154" s="23">
        <f t="shared" si="1131"/>
        <v>-2.2692307692307621</v>
      </c>
      <c r="S3154" s="22">
        <f t="shared" si="1132"/>
        <v>-0.88923076923076505</v>
      </c>
      <c r="T3154" s="5">
        <f t="shared" si="1133"/>
        <v>0.72463768115942184</v>
      </c>
      <c r="W3154" s="5">
        <f t="shared" si="1134"/>
        <v>-1</v>
      </c>
      <c r="X3154" s="4">
        <f t="shared" si="1135"/>
        <v>-1</v>
      </c>
      <c r="AE3154" s="4" t="e">
        <f t="shared" si="1136"/>
        <v>#DIV/0!</v>
      </c>
    </row>
    <row r="3155" spans="1:31" x14ac:dyDescent="0.25">
      <c r="A3155" s="9">
        <v>40832</v>
      </c>
      <c r="B3155" s="1" t="s">
        <v>39</v>
      </c>
      <c r="C3155" s="1" t="s">
        <v>42</v>
      </c>
      <c r="D3155" s="1">
        <v>26</v>
      </c>
      <c r="E3155" s="1">
        <v>20</v>
      </c>
      <c r="F3155">
        <f t="shared" si="1123"/>
        <v>1</v>
      </c>
      <c r="G3155">
        <f t="shared" si="1124"/>
        <v>0</v>
      </c>
      <c r="H3155" s="4">
        <v>3.4</v>
      </c>
      <c r="I3155" s="4">
        <v>1.3448275862068999</v>
      </c>
      <c r="L3155" s="18">
        <f t="shared" si="1125"/>
        <v>20</v>
      </c>
      <c r="M3155" s="18">
        <f t="shared" si="1126"/>
        <v>70</v>
      </c>
      <c r="N3155" s="18" t="e">
        <f t="shared" si="1127"/>
        <v>#DIV/0!</v>
      </c>
      <c r="O3155" s="18" t="e">
        <f t="shared" si="1128"/>
        <v>#DIV/0!</v>
      </c>
      <c r="P3155" s="4">
        <f t="shared" si="1129"/>
        <v>201110</v>
      </c>
      <c r="Q3155" s="23">
        <f t="shared" si="1130"/>
        <v>3.4</v>
      </c>
      <c r="R3155" s="23">
        <f t="shared" si="1131"/>
        <v>-3.3166666666666385</v>
      </c>
      <c r="S3155" s="22">
        <f t="shared" si="1132"/>
        <v>8.3333333333361459E-2</v>
      </c>
      <c r="T3155" s="5">
        <f t="shared" si="1133"/>
        <v>0.39553752535497055</v>
      </c>
      <c r="W3155" s="5">
        <f t="shared" si="1134"/>
        <v>2.4</v>
      </c>
      <c r="X3155" s="4">
        <f t="shared" si="1135"/>
        <v>-1</v>
      </c>
      <c r="AE3155" s="4" t="e">
        <f t="shared" si="1136"/>
        <v>#DIV/0!</v>
      </c>
    </row>
    <row r="3156" spans="1:31" x14ac:dyDescent="0.25">
      <c r="A3156" s="9">
        <v>40832</v>
      </c>
      <c r="B3156" s="1" t="s">
        <v>57</v>
      </c>
      <c r="C3156" s="1" t="s">
        <v>56</v>
      </c>
      <c r="D3156" s="1">
        <v>17</v>
      </c>
      <c r="E3156" s="1">
        <v>13</v>
      </c>
      <c r="F3156">
        <f t="shared" si="1123"/>
        <v>1</v>
      </c>
      <c r="G3156">
        <f t="shared" si="1124"/>
        <v>0</v>
      </c>
      <c r="H3156" s="4">
        <v>1.1428571428571399</v>
      </c>
      <c r="I3156" s="4">
        <v>6</v>
      </c>
      <c r="L3156" s="18">
        <f t="shared" si="1125"/>
        <v>80</v>
      </c>
      <c r="M3156" s="18">
        <f t="shared" si="1126"/>
        <v>15</v>
      </c>
      <c r="N3156" s="18" t="e">
        <f t="shared" si="1127"/>
        <v>#DIV/0!</v>
      </c>
      <c r="O3156" s="18" t="e">
        <f t="shared" si="1128"/>
        <v>#DIV/0!</v>
      </c>
      <c r="P3156" s="4">
        <f t="shared" si="1129"/>
        <v>201110</v>
      </c>
      <c r="Q3156" s="23">
        <f t="shared" si="1130"/>
        <v>1.1428571428571399</v>
      </c>
      <c r="R3156" s="23">
        <f t="shared" si="1131"/>
        <v>-7.200000000000145</v>
      </c>
      <c r="S3156" s="22">
        <f t="shared" si="1132"/>
        <v>-6.0571428571430053</v>
      </c>
      <c r="T3156" s="5">
        <f t="shared" si="1133"/>
        <v>5.2500000000000133</v>
      </c>
      <c r="W3156" s="5">
        <f t="shared" si="1134"/>
        <v>0.14285714285713991</v>
      </c>
      <c r="X3156" s="4">
        <f t="shared" si="1135"/>
        <v>-1</v>
      </c>
      <c r="AE3156" s="4" t="e">
        <f t="shared" si="1136"/>
        <v>#DIV/0!</v>
      </c>
    </row>
    <row r="3157" spans="1:31" x14ac:dyDescent="0.25">
      <c r="A3157" s="9">
        <v>40832</v>
      </c>
      <c r="B3157" s="1" t="s">
        <v>54</v>
      </c>
      <c r="C3157" s="1" t="s">
        <v>58</v>
      </c>
      <c r="D3157" s="1">
        <v>24</v>
      </c>
      <c r="E3157" s="1">
        <v>17</v>
      </c>
      <c r="F3157">
        <f t="shared" si="1123"/>
        <v>1</v>
      </c>
      <c r="G3157">
        <f t="shared" si="1124"/>
        <v>0</v>
      </c>
      <c r="H3157" s="4">
        <v>1.32258064516129</v>
      </c>
      <c r="I3157" s="4">
        <v>3.6</v>
      </c>
      <c r="L3157" s="18">
        <f t="shared" si="1125"/>
        <v>70</v>
      </c>
      <c r="M3157" s="18">
        <f t="shared" si="1126"/>
        <v>25</v>
      </c>
      <c r="N3157" s="18" t="e">
        <f t="shared" si="1127"/>
        <v>#DIV/0!</v>
      </c>
      <c r="O3157" s="18" t="e">
        <f t="shared" si="1128"/>
        <v>#DIV/0!</v>
      </c>
      <c r="P3157" s="4">
        <f t="shared" si="1129"/>
        <v>201110</v>
      </c>
      <c r="Q3157" s="23">
        <f t="shared" si="1130"/>
        <v>1.32258064516129</v>
      </c>
      <c r="R3157" s="23">
        <f t="shared" si="1131"/>
        <v>-3.4846153846153873</v>
      </c>
      <c r="S3157" s="22">
        <f t="shared" si="1132"/>
        <v>-2.1620347394540973</v>
      </c>
      <c r="T3157" s="5">
        <f t="shared" si="1133"/>
        <v>2.7219512195121958</v>
      </c>
      <c r="W3157" s="5">
        <f t="shared" si="1134"/>
        <v>0.32258064516129004</v>
      </c>
      <c r="X3157" s="4">
        <f t="shared" si="1135"/>
        <v>-1</v>
      </c>
      <c r="AE3157" s="4" t="e">
        <f t="shared" si="1136"/>
        <v>#DIV/0!</v>
      </c>
    </row>
    <row r="3158" spans="1:31" x14ac:dyDescent="0.25">
      <c r="A3158" s="9">
        <v>40832</v>
      </c>
      <c r="B3158" s="1" t="s">
        <v>34</v>
      </c>
      <c r="C3158" s="1" t="s">
        <v>46</v>
      </c>
      <c r="D3158" s="1">
        <v>27</v>
      </c>
      <c r="E3158" s="1">
        <v>24</v>
      </c>
      <c r="F3158">
        <f t="shared" si="1123"/>
        <v>1</v>
      </c>
      <c r="G3158">
        <f t="shared" si="1124"/>
        <v>0</v>
      </c>
      <c r="H3158" s="4">
        <v>1.5405405405405399</v>
      </c>
      <c r="I3158" s="4">
        <v>2.65</v>
      </c>
      <c r="L3158" s="18">
        <f t="shared" si="1125"/>
        <v>60</v>
      </c>
      <c r="M3158" s="18">
        <f t="shared" si="1126"/>
        <v>35</v>
      </c>
      <c r="N3158" s="18" t="e">
        <f t="shared" si="1127"/>
        <v>#DIV/0!</v>
      </c>
      <c r="O3158" s="18" t="e">
        <f t="shared" si="1128"/>
        <v>#DIV/0!</v>
      </c>
      <c r="P3158" s="4">
        <f t="shared" si="1129"/>
        <v>201110</v>
      </c>
      <c r="Q3158" s="23">
        <f t="shared" si="1130"/>
        <v>1.5405405405405399</v>
      </c>
      <c r="R3158" s="23">
        <f t="shared" si="1131"/>
        <v>-2.4560606060606083</v>
      </c>
      <c r="S3158" s="22">
        <f t="shared" si="1132"/>
        <v>-0.91552006552006837</v>
      </c>
      <c r="T3158" s="5">
        <f t="shared" si="1133"/>
        <v>1.7201754385964918</v>
      </c>
      <c r="W3158" s="5">
        <f t="shared" si="1134"/>
        <v>0.5405405405405399</v>
      </c>
      <c r="X3158" s="4">
        <f t="shared" si="1135"/>
        <v>-1</v>
      </c>
      <c r="AE3158" s="4" t="e">
        <f t="shared" si="1136"/>
        <v>#DIV/0!</v>
      </c>
    </row>
    <row r="3159" spans="1:31" x14ac:dyDescent="0.25">
      <c r="A3159" s="9">
        <v>40832</v>
      </c>
      <c r="B3159" s="1" t="s">
        <v>52</v>
      </c>
      <c r="C3159" s="1" t="s">
        <v>37</v>
      </c>
      <c r="D3159" s="1">
        <v>20</v>
      </c>
      <c r="E3159" s="1">
        <v>16</v>
      </c>
      <c r="F3159">
        <f t="shared" si="1123"/>
        <v>1</v>
      </c>
      <c r="G3159">
        <f t="shared" si="1124"/>
        <v>0</v>
      </c>
      <c r="H3159" s="4">
        <v>1.3278688524590199</v>
      </c>
      <c r="I3159" s="4">
        <v>3.55</v>
      </c>
      <c r="L3159" s="18">
        <f t="shared" si="1125"/>
        <v>70</v>
      </c>
      <c r="M3159" s="18">
        <f t="shared" si="1126"/>
        <v>25</v>
      </c>
      <c r="N3159" s="18" t="e">
        <f t="shared" si="1127"/>
        <v>#DIV/0!</v>
      </c>
      <c r="O3159" s="18" t="e">
        <f t="shared" si="1128"/>
        <v>#DIV/0!</v>
      </c>
      <c r="P3159" s="4">
        <f t="shared" si="1129"/>
        <v>201110</v>
      </c>
      <c r="Q3159" s="23">
        <f t="shared" si="1130"/>
        <v>1.3278688524590199</v>
      </c>
      <c r="R3159" s="23">
        <f t="shared" si="1131"/>
        <v>-3.4421568627450658</v>
      </c>
      <c r="S3159" s="22">
        <f t="shared" si="1132"/>
        <v>-2.114288010286046</v>
      </c>
      <c r="T3159" s="5">
        <f t="shared" si="1133"/>
        <v>2.6734567901234496</v>
      </c>
      <c r="W3159" s="5">
        <f t="shared" si="1134"/>
        <v>0.32786885245901987</v>
      </c>
      <c r="X3159" s="4">
        <f t="shared" si="1135"/>
        <v>-1</v>
      </c>
      <c r="AE3159" s="4" t="e">
        <f t="shared" si="1136"/>
        <v>#DIV/0!</v>
      </c>
    </row>
    <row r="3160" spans="1:31" x14ac:dyDescent="0.25">
      <c r="A3160" s="9">
        <v>40832</v>
      </c>
      <c r="B3160" s="1" t="s">
        <v>62</v>
      </c>
      <c r="C3160" s="1" t="s">
        <v>59</v>
      </c>
      <c r="D3160" s="1">
        <v>24</v>
      </c>
      <c r="E3160" s="1">
        <v>3</v>
      </c>
      <c r="F3160">
        <f t="shared" si="1123"/>
        <v>1</v>
      </c>
      <c r="G3160">
        <f t="shared" si="1124"/>
        <v>0</v>
      </c>
      <c r="H3160" s="4">
        <v>1.0952380952381</v>
      </c>
      <c r="I3160" s="4">
        <v>8.25</v>
      </c>
      <c r="L3160" s="18">
        <f t="shared" si="1125"/>
        <v>90</v>
      </c>
      <c r="M3160" s="18">
        <f t="shared" si="1126"/>
        <v>10</v>
      </c>
      <c r="N3160" s="18" t="e">
        <f t="shared" si="1127"/>
        <v>#DIV/0!</v>
      </c>
      <c r="O3160" s="18" t="e">
        <f t="shared" si="1128"/>
        <v>#DIV/0!</v>
      </c>
      <c r="P3160" s="4">
        <f t="shared" si="1129"/>
        <v>201110</v>
      </c>
      <c r="Q3160" s="23">
        <f t="shared" si="1130"/>
        <v>1.0952380952381</v>
      </c>
      <c r="R3160" s="23">
        <f t="shared" si="1131"/>
        <v>-10.637931034482232</v>
      </c>
      <c r="S3160" s="22">
        <f t="shared" si="1132"/>
        <v>-9.542692939244132</v>
      </c>
      <c r="T3160" s="5">
        <f t="shared" si="1133"/>
        <v>7.532608695652141</v>
      </c>
      <c r="W3160" s="5">
        <f t="shared" si="1134"/>
        <v>9.5238095238100007E-2</v>
      </c>
      <c r="X3160" s="4">
        <f t="shared" si="1135"/>
        <v>-1</v>
      </c>
      <c r="AE3160" s="4" t="e">
        <f t="shared" si="1136"/>
        <v>#DIV/0!</v>
      </c>
    </row>
    <row r="3161" spans="1:31" x14ac:dyDescent="0.25">
      <c r="A3161" s="9">
        <v>40832</v>
      </c>
      <c r="B3161" s="1" t="s">
        <v>33</v>
      </c>
      <c r="C3161" s="1" t="s">
        <v>38</v>
      </c>
      <c r="D3161" s="1">
        <v>19</v>
      </c>
      <c r="E3161" s="1">
        <v>25</v>
      </c>
      <c r="F3161">
        <f t="shared" si="1123"/>
        <v>0</v>
      </c>
      <c r="G3161">
        <f t="shared" si="1124"/>
        <v>1</v>
      </c>
      <c r="H3161" s="4">
        <v>1.4255319148936201</v>
      </c>
      <c r="I3161" s="4">
        <v>2.95</v>
      </c>
      <c r="L3161" s="18">
        <f t="shared" si="1125"/>
        <v>70</v>
      </c>
      <c r="M3161" s="18">
        <f t="shared" si="1126"/>
        <v>30</v>
      </c>
      <c r="N3161" s="18" t="e">
        <f t="shared" si="1127"/>
        <v>#DIV/0!</v>
      </c>
      <c r="O3161" s="18" t="e">
        <f t="shared" si="1128"/>
        <v>#DIV/0!</v>
      </c>
      <c r="P3161" s="4">
        <f t="shared" si="1129"/>
        <v>201110</v>
      </c>
      <c r="Q3161" s="23">
        <f t="shared" si="1130"/>
        <v>0.48323115759105761</v>
      </c>
      <c r="R3161" s="23">
        <f t="shared" si="1131"/>
        <v>-2.862820512820496</v>
      </c>
      <c r="S3161" s="22">
        <f t="shared" si="1132"/>
        <v>-2.3795893552294385</v>
      </c>
      <c r="T3161" s="5">
        <f t="shared" si="1133"/>
        <v>2.0694029850746225</v>
      </c>
      <c r="W3161" s="5">
        <f t="shared" si="1134"/>
        <v>-1</v>
      </c>
      <c r="X3161" s="4">
        <f t="shared" si="1135"/>
        <v>-1</v>
      </c>
      <c r="AE3161" s="4" t="e">
        <f t="shared" si="1136"/>
        <v>#DIV/0!</v>
      </c>
    </row>
    <row r="3162" spans="1:31" x14ac:dyDescent="0.25">
      <c r="A3162" s="9">
        <v>40832</v>
      </c>
      <c r="B3162" s="1" t="s">
        <v>44</v>
      </c>
      <c r="C3162" s="1" t="s">
        <v>36</v>
      </c>
      <c r="D3162" s="1">
        <v>27</v>
      </c>
      <c r="E3162" s="1">
        <v>17</v>
      </c>
      <c r="F3162">
        <f t="shared" si="1123"/>
        <v>1</v>
      </c>
      <c r="G3162">
        <f t="shared" si="1124"/>
        <v>0</v>
      </c>
      <c r="H3162" s="4">
        <v>1.4166666666666701</v>
      </c>
      <c r="I3162" s="4">
        <v>3</v>
      </c>
      <c r="L3162" s="18">
        <f t="shared" si="1125"/>
        <v>70</v>
      </c>
      <c r="M3162" s="18">
        <f t="shared" si="1126"/>
        <v>30</v>
      </c>
      <c r="N3162" s="18" t="e">
        <f t="shared" si="1127"/>
        <v>#DIV/0!</v>
      </c>
      <c r="O3162" s="18" t="e">
        <f t="shared" si="1128"/>
        <v>#DIV/0!</v>
      </c>
      <c r="P3162" s="4">
        <f t="shared" si="1129"/>
        <v>201110</v>
      </c>
      <c r="Q3162" s="23">
        <f t="shared" si="1130"/>
        <v>1.4166666666666701</v>
      </c>
      <c r="R3162" s="23">
        <f t="shared" si="1131"/>
        <v>-2.8999999999999804</v>
      </c>
      <c r="S3162" s="22">
        <f t="shared" si="1132"/>
        <v>-1.4833333333333103</v>
      </c>
      <c r="T3162" s="5">
        <f t="shared" si="1133"/>
        <v>2.1176470588235241</v>
      </c>
      <c r="W3162" s="5">
        <f t="shared" si="1134"/>
        <v>0.41666666666667007</v>
      </c>
      <c r="X3162" s="4">
        <f t="shared" si="1135"/>
        <v>-1</v>
      </c>
      <c r="AE3162" s="4" t="e">
        <f t="shared" si="1136"/>
        <v>#DIV/0!</v>
      </c>
    </row>
    <row r="3163" spans="1:31" x14ac:dyDescent="0.25">
      <c r="A3163" s="9">
        <v>40832</v>
      </c>
      <c r="B3163" s="1" t="s">
        <v>45</v>
      </c>
      <c r="C3163" s="1" t="s">
        <v>60</v>
      </c>
      <c r="D3163" s="1">
        <v>39</v>
      </c>
      <c r="E3163" s="1">
        <v>10</v>
      </c>
      <c r="F3163">
        <f t="shared" si="1123"/>
        <v>1</v>
      </c>
      <c r="G3163">
        <f t="shared" si="1124"/>
        <v>0</v>
      </c>
      <c r="H3163" s="4">
        <v>1.7692307692307701</v>
      </c>
      <c r="I3163" s="4">
        <v>2.1</v>
      </c>
      <c r="L3163" s="18">
        <f t="shared" si="1125"/>
        <v>50</v>
      </c>
      <c r="M3163" s="18">
        <f t="shared" si="1126"/>
        <v>45</v>
      </c>
      <c r="N3163" s="18" t="e">
        <f t="shared" si="1127"/>
        <v>#DIV/0!</v>
      </c>
      <c r="O3163" s="18" t="e">
        <f t="shared" si="1128"/>
        <v>#DIV/0!</v>
      </c>
      <c r="P3163" s="4">
        <f t="shared" si="1129"/>
        <v>201110</v>
      </c>
      <c r="Q3163" s="23">
        <f t="shared" si="1130"/>
        <v>1.7692307692307701</v>
      </c>
      <c r="R3163" s="23">
        <f t="shared" si="1131"/>
        <v>-2.2090909090909077</v>
      </c>
      <c r="S3163" s="22">
        <f t="shared" si="1132"/>
        <v>-0.43986013986013761</v>
      </c>
      <c r="T3163" s="5">
        <f t="shared" si="1133"/>
        <v>1.18695652173913</v>
      </c>
      <c r="W3163" s="5">
        <f t="shared" si="1134"/>
        <v>0.76923076923077005</v>
      </c>
      <c r="X3163" s="4">
        <f t="shared" si="1135"/>
        <v>-1</v>
      </c>
      <c r="AE3163" s="4" t="e">
        <f t="shared" si="1136"/>
        <v>#DIV/0!</v>
      </c>
    </row>
    <row r="3164" spans="1:31" x14ac:dyDescent="0.25">
      <c r="A3164" s="9">
        <v>40832</v>
      </c>
      <c r="B3164" s="1" t="s">
        <v>43</v>
      </c>
      <c r="C3164" s="1" t="s">
        <v>47</v>
      </c>
      <c r="D3164" s="1">
        <v>29</v>
      </c>
      <c r="E3164" s="1">
        <v>14</v>
      </c>
      <c r="F3164">
        <f t="shared" si="1123"/>
        <v>1</v>
      </c>
      <c r="G3164">
        <f t="shared" si="1124"/>
        <v>0</v>
      </c>
      <c r="H3164" s="4">
        <v>1.3125</v>
      </c>
      <c r="I3164" s="4">
        <v>3.6</v>
      </c>
      <c r="L3164" s="18">
        <f t="shared" si="1125"/>
        <v>70</v>
      </c>
      <c r="M3164" s="18">
        <f t="shared" si="1126"/>
        <v>25</v>
      </c>
      <c r="N3164" s="18" t="e">
        <f t="shared" si="1127"/>
        <v>#DIV/0!</v>
      </c>
      <c r="O3164" s="18" t="e">
        <f t="shared" si="1128"/>
        <v>#DIV/0!</v>
      </c>
      <c r="P3164" s="4">
        <f t="shared" si="1129"/>
        <v>201110</v>
      </c>
      <c r="Q3164" s="23">
        <f t="shared" si="1130"/>
        <v>1.3125</v>
      </c>
      <c r="R3164" s="23">
        <f t="shared" si="1131"/>
        <v>-3.5846153846153848</v>
      </c>
      <c r="S3164" s="22">
        <f t="shared" si="1132"/>
        <v>-2.2721153846153848</v>
      </c>
      <c r="T3164" s="5">
        <f t="shared" si="1133"/>
        <v>2.7428571428571429</v>
      </c>
      <c r="W3164" s="5">
        <f t="shared" si="1134"/>
        <v>0.3125</v>
      </c>
      <c r="X3164" s="4">
        <f t="shared" si="1135"/>
        <v>-1</v>
      </c>
      <c r="AE3164" s="4" t="e">
        <f t="shared" si="1136"/>
        <v>#DIV/0!</v>
      </c>
    </row>
    <row r="3165" spans="1:31" x14ac:dyDescent="0.25">
      <c r="A3165" s="9">
        <v>40832</v>
      </c>
      <c r="B3165" s="1" t="s">
        <v>41</v>
      </c>
      <c r="C3165" s="1" t="s">
        <v>40</v>
      </c>
      <c r="D3165" s="1">
        <v>31</v>
      </c>
      <c r="E3165" s="1">
        <v>17</v>
      </c>
      <c r="F3165">
        <f t="shared" si="1123"/>
        <v>1</v>
      </c>
      <c r="G3165">
        <f t="shared" si="1124"/>
        <v>0</v>
      </c>
      <c r="H3165" s="4">
        <v>1.55555555555556</v>
      </c>
      <c r="I3165" s="4">
        <v>2.6</v>
      </c>
      <c r="L3165" s="18">
        <f t="shared" si="1125"/>
        <v>60</v>
      </c>
      <c r="M3165" s="18">
        <f t="shared" si="1126"/>
        <v>35</v>
      </c>
      <c r="N3165" s="18" t="e">
        <f t="shared" si="1127"/>
        <v>#DIV/0!</v>
      </c>
      <c r="O3165" s="18" t="e">
        <f t="shared" si="1128"/>
        <v>#DIV/0!</v>
      </c>
      <c r="P3165" s="4">
        <f t="shared" si="1129"/>
        <v>201110</v>
      </c>
      <c r="Q3165" s="23">
        <f t="shared" si="1130"/>
        <v>1.55555555555556</v>
      </c>
      <c r="R3165" s="23">
        <f t="shared" si="1131"/>
        <v>-2.4249999999999856</v>
      </c>
      <c r="S3165" s="22">
        <f t="shared" si="1132"/>
        <v>-0.86944444444442559</v>
      </c>
      <c r="T3165" s="5">
        <f t="shared" si="1133"/>
        <v>1.6714285714285666</v>
      </c>
      <c r="W3165" s="5">
        <f t="shared" si="1134"/>
        <v>0.55555555555556002</v>
      </c>
      <c r="X3165" s="4">
        <f t="shared" si="1135"/>
        <v>-1</v>
      </c>
      <c r="AE3165" s="4" t="e">
        <f t="shared" si="1136"/>
        <v>#DIV/0!</v>
      </c>
    </row>
    <row r="3166" spans="1:31" x14ac:dyDescent="0.25">
      <c r="A3166" s="9">
        <v>40826</v>
      </c>
      <c r="B3166" s="1" t="s">
        <v>33</v>
      </c>
      <c r="C3166" s="1" t="s">
        <v>45</v>
      </c>
      <c r="D3166" s="1">
        <v>24</v>
      </c>
      <c r="E3166" s="1">
        <v>13</v>
      </c>
      <c r="F3166">
        <f t="shared" si="1123"/>
        <v>1</v>
      </c>
      <c r="G3166">
        <f t="shared" si="1124"/>
        <v>0</v>
      </c>
      <c r="H3166" s="4">
        <v>1.3333333333333299</v>
      </c>
      <c r="I3166" s="4">
        <v>3.5</v>
      </c>
      <c r="L3166" s="18">
        <f t="shared" si="1125"/>
        <v>70</v>
      </c>
      <c r="M3166" s="18">
        <f t="shared" si="1126"/>
        <v>25</v>
      </c>
      <c r="N3166" s="18" t="e">
        <f t="shared" si="1127"/>
        <v>#DIV/0!</v>
      </c>
      <c r="O3166" s="18" t="e">
        <f t="shared" si="1128"/>
        <v>#DIV/0!</v>
      </c>
      <c r="P3166" s="4">
        <f t="shared" si="1129"/>
        <v>201110</v>
      </c>
      <c r="Q3166" s="23">
        <f t="shared" si="1130"/>
        <v>1.3333333333333299</v>
      </c>
      <c r="R3166" s="23">
        <f t="shared" si="1131"/>
        <v>-3.4000000000000306</v>
      </c>
      <c r="S3166" s="22">
        <f t="shared" si="1132"/>
        <v>-2.0666666666667006</v>
      </c>
      <c r="T3166" s="5">
        <f t="shared" si="1133"/>
        <v>2.6250000000000067</v>
      </c>
      <c r="W3166" s="5">
        <f t="shared" si="1134"/>
        <v>0.33333333333332993</v>
      </c>
      <c r="X3166" s="4">
        <f t="shared" si="1135"/>
        <v>-1</v>
      </c>
      <c r="AE3166" s="4" t="e">
        <f t="shared" si="1136"/>
        <v>#DIV/0!</v>
      </c>
    </row>
    <row r="3167" spans="1:31" x14ac:dyDescent="0.25">
      <c r="A3167" s="9">
        <v>40825</v>
      </c>
      <c r="B3167" s="1" t="s">
        <v>38</v>
      </c>
      <c r="C3167" s="1" t="s">
        <v>39</v>
      </c>
      <c r="D3167" s="1">
        <v>48</v>
      </c>
      <c r="E3167" s="1">
        <v>3</v>
      </c>
      <c r="F3167">
        <f t="shared" si="1123"/>
        <v>1</v>
      </c>
      <c r="G3167">
        <f t="shared" si="1124"/>
        <v>0</v>
      </c>
      <c r="H3167" s="4">
        <v>1.6666666666666701</v>
      </c>
      <c r="I3167" s="4">
        <v>2.2999999999999998</v>
      </c>
      <c r="L3167" s="18">
        <f t="shared" si="1125"/>
        <v>50</v>
      </c>
      <c r="M3167" s="18">
        <f t="shared" si="1126"/>
        <v>40</v>
      </c>
      <c r="N3167" s="18" t="e">
        <f t="shared" si="1127"/>
        <v>#DIV/0!</v>
      </c>
      <c r="O3167" s="18" t="e">
        <f t="shared" si="1128"/>
        <v>#DIV/0!</v>
      </c>
      <c r="P3167" s="4">
        <f t="shared" si="1129"/>
        <v>201110</v>
      </c>
      <c r="Q3167" s="23">
        <f t="shared" si="1130"/>
        <v>1.6666666666666701</v>
      </c>
      <c r="R3167" s="23">
        <f t="shared" si="1131"/>
        <v>-2.2692307692307621</v>
      </c>
      <c r="S3167" s="22">
        <f t="shared" si="1132"/>
        <v>-0.60256410256409199</v>
      </c>
      <c r="T3167" s="5">
        <f t="shared" si="1133"/>
        <v>1.379999999999997</v>
      </c>
      <c r="W3167" s="5">
        <f t="shared" si="1134"/>
        <v>0.66666666666667007</v>
      </c>
      <c r="X3167" s="4">
        <f t="shared" si="1135"/>
        <v>-1</v>
      </c>
      <c r="AE3167" s="4" t="e">
        <f t="shared" si="1136"/>
        <v>#DIV/0!</v>
      </c>
    </row>
    <row r="3168" spans="1:31" x14ac:dyDescent="0.25">
      <c r="A3168" s="9">
        <v>40825</v>
      </c>
      <c r="B3168" s="1" t="s">
        <v>57</v>
      </c>
      <c r="C3168" s="1" t="s">
        <v>50</v>
      </c>
      <c r="D3168" s="1">
        <v>38</v>
      </c>
      <c r="E3168" s="1">
        <v>17</v>
      </c>
      <c r="F3168">
        <f t="shared" si="1123"/>
        <v>1</v>
      </c>
      <c r="G3168">
        <f t="shared" si="1124"/>
        <v>0</v>
      </c>
      <c r="H3168" s="4">
        <v>1.5263157894736801</v>
      </c>
      <c r="I3168" s="4">
        <v>2.7</v>
      </c>
      <c r="L3168" s="18">
        <f t="shared" si="1125"/>
        <v>60</v>
      </c>
      <c r="M3168" s="18">
        <f t="shared" si="1126"/>
        <v>35</v>
      </c>
      <c r="N3168" s="18" t="e">
        <f t="shared" si="1127"/>
        <v>#DIV/0!</v>
      </c>
      <c r="O3168" s="18" t="e">
        <f t="shared" si="1128"/>
        <v>#DIV/0!</v>
      </c>
      <c r="P3168" s="4">
        <f t="shared" si="1129"/>
        <v>201110</v>
      </c>
      <c r="Q3168" s="23">
        <f t="shared" si="1130"/>
        <v>1.5263157894736801</v>
      </c>
      <c r="R3168" s="23">
        <f t="shared" si="1131"/>
        <v>-2.4882352941176622</v>
      </c>
      <c r="S3168" s="22">
        <f t="shared" si="1132"/>
        <v>-0.96191950464398213</v>
      </c>
      <c r="T3168" s="5">
        <f t="shared" si="1133"/>
        <v>1.7689655172413843</v>
      </c>
      <c r="W3168" s="5">
        <f t="shared" si="1134"/>
        <v>0.52631578947368007</v>
      </c>
      <c r="X3168" s="4">
        <f t="shared" si="1135"/>
        <v>-1</v>
      </c>
      <c r="AE3168" s="4" t="e">
        <f t="shared" si="1136"/>
        <v>#DIV/0!</v>
      </c>
    </row>
    <row r="3169" spans="1:31" x14ac:dyDescent="0.25">
      <c r="A3169" s="9">
        <v>40825</v>
      </c>
      <c r="B3169" s="1" t="s">
        <v>34</v>
      </c>
      <c r="C3169" s="1" t="s">
        <v>61</v>
      </c>
      <c r="D3169" s="1">
        <v>25</v>
      </c>
      <c r="E3169" s="1">
        <v>36</v>
      </c>
      <c r="F3169">
        <f t="shared" si="1123"/>
        <v>0</v>
      </c>
      <c r="G3169">
        <f t="shared" si="1124"/>
        <v>1</v>
      </c>
      <c r="H3169" s="4">
        <v>1.1818181818181799</v>
      </c>
      <c r="I3169" s="4">
        <v>5.25</v>
      </c>
      <c r="L3169" s="18">
        <f t="shared" si="1125"/>
        <v>80</v>
      </c>
      <c r="M3169" s="18">
        <f t="shared" si="1126"/>
        <v>15</v>
      </c>
      <c r="N3169" s="18" t="e">
        <f t="shared" si="1127"/>
        <v>#DIV/0!</v>
      </c>
      <c r="O3169" s="18" t="e">
        <f t="shared" si="1128"/>
        <v>#DIV/0!</v>
      </c>
      <c r="P3169" s="4">
        <f t="shared" si="1129"/>
        <v>201110</v>
      </c>
      <c r="Q3169" s="23">
        <f t="shared" si="1130"/>
        <v>0.22510822510822473</v>
      </c>
      <c r="R3169" s="23">
        <f t="shared" si="1131"/>
        <v>-5.7352941176471175</v>
      </c>
      <c r="S3169" s="22">
        <f t="shared" si="1132"/>
        <v>-5.5101858925388925</v>
      </c>
      <c r="T3169" s="5">
        <f t="shared" si="1133"/>
        <v>4.4423076923076996</v>
      </c>
      <c r="W3169" s="5">
        <f t="shared" si="1134"/>
        <v>-1</v>
      </c>
      <c r="X3169" s="4">
        <f t="shared" si="1135"/>
        <v>-1</v>
      </c>
      <c r="AE3169" s="4" t="e">
        <f t="shared" si="1136"/>
        <v>#DIV/0!</v>
      </c>
    </row>
    <row r="3170" spans="1:31" x14ac:dyDescent="0.25">
      <c r="A3170" s="9">
        <v>40825</v>
      </c>
      <c r="B3170" s="1" t="s">
        <v>52</v>
      </c>
      <c r="C3170" s="1" t="s">
        <v>53</v>
      </c>
      <c r="D3170" s="1">
        <v>30</v>
      </c>
      <c r="E3170" s="1">
        <v>21</v>
      </c>
      <c r="F3170">
        <f t="shared" si="1123"/>
        <v>1</v>
      </c>
      <c r="G3170">
        <f t="shared" si="1124"/>
        <v>0</v>
      </c>
      <c r="H3170" s="4">
        <v>1.2777777777777799</v>
      </c>
      <c r="I3170" s="4">
        <v>4</v>
      </c>
      <c r="L3170" s="18">
        <f t="shared" si="1125"/>
        <v>70</v>
      </c>
      <c r="M3170" s="18">
        <f t="shared" si="1126"/>
        <v>25</v>
      </c>
      <c r="N3170" s="18" t="e">
        <f t="shared" si="1127"/>
        <v>#DIV/0!</v>
      </c>
      <c r="O3170" s="18" t="e">
        <f t="shared" si="1128"/>
        <v>#DIV/0!</v>
      </c>
      <c r="P3170" s="4">
        <f t="shared" si="1129"/>
        <v>201110</v>
      </c>
      <c r="Q3170" s="23">
        <f t="shared" si="1130"/>
        <v>1.2777777777777799</v>
      </c>
      <c r="R3170" s="23">
        <f t="shared" si="1131"/>
        <v>-3.933333333333306</v>
      </c>
      <c r="S3170" s="22">
        <f t="shared" si="1132"/>
        <v>-2.6555555555555261</v>
      </c>
      <c r="T3170" s="5">
        <f t="shared" si="1133"/>
        <v>3.1304347826086905</v>
      </c>
      <c r="W3170" s="5">
        <f t="shared" si="1134"/>
        <v>0.2777777777777799</v>
      </c>
      <c r="X3170" s="4">
        <f t="shared" si="1135"/>
        <v>-1</v>
      </c>
      <c r="AE3170" s="4" t="e">
        <f t="shared" si="1136"/>
        <v>#DIV/0!</v>
      </c>
    </row>
    <row r="3171" spans="1:31" x14ac:dyDescent="0.25">
      <c r="A3171" s="9">
        <v>40825</v>
      </c>
      <c r="B3171" s="1" t="s">
        <v>60</v>
      </c>
      <c r="C3171" s="1" t="s">
        <v>63</v>
      </c>
      <c r="D3171" s="1">
        <v>34</v>
      </c>
      <c r="E3171" s="1">
        <v>10</v>
      </c>
      <c r="F3171">
        <f t="shared" si="1123"/>
        <v>1</v>
      </c>
      <c r="G3171">
        <f t="shared" si="1124"/>
        <v>0</v>
      </c>
      <c r="H3171" s="4">
        <v>1.5128205128205101</v>
      </c>
      <c r="I3171" s="4">
        <v>2.7</v>
      </c>
      <c r="L3171" s="18">
        <f t="shared" si="1125"/>
        <v>60</v>
      </c>
      <c r="M3171" s="18">
        <f t="shared" si="1126"/>
        <v>35</v>
      </c>
      <c r="N3171" s="18" t="e">
        <f t="shared" si="1127"/>
        <v>#DIV/0!</v>
      </c>
      <c r="O3171" s="18" t="e">
        <f t="shared" si="1128"/>
        <v>#DIV/0!</v>
      </c>
      <c r="P3171" s="4">
        <f t="shared" si="1129"/>
        <v>201110</v>
      </c>
      <c r="Q3171" s="23">
        <f t="shared" si="1130"/>
        <v>1.5128205128205101</v>
      </c>
      <c r="R3171" s="23">
        <f t="shared" si="1131"/>
        <v>-2.5382352941176576</v>
      </c>
      <c r="S3171" s="22">
        <f t="shared" si="1132"/>
        <v>-1.0254147812971475</v>
      </c>
      <c r="T3171" s="5">
        <f t="shared" si="1133"/>
        <v>1.7847457627118677</v>
      </c>
      <c r="W3171" s="5">
        <f t="shared" si="1134"/>
        <v>0.51282051282051011</v>
      </c>
      <c r="X3171" s="4">
        <f t="shared" si="1135"/>
        <v>-1</v>
      </c>
      <c r="AE3171" s="4" t="e">
        <f t="shared" si="1136"/>
        <v>#DIV/0!</v>
      </c>
    </row>
    <row r="3172" spans="1:31" x14ac:dyDescent="0.25">
      <c r="A3172" s="9">
        <v>40825</v>
      </c>
      <c r="B3172" s="1" t="s">
        <v>56</v>
      </c>
      <c r="C3172" s="1" t="s">
        <v>44</v>
      </c>
      <c r="D3172" s="1">
        <v>20</v>
      </c>
      <c r="E3172" s="1">
        <v>30</v>
      </c>
      <c r="F3172">
        <f t="shared" si="1123"/>
        <v>0</v>
      </c>
      <c r="G3172">
        <f t="shared" si="1124"/>
        <v>1</v>
      </c>
      <c r="H3172" s="4">
        <v>2.25</v>
      </c>
      <c r="I3172" s="4">
        <v>1.68965517241379</v>
      </c>
      <c r="L3172" s="18">
        <f t="shared" si="1125"/>
        <v>40</v>
      </c>
      <c r="M3172" s="18">
        <f t="shared" si="1126"/>
        <v>55</v>
      </c>
      <c r="N3172" s="18" t="e">
        <f t="shared" si="1127"/>
        <v>#DIV/0!</v>
      </c>
      <c r="O3172" s="18" t="e">
        <f t="shared" si="1128"/>
        <v>#DIV/0!</v>
      </c>
      <c r="P3172" s="4">
        <f t="shared" si="1129"/>
        <v>201110</v>
      </c>
      <c r="Q3172" s="23">
        <f t="shared" si="1130"/>
        <v>1.3316326530612268</v>
      </c>
      <c r="R3172" s="23">
        <f t="shared" si="1131"/>
        <v>-2.2500000000000062</v>
      </c>
      <c r="S3172" s="22">
        <f t="shared" si="1132"/>
        <v>-0.91836734693877942</v>
      </c>
      <c r="T3172" s="5">
        <f t="shared" si="1133"/>
        <v>0.75095785440612894</v>
      </c>
      <c r="W3172" s="5">
        <f t="shared" si="1134"/>
        <v>-1</v>
      </c>
      <c r="X3172" s="4">
        <f t="shared" si="1135"/>
        <v>-1</v>
      </c>
      <c r="AE3172" s="4" t="e">
        <f t="shared" si="1136"/>
        <v>#DIV/0!</v>
      </c>
    </row>
    <row r="3173" spans="1:31" x14ac:dyDescent="0.25">
      <c r="A3173" s="9">
        <v>40825</v>
      </c>
      <c r="B3173" s="1" t="s">
        <v>36</v>
      </c>
      <c r="C3173" s="1" t="s">
        <v>49</v>
      </c>
      <c r="D3173" s="1">
        <v>24</v>
      </c>
      <c r="E3173" s="1">
        <v>28</v>
      </c>
      <c r="F3173">
        <f t="shared" si="1123"/>
        <v>0</v>
      </c>
      <c r="G3173">
        <f t="shared" si="1124"/>
        <v>1</v>
      </c>
      <c r="H3173" s="4">
        <v>1.8</v>
      </c>
      <c r="I3173" s="4">
        <v>2.0499999999999998</v>
      </c>
      <c r="L3173" s="18">
        <f t="shared" si="1125"/>
        <v>50</v>
      </c>
      <c r="M3173" s="18">
        <f t="shared" si="1126"/>
        <v>45</v>
      </c>
      <c r="N3173" s="18" t="e">
        <f t="shared" si="1127"/>
        <v>#DIV/0!</v>
      </c>
      <c r="O3173" s="18" t="e">
        <f t="shared" si="1128"/>
        <v>#DIV/0!</v>
      </c>
      <c r="P3173" s="4">
        <f t="shared" si="1129"/>
        <v>201110</v>
      </c>
      <c r="Q3173" s="23">
        <f t="shared" si="1130"/>
        <v>0.87804878048780499</v>
      </c>
      <c r="R3173" s="23">
        <f t="shared" si="1131"/>
        <v>-2.2023809523809526</v>
      </c>
      <c r="S3173" s="22">
        <f t="shared" si="1132"/>
        <v>-1.3243321718931476</v>
      </c>
      <c r="T3173" s="5">
        <f t="shared" si="1133"/>
        <v>1.1388888888888888</v>
      </c>
      <c r="W3173" s="5">
        <f t="shared" si="1134"/>
        <v>-1</v>
      </c>
      <c r="X3173" s="4">
        <f t="shared" si="1135"/>
        <v>-1</v>
      </c>
      <c r="AE3173" s="4" t="e">
        <f t="shared" si="1136"/>
        <v>#DIV/0!</v>
      </c>
    </row>
    <row r="3174" spans="1:31" x14ac:dyDescent="0.25">
      <c r="A3174" s="9">
        <v>40825</v>
      </c>
      <c r="B3174" s="1" t="s">
        <v>47</v>
      </c>
      <c r="C3174" s="1" t="s">
        <v>54</v>
      </c>
      <c r="D3174" s="1">
        <v>20</v>
      </c>
      <c r="E3174" s="1">
        <v>25</v>
      </c>
      <c r="F3174">
        <f t="shared" si="1123"/>
        <v>0</v>
      </c>
      <c r="G3174">
        <f t="shared" si="1124"/>
        <v>1</v>
      </c>
      <c r="H3174" s="4">
        <v>1.44444444444444</v>
      </c>
      <c r="I3174" s="4">
        <v>2.95</v>
      </c>
      <c r="L3174" s="18">
        <f t="shared" si="1125"/>
        <v>60</v>
      </c>
      <c r="M3174" s="18">
        <f t="shared" si="1126"/>
        <v>30</v>
      </c>
      <c r="N3174" s="18" t="e">
        <f t="shared" si="1127"/>
        <v>#DIV/0!</v>
      </c>
      <c r="O3174" s="18" t="e">
        <f t="shared" si="1128"/>
        <v>#DIV/0!</v>
      </c>
      <c r="P3174" s="4">
        <f t="shared" si="1129"/>
        <v>201110</v>
      </c>
      <c r="Q3174" s="23">
        <f t="shared" si="1130"/>
        <v>0.48964218455743724</v>
      </c>
      <c r="R3174" s="23">
        <f t="shared" si="1131"/>
        <v>-2.7628205128205354</v>
      </c>
      <c r="S3174" s="22">
        <f t="shared" si="1132"/>
        <v>-2.2731783282630982</v>
      </c>
      <c r="T3174" s="5">
        <f t="shared" si="1133"/>
        <v>2.0423076923076988</v>
      </c>
      <c r="W3174" s="5">
        <f t="shared" si="1134"/>
        <v>-1</v>
      </c>
      <c r="X3174" s="4">
        <f t="shared" si="1135"/>
        <v>-1</v>
      </c>
      <c r="AE3174" s="4" t="e">
        <f t="shared" si="1136"/>
        <v>#DIV/0!</v>
      </c>
    </row>
    <row r="3175" spans="1:31" x14ac:dyDescent="0.25">
      <c r="A3175" s="9">
        <v>40825</v>
      </c>
      <c r="B3175" s="1" t="s">
        <v>35</v>
      </c>
      <c r="C3175" s="1" t="s">
        <v>64</v>
      </c>
      <c r="D3175" s="1">
        <v>24</v>
      </c>
      <c r="E3175" s="1">
        <v>29</v>
      </c>
      <c r="F3175">
        <f t="shared" si="1123"/>
        <v>0</v>
      </c>
      <c r="G3175">
        <f t="shared" si="1124"/>
        <v>1</v>
      </c>
      <c r="H3175" s="4">
        <v>2.7</v>
      </c>
      <c r="I3175" s="4">
        <v>1.5128205128205101</v>
      </c>
      <c r="L3175" s="18">
        <f t="shared" si="1125"/>
        <v>30</v>
      </c>
      <c r="M3175" s="18">
        <f t="shared" si="1126"/>
        <v>65</v>
      </c>
      <c r="N3175" s="18" t="e">
        <f t="shared" si="1127"/>
        <v>#DIV/0!</v>
      </c>
      <c r="O3175" s="18" t="e">
        <f t="shared" si="1128"/>
        <v>#DIV/0!</v>
      </c>
      <c r="P3175" s="4">
        <f t="shared" si="1129"/>
        <v>201110</v>
      </c>
      <c r="Q3175" s="23">
        <f t="shared" si="1130"/>
        <v>1.7847457627118677</v>
      </c>
      <c r="R3175" s="23">
        <f t="shared" si="1131"/>
        <v>-2.5382352941176576</v>
      </c>
      <c r="S3175" s="22">
        <f t="shared" si="1132"/>
        <v>-0.75348953140578989</v>
      </c>
      <c r="T3175" s="5">
        <f t="shared" si="1133"/>
        <v>0.56030389363722588</v>
      </c>
      <c r="W3175" s="5">
        <f t="shared" si="1134"/>
        <v>-1</v>
      </c>
      <c r="X3175" s="4">
        <f t="shared" si="1135"/>
        <v>-1</v>
      </c>
      <c r="AE3175" s="4" t="e">
        <f t="shared" si="1136"/>
        <v>#DIV/0!</v>
      </c>
    </row>
    <row r="3176" spans="1:31" x14ac:dyDescent="0.25">
      <c r="A3176" s="9">
        <v>40825</v>
      </c>
      <c r="B3176" s="1" t="s">
        <v>40</v>
      </c>
      <c r="C3176" s="1" t="s">
        <v>42</v>
      </c>
      <c r="D3176" s="1">
        <v>27</v>
      </c>
      <c r="E3176" s="1">
        <v>30</v>
      </c>
      <c r="F3176">
        <f t="shared" si="1123"/>
        <v>0</v>
      </c>
      <c r="G3176">
        <f t="shared" si="1124"/>
        <v>1</v>
      </c>
      <c r="H3176" s="4">
        <v>3.5</v>
      </c>
      <c r="I3176" s="4">
        <v>1.3333333333333299</v>
      </c>
      <c r="L3176" s="18">
        <f t="shared" si="1125"/>
        <v>20</v>
      </c>
      <c r="M3176" s="18">
        <f t="shared" si="1126"/>
        <v>75</v>
      </c>
      <c r="N3176" s="18" t="e">
        <f t="shared" si="1127"/>
        <v>#DIV/0!</v>
      </c>
      <c r="O3176" s="18" t="e">
        <f t="shared" si="1128"/>
        <v>#DIV/0!</v>
      </c>
      <c r="P3176" s="4">
        <f t="shared" si="1129"/>
        <v>201110</v>
      </c>
      <c r="Q3176" s="23">
        <f t="shared" si="1130"/>
        <v>2.6250000000000067</v>
      </c>
      <c r="R3176" s="23">
        <f t="shared" si="1131"/>
        <v>-3.4000000000000306</v>
      </c>
      <c r="S3176" s="22">
        <f t="shared" si="1132"/>
        <v>-0.77500000000002389</v>
      </c>
      <c r="T3176" s="5">
        <f t="shared" si="1133"/>
        <v>0.38095238095237999</v>
      </c>
      <c r="W3176" s="5">
        <f t="shared" si="1134"/>
        <v>-1</v>
      </c>
      <c r="X3176" s="4">
        <f t="shared" si="1135"/>
        <v>-1</v>
      </c>
      <c r="AE3176" s="4" t="e">
        <f t="shared" si="1136"/>
        <v>#DIV/0!</v>
      </c>
    </row>
    <row r="3177" spans="1:31" x14ac:dyDescent="0.25">
      <c r="A3177" s="9">
        <v>40825</v>
      </c>
      <c r="B3177" s="1" t="s">
        <v>46</v>
      </c>
      <c r="C3177" s="1" t="s">
        <v>55</v>
      </c>
      <c r="D3177" s="1">
        <v>31</v>
      </c>
      <c r="E3177" s="1">
        <v>24</v>
      </c>
      <c r="F3177">
        <f t="shared" si="1123"/>
        <v>1</v>
      </c>
      <c r="G3177">
        <f t="shared" si="1124"/>
        <v>0</v>
      </c>
      <c r="H3177" s="4">
        <v>2.5</v>
      </c>
      <c r="I3177" s="4">
        <v>1.5882352941176499</v>
      </c>
      <c r="L3177" s="18">
        <f t="shared" si="1125"/>
        <v>40</v>
      </c>
      <c r="M3177" s="18">
        <f t="shared" si="1126"/>
        <v>60</v>
      </c>
      <c r="N3177" s="18" t="e">
        <f t="shared" si="1127"/>
        <v>#DIV/0!</v>
      </c>
      <c r="O3177" s="18" t="e">
        <f t="shared" si="1128"/>
        <v>#DIV/0!</v>
      </c>
      <c r="P3177" s="4">
        <f t="shared" si="1129"/>
        <v>201110</v>
      </c>
      <c r="Q3177" s="23">
        <f t="shared" si="1130"/>
        <v>2.5</v>
      </c>
      <c r="R3177" s="23">
        <f t="shared" si="1131"/>
        <v>-2.3666666666666587</v>
      </c>
      <c r="S3177" s="22">
        <f t="shared" si="1132"/>
        <v>0.1333333333333413</v>
      </c>
      <c r="T3177" s="5">
        <f t="shared" si="1133"/>
        <v>0.6352941176470599</v>
      </c>
      <c r="W3177" s="5">
        <f t="shared" si="1134"/>
        <v>1.5</v>
      </c>
      <c r="X3177" s="4">
        <f t="shared" si="1135"/>
        <v>-1</v>
      </c>
      <c r="AE3177" s="4" t="e">
        <f t="shared" si="1136"/>
        <v>#DIV/0!</v>
      </c>
    </row>
    <row r="3178" spans="1:31" x14ac:dyDescent="0.25">
      <c r="A3178" s="9">
        <v>40825</v>
      </c>
      <c r="B3178" s="1" t="s">
        <v>41</v>
      </c>
      <c r="C3178" s="1" t="s">
        <v>62</v>
      </c>
      <c r="D3178" s="1">
        <v>14</v>
      </c>
      <c r="E3178" s="1">
        <v>25</v>
      </c>
      <c r="F3178">
        <f t="shared" si="1123"/>
        <v>0</v>
      </c>
      <c r="G3178">
        <f t="shared" si="1124"/>
        <v>1</v>
      </c>
      <c r="H3178" s="4">
        <v>3.3</v>
      </c>
      <c r="I3178" s="4">
        <v>1.37037037037037</v>
      </c>
      <c r="L3178" s="18">
        <f t="shared" si="1125"/>
        <v>30</v>
      </c>
      <c r="M3178" s="18">
        <f t="shared" si="1126"/>
        <v>70</v>
      </c>
      <c r="N3178" s="18" t="e">
        <f t="shared" si="1127"/>
        <v>#DIV/0!</v>
      </c>
      <c r="O3178" s="18" t="e">
        <f t="shared" si="1128"/>
        <v>#DIV/0!</v>
      </c>
      <c r="P3178" s="4">
        <f t="shared" si="1129"/>
        <v>201110</v>
      </c>
      <c r="Q3178" s="23">
        <f t="shared" si="1130"/>
        <v>2.4081081081081086</v>
      </c>
      <c r="R3178" s="23">
        <f t="shared" si="1131"/>
        <v>-3.1347826086956547</v>
      </c>
      <c r="S3178" s="22">
        <f t="shared" si="1132"/>
        <v>-0.72667450058754612</v>
      </c>
      <c r="T3178" s="5">
        <f t="shared" si="1133"/>
        <v>0.41526374859708187</v>
      </c>
      <c r="W3178" s="5">
        <f t="shared" si="1134"/>
        <v>-1</v>
      </c>
      <c r="X3178" s="4">
        <f t="shared" si="1135"/>
        <v>-1</v>
      </c>
      <c r="AE3178" s="4" t="e">
        <f t="shared" si="1136"/>
        <v>#DIV/0!</v>
      </c>
    </row>
    <row r="3179" spans="1:31" x14ac:dyDescent="0.25">
      <c r="A3179" s="9">
        <v>40819</v>
      </c>
      <c r="B3179" s="1" t="s">
        <v>39</v>
      </c>
      <c r="C3179" s="1" t="s">
        <v>36</v>
      </c>
      <c r="D3179" s="1">
        <v>24</v>
      </c>
      <c r="E3179" s="1">
        <v>17</v>
      </c>
      <c r="F3179">
        <f t="shared" si="1123"/>
        <v>1</v>
      </c>
      <c r="G3179">
        <f t="shared" si="1124"/>
        <v>0</v>
      </c>
      <c r="H3179" s="4">
        <v>1.1818181818181799</v>
      </c>
      <c r="I3179" s="4">
        <v>5.25</v>
      </c>
      <c r="L3179" s="18">
        <f t="shared" si="1125"/>
        <v>80</v>
      </c>
      <c r="M3179" s="18">
        <f t="shared" si="1126"/>
        <v>15</v>
      </c>
      <c r="N3179" s="18" t="e">
        <f t="shared" si="1127"/>
        <v>#DIV/0!</v>
      </c>
      <c r="O3179" s="18" t="e">
        <f t="shared" si="1128"/>
        <v>#DIV/0!</v>
      </c>
      <c r="P3179" s="4">
        <f t="shared" si="1129"/>
        <v>201110</v>
      </c>
      <c r="Q3179" s="23">
        <f t="shared" si="1130"/>
        <v>1.1818181818181799</v>
      </c>
      <c r="R3179" s="23">
        <f t="shared" si="1131"/>
        <v>-5.7352941176471175</v>
      </c>
      <c r="S3179" s="22">
        <f t="shared" si="1132"/>
        <v>-4.5534759358289376</v>
      </c>
      <c r="T3179" s="5">
        <f t="shared" si="1133"/>
        <v>4.4423076923076996</v>
      </c>
      <c r="W3179" s="5">
        <f t="shared" si="1134"/>
        <v>0.18181818181817988</v>
      </c>
      <c r="X3179" s="4">
        <f t="shared" si="1135"/>
        <v>-1</v>
      </c>
      <c r="AE3179" s="4" t="e">
        <f t="shared" si="1136"/>
        <v>#DIV/0!</v>
      </c>
    </row>
    <row r="3180" spans="1:31" x14ac:dyDescent="0.25">
      <c r="A3180" s="9">
        <v>40818</v>
      </c>
      <c r="B3180" s="1" t="s">
        <v>59</v>
      </c>
      <c r="C3180" s="1" t="s">
        <v>48</v>
      </c>
      <c r="D3180" s="1">
        <v>10</v>
      </c>
      <c r="E3180" s="1">
        <v>17</v>
      </c>
      <c r="F3180">
        <f t="shared" si="1123"/>
        <v>0</v>
      </c>
      <c r="G3180">
        <f t="shared" si="1124"/>
        <v>1</v>
      </c>
      <c r="H3180" s="4">
        <v>2.35</v>
      </c>
      <c r="I3180" s="4">
        <v>1.6451612903225801</v>
      </c>
      <c r="L3180" s="18">
        <f t="shared" si="1125"/>
        <v>40</v>
      </c>
      <c r="M3180" s="18">
        <f t="shared" si="1126"/>
        <v>60</v>
      </c>
      <c r="N3180" s="18" t="e">
        <f t="shared" si="1127"/>
        <v>#DIV/0!</v>
      </c>
      <c r="O3180" s="18" t="e">
        <f t="shared" si="1128"/>
        <v>#DIV/0!</v>
      </c>
      <c r="P3180" s="4">
        <f t="shared" si="1129"/>
        <v>201110</v>
      </c>
      <c r="Q3180" s="23">
        <f t="shared" si="1130"/>
        <v>1.4284313725490201</v>
      </c>
      <c r="R3180" s="23">
        <f t="shared" si="1131"/>
        <v>-2.2907407407407421</v>
      </c>
      <c r="S3180" s="22">
        <f t="shared" si="1132"/>
        <v>-0.86230936819172199</v>
      </c>
      <c r="T3180" s="5">
        <f t="shared" si="1133"/>
        <v>0.70006863417982124</v>
      </c>
      <c r="W3180" s="5">
        <f t="shared" si="1134"/>
        <v>-1</v>
      </c>
      <c r="X3180" s="4">
        <f t="shared" si="1135"/>
        <v>-1</v>
      </c>
      <c r="AE3180" s="4" t="e">
        <f t="shared" si="1136"/>
        <v>#DIV/0!</v>
      </c>
    </row>
    <row r="3181" spans="1:31" x14ac:dyDescent="0.25">
      <c r="A3181" s="9">
        <v>40818</v>
      </c>
      <c r="B3181" s="1" t="s">
        <v>61</v>
      </c>
      <c r="C3181" s="1" t="s">
        <v>41</v>
      </c>
      <c r="D3181" s="1">
        <v>28</v>
      </c>
      <c r="E3181" s="1">
        <v>30</v>
      </c>
      <c r="F3181">
        <f t="shared" si="1123"/>
        <v>0</v>
      </c>
      <c r="G3181">
        <f t="shared" si="1124"/>
        <v>1</v>
      </c>
      <c r="H3181" s="4">
        <v>3.25</v>
      </c>
      <c r="I3181" s="4">
        <v>1.3773584905660399</v>
      </c>
      <c r="L3181" s="18">
        <f t="shared" si="1125"/>
        <v>30</v>
      </c>
      <c r="M3181" s="18">
        <f t="shared" si="1126"/>
        <v>70</v>
      </c>
      <c r="N3181" s="18" t="e">
        <f t="shared" si="1127"/>
        <v>#DIV/0!</v>
      </c>
      <c r="O3181" s="18" t="e">
        <f t="shared" si="1128"/>
        <v>#DIV/0!</v>
      </c>
      <c r="P3181" s="4">
        <f t="shared" si="1129"/>
        <v>201110</v>
      </c>
      <c r="Q3181" s="23">
        <f t="shared" si="1130"/>
        <v>2.3595890410958869</v>
      </c>
      <c r="R3181" s="23">
        <f t="shared" si="1131"/>
        <v>-3.094444444444429</v>
      </c>
      <c r="S3181" s="22">
        <f t="shared" si="1132"/>
        <v>-0.73485540334854216</v>
      </c>
      <c r="T3181" s="5">
        <f t="shared" si="1133"/>
        <v>0.42380261248185841</v>
      </c>
      <c r="W3181" s="5">
        <f t="shared" si="1134"/>
        <v>-1</v>
      </c>
      <c r="X3181" s="4">
        <f t="shared" si="1135"/>
        <v>-1</v>
      </c>
      <c r="AE3181" s="4" t="e">
        <f t="shared" si="1136"/>
        <v>#DIV/0!</v>
      </c>
    </row>
    <row r="3182" spans="1:31" x14ac:dyDescent="0.25">
      <c r="A3182" s="9">
        <v>40818</v>
      </c>
      <c r="B3182" s="1" t="s">
        <v>64</v>
      </c>
      <c r="C3182" s="1" t="s">
        <v>51</v>
      </c>
      <c r="D3182" s="1">
        <v>26</v>
      </c>
      <c r="E3182" s="1">
        <v>16</v>
      </c>
      <c r="F3182">
        <f t="shared" si="1123"/>
        <v>1</v>
      </c>
      <c r="G3182">
        <f t="shared" si="1124"/>
        <v>0</v>
      </c>
      <c r="H3182" s="4">
        <v>1.3333333333333299</v>
      </c>
      <c r="I3182" s="4">
        <v>3.5</v>
      </c>
      <c r="L3182" s="18">
        <f t="shared" si="1125"/>
        <v>70</v>
      </c>
      <c r="M3182" s="18">
        <f t="shared" si="1126"/>
        <v>25</v>
      </c>
      <c r="N3182" s="18" t="e">
        <f t="shared" si="1127"/>
        <v>#DIV/0!</v>
      </c>
      <c r="O3182" s="18" t="e">
        <f t="shared" si="1128"/>
        <v>#DIV/0!</v>
      </c>
      <c r="P3182" s="4">
        <f t="shared" si="1129"/>
        <v>201110</v>
      </c>
      <c r="Q3182" s="23">
        <f t="shared" si="1130"/>
        <v>1.3333333333333299</v>
      </c>
      <c r="R3182" s="23">
        <f t="shared" si="1131"/>
        <v>-3.4000000000000306</v>
      </c>
      <c r="S3182" s="22">
        <f t="shared" si="1132"/>
        <v>-2.0666666666667006</v>
      </c>
      <c r="T3182" s="5">
        <f t="shared" si="1133"/>
        <v>2.6250000000000067</v>
      </c>
      <c r="W3182" s="5">
        <f t="shared" si="1134"/>
        <v>0.33333333333332993</v>
      </c>
      <c r="X3182" s="4">
        <f t="shared" si="1135"/>
        <v>-1</v>
      </c>
      <c r="AE3182" s="4" t="e">
        <f t="shared" si="1136"/>
        <v>#DIV/0!</v>
      </c>
    </row>
    <row r="3183" spans="1:31" x14ac:dyDescent="0.25">
      <c r="A3183" s="9">
        <v>40818</v>
      </c>
      <c r="B3183" s="1" t="s">
        <v>55</v>
      </c>
      <c r="C3183" s="1" t="s">
        <v>38</v>
      </c>
      <c r="D3183" s="1">
        <v>23</v>
      </c>
      <c r="E3183" s="1">
        <v>24</v>
      </c>
      <c r="F3183">
        <f t="shared" si="1123"/>
        <v>0</v>
      </c>
      <c r="G3183">
        <f t="shared" si="1124"/>
        <v>1</v>
      </c>
      <c r="H3183" s="4">
        <v>1.2</v>
      </c>
      <c r="I3183" s="4">
        <v>5</v>
      </c>
      <c r="L3183" s="18">
        <f t="shared" si="1125"/>
        <v>80</v>
      </c>
      <c r="M3183" s="18">
        <f t="shared" si="1126"/>
        <v>20</v>
      </c>
      <c r="N3183" s="18" t="e">
        <f t="shared" si="1127"/>
        <v>#DIV/0!</v>
      </c>
      <c r="O3183" s="18" t="e">
        <f t="shared" si="1128"/>
        <v>#DIV/0!</v>
      </c>
      <c r="P3183" s="4">
        <f t="shared" si="1129"/>
        <v>201110</v>
      </c>
      <c r="Q3183" s="23">
        <f t="shared" si="1130"/>
        <v>0.24</v>
      </c>
      <c r="R3183" s="23">
        <f t="shared" si="1131"/>
        <v>-5.2500000000000009</v>
      </c>
      <c r="S3183" s="22">
        <f t="shared" si="1132"/>
        <v>-5.0100000000000007</v>
      </c>
      <c r="T3183" s="5">
        <f t="shared" si="1133"/>
        <v>4.166666666666667</v>
      </c>
      <c r="W3183" s="5">
        <f t="shared" si="1134"/>
        <v>-1</v>
      </c>
      <c r="X3183" s="4">
        <f t="shared" si="1135"/>
        <v>-1</v>
      </c>
      <c r="AE3183" s="4" t="e">
        <f t="shared" si="1136"/>
        <v>#DIV/0!</v>
      </c>
    </row>
    <row r="3184" spans="1:31" x14ac:dyDescent="0.25">
      <c r="A3184" s="9">
        <v>40818</v>
      </c>
      <c r="B3184" s="1" t="s">
        <v>54</v>
      </c>
      <c r="C3184" s="1" t="s">
        <v>52</v>
      </c>
      <c r="D3184" s="1">
        <v>19</v>
      </c>
      <c r="E3184" s="1">
        <v>31</v>
      </c>
      <c r="F3184">
        <f t="shared" si="1123"/>
        <v>0</v>
      </c>
      <c r="G3184">
        <f t="shared" si="1124"/>
        <v>1</v>
      </c>
      <c r="H3184" s="4">
        <v>3.35</v>
      </c>
      <c r="I3184" s="4">
        <v>1.36363636363636</v>
      </c>
      <c r="L3184" s="18">
        <f t="shared" si="1125"/>
        <v>20</v>
      </c>
      <c r="M3184" s="18">
        <f t="shared" si="1126"/>
        <v>70</v>
      </c>
      <c r="N3184" s="18" t="e">
        <f t="shared" si="1127"/>
        <v>#DIV/0!</v>
      </c>
      <c r="O3184" s="18" t="e">
        <f t="shared" si="1128"/>
        <v>#DIV/0!</v>
      </c>
      <c r="P3184" s="4">
        <f t="shared" si="1129"/>
        <v>201110</v>
      </c>
      <c r="Q3184" s="23">
        <f t="shared" si="1130"/>
        <v>2.4566666666666732</v>
      </c>
      <c r="R3184" s="23">
        <f t="shared" si="1131"/>
        <v>-3.1755319148936447</v>
      </c>
      <c r="S3184" s="22">
        <f t="shared" si="1132"/>
        <v>-0.71886524822697151</v>
      </c>
      <c r="T3184" s="5">
        <f t="shared" si="1133"/>
        <v>0.40705563093622688</v>
      </c>
      <c r="W3184" s="5">
        <f t="shared" si="1134"/>
        <v>-1</v>
      </c>
      <c r="X3184" s="4">
        <f t="shared" si="1135"/>
        <v>-1</v>
      </c>
      <c r="AE3184" s="4" t="e">
        <f t="shared" si="1136"/>
        <v>#DIV/0!</v>
      </c>
    </row>
    <row r="3185" spans="1:31" x14ac:dyDescent="0.25">
      <c r="A3185" s="9">
        <v>40818</v>
      </c>
      <c r="B3185" s="1" t="s">
        <v>49</v>
      </c>
      <c r="C3185" s="1" t="s">
        <v>60</v>
      </c>
      <c r="D3185" s="1">
        <v>22</v>
      </c>
      <c r="E3185" s="1">
        <v>17</v>
      </c>
      <c r="F3185">
        <f t="shared" si="1123"/>
        <v>1</v>
      </c>
      <c r="G3185">
        <f t="shared" si="1124"/>
        <v>0</v>
      </c>
      <c r="H3185" s="4">
        <v>2.4</v>
      </c>
      <c r="I3185" s="4">
        <v>1.625</v>
      </c>
      <c r="L3185" s="18">
        <f t="shared" si="1125"/>
        <v>40</v>
      </c>
      <c r="M3185" s="18">
        <f t="shared" si="1126"/>
        <v>60</v>
      </c>
      <c r="N3185" s="18" t="e">
        <f t="shared" si="1127"/>
        <v>#DIV/0!</v>
      </c>
      <c r="O3185" s="18" t="e">
        <f t="shared" si="1128"/>
        <v>#DIV/0!</v>
      </c>
      <c r="P3185" s="4">
        <f t="shared" si="1129"/>
        <v>201110</v>
      </c>
      <c r="Q3185" s="23">
        <f t="shared" si="1130"/>
        <v>2.4</v>
      </c>
      <c r="R3185" s="23">
        <f t="shared" si="1131"/>
        <v>-2.3142857142857145</v>
      </c>
      <c r="S3185" s="22">
        <f t="shared" si="1132"/>
        <v>8.571428571428541E-2</v>
      </c>
      <c r="T3185" s="5">
        <f t="shared" si="1133"/>
        <v>0.67708333333333337</v>
      </c>
      <c r="W3185" s="5">
        <f t="shared" si="1134"/>
        <v>1.4</v>
      </c>
      <c r="X3185" s="4">
        <f t="shared" si="1135"/>
        <v>-1</v>
      </c>
      <c r="AE3185" s="4" t="e">
        <f t="shared" si="1136"/>
        <v>#DIV/0!</v>
      </c>
    </row>
    <row r="3186" spans="1:31" x14ac:dyDescent="0.25">
      <c r="A3186" s="9">
        <v>40818</v>
      </c>
      <c r="B3186" s="1" t="s">
        <v>56</v>
      </c>
      <c r="C3186" s="1" t="s">
        <v>42</v>
      </c>
      <c r="D3186" s="1">
        <v>10</v>
      </c>
      <c r="E3186" s="1">
        <v>23</v>
      </c>
      <c r="F3186">
        <f t="shared" si="1123"/>
        <v>0</v>
      </c>
      <c r="G3186">
        <f t="shared" si="1124"/>
        <v>1</v>
      </c>
      <c r="H3186" s="4">
        <v>4.3</v>
      </c>
      <c r="I3186" s="4">
        <v>1.25</v>
      </c>
      <c r="L3186" s="18">
        <f t="shared" si="1125"/>
        <v>20</v>
      </c>
      <c r="M3186" s="18">
        <f t="shared" si="1126"/>
        <v>80</v>
      </c>
      <c r="N3186" s="18" t="e">
        <f t="shared" si="1127"/>
        <v>#DIV/0!</v>
      </c>
      <c r="O3186" s="18" t="e">
        <f t="shared" si="1128"/>
        <v>#DIV/0!</v>
      </c>
      <c r="P3186" s="4">
        <f t="shared" si="1129"/>
        <v>201110</v>
      </c>
      <c r="Q3186" s="23">
        <f t="shared" si="1130"/>
        <v>3.44</v>
      </c>
      <c r="R3186" s="23">
        <f t="shared" si="1131"/>
        <v>-4.3030303030303028</v>
      </c>
      <c r="S3186" s="22">
        <f t="shared" si="1132"/>
        <v>-0.86303030303030281</v>
      </c>
      <c r="T3186" s="5">
        <f t="shared" si="1133"/>
        <v>0.29069767441860467</v>
      </c>
      <c r="W3186" s="5">
        <f t="shared" si="1134"/>
        <v>-1</v>
      </c>
      <c r="X3186" s="4">
        <f t="shared" si="1135"/>
        <v>-1</v>
      </c>
      <c r="AE3186" s="4" t="e">
        <f t="shared" si="1136"/>
        <v>#DIV/0!</v>
      </c>
    </row>
    <row r="3187" spans="1:31" x14ac:dyDescent="0.25">
      <c r="A3187" s="9">
        <v>40818</v>
      </c>
      <c r="B3187" s="1" t="s">
        <v>47</v>
      </c>
      <c r="C3187" s="1" t="s">
        <v>57</v>
      </c>
      <c r="D3187" s="1">
        <v>17</v>
      </c>
      <c r="E3187" s="1">
        <v>10</v>
      </c>
      <c r="F3187">
        <f t="shared" si="1123"/>
        <v>1</v>
      </c>
      <c r="G3187">
        <f t="shared" si="1124"/>
        <v>0</v>
      </c>
      <c r="H3187" s="4">
        <v>1.48780487804878</v>
      </c>
      <c r="I3187" s="4">
        <v>2.75</v>
      </c>
      <c r="L3187" s="18">
        <f t="shared" si="1125"/>
        <v>60</v>
      </c>
      <c r="M3187" s="18">
        <f t="shared" si="1126"/>
        <v>35</v>
      </c>
      <c r="N3187" s="18" t="e">
        <f t="shared" si="1127"/>
        <v>#DIV/0!</v>
      </c>
      <c r="O3187" s="18" t="e">
        <f t="shared" si="1128"/>
        <v>#DIV/0!</v>
      </c>
      <c r="P3187" s="4">
        <f t="shared" si="1129"/>
        <v>201110</v>
      </c>
      <c r="Q3187" s="23">
        <f t="shared" si="1130"/>
        <v>1.48780487804878</v>
      </c>
      <c r="R3187" s="23">
        <f t="shared" si="1131"/>
        <v>-2.6214285714285737</v>
      </c>
      <c r="S3187" s="22">
        <f t="shared" si="1132"/>
        <v>-1.1336236933797936</v>
      </c>
      <c r="T3187" s="5">
        <f t="shared" si="1133"/>
        <v>1.8483606557377055</v>
      </c>
      <c r="W3187" s="5">
        <f t="shared" si="1134"/>
        <v>0.48780487804878003</v>
      </c>
      <c r="X3187" s="4">
        <f t="shared" si="1135"/>
        <v>-1</v>
      </c>
      <c r="AE3187" s="4" t="e">
        <f t="shared" si="1136"/>
        <v>#DIV/0!</v>
      </c>
    </row>
    <row r="3188" spans="1:31" x14ac:dyDescent="0.25">
      <c r="A3188" s="9">
        <v>40818</v>
      </c>
      <c r="B3188" s="1" t="s">
        <v>62</v>
      </c>
      <c r="C3188" s="1" t="s">
        <v>35</v>
      </c>
      <c r="D3188" s="1">
        <v>49</v>
      </c>
      <c r="E3188" s="1">
        <v>23</v>
      </c>
      <c r="F3188">
        <f t="shared" si="1123"/>
        <v>1</v>
      </c>
      <c r="G3188">
        <f t="shared" si="1124"/>
        <v>0</v>
      </c>
      <c r="H3188" s="4">
        <v>1.13793103448276</v>
      </c>
      <c r="I3188" s="4">
        <v>6.25</v>
      </c>
      <c r="L3188" s="18">
        <f t="shared" si="1125"/>
        <v>80</v>
      </c>
      <c r="M3188" s="18">
        <f t="shared" si="1126"/>
        <v>15</v>
      </c>
      <c r="N3188" s="18" t="e">
        <f t="shared" si="1127"/>
        <v>#DIV/0!</v>
      </c>
      <c r="O3188" s="18" t="e">
        <f t="shared" si="1128"/>
        <v>#DIV/0!</v>
      </c>
      <c r="P3188" s="4">
        <f t="shared" si="1129"/>
        <v>201110</v>
      </c>
      <c r="Q3188" s="23">
        <f t="shared" si="1130"/>
        <v>1.13793103448276</v>
      </c>
      <c r="R3188" s="23">
        <f t="shared" si="1131"/>
        <v>-7.4404761904761179</v>
      </c>
      <c r="S3188" s="22">
        <f t="shared" si="1132"/>
        <v>-6.3025451559933581</v>
      </c>
      <c r="T3188" s="5">
        <f t="shared" si="1133"/>
        <v>5.492424242424236</v>
      </c>
      <c r="W3188" s="5">
        <f t="shared" si="1134"/>
        <v>0.13793103448276001</v>
      </c>
      <c r="X3188" s="4">
        <f t="shared" si="1135"/>
        <v>-1</v>
      </c>
      <c r="AE3188" s="4" t="e">
        <f t="shared" si="1136"/>
        <v>#DIV/0!</v>
      </c>
    </row>
    <row r="3189" spans="1:31" x14ac:dyDescent="0.25">
      <c r="A3189" s="9">
        <v>40818</v>
      </c>
      <c r="B3189" s="1" t="s">
        <v>37</v>
      </c>
      <c r="C3189" s="1" t="s">
        <v>33</v>
      </c>
      <c r="D3189" s="1">
        <v>30</v>
      </c>
      <c r="E3189" s="1">
        <v>34</v>
      </c>
      <c r="F3189">
        <f t="shared" si="1123"/>
        <v>0</v>
      </c>
      <c r="G3189">
        <f t="shared" si="1124"/>
        <v>1</v>
      </c>
      <c r="H3189" s="4">
        <v>1.71428571428571</v>
      </c>
      <c r="I3189" s="4">
        <v>2.2000000000000002</v>
      </c>
      <c r="L3189" s="18">
        <f t="shared" si="1125"/>
        <v>50</v>
      </c>
      <c r="M3189" s="18">
        <f t="shared" si="1126"/>
        <v>45</v>
      </c>
      <c r="N3189" s="18" t="e">
        <f t="shared" si="1127"/>
        <v>#DIV/0!</v>
      </c>
      <c r="O3189" s="18" t="e">
        <f t="shared" si="1128"/>
        <v>#DIV/0!</v>
      </c>
      <c r="P3189" s="4">
        <f t="shared" si="1129"/>
        <v>201110</v>
      </c>
      <c r="Q3189" s="23">
        <f t="shared" si="1130"/>
        <v>0.77922077922077715</v>
      </c>
      <c r="R3189" s="23">
        <f t="shared" si="1131"/>
        <v>-2.2333333333333414</v>
      </c>
      <c r="S3189" s="22">
        <f t="shared" si="1132"/>
        <v>-1.4541125541125641</v>
      </c>
      <c r="T3189" s="5">
        <f t="shared" si="1133"/>
        <v>1.2833333333333368</v>
      </c>
      <c r="W3189" s="5">
        <f t="shared" si="1134"/>
        <v>-1</v>
      </c>
      <c r="X3189" s="4">
        <f t="shared" si="1135"/>
        <v>-1</v>
      </c>
      <c r="AE3189" s="4" t="e">
        <f t="shared" si="1136"/>
        <v>#DIV/0!</v>
      </c>
    </row>
    <row r="3190" spans="1:31" x14ac:dyDescent="0.25">
      <c r="A3190" s="9">
        <v>40818</v>
      </c>
      <c r="B3190" s="1" t="s">
        <v>58</v>
      </c>
      <c r="C3190" s="1" t="s">
        <v>50</v>
      </c>
      <c r="D3190" s="1">
        <v>13</v>
      </c>
      <c r="E3190" s="1">
        <v>31</v>
      </c>
      <c r="F3190">
        <f t="shared" si="1123"/>
        <v>0</v>
      </c>
      <c r="G3190">
        <f t="shared" si="1124"/>
        <v>1</v>
      </c>
      <c r="H3190" s="4">
        <v>1.8</v>
      </c>
      <c r="I3190" s="4">
        <v>2.0499999999999998</v>
      </c>
      <c r="L3190" s="18">
        <f t="shared" si="1125"/>
        <v>50</v>
      </c>
      <c r="M3190" s="18">
        <f t="shared" si="1126"/>
        <v>45</v>
      </c>
      <c r="N3190" s="18" t="e">
        <f t="shared" si="1127"/>
        <v>#DIV/0!</v>
      </c>
      <c r="O3190" s="18" t="e">
        <f t="shared" si="1128"/>
        <v>#DIV/0!</v>
      </c>
      <c r="P3190" s="4">
        <f t="shared" si="1129"/>
        <v>201110</v>
      </c>
      <c r="Q3190" s="23">
        <f t="shared" si="1130"/>
        <v>0.87804878048780499</v>
      </c>
      <c r="R3190" s="23">
        <f t="shared" si="1131"/>
        <v>-2.2023809523809526</v>
      </c>
      <c r="S3190" s="22">
        <f t="shared" si="1132"/>
        <v>-1.3243321718931476</v>
      </c>
      <c r="T3190" s="5">
        <f t="shared" si="1133"/>
        <v>1.1388888888888888</v>
      </c>
      <c r="W3190" s="5">
        <f t="shared" si="1134"/>
        <v>-1</v>
      </c>
      <c r="X3190" s="4">
        <f t="shared" si="1135"/>
        <v>-1</v>
      </c>
      <c r="AE3190" s="4" t="e">
        <f t="shared" si="1136"/>
        <v>#DIV/0!</v>
      </c>
    </row>
    <row r="3191" spans="1:31" x14ac:dyDescent="0.25">
      <c r="A3191" s="9">
        <v>40818</v>
      </c>
      <c r="B3191" s="1" t="s">
        <v>44</v>
      </c>
      <c r="C3191" s="1" t="s">
        <v>46</v>
      </c>
      <c r="D3191" s="1">
        <v>23</v>
      </c>
      <c r="E3191" s="1">
        <v>20</v>
      </c>
      <c r="F3191">
        <f t="shared" si="1123"/>
        <v>1</v>
      </c>
      <c r="G3191">
        <f t="shared" si="1124"/>
        <v>0</v>
      </c>
      <c r="H3191" s="4">
        <v>2.35</v>
      </c>
      <c r="I3191" s="4">
        <v>1.6451612903225801</v>
      </c>
      <c r="L3191" s="18">
        <f t="shared" si="1125"/>
        <v>40</v>
      </c>
      <c r="M3191" s="18">
        <f t="shared" si="1126"/>
        <v>60</v>
      </c>
      <c r="N3191" s="18" t="e">
        <f t="shared" si="1127"/>
        <v>#DIV/0!</v>
      </c>
      <c r="O3191" s="18" t="e">
        <f t="shared" si="1128"/>
        <v>#DIV/0!</v>
      </c>
      <c r="P3191" s="4">
        <f t="shared" si="1129"/>
        <v>201110</v>
      </c>
      <c r="Q3191" s="23">
        <f t="shared" si="1130"/>
        <v>2.35</v>
      </c>
      <c r="R3191" s="23">
        <f t="shared" si="1131"/>
        <v>-2.2907407407407421</v>
      </c>
      <c r="S3191" s="22">
        <f t="shared" si="1132"/>
        <v>5.9259259259258013E-2</v>
      </c>
      <c r="T3191" s="5">
        <f t="shared" si="1133"/>
        <v>0.70006863417982124</v>
      </c>
      <c r="W3191" s="5">
        <f t="shared" si="1134"/>
        <v>1.35</v>
      </c>
      <c r="X3191" s="4">
        <f t="shared" si="1135"/>
        <v>-1</v>
      </c>
      <c r="AE3191" s="4" t="e">
        <f t="shared" si="1136"/>
        <v>#DIV/0!</v>
      </c>
    </row>
    <row r="3192" spans="1:31" x14ac:dyDescent="0.25">
      <c r="A3192" s="9">
        <v>40818</v>
      </c>
      <c r="B3192" s="1" t="s">
        <v>45</v>
      </c>
      <c r="C3192" s="1" t="s">
        <v>40</v>
      </c>
      <c r="D3192" s="1">
        <v>34</v>
      </c>
      <c r="E3192" s="1">
        <v>29</v>
      </c>
      <c r="F3192">
        <f t="shared" si="1123"/>
        <v>1</v>
      </c>
      <c r="G3192">
        <f t="shared" si="1124"/>
        <v>0</v>
      </c>
      <c r="H3192" s="4">
        <v>1.32258064516129</v>
      </c>
      <c r="I3192" s="4">
        <v>3.6</v>
      </c>
      <c r="L3192" s="18">
        <f t="shared" si="1125"/>
        <v>70</v>
      </c>
      <c r="M3192" s="18">
        <f t="shared" si="1126"/>
        <v>25</v>
      </c>
      <c r="N3192" s="18" t="e">
        <f t="shared" si="1127"/>
        <v>#DIV/0!</v>
      </c>
      <c r="O3192" s="18" t="e">
        <f t="shared" si="1128"/>
        <v>#DIV/0!</v>
      </c>
      <c r="P3192" s="4">
        <f t="shared" si="1129"/>
        <v>201110</v>
      </c>
      <c r="Q3192" s="23">
        <f t="shared" si="1130"/>
        <v>1.32258064516129</v>
      </c>
      <c r="R3192" s="23">
        <f t="shared" si="1131"/>
        <v>-3.4846153846153873</v>
      </c>
      <c r="S3192" s="22">
        <f t="shared" si="1132"/>
        <v>-2.1620347394540973</v>
      </c>
      <c r="T3192" s="5">
        <f t="shared" si="1133"/>
        <v>2.7219512195121958</v>
      </c>
      <c r="W3192" s="5">
        <f t="shared" si="1134"/>
        <v>0.32258064516129004</v>
      </c>
      <c r="X3192" s="4">
        <f t="shared" si="1135"/>
        <v>-1</v>
      </c>
      <c r="AE3192" s="4" t="e">
        <f t="shared" si="1136"/>
        <v>#DIV/0!</v>
      </c>
    </row>
    <row r="3193" spans="1:31" x14ac:dyDescent="0.25">
      <c r="A3193" s="9">
        <v>40818</v>
      </c>
      <c r="B3193" s="1" t="s">
        <v>43</v>
      </c>
      <c r="C3193" s="1" t="s">
        <v>53</v>
      </c>
      <c r="D3193" s="1">
        <v>34</v>
      </c>
      <c r="E3193" s="1">
        <v>17</v>
      </c>
      <c r="F3193">
        <f t="shared" si="1123"/>
        <v>1</v>
      </c>
      <c r="G3193">
        <f t="shared" si="1124"/>
        <v>0</v>
      </c>
      <c r="H3193" s="4">
        <v>1.4166666666666701</v>
      </c>
      <c r="I3193" s="4">
        <v>3</v>
      </c>
      <c r="L3193" s="18">
        <f t="shared" si="1125"/>
        <v>70</v>
      </c>
      <c r="M3193" s="18">
        <f t="shared" si="1126"/>
        <v>30</v>
      </c>
      <c r="N3193" s="18" t="e">
        <f t="shared" si="1127"/>
        <v>#DIV/0!</v>
      </c>
      <c r="O3193" s="18" t="e">
        <f t="shared" si="1128"/>
        <v>#DIV/0!</v>
      </c>
      <c r="P3193" s="4">
        <f t="shared" si="1129"/>
        <v>201110</v>
      </c>
      <c r="Q3193" s="23">
        <f t="shared" si="1130"/>
        <v>1.4166666666666701</v>
      </c>
      <c r="R3193" s="23">
        <f t="shared" si="1131"/>
        <v>-2.8999999999999804</v>
      </c>
      <c r="S3193" s="22">
        <f t="shared" si="1132"/>
        <v>-1.4833333333333103</v>
      </c>
      <c r="T3193" s="5">
        <f t="shared" si="1133"/>
        <v>2.1176470588235241</v>
      </c>
      <c r="W3193" s="5">
        <f t="shared" si="1134"/>
        <v>0.41666666666667007</v>
      </c>
      <c r="X3193" s="4">
        <f t="shared" si="1135"/>
        <v>-1</v>
      </c>
      <c r="AE3193" s="4" t="e">
        <f t="shared" si="1136"/>
        <v>#DIV/0!</v>
      </c>
    </row>
    <row r="3194" spans="1:31" x14ac:dyDescent="0.25">
      <c r="A3194" s="9">
        <v>40818</v>
      </c>
      <c r="B3194" s="1" t="s">
        <v>63</v>
      </c>
      <c r="C3194" s="1" t="s">
        <v>34</v>
      </c>
      <c r="D3194" s="1">
        <v>27</v>
      </c>
      <c r="E3194" s="1">
        <v>31</v>
      </c>
      <c r="F3194">
        <f t="shared" si="1123"/>
        <v>0</v>
      </c>
      <c r="G3194">
        <f t="shared" si="1124"/>
        <v>1</v>
      </c>
      <c r="H3194" s="4">
        <v>2</v>
      </c>
      <c r="I3194" s="4">
        <v>1.8333333333333299</v>
      </c>
      <c r="L3194" s="18">
        <f t="shared" si="1125"/>
        <v>50</v>
      </c>
      <c r="M3194" s="18">
        <f t="shared" si="1126"/>
        <v>50</v>
      </c>
      <c r="N3194" s="18" t="e">
        <f t="shared" si="1127"/>
        <v>#DIV/0!</v>
      </c>
      <c r="O3194" s="18" t="e">
        <f t="shared" si="1128"/>
        <v>#DIV/0!</v>
      </c>
      <c r="P3194" s="4">
        <f t="shared" si="1129"/>
        <v>201110</v>
      </c>
      <c r="Q3194" s="23">
        <f t="shared" si="1130"/>
        <v>1.0909090909090928</v>
      </c>
      <c r="R3194" s="23">
        <f t="shared" si="1131"/>
        <v>-2.2000000000000046</v>
      </c>
      <c r="S3194" s="22">
        <f t="shared" si="1132"/>
        <v>-1.1090909090909118</v>
      </c>
      <c r="T3194" s="5">
        <f t="shared" si="1133"/>
        <v>0.91666666666666496</v>
      </c>
      <c r="W3194" s="5">
        <f t="shared" si="1134"/>
        <v>-1</v>
      </c>
      <c r="X3194" s="4">
        <f t="shared" si="1135"/>
        <v>-1</v>
      </c>
      <c r="AE3194" s="4" t="e">
        <f t="shared" si="1136"/>
        <v>#DIV/0!</v>
      </c>
    </row>
    <row r="3195" spans="1:31" x14ac:dyDescent="0.25">
      <c r="A3195" s="9">
        <v>40812</v>
      </c>
      <c r="B3195" s="1" t="s">
        <v>37</v>
      </c>
      <c r="C3195" s="1" t="s">
        <v>48</v>
      </c>
      <c r="D3195" s="1">
        <v>18</v>
      </c>
      <c r="E3195" s="1">
        <v>16</v>
      </c>
      <c r="F3195">
        <f t="shared" si="1123"/>
        <v>1</v>
      </c>
      <c r="G3195">
        <f t="shared" si="1124"/>
        <v>0</v>
      </c>
      <c r="H3195" s="4">
        <v>1.5405405405405399</v>
      </c>
      <c r="I3195" s="4">
        <v>2.65</v>
      </c>
      <c r="L3195" s="18">
        <f t="shared" si="1125"/>
        <v>60</v>
      </c>
      <c r="M3195" s="18">
        <f t="shared" si="1126"/>
        <v>35</v>
      </c>
      <c r="N3195" s="18" t="e">
        <f t="shared" si="1127"/>
        <v>#DIV/0!</v>
      </c>
      <c r="O3195" s="18" t="e">
        <f t="shared" si="1128"/>
        <v>#DIV/0!</v>
      </c>
      <c r="P3195" s="4">
        <f t="shared" si="1129"/>
        <v>201109</v>
      </c>
      <c r="Q3195" s="23">
        <f t="shared" si="1130"/>
        <v>1.5405405405405399</v>
      </c>
      <c r="R3195" s="23">
        <f t="shared" si="1131"/>
        <v>-2.4560606060606083</v>
      </c>
      <c r="S3195" s="22">
        <f t="shared" si="1132"/>
        <v>-0.91552006552006837</v>
      </c>
      <c r="T3195" s="5">
        <f t="shared" si="1133"/>
        <v>1.7201754385964918</v>
      </c>
      <c r="W3195" s="5">
        <f t="shared" si="1134"/>
        <v>0.5405405405405399</v>
      </c>
      <c r="X3195" s="4">
        <f t="shared" si="1135"/>
        <v>-1</v>
      </c>
      <c r="AE3195" s="4" t="e">
        <f t="shared" si="1136"/>
        <v>#DIV/0!</v>
      </c>
    </row>
    <row r="3196" spans="1:31" x14ac:dyDescent="0.25">
      <c r="A3196" s="9">
        <v>40811</v>
      </c>
      <c r="B3196" s="1" t="s">
        <v>50</v>
      </c>
      <c r="C3196" s="1" t="s">
        <v>35</v>
      </c>
      <c r="D3196" s="1">
        <v>17</v>
      </c>
      <c r="E3196" s="1">
        <v>14</v>
      </c>
      <c r="F3196">
        <f t="shared" si="1123"/>
        <v>1</v>
      </c>
      <c r="G3196">
        <f t="shared" si="1124"/>
        <v>0</v>
      </c>
      <c r="H3196" s="4">
        <v>1.32258064516129</v>
      </c>
      <c r="I3196" s="4">
        <v>3.6</v>
      </c>
      <c r="L3196" s="18">
        <f t="shared" si="1125"/>
        <v>70</v>
      </c>
      <c r="M3196" s="18">
        <f t="shared" si="1126"/>
        <v>25</v>
      </c>
      <c r="N3196" s="18" t="e">
        <f t="shared" si="1127"/>
        <v>#DIV/0!</v>
      </c>
      <c r="O3196" s="18" t="e">
        <f t="shared" si="1128"/>
        <v>#DIV/0!</v>
      </c>
      <c r="P3196" s="4">
        <f t="shared" si="1129"/>
        <v>201109</v>
      </c>
      <c r="Q3196" s="23">
        <f t="shared" si="1130"/>
        <v>1.32258064516129</v>
      </c>
      <c r="R3196" s="23">
        <f t="shared" si="1131"/>
        <v>-3.4846153846153873</v>
      </c>
      <c r="S3196" s="22">
        <f t="shared" si="1132"/>
        <v>-2.1620347394540973</v>
      </c>
      <c r="T3196" s="5">
        <f t="shared" si="1133"/>
        <v>2.7219512195121958</v>
      </c>
      <c r="W3196" s="5">
        <f t="shared" si="1134"/>
        <v>0.32258064516129004</v>
      </c>
      <c r="X3196" s="4">
        <f t="shared" si="1135"/>
        <v>-1</v>
      </c>
      <c r="AE3196" s="4" t="e">
        <f t="shared" si="1136"/>
        <v>#DIV/0!</v>
      </c>
    </row>
    <row r="3197" spans="1:31" x14ac:dyDescent="0.25">
      <c r="A3197" s="9">
        <v>40811</v>
      </c>
      <c r="B3197" s="1" t="s">
        <v>39</v>
      </c>
      <c r="C3197" s="1" t="s">
        <v>41</v>
      </c>
      <c r="D3197" s="1">
        <v>16</v>
      </c>
      <c r="E3197" s="1">
        <v>13</v>
      </c>
      <c r="F3197">
        <f t="shared" si="1123"/>
        <v>1</v>
      </c>
      <c r="G3197">
        <f t="shared" si="1124"/>
        <v>0</v>
      </c>
      <c r="H3197" s="4">
        <v>1.8333333333333299</v>
      </c>
      <c r="I3197" s="4">
        <v>2</v>
      </c>
      <c r="L3197" s="18">
        <f t="shared" si="1125"/>
        <v>50</v>
      </c>
      <c r="M3197" s="18">
        <f t="shared" si="1126"/>
        <v>50</v>
      </c>
      <c r="N3197" s="18" t="e">
        <f t="shared" si="1127"/>
        <v>#DIV/0!</v>
      </c>
      <c r="O3197" s="18" t="e">
        <f t="shared" si="1128"/>
        <v>#DIV/0!</v>
      </c>
      <c r="P3197" s="4">
        <f t="shared" si="1129"/>
        <v>201109</v>
      </c>
      <c r="Q3197" s="23">
        <f t="shared" si="1130"/>
        <v>1.8333333333333299</v>
      </c>
      <c r="R3197" s="23">
        <f t="shared" si="1131"/>
        <v>-2.2000000000000046</v>
      </c>
      <c r="S3197" s="22">
        <f t="shared" si="1132"/>
        <v>-0.36666666666667469</v>
      </c>
      <c r="T3197" s="5">
        <f t="shared" si="1133"/>
        <v>1.0909090909090928</v>
      </c>
      <c r="W3197" s="5">
        <f t="shared" si="1134"/>
        <v>0.83333333333332993</v>
      </c>
      <c r="X3197" s="4">
        <f t="shared" si="1135"/>
        <v>-1</v>
      </c>
      <c r="AE3197" s="4" t="e">
        <f t="shared" si="1136"/>
        <v>#DIV/0!</v>
      </c>
    </row>
    <row r="3198" spans="1:31" x14ac:dyDescent="0.25">
      <c r="A3198" s="9">
        <v>40811</v>
      </c>
      <c r="B3198" s="1" t="s">
        <v>59</v>
      </c>
      <c r="C3198" s="1" t="s">
        <v>43</v>
      </c>
      <c r="D3198" s="1">
        <v>7</v>
      </c>
      <c r="E3198" s="1">
        <v>37</v>
      </c>
      <c r="F3198">
        <f t="shared" si="1123"/>
        <v>0</v>
      </c>
      <c r="G3198">
        <f t="shared" si="1124"/>
        <v>1</v>
      </c>
      <c r="H3198" s="4">
        <v>3.15</v>
      </c>
      <c r="I3198" s="4">
        <v>1.3921568627451</v>
      </c>
      <c r="L3198" s="18">
        <f t="shared" si="1125"/>
        <v>30</v>
      </c>
      <c r="M3198" s="18">
        <f t="shared" si="1126"/>
        <v>70</v>
      </c>
      <c r="N3198" s="18" t="e">
        <f t="shared" si="1127"/>
        <v>#DIV/0!</v>
      </c>
      <c r="O3198" s="18" t="e">
        <f t="shared" si="1128"/>
        <v>#DIV/0!</v>
      </c>
      <c r="P3198" s="4">
        <f t="shared" si="1129"/>
        <v>201109</v>
      </c>
      <c r="Q3198" s="23">
        <f t="shared" si="1130"/>
        <v>2.2626760563380248</v>
      </c>
      <c r="R3198" s="23">
        <f t="shared" si="1131"/>
        <v>-3.0151162790697548</v>
      </c>
      <c r="S3198" s="22">
        <f t="shared" si="1132"/>
        <v>-0.75244022273172995</v>
      </c>
      <c r="T3198" s="5">
        <f t="shared" si="1133"/>
        <v>0.44195455960161906</v>
      </c>
      <c r="W3198" s="5">
        <f t="shared" si="1134"/>
        <v>-1</v>
      </c>
      <c r="X3198" s="4">
        <f t="shared" si="1135"/>
        <v>-1</v>
      </c>
      <c r="AE3198" s="4" t="e">
        <f t="shared" si="1136"/>
        <v>#DIV/0!</v>
      </c>
    </row>
    <row r="3199" spans="1:31" x14ac:dyDescent="0.25">
      <c r="A3199" s="9">
        <v>40811</v>
      </c>
      <c r="B3199" s="1" t="s">
        <v>61</v>
      </c>
      <c r="C3199" s="1" t="s">
        <v>63</v>
      </c>
      <c r="D3199" s="1">
        <v>13</v>
      </c>
      <c r="E3199" s="1">
        <v>10</v>
      </c>
      <c r="F3199">
        <f t="shared" si="1123"/>
        <v>1</v>
      </c>
      <c r="G3199">
        <f t="shared" si="1124"/>
        <v>0</v>
      </c>
      <c r="H3199" s="4">
        <v>2.4</v>
      </c>
      <c r="I3199" s="4">
        <v>1.625</v>
      </c>
      <c r="L3199" s="18">
        <f t="shared" si="1125"/>
        <v>40</v>
      </c>
      <c r="M3199" s="18">
        <f t="shared" si="1126"/>
        <v>60</v>
      </c>
      <c r="N3199" s="18" t="e">
        <f t="shared" si="1127"/>
        <v>#DIV/0!</v>
      </c>
      <c r="O3199" s="18" t="e">
        <f t="shared" si="1128"/>
        <v>#DIV/0!</v>
      </c>
      <c r="P3199" s="4">
        <f t="shared" si="1129"/>
        <v>201109</v>
      </c>
      <c r="Q3199" s="23">
        <f t="shared" si="1130"/>
        <v>2.4</v>
      </c>
      <c r="R3199" s="23">
        <f t="shared" si="1131"/>
        <v>-2.3142857142857145</v>
      </c>
      <c r="S3199" s="22">
        <f t="shared" si="1132"/>
        <v>8.571428571428541E-2</v>
      </c>
      <c r="T3199" s="5">
        <f t="shared" si="1133"/>
        <v>0.67708333333333337</v>
      </c>
      <c r="W3199" s="5">
        <f t="shared" si="1134"/>
        <v>1.4</v>
      </c>
      <c r="X3199" s="4">
        <f t="shared" si="1135"/>
        <v>-1</v>
      </c>
      <c r="AE3199" s="4" t="e">
        <f t="shared" si="1136"/>
        <v>#DIV/0!</v>
      </c>
    </row>
    <row r="3200" spans="1:31" x14ac:dyDescent="0.25">
      <c r="A3200" s="9">
        <v>40811</v>
      </c>
      <c r="B3200" s="1" t="s">
        <v>64</v>
      </c>
      <c r="C3200" s="1" t="s">
        <v>49</v>
      </c>
      <c r="D3200" s="1">
        <v>20</v>
      </c>
      <c r="E3200" s="1">
        <v>17</v>
      </c>
      <c r="F3200">
        <f t="shared" si="1123"/>
        <v>1</v>
      </c>
      <c r="G3200">
        <f t="shared" si="1124"/>
        <v>0</v>
      </c>
      <c r="H3200" s="4">
        <v>1.1111111111111101</v>
      </c>
      <c r="I3200" s="4">
        <v>7.5</v>
      </c>
      <c r="L3200" s="18">
        <f t="shared" si="1125"/>
        <v>90</v>
      </c>
      <c r="M3200" s="18">
        <f t="shared" si="1126"/>
        <v>10</v>
      </c>
      <c r="N3200" s="18" t="e">
        <f t="shared" si="1127"/>
        <v>#DIV/0!</v>
      </c>
      <c r="O3200" s="18" t="e">
        <f t="shared" si="1128"/>
        <v>#DIV/0!</v>
      </c>
      <c r="P3200" s="4">
        <f t="shared" si="1129"/>
        <v>201109</v>
      </c>
      <c r="Q3200" s="23">
        <f t="shared" si="1130"/>
        <v>1.1111111111111101</v>
      </c>
      <c r="R3200" s="23">
        <f t="shared" si="1131"/>
        <v>-9.1538461538462386</v>
      </c>
      <c r="S3200" s="22">
        <f t="shared" si="1132"/>
        <v>-8.0427350427351278</v>
      </c>
      <c r="T3200" s="5">
        <f t="shared" si="1133"/>
        <v>6.7500000000000062</v>
      </c>
      <c r="W3200" s="5">
        <f t="shared" si="1134"/>
        <v>0.11111111111111005</v>
      </c>
      <c r="X3200" s="4">
        <f t="shared" si="1135"/>
        <v>-1</v>
      </c>
      <c r="AE3200" s="4" t="e">
        <f t="shared" si="1136"/>
        <v>#DIV/0!</v>
      </c>
    </row>
    <row r="3201" spans="1:31" x14ac:dyDescent="0.25">
      <c r="A3201" s="9">
        <v>40811</v>
      </c>
      <c r="B3201" s="1" t="s">
        <v>55</v>
      </c>
      <c r="C3201" s="1" t="s">
        <v>34</v>
      </c>
      <c r="D3201" s="1">
        <v>16</v>
      </c>
      <c r="E3201" s="1">
        <v>29</v>
      </c>
      <c r="F3201">
        <f t="shared" si="1123"/>
        <v>0</v>
      </c>
      <c r="G3201">
        <f t="shared" si="1124"/>
        <v>1</v>
      </c>
      <c r="H3201" s="4">
        <v>1.25316455696203</v>
      </c>
      <c r="I3201" s="4">
        <v>4.25</v>
      </c>
      <c r="L3201" s="18">
        <f t="shared" si="1125"/>
        <v>70</v>
      </c>
      <c r="M3201" s="18">
        <f t="shared" si="1126"/>
        <v>20</v>
      </c>
      <c r="N3201" s="18" t="e">
        <f t="shared" si="1127"/>
        <v>#DIV/0!</v>
      </c>
      <c r="O3201" s="18" t="e">
        <f t="shared" si="1128"/>
        <v>#DIV/0!</v>
      </c>
      <c r="P3201" s="4">
        <f t="shared" si="1129"/>
        <v>201109</v>
      </c>
      <c r="Q3201" s="23">
        <f t="shared" si="1130"/>
        <v>0.29486224869694821</v>
      </c>
      <c r="R3201" s="23">
        <f t="shared" si="1131"/>
        <v>-4.2576923076922348</v>
      </c>
      <c r="S3201" s="22">
        <f t="shared" si="1132"/>
        <v>-3.9628300589952867</v>
      </c>
      <c r="T3201" s="5">
        <f t="shared" si="1133"/>
        <v>3.3914141414141286</v>
      </c>
      <c r="W3201" s="5">
        <f t="shared" si="1134"/>
        <v>-1</v>
      </c>
      <c r="X3201" s="4">
        <f t="shared" si="1135"/>
        <v>-1</v>
      </c>
      <c r="AE3201" s="4" t="e">
        <f t="shared" si="1136"/>
        <v>#DIV/0!</v>
      </c>
    </row>
    <row r="3202" spans="1:31" x14ac:dyDescent="0.25">
      <c r="A3202" s="9">
        <v>40811</v>
      </c>
      <c r="B3202" s="1" t="s">
        <v>54</v>
      </c>
      <c r="C3202" s="1" t="s">
        <v>53</v>
      </c>
      <c r="D3202" s="1">
        <v>34</v>
      </c>
      <c r="E3202" s="1">
        <v>24</v>
      </c>
      <c r="F3202">
        <f t="shared" si="1123"/>
        <v>1</v>
      </c>
      <c r="G3202">
        <f t="shared" si="1124"/>
        <v>0</v>
      </c>
      <c r="H3202" s="4">
        <v>2.2000000000000002</v>
      </c>
      <c r="I3202" s="4">
        <v>1.71428571428571</v>
      </c>
      <c r="L3202" s="18">
        <f t="shared" si="1125"/>
        <v>40</v>
      </c>
      <c r="M3202" s="18">
        <f t="shared" si="1126"/>
        <v>55</v>
      </c>
      <c r="N3202" s="18" t="e">
        <f t="shared" si="1127"/>
        <v>#DIV/0!</v>
      </c>
      <c r="O3202" s="18" t="e">
        <f t="shared" si="1128"/>
        <v>#DIV/0!</v>
      </c>
      <c r="P3202" s="4">
        <f t="shared" si="1129"/>
        <v>201109</v>
      </c>
      <c r="Q3202" s="23">
        <f t="shared" si="1130"/>
        <v>2.2000000000000002</v>
      </c>
      <c r="R3202" s="23">
        <f t="shared" si="1131"/>
        <v>-2.2333333333333414</v>
      </c>
      <c r="S3202" s="22">
        <f t="shared" si="1132"/>
        <v>-3.3333333333341209E-2</v>
      </c>
      <c r="T3202" s="5">
        <f t="shared" si="1133"/>
        <v>0.77922077922077715</v>
      </c>
      <c r="W3202" s="5">
        <f t="shared" si="1134"/>
        <v>1.2000000000000002</v>
      </c>
      <c r="X3202" s="4">
        <f t="shared" si="1135"/>
        <v>-1</v>
      </c>
      <c r="AE3202" s="4" t="e">
        <f t="shared" si="1136"/>
        <v>#DIV/0!</v>
      </c>
    </row>
    <row r="3203" spans="1:31" x14ac:dyDescent="0.25">
      <c r="A3203" s="9">
        <v>40811</v>
      </c>
      <c r="B3203" s="1" t="s">
        <v>42</v>
      </c>
      <c r="C3203" s="1" t="s">
        <v>47</v>
      </c>
      <c r="D3203" s="1">
        <v>40</v>
      </c>
      <c r="E3203" s="1">
        <v>33</v>
      </c>
      <c r="F3203">
        <f t="shared" ref="F3203:F3266" si="1137">IF(D3203&gt;E3203,1,0)</f>
        <v>1</v>
      </c>
      <c r="G3203">
        <f t="shared" ref="G3203:G3266" si="1138">IF(E3203&gt;D3203,1,0)</f>
        <v>0</v>
      </c>
      <c r="H3203" s="4">
        <v>1.55555555555556</v>
      </c>
      <c r="I3203" s="4">
        <v>2.6</v>
      </c>
      <c r="L3203" s="18">
        <f t="shared" ref="L3203:L3266" si="1139">INT(100/H3203/10)*10</f>
        <v>60</v>
      </c>
      <c r="M3203" s="18">
        <f t="shared" ref="M3203:M3266" si="1140">INT(100/I3203/5)*5</f>
        <v>35</v>
      </c>
      <c r="N3203" s="18" t="e">
        <f t="shared" ref="N3203:N3266" si="1141">INT(100/J3203/5)*5</f>
        <v>#DIV/0!</v>
      </c>
      <c r="O3203" s="18" t="e">
        <f t="shared" ref="O3203:O3266" si="1142">INT(100/K3203/5)*5</f>
        <v>#DIV/0!</v>
      </c>
      <c r="P3203" s="4">
        <f t="shared" ref="P3203:P3266" si="1143">YEAR(A3203)*100+MONTH(A3203)</f>
        <v>201109</v>
      </c>
      <c r="Q3203" s="23">
        <f t="shared" ref="Q3203:Q3266" si="1144">IF(F3203=1,H3203,H3203/I3203)</f>
        <v>1.55555555555556</v>
      </c>
      <c r="R3203" s="23">
        <f t="shared" ref="R3203:R3266" si="1145">-1/(H3203-1)-1/(I3203-1)</f>
        <v>-2.4249999999999856</v>
      </c>
      <c r="S3203" s="22">
        <f t="shared" ref="S3203:S3266" si="1146">Q3203+R3203</f>
        <v>-0.86944444444442559</v>
      </c>
      <c r="T3203" s="5">
        <f t="shared" ref="T3203:T3266" si="1147">I3203/H3203</f>
        <v>1.6714285714285666</v>
      </c>
      <c r="W3203" s="5">
        <f t="shared" ref="W3203:W3266" si="1148">H3203*F3203-1</f>
        <v>0.55555555555556002</v>
      </c>
      <c r="X3203" s="4">
        <f t="shared" ref="X3203:X3266" si="1149">J3203*F3203-1</f>
        <v>-1</v>
      </c>
      <c r="AE3203" s="4" t="e">
        <f t="shared" ref="AE3203:AE3266" si="1150">(1/H3203-1/J3203)</f>
        <v>#DIV/0!</v>
      </c>
    </row>
    <row r="3204" spans="1:31" x14ac:dyDescent="0.25">
      <c r="A3204" s="9">
        <v>40811</v>
      </c>
      <c r="B3204" s="1" t="s">
        <v>60</v>
      </c>
      <c r="C3204" s="1" t="s">
        <v>33</v>
      </c>
      <c r="D3204" s="1">
        <v>23</v>
      </c>
      <c r="E3204" s="1">
        <v>26</v>
      </c>
      <c r="F3204">
        <f t="shared" si="1137"/>
        <v>0</v>
      </c>
      <c r="G3204">
        <f t="shared" si="1138"/>
        <v>1</v>
      </c>
      <c r="H3204" s="4">
        <v>2.4500000000000002</v>
      </c>
      <c r="I3204" s="4">
        <v>1.60606060606061</v>
      </c>
      <c r="L3204" s="18">
        <f t="shared" si="1139"/>
        <v>40</v>
      </c>
      <c r="M3204" s="18">
        <f t="shared" si="1140"/>
        <v>60</v>
      </c>
      <c r="N3204" s="18" t="e">
        <f t="shared" si="1141"/>
        <v>#DIV/0!</v>
      </c>
      <c r="O3204" s="18" t="e">
        <f t="shared" si="1142"/>
        <v>#DIV/0!</v>
      </c>
      <c r="P3204" s="4">
        <f t="shared" si="1143"/>
        <v>201109</v>
      </c>
      <c r="Q3204" s="23">
        <f t="shared" si="1144"/>
        <v>1.5254716981132039</v>
      </c>
      <c r="R3204" s="23">
        <f t="shared" si="1145"/>
        <v>-2.3396551724137824</v>
      </c>
      <c r="S3204" s="22">
        <f t="shared" si="1146"/>
        <v>-0.81418347430057847</v>
      </c>
      <c r="T3204" s="5">
        <f t="shared" si="1147"/>
        <v>0.65553494124922851</v>
      </c>
      <c r="W3204" s="5">
        <f t="shared" si="1148"/>
        <v>-1</v>
      </c>
      <c r="X3204" s="4">
        <f t="shared" si="1149"/>
        <v>-1</v>
      </c>
      <c r="AE3204" s="4" t="e">
        <f t="shared" si="1150"/>
        <v>#DIV/0!</v>
      </c>
    </row>
    <row r="3205" spans="1:31" x14ac:dyDescent="0.25">
      <c r="A3205" s="9">
        <v>40811</v>
      </c>
      <c r="B3205" s="1" t="s">
        <v>36</v>
      </c>
      <c r="C3205" s="1" t="s">
        <v>57</v>
      </c>
      <c r="D3205" s="1">
        <v>20</v>
      </c>
      <c r="E3205" s="1">
        <v>23</v>
      </c>
      <c r="F3205">
        <f t="shared" si="1137"/>
        <v>0</v>
      </c>
      <c r="G3205">
        <f t="shared" si="1138"/>
        <v>1</v>
      </c>
      <c r="H3205" s="4">
        <v>5.75</v>
      </c>
      <c r="I3205" s="4">
        <v>1.15384615384615</v>
      </c>
      <c r="L3205" s="18">
        <f t="shared" si="1139"/>
        <v>10</v>
      </c>
      <c r="M3205" s="18">
        <f t="shared" si="1140"/>
        <v>85</v>
      </c>
      <c r="N3205" s="18" t="e">
        <f t="shared" si="1141"/>
        <v>#DIV/0!</v>
      </c>
      <c r="O3205" s="18" t="e">
        <f t="shared" si="1142"/>
        <v>#DIV/0!</v>
      </c>
      <c r="P3205" s="4">
        <f t="shared" si="1143"/>
        <v>201109</v>
      </c>
      <c r="Q3205" s="23">
        <f t="shared" si="1144"/>
        <v>4.9833333333333503</v>
      </c>
      <c r="R3205" s="23">
        <f t="shared" si="1145"/>
        <v>-6.7105263157896369</v>
      </c>
      <c r="S3205" s="22">
        <f t="shared" si="1146"/>
        <v>-1.7271929824562866</v>
      </c>
      <c r="T3205" s="5">
        <f t="shared" si="1147"/>
        <v>0.20066889632106957</v>
      </c>
      <c r="W3205" s="5">
        <f t="shared" si="1148"/>
        <v>-1</v>
      </c>
      <c r="X3205" s="4">
        <f t="shared" si="1149"/>
        <v>-1</v>
      </c>
      <c r="AE3205" s="4" t="e">
        <f t="shared" si="1150"/>
        <v>#DIV/0!</v>
      </c>
    </row>
    <row r="3206" spans="1:31" x14ac:dyDescent="0.25">
      <c r="A3206" s="9">
        <v>40811</v>
      </c>
      <c r="B3206" s="1" t="s">
        <v>58</v>
      </c>
      <c r="C3206" s="1" t="s">
        <v>51</v>
      </c>
      <c r="D3206" s="1">
        <v>17</v>
      </c>
      <c r="E3206" s="1">
        <v>16</v>
      </c>
      <c r="F3206">
        <f t="shared" si="1137"/>
        <v>1</v>
      </c>
      <c r="G3206">
        <f t="shared" si="1138"/>
        <v>0</v>
      </c>
      <c r="H3206" s="4">
        <v>2.1</v>
      </c>
      <c r="I3206" s="4">
        <v>1.7692307692307701</v>
      </c>
      <c r="L3206" s="18">
        <f t="shared" si="1139"/>
        <v>40</v>
      </c>
      <c r="M3206" s="18">
        <f t="shared" si="1140"/>
        <v>55</v>
      </c>
      <c r="N3206" s="18" t="e">
        <f t="shared" si="1141"/>
        <v>#DIV/0!</v>
      </c>
      <c r="O3206" s="18" t="e">
        <f t="shared" si="1142"/>
        <v>#DIV/0!</v>
      </c>
      <c r="P3206" s="4">
        <f t="shared" si="1143"/>
        <v>201109</v>
      </c>
      <c r="Q3206" s="23">
        <f t="shared" si="1144"/>
        <v>2.1</v>
      </c>
      <c r="R3206" s="23">
        <f t="shared" si="1145"/>
        <v>-2.2090909090909077</v>
      </c>
      <c r="S3206" s="22">
        <f t="shared" si="1146"/>
        <v>-0.10909090909090757</v>
      </c>
      <c r="T3206" s="5">
        <f t="shared" si="1147"/>
        <v>0.84249084249084283</v>
      </c>
      <c r="W3206" s="5">
        <f t="shared" si="1148"/>
        <v>1.1000000000000001</v>
      </c>
      <c r="X3206" s="4">
        <f t="shared" si="1149"/>
        <v>-1</v>
      </c>
      <c r="AE3206" s="4" t="e">
        <f t="shared" si="1150"/>
        <v>#DIV/0!</v>
      </c>
    </row>
    <row r="3207" spans="1:31" x14ac:dyDescent="0.25">
      <c r="A3207" s="9">
        <v>40811</v>
      </c>
      <c r="B3207" s="1" t="s">
        <v>44</v>
      </c>
      <c r="C3207" s="1" t="s">
        <v>38</v>
      </c>
      <c r="D3207" s="1">
        <v>8</v>
      </c>
      <c r="E3207" s="1">
        <v>13</v>
      </c>
      <c r="F3207">
        <f t="shared" si="1137"/>
        <v>0</v>
      </c>
      <c r="G3207">
        <f t="shared" si="1138"/>
        <v>1</v>
      </c>
      <c r="H3207" s="4">
        <v>1.8333333333333299</v>
      </c>
      <c r="I3207" s="4">
        <v>2</v>
      </c>
      <c r="L3207" s="18">
        <f t="shared" si="1139"/>
        <v>50</v>
      </c>
      <c r="M3207" s="18">
        <f t="shared" si="1140"/>
        <v>50</v>
      </c>
      <c r="N3207" s="18" t="e">
        <f t="shared" si="1141"/>
        <v>#DIV/0!</v>
      </c>
      <c r="O3207" s="18" t="e">
        <f t="shared" si="1142"/>
        <v>#DIV/0!</v>
      </c>
      <c r="P3207" s="4">
        <f t="shared" si="1143"/>
        <v>201109</v>
      </c>
      <c r="Q3207" s="23">
        <f t="shared" si="1144"/>
        <v>0.91666666666666496</v>
      </c>
      <c r="R3207" s="23">
        <f t="shared" si="1145"/>
        <v>-2.2000000000000046</v>
      </c>
      <c r="S3207" s="22">
        <f t="shared" si="1146"/>
        <v>-1.2833333333333397</v>
      </c>
      <c r="T3207" s="5">
        <f t="shared" si="1147"/>
        <v>1.0909090909090928</v>
      </c>
      <c r="W3207" s="5">
        <f t="shared" si="1148"/>
        <v>-1</v>
      </c>
      <c r="X3207" s="4">
        <f t="shared" si="1149"/>
        <v>-1</v>
      </c>
      <c r="AE3207" s="4" t="e">
        <f t="shared" si="1150"/>
        <v>#DIV/0!</v>
      </c>
    </row>
    <row r="3208" spans="1:31" x14ac:dyDescent="0.25">
      <c r="A3208" s="9">
        <v>40811</v>
      </c>
      <c r="B3208" s="1" t="s">
        <v>45</v>
      </c>
      <c r="C3208" s="1" t="s">
        <v>62</v>
      </c>
      <c r="D3208" s="1">
        <v>17</v>
      </c>
      <c r="E3208" s="1">
        <v>27</v>
      </c>
      <c r="F3208">
        <f t="shared" si="1137"/>
        <v>0</v>
      </c>
      <c r="G3208">
        <f t="shared" si="1138"/>
        <v>1</v>
      </c>
      <c r="H3208" s="4">
        <v>2.85</v>
      </c>
      <c r="I3208" s="4">
        <v>1.4545454545454499</v>
      </c>
      <c r="L3208" s="18">
        <f t="shared" si="1139"/>
        <v>30</v>
      </c>
      <c r="M3208" s="18">
        <f t="shared" si="1140"/>
        <v>65</v>
      </c>
      <c r="N3208" s="18" t="e">
        <f t="shared" si="1141"/>
        <v>#DIV/0!</v>
      </c>
      <c r="O3208" s="18" t="e">
        <f t="shared" si="1142"/>
        <v>#DIV/0!</v>
      </c>
      <c r="P3208" s="4">
        <f t="shared" si="1143"/>
        <v>201109</v>
      </c>
      <c r="Q3208" s="23">
        <f t="shared" si="1144"/>
        <v>1.9593750000000063</v>
      </c>
      <c r="R3208" s="23">
        <f t="shared" si="1145"/>
        <v>-2.7405405405405627</v>
      </c>
      <c r="S3208" s="22">
        <f t="shared" si="1146"/>
        <v>-0.78116554054055642</v>
      </c>
      <c r="T3208" s="5">
        <f t="shared" si="1147"/>
        <v>0.51036682615629825</v>
      </c>
      <c r="W3208" s="5">
        <f t="shared" si="1148"/>
        <v>-1</v>
      </c>
      <c r="X3208" s="4">
        <f t="shared" si="1149"/>
        <v>-1</v>
      </c>
      <c r="AE3208" s="4" t="e">
        <f t="shared" si="1150"/>
        <v>#DIV/0!</v>
      </c>
    </row>
    <row r="3209" spans="1:31" x14ac:dyDescent="0.25">
      <c r="A3209" s="9">
        <v>40811</v>
      </c>
      <c r="B3209" s="1" t="s">
        <v>40</v>
      </c>
      <c r="C3209" s="1" t="s">
        <v>56</v>
      </c>
      <c r="D3209" s="1">
        <v>16</v>
      </c>
      <c r="E3209" s="1">
        <v>10</v>
      </c>
      <c r="F3209">
        <f t="shared" si="1137"/>
        <v>1</v>
      </c>
      <c r="G3209">
        <f t="shared" si="1138"/>
        <v>0</v>
      </c>
      <c r="H3209" s="4">
        <v>1.5714285714285698</v>
      </c>
      <c r="I3209" s="4">
        <v>2.5499999999999998</v>
      </c>
      <c r="L3209" s="18">
        <f t="shared" si="1139"/>
        <v>60</v>
      </c>
      <c r="M3209" s="18">
        <f t="shared" si="1140"/>
        <v>35</v>
      </c>
      <c r="N3209" s="18" t="e">
        <f t="shared" si="1141"/>
        <v>#DIV/0!</v>
      </c>
      <c r="O3209" s="18" t="e">
        <f t="shared" si="1142"/>
        <v>#DIV/0!</v>
      </c>
      <c r="P3209" s="4">
        <f t="shared" si="1143"/>
        <v>201109</v>
      </c>
      <c r="Q3209" s="23">
        <f t="shared" si="1144"/>
        <v>1.5714285714285698</v>
      </c>
      <c r="R3209" s="23">
        <f t="shared" si="1145"/>
        <v>-2.3951612903225854</v>
      </c>
      <c r="S3209" s="22">
        <f t="shared" si="1146"/>
        <v>-0.82373271889401556</v>
      </c>
      <c r="T3209" s="5">
        <f t="shared" si="1147"/>
        <v>1.6227272727272744</v>
      </c>
      <c r="W3209" s="5">
        <f t="shared" si="1148"/>
        <v>0.57142857142856984</v>
      </c>
      <c r="X3209" s="4">
        <f t="shared" si="1149"/>
        <v>-1</v>
      </c>
      <c r="AE3209" s="4" t="e">
        <f t="shared" si="1150"/>
        <v>#DIV/0!</v>
      </c>
    </row>
    <row r="3210" spans="1:31" x14ac:dyDescent="0.25">
      <c r="A3210" s="9">
        <v>40811</v>
      </c>
      <c r="B3210" s="1" t="s">
        <v>46</v>
      </c>
      <c r="C3210" s="1" t="s">
        <v>52</v>
      </c>
      <c r="D3210" s="1">
        <v>34</v>
      </c>
      <c r="E3210" s="1">
        <v>31</v>
      </c>
      <c r="F3210">
        <f t="shared" si="1137"/>
        <v>1</v>
      </c>
      <c r="G3210">
        <f t="shared" si="1138"/>
        <v>0</v>
      </c>
      <c r="H3210" s="4">
        <v>3.8</v>
      </c>
      <c r="I3210" s="4">
        <v>1.29411764705882</v>
      </c>
      <c r="L3210" s="18">
        <f t="shared" si="1139"/>
        <v>20</v>
      </c>
      <c r="M3210" s="18">
        <f t="shared" si="1140"/>
        <v>75</v>
      </c>
      <c r="N3210" s="18" t="e">
        <f t="shared" si="1141"/>
        <v>#DIV/0!</v>
      </c>
      <c r="O3210" s="18" t="e">
        <f t="shared" si="1142"/>
        <v>#DIV/0!</v>
      </c>
      <c r="P3210" s="4">
        <f t="shared" si="1143"/>
        <v>201109</v>
      </c>
      <c r="Q3210" s="23">
        <f t="shared" si="1144"/>
        <v>3.8</v>
      </c>
      <c r="R3210" s="23">
        <f t="shared" si="1145"/>
        <v>-3.7571428571428975</v>
      </c>
      <c r="S3210" s="22">
        <f t="shared" si="1146"/>
        <v>4.2857142857102293E-2</v>
      </c>
      <c r="T3210" s="5">
        <f t="shared" si="1147"/>
        <v>0.34055727554179477</v>
      </c>
      <c r="W3210" s="5">
        <f t="shared" si="1148"/>
        <v>2.8</v>
      </c>
      <c r="X3210" s="4">
        <f t="shared" si="1149"/>
        <v>-1</v>
      </c>
      <c r="AE3210" s="4" t="e">
        <f t="shared" si="1150"/>
        <v>#DIV/0!</v>
      </c>
    </row>
    <row r="3211" spans="1:31" x14ac:dyDescent="0.25">
      <c r="A3211" s="9">
        <v>40805</v>
      </c>
      <c r="B3211" s="1" t="s">
        <v>34</v>
      </c>
      <c r="C3211" s="1" t="s">
        <v>59</v>
      </c>
      <c r="D3211" s="1">
        <v>28</v>
      </c>
      <c r="E3211" s="1">
        <v>16</v>
      </c>
      <c r="F3211">
        <f t="shared" si="1137"/>
        <v>1</v>
      </c>
      <c r="G3211">
        <f t="shared" si="1138"/>
        <v>0</v>
      </c>
      <c r="H3211" s="4">
        <v>1.3030303030303001</v>
      </c>
      <c r="I3211" s="4">
        <v>3.7</v>
      </c>
      <c r="L3211" s="18">
        <f t="shared" si="1139"/>
        <v>70</v>
      </c>
      <c r="M3211" s="18">
        <f t="shared" si="1140"/>
        <v>25</v>
      </c>
      <c r="N3211" s="18" t="e">
        <f t="shared" si="1141"/>
        <v>#DIV/0!</v>
      </c>
      <c r="O3211" s="18" t="e">
        <f t="shared" si="1142"/>
        <v>#DIV/0!</v>
      </c>
      <c r="P3211" s="4">
        <f t="shared" si="1143"/>
        <v>201109</v>
      </c>
      <c r="Q3211" s="23">
        <f t="shared" si="1144"/>
        <v>1.3030303030303001</v>
      </c>
      <c r="R3211" s="23">
        <f t="shared" si="1145"/>
        <v>-3.670370370370402</v>
      </c>
      <c r="S3211" s="22">
        <f t="shared" si="1146"/>
        <v>-2.3673400673401019</v>
      </c>
      <c r="T3211" s="5">
        <f t="shared" si="1147"/>
        <v>2.8395348837209369</v>
      </c>
      <c r="W3211" s="5">
        <f t="shared" si="1148"/>
        <v>0.3030303030303001</v>
      </c>
      <c r="X3211" s="4">
        <f t="shared" si="1149"/>
        <v>-1</v>
      </c>
      <c r="AE3211" s="4" t="e">
        <f t="shared" si="1150"/>
        <v>#DIV/0!</v>
      </c>
    </row>
    <row r="3212" spans="1:31" x14ac:dyDescent="0.25">
      <c r="A3212" s="9">
        <v>40804</v>
      </c>
      <c r="B3212" s="1" t="s">
        <v>48</v>
      </c>
      <c r="C3212" s="1" t="s">
        <v>63</v>
      </c>
      <c r="D3212" s="1">
        <v>22</v>
      </c>
      <c r="E3212" s="1">
        <v>21</v>
      </c>
      <c r="F3212">
        <f t="shared" si="1137"/>
        <v>1</v>
      </c>
      <c r="G3212">
        <f t="shared" si="1138"/>
        <v>0</v>
      </c>
      <c r="H3212" s="4">
        <v>1.4255319148936201</v>
      </c>
      <c r="I3212" s="4">
        <v>2.95</v>
      </c>
      <c r="L3212" s="18">
        <f t="shared" si="1139"/>
        <v>70</v>
      </c>
      <c r="M3212" s="18">
        <f t="shared" si="1140"/>
        <v>30</v>
      </c>
      <c r="N3212" s="18" t="e">
        <f t="shared" si="1141"/>
        <v>#DIV/0!</v>
      </c>
      <c r="O3212" s="18" t="e">
        <f t="shared" si="1142"/>
        <v>#DIV/0!</v>
      </c>
      <c r="P3212" s="4">
        <f t="shared" si="1143"/>
        <v>201109</v>
      </c>
      <c r="Q3212" s="23">
        <f t="shared" si="1144"/>
        <v>1.4255319148936201</v>
      </c>
      <c r="R3212" s="23">
        <f t="shared" si="1145"/>
        <v>-2.862820512820496</v>
      </c>
      <c r="S3212" s="22">
        <f t="shared" si="1146"/>
        <v>-1.4372885979268759</v>
      </c>
      <c r="T3212" s="5">
        <f t="shared" si="1147"/>
        <v>2.0694029850746225</v>
      </c>
      <c r="W3212" s="5">
        <f t="shared" si="1148"/>
        <v>0.42553191489362008</v>
      </c>
      <c r="X3212" s="4">
        <f t="shared" si="1149"/>
        <v>-1</v>
      </c>
      <c r="AE3212" s="4" t="e">
        <f t="shared" si="1150"/>
        <v>#DIV/0!</v>
      </c>
    </row>
    <row r="3213" spans="1:31" x14ac:dyDescent="0.25">
      <c r="A3213" s="9">
        <v>40804</v>
      </c>
      <c r="B3213" s="1" t="s">
        <v>50</v>
      </c>
      <c r="C3213" s="1" t="s">
        <v>43</v>
      </c>
      <c r="D3213" s="1">
        <v>26</v>
      </c>
      <c r="E3213" s="1">
        <v>13</v>
      </c>
      <c r="F3213">
        <f t="shared" si="1137"/>
        <v>1</v>
      </c>
      <c r="G3213">
        <f t="shared" si="1138"/>
        <v>0</v>
      </c>
      <c r="H3213" s="4">
        <v>3.2</v>
      </c>
      <c r="I3213" s="4">
        <v>1.3846153846153799</v>
      </c>
      <c r="L3213" s="18">
        <f t="shared" si="1139"/>
        <v>30</v>
      </c>
      <c r="M3213" s="18">
        <f t="shared" si="1140"/>
        <v>70</v>
      </c>
      <c r="N3213" s="18" t="e">
        <f t="shared" si="1141"/>
        <v>#DIV/0!</v>
      </c>
      <c r="O3213" s="18" t="e">
        <f t="shared" si="1142"/>
        <v>#DIV/0!</v>
      </c>
      <c r="P3213" s="4">
        <f t="shared" si="1143"/>
        <v>201109</v>
      </c>
      <c r="Q3213" s="23">
        <f t="shared" si="1144"/>
        <v>3.2</v>
      </c>
      <c r="R3213" s="23">
        <f t="shared" si="1145"/>
        <v>-3.0545454545454862</v>
      </c>
      <c r="S3213" s="22">
        <f t="shared" si="1146"/>
        <v>0.14545454545451397</v>
      </c>
      <c r="T3213" s="5">
        <f t="shared" si="1147"/>
        <v>0.43269230769230621</v>
      </c>
      <c r="W3213" s="5">
        <f t="shared" si="1148"/>
        <v>2.2000000000000002</v>
      </c>
      <c r="X3213" s="4">
        <f t="shared" si="1149"/>
        <v>-1</v>
      </c>
      <c r="AE3213" s="4" t="e">
        <f t="shared" si="1150"/>
        <v>#DIV/0!</v>
      </c>
    </row>
    <row r="3214" spans="1:31" x14ac:dyDescent="0.25">
      <c r="A3214" s="9">
        <v>40804</v>
      </c>
      <c r="B3214" s="1" t="s">
        <v>38</v>
      </c>
      <c r="C3214" s="1" t="s">
        <v>37</v>
      </c>
      <c r="D3214" s="1">
        <v>24</v>
      </c>
      <c r="E3214" s="1">
        <v>27</v>
      </c>
      <c r="F3214">
        <f t="shared" si="1137"/>
        <v>0</v>
      </c>
      <c r="G3214">
        <f t="shared" si="1138"/>
        <v>1</v>
      </c>
      <c r="H3214" s="4">
        <v>2.5</v>
      </c>
      <c r="I3214" s="4">
        <v>1.5882352941176499</v>
      </c>
      <c r="L3214" s="18">
        <f t="shared" si="1139"/>
        <v>40</v>
      </c>
      <c r="M3214" s="18">
        <f t="shared" si="1140"/>
        <v>60</v>
      </c>
      <c r="N3214" s="18" t="e">
        <f t="shared" si="1141"/>
        <v>#DIV/0!</v>
      </c>
      <c r="O3214" s="18" t="e">
        <f t="shared" si="1142"/>
        <v>#DIV/0!</v>
      </c>
      <c r="P3214" s="4">
        <f t="shared" si="1143"/>
        <v>201109</v>
      </c>
      <c r="Q3214" s="23">
        <f t="shared" si="1144"/>
        <v>1.5740740740740713</v>
      </c>
      <c r="R3214" s="23">
        <f t="shared" si="1145"/>
        <v>-2.3666666666666587</v>
      </c>
      <c r="S3214" s="22">
        <f t="shared" si="1146"/>
        <v>-0.79259259259258741</v>
      </c>
      <c r="T3214" s="5">
        <f t="shared" si="1147"/>
        <v>0.6352941176470599</v>
      </c>
      <c r="W3214" s="5">
        <f t="shared" si="1148"/>
        <v>-1</v>
      </c>
      <c r="X3214" s="4">
        <f t="shared" si="1149"/>
        <v>-1</v>
      </c>
      <c r="AE3214" s="4" t="e">
        <f t="shared" si="1150"/>
        <v>#DIV/0!</v>
      </c>
    </row>
    <row r="3215" spans="1:31" x14ac:dyDescent="0.25">
      <c r="A3215" s="9">
        <v>40804</v>
      </c>
      <c r="B3215" s="1" t="s">
        <v>57</v>
      </c>
      <c r="C3215" s="1" t="s">
        <v>61</v>
      </c>
      <c r="D3215" s="1">
        <v>24</v>
      </c>
      <c r="E3215" s="1">
        <v>0</v>
      </c>
      <c r="F3215">
        <f t="shared" si="1137"/>
        <v>1</v>
      </c>
      <c r="G3215">
        <f t="shared" si="1138"/>
        <v>0</v>
      </c>
      <c r="H3215" s="4">
        <v>1.1000000000000001</v>
      </c>
      <c r="I3215" s="4">
        <v>8</v>
      </c>
      <c r="L3215" s="18">
        <f t="shared" si="1139"/>
        <v>90</v>
      </c>
      <c r="M3215" s="18">
        <f t="shared" si="1140"/>
        <v>10</v>
      </c>
      <c r="N3215" s="18" t="e">
        <f t="shared" si="1141"/>
        <v>#DIV/0!</v>
      </c>
      <c r="O3215" s="18" t="e">
        <f t="shared" si="1142"/>
        <v>#DIV/0!</v>
      </c>
      <c r="P3215" s="4">
        <f t="shared" si="1143"/>
        <v>201109</v>
      </c>
      <c r="Q3215" s="23">
        <f t="shared" si="1144"/>
        <v>1.1000000000000001</v>
      </c>
      <c r="R3215" s="23">
        <f t="shared" si="1145"/>
        <v>-10.142857142857133</v>
      </c>
      <c r="S3215" s="22">
        <f t="shared" si="1146"/>
        <v>-9.0428571428571338</v>
      </c>
      <c r="T3215" s="5">
        <f t="shared" si="1147"/>
        <v>7.2727272727272725</v>
      </c>
      <c r="W3215" s="5">
        <f t="shared" si="1148"/>
        <v>0.10000000000000009</v>
      </c>
      <c r="X3215" s="4">
        <f t="shared" si="1149"/>
        <v>-1</v>
      </c>
      <c r="AE3215" s="4" t="e">
        <f t="shared" si="1150"/>
        <v>#DIV/0!</v>
      </c>
    </row>
    <row r="3216" spans="1:31" x14ac:dyDescent="0.25">
      <c r="A3216" s="9">
        <v>40804</v>
      </c>
      <c r="B3216" s="1" t="s">
        <v>53</v>
      </c>
      <c r="C3216" s="1" t="s">
        <v>56</v>
      </c>
      <c r="D3216" s="1">
        <v>32</v>
      </c>
      <c r="E3216" s="1">
        <v>3</v>
      </c>
      <c r="F3216">
        <f t="shared" si="1137"/>
        <v>1</v>
      </c>
      <c r="G3216">
        <f t="shared" si="1138"/>
        <v>0</v>
      </c>
      <c r="H3216" s="4">
        <v>1.24096385542169</v>
      </c>
      <c r="I3216" s="4">
        <v>4.4000000000000004</v>
      </c>
      <c r="L3216" s="18">
        <f t="shared" si="1139"/>
        <v>80</v>
      </c>
      <c r="M3216" s="18">
        <f t="shared" si="1140"/>
        <v>20</v>
      </c>
      <c r="N3216" s="18" t="e">
        <f t="shared" si="1141"/>
        <v>#DIV/0!</v>
      </c>
      <c r="O3216" s="18" t="e">
        <f t="shared" si="1142"/>
        <v>#DIV/0!</v>
      </c>
      <c r="P3216" s="4">
        <f t="shared" si="1143"/>
        <v>201109</v>
      </c>
      <c r="Q3216" s="23">
        <f t="shared" si="1144"/>
        <v>1.24096385542169</v>
      </c>
      <c r="R3216" s="23">
        <f t="shared" si="1145"/>
        <v>-4.4441176470587678</v>
      </c>
      <c r="S3216" s="22">
        <f t="shared" si="1146"/>
        <v>-3.203153791637078</v>
      </c>
      <c r="T3216" s="5">
        <f t="shared" si="1147"/>
        <v>3.545631067961156</v>
      </c>
      <c r="W3216" s="5">
        <f t="shared" si="1148"/>
        <v>0.24096385542168997</v>
      </c>
      <c r="X3216" s="4">
        <f t="shared" si="1149"/>
        <v>-1</v>
      </c>
      <c r="AE3216" s="4" t="e">
        <f t="shared" si="1150"/>
        <v>#DIV/0!</v>
      </c>
    </row>
    <row r="3217" spans="1:31" x14ac:dyDescent="0.25">
      <c r="A3217" s="9">
        <v>40804</v>
      </c>
      <c r="B3217" s="1" t="s">
        <v>42</v>
      </c>
      <c r="C3217" s="1" t="s">
        <v>45</v>
      </c>
      <c r="D3217" s="1">
        <v>30</v>
      </c>
      <c r="E3217" s="1">
        <v>13</v>
      </c>
      <c r="F3217">
        <f t="shared" si="1137"/>
        <v>1</v>
      </c>
      <c r="G3217">
        <f t="shared" si="1138"/>
        <v>0</v>
      </c>
      <c r="H3217" s="4">
        <v>1.4255319148936201</v>
      </c>
      <c r="I3217" s="4">
        <v>2.95</v>
      </c>
      <c r="L3217" s="18">
        <f t="shared" si="1139"/>
        <v>70</v>
      </c>
      <c r="M3217" s="18">
        <f t="shared" si="1140"/>
        <v>30</v>
      </c>
      <c r="N3217" s="18" t="e">
        <f t="shared" si="1141"/>
        <v>#DIV/0!</v>
      </c>
      <c r="O3217" s="18" t="e">
        <f t="shared" si="1142"/>
        <v>#DIV/0!</v>
      </c>
      <c r="P3217" s="4">
        <f t="shared" si="1143"/>
        <v>201109</v>
      </c>
      <c r="Q3217" s="23">
        <f t="shared" si="1144"/>
        <v>1.4255319148936201</v>
      </c>
      <c r="R3217" s="23">
        <f t="shared" si="1145"/>
        <v>-2.862820512820496</v>
      </c>
      <c r="S3217" s="22">
        <f t="shared" si="1146"/>
        <v>-1.4372885979268759</v>
      </c>
      <c r="T3217" s="5">
        <f t="shared" si="1147"/>
        <v>2.0694029850746225</v>
      </c>
      <c r="W3217" s="5">
        <f t="shared" si="1148"/>
        <v>0.42553191489362008</v>
      </c>
      <c r="X3217" s="4">
        <f t="shared" si="1149"/>
        <v>-1</v>
      </c>
      <c r="AE3217" s="4" t="e">
        <f t="shared" si="1150"/>
        <v>#DIV/0!</v>
      </c>
    </row>
    <row r="3218" spans="1:31" x14ac:dyDescent="0.25">
      <c r="A3218" s="9">
        <v>40804</v>
      </c>
      <c r="B3218" s="1" t="s">
        <v>52</v>
      </c>
      <c r="C3218" s="1" t="s">
        <v>64</v>
      </c>
      <c r="D3218" s="1">
        <v>35</v>
      </c>
      <c r="E3218" s="1">
        <v>21</v>
      </c>
      <c r="F3218">
        <f t="shared" si="1137"/>
        <v>1</v>
      </c>
      <c r="G3218">
        <f t="shared" si="1138"/>
        <v>0</v>
      </c>
      <c r="H3218" s="4">
        <v>1.3333333333333299</v>
      </c>
      <c r="I3218" s="4">
        <v>3.5</v>
      </c>
      <c r="L3218" s="18">
        <f t="shared" si="1139"/>
        <v>70</v>
      </c>
      <c r="M3218" s="18">
        <f t="shared" si="1140"/>
        <v>25</v>
      </c>
      <c r="N3218" s="18" t="e">
        <f t="shared" si="1141"/>
        <v>#DIV/0!</v>
      </c>
      <c r="O3218" s="18" t="e">
        <f t="shared" si="1142"/>
        <v>#DIV/0!</v>
      </c>
      <c r="P3218" s="4">
        <f t="shared" si="1143"/>
        <v>201109</v>
      </c>
      <c r="Q3218" s="23">
        <f t="shared" si="1144"/>
        <v>1.3333333333333299</v>
      </c>
      <c r="R3218" s="23">
        <f t="shared" si="1145"/>
        <v>-3.4000000000000306</v>
      </c>
      <c r="S3218" s="22">
        <f t="shared" si="1146"/>
        <v>-2.0666666666667006</v>
      </c>
      <c r="T3218" s="5">
        <f t="shared" si="1147"/>
        <v>2.6250000000000067</v>
      </c>
      <c r="W3218" s="5">
        <f t="shared" si="1148"/>
        <v>0.33333333333332993</v>
      </c>
      <c r="X3218" s="4">
        <f t="shared" si="1149"/>
        <v>-1</v>
      </c>
      <c r="AE3218" s="4" t="e">
        <f t="shared" si="1150"/>
        <v>#DIV/0!</v>
      </c>
    </row>
    <row r="3219" spans="1:31" x14ac:dyDescent="0.25">
      <c r="A3219" s="9">
        <v>40804</v>
      </c>
      <c r="B3219" s="1" t="s">
        <v>60</v>
      </c>
      <c r="C3219" s="1" t="s">
        <v>39</v>
      </c>
      <c r="D3219" s="1">
        <v>20</v>
      </c>
      <c r="E3219" s="1">
        <v>24</v>
      </c>
      <c r="F3219">
        <f t="shared" si="1137"/>
        <v>0</v>
      </c>
      <c r="G3219">
        <f t="shared" si="1138"/>
        <v>1</v>
      </c>
      <c r="H3219" s="4">
        <v>1.8333333333333299</v>
      </c>
      <c r="I3219" s="4">
        <v>2</v>
      </c>
      <c r="L3219" s="18">
        <f t="shared" si="1139"/>
        <v>50</v>
      </c>
      <c r="M3219" s="18">
        <f t="shared" si="1140"/>
        <v>50</v>
      </c>
      <c r="N3219" s="18" t="e">
        <f t="shared" si="1141"/>
        <v>#DIV/0!</v>
      </c>
      <c r="O3219" s="18" t="e">
        <f t="shared" si="1142"/>
        <v>#DIV/0!</v>
      </c>
      <c r="P3219" s="4">
        <f t="shared" si="1143"/>
        <v>201109</v>
      </c>
      <c r="Q3219" s="23">
        <f t="shared" si="1144"/>
        <v>0.91666666666666496</v>
      </c>
      <c r="R3219" s="23">
        <f t="shared" si="1145"/>
        <v>-2.2000000000000046</v>
      </c>
      <c r="S3219" s="22">
        <f t="shared" si="1146"/>
        <v>-1.2833333333333397</v>
      </c>
      <c r="T3219" s="5">
        <f t="shared" si="1147"/>
        <v>1.0909090909090928</v>
      </c>
      <c r="W3219" s="5">
        <f t="shared" si="1148"/>
        <v>-1</v>
      </c>
      <c r="X3219" s="4">
        <f t="shared" si="1149"/>
        <v>-1</v>
      </c>
      <c r="AE3219" s="4" t="e">
        <f t="shared" si="1150"/>
        <v>#DIV/0!</v>
      </c>
    </row>
    <row r="3220" spans="1:31" x14ac:dyDescent="0.25">
      <c r="A3220" s="9">
        <v>40804</v>
      </c>
      <c r="B3220" s="1" t="s">
        <v>51</v>
      </c>
      <c r="C3220" s="1" t="s">
        <v>47</v>
      </c>
      <c r="D3220" s="1">
        <v>13</v>
      </c>
      <c r="E3220" s="1">
        <v>23</v>
      </c>
      <c r="F3220">
        <f t="shared" si="1137"/>
        <v>0</v>
      </c>
      <c r="G3220">
        <f t="shared" si="1138"/>
        <v>1</v>
      </c>
      <c r="H3220" s="4">
        <v>2.35</v>
      </c>
      <c r="I3220" s="4">
        <v>1.6451612903225801</v>
      </c>
      <c r="L3220" s="18">
        <f t="shared" si="1139"/>
        <v>40</v>
      </c>
      <c r="M3220" s="18">
        <f t="shared" si="1140"/>
        <v>60</v>
      </c>
      <c r="N3220" s="18" t="e">
        <f t="shared" si="1141"/>
        <v>#DIV/0!</v>
      </c>
      <c r="O3220" s="18" t="e">
        <f t="shared" si="1142"/>
        <v>#DIV/0!</v>
      </c>
      <c r="P3220" s="4">
        <f t="shared" si="1143"/>
        <v>201109</v>
      </c>
      <c r="Q3220" s="23">
        <f t="shared" si="1144"/>
        <v>1.4284313725490201</v>
      </c>
      <c r="R3220" s="23">
        <f t="shared" si="1145"/>
        <v>-2.2907407407407421</v>
      </c>
      <c r="S3220" s="22">
        <f t="shared" si="1146"/>
        <v>-0.86230936819172199</v>
      </c>
      <c r="T3220" s="5">
        <f t="shared" si="1147"/>
        <v>0.70006863417982124</v>
      </c>
      <c r="W3220" s="5">
        <f t="shared" si="1148"/>
        <v>-1</v>
      </c>
      <c r="X3220" s="4">
        <f t="shared" si="1149"/>
        <v>-1</v>
      </c>
      <c r="AE3220" s="4" t="e">
        <f t="shared" si="1150"/>
        <v>#DIV/0!</v>
      </c>
    </row>
    <row r="3221" spans="1:31" x14ac:dyDescent="0.25">
      <c r="A3221" s="9">
        <v>40804</v>
      </c>
      <c r="B3221" s="1" t="s">
        <v>36</v>
      </c>
      <c r="C3221" s="1" t="s">
        <v>58</v>
      </c>
      <c r="D3221" s="1">
        <v>19</v>
      </c>
      <c r="E3221" s="1">
        <v>27</v>
      </c>
      <c r="F3221">
        <f t="shared" si="1137"/>
        <v>0</v>
      </c>
      <c r="G3221">
        <f t="shared" si="1138"/>
        <v>1</v>
      </c>
      <c r="H3221" s="4">
        <v>2.0499999999999998</v>
      </c>
      <c r="I3221" s="4">
        <v>1.8</v>
      </c>
      <c r="L3221" s="18">
        <f t="shared" si="1139"/>
        <v>40</v>
      </c>
      <c r="M3221" s="18">
        <f t="shared" si="1140"/>
        <v>55</v>
      </c>
      <c r="N3221" s="18" t="e">
        <f t="shared" si="1141"/>
        <v>#DIV/0!</v>
      </c>
      <c r="O3221" s="18" t="e">
        <f t="shared" si="1142"/>
        <v>#DIV/0!</v>
      </c>
      <c r="P3221" s="4">
        <f t="shared" si="1143"/>
        <v>201109</v>
      </c>
      <c r="Q3221" s="23">
        <f t="shared" si="1144"/>
        <v>1.1388888888888888</v>
      </c>
      <c r="R3221" s="23">
        <f t="shared" si="1145"/>
        <v>-2.2023809523809526</v>
      </c>
      <c r="S3221" s="22">
        <f t="shared" si="1146"/>
        <v>-1.0634920634920637</v>
      </c>
      <c r="T3221" s="5">
        <f t="shared" si="1147"/>
        <v>0.87804878048780499</v>
      </c>
      <c r="W3221" s="5">
        <f t="shared" si="1148"/>
        <v>-1</v>
      </c>
      <c r="X3221" s="4">
        <f t="shared" si="1149"/>
        <v>-1</v>
      </c>
      <c r="AE3221" s="4" t="e">
        <f t="shared" si="1150"/>
        <v>#DIV/0!</v>
      </c>
    </row>
    <row r="3222" spans="1:31" x14ac:dyDescent="0.25">
      <c r="A3222" s="9">
        <v>40804</v>
      </c>
      <c r="B3222" s="1" t="s">
        <v>33</v>
      </c>
      <c r="C3222" s="1" t="s">
        <v>49</v>
      </c>
      <c r="D3222" s="1">
        <v>48</v>
      </c>
      <c r="E3222" s="1">
        <v>3</v>
      </c>
      <c r="F3222">
        <f t="shared" si="1137"/>
        <v>1</v>
      </c>
      <c r="G3222">
        <f t="shared" si="1138"/>
        <v>0</v>
      </c>
      <c r="H3222" s="4">
        <v>1.3030303030303001</v>
      </c>
      <c r="I3222" s="4">
        <v>3.7</v>
      </c>
      <c r="L3222" s="18">
        <f t="shared" si="1139"/>
        <v>70</v>
      </c>
      <c r="M3222" s="18">
        <f t="shared" si="1140"/>
        <v>25</v>
      </c>
      <c r="N3222" s="18" t="e">
        <f t="shared" si="1141"/>
        <v>#DIV/0!</v>
      </c>
      <c r="O3222" s="18" t="e">
        <f t="shared" si="1142"/>
        <v>#DIV/0!</v>
      </c>
      <c r="P3222" s="4">
        <f t="shared" si="1143"/>
        <v>201109</v>
      </c>
      <c r="Q3222" s="23">
        <f t="shared" si="1144"/>
        <v>1.3030303030303001</v>
      </c>
      <c r="R3222" s="23">
        <f t="shared" si="1145"/>
        <v>-3.670370370370402</v>
      </c>
      <c r="S3222" s="22">
        <f t="shared" si="1146"/>
        <v>-2.3673400673401019</v>
      </c>
      <c r="T3222" s="5">
        <f t="shared" si="1147"/>
        <v>2.8395348837209369</v>
      </c>
      <c r="W3222" s="5">
        <f t="shared" si="1148"/>
        <v>0.3030303030303001</v>
      </c>
      <c r="X3222" s="4">
        <f t="shared" si="1149"/>
        <v>-1</v>
      </c>
      <c r="AE3222" s="4" t="e">
        <f t="shared" si="1150"/>
        <v>#DIV/0!</v>
      </c>
    </row>
    <row r="3223" spans="1:31" x14ac:dyDescent="0.25">
      <c r="A3223" s="9">
        <v>40804</v>
      </c>
      <c r="B3223" s="1" t="s">
        <v>35</v>
      </c>
      <c r="C3223" s="1" t="s">
        <v>44</v>
      </c>
      <c r="D3223" s="1">
        <v>24</v>
      </c>
      <c r="E3223" s="1">
        <v>22</v>
      </c>
      <c r="F3223">
        <f t="shared" si="1137"/>
        <v>1</v>
      </c>
      <c r="G3223">
        <f t="shared" si="1138"/>
        <v>0</v>
      </c>
      <c r="H3223" s="4">
        <v>1.5714285714285698</v>
      </c>
      <c r="I3223" s="4">
        <v>2.5499999999999998</v>
      </c>
      <c r="L3223" s="18">
        <f t="shared" si="1139"/>
        <v>60</v>
      </c>
      <c r="M3223" s="18">
        <f t="shared" si="1140"/>
        <v>35</v>
      </c>
      <c r="N3223" s="18" t="e">
        <f t="shared" si="1141"/>
        <v>#DIV/0!</v>
      </c>
      <c r="O3223" s="18" t="e">
        <f t="shared" si="1142"/>
        <v>#DIV/0!</v>
      </c>
      <c r="P3223" s="4">
        <f t="shared" si="1143"/>
        <v>201109</v>
      </c>
      <c r="Q3223" s="23">
        <f t="shared" si="1144"/>
        <v>1.5714285714285698</v>
      </c>
      <c r="R3223" s="23">
        <f t="shared" si="1145"/>
        <v>-2.3951612903225854</v>
      </c>
      <c r="S3223" s="22">
        <f t="shared" si="1146"/>
        <v>-0.82373271889401556</v>
      </c>
      <c r="T3223" s="5">
        <f t="shared" si="1147"/>
        <v>1.6227272727272744</v>
      </c>
      <c r="W3223" s="5">
        <f t="shared" si="1148"/>
        <v>0.57142857142856984</v>
      </c>
      <c r="X3223" s="4">
        <f t="shared" si="1149"/>
        <v>-1</v>
      </c>
      <c r="AE3223" s="4" t="e">
        <f t="shared" si="1150"/>
        <v>#DIV/0!</v>
      </c>
    </row>
    <row r="3224" spans="1:31" x14ac:dyDescent="0.25">
      <c r="A3224" s="9">
        <v>40804</v>
      </c>
      <c r="B3224" s="1" t="s">
        <v>40</v>
      </c>
      <c r="C3224" s="1" t="s">
        <v>62</v>
      </c>
      <c r="D3224" s="1">
        <v>23</v>
      </c>
      <c r="E3224" s="1">
        <v>30</v>
      </c>
      <c r="F3224">
        <f t="shared" si="1137"/>
        <v>0</v>
      </c>
      <c r="G3224">
        <f t="shared" si="1138"/>
        <v>1</v>
      </c>
      <c r="H3224" s="4">
        <v>5.5</v>
      </c>
      <c r="I3224" s="4">
        <v>1.15384615384615</v>
      </c>
      <c r="L3224" s="18">
        <f t="shared" si="1139"/>
        <v>10</v>
      </c>
      <c r="M3224" s="18">
        <f t="shared" si="1140"/>
        <v>85</v>
      </c>
      <c r="N3224" s="18" t="e">
        <f t="shared" si="1141"/>
        <v>#DIV/0!</v>
      </c>
      <c r="O3224" s="18" t="e">
        <f t="shared" si="1142"/>
        <v>#DIV/0!</v>
      </c>
      <c r="P3224" s="4">
        <f t="shared" si="1143"/>
        <v>201109</v>
      </c>
      <c r="Q3224" s="23">
        <f t="shared" si="1144"/>
        <v>4.7666666666666826</v>
      </c>
      <c r="R3224" s="23">
        <f t="shared" si="1145"/>
        <v>-6.7222222222223857</v>
      </c>
      <c r="S3224" s="22">
        <f t="shared" si="1146"/>
        <v>-1.9555555555557032</v>
      </c>
      <c r="T3224" s="5">
        <f t="shared" si="1147"/>
        <v>0.2097902097902091</v>
      </c>
      <c r="W3224" s="5">
        <f t="shared" si="1148"/>
        <v>-1</v>
      </c>
      <c r="X3224" s="4">
        <f t="shared" si="1149"/>
        <v>-1</v>
      </c>
      <c r="AE3224" s="4" t="e">
        <f t="shared" si="1150"/>
        <v>#DIV/0!</v>
      </c>
    </row>
    <row r="3225" spans="1:31" x14ac:dyDescent="0.25">
      <c r="A3225" s="9">
        <v>40804</v>
      </c>
      <c r="B3225" s="1" t="s">
        <v>46</v>
      </c>
      <c r="C3225" s="1" t="s">
        <v>54</v>
      </c>
      <c r="D3225" s="1">
        <v>38</v>
      </c>
      <c r="E3225" s="1">
        <v>35</v>
      </c>
      <c r="F3225">
        <f t="shared" si="1137"/>
        <v>1</v>
      </c>
      <c r="G3225">
        <f t="shared" si="1138"/>
        <v>0</v>
      </c>
      <c r="H3225" s="4">
        <v>1.5</v>
      </c>
      <c r="I3225" s="4">
        <v>2.75</v>
      </c>
      <c r="L3225" s="18">
        <f t="shared" si="1139"/>
        <v>60</v>
      </c>
      <c r="M3225" s="18">
        <f t="shared" si="1140"/>
        <v>35</v>
      </c>
      <c r="N3225" s="18" t="e">
        <f t="shared" si="1141"/>
        <v>#DIV/0!</v>
      </c>
      <c r="O3225" s="18" t="e">
        <f t="shared" si="1142"/>
        <v>#DIV/0!</v>
      </c>
      <c r="P3225" s="4">
        <f t="shared" si="1143"/>
        <v>201109</v>
      </c>
      <c r="Q3225" s="23">
        <f t="shared" si="1144"/>
        <v>1.5</v>
      </c>
      <c r="R3225" s="23">
        <f t="shared" si="1145"/>
        <v>-2.5714285714285712</v>
      </c>
      <c r="S3225" s="22">
        <f t="shared" si="1146"/>
        <v>-1.0714285714285712</v>
      </c>
      <c r="T3225" s="5">
        <f t="shared" si="1147"/>
        <v>1.8333333333333333</v>
      </c>
      <c r="W3225" s="5">
        <f t="shared" si="1148"/>
        <v>0.5</v>
      </c>
      <c r="X3225" s="4">
        <f t="shared" si="1149"/>
        <v>-1</v>
      </c>
      <c r="AE3225" s="4" t="e">
        <f t="shared" si="1150"/>
        <v>#DIV/0!</v>
      </c>
    </row>
    <row r="3226" spans="1:31" x14ac:dyDescent="0.25">
      <c r="A3226" s="9">
        <v>40804</v>
      </c>
      <c r="B3226" s="1" t="s">
        <v>41</v>
      </c>
      <c r="C3226" s="1" t="s">
        <v>55</v>
      </c>
      <c r="D3226" s="1">
        <v>35</v>
      </c>
      <c r="E3226" s="1">
        <v>31</v>
      </c>
      <c r="F3226">
        <f t="shared" si="1137"/>
        <v>1</v>
      </c>
      <c r="G3226">
        <f t="shared" si="1138"/>
        <v>0</v>
      </c>
      <c r="H3226" s="4">
        <v>2.2000000000000002</v>
      </c>
      <c r="I3226" s="4">
        <v>1.71428571428571</v>
      </c>
      <c r="L3226" s="18">
        <f t="shared" si="1139"/>
        <v>40</v>
      </c>
      <c r="M3226" s="18">
        <f t="shared" si="1140"/>
        <v>55</v>
      </c>
      <c r="N3226" s="18" t="e">
        <f t="shared" si="1141"/>
        <v>#DIV/0!</v>
      </c>
      <c r="O3226" s="18" t="e">
        <f t="shared" si="1142"/>
        <v>#DIV/0!</v>
      </c>
      <c r="P3226" s="4">
        <f t="shared" si="1143"/>
        <v>201109</v>
      </c>
      <c r="Q3226" s="23">
        <f t="shared" si="1144"/>
        <v>2.2000000000000002</v>
      </c>
      <c r="R3226" s="23">
        <f t="shared" si="1145"/>
        <v>-2.2333333333333414</v>
      </c>
      <c r="S3226" s="22">
        <f t="shared" si="1146"/>
        <v>-3.3333333333341209E-2</v>
      </c>
      <c r="T3226" s="5">
        <f t="shared" si="1147"/>
        <v>0.77922077922077715</v>
      </c>
      <c r="W3226" s="5">
        <f t="shared" si="1148"/>
        <v>1.2000000000000002</v>
      </c>
      <c r="X3226" s="4">
        <f t="shared" si="1149"/>
        <v>-1</v>
      </c>
      <c r="AE3226" s="4" t="e">
        <f t="shared" si="1150"/>
        <v>#DIV/0!</v>
      </c>
    </row>
    <row r="3227" spans="1:31" x14ac:dyDescent="0.25">
      <c r="A3227" s="9">
        <v>40798</v>
      </c>
      <c r="B3227" s="1" t="s">
        <v>51</v>
      </c>
      <c r="C3227" s="1" t="s">
        <v>52</v>
      </c>
      <c r="D3227" s="1">
        <v>24</v>
      </c>
      <c r="E3227" s="1">
        <v>38</v>
      </c>
      <c r="F3227">
        <f t="shared" si="1137"/>
        <v>0</v>
      </c>
      <c r="G3227">
        <f t="shared" si="1138"/>
        <v>1</v>
      </c>
      <c r="H3227" s="4">
        <v>4</v>
      </c>
      <c r="I3227" s="4">
        <v>1.2777777777777799</v>
      </c>
      <c r="L3227" s="18">
        <f t="shared" si="1139"/>
        <v>20</v>
      </c>
      <c r="M3227" s="18">
        <f t="shared" si="1140"/>
        <v>75</v>
      </c>
      <c r="N3227" s="18" t="e">
        <f t="shared" si="1141"/>
        <v>#DIV/0!</v>
      </c>
      <c r="O3227" s="18" t="e">
        <f t="shared" si="1142"/>
        <v>#DIV/0!</v>
      </c>
      <c r="P3227" s="4">
        <f t="shared" si="1143"/>
        <v>201109</v>
      </c>
      <c r="Q3227" s="23">
        <f t="shared" si="1144"/>
        <v>3.1304347826086905</v>
      </c>
      <c r="R3227" s="23">
        <f t="shared" si="1145"/>
        <v>-3.933333333333306</v>
      </c>
      <c r="S3227" s="22">
        <f t="shared" si="1146"/>
        <v>-0.80289855072461558</v>
      </c>
      <c r="T3227" s="5">
        <f t="shared" si="1147"/>
        <v>0.31944444444444497</v>
      </c>
      <c r="W3227" s="5">
        <f t="shared" si="1148"/>
        <v>-1</v>
      </c>
      <c r="X3227" s="4">
        <f t="shared" si="1149"/>
        <v>-1</v>
      </c>
      <c r="AE3227" s="4" t="e">
        <f t="shared" si="1150"/>
        <v>#DIV/0!</v>
      </c>
    </row>
    <row r="3228" spans="1:31" x14ac:dyDescent="0.25">
      <c r="A3228" s="9">
        <v>40798</v>
      </c>
      <c r="B3228" s="1" t="s">
        <v>35</v>
      </c>
      <c r="C3228" s="1" t="s">
        <v>54</v>
      </c>
      <c r="D3228" s="1">
        <v>20</v>
      </c>
      <c r="E3228" s="1">
        <v>23</v>
      </c>
      <c r="F3228">
        <f t="shared" si="1137"/>
        <v>0</v>
      </c>
      <c r="G3228">
        <f t="shared" si="1138"/>
        <v>1</v>
      </c>
      <c r="H3228" s="4">
        <v>1.5714285714285698</v>
      </c>
      <c r="I3228" s="4">
        <v>2.5499999999999998</v>
      </c>
      <c r="L3228" s="18">
        <f t="shared" si="1139"/>
        <v>60</v>
      </c>
      <c r="M3228" s="18">
        <f t="shared" si="1140"/>
        <v>35</v>
      </c>
      <c r="N3228" s="18" t="e">
        <f t="shared" si="1141"/>
        <v>#DIV/0!</v>
      </c>
      <c r="O3228" s="18" t="e">
        <f t="shared" si="1142"/>
        <v>#DIV/0!</v>
      </c>
      <c r="P3228" s="4">
        <f t="shared" si="1143"/>
        <v>201109</v>
      </c>
      <c r="Q3228" s="23">
        <f t="shared" si="1144"/>
        <v>0.61624649859943925</v>
      </c>
      <c r="R3228" s="23">
        <f t="shared" si="1145"/>
        <v>-2.3951612903225854</v>
      </c>
      <c r="S3228" s="22">
        <f t="shared" si="1146"/>
        <v>-1.778914791723146</v>
      </c>
      <c r="T3228" s="5">
        <f t="shared" si="1147"/>
        <v>1.6227272727272744</v>
      </c>
      <c r="W3228" s="5">
        <f t="shared" si="1148"/>
        <v>-1</v>
      </c>
      <c r="X3228" s="4">
        <f t="shared" si="1149"/>
        <v>-1</v>
      </c>
      <c r="AE3228" s="4" t="e">
        <f t="shared" si="1150"/>
        <v>#DIV/0!</v>
      </c>
    </row>
    <row r="3229" spans="1:31" x14ac:dyDescent="0.25">
      <c r="A3229" s="9">
        <v>40797</v>
      </c>
      <c r="B3229" s="1" t="s">
        <v>48</v>
      </c>
      <c r="C3229" s="1" t="s">
        <v>34</v>
      </c>
      <c r="D3229" s="1">
        <v>28</v>
      </c>
      <c r="E3229" s="1">
        <v>14</v>
      </c>
      <c r="F3229">
        <f t="shared" si="1137"/>
        <v>1</v>
      </c>
      <c r="G3229">
        <f t="shared" si="1138"/>
        <v>0</v>
      </c>
      <c r="H3229" s="4">
        <v>2</v>
      </c>
      <c r="I3229" s="4">
        <v>1.8333333333333299</v>
      </c>
      <c r="L3229" s="18">
        <f t="shared" si="1139"/>
        <v>50</v>
      </c>
      <c r="M3229" s="18">
        <f t="shared" si="1140"/>
        <v>50</v>
      </c>
      <c r="N3229" s="18" t="e">
        <f t="shared" si="1141"/>
        <v>#DIV/0!</v>
      </c>
      <c r="O3229" s="18" t="e">
        <f t="shared" si="1142"/>
        <v>#DIV/0!</v>
      </c>
      <c r="P3229" s="4">
        <f t="shared" si="1143"/>
        <v>201109</v>
      </c>
      <c r="Q3229" s="23">
        <f t="shared" si="1144"/>
        <v>2</v>
      </c>
      <c r="R3229" s="23">
        <f t="shared" si="1145"/>
        <v>-2.2000000000000046</v>
      </c>
      <c r="S3229" s="22">
        <f t="shared" si="1146"/>
        <v>-0.20000000000000462</v>
      </c>
      <c r="T3229" s="5">
        <f t="shared" si="1147"/>
        <v>0.91666666666666496</v>
      </c>
      <c r="W3229" s="5">
        <f t="shared" si="1148"/>
        <v>1</v>
      </c>
      <c r="X3229" s="4">
        <f t="shared" si="1149"/>
        <v>-1</v>
      </c>
      <c r="AE3229" s="4" t="e">
        <f t="shared" si="1150"/>
        <v>#DIV/0!</v>
      </c>
    </row>
    <row r="3230" spans="1:31" x14ac:dyDescent="0.25">
      <c r="A3230" s="9">
        <v>40797</v>
      </c>
      <c r="B3230" s="1" t="s">
        <v>39</v>
      </c>
      <c r="C3230" s="1" t="s">
        <v>33</v>
      </c>
      <c r="D3230" s="1">
        <v>20</v>
      </c>
      <c r="E3230" s="1">
        <v>27</v>
      </c>
      <c r="F3230">
        <f t="shared" si="1137"/>
        <v>0</v>
      </c>
      <c r="G3230">
        <f t="shared" si="1138"/>
        <v>1</v>
      </c>
      <c r="H3230" s="4">
        <v>1.8</v>
      </c>
      <c r="I3230" s="4">
        <v>2.0499999999999998</v>
      </c>
      <c r="L3230" s="18">
        <f t="shared" si="1139"/>
        <v>50</v>
      </c>
      <c r="M3230" s="18">
        <f t="shared" si="1140"/>
        <v>45</v>
      </c>
      <c r="N3230" s="18" t="e">
        <f t="shared" si="1141"/>
        <v>#DIV/0!</v>
      </c>
      <c r="O3230" s="18" t="e">
        <f t="shared" si="1142"/>
        <v>#DIV/0!</v>
      </c>
      <c r="P3230" s="4">
        <f t="shared" si="1143"/>
        <v>201109</v>
      </c>
      <c r="Q3230" s="23">
        <f t="shared" si="1144"/>
        <v>0.87804878048780499</v>
      </c>
      <c r="R3230" s="23">
        <f t="shared" si="1145"/>
        <v>-2.2023809523809526</v>
      </c>
      <c r="S3230" s="22">
        <f t="shared" si="1146"/>
        <v>-1.3243321718931476</v>
      </c>
      <c r="T3230" s="5">
        <f t="shared" si="1147"/>
        <v>1.1388888888888888</v>
      </c>
      <c r="W3230" s="5">
        <f t="shared" si="1148"/>
        <v>-1</v>
      </c>
      <c r="X3230" s="4">
        <f t="shared" si="1149"/>
        <v>-1</v>
      </c>
      <c r="AE3230" s="4" t="e">
        <f t="shared" si="1150"/>
        <v>#DIV/0!</v>
      </c>
    </row>
    <row r="3231" spans="1:31" x14ac:dyDescent="0.25">
      <c r="A3231" s="9">
        <v>40797</v>
      </c>
      <c r="B3231" s="1" t="s">
        <v>59</v>
      </c>
      <c r="C3231" s="1" t="s">
        <v>55</v>
      </c>
      <c r="D3231" s="1">
        <v>13</v>
      </c>
      <c r="E3231" s="1">
        <v>31</v>
      </c>
      <c r="F3231">
        <f t="shared" si="1137"/>
        <v>0</v>
      </c>
      <c r="G3231">
        <f t="shared" si="1138"/>
        <v>1</v>
      </c>
      <c r="H3231" s="4">
        <v>2.8</v>
      </c>
      <c r="I3231" s="4">
        <v>1.47619047619048</v>
      </c>
      <c r="L3231" s="18">
        <f t="shared" si="1139"/>
        <v>30</v>
      </c>
      <c r="M3231" s="18">
        <f t="shared" si="1140"/>
        <v>65</v>
      </c>
      <c r="N3231" s="18" t="e">
        <f t="shared" si="1141"/>
        <v>#DIV/0!</v>
      </c>
      <c r="O3231" s="18" t="e">
        <f t="shared" si="1142"/>
        <v>#DIV/0!</v>
      </c>
      <c r="P3231" s="4">
        <f t="shared" si="1143"/>
        <v>201109</v>
      </c>
      <c r="Q3231" s="23">
        <f t="shared" si="1144"/>
        <v>1.8967741935483819</v>
      </c>
      <c r="R3231" s="23">
        <f t="shared" si="1145"/>
        <v>-2.6555555555555381</v>
      </c>
      <c r="S3231" s="22">
        <f t="shared" si="1146"/>
        <v>-0.75878136200715618</v>
      </c>
      <c r="T3231" s="5">
        <f t="shared" si="1147"/>
        <v>0.52721088435374286</v>
      </c>
      <c r="W3231" s="5">
        <f t="shared" si="1148"/>
        <v>-1</v>
      </c>
      <c r="X3231" s="4">
        <f t="shared" si="1149"/>
        <v>-1</v>
      </c>
      <c r="AE3231" s="4" t="e">
        <f t="shared" si="1150"/>
        <v>#DIV/0!</v>
      </c>
    </row>
    <row r="3232" spans="1:31" x14ac:dyDescent="0.25">
      <c r="A3232" s="9">
        <v>40797</v>
      </c>
      <c r="B3232" s="1" t="s">
        <v>38</v>
      </c>
      <c r="C3232" s="1" t="s">
        <v>61</v>
      </c>
      <c r="D3232" s="1">
        <v>33</v>
      </c>
      <c r="E3232" s="1">
        <v>17</v>
      </c>
      <c r="F3232">
        <f t="shared" si="1137"/>
        <v>1</v>
      </c>
      <c r="G3232">
        <f t="shared" si="1138"/>
        <v>0</v>
      </c>
      <c r="H3232" s="4">
        <v>1.4</v>
      </c>
      <c r="I3232" s="4">
        <v>3.1</v>
      </c>
      <c r="L3232" s="18">
        <f t="shared" si="1139"/>
        <v>70</v>
      </c>
      <c r="M3232" s="18">
        <f t="shared" si="1140"/>
        <v>30</v>
      </c>
      <c r="N3232" s="18" t="e">
        <f t="shared" si="1141"/>
        <v>#DIV/0!</v>
      </c>
      <c r="O3232" s="18" t="e">
        <f t="shared" si="1142"/>
        <v>#DIV/0!</v>
      </c>
      <c r="P3232" s="4">
        <f t="shared" si="1143"/>
        <v>201109</v>
      </c>
      <c r="Q3232" s="23">
        <f t="shared" si="1144"/>
        <v>1.4</v>
      </c>
      <c r="R3232" s="23">
        <f t="shared" si="1145"/>
        <v>-2.9761904761904767</v>
      </c>
      <c r="S3232" s="22">
        <f t="shared" si="1146"/>
        <v>-1.5761904761904768</v>
      </c>
      <c r="T3232" s="5">
        <f t="shared" si="1147"/>
        <v>2.2142857142857144</v>
      </c>
      <c r="W3232" s="5">
        <f t="shared" si="1148"/>
        <v>0.39999999999999991</v>
      </c>
      <c r="X3232" s="4">
        <f t="shared" si="1149"/>
        <v>-1</v>
      </c>
      <c r="AE3232" s="4" t="e">
        <f t="shared" si="1150"/>
        <v>#DIV/0!</v>
      </c>
    </row>
    <row r="3233" spans="1:31" x14ac:dyDescent="0.25">
      <c r="A3233" s="9">
        <v>40797</v>
      </c>
      <c r="B3233" s="1" t="s">
        <v>64</v>
      </c>
      <c r="C3233" s="1" t="s">
        <v>60</v>
      </c>
      <c r="D3233" s="1">
        <v>24</v>
      </c>
      <c r="E3233" s="1">
        <v>17</v>
      </c>
      <c r="F3233">
        <f t="shared" si="1137"/>
        <v>1</v>
      </c>
      <c r="G3233">
        <f t="shared" si="1138"/>
        <v>0</v>
      </c>
      <c r="H3233" s="4">
        <v>1.2222222222222201</v>
      </c>
      <c r="I3233" s="4">
        <v>4.5</v>
      </c>
      <c r="L3233" s="18">
        <f t="shared" si="1139"/>
        <v>80</v>
      </c>
      <c r="M3233" s="18">
        <f t="shared" si="1140"/>
        <v>20</v>
      </c>
      <c r="N3233" s="18" t="e">
        <f t="shared" si="1141"/>
        <v>#DIV/0!</v>
      </c>
      <c r="O3233" s="18" t="e">
        <f t="shared" si="1142"/>
        <v>#DIV/0!</v>
      </c>
      <c r="P3233" s="4">
        <f t="shared" si="1143"/>
        <v>201109</v>
      </c>
      <c r="Q3233" s="23">
        <f t="shared" si="1144"/>
        <v>1.2222222222222201</v>
      </c>
      <c r="R3233" s="23">
        <f t="shared" si="1145"/>
        <v>-4.7857142857143282</v>
      </c>
      <c r="S3233" s="22">
        <f t="shared" si="1146"/>
        <v>-3.5634920634921081</v>
      </c>
      <c r="T3233" s="5">
        <f t="shared" si="1147"/>
        <v>3.6818181818181883</v>
      </c>
      <c r="W3233" s="5">
        <f t="shared" si="1148"/>
        <v>0.2222222222222201</v>
      </c>
      <c r="X3233" s="4">
        <f t="shared" si="1149"/>
        <v>-1</v>
      </c>
      <c r="AE3233" s="4" t="e">
        <f t="shared" si="1150"/>
        <v>#DIV/0!</v>
      </c>
    </row>
    <row r="3234" spans="1:31" x14ac:dyDescent="0.25">
      <c r="A3234" s="9">
        <v>40797</v>
      </c>
      <c r="B3234" s="1" t="s">
        <v>53</v>
      </c>
      <c r="C3234" s="1" t="s">
        <v>37</v>
      </c>
      <c r="D3234" s="1">
        <v>27</v>
      </c>
      <c r="E3234" s="1">
        <v>24</v>
      </c>
      <c r="F3234">
        <f t="shared" si="1137"/>
        <v>1</v>
      </c>
      <c r="G3234">
        <f t="shared" si="1138"/>
        <v>0</v>
      </c>
      <c r="H3234" s="4">
        <v>1.3333333333333299</v>
      </c>
      <c r="I3234" s="4">
        <v>3.5</v>
      </c>
      <c r="L3234" s="18">
        <f t="shared" si="1139"/>
        <v>70</v>
      </c>
      <c r="M3234" s="18">
        <f t="shared" si="1140"/>
        <v>25</v>
      </c>
      <c r="N3234" s="18" t="e">
        <f t="shared" si="1141"/>
        <v>#DIV/0!</v>
      </c>
      <c r="O3234" s="18" t="e">
        <f t="shared" si="1142"/>
        <v>#DIV/0!</v>
      </c>
      <c r="P3234" s="4">
        <f t="shared" si="1143"/>
        <v>201109</v>
      </c>
      <c r="Q3234" s="23">
        <f t="shared" si="1144"/>
        <v>1.3333333333333299</v>
      </c>
      <c r="R3234" s="23">
        <f t="shared" si="1145"/>
        <v>-3.4000000000000306</v>
      </c>
      <c r="S3234" s="22">
        <f t="shared" si="1146"/>
        <v>-2.0666666666667006</v>
      </c>
      <c r="T3234" s="5">
        <f t="shared" si="1147"/>
        <v>2.6250000000000067</v>
      </c>
      <c r="W3234" s="5">
        <f t="shared" si="1148"/>
        <v>0.33333333333332993</v>
      </c>
      <c r="X3234" s="4">
        <f t="shared" si="1149"/>
        <v>-1</v>
      </c>
      <c r="AE3234" s="4" t="e">
        <f t="shared" si="1150"/>
        <v>#DIV/0!</v>
      </c>
    </row>
    <row r="3235" spans="1:31" x14ac:dyDescent="0.25">
      <c r="A3235" s="9">
        <v>40797</v>
      </c>
      <c r="B3235" s="1" t="s">
        <v>49</v>
      </c>
      <c r="C3235" s="1" t="s">
        <v>46</v>
      </c>
      <c r="D3235" s="1">
        <v>7</v>
      </c>
      <c r="E3235" s="1">
        <v>41</v>
      </c>
      <c r="F3235">
        <f t="shared" si="1137"/>
        <v>0</v>
      </c>
      <c r="G3235">
        <f t="shared" si="1138"/>
        <v>1</v>
      </c>
      <c r="H3235" s="4">
        <v>1.47619047619048</v>
      </c>
      <c r="I3235" s="4">
        <v>2.8</v>
      </c>
      <c r="L3235" s="18">
        <f t="shared" si="1139"/>
        <v>60</v>
      </c>
      <c r="M3235" s="18">
        <f t="shared" si="1140"/>
        <v>35</v>
      </c>
      <c r="N3235" s="18" t="e">
        <f t="shared" si="1141"/>
        <v>#DIV/0!</v>
      </c>
      <c r="O3235" s="18" t="e">
        <f t="shared" si="1142"/>
        <v>#DIV/0!</v>
      </c>
      <c r="P3235" s="4">
        <f t="shared" si="1143"/>
        <v>201109</v>
      </c>
      <c r="Q3235" s="23">
        <f t="shared" si="1144"/>
        <v>0.52721088435374286</v>
      </c>
      <c r="R3235" s="23">
        <f t="shared" si="1145"/>
        <v>-2.6555555555555381</v>
      </c>
      <c r="S3235" s="22">
        <f t="shared" si="1146"/>
        <v>-2.1283446712017953</v>
      </c>
      <c r="T3235" s="5">
        <f t="shared" si="1147"/>
        <v>1.8967741935483819</v>
      </c>
      <c r="W3235" s="5">
        <f t="shared" si="1148"/>
        <v>-1</v>
      </c>
      <c r="X3235" s="4">
        <f t="shared" si="1149"/>
        <v>-1</v>
      </c>
      <c r="AE3235" s="4" t="e">
        <f t="shared" si="1150"/>
        <v>#DIV/0!</v>
      </c>
    </row>
    <row r="3236" spans="1:31" x14ac:dyDescent="0.25">
      <c r="A3236" s="9">
        <v>40797</v>
      </c>
      <c r="B3236" s="1" t="s">
        <v>56</v>
      </c>
      <c r="C3236" s="1" t="s">
        <v>50</v>
      </c>
      <c r="D3236" s="1">
        <v>16</v>
      </c>
      <c r="E3236" s="1">
        <v>14</v>
      </c>
      <c r="F3236">
        <f t="shared" si="1137"/>
        <v>1</v>
      </c>
      <c r="G3236">
        <f t="shared" si="1138"/>
        <v>0</v>
      </c>
      <c r="H3236" s="4">
        <v>2</v>
      </c>
      <c r="I3236" s="4">
        <v>1.8333333333333299</v>
      </c>
      <c r="L3236" s="18">
        <f t="shared" si="1139"/>
        <v>50</v>
      </c>
      <c r="M3236" s="18">
        <f t="shared" si="1140"/>
        <v>50</v>
      </c>
      <c r="N3236" s="18" t="e">
        <f t="shared" si="1141"/>
        <v>#DIV/0!</v>
      </c>
      <c r="O3236" s="18" t="e">
        <f t="shared" si="1142"/>
        <v>#DIV/0!</v>
      </c>
      <c r="P3236" s="4">
        <f t="shared" si="1143"/>
        <v>201109</v>
      </c>
      <c r="Q3236" s="23">
        <f t="shared" si="1144"/>
        <v>2</v>
      </c>
      <c r="R3236" s="23">
        <f t="shared" si="1145"/>
        <v>-2.2000000000000046</v>
      </c>
      <c r="S3236" s="22">
        <f t="shared" si="1146"/>
        <v>-0.20000000000000462</v>
      </c>
      <c r="T3236" s="5">
        <f t="shared" si="1147"/>
        <v>0.91666666666666496</v>
      </c>
      <c r="W3236" s="5">
        <f t="shared" si="1148"/>
        <v>1</v>
      </c>
      <c r="X3236" s="4">
        <f t="shared" si="1149"/>
        <v>-1</v>
      </c>
      <c r="AE3236" s="4" t="e">
        <f t="shared" si="1150"/>
        <v>#DIV/0!</v>
      </c>
    </row>
    <row r="3237" spans="1:31" x14ac:dyDescent="0.25">
      <c r="A3237" s="9">
        <v>40797</v>
      </c>
      <c r="B3237" s="1" t="s">
        <v>47</v>
      </c>
      <c r="C3237" s="1" t="s">
        <v>36</v>
      </c>
      <c r="D3237" s="1">
        <v>34</v>
      </c>
      <c r="E3237" s="1">
        <v>7</v>
      </c>
      <c r="F3237">
        <f t="shared" si="1137"/>
        <v>1</v>
      </c>
      <c r="G3237">
        <f t="shared" si="1138"/>
        <v>0</v>
      </c>
      <c r="H3237" s="4">
        <v>1.22727272727273</v>
      </c>
      <c r="I3237" s="4">
        <v>4.3</v>
      </c>
      <c r="L3237" s="18">
        <f t="shared" si="1139"/>
        <v>80</v>
      </c>
      <c r="M3237" s="18">
        <f t="shared" si="1140"/>
        <v>20</v>
      </c>
      <c r="N3237" s="18" t="e">
        <f t="shared" si="1141"/>
        <v>#DIV/0!</v>
      </c>
      <c r="O3237" s="18" t="e">
        <f t="shared" si="1142"/>
        <v>#DIV/0!</v>
      </c>
      <c r="P3237" s="4">
        <f t="shared" si="1143"/>
        <v>201109</v>
      </c>
      <c r="Q3237" s="23">
        <f t="shared" si="1144"/>
        <v>1.22727272727273</v>
      </c>
      <c r="R3237" s="23">
        <f t="shared" si="1145"/>
        <v>-4.7030303030302507</v>
      </c>
      <c r="S3237" s="22">
        <f t="shared" si="1146"/>
        <v>-3.4757575757575205</v>
      </c>
      <c r="T3237" s="5">
        <f t="shared" si="1147"/>
        <v>3.503703703703696</v>
      </c>
      <c r="W3237" s="5">
        <f t="shared" si="1148"/>
        <v>0.22727272727272996</v>
      </c>
      <c r="X3237" s="4">
        <f t="shared" si="1149"/>
        <v>-1</v>
      </c>
      <c r="AE3237" s="4" t="e">
        <f t="shared" si="1150"/>
        <v>#DIV/0!</v>
      </c>
    </row>
    <row r="3238" spans="1:31" x14ac:dyDescent="0.25">
      <c r="A3238" s="9">
        <v>40797</v>
      </c>
      <c r="B3238" s="1" t="s">
        <v>58</v>
      </c>
      <c r="C3238" s="1" t="s">
        <v>44</v>
      </c>
      <c r="D3238" s="1">
        <v>17</v>
      </c>
      <c r="E3238" s="1">
        <v>27</v>
      </c>
      <c r="F3238">
        <f t="shared" si="1137"/>
        <v>0</v>
      </c>
      <c r="G3238">
        <f t="shared" si="1138"/>
        <v>1</v>
      </c>
      <c r="H3238" s="4">
        <v>1.3125</v>
      </c>
      <c r="I3238" s="4">
        <v>3.6</v>
      </c>
      <c r="L3238" s="18">
        <f t="shared" si="1139"/>
        <v>70</v>
      </c>
      <c r="M3238" s="18">
        <f t="shared" si="1140"/>
        <v>25</v>
      </c>
      <c r="N3238" s="18" t="e">
        <f t="shared" si="1141"/>
        <v>#DIV/0!</v>
      </c>
      <c r="O3238" s="18" t="e">
        <f t="shared" si="1142"/>
        <v>#DIV/0!</v>
      </c>
      <c r="P3238" s="4">
        <f t="shared" si="1143"/>
        <v>201109</v>
      </c>
      <c r="Q3238" s="23">
        <f t="shared" si="1144"/>
        <v>0.36458333333333331</v>
      </c>
      <c r="R3238" s="23">
        <f t="shared" si="1145"/>
        <v>-3.5846153846153848</v>
      </c>
      <c r="S3238" s="22">
        <f t="shared" si="1146"/>
        <v>-3.2200320512820513</v>
      </c>
      <c r="T3238" s="5">
        <f t="shared" si="1147"/>
        <v>2.7428571428571429</v>
      </c>
      <c r="W3238" s="5">
        <f t="shared" si="1148"/>
        <v>-1</v>
      </c>
      <c r="X3238" s="4">
        <f t="shared" si="1149"/>
        <v>-1</v>
      </c>
      <c r="AE3238" s="4" t="e">
        <f t="shared" si="1150"/>
        <v>#DIV/0!</v>
      </c>
    </row>
    <row r="3239" spans="1:31" x14ac:dyDescent="0.25">
      <c r="A3239" s="9">
        <v>40797</v>
      </c>
      <c r="B3239" s="1" t="s">
        <v>45</v>
      </c>
      <c r="C3239" s="1" t="s">
        <v>41</v>
      </c>
      <c r="D3239" s="1">
        <v>30</v>
      </c>
      <c r="E3239" s="1">
        <v>12</v>
      </c>
      <c r="F3239">
        <f t="shared" si="1137"/>
        <v>1</v>
      </c>
      <c r="G3239">
        <f t="shared" si="1138"/>
        <v>0</v>
      </c>
      <c r="H3239" s="4">
        <v>2.0499999999999998</v>
      </c>
      <c r="I3239" s="4">
        <v>1.8</v>
      </c>
      <c r="L3239" s="18">
        <f t="shared" si="1139"/>
        <v>40</v>
      </c>
      <c r="M3239" s="18">
        <f t="shared" si="1140"/>
        <v>55</v>
      </c>
      <c r="N3239" s="18" t="e">
        <f t="shared" si="1141"/>
        <v>#DIV/0!</v>
      </c>
      <c r="O3239" s="18" t="e">
        <f t="shared" si="1142"/>
        <v>#DIV/0!</v>
      </c>
      <c r="P3239" s="4">
        <f t="shared" si="1143"/>
        <v>201109</v>
      </c>
      <c r="Q3239" s="23">
        <f t="shared" si="1144"/>
        <v>2.0499999999999998</v>
      </c>
      <c r="R3239" s="23">
        <f t="shared" si="1145"/>
        <v>-2.2023809523809526</v>
      </c>
      <c r="S3239" s="22">
        <f t="shared" si="1146"/>
        <v>-0.15238095238095273</v>
      </c>
      <c r="T3239" s="5">
        <f t="shared" si="1147"/>
        <v>0.87804878048780499</v>
      </c>
      <c r="W3239" s="5">
        <f t="shared" si="1148"/>
        <v>1.0499999999999998</v>
      </c>
      <c r="X3239" s="4">
        <f t="shared" si="1149"/>
        <v>-1</v>
      </c>
      <c r="AE3239" s="4" t="e">
        <f t="shared" si="1150"/>
        <v>#DIV/0!</v>
      </c>
    </row>
    <row r="3240" spans="1:31" x14ac:dyDescent="0.25">
      <c r="A3240" s="9">
        <v>40797</v>
      </c>
      <c r="B3240" s="1" t="s">
        <v>43</v>
      </c>
      <c r="C3240" s="1" t="s">
        <v>57</v>
      </c>
      <c r="D3240" s="1">
        <v>35</v>
      </c>
      <c r="E3240" s="1">
        <v>7</v>
      </c>
      <c r="F3240">
        <f t="shared" si="1137"/>
        <v>1</v>
      </c>
      <c r="G3240">
        <f t="shared" si="1138"/>
        <v>0</v>
      </c>
      <c r="H3240" s="4">
        <v>1.8</v>
      </c>
      <c r="I3240" s="4">
        <v>2.0499999999999998</v>
      </c>
      <c r="L3240" s="18">
        <f t="shared" si="1139"/>
        <v>50</v>
      </c>
      <c r="M3240" s="18">
        <f t="shared" si="1140"/>
        <v>45</v>
      </c>
      <c r="N3240" s="18" t="e">
        <f t="shared" si="1141"/>
        <v>#DIV/0!</v>
      </c>
      <c r="O3240" s="18" t="e">
        <f t="shared" si="1142"/>
        <v>#DIV/0!</v>
      </c>
      <c r="P3240" s="4">
        <f t="shared" si="1143"/>
        <v>201109</v>
      </c>
      <c r="Q3240" s="23">
        <f t="shared" si="1144"/>
        <v>1.8</v>
      </c>
      <c r="R3240" s="23">
        <f t="shared" si="1145"/>
        <v>-2.2023809523809526</v>
      </c>
      <c r="S3240" s="22">
        <f t="shared" si="1146"/>
        <v>-0.40238095238095251</v>
      </c>
      <c r="T3240" s="5">
        <f t="shared" si="1147"/>
        <v>1.1388888888888888</v>
      </c>
      <c r="W3240" s="5">
        <f t="shared" si="1148"/>
        <v>0.8</v>
      </c>
      <c r="X3240" s="4">
        <f t="shared" si="1149"/>
        <v>-1</v>
      </c>
      <c r="AE3240" s="4" t="e">
        <f t="shared" si="1150"/>
        <v>#DIV/0!</v>
      </c>
    </row>
    <row r="3241" spans="1:31" x14ac:dyDescent="0.25">
      <c r="A3241" s="9">
        <v>40797</v>
      </c>
      <c r="B3241" s="1" t="s">
        <v>63</v>
      </c>
      <c r="C3241" s="1" t="s">
        <v>40</v>
      </c>
      <c r="D3241" s="1">
        <v>28</v>
      </c>
      <c r="E3241" s="1">
        <v>21</v>
      </c>
      <c r="F3241">
        <f t="shared" si="1137"/>
        <v>1</v>
      </c>
      <c r="G3241">
        <f t="shared" si="1138"/>
        <v>0</v>
      </c>
      <c r="H3241" s="4">
        <v>1.3125</v>
      </c>
      <c r="I3241" s="4">
        <v>3.6</v>
      </c>
      <c r="L3241" s="18">
        <f t="shared" si="1139"/>
        <v>70</v>
      </c>
      <c r="M3241" s="18">
        <f t="shared" si="1140"/>
        <v>25</v>
      </c>
      <c r="N3241" s="18" t="e">
        <f t="shared" si="1141"/>
        <v>#DIV/0!</v>
      </c>
      <c r="O3241" s="18" t="e">
        <f t="shared" si="1142"/>
        <v>#DIV/0!</v>
      </c>
      <c r="P3241" s="4">
        <f t="shared" si="1143"/>
        <v>201109</v>
      </c>
      <c r="Q3241" s="23">
        <f t="shared" si="1144"/>
        <v>1.3125</v>
      </c>
      <c r="R3241" s="23">
        <f t="shared" si="1145"/>
        <v>-3.5846153846153848</v>
      </c>
      <c r="S3241" s="22">
        <f t="shared" si="1146"/>
        <v>-2.2721153846153848</v>
      </c>
      <c r="T3241" s="5">
        <f t="shared" si="1147"/>
        <v>2.7428571428571429</v>
      </c>
      <c r="W3241" s="5">
        <f t="shared" si="1148"/>
        <v>0.3125</v>
      </c>
      <c r="X3241" s="4">
        <f t="shared" si="1149"/>
        <v>-1</v>
      </c>
      <c r="AE3241" s="4" t="e">
        <f t="shared" si="1150"/>
        <v>#DIV/0!</v>
      </c>
    </row>
    <row r="3242" spans="1:31" x14ac:dyDescent="0.25">
      <c r="A3242" s="9">
        <v>40794</v>
      </c>
      <c r="B3242" s="1" t="s">
        <v>62</v>
      </c>
      <c r="C3242" s="1" t="s">
        <v>42</v>
      </c>
      <c r="D3242" s="1">
        <v>42</v>
      </c>
      <c r="E3242" s="1">
        <v>34</v>
      </c>
      <c r="F3242">
        <f t="shared" si="1137"/>
        <v>1</v>
      </c>
      <c r="G3242">
        <f t="shared" si="1138"/>
        <v>0</v>
      </c>
      <c r="H3242" s="4">
        <v>1.40816326530612</v>
      </c>
      <c r="I3242" s="4">
        <v>3.05</v>
      </c>
      <c r="L3242" s="18">
        <f t="shared" si="1139"/>
        <v>70</v>
      </c>
      <c r="M3242" s="18">
        <f t="shared" si="1140"/>
        <v>30</v>
      </c>
      <c r="N3242" s="18" t="e">
        <f t="shared" si="1141"/>
        <v>#DIV/0!</v>
      </c>
      <c r="O3242" s="18" t="e">
        <f t="shared" si="1142"/>
        <v>#DIV/0!</v>
      </c>
      <c r="P3242" s="4">
        <f t="shared" si="1143"/>
        <v>201109</v>
      </c>
      <c r="Q3242" s="23">
        <f t="shared" si="1144"/>
        <v>1.40816326530612</v>
      </c>
      <c r="R3242" s="23">
        <f t="shared" si="1145"/>
        <v>-2.9378048780487949</v>
      </c>
      <c r="S3242" s="22">
        <f t="shared" si="1146"/>
        <v>-1.5296416127426748</v>
      </c>
      <c r="T3242" s="5">
        <f t="shared" si="1147"/>
        <v>2.1659420289855107</v>
      </c>
      <c r="W3242" s="5">
        <f t="shared" si="1148"/>
        <v>0.40816326530612002</v>
      </c>
      <c r="X3242" s="4">
        <f t="shared" si="1149"/>
        <v>-1</v>
      </c>
      <c r="AE3242" s="4" t="e">
        <f t="shared" si="1150"/>
        <v>#DIV/0!</v>
      </c>
    </row>
    <row r="3243" spans="1:31" x14ac:dyDescent="0.25">
      <c r="A3243" s="9">
        <v>40580</v>
      </c>
      <c r="B3243" s="1" t="s">
        <v>62</v>
      </c>
      <c r="C3243" s="1" t="s">
        <v>57</v>
      </c>
      <c r="D3243" s="1">
        <v>31</v>
      </c>
      <c r="E3243" s="1">
        <v>25</v>
      </c>
      <c r="F3243">
        <f t="shared" si="1137"/>
        <v>1</v>
      </c>
      <c r="G3243">
        <f t="shared" si="1138"/>
        <v>0</v>
      </c>
      <c r="H3243" s="4">
        <v>1.68965517241379</v>
      </c>
      <c r="I3243" s="4">
        <v>2.25</v>
      </c>
      <c r="L3243" s="18">
        <f t="shared" si="1139"/>
        <v>50</v>
      </c>
      <c r="M3243" s="18">
        <f t="shared" si="1140"/>
        <v>40</v>
      </c>
      <c r="N3243" s="18" t="e">
        <f t="shared" si="1141"/>
        <v>#DIV/0!</v>
      </c>
      <c r="O3243" s="18" t="e">
        <f t="shared" si="1142"/>
        <v>#DIV/0!</v>
      </c>
      <c r="P3243" s="4">
        <f t="shared" si="1143"/>
        <v>201102</v>
      </c>
      <c r="Q3243" s="23">
        <f t="shared" si="1144"/>
        <v>1.68965517241379</v>
      </c>
      <c r="R3243" s="23">
        <f t="shared" si="1145"/>
        <v>-2.2500000000000062</v>
      </c>
      <c r="S3243" s="22">
        <f t="shared" si="1146"/>
        <v>-0.56034482758621618</v>
      </c>
      <c r="T3243" s="5">
        <f t="shared" si="1147"/>
        <v>1.3316326530612268</v>
      </c>
      <c r="W3243" s="5">
        <f t="shared" si="1148"/>
        <v>0.68965517241379004</v>
      </c>
      <c r="X3243" s="4">
        <f t="shared" si="1149"/>
        <v>-1</v>
      </c>
      <c r="AE3243" s="4" t="e">
        <f t="shared" si="1150"/>
        <v>#DIV/0!</v>
      </c>
    </row>
    <row r="3244" spans="1:31" x14ac:dyDescent="0.25">
      <c r="A3244" s="9">
        <v>40566</v>
      </c>
      <c r="B3244" s="1" t="s">
        <v>57</v>
      </c>
      <c r="C3244" s="1" t="s">
        <v>53</v>
      </c>
      <c r="D3244" s="1">
        <v>24</v>
      </c>
      <c r="E3244" s="1">
        <v>19</v>
      </c>
      <c r="F3244">
        <f t="shared" si="1137"/>
        <v>1</v>
      </c>
      <c r="G3244">
        <f t="shared" si="1138"/>
        <v>0</v>
      </c>
      <c r="H3244" s="4">
        <v>1.48780487804878</v>
      </c>
      <c r="I3244" s="4">
        <v>2.75</v>
      </c>
      <c r="L3244" s="18">
        <f t="shared" si="1139"/>
        <v>60</v>
      </c>
      <c r="M3244" s="18">
        <f t="shared" si="1140"/>
        <v>35</v>
      </c>
      <c r="N3244" s="18" t="e">
        <f t="shared" si="1141"/>
        <v>#DIV/0!</v>
      </c>
      <c r="O3244" s="18" t="e">
        <f t="shared" si="1142"/>
        <v>#DIV/0!</v>
      </c>
      <c r="P3244" s="4">
        <f t="shared" si="1143"/>
        <v>201101</v>
      </c>
      <c r="Q3244" s="23">
        <f t="shared" si="1144"/>
        <v>1.48780487804878</v>
      </c>
      <c r="R3244" s="23">
        <f t="shared" si="1145"/>
        <v>-2.6214285714285737</v>
      </c>
      <c r="S3244" s="22">
        <f t="shared" si="1146"/>
        <v>-1.1336236933797936</v>
      </c>
      <c r="T3244" s="5">
        <f t="shared" si="1147"/>
        <v>1.8483606557377055</v>
      </c>
      <c r="W3244" s="5">
        <f t="shared" si="1148"/>
        <v>0.48780487804878003</v>
      </c>
      <c r="X3244" s="4">
        <f t="shared" si="1149"/>
        <v>-1</v>
      </c>
      <c r="AE3244" s="4" t="e">
        <f t="shared" si="1150"/>
        <v>#DIV/0!</v>
      </c>
    </row>
    <row r="3245" spans="1:31" x14ac:dyDescent="0.25">
      <c r="A3245" s="9">
        <v>40566</v>
      </c>
      <c r="B3245" s="1" t="s">
        <v>45</v>
      </c>
      <c r="C3245" s="1" t="s">
        <v>62</v>
      </c>
      <c r="D3245" s="1">
        <v>14</v>
      </c>
      <c r="E3245" s="1">
        <v>21</v>
      </c>
      <c r="F3245">
        <f t="shared" si="1137"/>
        <v>0</v>
      </c>
      <c r="G3245">
        <f t="shared" si="1138"/>
        <v>1</v>
      </c>
      <c r="H3245" s="4">
        <v>2.65</v>
      </c>
      <c r="I3245" s="4">
        <v>1.5263157894736801</v>
      </c>
      <c r="L3245" s="18">
        <f t="shared" si="1139"/>
        <v>30</v>
      </c>
      <c r="M3245" s="18">
        <f t="shared" si="1140"/>
        <v>65</v>
      </c>
      <c r="N3245" s="18" t="e">
        <f t="shared" si="1141"/>
        <v>#DIV/0!</v>
      </c>
      <c r="O3245" s="18" t="e">
        <f t="shared" si="1142"/>
        <v>#DIV/0!</v>
      </c>
      <c r="P3245" s="4">
        <f t="shared" si="1143"/>
        <v>201101</v>
      </c>
      <c r="Q3245" s="23">
        <f t="shared" si="1144"/>
        <v>1.7362068965517288</v>
      </c>
      <c r="R3245" s="23">
        <f t="shared" si="1145"/>
        <v>-2.506060606060621</v>
      </c>
      <c r="S3245" s="22">
        <f t="shared" si="1146"/>
        <v>-0.7698537095088922</v>
      </c>
      <c r="T3245" s="5">
        <f t="shared" si="1147"/>
        <v>0.57596822244289814</v>
      </c>
      <c r="W3245" s="5">
        <f t="shared" si="1148"/>
        <v>-1</v>
      </c>
      <c r="X3245" s="4">
        <f t="shared" si="1149"/>
        <v>-1</v>
      </c>
      <c r="AE3245" s="4" t="e">
        <f t="shared" si="1150"/>
        <v>#DIV/0!</v>
      </c>
    </row>
    <row r="3246" spans="1:31" x14ac:dyDescent="0.25">
      <c r="A3246" s="9">
        <v>40559</v>
      </c>
      <c r="B3246" s="1" t="s">
        <v>52</v>
      </c>
      <c r="C3246" s="1" t="s">
        <v>53</v>
      </c>
      <c r="D3246" s="1">
        <v>21</v>
      </c>
      <c r="E3246" s="1">
        <v>28</v>
      </c>
      <c r="F3246">
        <f t="shared" si="1137"/>
        <v>0</v>
      </c>
      <c r="G3246">
        <f t="shared" si="1138"/>
        <v>1</v>
      </c>
      <c r="H3246" s="4">
        <v>1.2380952380952399</v>
      </c>
      <c r="I3246" s="4">
        <v>4.3</v>
      </c>
      <c r="L3246" s="18">
        <f t="shared" si="1139"/>
        <v>80</v>
      </c>
      <c r="M3246" s="18">
        <f t="shared" si="1140"/>
        <v>20</v>
      </c>
      <c r="N3246" s="18" t="e">
        <f t="shared" si="1141"/>
        <v>#DIV/0!</v>
      </c>
      <c r="O3246" s="18" t="e">
        <f t="shared" si="1142"/>
        <v>#DIV/0!</v>
      </c>
      <c r="P3246" s="4">
        <f t="shared" si="1143"/>
        <v>201101</v>
      </c>
      <c r="Q3246" s="23">
        <f t="shared" si="1144"/>
        <v>0.28792912513842789</v>
      </c>
      <c r="R3246" s="23">
        <f t="shared" si="1145"/>
        <v>-4.503030303030271</v>
      </c>
      <c r="S3246" s="22">
        <f t="shared" si="1146"/>
        <v>-4.2151011778918432</v>
      </c>
      <c r="T3246" s="5">
        <f t="shared" si="1147"/>
        <v>3.4730769230769178</v>
      </c>
      <c r="W3246" s="5">
        <f t="shared" si="1148"/>
        <v>-1</v>
      </c>
      <c r="X3246" s="4">
        <f t="shared" si="1149"/>
        <v>-1</v>
      </c>
      <c r="AE3246" s="4" t="e">
        <f t="shared" si="1150"/>
        <v>#DIV/0!</v>
      </c>
    </row>
    <row r="3247" spans="1:31" x14ac:dyDescent="0.25">
      <c r="A3247" s="9">
        <v>40559</v>
      </c>
      <c r="B3247" s="1" t="s">
        <v>45</v>
      </c>
      <c r="C3247" s="1" t="s">
        <v>61</v>
      </c>
      <c r="D3247" s="1">
        <v>35</v>
      </c>
      <c r="E3247" s="1">
        <v>24</v>
      </c>
      <c r="F3247">
        <f t="shared" si="1137"/>
        <v>1</v>
      </c>
      <c r="G3247">
        <f t="shared" si="1138"/>
        <v>0</v>
      </c>
      <c r="H3247" s="4">
        <v>1.2105263157894699</v>
      </c>
      <c r="I3247" s="4">
        <v>4.75</v>
      </c>
      <c r="L3247" s="18">
        <f t="shared" si="1139"/>
        <v>80</v>
      </c>
      <c r="M3247" s="18">
        <f t="shared" si="1140"/>
        <v>20</v>
      </c>
      <c r="N3247" s="18" t="e">
        <f t="shared" si="1141"/>
        <v>#DIV/0!</v>
      </c>
      <c r="O3247" s="18" t="e">
        <f t="shared" si="1142"/>
        <v>#DIV/0!</v>
      </c>
      <c r="P3247" s="4">
        <f t="shared" si="1143"/>
        <v>201101</v>
      </c>
      <c r="Q3247" s="23">
        <f t="shared" si="1144"/>
        <v>1.2105263157894699</v>
      </c>
      <c r="R3247" s="23">
        <f t="shared" si="1145"/>
        <v>-5.0166666666667519</v>
      </c>
      <c r="S3247" s="22">
        <f t="shared" si="1146"/>
        <v>-3.806140350877282</v>
      </c>
      <c r="T3247" s="5">
        <f t="shared" si="1147"/>
        <v>3.9239130434782732</v>
      </c>
      <c r="W3247" s="5">
        <f t="shared" si="1148"/>
        <v>0.2105263157894699</v>
      </c>
      <c r="X3247" s="4">
        <f t="shared" si="1149"/>
        <v>-1</v>
      </c>
      <c r="AE3247" s="4" t="e">
        <f t="shared" si="1150"/>
        <v>#DIV/0!</v>
      </c>
    </row>
    <row r="3248" spans="1:31" x14ac:dyDescent="0.25">
      <c r="A3248" s="9">
        <v>40558</v>
      </c>
      <c r="B3248" s="1" t="s">
        <v>57</v>
      </c>
      <c r="C3248" s="1" t="s">
        <v>43</v>
      </c>
      <c r="D3248" s="1">
        <v>31</v>
      </c>
      <c r="E3248" s="1">
        <v>24</v>
      </c>
      <c r="F3248">
        <f t="shared" si="1137"/>
        <v>1</v>
      </c>
      <c r="G3248">
        <f t="shared" si="1138"/>
        <v>0</v>
      </c>
      <c r="H3248" s="4">
        <v>1.55555555555556</v>
      </c>
      <c r="I3248" s="4">
        <v>2.6</v>
      </c>
      <c r="L3248" s="18">
        <f t="shared" si="1139"/>
        <v>60</v>
      </c>
      <c r="M3248" s="18">
        <f t="shared" si="1140"/>
        <v>35</v>
      </c>
      <c r="N3248" s="18" t="e">
        <f t="shared" si="1141"/>
        <v>#DIV/0!</v>
      </c>
      <c r="O3248" s="18" t="e">
        <f t="shared" si="1142"/>
        <v>#DIV/0!</v>
      </c>
      <c r="P3248" s="4">
        <f t="shared" si="1143"/>
        <v>201101</v>
      </c>
      <c r="Q3248" s="23">
        <f t="shared" si="1144"/>
        <v>1.55555555555556</v>
      </c>
      <c r="R3248" s="23">
        <f t="shared" si="1145"/>
        <v>-2.4249999999999856</v>
      </c>
      <c r="S3248" s="22">
        <f t="shared" si="1146"/>
        <v>-0.86944444444442559</v>
      </c>
      <c r="T3248" s="5">
        <f t="shared" si="1147"/>
        <v>1.6714285714285666</v>
      </c>
      <c r="W3248" s="5">
        <f t="shared" si="1148"/>
        <v>0.55555555555556002</v>
      </c>
      <c r="X3248" s="4">
        <f t="shared" si="1149"/>
        <v>-1</v>
      </c>
      <c r="AE3248" s="4" t="e">
        <f t="shared" si="1150"/>
        <v>#DIV/0!</v>
      </c>
    </row>
    <row r="3249" spans="1:31" x14ac:dyDescent="0.25">
      <c r="A3249" s="9">
        <v>40558</v>
      </c>
      <c r="B3249" s="1" t="s">
        <v>41</v>
      </c>
      <c r="C3249" s="1" t="s">
        <v>62</v>
      </c>
      <c r="D3249" s="1">
        <v>21</v>
      </c>
      <c r="E3249" s="1">
        <v>48</v>
      </c>
      <c r="F3249">
        <f t="shared" si="1137"/>
        <v>0</v>
      </c>
      <c r="G3249">
        <f t="shared" si="1138"/>
        <v>1</v>
      </c>
      <c r="H3249" s="4">
        <v>1.8695652173913</v>
      </c>
      <c r="I3249" s="4">
        <v>1.9523809523809499</v>
      </c>
      <c r="L3249" s="18">
        <f t="shared" si="1139"/>
        <v>50</v>
      </c>
      <c r="M3249" s="18">
        <f t="shared" si="1140"/>
        <v>50</v>
      </c>
      <c r="N3249" s="18" t="e">
        <f t="shared" si="1141"/>
        <v>#DIV/0!</v>
      </c>
      <c r="O3249" s="18" t="e">
        <f t="shared" si="1142"/>
        <v>#DIV/0!</v>
      </c>
      <c r="P3249" s="4">
        <f t="shared" si="1143"/>
        <v>201101</v>
      </c>
      <c r="Q3249" s="23">
        <f t="shared" si="1144"/>
        <v>0.95758218451749633</v>
      </c>
      <c r="R3249" s="23">
        <f t="shared" si="1145"/>
        <v>-2.2000000000000082</v>
      </c>
      <c r="S3249" s="22">
        <f t="shared" si="1146"/>
        <v>-1.2424178154825118</v>
      </c>
      <c r="T3249" s="5">
        <f t="shared" si="1147"/>
        <v>1.044296788482836</v>
      </c>
      <c r="W3249" s="5">
        <f t="shared" si="1148"/>
        <v>-1</v>
      </c>
      <c r="X3249" s="4">
        <f t="shared" si="1149"/>
        <v>-1</v>
      </c>
      <c r="AE3249" s="4" t="e">
        <f t="shared" si="1150"/>
        <v>#DIV/0!</v>
      </c>
    </row>
    <row r="3250" spans="1:31" x14ac:dyDescent="0.25">
      <c r="A3250" s="9">
        <v>40552</v>
      </c>
      <c r="B3250" s="1" t="s">
        <v>55</v>
      </c>
      <c r="C3250" s="1" t="s">
        <v>62</v>
      </c>
      <c r="D3250" s="1">
        <v>16</v>
      </c>
      <c r="E3250" s="1">
        <v>21</v>
      </c>
      <c r="F3250">
        <f t="shared" si="1137"/>
        <v>0</v>
      </c>
      <c r="G3250">
        <f t="shared" si="1138"/>
        <v>1</v>
      </c>
      <c r="H3250" s="4">
        <v>1.8</v>
      </c>
      <c r="I3250" s="4">
        <v>2.0499999999999998</v>
      </c>
      <c r="L3250" s="18">
        <f t="shared" si="1139"/>
        <v>50</v>
      </c>
      <c r="M3250" s="18">
        <f t="shared" si="1140"/>
        <v>45</v>
      </c>
      <c r="N3250" s="18" t="e">
        <f t="shared" si="1141"/>
        <v>#DIV/0!</v>
      </c>
      <c r="O3250" s="18" t="e">
        <f t="shared" si="1142"/>
        <v>#DIV/0!</v>
      </c>
      <c r="P3250" s="4">
        <f t="shared" si="1143"/>
        <v>201101</v>
      </c>
      <c r="Q3250" s="23">
        <f t="shared" si="1144"/>
        <v>0.87804878048780499</v>
      </c>
      <c r="R3250" s="23">
        <f t="shared" si="1145"/>
        <v>-2.2023809523809526</v>
      </c>
      <c r="S3250" s="22">
        <f t="shared" si="1146"/>
        <v>-1.3243321718931476</v>
      </c>
      <c r="T3250" s="5">
        <f t="shared" si="1147"/>
        <v>1.1388888888888888</v>
      </c>
      <c r="W3250" s="5">
        <f t="shared" si="1148"/>
        <v>-1</v>
      </c>
      <c r="X3250" s="4">
        <f t="shared" si="1149"/>
        <v>-1</v>
      </c>
      <c r="AE3250" s="4" t="e">
        <f t="shared" si="1150"/>
        <v>#DIV/0!</v>
      </c>
    </row>
    <row r="3251" spans="1:31" x14ac:dyDescent="0.25">
      <c r="A3251" s="9">
        <v>40552</v>
      </c>
      <c r="B3251" s="1" t="s">
        <v>49</v>
      </c>
      <c r="C3251" s="1" t="s">
        <v>43</v>
      </c>
      <c r="D3251" s="1">
        <v>7</v>
      </c>
      <c r="E3251" s="1">
        <v>30</v>
      </c>
      <c r="F3251">
        <f t="shared" si="1137"/>
        <v>0</v>
      </c>
      <c r="G3251">
        <f t="shared" si="1138"/>
        <v>1</v>
      </c>
      <c r="H3251" s="4">
        <v>2.5</v>
      </c>
      <c r="I3251" s="4">
        <v>1.5882352941176499</v>
      </c>
      <c r="L3251" s="18">
        <f t="shared" si="1139"/>
        <v>40</v>
      </c>
      <c r="M3251" s="18">
        <f t="shared" si="1140"/>
        <v>60</v>
      </c>
      <c r="N3251" s="18" t="e">
        <f t="shared" si="1141"/>
        <v>#DIV/0!</v>
      </c>
      <c r="O3251" s="18" t="e">
        <f t="shared" si="1142"/>
        <v>#DIV/0!</v>
      </c>
      <c r="P3251" s="4">
        <f t="shared" si="1143"/>
        <v>201101</v>
      </c>
      <c r="Q3251" s="23">
        <f t="shared" si="1144"/>
        <v>1.5740740740740713</v>
      </c>
      <c r="R3251" s="23">
        <f t="shared" si="1145"/>
        <v>-2.3666666666666587</v>
      </c>
      <c r="S3251" s="22">
        <f t="shared" si="1146"/>
        <v>-0.79259259259258741</v>
      </c>
      <c r="T3251" s="5">
        <f t="shared" si="1147"/>
        <v>0.6352941176470599</v>
      </c>
      <c r="W3251" s="5">
        <f t="shared" si="1148"/>
        <v>-1</v>
      </c>
      <c r="X3251" s="4">
        <f t="shared" si="1149"/>
        <v>-1</v>
      </c>
      <c r="AE3251" s="4" t="e">
        <f t="shared" si="1150"/>
        <v>#DIV/0!</v>
      </c>
    </row>
    <row r="3252" spans="1:31" x14ac:dyDescent="0.25">
      <c r="A3252" s="9">
        <v>40551</v>
      </c>
      <c r="B3252" s="1" t="s">
        <v>61</v>
      </c>
      <c r="C3252" s="1" t="s">
        <v>42</v>
      </c>
      <c r="D3252" s="1">
        <v>41</v>
      </c>
      <c r="E3252" s="1">
        <v>36</v>
      </c>
      <c r="F3252">
        <f t="shared" si="1137"/>
        <v>1</v>
      </c>
      <c r="G3252">
        <f t="shared" si="1138"/>
        <v>0</v>
      </c>
      <c r="H3252" s="4">
        <v>5.5</v>
      </c>
      <c r="I3252" s="4">
        <v>1.1739130434782601</v>
      </c>
      <c r="L3252" s="18">
        <f t="shared" si="1139"/>
        <v>10</v>
      </c>
      <c r="M3252" s="18">
        <f t="shared" si="1140"/>
        <v>85</v>
      </c>
      <c r="N3252" s="18" t="e">
        <f t="shared" si="1141"/>
        <v>#DIV/0!</v>
      </c>
      <c r="O3252" s="18" t="e">
        <f t="shared" si="1142"/>
        <v>#DIV/0!</v>
      </c>
      <c r="P3252" s="4">
        <f t="shared" si="1143"/>
        <v>201101</v>
      </c>
      <c r="Q3252" s="23">
        <f t="shared" si="1144"/>
        <v>5.5</v>
      </c>
      <c r="R3252" s="23">
        <f t="shared" si="1145"/>
        <v>-5.9722222222222481</v>
      </c>
      <c r="S3252" s="22">
        <f t="shared" si="1146"/>
        <v>-0.47222222222224808</v>
      </c>
      <c r="T3252" s="5">
        <f t="shared" si="1147"/>
        <v>0.21343873517786546</v>
      </c>
      <c r="W3252" s="5">
        <f t="shared" si="1148"/>
        <v>4.5</v>
      </c>
      <c r="X3252" s="4">
        <f t="shared" si="1149"/>
        <v>-1</v>
      </c>
      <c r="AE3252" s="4" t="e">
        <f t="shared" si="1150"/>
        <v>#DIV/0!</v>
      </c>
    </row>
    <row r="3253" spans="1:31" x14ac:dyDescent="0.25">
      <c r="A3253" s="9">
        <v>40551</v>
      </c>
      <c r="B3253" s="1" t="s">
        <v>36</v>
      </c>
      <c r="C3253" s="1" t="s">
        <v>53</v>
      </c>
      <c r="D3253" s="1">
        <v>16</v>
      </c>
      <c r="E3253" s="1">
        <v>17</v>
      </c>
      <c r="F3253">
        <f t="shared" si="1137"/>
        <v>0</v>
      </c>
      <c r="G3253">
        <f t="shared" si="1138"/>
        <v>1</v>
      </c>
      <c r="H3253" s="4">
        <v>1.7692307692307701</v>
      </c>
      <c r="I3253" s="4">
        <v>2.1</v>
      </c>
      <c r="L3253" s="18">
        <f t="shared" si="1139"/>
        <v>50</v>
      </c>
      <c r="M3253" s="18">
        <f t="shared" si="1140"/>
        <v>45</v>
      </c>
      <c r="N3253" s="18" t="e">
        <f t="shared" si="1141"/>
        <v>#DIV/0!</v>
      </c>
      <c r="O3253" s="18" t="e">
        <f t="shared" si="1142"/>
        <v>#DIV/0!</v>
      </c>
      <c r="P3253" s="4">
        <f t="shared" si="1143"/>
        <v>201101</v>
      </c>
      <c r="Q3253" s="23">
        <f t="shared" si="1144"/>
        <v>0.84249084249084283</v>
      </c>
      <c r="R3253" s="23">
        <f t="shared" si="1145"/>
        <v>-2.2090909090909077</v>
      </c>
      <c r="S3253" s="22">
        <f t="shared" si="1146"/>
        <v>-1.3666000666000648</v>
      </c>
      <c r="T3253" s="5">
        <f t="shared" si="1147"/>
        <v>1.18695652173913</v>
      </c>
      <c r="W3253" s="5">
        <f t="shared" si="1148"/>
        <v>-1</v>
      </c>
      <c r="X3253" s="4">
        <f t="shared" si="1149"/>
        <v>-1</v>
      </c>
      <c r="AE3253" s="4" t="e">
        <f t="shared" si="1150"/>
        <v>#DIV/0!</v>
      </c>
    </row>
    <row r="3254" spans="1:31" x14ac:dyDescent="0.25">
      <c r="A3254" s="9">
        <v>40545</v>
      </c>
      <c r="B3254" s="1" t="s">
        <v>48</v>
      </c>
      <c r="C3254" s="1" t="s">
        <v>34</v>
      </c>
      <c r="D3254" s="1">
        <v>14</v>
      </c>
      <c r="E3254" s="1">
        <v>17</v>
      </c>
      <c r="F3254">
        <f t="shared" si="1137"/>
        <v>0</v>
      </c>
      <c r="G3254">
        <f t="shared" si="1138"/>
        <v>1</v>
      </c>
      <c r="H3254" s="4">
        <v>2.8</v>
      </c>
      <c r="I3254" s="4">
        <v>1.46511627906977</v>
      </c>
      <c r="L3254" s="18">
        <f t="shared" si="1139"/>
        <v>30</v>
      </c>
      <c r="M3254" s="18">
        <f t="shared" si="1140"/>
        <v>65</v>
      </c>
      <c r="N3254" s="18" t="e">
        <f t="shared" si="1141"/>
        <v>#DIV/0!</v>
      </c>
      <c r="O3254" s="18" t="e">
        <f t="shared" si="1142"/>
        <v>#DIV/0!</v>
      </c>
      <c r="P3254" s="4">
        <f t="shared" si="1143"/>
        <v>201101</v>
      </c>
      <c r="Q3254" s="23">
        <f t="shared" si="1144"/>
        <v>1.9111111111111077</v>
      </c>
      <c r="R3254" s="23">
        <f t="shared" si="1145"/>
        <v>-2.7055555555555433</v>
      </c>
      <c r="S3254" s="22">
        <f t="shared" si="1146"/>
        <v>-0.79444444444443563</v>
      </c>
      <c r="T3254" s="5">
        <f t="shared" si="1147"/>
        <v>0.5232558139534893</v>
      </c>
      <c r="W3254" s="5">
        <f t="shared" si="1148"/>
        <v>-1</v>
      </c>
      <c r="X3254" s="4">
        <f t="shared" si="1149"/>
        <v>-1</v>
      </c>
      <c r="AE3254" s="4" t="e">
        <f t="shared" si="1150"/>
        <v>#DIV/0!</v>
      </c>
    </row>
    <row r="3255" spans="1:31" x14ac:dyDescent="0.25">
      <c r="A3255" s="9">
        <v>40545</v>
      </c>
      <c r="B3255" s="1" t="s">
        <v>61</v>
      </c>
      <c r="C3255" s="1" t="s">
        <v>59</v>
      </c>
      <c r="D3255" s="1">
        <v>16</v>
      </c>
      <c r="E3255" s="1">
        <v>6</v>
      </c>
      <c r="F3255">
        <f t="shared" si="1137"/>
        <v>1</v>
      </c>
      <c r="G3255">
        <f t="shared" si="1138"/>
        <v>0</v>
      </c>
      <c r="H3255" s="4">
        <v>2.4500000000000002</v>
      </c>
      <c r="I3255" s="4">
        <v>1.60606060606061</v>
      </c>
      <c r="L3255" s="18">
        <f t="shared" si="1139"/>
        <v>40</v>
      </c>
      <c r="M3255" s="18">
        <f t="shared" si="1140"/>
        <v>60</v>
      </c>
      <c r="N3255" s="18" t="e">
        <f t="shared" si="1141"/>
        <v>#DIV/0!</v>
      </c>
      <c r="O3255" s="18" t="e">
        <f t="shared" si="1142"/>
        <v>#DIV/0!</v>
      </c>
      <c r="P3255" s="4">
        <f t="shared" si="1143"/>
        <v>201101</v>
      </c>
      <c r="Q3255" s="23">
        <f t="shared" si="1144"/>
        <v>2.4500000000000002</v>
      </c>
      <c r="R3255" s="23">
        <f t="shared" si="1145"/>
        <v>-2.3396551724137824</v>
      </c>
      <c r="S3255" s="22">
        <f t="shared" si="1146"/>
        <v>0.11034482758621778</v>
      </c>
      <c r="T3255" s="5">
        <f t="shared" si="1147"/>
        <v>0.65553494124922851</v>
      </c>
      <c r="W3255" s="5">
        <f t="shared" si="1148"/>
        <v>1.4500000000000002</v>
      </c>
      <c r="X3255" s="4">
        <f t="shared" si="1149"/>
        <v>-1</v>
      </c>
      <c r="AE3255" s="4" t="e">
        <f t="shared" si="1150"/>
        <v>#DIV/0!</v>
      </c>
    </row>
    <row r="3256" spans="1:31" x14ac:dyDescent="0.25">
      <c r="A3256" s="9">
        <v>40545</v>
      </c>
      <c r="B3256" s="1" t="s">
        <v>38</v>
      </c>
      <c r="C3256" s="1" t="s">
        <v>63</v>
      </c>
      <c r="D3256" s="1">
        <v>38</v>
      </c>
      <c r="E3256" s="1">
        <v>7</v>
      </c>
      <c r="F3256">
        <f t="shared" si="1137"/>
        <v>1</v>
      </c>
      <c r="G3256">
        <f t="shared" si="1138"/>
        <v>0</v>
      </c>
      <c r="H3256" s="4">
        <v>1.4</v>
      </c>
      <c r="I3256" s="4">
        <v>3.1</v>
      </c>
      <c r="L3256" s="18">
        <f t="shared" si="1139"/>
        <v>70</v>
      </c>
      <c r="M3256" s="18">
        <f t="shared" si="1140"/>
        <v>30</v>
      </c>
      <c r="N3256" s="18" t="e">
        <f t="shared" si="1141"/>
        <v>#DIV/0!</v>
      </c>
      <c r="O3256" s="18" t="e">
        <f t="shared" si="1142"/>
        <v>#DIV/0!</v>
      </c>
      <c r="P3256" s="4">
        <f t="shared" si="1143"/>
        <v>201101</v>
      </c>
      <c r="Q3256" s="23">
        <f t="shared" si="1144"/>
        <v>1.4</v>
      </c>
      <c r="R3256" s="23">
        <f t="shared" si="1145"/>
        <v>-2.9761904761904767</v>
      </c>
      <c r="S3256" s="22">
        <f t="shared" si="1146"/>
        <v>-1.5761904761904768</v>
      </c>
      <c r="T3256" s="5">
        <f t="shared" si="1147"/>
        <v>2.2142857142857144</v>
      </c>
      <c r="W3256" s="5">
        <f t="shared" si="1148"/>
        <v>0.39999999999999991</v>
      </c>
      <c r="X3256" s="4">
        <f t="shared" si="1149"/>
        <v>-1</v>
      </c>
      <c r="AE3256" s="4" t="e">
        <f t="shared" si="1150"/>
        <v>#DIV/0!</v>
      </c>
    </row>
    <row r="3257" spans="1:31" x14ac:dyDescent="0.25">
      <c r="A3257" s="9">
        <v>40545</v>
      </c>
      <c r="B3257" s="1" t="s">
        <v>55</v>
      </c>
      <c r="C3257" s="1" t="s">
        <v>37</v>
      </c>
      <c r="D3257" s="1">
        <v>13</v>
      </c>
      <c r="E3257" s="1">
        <v>14</v>
      </c>
      <c r="F3257">
        <f t="shared" si="1137"/>
        <v>0</v>
      </c>
      <c r="G3257">
        <f t="shared" si="1138"/>
        <v>1</v>
      </c>
      <c r="H3257" s="4">
        <v>2.1</v>
      </c>
      <c r="I3257" s="4">
        <v>1.7692307692307701</v>
      </c>
      <c r="L3257" s="18">
        <f t="shared" si="1139"/>
        <v>40</v>
      </c>
      <c r="M3257" s="18">
        <f t="shared" si="1140"/>
        <v>55</v>
      </c>
      <c r="N3257" s="18" t="e">
        <f t="shared" si="1141"/>
        <v>#DIV/0!</v>
      </c>
      <c r="O3257" s="18" t="e">
        <f t="shared" si="1142"/>
        <v>#DIV/0!</v>
      </c>
      <c r="P3257" s="4">
        <f t="shared" si="1143"/>
        <v>201101</v>
      </c>
      <c r="Q3257" s="23">
        <f t="shared" si="1144"/>
        <v>1.18695652173913</v>
      </c>
      <c r="R3257" s="23">
        <f t="shared" si="1145"/>
        <v>-2.2090909090909077</v>
      </c>
      <c r="S3257" s="22">
        <f t="shared" si="1146"/>
        <v>-1.0221343873517776</v>
      </c>
      <c r="T3257" s="5">
        <f t="shared" si="1147"/>
        <v>0.84249084249084283</v>
      </c>
      <c r="W3257" s="5">
        <f t="shared" si="1148"/>
        <v>-1</v>
      </c>
      <c r="X3257" s="4">
        <f t="shared" si="1149"/>
        <v>-1</v>
      </c>
      <c r="AE3257" s="4" t="e">
        <f t="shared" si="1150"/>
        <v>#DIV/0!</v>
      </c>
    </row>
    <row r="3258" spans="1:31" x14ac:dyDescent="0.25">
      <c r="A3258" s="9">
        <v>40545</v>
      </c>
      <c r="B3258" s="1" t="s">
        <v>53</v>
      </c>
      <c r="C3258" s="1" t="s">
        <v>46</v>
      </c>
      <c r="D3258" s="1">
        <v>38</v>
      </c>
      <c r="E3258" s="1">
        <v>7</v>
      </c>
      <c r="F3258">
        <f t="shared" si="1137"/>
        <v>1</v>
      </c>
      <c r="G3258">
        <f t="shared" si="1138"/>
        <v>0</v>
      </c>
      <c r="H3258" s="4">
        <v>1.8333333333333299</v>
      </c>
      <c r="I3258" s="4">
        <v>2</v>
      </c>
      <c r="L3258" s="18">
        <f t="shared" si="1139"/>
        <v>50</v>
      </c>
      <c r="M3258" s="18">
        <f t="shared" si="1140"/>
        <v>50</v>
      </c>
      <c r="N3258" s="18" t="e">
        <f t="shared" si="1141"/>
        <v>#DIV/0!</v>
      </c>
      <c r="O3258" s="18" t="e">
        <f t="shared" si="1142"/>
        <v>#DIV/0!</v>
      </c>
      <c r="P3258" s="4">
        <f t="shared" si="1143"/>
        <v>201101</v>
      </c>
      <c r="Q3258" s="23">
        <f t="shared" si="1144"/>
        <v>1.8333333333333299</v>
      </c>
      <c r="R3258" s="23">
        <f t="shared" si="1145"/>
        <v>-2.2000000000000046</v>
      </c>
      <c r="S3258" s="22">
        <f t="shared" si="1146"/>
        <v>-0.36666666666667469</v>
      </c>
      <c r="T3258" s="5">
        <f t="shared" si="1147"/>
        <v>1.0909090909090928</v>
      </c>
      <c r="W3258" s="5">
        <f t="shared" si="1148"/>
        <v>0.83333333333332993</v>
      </c>
      <c r="X3258" s="4">
        <f t="shared" si="1149"/>
        <v>-1</v>
      </c>
      <c r="AE3258" s="4" t="e">
        <f t="shared" si="1150"/>
        <v>#DIV/0!</v>
      </c>
    </row>
    <row r="3259" spans="1:31" x14ac:dyDescent="0.25">
      <c r="A3259" s="9">
        <v>40545</v>
      </c>
      <c r="B3259" s="1" t="s">
        <v>42</v>
      </c>
      <c r="C3259" s="1" t="s">
        <v>39</v>
      </c>
      <c r="D3259" s="1">
        <v>13</v>
      </c>
      <c r="E3259" s="1">
        <v>23</v>
      </c>
      <c r="F3259">
        <f t="shared" si="1137"/>
        <v>0</v>
      </c>
      <c r="G3259">
        <f t="shared" si="1138"/>
        <v>1</v>
      </c>
      <c r="H3259" s="4">
        <v>1.32258064516129</v>
      </c>
      <c r="I3259" s="4">
        <v>3.6</v>
      </c>
      <c r="L3259" s="18">
        <f t="shared" si="1139"/>
        <v>70</v>
      </c>
      <c r="M3259" s="18">
        <f t="shared" si="1140"/>
        <v>25</v>
      </c>
      <c r="N3259" s="18" t="e">
        <f t="shared" si="1141"/>
        <v>#DIV/0!</v>
      </c>
      <c r="O3259" s="18" t="e">
        <f t="shared" si="1142"/>
        <v>#DIV/0!</v>
      </c>
      <c r="P3259" s="4">
        <f t="shared" si="1143"/>
        <v>201101</v>
      </c>
      <c r="Q3259" s="23">
        <f t="shared" si="1144"/>
        <v>0.36738351254480278</v>
      </c>
      <c r="R3259" s="23">
        <f t="shared" si="1145"/>
        <v>-3.4846153846153873</v>
      </c>
      <c r="S3259" s="22">
        <f t="shared" si="1146"/>
        <v>-3.1172318720705845</v>
      </c>
      <c r="T3259" s="5">
        <f t="shared" si="1147"/>
        <v>2.7219512195121958</v>
      </c>
      <c r="W3259" s="5">
        <f t="shared" si="1148"/>
        <v>-1</v>
      </c>
      <c r="X3259" s="4">
        <f t="shared" si="1149"/>
        <v>-1</v>
      </c>
      <c r="AE3259" s="4" t="e">
        <f t="shared" si="1150"/>
        <v>#DIV/0!</v>
      </c>
    </row>
    <row r="3260" spans="1:31" x14ac:dyDescent="0.25">
      <c r="A3260" s="9">
        <v>40545</v>
      </c>
      <c r="B3260" s="1" t="s">
        <v>52</v>
      </c>
      <c r="C3260" s="1" t="s">
        <v>51</v>
      </c>
      <c r="D3260" s="1">
        <v>38</v>
      </c>
      <c r="E3260" s="1">
        <v>7</v>
      </c>
      <c r="F3260">
        <f t="shared" si="1137"/>
        <v>1</v>
      </c>
      <c r="G3260">
        <f t="shared" si="1138"/>
        <v>0</v>
      </c>
      <c r="H3260" s="4">
        <v>1.46511627906977</v>
      </c>
      <c r="I3260" s="4">
        <v>2.8</v>
      </c>
      <c r="L3260" s="18">
        <f t="shared" si="1139"/>
        <v>60</v>
      </c>
      <c r="M3260" s="18">
        <f t="shared" si="1140"/>
        <v>35</v>
      </c>
      <c r="N3260" s="18" t="e">
        <f t="shared" si="1141"/>
        <v>#DIV/0!</v>
      </c>
      <c r="O3260" s="18" t="e">
        <f t="shared" si="1142"/>
        <v>#DIV/0!</v>
      </c>
      <c r="P3260" s="4">
        <f t="shared" si="1143"/>
        <v>201101</v>
      </c>
      <c r="Q3260" s="23">
        <f t="shared" si="1144"/>
        <v>1.46511627906977</v>
      </c>
      <c r="R3260" s="23">
        <f t="shared" si="1145"/>
        <v>-2.7055555555555433</v>
      </c>
      <c r="S3260" s="22">
        <f t="shared" si="1146"/>
        <v>-1.2404392764857732</v>
      </c>
      <c r="T3260" s="5">
        <f t="shared" si="1147"/>
        <v>1.9111111111111077</v>
      </c>
      <c r="W3260" s="5">
        <f t="shared" si="1148"/>
        <v>0.46511627906977004</v>
      </c>
      <c r="X3260" s="4">
        <f t="shared" si="1149"/>
        <v>-1</v>
      </c>
      <c r="AE3260" s="4" t="e">
        <f t="shared" si="1150"/>
        <v>#DIV/0!</v>
      </c>
    </row>
    <row r="3261" spans="1:31" x14ac:dyDescent="0.25">
      <c r="A3261" s="9">
        <v>40545</v>
      </c>
      <c r="B3261" s="1" t="s">
        <v>49</v>
      </c>
      <c r="C3261" s="1" t="s">
        <v>54</v>
      </c>
      <c r="D3261" s="1">
        <v>10</v>
      </c>
      <c r="E3261" s="1">
        <v>31</v>
      </c>
      <c r="F3261">
        <f t="shared" si="1137"/>
        <v>0</v>
      </c>
      <c r="G3261">
        <f t="shared" si="1138"/>
        <v>1</v>
      </c>
      <c r="H3261" s="4">
        <v>1.4347826086956501</v>
      </c>
      <c r="I3261" s="4">
        <v>2.9</v>
      </c>
      <c r="L3261" s="18">
        <f t="shared" si="1139"/>
        <v>60</v>
      </c>
      <c r="M3261" s="18">
        <f t="shared" si="1140"/>
        <v>30</v>
      </c>
      <c r="N3261" s="18" t="e">
        <f t="shared" si="1141"/>
        <v>#DIV/0!</v>
      </c>
      <c r="O3261" s="18" t="e">
        <f t="shared" si="1142"/>
        <v>#DIV/0!</v>
      </c>
      <c r="P3261" s="4">
        <f t="shared" si="1143"/>
        <v>201101</v>
      </c>
      <c r="Q3261" s="23">
        <f t="shared" si="1144"/>
        <v>0.4947526236881552</v>
      </c>
      <c r="R3261" s="23">
        <f t="shared" si="1145"/>
        <v>-2.826315789473695</v>
      </c>
      <c r="S3261" s="22">
        <f t="shared" si="1146"/>
        <v>-2.33156316578554</v>
      </c>
      <c r="T3261" s="5">
        <f t="shared" si="1147"/>
        <v>2.0212121212121241</v>
      </c>
      <c r="W3261" s="5">
        <f t="shared" si="1148"/>
        <v>-1</v>
      </c>
      <c r="X3261" s="4">
        <f t="shared" si="1149"/>
        <v>-1</v>
      </c>
      <c r="AE3261" s="4" t="e">
        <f t="shared" si="1150"/>
        <v>#DIV/0!</v>
      </c>
    </row>
    <row r="3262" spans="1:31" x14ac:dyDescent="0.25">
      <c r="A3262" s="9">
        <v>40545</v>
      </c>
      <c r="B3262" s="1" t="s">
        <v>36</v>
      </c>
      <c r="C3262" s="1" t="s">
        <v>50</v>
      </c>
      <c r="D3262" s="1">
        <v>23</v>
      </c>
      <c r="E3262" s="1">
        <v>20</v>
      </c>
      <c r="F3262">
        <f t="shared" si="1137"/>
        <v>1</v>
      </c>
      <c r="G3262">
        <f t="shared" si="1138"/>
        <v>0</v>
      </c>
      <c r="H3262" s="4">
        <v>1.2105263157894699</v>
      </c>
      <c r="I3262" s="4">
        <v>4.75</v>
      </c>
      <c r="L3262" s="18">
        <f t="shared" si="1139"/>
        <v>80</v>
      </c>
      <c r="M3262" s="18">
        <f t="shared" si="1140"/>
        <v>20</v>
      </c>
      <c r="N3262" s="18" t="e">
        <f t="shared" si="1141"/>
        <v>#DIV/0!</v>
      </c>
      <c r="O3262" s="18" t="e">
        <f t="shared" si="1142"/>
        <v>#DIV/0!</v>
      </c>
      <c r="P3262" s="4">
        <f t="shared" si="1143"/>
        <v>201101</v>
      </c>
      <c r="Q3262" s="23">
        <f t="shared" si="1144"/>
        <v>1.2105263157894699</v>
      </c>
      <c r="R3262" s="23">
        <f t="shared" si="1145"/>
        <v>-5.0166666666667519</v>
      </c>
      <c r="S3262" s="22">
        <f t="shared" si="1146"/>
        <v>-3.806140350877282</v>
      </c>
      <c r="T3262" s="5">
        <f t="shared" si="1147"/>
        <v>3.9239130434782732</v>
      </c>
      <c r="W3262" s="5">
        <f t="shared" si="1148"/>
        <v>0.2105263157894699</v>
      </c>
      <c r="X3262" s="4">
        <f t="shared" si="1149"/>
        <v>-1</v>
      </c>
      <c r="AE3262" s="4" t="e">
        <f t="shared" si="1150"/>
        <v>#DIV/0!</v>
      </c>
    </row>
    <row r="3263" spans="1:31" x14ac:dyDescent="0.25">
      <c r="A3263" s="9">
        <v>40545</v>
      </c>
      <c r="B3263" s="1" t="s">
        <v>47</v>
      </c>
      <c r="C3263" s="1" t="s">
        <v>56</v>
      </c>
      <c r="D3263" s="1">
        <v>34</v>
      </c>
      <c r="E3263" s="1">
        <v>17</v>
      </c>
      <c r="F3263">
        <f t="shared" si="1137"/>
        <v>1</v>
      </c>
      <c r="G3263">
        <f t="shared" si="1138"/>
        <v>0</v>
      </c>
      <c r="H3263" s="4">
        <v>1.44444444444444</v>
      </c>
      <c r="I3263" s="4">
        <v>2.85</v>
      </c>
      <c r="L3263" s="18">
        <f t="shared" si="1139"/>
        <v>60</v>
      </c>
      <c r="M3263" s="18">
        <f t="shared" si="1140"/>
        <v>35</v>
      </c>
      <c r="N3263" s="18" t="e">
        <f t="shared" si="1141"/>
        <v>#DIV/0!</v>
      </c>
      <c r="O3263" s="18" t="e">
        <f t="shared" si="1142"/>
        <v>#DIV/0!</v>
      </c>
      <c r="P3263" s="4">
        <f t="shared" si="1143"/>
        <v>201101</v>
      </c>
      <c r="Q3263" s="23">
        <f t="shared" si="1144"/>
        <v>1.44444444444444</v>
      </c>
      <c r="R3263" s="23">
        <f t="shared" si="1145"/>
        <v>-2.790540540540563</v>
      </c>
      <c r="S3263" s="22">
        <f t="shared" si="1146"/>
        <v>-1.346096096096123</v>
      </c>
      <c r="T3263" s="5">
        <f t="shared" si="1147"/>
        <v>1.9730769230769292</v>
      </c>
      <c r="W3263" s="5">
        <f t="shared" si="1148"/>
        <v>0.44444444444443998</v>
      </c>
      <c r="X3263" s="4">
        <f t="shared" si="1149"/>
        <v>-1</v>
      </c>
      <c r="AE3263" s="4" t="e">
        <f t="shared" si="1150"/>
        <v>#DIV/0!</v>
      </c>
    </row>
    <row r="3264" spans="1:31" x14ac:dyDescent="0.25">
      <c r="A3264" s="9">
        <v>40545</v>
      </c>
      <c r="B3264" s="1" t="s">
        <v>62</v>
      </c>
      <c r="C3264" s="1" t="s">
        <v>45</v>
      </c>
      <c r="D3264" s="1">
        <v>10</v>
      </c>
      <c r="E3264" s="1">
        <v>3</v>
      </c>
      <c r="F3264">
        <f t="shared" si="1137"/>
        <v>1</v>
      </c>
      <c r="G3264">
        <f t="shared" si="1138"/>
        <v>0</v>
      </c>
      <c r="H3264" s="4">
        <v>1.125</v>
      </c>
      <c r="I3264" s="4">
        <v>7</v>
      </c>
      <c r="L3264" s="18">
        <f t="shared" si="1139"/>
        <v>80</v>
      </c>
      <c r="M3264" s="18">
        <f t="shared" si="1140"/>
        <v>10</v>
      </c>
      <c r="N3264" s="18" t="e">
        <f t="shared" si="1141"/>
        <v>#DIV/0!</v>
      </c>
      <c r="O3264" s="18" t="e">
        <f t="shared" si="1142"/>
        <v>#DIV/0!</v>
      </c>
      <c r="P3264" s="4">
        <f t="shared" si="1143"/>
        <v>201101</v>
      </c>
      <c r="Q3264" s="23">
        <f t="shared" si="1144"/>
        <v>1.125</v>
      </c>
      <c r="R3264" s="23">
        <f t="shared" si="1145"/>
        <v>-8.1666666666666661</v>
      </c>
      <c r="S3264" s="22">
        <f t="shared" si="1146"/>
        <v>-7.0416666666666661</v>
      </c>
      <c r="T3264" s="5">
        <f t="shared" si="1147"/>
        <v>6.2222222222222223</v>
      </c>
      <c r="W3264" s="5">
        <f t="shared" si="1148"/>
        <v>0.125</v>
      </c>
      <c r="X3264" s="4">
        <f t="shared" si="1149"/>
        <v>-1</v>
      </c>
      <c r="AE3264" s="4" t="e">
        <f t="shared" si="1150"/>
        <v>#DIV/0!</v>
      </c>
    </row>
    <row r="3265" spans="1:31" x14ac:dyDescent="0.25">
      <c r="A3265" s="9">
        <v>40545</v>
      </c>
      <c r="B3265" s="1" t="s">
        <v>33</v>
      </c>
      <c r="C3265" s="1" t="s">
        <v>60</v>
      </c>
      <c r="D3265" s="1">
        <v>20</v>
      </c>
      <c r="E3265" s="1">
        <v>13</v>
      </c>
      <c r="F3265">
        <f t="shared" si="1137"/>
        <v>1</v>
      </c>
      <c r="G3265">
        <f t="shared" si="1138"/>
        <v>0</v>
      </c>
      <c r="H3265" s="4">
        <v>1.5</v>
      </c>
      <c r="I3265" s="4">
        <v>2.7</v>
      </c>
      <c r="L3265" s="18">
        <f t="shared" si="1139"/>
        <v>60</v>
      </c>
      <c r="M3265" s="18">
        <f t="shared" si="1140"/>
        <v>35</v>
      </c>
      <c r="N3265" s="18" t="e">
        <f t="shared" si="1141"/>
        <v>#DIV/0!</v>
      </c>
      <c r="O3265" s="18" t="e">
        <f t="shared" si="1142"/>
        <v>#DIV/0!</v>
      </c>
      <c r="P3265" s="4">
        <f t="shared" si="1143"/>
        <v>201101</v>
      </c>
      <c r="Q3265" s="23">
        <f t="shared" si="1144"/>
        <v>1.5</v>
      </c>
      <c r="R3265" s="23">
        <f t="shared" si="1145"/>
        <v>-2.5882352941176467</v>
      </c>
      <c r="S3265" s="22">
        <f t="shared" si="1146"/>
        <v>-1.0882352941176467</v>
      </c>
      <c r="T3265" s="5">
        <f t="shared" si="1147"/>
        <v>1.8</v>
      </c>
      <c r="W3265" s="5">
        <f t="shared" si="1148"/>
        <v>0.5</v>
      </c>
      <c r="X3265" s="4">
        <f t="shared" si="1149"/>
        <v>-1</v>
      </c>
      <c r="AE3265" s="4" t="e">
        <f t="shared" si="1150"/>
        <v>#DIV/0!</v>
      </c>
    </row>
    <row r="3266" spans="1:31" x14ac:dyDescent="0.25">
      <c r="A3266" s="9">
        <v>40545</v>
      </c>
      <c r="B3266" s="1" t="s">
        <v>35</v>
      </c>
      <c r="C3266" s="1" t="s">
        <v>64</v>
      </c>
      <c r="D3266" s="1">
        <v>28</v>
      </c>
      <c r="E3266" s="1">
        <v>33</v>
      </c>
      <c r="F3266">
        <f t="shared" si="1137"/>
        <v>0</v>
      </c>
      <c r="G3266">
        <f t="shared" si="1138"/>
        <v>1</v>
      </c>
      <c r="H3266" s="4">
        <v>2.9</v>
      </c>
      <c r="I3266" s="4">
        <v>1.4347826086956501</v>
      </c>
      <c r="L3266" s="18">
        <f t="shared" si="1139"/>
        <v>30</v>
      </c>
      <c r="M3266" s="18">
        <f t="shared" si="1140"/>
        <v>65</v>
      </c>
      <c r="N3266" s="18" t="e">
        <f t="shared" si="1141"/>
        <v>#DIV/0!</v>
      </c>
      <c r="O3266" s="18" t="e">
        <f t="shared" si="1142"/>
        <v>#DIV/0!</v>
      </c>
      <c r="P3266" s="4">
        <f t="shared" si="1143"/>
        <v>201101</v>
      </c>
      <c r="Q3266" s="23">
        <f t="shared" si="1144"/>
        <v>2.0212121212121241</v>
      </c>
      <c r="R3266" s="23">
        <f t="shared" si="1145"/>
        <v>-2.826315789473695</v>
      </c>
      <c r="S3266" s="22">
        <f t="shared" si="1146"/>
        <v>-0.80510366826157087</v>
      </c>
      <c r="T3266" s="5">
        <f t="shared" si="1147"/>
        <v>0.4947526236881552</v>
      </c>
      <c r="W3266" s="5">
        <f t="shared" si="1148"/>
        <v>-1</v>
      </c>
      <c r="X3266" s="4">
        <f t="shared" si="1149"/>
        <v>-1</v>
      </c>
      <c r="AE3266" s="4" t="e">
        <f t="shared" si="1150"/>
        <v>#DIV/0!</v>
      </c>
    </row>
    <row r="3267" spans="1:31" x14ac:dyDescent="0.25">
      <c r="A3267" s="9">
        <v>40545</v>
      </c>
      <c r="B3267" s="1" t="s">
        <v>58</v>
      </c>
      <c r="C3267" s="1" t="s">
        <v>57</v>
      </c>
      <c r="D3267" s="1">
        <v>9</v>
      </c>
      <c r="E3267" s="1">
        <v>41</v>
      </c>
      <c r="F3267">
        <f t="shared" ref="F3267:F3330" si="1151">IF(D3267&gt;E3267,1,0)</f>
        <v>0</v>
      </c>
      <c r="G3267">
        <f t="shared" ref="G3267:G3330" si="1152">IF(E3267&gt;D3267,1,0)</f>
        <v>1</v>
      </c>
      <c r="H3267" s="4">
        <v>3.3</v>
      </c>
      <c r="I3267" s="4">
        <v>1.37037037037037</v>
      </c>
      <c r="L3267" s="18">
        <f t="shared" ref="L3267:L3330" si="1153">INT(100/H3267/10)*10</f>
        <v>30</v>
      </c>
      <c r="M3267" s="18">
        <f t="shared" ref="M3267:M3330" si="1154">INT(100/I3267/5)*5</f>
        <v>70</v>
      </c>
      <c r="N3267" s="18" t="e">
        <f t="shared" ref="N3267:N3330" si="1155">INT(100/J3267/5)*5</f>
        <v>#DIV/0!</v>
      </c>
      <c r="O3267" s="18" t="e">
        <f t="shared" ref="O3267:O3330" si="1156">INT(100/K3267/5)*5</f>
        <v>#DIV/0!</v>
      </c>
      <c r="P3267" s="4">
        <f t="shared" ref="P3267:P3330" si="1157">YEAR(A3267)*100+MONTH(A3267)</f>
        <v>201101</v>
      </c>
      <c r="Q3267" s="23">
        <f t="shared" ref="Q3267:Q3330" si="1158">IF(F3267=1,H3267,H3267/I3267)</f>
        <v>2.4081081081081086</v>
      </c>
      <c r="R3267" s="23">
        <f t="shared" ref="R3267:R3330" si="1159">-1/(H3267-1)-1/(I3267-1)</f>
        <v>-3.1347826086956547</v>
      </c>
      <c r="S3267" s="22">
        <f t="shared" ref="S3267:S3330" si="1160">Q3267+R3267</f>
        <v>-0.72667450058754612</v>
      </c>
      <c r="T3267" s="5">
        <f t="shared" ref="T3267:T3330" si="1161">I3267/H3267</f>
        <v>0.41526374859708187</v>
      </c>
      <c r="W3267" s="5">
        <f t="shared" ref="W3267:W3330" si="1162">H3267*F3267-1</f>
        <v>-1</v>
      </c>
      <c r="X3267" s="4">
        <f t="shared" ref="X3267:X3330" si="1163">J3267*F3267-1</f>
        <v>-1</v>
      </c>
      <c r="AE3267" s="4" t="e">
        <f t="shared" ref="AE3267:AE3330" si="1164">(1/H3267-1/J3267)</f>
        <v>#DIV/0!</v>
      </c>
    </row>
    <row r="3268" spans="1:31" x14ac:dyDescent="0.25">
      <c r="A3268" s="9">
        <v>40545</v>
      </c>
      <c r="B3268" s="1" t="s">
        <v>43</v>
      </c>
      <c r="C3268" s="1" t="s">
        <v>44</v>
      </c>
      <c r="D3268" s="1">
        <v>13</v>
      </c>
      <c r="E3268" s="1">
        <v>7</v>
      </c>
      <c r="F3268">
        <f t="shared" si="1151"/>
        <v>1</v>
      </c>
      <c r="G3268">
        <f t="shared" si="1152"/>
        <v>0</v>
      </c>
      <c r="H3268" s="4">
        <v>1.2</v>
      </c>
      <c r="I3268" s="4">
        <v>5</v>
      </c>
      <c r="L3268" s="18">
        <f t="shared" si="1153"/>
        <v>80</v>
      </c>
      <c r="M3268" s="18">
        <f t="shared" si="1154"/>
        <v>20</v>
      </c>
      <c r="N3268" s="18" t="e">
        <f t="shared" si="1155"/>
        <v>#DIV/0!</v>
      </c>
      <c r="O3268" s="18" t="e">
        <f t="shared" si="1156"/>
        <v>#DIV/0!</v>
      </c>
      <c r="P3268" s="4">
        <f t="shared" si="1157"/>
        <v>201101</v>
      </c>
      <c r="Q3268" s="23">
        <f t="shared" si="1158"/>
        <v>1.2</v>
      </c>
      <c r="R3268" s="23">
        <f t="shared" si="1159"/>
        <v>-5.2500000000000009</v>
      </c>
      <c r="S3268" s="22">
        <f t="shared" si="1160"/>
        <v>-4.0500000000000007</v>
      </c>
      <c r="T3268" s="5">
        <f t="shared" si="1161"/>
        <v>4.166666666666667</v>
      </c>
      <c r="W3268" s="5">
        <f t="shared" si="1162"/>
        <v>0.19999999999999996</v>
      </c>
      <c r="X3268" s="4">
        <f t="shared" si="1163"/>
        <v>-1</v>
      </c>
      <c r="AE3268" s="4" t="e">
        <f t="shared" si="1164"/>
        <v>#DIV/0!</v>
      </c>
    </row>
    <row r="3269" spans="1:31" x14ac:dyDescent="0.25">
      <c r="A3269" s="9">
        <v>40545</v>
      </c>
      <c r="B3269" s="1" t="s">
        <v>41</v>
      </c>
      <c r="C3269" s="1" t="s">
        <v>40</v>
      </c>
      <c r="D3269" s="1">
        <v>31</v>
      </c>
      <c r="E3269" s="1">
        <v>10</v>
      </c>
      <c r="F3269">
        <f t="shared" si="1151"/>
        <v>1</v>
      </c>
      <c r="G3269">
        <f t="shared" si="1152"/>
        <v>0</v>
      </c>
      <c r="H3269" s="4">
        <v>1.0909090909090899</v>
      </c>
      <c r="I3269" s="4">
        <v>8.5</v>
      </c>
      <c r="L3269" s="18">
        <f t="shared" si="1153"/>
        <v>90</v>
      </c>
      <c r="M3269" s="18">
        <f t="shared" si="1154"/>
        <v>10</v>
      </c>
      <c r="N3269" s="18" t="e">
        <f t="shared" si="1155"/>
        <v>#DIV/0!</v>
      </c>
      <c r="O3269" s="18" t="e">
        <f t="shared" si="1156"/>
        <v>#DIV/0!</v>
      </c>
      <c r="P3269" s="4">
        <f t="shared" si="1157"/>
        <v>201101</v>
      </c>
      <c r="Q3269" s="23">
        <f t="shared" si="1158"/>
        <v>1.0909090909090899</v>
      </c>
      <c r="R3269" s="23">
        <f t="shared" si="1159"/>
        <v>-11.13333333333345</v>
      </c>
      <c r="S3269" s="22">
        <f t="shared" si="1160"/>
        <v>-10.04242424242436</v>
      </c>
      <c r="T3269" s="5">
        <f t="shared" si="1161"/>
        <v>7.7916666666666732</v>
      </c>
      <c r="W3269" s="5">
        <f t="shared" si="1162"/>
        <v>9.090909090908994E-2</v>
      </c>
      <c r="X3269" s="4">
        <f t="shared" si="1163"/>
        <v>-1</v>
      </c>
      <c r="AE3269" s="4" t="e">
        <f t="shared" si="1164"/>
        <v>#DIV/0!</v>
      </c>
    </row>
    <row r="3270" spans="1:31" x14ac:dyDescent="0.25">
      <c r="A3270" s="9">
        <v>40540</v>
      </c>
      <c r="B3270" s="1" t="s">
        <v>55</v>
      </c>
      <c r="C3270" s="1" t="s">
        <v>60</v>
      </c>
      <c r="D3270" s="1">
        <v>14</v>
      </c>
      <c r="E3270" s="1">
        <v>24</v>
      </c>
      <c r="F3270">
        <f t="shared" si="1151"/>
        <v>0</v>
      </c>
      <c r="G3270">
        <f t="shared" si="1152"/>
        <v>1</v>
      </c>
      <c r="H3270" s="4">
        <v>1.0909090909090899</v>
      </c>
      <c r="I3270" s="4">
        <v>9</v>
      </c>
      <c r="L3270" s="18">
        <f t="shared" si="1153"/>
        <v>90</v>
      </c>
      <c r="M3270" s="18">
        <f t="shared" si="1154"/>
        <v>10</v>
      </c>
      <c r="N3270" s="18" t="e">
        <f t="shared" si="1155"/>
        <v>#DIV/0!</v>
      </c>
      <c r="O3270" s="18" t="e">
        <f t="shared" si="1156"/>
        <v>#DIV/0!</v>
      </c>
      <c r="P3270" s="4">
        <f t="shared" si="1157"/>
        <v>201012</v>
      </c>
      <c r="Q3270" s="23">
        <f t="shared" si="1158"/>
        <v>0.1212121212121211</v>
      </c>
      <c r="R3270" s="23">
        <f t="shared" si="1159"/>
        <v>-11.125000000000117</v>
      </c>
      <c r="S3270" s="22">
        <f t="shared" si="1160"/>
        <v>-11.003787878787996</v>
      </c>
      <c r="T3270" s="5">
        <f t="shared" si="1161"/>
        <v>8.2500000000000071</v>
      </c>
      <c r="W3270" s="5">
        <f t="shared" si="1162"/>
        <v>-1</v>
      </c>
      <c r="X3270" s="4">
        <f t="shared" si="1163"/>
        <v>-1</v>
      </c>
      <c r="AE3270" s="4" t="e">
        <f t="shared" si="1164"/>
        <v>#DIV/0!</v>
      </c>
    </row>
    <row r="3271" spans="1:31" x14ac:dyDescent="0.25">
      <c r="A3271" s="9">
        <v>40539</v>
      </c>
      <c r="B3271" s="1" t="s">
        <v>41</v>
      </c>
      <c r="C3271" s="1" t="s">
        <v>42</v>
      </c>
      <c r="D3271" s="1">
        <v>14</v>
      </c>
      <c r="E3271" s="1">
        <v>17</v>
      </c>
      <c r="F3271">
        <f t="shared" si="1151"/>
        <v>0</v>
      </c>
      <c r="G3271">
        <f t="shared" si="1152"/>
        <v>1</v>
      </c>
      <c r="H3271" s="4">
        <v>1.71428571428571</v>
      </c>
      <c r="I3271" s="4">
        <v>2.2000000000000002</v>
      </c>
      <c r="L3271" s="18">
        <f t="shared" si="1153"/>
        <v>50</v>
      </c>
      <c r="M3271" s="18">
        <f t="shared" si="1154"/>
        <v>45</v>
      </c>
      <c r="N3271" s="18" t="e">
        <f t="shared" si="1155"/>
        <v>#DIV/0!</v>
      </c>
      <c r="O3271" s="18" t="e">
        <f t="shared" si="1156"/>
        <v>#DIV/0!</v>
      </c>
      <c r="P3271" s="4">
        <f t="shared" si="1157"/>
        <v>201012</v>
      </c>
      <c r="Q3271" s="23">
        <f t="shared" si="1158"/>
        <v>0.77922077922077715</v>
      </c>
      <c r="R3271" s="23">
        <f t="shared" si="1159"/>
        <v>-2.2333333333333414</v>
      </c>
      <c r="S3271" s="22">
        <f t="shared" si="1160"/>
        <v>-1.4541125541125641</v>
      </c>
      <c r="T3271" s="5">
        <f t="shared" si="1161"/>
        <v>1.2833333333333368</v>
      </c>
      <c r="W3271" s="5">
        <f t="shared" si="1162"/>
        <v>-1</v>
      </c>
      <c r="X3271" s="4">
        <f t="shared" si="1163"/>
        <v>-1</v>
      </c>
      <c r="AE3271" s="4" t="e">
        <f t="shared" si="1164"/>
        <v>#DIV/0!</v>
      </c>
    </row>
    <row r="3272" spans="1:31" x14ac:dyDescent="0.25">
      <c r="A3272" s="9">
        <v>40538</v>
      </c>
      <c r="B3272" s="1" t="s">
        <v>39</v>
      </c>
      <c r="C3272" s="1" t="s">
        <v>61</v>
      </c>
      <c r="D3272" s="1">
        <v>38</v>
      </c>
      <c r="E3272" s="1">
        <v>15</v>
      </c>
      <c r="F3272">
        <f t="shared" si="1151"/>
        <v>1</v>
      </c>
      <c r="G3272">
        <f t="shared" si="1152"/>
        <v>0</v>
      </c>
      <c r="H3272" s="4">
        <v>1.4</v>
      </c>
      <c r="I3272" s="4">
        <v>3.1</v>
      </c>
      <c r="L3272" s="18">
        <f t="shared" si="1153"/>
        <v>70</v>
      </c>
      <c r="M3272" s="18">
        <f t="shared" si="1154"/>
        <v>30</v>
      </c>
      <c r="N3272" s="18" t="e">
        <f t="shared" si="1155"/>
        <v>#DIV/0!</v>
      </c>
      <c r="O3272" s="18" t="e">
        <f t="shared" si="1156"/>
        <v>#DIV/0!</v>
      </c>
      <c r="P3272" s="4">
        <f t="shared" si="1157"/>
        <v>201012</v>
      </c>
      <c r="Q3272" s="23">
        <f t="shared" si="1158"/>
        <v>1.4</v>
      </c>
      <c r="R3272" s="23">
        <f t="shared" si="1159"/>
        <v>-2.9761904761904767</v>
      </c>
      <c r="S3272" s="22">
        <f t="shared" si="1160"/>
        <v>-1.5761904761904768</v>
      </c>
      <c r="T3272" s="5">
        <f t="shared" si="1161"/>
        <v>2.2142857142857144</v>
      </c>
      <c r="W3272" s="5">
        <f t="shared" si="1162"/>
        <v>0.39999999999999991</v>
      </c>
      <c r="X3272" s="4">
        <f t="shared" si="1163"/>
        <v>-1</v>
      </c>
      <c r="AE3272" s="4" t="e">
        <f t="shared" si="1164"/>
        <v>#DIV/0!</v>
      </c>
    </row>
    <row r="3273" spans="1:31" x14ac:dyDescent="0.25">
      <c r="A3273" s="9">
        <v>40538</v>
      </c>
      <c r="B3273" s="1" t="s">
        <v>59</v>
      </c>
      <c r="C3273" s="1" t="s">
        <v>38</v>
      </c>
      <c r="D3273" s="1">
        <v>25</v>
      </c>
      <c r="E3273" s="1">
        <v>17</v>
      </c>
      <c r="F3273">
        <f t="shared" si="1151"/>
        <v>1</v>
      </c>
      <c r="G3273">
        <f t="shared" si="1152"/>
        <v>0</v>
      </c>
      <c r="H3273" s="4">
        <v>1.71428571428571</v>
      </c>
      <c r="I3273" s="4">
        <v>2.2000000000000002</v>
      </c>
      <c r="L3273" s="18">
        <f t="shared" si="1153"/>
        <v>50</v>
      </c>
      <c r="M3273" s="18">
        <f t="shared" si="1154"/>
        <v>45</v>
      </c>
      <c r="N3273" s="18" t="e">
        <f t="shared" si="1155"/>
        <v>#DIV/0!</v>
      </c>
      <c r="O3273" s="18" t="e">
        <f t="shared" si="1156"/>
        <v>#DIV/0!</v>
      </c>
      <c r="P3273" s="4">
        <f t="shared" si="1157"/>
        <v>201012</v>
      </c>
      <c r="Q3273" s="23">
        <f t="shared" si="1158"/>
        <v>1.71428571428571</v>
      </c>
      <c r="R3273" s="23">
        <f t="shared" si="1159"/>
        <v>-2.2333333333333414</v>
      </c>
      <c r="S3273" s="22">
        <f t="shared" si="1160"/>
        <v>-0.51904761904763141</v>
      </c>
      <c r="T3273" s="5">
        <f t="shared" si="1161"/>
        <v>1.2833333333333368</v>
      </c>
      <c r="W3273" s="5">
        <f t="shared" si="1162"/>
        <v>0.71428571428570997</v>
      </c>
      <c r="X3273" s="4">
        <f t="shared" si="1163"/>
        <v>-1</v>
      </c>
      <c r="AE3273" s="4" t="e">
        <f t="shared" si="1164"/>
        <v>#DIV/0!</v>
      </c>
    </row>
    <row r="3274" spans="1:31" x14ac:dyDescent="0.25">
      <c r="A3274" s="9">
        <v>40538</v>
      </c>
      <c r="B3274" s="1" t="s">
        <v>54</v>
      </c>
      <c r="C3274" s="1" t="s">
        <v>36</v>
      </c>
      <c r="D3274" s="1">
        <v>26</v>
      </c>
      <c r="E3274" s="1">
        <v>31</v>
      </c>
      <c r="F3274">
        <f t="shared" si="1151"/>
        <v>0</v>
      </c>
      <c r="G3274">
        <f t="shared" si="1152"/>
        <v>1</v>
      </c>
      <c r="H3274" s="4">
        <v>2.1</v>
      </c>
      <c r="I3274" s="4">
        <v>1.7692307692307701</v>
      </c>
      <c r="L3274" s="18">
        <f t="shared" si="1153"/>
        <v>40</v>
      </c>
      <c r="M3274" s="18">
        <f t="shared" si="1154"/>
        <v>55</v>
      </c>
      <c r="N3274" s="18" t="e">
        <f t="shared" si="1155"/>
        <v>#DIV/0!</v>
      </c>
      <c r="O3274" s="18" t="e">
        <f t="shared" si="1156"/>
        <v>#DIV/0!</v>
      </c>
      <c r="P3274" s="4">
        <f t="shared" si="1157"/>
        <v>201012</v>
      </c>
      <c r="Q3274" s="23">
        <f t="shared" si="1158"/>
        <v>1.18695652173913</v>
      </c>
      <c r="R3274" s="23">
        <f t="shared" si="1159"/>
        <v>-2.2090909090909077</v>
      </c>
      <c r="S3274" s="22">
        <f t="shared" si="1160"/>
        <v>-1.0221343873517776</v>
      </c>
      <c r="T3274" s="5">
        <f t="shared" si="1161"/>
        <v>0.84249084249084283</v>
      </c>
      <c r="W3274" s="5">
        <f t="shared" si="1162"/>
        <v>-1</v>
      </c>
      <c r="X3274" s="4">
        <f t="shared" si="1163"/>
        <v>-1</v>
      </c>
      <c r="AE3274" s="4" t="e">
        <f t="shared" si="1164"/>
        <v>#DIV/0!</v>
      </c>
    </row>
    <row r="3275" spans="1:31" x14ac:dyDescent="0.25">
      <c r="A3275" s="9">
        <v>40538</v>
      </c>
      <c r="B3275" s="1" t="s">
        <v>51</v>
      </c>
      <c r="C3275" s="1" t="s">
        <v>33</v>
      </c>
      <c r="D3275" s="1">
        <v>27</v>
      </c>
      <c r="E3275" s="1">
        <v>34</v>
      </c>
      <c r="F3275">
        <f t="shared" si="1151"/>
        <v>0</v>
      </c>
      <c r="G3275">
        <f t="shared" si="1152"/>
        <v>1</v>
      </c>
      <c r="H3275" s="4">
        <v>1.5263157894736801</v>
      </c>
      <c r="I3275" s="4">
        <v>2.65</v>
      </c>
      <c r="L3275" s="18">
        <f t="shared" si="1153"/>
        <v>60</v>
      </c>
      <c r="M3275" s="18">
        <f t="shared" si="1154"/>
        <v>35</v>
      </c>
      <c r="N3275" s="18" t="e">
        <f t="shared" si="1155"/>
        <v>#DIV/0!</v>
      </c>
      <c r="O3275" s="18" t="e">
        <f t="shared" si="1156"/>
        <v>#DIV/0!</v>
      </c>
      <c r="P3275" s="4">
        <f t="shared" si="1157"/>
        <v>201012</v>
      </c>
      <c r="Q3275" s="23">
        <f t="shared" si="1158"/>
        <v>0.57596822244289814</v>
      </c>
      <c r="R3275" s="23">
        <f t="shared" si="1159"/>
        <v>-2.506060606060621</v>
      </c>
      <c r="S3275" s="22">
        <f t="shared" si="1160"/>
        <v>-1.9300923836177228</v>
      </c>
      <c r="T3275" s="5">
        <f t="shared" si="1161"/>
        <v>1.7362068965517288</v>
      </c>
      <c r="W3275" s="5">
        <f t="shared" si="1162"/>
        <v>-1</v>
      </c>
      <c r="X3275" s="4">
        <f t="shared" si="1163"/>
        <v>-1</v>
      </c>
      <c r="AE3275" s="4" t="e">
        <f t="shared" si="1164"/>
        <v>#DIV/0!</v>
      </c>
    </row>
    <row r="3276" spans="1:31" x14ac:dyDescent="0.25">
      <c r="A3276" s="9">
        <v>40538</v>
      </c>
      <c r="B3276" s="1" t="s">
        <v>49</v>
      </c>
      <c r="C3276" s="1" t="s">
        <v>50</v>
      </c>
      <c r="D3276" s="1">
        <v>34</v>
      </c>
      <c r="E3276" s="1">
        <v>14</v>
      </c>
      <c r="F3276">
        <f t="shared" si="1151"/>
        <v>1</v>
      </c>
      <c r="G3276">
        <f t="shared" si="1152"/>
        <v>0</v>
      </c>
      <c r="H3276" s="4">
        <v>1.48780487804878</v>
      </c>
      <c r="I3276" s="4">
        <v>2.75</v>
      </c>
      <c r="L3276" s="18">
        <f t="shared" si="1153"/>
        <v>60</v>
      </c>
      <c r="M3276" s="18">
        <f t="shared" si="1154"/>
        <v>35</v>
      </c>
      <c r="N3276" s="18" t="e">
        <f t="shared" si="1155"/>
        <v>#DIV/0!</v>
      </c>
      <c r="O3276" s="18" t="e">
        <f t="shared" si="1156"/>
        <v>#DIV/0!</v>
      </c>
      <c r="P3276" s="4">
        <f t="shared" si="1157"/>
        <v>201012</v>
      </c>
      <c r="Q3276" s="23">
        <f t="shared" si="1158"/>
        <v>1.48780487804878</v>
      </c>
      <c r="R3276" s="23">
        <f t="shared" si="1159"/>
        <v>-2.6214285714285737</v>
      </c>
      <c r="S3276" s="22">
        <f t="shared" si="1160"/>
        <v>-1.1336236933797936</v>
      </c>
      <c r="T3276" s="5">
        <f t="shared" si="1161"/>
        <v>1.8483606557377055</v>
      </c>
      <c r="W3276" s="5">
        <f t="shared" si="1162"/>
        <v>0.48780487804878003</v>
      </c>
      <c r="X3276" s="4">
        <f t="shared" si="1163"/>
        <v>-1</v>
      </c>
      <c r="AE3276" s="4" t="e">
        <f t="shared" si="1164"/>
        <v>#DIV/0!</v>
      </c>
    </row>
    <row r="3277" spans="1:31" x14ac:dyDescent="0.25">
      <c r="A3277" s="9">
        <v>40538</v>
      </c>
      <c r="B3277" s="1" t="s">
        <v>56</v>
      </c>
      <c r="C3277" s="1" t="s">
        <v>48</v>
      </c>
      <c r="D3277" s="1">
        <v>17</v>
      </c>
      <c r="E3277" s="1">
        <v>20</v>
      </c>
      <c r="F3277">
        <f t="shared" si="1151"/>
        <v>0</v>
      </c>
      <c r="G3277">
        <f t="shared" si="1152"/>
        <v>1</v>
      </c>
      <c r="H3277" s="4">
        <v>1.32258064516129</v>
      </c>
      <c r="I3277" s="4">
        <v>3.6</v>
      </c>
      <c r="L3277" s="18">
        <f t="shared" si="1153"/>
        <v>70</v>
      </c>
      <c r="M3277" s="18">
        <f t="shared" si="1154"/>
        <v>25</v>
      </c>
      <c r="N3277" s="18" t="e">
        <f t="shared" si="1155"/>
        <v>#DIV/0!</v>
      </c>
      <c r="O3277" s="18" t="e">
        <f t="shared" si="1156"/>
        <v>#DIV/0!</v>
      </c>
      <c r="P3277" s="4">
        <f t="shared" si="1157"/>
        <v>201012</v>
      </c>
      <c r="Q3277" s="23">
        <f t="shared" si="1158"/>
        <v>0.36738351254480278</v>
      </c>
      <c r="R3277" s="23">
        <f t="shared" si="1159"/>
        <v>-3.4846153846153873</v>
      </c>
      <c r="S3277" s="22">
        <f t="shared" si="1160"/>
        <v>-3.1172318720705845</v>
      </c>
      <c r="T3277" s="5">
        <f t="shared" si="1161"/>
        <v>2.7219512195121958</v>
      </c>
      <c r="W3277" s="5">
        <f t="shared" si="1162"/>
        <v>-1</v>
      </c>
      <c r="X3277" s="4">
        <f t="shared" si="1163"/>
        <v>-1</v>
      </c>
      <c r="AE3277" s="4" t="e">
        <f t="shared" si="1164"/>
        <v>#DIV/0!</v>
      </c>
    </row>
    <row r="3278" spans="1:31" x14ac:dyDescent="0.25">
      <c r="A3278" s="9">
        <v>40538</v>
      </c>
      <c r="B3278" s="1" t="s">
        <v>62</v>
      </c>
      <c r="C3278" s="1" t="s">
        <v>34</v>
      </c>
      <c r="D3278" s="1">
        <v>45</v>
      </c>
      <c r="E3278" s="1">
        <v>17</v>
      </c>
      <c r="F3278">
        <f t="shared" si="1151"/>
        <v>1</v>
      </c>
      <c r="G3278">
        <f t="shared" si="1152"/>
        <v>0</v>
      </c>
      <c r="H3278" s="4">
        <v>1.60606060606061</v>
      </c>
      <c r="I3278" s="4">
        <v>2.4500000000000002</v>
      </c>
      <c r="L3278" s="18">
        <f t="shared" si="1153"/>
        <v>60</v>
      </c>
      <c r="M3278" s="18">
        <f t="shared" si="1154"/>
        <v>40</v>
      </c>
      <c r="N3278" s="18" t="e">
        <f t="shared" si="1155"/>
        <v>#DIV/0!</v>
      </c>
      <c r="O3278" s="18" t="e">
        <f t="shared" si="1156"/>
        <v>#DIV/0!</v>
      </c>
      <c r="P3278" s="4">
        <f t="shared" si="1157"/>
        <v>201012</v>
      </c>
      <c r="Q3278" s="23">
        <f t="shared" si="1158"/>
        <v>1.60606060606061</v>
      </c>
      <c r="R3278" s="23">
        <f t="shared" si="1159"/>
        <v>-2.3396551724137824</v>
      </c>
      <c r="S3278" s="22">
        <f t="shared" si="1160"/>
        <v>-0.73359456635317244</v>
      </c>
      <c r="T3278" s="5">
        <f t="shared" si="1161"/>
        <v>1.5254716981132039</v>
      </c>
      <c r="W3278" s="5">
        <f t="shared" si="1162"/>
        <v>0.60606060606060996</v>
      </c>
      <c r="X3278" s="4">
        <f t="shared" si="1163"/>
        <v>-1</v>
      </c>
      <c r="AE3278" s="4" t="e">
        <f t="shared" si="1164"/>
        <v>#DIV/0!</v>
      </c>
    </row>
    <row r="3279" spans="1:31" x14ac:dyDescent="0.25">
      <c r="A3279" s="9">
        <v>40538</v>
      </c>
      <c r="B3279" s="1" t="s">
        <v>35</v>
      </c>
      <c r="C3279" s="1" t="s">
        <v>47</v>
      </c>
      <c r="D3279" s="1">
        <v>24</v>
      </c>
      <c r="E3279" s="1">
        <v>23</v>
      </c>
      <c r="F3279">
        <f t="shared" si="1151"/>
        <v>1</v>
      </c>
      <c r="G3279">
        <f t="shared" si="1152"/>
        <v>0</v>
      </c>
      <c r="H3279" s="4">
        <v>2.1</v>
      </c>
      <c r="I3279" s="4">
        <v>1.7692307692307701</v>
      </c>
      <c r="L3279" s="18">
        <f t="shared" si="1153"/>
        <v>40</v>
      </c>
      <c r="M3279" s="18">
        <f t="shared" si="1154"/>
        <v>55</v>
      </c>
      <c r="N3279" s="18" t="e">
        <f t="shared" si="1155"/>
        <v>#DIV/0!</v>
      </c>
      <c r="O3279" s="18" t="e">
        <f t="shared" si="1156"/>
        <v>#DIV/0!</v>
      </c>
      <c r="P3279" s="4">
        <f t="shared" si="1157"/>
        <v>201012</v>
      </c>
      <c r="Q3279" s="23">
        <f t="shared" si="1158"/>
        <v>2.1</v>
      </c>
      <c r="R3279" s="23">
        <f t="shared" si="1159"/>
        <v>-2.2090909090909077</v>
      </c>
      <c r="S3279" s="22">
        <f t="shared" si="1160"/>
        <v>-0.10909090909090757</v>
      </c>
      <c r="T3279" s="5">
        <f t="shared" si="1161"/>
        <v>0.84249084249084283</v>
      </c>
      <c r="W3279" s="5">
        <f t="shared" si="1162"/>
        <v>1.1000000000000001</v>
      </c>
      <c r="X3279" s="4">
        <f t="shared" si="1163"/>
        <v>-1</v>
      </c>
      <c r="AE3279" s="4" t="e">
        <f t="shared" si="1164"/>
        <v>#DIV/0!</v>
      </c>
    </row>
    <row r="3280" spans="1:31" x14ac:dyDescent="0.25">
      <c r="A3280" s="9">
        <v>40538</v>
      </c>
      <c r="B3280" s="1" t="s">
        <v>58</v>
      </c>
      <c r="C3280" s="1" t="s">
        <v>43</v>
      </c>
      <c r="D3280" s="1">
        <v>10</v>
      </c>
      <c r="E3280" s="1">
        <v>20</v>
      </c>
      <c r="F3280">
        <f t="shared" si="1151"/>
        <v>0</v>
      </c>
      <c r="G3280">
        <f t="shared" si="1152"/>
        <v>1</v>
      </c>
      <c r="H3280" s="4">
        <v>2.7</v>
      </c>
      <c r="I3280" s="4">
        <v>1.5128205128205101</v>
      </c>
      <c r="L3280" s="18">
        <f t="shared" si="1153"/>
        <v>30</v>
      </c>
      <c r="M3280" s="18">
        <f t="shared" si="1154"/>
        <v>65</v>
      </c>
      <c r="N3280" s="18" t="e">
        <f t="shared" si="1155"/>
        <v>#DIV/0!</v>
      </c>
      <c r="O3280" s="18" t="e">
        <f t="shared" si="1156"/>
        <v>#DIV/0!</v>
      </c>
      <c r="P3280" s="4">
        <f t="shared" si="1157"/>
        <v>201012</v>
      </c>
      <c r="Q3280" s="23">
        <f t="shared" si="1158"/>
        <v>1.7847457627118677</v>
      </c>
      <c r="R3280" s="23">
        <f t="shared" si="1159"/>
        <v>-2.5382352941176576</v>
      </c>
      <c r="S3280" s="22">
        <f t="shared" si="1160"/>
        <v>-0.75348953140578989</v>
      </c>
      <c r="T3280" s="5">
        <f t="shared" si="1161"/>
        <v>0.56030389363722588</v>
      </c>
      <c r="W3280" s="5">
        <f t="shared" si="1162"/>
        <v>-1</v>
      </c>
      <c r="X3280" s="4">
        <f t="shared" si="1163"/>
        <v>-1</v>
      </c>
      <c r="AE3280" s="4" t="e">
        <f t="shared" si="1164"/>
        <v>#DIV/0!</v>
      </c>
    </row>
    <row r="3281" spans="1:31" x14ac:dyDescent="0.25">
      <c r="A3281" s="9">
        <v>40538</v>
      </c>
      <c r="B3281" s="1" t="s">
        <v>44</v>
      </c>
      <c r="C3281" s="1" t="s">
        <v>64</v>
      </c>
      <c r="D3281" s="1">
        <v>34</v>
      </c>
      <c r="E3281" s="1">
        <v>20</v>
      </c>
      <c r="F3281">
        <f t="shared" si="1151"/>
        <v>1</v>
      </c>
      <c r="G3281">
        <f t="shared" si="1152"/>
        <v>0</v>
      </c>
      <c r="H3281" s="4">
        <v>4.0999999999999996</v>
      </c>
      <c r="I3281" s="4">
        <v>1.27027027027027</v>
      </c>
      <c r="L3281" s="18">
        <f t="shared" si="1153"/>
        <v>20</v>
      </c>
      <c r="M3281" s="18">
        <f t="shared" si="1154"/>
        <v>75</v>
      </c>
      <c r="N3281" s="18" t="e">
        <f t="shared" si="1155"/>
        <v>#DIV/0!</v>
      </c>
      <c r="O3281" s="18" t="e">
        <f t="shared" si="1156"/>
        <v>#DIV/0!</v>
      </c>
      <c r="P3281" s="4">
        <f t="shared" si="1157"/>
        <v>201012</v>
      </c>
      <c r="Q3281" s="23">
        <f t="shared" si="1158"/>
        <v>4.0999999999999996</v>
      </c>
      <c r="R3281" s="23">
        <f t="shared" si="1159"/>
        <v>-4.0225806451612947</v>
      </c>
      <c r="S3281" s="22">
        <f t="shared" si="1160"/>
        <v>7.741935483870499E-2</v>
      </c>
      <c r="T3281" s="5">
        <f t="shared" si="1161"/>
        <v>0.30982201713909024</v>
      </c>
      <c r="W3281" s="5">
        <f t="shared" si="1162"/>
        <v>3.0999999999999996</v>
      </c>
      <c r="X3281" s="4">
        <f t="shared" si="1163"/>
        <v>-1</v>
      </c>
      <c r="AE3281" s="4" t="e">
        <f t="shared" si="1164"/>
        <v>#DIV/0!</v>
      </c>
    </row>
    <row r="3282" spans="1:31" x14ac:dyDescent="0.25">
      <c r="A3282" s="9">
        <v>40538</v>
      </c>
      <c r="B3282" s="1" t="s">
        <v>45</v>
      </c>
      <c r="C3282" s="1" t="s">
        <v>53</v>
      </c>
      <c r="D3282" s="1">
        <v>38</v>
      </c>
      <c r="E3282" s="1">
        <v>34</v>
      </c>
      <c r="F3282">
        <f t="shared" si="1151"/>
        <v>1</v>
      </c>
      <c r="G3282">
        <f t="shared" si="1152"/>
        <v>0</v>
      </c>
      <c r="H3282" s="4">
        <v>1.68965517241379</v>
      </c>
      <c r="I3282" s="4">
        <v>2.25</v>
      </c>
      <c r="L3282" s="18">
        <f t="shared" si="1153"/>
        <v>50</v>
      </c>
      <c r="M3282" s="18">
        <f t="shared" si="1154"/>
        <v>40</v>
      </c>
      <c r="N3282" s="18" t="e">
        <f t="shared" si="1155"/>
        <v>#DIV/0!</v>
      </c>
      <c r="O3282" s="18" t="e">
        <f t="shared" si="1156"/>
        <v>#DIV/0!</v>
      </c>
      <c r="P3282" s="4">
        <f t="shared" si="1157"/>
        <v>201012</v>
      </c>
      <c r="Q3282" s="23">
        <f t="shared" si="1158"/>
        <v>1.68965517241379</v>
      </c>
      <c r="R3282" s="23">
        <f t="shared" si="1159"/>
        <v>-2.2500000000000062</v>
      </c>
      <c r="S3282" s="22">
        <f t="shared" si="1160"/>
        <v>-0.56034482758621618</v>
      </c>
      <c r="T3282" s="5">
        <f t="shared" si="1161"/>
        <v>1.3316326530612268</v>
      </c>
      <c r="W3282" s="5">
        <f t="shared" si="1162"/>
        <v>0.68965517241379004</v>
      </c>
      <c r="X3282" s="4">
        <f t="shared" si="1163"/>
        <v>-1</v>
      </c>
      <c r="AE3282" s="4" t="e">
        <f t="shared" si="1164"/>
        <v>#DIV/0!</v>
      </c>
    </row>
    <row r="3283" spans="1:31" x14ac:dyDescent="0.25">
      <c r="A3283" s="9">
        <v>40538</v>
      </c>
      <c r="B3283" s="1" t="s">
        <v>46</v>
      </c>
      <c r="C3283" s="1" t="s">
        <v>52</v>
      </c>
      <c r="D3283" s="1">
        <v>3</v>
      </c>
      <c r="E3283" s="1">
        <v>34</v>
      </c>
      <c r="F3283">
        <f t="shared" si="1151"/>
        <v>0</v>
      </c>
      <c r="G3283">
        <f t="shared" si="1152"/>
        <v>1</v>
      </c>
      <c r="H3283" s="4">
        <v>3.9</v>
      </c>
      <c r="I3283" s="4">
        <v>1.28571428571429</v>
      </c>
      <c r="L3283" s="18">
        <f t="shared" si="1153"/>
        <v>20</v>
      </c>
      <c r="M3283" s="18">
        <f t="shared" si="1154"/>
        <v>75</v>
      </c>
      <c r="N3283" s="18" t="e">
        <f t="shared" si="1155"/>
        <v>#DIV/0!</v>
      </c>
      <c r="O3283" s="18" t="e">
        <f t="shared" si="1156"/>
        <v>#DIV/0!</v>
      </c>
      <c r="P3283" s="4">
        <f t="shared" si="1157"/>
        <v>201012</v>
      </c>
      <c r="Q3283" s="23">
        <f t="shared" si="1158"/>
        <v>3.033333333333323</v>
      </c>
      <c r="R3283" s="23">
        <f t="shared" si="1159"/>
        <v>-3.8448275862068435</v>
      </c>
      <c r="S3283" s="22">
        <f t="shared" si="1160"/>
        <v>-0.81149425287352051</v>
      </c>
      <c r="T3283" s="5">
        <f t="shared" si="1161"/>
        <v>0.32967032967033078</v>
      </c>
      <c r="W3283" s="5">
        <f t="shared" si="1162"/>
        <v>-1</v>
      </c>
      <c r="X3283" s="4">
        <f t="shared" si="1163"/>
        <v>-1</v>
      </c>
      <c r="AE3283" s="4" t="e">
        <f t="shared" si="1164"/>
        <v>#DIV/0!</v>
      </c>
    </row>
    <row r="3284" spans="1:31" x14ac:dyDescent="0.25">
      <c r="A3284" s="9">
        <v>40537</v>
      </c>
      <c r="B3284" s="1" t="s">
        <v>63</v>
      </c>
      <c r="C3284" s="1" t="s">
        <v>37</v>
      </c>
      <c r="D3284" s="1">
        <v>27</v>
      </c>
      <c r="E3284" s="1">
        <v>26</v>
      </c>
      <c r="F3284">
        <f t="shared" si="1151"/>
        <v>1</v>
      </c>
      <c r="G3284">
        <f t="shared" si="1152"/>
        <v>0</v>
      </c>
      <c r="H3284" s="4">
        <v>3.6</v>
      </c>
      <c r="I3284" s="4">
        <v>1.3030303030303001</v>
      </c>
      <c r="L3284" s="18">
        <f t="shared" si="1153"/>
        <v>20</v>
      </c>
      <c r="M3284" s="18">
        <f t="shared" si="1154"/>
        <v>75</v>
      </c>
      <c r="N3284" s="18" t="e">
        <f t="shared" si="1155"/>
        <v>#DIV/0!</v>
      </c>
      <c r="O3284" s="18" t="e">
        <f t="shared" si="1156"/>
        <v>#DIV/0!</v>
      </c>
      <c r="P3284" s="4">
        <f t="shared" si="1157"/>
        <v>201012</v>
      </c>
      <c r="Q3284" s="23">
        <f t="shared" si="1158"/>
        <v>3.6</v>
      </c>
      <c r="R3284" s="23">
        <f t="shared" si="1159"/>
        <v>-3.6846153846154164</v>
      </c>
      <c r="S3284" s="22">
        <f t="shared" si="1160"/>
        <v>-8.4615384615416289E-2</v>
      </c>
      <c r="T3284" s="5">
        <f t="shared" si="1161"/>
        <v>0.36195286195286114</v>
      </c>
      <c r="W3284" s="5">
        <f t="shared" si="1162"/>
        <v>2.6</v>
      </c>
      <c r="X3284" s="4">
        <f t="shared" si="1163"/>
        <v>-1</v>
      </c>
      <c r="AE3284" s="4" t="e">
        <f t="shared" si="1164"/>
        <v>#DIV/0!</v>
      </c>
    </row>
    <row r="3285" spans="1:31" x14ac:dyDescent="0.25">
      <c r="A3285" s="9">
        <v>40535</v>
      </c>
      <c r="B3285" s="1" t="s">
        <v>57</v>
      </c>
      <c r="C3285" s="1" t="s">
        <v>40</v>
      </c>
      <c r="D3285" s="1">
        <v>27</v>
      </c>
      <c r="E3285" s="1">
        <v>3</v>
      </c>
      <c r="F3285">
        <f t="shared" si="1151"/>
        <v>1</v>
      </c>
      <c r="G3285">
        <f t="shared" si="1152"/>
        <v>0</v>
      </c>
      <c r="H3285" s="4">
        <v>1.08</v>
      </c>
      <c r="I3285" s="4">
        <v>9</v>
      </c>
      <c r="L3285" s="18">
        <f t="shared" si="1153"/>
        <v>90</v>
      </c>
      <c r="M3285" s="18">
        <f t="shared" si="1154"/>
        <v>10</v>
      </c>
      <c r="N3285" s="18" t="e">
        <f t="shared" si="1155"/>
        <v>#DIV/0!</v>
      </c>
      <c r="O3285" s="18" t="e">
        <f t="shared" si="1156"/>
        <v>#DIV/0!</v>
      </c>
      <c r="P3285" s="4">
        <f t="shared" si="1157"/>
        <v>201012</v>
      </c>
      <c r="Q3285" s="23">
        <f t="shared" si="1158"/>
        <v>1.08</v>
      </c>
      <c r="R3285" s="23">
        <f t="shared" si="1159"/>
        <v>-12.624999999999989</v>
      </c>
      <c r="S3285" s="22">
        <f t="shared" si="1160"/>
        <v>-11.544999999999989</v>
      </c>
      <c r="T3285" s="5">
        <f t="shared" si="1161"/>
        <v>8.3333333333333321</v>
      </c>
      <c r="W3285" s="5">
        <f t="shared" si="1162"/>
        <v>8.0000000000000071E-2</v>
      </c>
      <c r="X3285" s="4">
        <f t="shared" si="1163"/>
        <v>-1</v>
      </c>
      <c r="AE3285" s="4" t="e">
        <f t="shared" si="1164"/>
        <v>#DIV/0!</v>
      </c>
    </row>
    <row r="3286" spans="1:31" x14ac:dyDescent="0.25">
      <c r="A3286" s="9">
        <v>40532</v>
      </c>
      <c r="B3286" s="1" t="s">
        <v>60</v>
      </c>
      <c r="C3286" s="1" t="s">
        <v>45</v>
      </c>
      <c r="D3286" s="1">
        <v>14</v>
      </c>
      <c r="E3286" s="1">
        <v>40</v>
      </c>
      <c r="F3286">
        <f t="shared" si="1151"/>
        <v>0</v>
      </c>
      <c r="G3286">
        <f t="shared" si="1152"/>
        <v>1</v>
      </c>
      <c r="H3286" s="4">
        <v>3.05</v>
      </c>
      <c r="I3286" s="4">
        <v>1.40816326530612</v>
      </c>
      <c r="L3286" s="18">
        <f t="shared" si="1153"/>
        <v>30</v>
      </c>
      <c r="M3286" s="18">
        <f t="shared" si="1154"/>
        <v>70</v>
      </c>
      <c r="N3286" s="18" t="e">
        <f t="shared" si="1155"/>
        <v>#DIV/0!</v>
      </c>
      <c r="O3286" s="18" t="e">
        <f t="shared" si="1156"/>
        <v>#DIV/0!</v>
      </c>
      <c r="P3286" s="4">
        <f t="shared" si="1157"/>
        <v>201012</v>
      </c>
      <c r="Q3286" s="23">
        <f t="shared" si="1158"/>
        <v>2.1659420289855107</v>
      </c>
      <c r="R3286" s="23">
        <f t="shared" si="1159"/>
        <v>-2.9378048780487949</v>
      </c>
      <c r="S3286" s="22">
        <f t="shared" si="1160"/>
        <v>-0.77186284906328417</v>
      </c>
      <c r="T3286" s="5">
        <f t="shared" si="1161"/>
        <v>0.46169287387085906</v>
      </c>
      <c r="W3286" s="5">
        <f t="shared" si="1162"/>
        <v>-1</v>
      </c>
      <c r="X3286" s="4">
        <f t="shared" si="1163"/>
        <v>-1</v>
      </c>
      <c r="AE3286" s="4" t="e">
        <f t="shared" si="1164"/>
        <v>#DIV/0!</v>
      </c>
    </row>
    <row r="3287" spans="1:31" x14ac:dyDescent="0.25">
      <c r="A3287" s="9">
        <v>40531</v>
      </c>
      <c r="B3287" s="1" t="s">
        <v>50</v>
      </c>
      <c r="C3287" s="1" t="s">
        <v>47</v>
      </c>
      <c r="D3287" s="1">
        <v>31</v>
      </c>
      <c r="E3287" s="1">
        <v>17</v>
      </c>
      <c r="F3287">
        <f t="shared" si="1151"/>
        <v>1</v>
      </c>
      <c r="G3287">
        <f t="shared" si="1152"/>
        <v>0</v>
      </c>
      <c r="H3287" s="4">
        <v>1.7692307692307701</v>
      </c>
      <c r="I3287" s="4">
        <v>2.1</v>
      </c>
      <c r="L3287" s="18">
        <f t="shared" si="1153"/>
        <v>50</v>
      </c>
      <c r="M3287" s="18">
        <f t="shared" si="1154"/>
        <v>45</v>
      </c>
      <c r="N3287" s="18" t="e">
        <f t="shared" si="1155"/>
        <v>#DIV/0!</v>
      </c>
      <c r="O3287" s="18" t="e">
        <f t="shared" si="1156"/>
        <v>#DIV/0!</v>
      </c>
      <c r="P3287" s="4">
        <f t="shared" si="1157"/>
        <v>201012</v>
      </c>
      <c r="Q3287" s="23">
        <f t="shared" si="1158"/>
        <v>1.7692307692307701</v>
      </c>
      <c r="R3287" s="23">
        <f t="shared" si="1159"/>
        <v>-2.2090909090909077</v>
      </c>
      <c r="S3287" s="22">
        <f t="shared" si="1160"/>
        <v>-0.43986013986013761</v>
      </c>
      <c r="T3287" s="5">
        <f t="shared" si="1161"/>
        <v>1.18695652173913</v>
      </c>
      <c r="W3287" s="5">
        <f t="shared" si="1162"/>
        <v>0.76923076923077005</v>
      </c>
      <c r="X3287" s="4">
        <f t="shared" si="1163"/>
        <v>-1</v>
      </c>
      <c r="AE3287" s="4" t="e">
        <f t="shared" si="1164"/>
        <v>#DIV/0!</v>
      </c>
    </row>
    <row r="3288" spans="1:31" x14ac:dyDescent="0.25">
      <c r="A3288" s="9">
        <v>40531</v>
      </c>
      <c r="B3288" s="1" t="s">
        <v>39</v>
      </c>
      <c r="C3288" s="1" t="s">
        <v>33</v>
      </c>
      <c r="D3288" s="1">
        <v>20</v>
      </c>
      <c r="E3288" s="1">
        <v>23</v>
      </c>
      <c r="F3288">
        <f t="shared" si="1151"/>
        <v>0</v>
      </c>
      <c r="G3288">
        <f t="shared" si="1152"/>
        <v>1</v>
      </c>
      <c r="H3288" s="4">
        <v>1.47619047619048</v>
      </c>
      <c r="I3288" s="4">
        <v>2.75</v>
      </c>
      <c r="L3288" s="18">
        <f t="shared" si="1153"/>
        <v>60</v>
      </c>
      <c r="M3288" s="18">
        <f t="shared" si="1154"/>
        <v>35</v>
      </c>
      <c r="N3288" s="18" t="e">
        <f t="shared" si="1155"/>
        <v>#DIV/0!</v>
      </c>
      <c r="O3288" s="18" t="e">
        <f t="shared" si="1156"/>
        <v>#DIV/0!</v>
      </c>
      <c r="P3288" s="4">
        <f t="shared" si="1157"/>
        <v>201012</v>
      </c>
      <c r="Q3288" s="23">
        <f t="shared" si="1158"/>
        <v>0.53679653679653816</v>
      </c>
      <c r="R3288" s="23">
        <f t="shared" si="1159"/>
        <v>-2.6714285714285539</v>
      </c>
      <c r="S3288" s="22">
        <f t="shared" si="1160"/>
        <v>-2.1346320346320158</v>
      </c>
      <c r="T3288" s="5">
        <f t="shared" si="1161"/>
        <v>1.8629032258064468</v>
      </c>
      <c r="W3288" s="5">
        <f t="shared" si="1162"/>
        <v>-1</v>
      </c>
      <c r="X3288" s="4">
        <f t="shared" si="1163"/>
        <v>-1</v>
      </c>
      <c r="AE3288" s="4" t="e">
        <f t="shared" si="1164"/>
        <v>#DIV/0!</v>
      </c>
    </row>
    <row r="3289" spans="1:31" x14ac:dyDescent="0.25">
      <c r="A3289" s="9">
        <v>40531</v>
      </c>
      <c r="B3289" s="1" t="s">
        <v>59</v>
      </c>
      <c r="C3289" s="1" t="s">
        <v>49</v>
      </c>
      <c r="D3289" s="1">
        <v>13</v>
      </c>
      <c r="E3289" s="1">
        <v>27</v>
      </c>
      <c r="F3289">
        <f t="shared" si="1151"/>
        <v>0</v>
      </c>
      <c r="G3289">
        <f t="shared" si="1152"/>
        <v>1</v>
      </c>
      <c r="H3289" s="4">
        <v>1.6666666666666701</v>
      </c>
      <c r="I3289" s="4">
        <v>2.2999999999999998</v>
      </c>
      <c r="L3289" s="18">
        <f t="shared" si="1153"/>
        <v>50</v>
      </c>
      <c r="M3289" s="18">
        <f t="shared" si="1154"/>
        <v>40</v>
      </c>
      <c r="N3289" s="18" t="e">
        <f t="shared" si="1155"/>
        <v>#DIV/0!</v>
      </c>
      <c r="O3289" s="18" t="e">
        <f t="shared" si="1156"/>
        <v>#DIV/0!</v>
      </c>
      <c r="P3289" s="4">
        <f t="shared" si="1157"/>
        <v>201012</v>
      </c>
      <c r="Q3289" s="23">
        <f t="shared" si="1158"/>
        <v>0.72463768115942184</v>
      </c>
      <c r="R3289" s="23">
        <f t="shared" si="1159"/>
        <v>-2.2692307692307621</v>
      </c>
      <c r="S3289" s="22">
        <f t="shared" si="1160"/>
        <v>-1.5445930880713403</v>
      </c>
      <c r="T3289" s="5">
        <f t="shared" si="1161"/>
        <v>1.379999999999997</v>
      </c>
      <c r="W3289" s="5">
        <f t="shared" si="1162"/>
        <v>-1</v>
      </c>
      <c r="X3289" s="4">
        <f t="shared" si="1163"/>
        <v>-1</v>
      </c>
      <c r="AE3289" s="4" t="e">
        <f t="shared" si="1164"/>
        <v>#DIV/0!</v>
      </c>
    </row>
    <row r="3290" spans="1:31" x14ac:dyDescent="0.25">
      <c r="A3290" s="9">
        <v>40531</v>
      </c>
      <c r="B3290" s="1" t="s">
        <v>61</v>
      </c>
      <c r="C3290" s="1" t="s">
        <v>41</v>
      </c>
      <c r="D3290" s="1">
        <v>18</v>
      </c>
      <c r="E3290" s="1">
        <v>34</v>
      </c>
      <c r="F3290">
        <f t="shared" si="1151"/>
        <v>0</v>
      </c>
      <c r="G3290">
        <f t="shared" si="1152"/>
        <v>1</v>
      </c>
      <c r="H3290" s="4">
        <v>3.1</v>
      </c>
      <c r="I3290" s="4">
        <v>1.4</v>
      </c>
      <c r="L3290" s="18">
        <f t="shared" si="1153"/>
        <v>30</v>
      </c>
      <c r="M3290" s="18">
        <f t="shared" si="1154"/>
        <v>70</v>
      </c>
      <c r="N3290" s="18" t="e">
        <f t="shared" si="1155"/>
        <v>#DIV/0!</v>
      </c>
      <c r="O3290" s="18" t="e">
        <f t="shared" si="1156"/>
        <v>#DIV/0!</v>
      </c>
      <c r="P3290" s="4">
        <f t="shared" si="1157"/>
        <v>201012</v>
      </c>
      <c r="Q3290" s="23">
        <f t="shared" si="1158"/>
        <v>2.2142857142857144</v>
      </c>
      <c r="R3290" s="23">
        <f t="shared" si="1159"/>
        <v>-2.9761904761904767</v>
      </c>
      <c r="S3290" s="22">
        <f t="shared" si="1160"/>
        <v>-0.76190476190476231</v>
      </c>
      <c r="T3290" s="5">
        <f t="shared" si="1161"/>
        <v>0.45161290322580638</v>
      </c>
      <c r="W3290" s="5">
        <f t="shared" si="1162"/>
        <v>-1</v>
      </c>
      <c r="X3290" s="4">
        <f t="shared" si="1163"/>
        <v>-1</v>
      </c>
      <c r="AE3290" s="4" t="e">
        <f t="shared" si="1164"/>
        <v>#DIV/0!</v>
      </c>
    </row>
    <row r="3291" spans="1:31" x14ac:dyDescent="0.25">
      <c r="A3291" s="9">
        <v>40531</v>
      </c>
      <c r="B3291" s="1" t="s">
        <v>57</v>
      </c>
      <c r="C3291" s="1" t="s">
        <v>53</v>
      </c>
      <c r="D3291" s="1">
        <v>17</v>
      </c>
      <c r="E3291" s="1">
        <v>22</v>
      </c>
      <c r="F3291">
        <f t="shared" si="1151"/>
        <v>0</v>
      </c>
      <c r="G3291">
        <f t="shared" si="1152"/>
        <v>1</v>
      </c>
      <c r="H3291" s="4">
        <v>1.5263157894736801</v>
      </c>
      <c r="I3291" s="4">
        <v>2.65</v>
      </c>
      <c r="L3291" s="18">
        <f t="shared" si="1153"/>
        <v>60</v>
      </c>
      <c r="M3291" s="18">
        <f t="shared" si="1154"/>
        <v>35</v>
      </c>
      <c r="N3291" s="18" t="e">
        <f t="shared" si="1155"/>
        <v>#DIV/0!</v>
      </c>
      <c r="O3291" s="18" t="e">
        <f t="shared" si="1156"/>
        <v>#DIV/0!</v>
      </c>
      <c r="P3291" s="4">
        <f t="shared" si="1157"/>
        <v>201012</v>
      </c>
      <c r="Q3291" s="23">
        <f t="shared" si="1158"/>
        <v>0.57596822244289814</v>
      </c>
      <c r="R3291" s="23">
        <f t="shared" si="1159"/>
        <v>-2.506060606060621</v>
      </c>
      <c r="S3291" s="22">
        <f t="shared" si="1160"/>
        <v>-1.9300923836177228</v>
      </c>
      <c r="T3291" s="5">
        <f t="shared" si="1161"/>
        <v>1.7362068965517288</v>
      </c>
      <c r="W3291" s="5">
        <f t="shared" si="1162"/>
        <v>-1</v>
      </c>
      <c r="X3291" s="4">
        <f t="shared" si="1163"/>
        <v>-1</v>
      </c>
      <c r="AE3291" s="4" t="e">
        <f t="shared" si="1164"/>
        <v>#DIV/0!</v>
      </c>
    </row>
    <row r="3292" spans="1:31" x14ac:dyDescent="0.25">
      <c r="A3292" s="9">
        <v>40531</v>
      </c>
      <c r="B3292" s="1" t="s">
        <v>54</v>
      </c>
      <c r="C3292" s="1" t="s">
        <v>35</v>
      </c>
      <c r="D3292" s="1">
        <v>39</v>
      </c>
      <c r="E3292" s="1">
        <v>23</v>
      </c>
      <c r="F3292">
        <f t="shared" si="1151"/>
        <v>1</v>
      </c>
      <c r="G3292">
        <f t="shared" si="1152"/>
        <v>0</v>
      </c>
      <c r="H3292" s="4">
        <v>1.26315789473684</v>
      </c>
      <c r="I3292" s="4">
        <v>4.1500000000000004</v>
      </c>
      <c r="L3292" s="18">
        <f t="shared" si="1153"/>
        <v>70</v>
      </c>
      <c r="M3292" s="18">
        <f t="shared" si="1154"/>
        <v>20</v>
      </c>
      <c r="N3292" s="18" t="e">
        <f t="shared" si="1155"/>
        <v>#DIV/0!</v>
      </c>
      <c r="O3292" s="18" t="e">
        <f t="shared" si="1156"/>
        <v>#DIV/0!</v>
      </c>
      <c r="P3292" s="4">
        <f t="shared" si="1157"/>
        <v>201012</v>
      </c>
      <c r="Q3292" s="23">
        <f t="shared" si="1158"/>
        <v>1.26315789473684</v>
      </c>
      <c r="R3292" s="23">
        <f t="shared" si="1159"/>
        <v>-4.1174603174603472</v>
      </c>
      <c r="S3292" s="22">
        <f t="shared" si="1160"/>
        <v>-2.8543024227235074</v>
      </c>
      <c r="T3292" s="5">
        <f t="shared" si="1161"/>
        <v>3.2854166666666722</v>
      </c>
      <c r="W3292" s="5">
        <f t="shared" si="1162"/>
        <v>0.26315789473684004</v>
      </c>
      <c r="X3292" s="4">
        <f t="shared" si="1163"/>
        <v>-1</v>
      </c>
      <c r="AE3292" s="4" t="e">
        <f t="shared" si="1164"/>
        <v>#DIV/0!</v>
      </c>
    </row>
    <row r="3293" spans="1:31" x14ac:dyDescent="0.25">
      <c r="A3293" s="9">
        <v>40531</v>
      </c>
      <c r="B3293" s="1" t="s">
        <v>34</v>
      </c>
      <c r="C3293" s="1" t="s">
        <v>55</v>
      </c>
      <c r="D3293" s="1">
        <v>31</v>
      </c>
      <c r="E3293" s="1">
        <v>38</v>
      </c>
      <c r="F3293">
        <f t="shared" si="1151"/>
        <v>0</v>
      </c>
      <c r="G3293">
        <f t="shared" si="1152"/>
        <v>1</v>
      </c>
      <c r="H3293" s="4">
        <v>1.6451612903225801</v>
      </c>
      <c r="I3293" s="4">
        <v>2.35</v>
      </c>
      <c r="L3293" s="18">
        <f t="shared" si="1153"/>
        <v>60</v>
      </c>
      <c r="M3293" s="18">
        <f t="shared" si="1154"/>
        <v>40</v>
      </c>
      <c r="N3293" s="18" t="e">
        <f t="shared" si="1155"/>
        <v>#DIV/0!</v>
      </c>
      <c r="O3293" s="18" t="e">
        <f t="shared" si="1156"/>
        <v>#DIV/0!</v>
      </c>
      <c r="P3293" s="4">
        <f t="shared" si="1157"/>
        <v>201012</v>
      </c>
      <c r="Q3293" s="23">
        <f t="shared" si="1158"/>
        <v>0.70006863417982124</v>
      </c>
      <c r="R3293" s="23">
        <f t="shared" si="1159"/>
        <v>-2.2907407407407421</v>
      </c>
      <c r="S3293" s="22">
        <f t="shared" si="1160"/>
        <v>-1.5906721065609208</v>
      </c>
      <c r="T3293" s="5">
        <f t="shared" si="1161"/>
        <v>1.4284313725490201</v>
      </c>
      <c r="W3293" s="5">
        <f t="shared" si="1162"/>
        <v>-1</v>
      </c>
      <c r="X3293" s="4">
        <f t="shared" si="1163"/>
        <v>-1</v>
      </c>
      <c r="AE3293" s="4" t="e">
        <f t="shared" si="1164"/>
        <v>#DIV/0!</v>
      </c>
    </row>
    <row r="3294" spans="1:31" x14ac:dyDescent="0.25">
      <c r="A3294" s="9">
        <v>40531</v>
      </c>
      <c r="B3294" s="1" t="s">
        <v>52</v>
      </c>
      <c r="C3294" s="1" t="s">
        <v>62</v>
      </c>
      <c r="D3294" s="1">
        <v>31</v>
      </c>
      <c r="E3294" s="1">
        <v>27</v>
      </c>
      <c r="F3294">
        <f t="shared" si="1151"/>
        <v>1</v>
      </c>
      <c r="G3294">
        <f t="shared" si="1152"/>
        <v>0</v>
      </c>
      <c r="H3294" s="4">
        <v>1.1000000000000001</v>
      </c>
      <c r="I3294" s="4">
        <v>8</v>
      </c>
      <c r="L3294" s="18">
        <f t="shared" si="1153"/>
        <v>90</v>
      </c>
      <c r="M3294" s="18">
        <f t="shared" si="1154"/>
        <v>10</v>
      </c>
      <c r="N3294" s="18" t="e">
        <f t="shared" si="1155"/>
        <v>#DIV/0!</v>
      </c>
      <c r="O3294" s="18" t="e">
        <f t="shared" si="1156"/>
        <v>#DIV/0!</v>
      </c>
      <c r="P3294" s="4">
        <f t="shared" si="1157"/>
        <v>201012</v>
      </c>
      <c r="Q3294" s="23">
        <f t="shared" si="1158"/>
        <v>1.1000000000000001</v>
      </c>
      <c r="R3294" s="23">
        <f t="shared" si="1159"/>
        <v>-10.142857142857133</v>
      </c>
      <c r="S3294" s="22">
        <f t="shared" si="1160"/>
        <v>-9.0428571428571338</v>
      </c>
      <c r="T3294" s="5">
        <f t="shared" si="1161"/>
        <v>7.2727272727272725</v>
      </c>
      <c r="W3294" s="5">
        <f t="shared" si="1162"/>
        <v>0.10000000000000009</v>
      </c>
      <c r="X3294" s="4">
        <f t="shared" si="1163"/>
        <v>-1</v>
      </c>
      <c r="AE3294" s="4" t="e">
        <f t="shared" si="1164"/>
        <v>#DIV/0!</v>
      </c>
    </row>
    <row r="3295" spans="1:31" x14ac:dyDescent="0.25">
      <c r="A3295" s="9">
        <v>40531</v>
      </c>
      <c r="B3295" s="1" t="s">
        <v>51</v>
      </c>
      <c r="C3295" s="1" t="s">
        <v>46</v>
      </c>
      <c r="D3295" s="1">
        <v>14</v>
      </c>
      <c r="E3295" s="1">
        <v>17</v>
      </c>
      <c r="F3295">
        <f t="shared" si="1151"/>
        <v>0</v>
      </c>
      <c r="G3295">
        <f t="shared" si="1152"/>
        <v>1</v>
      </c>
      <c r="H3295" s="4">
        <v>1.4</v>
      </c>
      <c r="I3295" s="4">
        <v>3.1</v>
      </c>
      <c r="L3295" s="18">
        <f t="shared" si="1153"/>
        <v>70</v>
      </c>
      <c r="M3295" s="18">
        <f t="shared" si="1154"/>
        <v>30</v>
      </c>
      <c r="N3295" s="18" t="e">
        <f t="shared" si="1155"/>
        <v>#DIV/0!</v>
      </c>
      <c r="O3295" s="18" t="e">
        <f t="shared" si="1156"/>
        <v>#DIV/0!</v>
      </c>
      <c r="P3295" s="4">
        <f t="shared" si="1157"/>
        <v>201012</v>
      </c>
      <c r="Q3295" s="23">
        <f t="shared" si="1158"/>
        <v>0.45161290322580638</v>
      </c>
      <c r="R3295" s="23">
        <f t="shared" si="1159"/>
        <v>-2.9761904761904767</v>
      </c>
      <c r="S3295" s="22">
        <f t="shared" si="1160"/>
        <v>-2.5245775729646702</v>
      </c>
      <c r="T3295" s="5">
        <f t="shared" si="1161"/>
        <v>2.2142857142857144</v>
      </c>
      <c r="W3295" s="5">
        <f t="shared" si="1162"/>
        <v>-1</v>
      </c>
      <c r="X3295" s="4">
        <f t="shared" si="1163"/>
        <v>-1</v>
      </c>
      <c r="AE3295" s="4" t="e">
        <f t="shared" si="1164"/>
        <v>#DIV/0!</v>
      </c>
    </row>
    <row r="3296" spans="1:31" x14ac:dyDescent="0.25">
      <c r="A3296" s="9">
        <v>40531</v>
      </c>
      <c r="B3296" s="1" t="s">
        <v>36</v>
      </c>
      <c r="C3296" s="1" t="s">
        <v>56</v>
      </c>
      <c r="D3296" s="1">
        <v>34</v>
      </c>
      <c r="E3296" s="1">
        <v>24</v>
      </c>
      <c r="F3296">
        <f t="shared" si="1151"/>
        <v>1</v>
      </c>
      <c r="G3296">
        <f t="shared" si="1152"/>
        <v>0</v>
      </c>
      <c r="H3296" s="4">
        <v>1.4545454545454499</v>
      </c>
      <c r="I3296" s="4">
        <v>2.85</v>
      </c>
      <c r="L3296" s="18">
        <f t="shared" si="1153"/>
        <v>60</v>
      </c>
      <c r="M3296" s="18">
        <f t="shared" si="1154"/>
        <v>35</v>
      </c>
      <c r="N3296" s="18" t="e">
        <f t="shared" si="1155"/>
        <v>#DIV/0!</v>
      </c>
      <c r="O3296" s="18" t="e">
        <f t="shared" si="1156"/>
        <v>#DIV/0!</v>
      </c>
      <c r="P3296" s="4">
        <f t="shared" si="1157"/>
        <v>201012</v>
      </c>
      <c r="Q3296" s="23">
        <f t="shared" si="1158"/>
        <v>1.4545454545454499</v>
      </c>
      <c r="R3296" s="23">
        <f t="shared" si="1159"/>
        <v>-2.7405405405405627</v>
      </c>
      <c r="S3296" s="22">
        <f t="shared" si="1160"/>
        <v>-1.2859950859951128</v>
      </c>
      <c r="T3296" s="5">
        <f t="shared" si="1161"/>
        <v>1.9593750000000063</v>
      </c>
      <c r="W3296" s="5">
        <f t="shared" si="1162"/>
        <v>0.45454545454544992</v>
      </c>
      <c r="X3296" s="4">
        <f t="shared" si="1163"/>
        <v>-1</v>
      </c>
      <c r="AE3296" s="4" t="e">
        <f t="shared" si="1164"/>
        <v>#DIV/0!</v>
      </c>
    </row>
    <row r="3297" spans="1:31" x14ac:dyDescent="0.25">
      <c r="A3297" s="9">
        <v>40531</v>
      </c>
      <c r="B3297" s="1" t="s">
        <v>37</v>
      </c>
      <c r="C3297" s="1" t="s">
        <v>48</v>
      </c>
      <c r="D3297" s="1">
        <v>33</v>
      </c>
      <c r="E3297" s="1">
        <v>30</v>
      </c>
      <c r="F3297">
        <f t="shared" si="1151"/>
        <v>1</v>
      </c>
      <c r="G3297">
        <f t="shared" si="1152"/>
        <v>0</v>
      </c>
      <c r="H3297" s="4">
        <v>1.2222222222222201</v>
      </c>
      <c r="I3297" s="4">
        <v>4.5999999999999996</v>
      </c>
      <c r="L3297" s="18">
        <f t="shared" si="1153"/>
        <v>80</v>
      </c>
      <c r="M3297" s="18">
        <f t="shared" si="1154"/>
        <v>20</v>
      </c>
      <c r="N3297" s="18" t="e">
        <f t="shared" si="1155"/>
        <v>#DIV/0!</v>
      </c>
      <c r="O3297" s="18" t="e">
        <f t="shared" si="1156"/>
        <v>#DIV/0!</v>
      </c>
      <c r="P3297" s="4">
        <f t="shared" si="1157"/>
        <v>201012</v>
      </c>
      <c r="Q3297" s="23">
        <f t="shared" si="1158"/>
        <v>1.2222222222222201</v>
      </c>
      <c r="R3297" s="23">
        <f t="shared" si="1159"/>
        <v>-4.7777777777778203</v>
      </c>
      <c r="S3297" s="22">
        <f t="shared" si="1160"/>
        <v>-3.5555555555556002</v>
      </c>
      <c r="T3297" s="5">
        <f t="shared" si="1161"/>
        <v>3.7636363636363699</v>
      </c>
      <c r="W3297" s="5">
        <f t="shared" si="1162"/>
        <v>0.2222222222222201</v>
      </c>
      <c r="X3297" s="4">
        <f t="shared" si="1163"/>
        <v>-1</v>
      </c>
      <c r="AE3297" s="4" t="e">
        <f t="shared" si="1164"/>
        <v>#DIV/0!</v>
      </c>
    </row>
    <row r="3298" spans="1:31" x14ac:dyDescent="0.25">
      <c r="A3298" s="9">
        <v>40531</v>
      </c>
      <c r="B3298" s="1" t="s">
        <v>44</v>
      </c>
      <c r="C3298" s="1" t="s">
        <v>58</v>
      </c>
      <c r="D3298" s="1">
        <v>19</v>
      </c>
      <c r="E3298" s="1">
        <v>17</v>
      </c>
      <c r="F3298">
        <f t="shared" si="1151"/>
        <v>1</v>
      </c>
      <c r="G3298">
        <f t="shared" si="1152"/>
        <v>0</v>
      </c>
      <c r="H3298" s="4">
        <v>1.9090909090909101</v>
      </c>
      <c r="I3298" s="4">
        <v>1.9090909090909101</v>
      </c>
      <c r="L3298" s="18">
        <f t="shared" si="1153"/>
        <v>50</v>
      </c>
      <c r="M3298" s="18">
        <f t="shared" si="1154"/>
        <v>50</v>
      </c>
      <c r="N3298" s="18" t="e">
        <f t="shared" si="1155"/>
        <v>#DIV/0!</v>
      </c>
      <c r="O3298" s="18" t="e">
        <f t="shared" si="1156"/>
        <v>#DIV/0!</v>
      </c>
      <c r="P3298" s="4">
        <f t="shared" si="1157"/>
        <v>201012</v>
      </c>
      <c r="Q3298" s="23">
        <f t="shared" si="1158"/>
        <v>1.9090909090909101</v>
      </c>
      <c r="R3298" s="23">
        <f t="shared" si="1159"/>
        <v>-2.1999999999999975</v>
      </c>
      <c r="S3298" s="22">
        <f t="shared" si="1160"/>
        <v>-0.29090909090908745</v>
      </c>
      <c r="T3298" s="5">
        <f t="shared" si="1161"/>
        <v>1</v>
      </c>
      <c r="W3298" s="5">
        <f t="shared" si="1162"/>
        <v>0.90909090909091006</v>
      </c>
      <c r="X3298" s="4">
        <f t="shared" si="1163"/>
        <v>-1</v>
      </c>
      <c r="AE3298" s="4" t="e">
        <f t="shared" si="1164"/>
        <v>#DIV/0!</v>
      </c>
    </row>
    <row r="3299" spans="1:31" x14ac:dyDescent="0.25">
      <c r="A3299" s="9">
        <v>40531</v>
      </c>
      <c r="B3299" s="1" t="s">
        <v>40</v>
      </c>
      <c r="C3299" s="1" t="s">
        <v>63</v>
      </c>
      <c r="D3299" s="1">
        <v>19</v>
      </c>
      <c r="E3299" s="1">
        <v>12</v>
      </c>
      <c r="F3299">
        <f t="shared" si="1151"/>
        <v>1</v>
      </c>
      <c r="G3299">
        <f t="shared" si="1152"/>
        <v>0</v>
      </c>
      <c r="H3299" s="4">
        <v>1.71428571428571</v>
      </c>
      <c r="I3299" s="4">
        <v>2.2000000000000002</v>
      </c>
      <c r="L3299" s="18">
        <f t="shared" si="1153"/>
        <v>50</v>
      </c>
      <c r="M3299" s="18">
        <f t="shared" si="1154"/>
        <v>45</v>
      </c>
      <c r="N3299" s="18" t="e">
        <f t="shared" si="1155"/>
        <v>#DIV/0!</v>
      </c>
      <c r="O3299" s="18" t="e">
        <f t="shared" si="1156"/>
        <v>#DIV/0!</v>
      </c>
      <c r="P3299" s="4">
        <f t="shared" si="1157"/>
        <v>201012</v>
      </c>
      <c r="Q3299" s="23">
        <f t="shared" si="1158"/>
        <v>1.71428571428571</v>
      </c>
      <c r="R3299" s="23">
        <f t="shared" si="1159"/>
        <v>-2.2333333333333414</v>
      </c>
      <c r="S3299" s="22">
        <f t="shared" si="1160"/>
        <v>-0.51904761904763141</v>
      </c>
      <c r="T3299" s="5">
        <f t="shared" si="1161"/>
        <v>1.2833333333333368</v>
      </c>
      <c r="W3299" s="5">
        <f t="shared" si="1162"/>
        <v>0.71428571428570997</v>
      </c>
      <c r="X3299" s="4">
        <f t="shared" si="1163"/>
        <v>-1</v>
      </c>
      <c r="AE3299" s="4" t="e">
        <f t="shared" si="1164"/>
        <v>#DIV/0!</v>
      </c>
    </row>
    <row r="3300" spans="1:31" x14ac:dyDescent="0.25">
      <c r="A3300" s="9">
        <v>40531</v>
      </c>
      <c r="B3300" s="1" t="s">
        <v>43</v>
      </c>
      <c r="C3300" s="1" t="s">
        <v>42</v>
      </c>
      <c r="D3300" s="1">
        <v>30</v>
      </c>
      <c r="E3300" s="1">
        <v>24</v>
      </c>
      <c r="F3300">
        <f t="shared" si="1151"/>
        <v>1</v>
      </c>
      <c r="G3300">
        <f t="shared" si="1152"/>
        <v>0</v>
      </c>
      <c r="H3300" s="4">
        <v>1.74074074074074</v>
      </c>
      <c r="I3300" s="4">
        <v>2.15</v>
      </c>
      <c r="L3300" s="18">
        <f t="shared" si="1153"/>
        <v>50</v>
      </c>
      <c r="M3300" s="18">
        <f t="shared" si="1154"/>
        <v>45</v>
      </c>
      <c r="N3300" s="18" t="e">
        <f t="shared" si="1155"/>
        <v>#DIV/0!</v>
      </c>
      <c r="O3300" s="18" t="e">
        <f t="shared" si="1156"/>
        <v>#DIV/0!</v>
      </c>
      <c r="P3300" s="4">
        <f t="shared" si="1157"/>
        <v>201012</v>
      </c>
      <c r="Q3300" s="23">
        <f t="shared" si="1158"/>
        <v>1.74074074074074</v>
      </c>
      <c r="R3300" s="23">
        <f t="shared" si="1159"/>
        <v>-2.2195652173913056</v>
      </c>
      <c r="S3300" s="22">
        <f t="shared" si="1160"/>
        <v>-0.4788244766505656</v>
      </c>
      <c r="T3300" s="5">
        <f t="shared" si="1161"/>
        <v>1.2351063829787239</v>
      </c>
      <c r="W3300" s="5">
        <f t="shared" si="1162"/>
        <v>0.74074074074074003</v>
      </c>
      <c r="X3300" s="4">
        <f t="shared" si="1163"/>
        <v>-1</v>
      </c>
      <c r="AE3300" s="4" t="e">
        <f t="shared" si="1164"/>
        <v>#DIV/0!</v>
      </c>
    </row>
    <row r="3301" spans="1:31" x14ac:dyDescent="0.25">
      <c r="A3301" s="9">
        <v>40528</v>
      </c>
      <c r="B3301" s="1" t="s">
        <v>64</v>
      </c>
      <c r="C3301" s="1" t="s">
        <v>38</v>
      </c>
      <c r="D3301" s="1">
        <v>34</v>
      </c>
      <c r="E3301" s="1">
        <v>7</v>
      </c>
      <c r="F3301">
        <f t="shared" si="1151"/>
        <v>1</v>
      </c>
      <c r="G3301">
        <f t="shared" si="1152"/>
        <v>0</v>
      </c>
      <c r="H3301" s="4">
        <v>1.1666666666666701</v>
      </c>
      <c r="I3301" s="4">
        <v>5.5</v>
      </c>
      <c r="L3301" s="18">
        <f t="shared" si="1153"/>
        <v>80</v>
      </c>
      <c r="M3301" s="18">
        <f t="shared" si="1154"/>
        <v>15</v>
      </c>
      <c r="N3301" s="18" t="e">
        <f t="shared" si="1155"/>
        <v>#DIV/0!</v>
      </c>
      <c r="O3301" s="18" t="e">
        <f t="shared" si="1156"/>
        <v>#DIV/0!</v>
      </c>
      <c r="P3301" s="4">
        <f t="shared" si="1157"/>
        <v>201012</v>
      </c>
      <c r="Q3301" s="23">
        <f t="shared" si="1158"/>
        <v>1.1666666666666701</v>
      </c>
      <c r="R3301" s="23">
        <f t="shared" si="1159"/>
        <v>-6.2222222222220998</v>
      </c>
      <c r="S3301" s="22">
        <f t="shared" si="1160"/>
        <v>-5.0555555555554292</v>
      </c>
      <c r="T3301" s="5">
        <f t="shared" si="1161"/>
        <v>4.7142857142857002</v>
      </c>
      <c r="W3301" s="5">
        <f t="shared" si="1162"/>
        <v>0.16666666666667007</v>
      </c>
      <c r="X3301" s="4">
        <f t="shared" si="1163"/>
        <v>-1</v>
      </c>
      <c r="AE3301" s="4" t="e">
        <f t="shared" si="1164"/>
        <v>#DIV/0!</v>
      </c>
    </row>
    <row r="3302" spans="1:31" x14ac:dyDescent="0.25">
      <c r="A3302" s="9">
        <v>40525</v>
      </c>
      <c r="B3302" s="1" t="s">
        <v>60</v>
      </c>
      <c r="C3302" s="1" t="s">
        <v>34</v>
      </c>
      <c r="D3302" s="1">
        <v>3</v>
      </c>
      <c r="E3302" s="1">
        <v>21</v>
      </c>
      <c r="F3302">
        <f t="shared" si="1151"/>
        <v>0</v>
      </c>
      <c r="G3302">
        <f t="shared" si="1152"/>
        <v>1</v>
      </c>
      <c r="H3302" s="4">
        <v>3</v>
      </c>
      <c r="I3302" s="4">
        <v>1.4166666666666701</v>
      </c>
      <c r="L3302" s="18">
        <f t="shared" si="1153"/>
        <v>30</v>
      </c>
      <c r="M3302" s="18">
        <f t="shared" si="1154"/>
        <v>70</v>
      </c>
      <c r="N3302" s="18" t="e">
        <f t="shared" si="1155"/>
        <v>#DIV/0!</v>
      </c>
      <c r="O3302" s="18" t="e">
        <f t="shared" si="1156"/>
        <v>#DIV/0!</v>
      </c>
      <c r="P3302" s="4">
        <f t="shared" si="1157"/>
        <v>201012</v>
      </c>
      <c r="Q3302" s="23">
        <f t="shared" si="1158"/>
        <v>2.1176470588235241</v>
      </c>
      <c r="R3302" s="23">
        <f t="shared" si="1159"/>
        <v>-2.8999999999999804</v>
      </c>
      <c r="S3302" s="22">
        <f t="shared" si="1160"/>
        <v>-0.78235294117645626</v>
      </c>
      <c r="T3302" s="5">
        <f t="shared" si="1161"/>
        <v>0.47222222222222338</v>
      </c>
      <c r="W3302" s="5">
        <f t="shared" si="1162"/>
        <v>-1</v>
      </c>
      <c r="X3302" s="4">
        <f t="shared" si="1163"/>
        <v>-1</v>
      </c>
      <c r="AE3302" s="4" t="e">
        <f t="shared" si="1164"/>
        <v>#DIV/0!</v>
      </c>
    </row>
    <row r="3303" spans="1:31" x14ac:dyDescent="0.25">
      <c r="A3303" s="9">
        <v>40525</v>
      </c>
      <c r="B3303" s="1" t="s">
        <v>47</v>
      </c>
      <c r="C3303" s="1" t="s">
        <v>43</v>
      </c>
      <c r="D3303" s="1">
        <v>28</v>
      </c>
      <c r="E3303" s="1">
        <v>34</v>
      </c>
      <c r="F3303">
        <f t="shared" si="1151"/>
        <v>0</v>
      </c>
      <c r="G3303">
        <f t="shared" si="1152"/>
        <v>1</v>
      </c>
      <c r="H3303" s="4">
        <v>2.2999999999999998</v>
      </c>
      <c r="I3303" s="4">
        <v>1.6666666666666701</v>
      </c>
      <c r="L3303" s="18">
        <f t="shared" si="1153"/>
        <v>40</v>
      </c>
      <c r="M3303" s="18">
        <f t="shared" si="1154"/>
        <v>60</v>
      </c>
      <c r="N3303" s="18" t="e">
        <f t="shared" si="1155"/>
        <v>#DIV/0!</v>
      </c>
      <c r="O3303" s="18" t="e">
        <f t="shared" si="1156"/>
        <v>#DIV/0!</v>
      </c>
      <c r="P3303" s="4">
        <f t="shared" si="1157"/>
        <v>201012</v>
      </c>
      <c r="Q3303" s="23">
        <f t="shared" si="1158"/>
        <v>1.379999999999997</v>
      </c>
      <c r="R3303" s="23">
        <f t="shared" si="1159"/>
        <v>-2.2692307692307621</v>
      </c>
      <c r="S3303" s="22">
        <f t="shared" si="1160"/>
        <v>-0.88923076923076505</v>
      </c>
      <c r="T3303" s="5">
        <f t="shared" si="1161"/>
        <v>0.72463768115942184</v>
      </c>
      <c r="W3303" s="5">
        <f t="shared" si="1162"/>
        <v>-1</v>
      </c>
      <c r="X3303" s="4">
        <f t="shared" si="1163"/>
        <v>-1</v>
      </c>
      <c r="AE3303" s="4" t="e">
        <f t="shared" si="1164"/>
        <v>#DIV/0!</v>
      </c>
    </row>
    <row r="3304" spans="1:31" x14ac:dyDescent="0.25">
      <c r="A3304" s="9">
        <v>40524</v>
      </c>
      <c r="B3304" s="1" t="s">
        <v>48</v>
      </c>
      <c r="C3304" s="1" t="s">
        <v>39</v>
      </c>
      <c r="D3304" s="1">
        <v>16</v>
      </c>
      <c r="E3304" s="1">
        <v>17</v>
      </c>
      <c r="F3304">
        <f t="shared" si="1151"/>
        <v>0</v>
      </c>
      <c r="G3304">
        <f t="shared" si="1152"/>
        <v>1</v>
      </c>
      <c r="H3304" s="4">
        <v>2.0499999999999998</v>
      </c>
      <c r="I3304" s="4">
        <v>1.8</v>
      </c>
      <c r="L3304" s="18">
        <f t="shared" si="1153"/>
        <v>40</v>
      </c>
      <c r="M3304" s="18">
        <f t="shared" si="1154"/>
        <v>55</v>
      </c>
      <c r="N3304" s="18" t="e">
        <f t="shared" si="1155"/>
        <v>#DIV/0!</v>
      </c>
      <c r="O3304" s="18" t="e">
        <f t="shared" si="1156"/>
        <v>#DIV/0!</v>
      </c>
      <c r="P3304" s="4">
        <f t="shared" si="1157"/>
        <v>201012</v>
      </c>
      <c r="Q3304" s="23">
        <f t="shared" si="1158"/>
        <v>1.1388888888888888</v>
      </c>
      <c r="R3304" s="23">
        <f t="shared" si="1159"/>
        <v>-2.2023809523809526</v>
      </c>
      <c r="S3304" s="22">
        <f t="shared" si="1160"/>
        <v>-1.0634920634920637</v>
      </c>
      <c r="T3304" s="5">
        <f t="shared" si="1161"/>
        <v>0.87804878048780499</v>
      </c>
      <c r="W3304" s="5">
        <f t="shared" si="1162"/>
        <v>-1</v>
      </c>
      <c r="X3304" s="4">
        <f t="shared" si="1163"/>
        <v>-1</v>
      </c>
      <c r="AE3304" s="4" t="e">
        <f t="shared" si="1164"/>
        <v>#DIV/0!</v>
      </c>
    </row>
    <row r="3305" spans="1:31" x14ac:dyDescent="0.25">
      <c r="A3305" s="9">
        <v>40524</v>
      </c>
      <c r="B3305" s="1" t="s">
        <v>38</v>
      </c>
      <c r="C3305" s="1" t="s">
        <v>61</v>
      </c>
      <c r="D3305" s="1">
        <v>40</v>
      </c>
      <c r="E3305" s="1">
        <v>21</v>
      </c>
      <c r="F3305">
        <f t="shared" si="1151"/>
        <v>1</v>
      </c>
      <c r="G3305">
        <f t="shared" si="1152"/>
        <v>0</v>
      </c>
      <c r="H3305" s="4">
        <v>1.4545454545454499</v>
      </c>
      <c r="I3305" s="4">
        <v>2.8</v>
      </c>
      <c r="L3305" s="18">
        <f t="shared" si="1153"/>
        <v>60</v>
      </c>
      <c r="M3305" s="18">
        <f t="shared" si="1154"/>
        <v>35</v>
      </c>
      <c r="N3305" s="18" t="e">
        <f t="shared" si="1155"/>
        <v>#DIV/0!</v>
      </c>
      <c r="O3305" s="18" t="e">
        <f t="shared" si="1156"/>
        <v>#DIV/0!</v>
      </c>
      <c r="P3305" s="4">
        <f t="shared" si="1157"/>
        <v>201012</v>
      </c>
      <c r="Q3305" s="23">
        <f t="shared" si="1158"/>
        <v>1.4545454545454499</v>
      </c>
      <c r="R3305" s="23">
        <f t="shared" si="1159"/>
        <v>-2.7555555555555777</v>
      </c>
      <c r="S3305" s="22">
        <f t="shared" si="1160"/>
        <v>-1.3010101010101278</v>
      </c>
      <c r="T3305" s="5">
        <f t="shared" si="1161"/>
        <v>1.925000000000006</v>
      </c>
      <c r="W3305" s="5">
        <f t="shared" si="1162"/>
        <v>0.45454545454544992</v>
      </c>
      <c r="X3305" s="4">
        <f t="shared" si="1163"/>
        <v>-1</v>
      </c>
      <c r="AE3305" s="4" t="e">
        <f t="shared" si="1164"/>
        <v>#DIV/0!</v>
      </c>
    </row>
    <row r="3306" spans="1:31" x14ac:dyDescent="0.25">
      <c r="A3306" s="9">
        <v>40524</v>
      </c>
      <c r="B3306" s="1" t="s">
        <v>64</v>
      </c>
      <c r="C3306" s="1" t="s">
        <v>49</v>
      </c>
      <c r="D3306" s="1">
        <v>31</v>
      </c>
      <c r="E3306" s="1">
        <v>0</v>
      </c>
      <c r="F3306">
        <f t="shared" si="1151"/>
        <v>1</v>
      </c>
      <c r="G3306">
        <f t="shared" si="1152"/>
        <v>0</v>
      </c>
      <c r="H3306" s="4">
        <v>1.1818181818181799</v>
      </c>
      <c r="I3306" s="4">
        <v>5.25</v>
      </c>
      <c r="L3306" s="18">
        <f t="shared" si="1153"/>
        <v>80</v>
      </c>
      <c r="M3306" s="18">
        <f t="shared" si="1154"/>
        <v>15</v>
      </c>
      <c r="N3306" s="18" t="e">
        <f t="shared" si="1155"/>
        <v>#DIV/0!</v>
      </c>
      <c r="O3306" s="18" t="e">
        <f t="shared" si="1156"/>
        <v>#DIV/0!</v>
      </c>
      <c r="P3306" s="4">
        <f t="shared" si="1157"/>
        <v>201012</v>
      </c>
      <c r="Q3306" s="23">
        <f t="shared" si="1158"/>
        <v>1.1818181818181799</v>
      </c>
      <c r="R3306" s="23">
        <f t="shared" si="1159"/>
        <v>-5.7352941176471175</v>
      </c>
      <c r="S3306" s="22">
        <f t="shared" si="1160"/>
        <v>-4.5534759358289376</v>
      </c>
      <c r="T3306" s="5">
        <f t="shared" si="1161"/>
        <v>4.4423076923076996</v>
      </c>
      <c r="W3306" s="5">
        <f t="shared" si="1162"/>
        <v>0.18181818181817988</v>
      </c>
      <c r="X3306" s="4">
        <f t="shared" si="1163"/>
        <v>-1</v>
      </c>
      <c r="AE3306" s="4" t="e">
        <f t="shared" si="1164"/>
        <v>#DIV/0!</v>
      </c>
    </row>
    <row r="3307" spans="1:31" x14ac:dyDescent="0.25">
      <c r="A3307" s="9">
        <v>40524</v>
      </c>
      <c r="B3307" s="1" t="s">
        <v>57</v>
      </c>
      <c r="C3307" s="1" t="s">
        <v>44</v>
      </c>
      <c r="D3307" s="1">
        <v>23</v>
      </c>
      <c r="E3307" s="1">
        <v>7</v>
      </c>
      <c r="F3307">
        <f t="shared" si="1151"/>
        <v>1</v>
      </c>
      <c r="G3307">
        <f t="shared" si="1152"/>
        <v>0</v>
      </c>
      <c r="H3307" s="4">
        <v>1.25</v>
      </c>
      <c r="I3307" s="4">
        <v>4.2</v>
      </c>
      <c r="L3307" s="18">
        <f t="shared" si="1153"/>
        <v>80</v>
      </c>
      <c r="M3307" s="18">
        <f t="shared" si="1154"/>
        <v>20</v>
      </c>
      <c r="N3307" s="18" t="e">
        <f t="shared" si="1155"/>
        <v>#DIV/0!</v>
      </c>
      <c r="O3307" s="18" t="e">
        <f t="shared" si="1156"/>
        <v>#DIV/0!</v>
      </c>
      <c r="P3307" s="4">
        <f t="shared" si="1157"/>
        <v>201012</v>
      </c>
      <c r="Q3307" s="23">
        <f t="shared" si="1158"/>
        <v>1.25</v>
      </c>
      <c r="R3307" s="23">
        <f t="shared" si="1159"/>
        <v>-4.3125</v>
      </c>
      <c r="S3307" s="22">
        <f t="shared" si="1160"/>
        <v>-3.0625</v>
      </c>
      <c r="T3307" s="5">
        <f t="shared" si="1161"/>
        <v>3.3600000000000003</v>
      </c>
      <c r="W3307" s="5">
        <f t="shared" si="1162"/>
        <v>0.25</v>
      </c>
      <c r="X3307" s="4">
        <f t="shared" si="1163"/>
        <v>-1</v>
      </c>
      <c r="AE3307" s="4" t="e">
        <f t="shared" si="1164"/>
        <v>#DIV/0!</v>
      </c>
    </row>
    <row r="3308" spans="1:31" x14ac:dyDescent="0.25">
      <c r="A3308" s="9">
        <v>40524</v>
      </c>
      <c r="B3308" s="1" t="s">
        <v>53</v>
      </c>
      <c r="C3308" s="1" t="s">
        <v>51</v>
      </c>
      <c r="D3308" s="1">
        <v>6</v>
      </c>
      <c r="E3308" s="1">
        <v>10</v>
      </c>
      <c r="F3308">
        <f t="shared" si="1151"/>
        <v>0</v>
      </c>
      <c r="G3308">
        <f t="shared" si="1152"/>
        <v>1</v>
      </c>
      <c r="H3308" s="4">
        <v>1.4347826086956501</v>
      </c>
      <c r="I3308" s="4">
        <v>2.9</v>
      </c>
      <c r="L3308" s="18">
        <f t="shared" si="1153"/>
        <v>60</v>
      </c>
      <c r="M3308" s="18">
        <f t="shared" si="1154"/>
        <v>30</v>
      </c>
      <c r="N3308" s="18" t="e">
        <f t="shared" si="1155"/>
        <v>#DIV/0!</v>
      </c>
      <c r="O3308" s="18" t="e">
        <f t="shared" si="1156"/>
        <v>#DIV/0!</v>
      </c>
      <c r="P3308" s="4">
        <f t="shared" si="1157"/>
        <v>201012</v>
      </c>
      <c r="Q3308" s="23">
        <f t="shared" si="1158"/>
        <v>0.4947526236881552</v>
      </c>
      <c r="R3308" s="23">
        <f t="shared" si="1159"/>
        <v>-2.826315789473695</v>
      </c>
      <c r="S3308" s="22">
        <f t="shared" si="1160"/>
        <v>-2.33156316578554</v>
      </c>
      <c r="T3308" s="5">
        <f t="shared" si="1161"/>
        <v>2.0212121212121241</v>
      </c>
      <c r="W3308" s="5">
        <f t="shared" si="1162"/>
        <v>-1</v>
      </c>
      <c r="X3308" s="4">
        <f t="shared" si="1163"/>
        <v>-1</v>
      </c>
      <c r="AE3308" s="4" t="e">
        <f t="shared" si="1164"/>
        <v>#DIV/0!</v>
      </c>
    </row>
    <row r="3309" spans="1:31" x14ac:dyDescent="0.25">
      <c r="A3309" s="9">
        <v>40524</v>
      </c>
      <c r="B3309" s="1" t="s">
        <v>42</v>
      </c>
      <c r="C3309" s="1" t="s">
        <v>59</v>
      </c>
      <c r="D3309" s="1">
        <v>31</v>
      </c>
      <c r="E3309" s="1">
        <v>13</v>
      </c>
      <c r="F3309">
        <f t="shared" si="1151"/>
        <v>1</v>
      </c>
      <c r="G3309">
        <f t="shared" si="1152"/>
        <v>0</v>
      </c>
      <c r="H3309" s="4">
        <v>1.2222222222222201</v>
      </c>
      <c r="I3309" s="4">
        <v>4.5</v>
      </c>
      <c r="L3309" s="18">
        <f t="shared" si="1153"/>
        <v>80</v>
      </c>
      <c r="M3309" s="18">
        <f t="shared" si="1154"/>
        <v>20</v>
      </c>
      <c r="N3309" s="18" t="e">
        <f t="shared" si="1155"/>
        <v>#DIV/0!</v>
      </c>
      <c r="O3309" s="18" t="e">
        <f t="shared" si="1156"/>
        <v>#DIV/0!</v>
      </c>
      <c r="P3309" s="4">
        <f t="shared" si="1157"/>
        <v>201012</v>
      </c>
      <c r="Q3309" s="23">
        <f t="shared" si="1158"/>
        <v>1.2222222222222201</v>
      </c>
      <c r="R3309" s="23">
        <f t="shared" si="1159"/>
        <v>-4.7857142857143282</v>
      </c>
      <c r="S3309" s="22">
        <f t="shared" si="1160"/>
        <v>-3.5634920634921081</v>
      </c>
      <c r="T3309" s="5">
        <f t="shared" si="1161"/>
        <v>3.6818181818181883</v>
      </c>
      <c r="W3309" s="5">
        <f t="shared" si="1162"/>
        <v>0.2222222222222201</v>
      </c>
      <c r="X3309" s="4">
        <f t="shared" si="1163"/>
        <v>-1</v>
      </c>
      <c r="AE3309" s="4" t="e">
        <f t="shared" si="1164"/>
        <v>#DIV/0!</v>
      </c>
    </row>
    <row r="3310" spans="1:31" x14ac:dyDescent="0.25">
      <c r="A3310" s="9">
        <v>40524</v>
      </c>
      <c r="B3310" s="1" t="s">
        <v>56</v>
      </c>
      <c r="C3310" s="1" t="s">
        <v>54</v>
      </c>
      <c r="D3310" s="1">
        <v>38</v>
      </c>
      <c r="E3310" s="1">
        <v>31</v>
      </c>
      <c r="F3310">
        <f t="shared" si="1151"/>
        <v>1</v>
      </c>
      <c r="G3310">
        <f t="shared" si="1152"/>
        <v>0</v>
      </c>
      <c r="H3310" s="4">
        <v>1.5128205128205101</v>
      </c>
      <c r="I3310" s="4">
        <v>2.7</v>
      </c>
      <c r="L3310" s="18">
        <f t="shared" si="1153"/>
        <v>60</v>
      </c>
      <c r="M3310" s="18">
        <f t="shared" si="1154"/>
        <v>35</v>
      </c>
      <c r="N3310" s="18" t="e">
        <f t="shared" si="1155"/>
        <v>#DIV/0!</v>
      </c>
      <c r="O3310" s="18" t="e">
        <f t="shared" si="1156"/>
        <v>#DIV/0!</v>
      </c>
      <c r="P3310" s="4">
        <f t="shared" si="1157"/>
        <v>201012</v>
      </c>
      <c r="Q3310" s="23">
        <f t="shared" si="1158"/>
        <v>1.5128205128205101</v>
      </c>
      <c r="R3310" s="23">
        <f t="shared" si="1159"/>
        <v>-2.5382352941176576</v>
      </c>
      <c r="S3310" s="22">
        <f t="shared" si="1160"/>
        <v>-1.0254147812971475</v>
      </c>
      <c r="T3310" s="5">
        <f t="shared" si="1161"/>
        <v>1.7847457627118677</v>
      </c>
      <c r="W3310" s="5">
        <f t="shared" si="1162"/>
        <v>0.51282051282051011</v>
      </c>
      <c r="X3310" s="4">
        <f t="shared" si="1163"/>
        <v>-1</v>
      </c>
      <c r="AE3310" s="4" t="e">
        <f t="shared" si="1164"/>
        <v>#DIV/0!</v>
      </c>
    </row>
    <row r="3311" spans="1:31" x14ac:dyDescent="0.25">
      <c r="A3311" s="9">
        <v>40524</v>
      </c>
      <c r="B3311" s="1" t="s">
        <v>33</v>
      </c>
      <c r="C3311" s="1" t="s">
        <v>62</v>
      </c>
      <c r="D3311" s="1">
        <v>7</v>
      </c>
      <c r="E3311" s="1">
        <v>3</v>
      </c>
      <c r="F3311">
        <f t="shared" si="1151"/>
        <v>1</v>
      </c>
      <c r="G3311">
        <f t="shared" si="1152"/>
        <v>0</v>
      </c>
      <c r="H3311" s="4">
        <v>3.5</v>
      </c>
      <c r="I3311" s="4">
        <v>1.32258064516129</v>
      </c>
      <c r="L3311" s="18">
        <f t="shared" si="1153"/>
        <v>20</v>
      </c>
      <c r="M3311" s="18">
        <f t="shared" si="1154"/>
        <v>75</v>
      </c>
      <c r="N3311" s="18" t="e">
        <f t="shared" si="1155"/>
        <v>#DIV/0!</v>
      </c>
      <c r="O3311" s="18" t="e">
        <f t="shared" si="1156"/>
        <v>#DIV/0!</v>
      </c>
      <c r="P3311" s="4">
        <f t="shared" si="1157"/>
        <v>201012</v>
      </c>
      <c r="Q3311" s="23">
        <f t="shared" si="1158"/>
        <v>3.5</v>
      </c>
      <c r="R3311" s="23">
        <f t="shared" si="1159"/>
        <v>-3.5000000000000027</v>
      </c>
      <c r="S3311" s="22">
        <f t="shared" si="1160"/>
        <v>0</v>
      </c>
      <c r="T3311" s="5">
        <f t="shared" si="1161"/>
        <v>0.37788018433179715</v>
      </c>
      <c r="W3311" s="5">
        <f t="shared" si="1162"/>
        <v>2.5</v>
      </c>
      <c r="X3311" s="4">
        <f t="shared" si="1163"/>
        <v>-1</v>
      </c>
      <c r="AE3311" s="4" t="e">
        <f t="shared" si="1164"/>
        <v>#DIV/0!</v>
      </c>
    </row>
    <row r="3312" spans="1:31" x14ac:dyDescent="0.25">
      <c r="A3312" s="9">
        <v>40524</v>
      </c>
      <c r="B3312" s="1" t="s">
        <v>37</v>
      </c>
      <c r="C3312" s="1" t="s">
        <v>55</v>
      </c>
      <c r="D3312" s="1">
        <v>27</v>
      </c>
      <c r="E3312" s="1">
        <v>30</v>
      </c>
      <c r="F3312">
        <f t="shared" si="1151"/>
        <v>0</v>
      </c>
      <c r="G3312">
        <f t="shared" si="1152"/>
        <v>1</v>
      </c>
      <c r="H3312" s="4">
        <v>2.85</v>
      </c>
      <c r="I3312" s="4">
        <v>1.4545454545454499</v>
      </c>
      <c r="L3312" s="18">
        <f t="shared" si="1153"/>
        <v>30</v>
      </c>
      <c r="M3312" s="18">
        <f t="shared" si="1154"/>
        <v>65</v>
      </c>
      <c r="N3312" s="18" t="e">
        <f t="shared" si="1155"/>
        <v>#DIV/0!</v>
      </c>
      <c r="O3312" s="18" t="e">
        <f t="shared" si="1156"/>
        <v>#DIV/0!</v>
      </c>
      <c r="P3312" s="4">
        <f t="shared" si="1157"/>
        <v>201012</v>
      </c>
      <c r="Q3312" s="23">
        <f t="shared" si="1158"/>
        <v>1.9593750000000063</v>
      </c>
      <c r="R3312" s="23">
        <f t="shared" si="1159"/>
        <v>-2.7405405405405627</v>
      </c>
      <c r="S3312" s="22">
        <f t="shared" si="1160"/>
        <v>-0.78116554054055642</v>
      </c>
      <c r="T3312" s="5">
        <f t="shared" si="1161"/>
        <v>0.51036682615629825</v>
      </c>
      <c r="W3312" s="5">
        <f t="shared" si="1162"/>
        <v>-1</v>
      </c>
      <c r="X3312" s="4">
        <f t="shared" si="1163"/>
        <v>-1</v>
      </c>
      <c r="AE3312" s="4" t="e">
        <f t="shared" si="1164"/>
        <v>#DIV/0!</v>
      </c>
    </row>
    <row r="3313" spans="1:31" x14ac:dyDescent="0.25">
      <c r="A3313" s="9">
        <v>40524</v>
      </c>
      <c r="B3313" s="1" t="s">
        <v>45</v>
      </c>
      <c r="C3313" s="1" t="s">
        <v>52</v>
      </c>
      <c r="D3313" s="1">
        <v>7</v>
      </c>
      <c r="E3313" s="1">
        <v>36</v>
      </c>
      <c r="F3313">
        <f t="shared" si="1151"/>
        <v>0</v>
      </c>
      <c r="G3313">
        <f t="shared" si="1152"/>
        <v>1</v>
      </c>
      <c r="H3313" s="4">
        <v>2.2999999999999998</v>
      </c>
      <c r="I3313" s="4">
        <v>1.6666666666666701</v>
      </c>
      <c r="L3313" s="18">
        <f t="shared" si="1153"/>
        <v>40</v>
      </c>
      <c r="M3313" s="18">
        <f t="shared" si="1154"/>
        <v>60</v>
      </c>
      <c r="N3313" s="18" t="e">
        <f t="shared" si="1155"/>
        <v>#DIV/0!</v>
      </c>
      <c r="O3313" s="18" t="e">
        <f t="shared" si="1156"/>
        <v>#DIV/0!</v>
      </c>
      <c r="P3313" s="4">
        <f t="shared" si="1157"/>
        <v>201012</v>
      </c>
      <c r="Q3313" s="23">
        <f t="shared" si="1158"/>
        <v>1.379999999999997</v>
      </c>
      <c r="R3313" s="23">
        <f t="shared" si="1159"/>
        <v>-2.2692307692307621</v>
      </c>
      <c r="S3313" s="22">
        <f t="shared" si="1160"/>
        <v>-0.88923076923076505</v>
      </c>
      <c r="T3313" s="5">
        <f t="shared" si="1161"/>
        <v>0.72463768115942184</v>
      </c>
      <c r="W3313" s="5">
        <f t="shared" si="1162"/>
        <v>-1</v>
      </c>
      <c r="X3313" s="4">
        <f t="shared" si="1163"/>
        <v>-1</v>
      </c>
      <c r="AE3313" s="4" t="e">
        <f t="shared" si="1164"/>
        <v>#DIV/0!</v>
      </c>
    </row>
    <row r="3314" spans="1:31" x14ac:dyDescent="0.25">
      <c r="A3314" s="9">
        <v>40524</v>
      </c>
      <c r="B3314" s="1" t="s">
        <v>40</v>
      </c>
      <c r="C3314" s="1" t="s">
        <v>41</v>
      </c>
      <c r="D3314" s="1">
        <v>10</v>
      </c>
      <c r="E3314" s="1">
        <v>31</v>
      </c>
      <c r="F3314">
        <f t="shared" si="1151"/>
        <v>0</v>
      </c>
      <c r="G3314">
        <f t="shared" si="1152"/>
        <v>1</v>
      </c>
      <c r="H3314" s="4">
        <v>3.9</v>
      </c>
      <c r="I3314" s="4">
        <v>1.28571428571429</v>
      </c>
      <c r="L3314" s="18">
        <f t="shared" si="1153"/>
        <v>20</v>
      </c>
      <c r="M3314" s="18">
        <f t="shared" si="1154"/>
        <v>75</v>
      </c>
      <c r="N3314" s="18" t="e">
        <f t="shared" si="1155"/>
        <v>#DIV/0!</v>
      </c>
      <c r="O3314" s="18" t="e">
        <f t="shared" si="1156"/>
        <v>#DIV/0!</v>
      </c>
      <c r="P3314" s="4">
        <f t="shared" si="1157"/>
        <v>201012</v>
      </c>
      <c r="Q3314" s="23">
        <f t="shared" si="1158"/>
        <v>3.033333333333323</v>
      </c>
      <c r="R3314" s="23">
        <f t="shared" si="1159"/>
        <v>-3.8448275862068435</v>
      </c>
      <c r="S3314" s="22">
        <f t="shared" si="1160"/>
        <v>-0.81149425287352051</v>
      </c>
      <c r="T3314" s="5">
        <f t="shared" si="1161"/>
        <v>0.32967032967033078</v>
      </c>
      <c r="W3314" s="5">
        <f t="shared" si="1162"/>
        <v>-1</v>
      </c>
      <c r="X3314" s="4">
        <f t="shared" si="1163"/>
        <v>-1</v>
      </c>
      <c r="AE3314" s="4" t="e">
        <f t="shared" si="1164"/>
        <v>#DIV/0!</v>
      </c>
    </row>
    <row r="3315" spans="1:31" x14ac:dyDescent="0.25">
      <c r="A3315" s="9">
        <v>40524</v>
      </c>
      <c r="B3315" s="1" t="s">
        <v>46</v>
      </c>
      <c r="C3315" s="1" t="s">
        <v>58</v>
      </c>
      <c r="D3315" s="1">
        <v>13</v>
      </c>
      <c r="E3315" s="1">
        <v>6</v>
      </c>
      <c r="F3315">
        <f t="shared" si="1151"/>
        <v>1</v>
      </c>
      <c r="G3315">
        <f t="shared" si="1152"/>
        <v>0</v>
      </c>
      <c r="H3315" s="4">
        <v>1.9090909090909101</v>
      </c>
      <c r="I3315" s="4">
        <v>1.9090909090909101</v>
      </c>
      <c r="L3315" s="18">
        <f t="shared" si="1153"/>
        <v>50</v>
      </c>
      <c r="M3315" s="18">
        <f t="shared" si="1154"/>
        <v>50</v>
      </c>
      <c r="N3315" s="18" t="e">
        <f t="shared" si="1155"/>
        <v>#DIV/0!</v>
      </c>
      <c r="O3315" s="18" t="e">
        <f t="shared" si="1156"/>
        <v>#DIV/0!</v>
      </c>
      <c r="P3315" s="4">
        <f t="shared" si="1157"/>
        <v>201012</v>
      </c>
      <c r="Q3315" s="23">
        <f t="shared" si="1158"/>
        <v>1.9090909090909101</v>
      </c>
      <c r="R3315" s="23">
        <f t="shared" si="1159"/>
        <v>-2.1999999999999975</v>
      </c>
      <c r="S3315" s="22">
        <f t="shared" si="1160"/>
        <v>-0.29090909090908745</v>
      </c>
      <c r="T3315" s="5">
        <f t="shared" si="1161"/>
        <v>1</v>
      </c>
      <c r="W3315" s="5">
        <f t="shared" si="1162"/>
        <v>0.90909090909091006</v>
      </c>
      <c r="X3315" s="4">
        <f t="shared" si="1163"/>
        <v>-1</v>
      </c>
      <c r="AE3315" s="4" t="e">
        <f t="shared" si="1164"/>
        <v>#DIV/0!</v>
      </c>
    </row>
    <row r="3316" spans="1:31" x14ac:dyDescent="0.25">
      <c r="A3316" s="9">
        <v>40524</v>
      </c>
      <c r="B3316" s="1" t="s">
        <v>63</v>
      </c>
      <c r="C3316" s="1" t="s">
        <v>35</v>
      </c>
      <c r="D3316" s="1">
        <v>43</v>
      </c>
      <c r="E3316" s="1">
        <v>13</v>
      </c>
      <c r="F3316">
        <f t="shared" si="1151"/>
        <v>1</v>
      </c>
      <c r="G3316">
        <f t="shared" si="1152"/>
        <v>0</v>
      </c>
      <c r="H3316" s="4">
        <v>2.7</v>
      </c>
      <c r="I3316" s="4">
        <v>1.5</v>
      </c>
      <c r="L3316" s="18">
        <f t="shared" si="1153"/>
        <v>30</v>
      </c>
      <c r="M3316" s="18">
        <f t="shared" si="1154"/>
        <v>65</v>
      </c>
      <c r="N3316" s="18" t="e">
        <f t="shared" si="1155"/>
        <v>#DIV/0!</v>
      </c>
      <c r="O3316" s="18" t="e">
        <f t="shared" si="1156"/>
        <v>#DIV/0!</v>
      </c>
      <c r="P3316" s="4">
        <f t="shared" si="1157"/>
        <v>201012</v>
      </c>
      <c r="Q3316" s="23">
        <f t="shared" si="1158"/>
        <v>2.7</v>
      </c>
      <c r="R3316" s="23">
        <f t="shared" si="1159"/>
        <v>-2.5882352941176467</v>
      </c>
      <c r="S3316" s="22">
        <f t="shared" si="1160"/>
        <v>0.11176470588235343</v>
      </c>
      <c r="T3316" s="5">
        <f t="shared" si="1161"/>
        <v>0.55555555555555547</v>
      </c>
      <c r="W3316" s="5">
        <f t="shared" si="1162"/>
        <v>1.7000000000000002</v>
      </c>
      <c r="X3316" s="4">
        <f t="shared" si="1163"/>
        <v>-1</v>
      </c>
      <c r="AE3316" s="4" t="e">
        <f t="shared" si="1164"/>
        <v>#DIV/0!</v>
      </c>
    </row>
    <row r="3317" spans="1:31" x14ac:dyDescent="0.25">
      <c r="A3317" s="9">
        <v>40521</v>
      </c>
      <c r="B3317" s="1" t="s">
        <v>50</v>
      </c>
      <c r="C3317" s="1" t="s">
        <v>36</v>
      </c>
      <c r="D3317" s="1">
        <v>28</v>
      </c>
      <c r="E3317" s="1">
        <v>30</v>
      </c>
      <c r="F3317">
        <f t="shared" si="1151"/>
        <v>0</v>
      </c>
      <c r="G3317">
        <f t="shared" si="1152"/>
        <v>1</v>
      </c>
      <c r="H3317" s="4">
        <v>2.6</v>
      </c>
      <c r="I3317" s="4">
        <v>1.5405405405405399</v>
      </c>
      <c r="L3317" s="18">
        <f t="shared" si="1153"/>
        <v>30</v>
      </c>
      <c r="M3317" s="18">
        <f t="shared" si="1154"/>
        <v>60</v>
      </c>
      <c r="N3317" s="18" t="e">
        <f t="shared" si="1155"/>
        <v>#DIV/0!</v>
      </c>
      <c r="O3317" s="18" t="e">
        <f t="shared" si="1156"/>
        <v>#DIV/0!</v>
      </c>
      <c r="P3317" s="4">
        <f t="shared" si="1157"/>
        <v>201012</v>
      </c>
      <c r="Q3317" s="23">
        <f t="shared" si="1158"/>
        <v>1.6877192982456148</v>
      </c>
      <c r="R3317" s="23">
        <f t="shared" si="1159"/>
        <v>-2.4750000000000023</v>
      </c>
      <c r="S3317" s="22">
        <f t="shared" si="1160"/>
        <v>-0.78728070175438747</v>
      </c>
      <c r="T3317" s="5">
        <f t="shared" si="1161"/>
        <v>0.59251559251559227</v>
      </c>
      <c r="W3317" s="5">
        <f t="shared" si="1162"/>
        <v>-1</v>
      </c>
      <c r="X3317" s="4">
        <f t="shared" si="1163"/>
        <v>-1</v>
      </c>
      <c r="AE3317" s="4" t="e">
        <f t="shared" si="1164"/>
        <v>#DIV/0!</v>
      </c>
    </row>
    <row r="3318" spans="1:31" x14ac:dyDescent="0.25">
      <c r="A3318" s="9">
        <v>40518</v>
      </c>
      <c r="B3318" s="1" t="s">
        <v>52</v>
      </c>
      <c r="C3318" s="1" t="s">
        <v>53</v>
      </c>
      <c r="D3318" s="1">
        <v>45</v>
      </c>
      <c r="E3318" s="1">
        <v>3</v>
      </c>
      <c r="F3318">
        <f t="shared" si="1151"/>
        <v>1</v>
      </c>
      <c r="G3318">
        <f t="shared" si="1152"/>
        <v>0</v>
      </c>
      <c r="H3318" s="4">
        <v>1.46511627906977</v>
      </c>
      <c r="I3318" s="4">
        <v>2.8</v>
      </c>
      <c r="L3318" s="18">
        <f t="shared" si="1153"/>
        <v>60</v>
      </c>
      <c r="M3318" s="18">
        <f t="shared" si="1154"/>
        <v>35</v>
      </c>
      <c r="N3318" s="18" t="e">
        <f t="shared" si="1155"/>
        <v>#DIV/0!</v>
      </c>
      <c r="O3318" s="18" t="e">
        <f t="shared" si="1156"/>
        <v>#DIV/0!</v>
      </c>
      <c r="P3318" s="4">
        <f t="shared" si="1157"/>
        <v>201012</v>
      </c>
      <c r="Q3318" s="23">
        <f t="shared" si="1158"/>
        <v>1.46511627906977</v>
      </c>
      <c r="R3318" s="23">
        <f t="shared" si="1159"/>
        <v>-2.7055555555555433</v>
      </c>
      <c r="S3318" s="22">
        <f t="shared" si="1160"/>
        <v>-1.2404392764857732</v>
      </c>
      <c r="T3318" s="5">
        <f t="shared" si="1161"/>
        <v>1.9111111111111077</v>
      </c>
      <c r="W3318" s="5">
        <f t="shared" si="1162"/>
        <v>0.46511627906977004</v>
      </c>
      <c r="X3318" s="4">
        <f t="shared" si="1163"/>
        <v>-1</v>
      </c>
      <c r="AE3318" s="4" t="e">
        <f t="shared" si="1164"/>
        <v>#DIV/0!</v>
      </c>
    </row>
    <row r="3319" spans="1:31" x14ac:dyDescent="0.25">
      <c r="A3319" s="9">
        <v>40517</v>
      </c>
      <c r="B3319" s="1" t="s">
        <v>50</v>
      </c>
      <c r="C3319" s="1" t="s">
        <v>56</v>
      </c>
      <c r="D3319" s="1">
        <v>6</v>
      </c>
      <c r="E3319" s="1">
        <v>17</v>
      </c>
      <c r="F3319">
        <f t="shared" si="1151"/>
        <v>0</v>
      </c>
      <c r="G3319">
        <f t="shared" si="1152"/>
        <v>1</v>
      </c>
      <c r="H3319" s="4">
        <v>1.55555555555556</v>
      </c>
      <c r="I3319" s="4">
        <v>2.6</v>
      </c>
      <c r="L3319" s="18">
        <f t="shared" si="1153"/>
        <v>60</v>
      </c>
      <c r="M3319" s="18">
        <f t="shared" si="1154"/>
        <v>35</v>
      </c>
      <c r="N3319" s="18" t="e">
        <f t="shared" si="1155"/>
        <v>#DIV/0!</v>
      </c>
      <c r="O3319" s="18" t="e">
        <f t="shared" si="1156"/>
        <v>#DIV/0!</v>
      </c>
      <c r="P3319" s="4">
        <f t="shared" si="1157"/>
        <v>201012</v>
      </c>
      <c r="Q3319" s="23">
        <f t="shared" si="1158"/>
        <v>0.59829059829059994</v>
      </c>
      <c r="R3319" s="23">
        <f t="shared" si="1159"/>
        <v>-2.4249999999999856</v>
      </c>
      <c r="S3319" s="22">
        <f t="shared" si="1160"/>
        <v>-1.8267094017093857</v>
      </c>
      <c r="T3319" s="5">
        <f t="shared" si="1161"/>
        <v>1.6714285714285666</v>
      </c>
      <c r="W3319" s="5">
        <f t="shared" si="1162"/>
        <v>-1</v>
      </c>
      <c r="X3319" s="4">
        <f t="shared" si="1163"/>
        <v>-1</v>
      </c>
      <c r="AE3319" s="4" t="e">
        <f t="shared" si="1164"/>
        <v>#DIV/0!</v>
      </c>
    </row>
    <row r="3320" spans="1:31" x14ac:dyDescent="0.25">
      <c r="A3320" s="9">
        <v>40517</v>
      </c>
      <c r="B3320" s="1" t="s">
        <v>39</v>
      </c>
      <c r="C3320" s="1" t="s">
        <v>41</v>
      </c>
      <c r="D3320" s="1">
        <v>24</v>
      </c>
      <c r="E3320" s="1">
        <v>28</v>
      </c>
      <c r="F3320">
        <f t="shared" si="1151"/>
        <v>0</v>
      </c>
      <c r="G3320">
        <f t="shared" si="1152"/>
        <v>1</v>
      </c>
      <c r="H3320" s="4">
        <v>2.2999999999999998</v>
      </c>
      <c r="I3320" s="4">
        <v>1.6666666666666701</v>
      </c>
      <c r="L3320" s="18">
        <f t="shared" si="1153"/>
        <v>40</v>
      </c>
      <c r="M3320" s="18">
        <f t="shared" si="1154"/>
        <v>60</v>
      </c>
      <c r="N3320" s="18" t="e">
        <f t="shared" si="1155"/>
        <v>#DIV/0!</v>
      </c>
      <c r="O3320" s="18" t="e">
        <f t="shared" si="1156"/>
        <v>#DIV/0!</v>
      </c>
      <c r="P3320" s="4">
        <f t="shared" si="1157"/>
        <v>201012</v>
      </c>
      <c r="Q3320" s="23">
        <f t="shared" si="1158"/>
        <v>1.379999999999997</v>
      </c>
      <c r="R3320" s="23">
        <f t="shared" si="1159"/>
        <v>-2.2692307692307621</v>
      </c>
      <c r="S3320" s="22">
        <f t="shared" si="1160"/>
        <v>-0.88923076923076505</v>
      </c>
      <c r="T3320" s="5">
        <f t="shared" si="1161"/>
        <v>0.72463768115942184</v>
      </c>
      <c r="W3320" s="5">
        <f t="shared" si="1162"/>
        <v>-1</v>
      </c>
      <c r="X3320" s="4">
        <f t="shared" si="1163"/>
        <v>-1</v>
      </c>
      <c r="AE3320" s="4" t="e">
        <f t="shared" si="1164"/>
        <v>#DIV/0!</v>
      </c>
    </row>
    <row r="3321" spans="1:31" x14ac:dyDescent="0.25">
      <c r="A3321" s="9">
        <v>40517</v>
      </c>
      <c r="B3321" s="1" t="s">
        <v>61</v>
      </c>
      <c r="C3321" s="1" t="s">
        <v>40</v>
      </c>
      <c r="D3321" s="1">
        <v>31</v>
      </c>
      <c r="E3321" s="1">
        <v>14</v>
      </c>
      <c r="F3321">
        <f t="shared" si="1151"/>
        <v>1</v>
      </c>
      <c r="G3321">
        <f t="shared" si="1152"/>
        <v>0</v>
      </c>
      <c r="H3321" s="4">
        <v>1.4347826086956501</v>
      </c>
      <c r="I3321" s="4">
        <v>2.95</v>
      </c>
      <c r="L3321" s="18">
        <f t="shared" si="1153"/>
        <v>60</v>
      </c>
      <c r="M3321" s="18">
        <f t="shared" si="1154"/>
        <v>30</v>
      </c>
      <c r="N3321" s="18" t="e">
        <f t="shared" si="1155"/>
        <v>#DIV/0!</v>
      </c>
      <c r="O3321" s="18" t="e">
        <f t="shared" si="1156"/>
        <v>#DIV/0!</v>
      </c>
      <c r="P3321" s="4">
        <f t="shared" si="1157"/>
        <v>201012</v>
      </c>
      <c r="Q3321" s="23">
        <f t="shared" si="1158"/>
        <v>1.4347826086956501</v>
      </c>
      <c r="R3321" s="23">
        <f t="shared" si="1159"/>
        <v>-2.8128205128205237</v>
      </c>
      <c r="S3321" s="22">
        <f t="shared" si="1160"/>
        <v>-1.3780379041248736</v>
      </c>
      <c r="T3321" s="5">
        <f t="shared" si="1161"/>
        <v>2.0560606060606093</v>
      </c>
      <c r="W3321" s="5">
        <f t="shared" si="1162"/>
        <v>0.43478260869565011</v>
      </c>
      <c r="X3321" s="4">
        <f t="shared" si="1163"/>
        <v>-1</v>
      </c>
      <c r="AE3321" s="4" t="e">
        <f t="shared" si="1164"/>
        <v>#DIV/0!</v>
      </c>
    </row>
    <row r="3322" spans="1:31" x14ac:dyDescent="0.25">
      <c r="A3322" s="9">
        <v>40517</v>
      </c>
      <c r="B3322" s="1" t="s">
        <v>64</v>
      </c>
      <c r="C3322" s="1" t="s">
        <v>54</v>
      </c>
      <c r="D3322" s="1">
        <v>13</v>
      </c>
      <c r="E3322" s="1">
        <v>28</v>
      </c>
      <c r="F3322">
        <f t="shared" si="1151"/>
        <v>0</v>
      </c>
      <c r="G3322">
        <f t="shared" si="1152"/>
        <v>1</v>
      </c>
      <c r="H3322" s="4">
        <v>1.1428571428571399</v>
      </c>
      <c r="I3322" s="4">
        <v>6</v>
      </c>
      <c r="L3322" s="18">
        <f t="shared" si="1153"/>
        <v>80</v>
      </c>
      <c r="M3322" s="18">
        <f t="shared" si="1154"/>
        <v>15</v>
      </c>
      <c r="N3322" s="18" t="e">
        <f t="shared" si="1155"/>
        <v>#DIV/0!</v>
      </c>
      <c r="O3322" s="18" t="e">
        <f t="shared" si="1156"/>
        <v>#DIV/0!</v>
      </c>
      <c r="P3322" s="4">
        <f t="shared" si="1157"/>
        <v>201012</v>
      </c>
      <c r="Q3322" s="23">
        <f t="shared" si="1158"/>
        <v>0.19047619047618999</v>
      </c>
      <c r="R3322" s="23">
        <f t="shared" si="1159"/>
        <v>-7.200000000000145</v>
      </c>
      <c r="S3322" s="22">
        <f t="shared" si="1160"/>
        <v>-7.0095238095239552</v>
      </c>
      <c r="T3322" s="5">
        <f t="shared" si="1161"/>
        <v>5.2500000000000133</v>
      </c>
      <c r="W3322" s="5">
        <f t="shared" si="1162"/>
        <v>-1</v>
      </c>
      <c r="X3322" s="4">
        <f t="shared" si="1163"/>
        <v>-1</v>
      </c>
      <c r="AE3322" s="4" t="e">
        <f t="shared" si="1164"/>
        <v>#DIV/0!</v>
      </c>
    </row>
    <row r="3323" spans="1:31" x14ac:dyDescent="0.25">
      <c r="A3323" s="9">
        <v>40517</v>
      </c>
      <c r="B3323" s="1" t="s">
        <v>34</v>
      </c>
      <c r="C3323" s="1" t="s">
        <v>48</v>
      </c>
      <c r="D3323" s="1">
        <v>31</v>
      </c>
      <c r="E3323" s="1">
        <v>7</v>
      </c>
      <c r="F3323">
        <f t="shared" si="1151"/>
        <v>1</v>
      </c>
      <c r="G3323">
        <f t="shared" si="1152"/>
        <v>0</v>
      </c>
      <c r="H3323" s="4">
        <v>1.2777777777777799</v>
      </c>
      <c r="I3323" s="4">
        <v>4</v>
      </c>
      <c r="L3323" s="18">
        <f t="shared" si="1153"/>
        <v>70</v>
      </c>
      <c r="M3323" s="18">
        <f t="shared" si="1154"/>
        <v>25</v>
      </c>
      <c r="N3323" s="18" t="e">
        <f t="shared" si="1155"/>
        <v>#DIV/0!</v>
      </c>
      <c r="O3323" s="18" t="e">
        <f t="shared" si="1156"/>
        <v>#DIV/0!</v>
      </c>
      <c r="P3323" s="4">
        <f t="shared" si="1157"/>
        <v>201012</v>
      </c>
      <c r="Q3323" s="23">
        <f t="shared" si="1158"/>
        <v>1.2777777777777799</v>
      </c>
      <c r="R3323" s="23">
        <f t="shared" si="1159"/>
        <v>-3.933333333333306</v>
      </c>
      <c r="S3323" s="22">
        <f t="shared" si="1160"/>
        <v>-2.6555555555555261</v>
      </c>
      <c r="T3323" s="5">
        <f t="shared" si="1161"/>
        <v>3.1304347826086905</v>
      </c>
      <c r="W3323" s="5">
        <f t="shared" si="1162"/>
        <v>0.2777777777777799</v>
      </c>
      <c r="X3323" s="4">
        <f t="shared" si="1163"/>
        <v>-1</v>
      </c>
      <c r="AE3323" s="4" t="e">
        <f t="shared" si="1164"/>
        <v>#DIV/0!</v>
      </c>
    </row>
    <row r="3324" spans="1:31" x14ac:dyDescent="0.25">
      <c r="A3324" s="9">
        <v>40517</v>
      </c>
      <c r="B3324" s="1" t="s">
        <v>60</v>
      </c>
      <c r="C3324" s="1" t="s">
        <v>46</v>
      </c>
      <c r="D3324" s="1">
        <v>38</v>
      </c>
      <c r="E3324" s="1">
        <v>14</v>
      </c>
      <c r="F3324">
        <f t="shared" si="1151"/>
        <v>1</v>
      </c>
      <c r="G3324">
        <f t="shared" si="1152"/>
        <v>0</v>
      </c>
      <c r="H3324" s="4">
        <v>1.40816326530612</v>
      </c>
      <c r="I3324" s="4">
        <v>3.05</v>
      </c>
      <c r="L3324" s="18">
        <f t="shared" si="1153"/>
        <v>70</v>
      </c>
      <c r="M3324" s="18">
        <f t="shared" si="1154"/>
        <v>30</v>
      </c>
      <c r="N3324" s="18" t="e">
        <f t="shared" si="1155"/>
        <v>#DIV/0!</v>
      </c>
      <c r="O3324" s="18" t="e">
        <f t="shared" si="1156"/>
        <v>#DIV/0!</v>
      </c>
      <c r="P3324" s="4">
        <f t="shared" si="1157"/>
        <v>201012</v>
      </c>
      <c r="Q3324" s="23">
        <f t="shared" si="1158"/>
        <v>1.40816326530612</v>
      </c>
      <c r="R3324" s="23">
        <f t="shared" si="1159"/>
        <v>-2.9378048780487949</v>
      </c>
      <c r="S3324" s="22">
        <f t="shared" si="1160"/>
        <v>-1.5296416127426748</v>
      </c>
      <c r="T3324" s="5">
        <f t="shared" si="1161"/>
        <v>2.1659420289855107</v>
      </c>
      <c r="W3324" s="5">
        <f t="shared" si="1162"/>
        <v>0.40816326530612002</v>
      </c>
      <c r="X3324" s="4">
        <f t="shared" si="1163"/>
        <v>-1</v>
      </c>
      <c r="AE3324" s="4" t="e">
        <f t="shared" si="1164"/>
        <v>#DIV/0!</v>
      </c>
    </row>
    <row r="3325" spans="1:31" x14ac:dyDescent="0.25">
      <c r="A3325" s="9">
        <v>40517</v>
      </c>
      <c r="B3325" s="1" t="s">
        <v>51</v>
      </c>
      <c r="C3325" s="1" t="s">
        <v>58</v>
      </c>
      <c r="D3325" s="1">
        <v>10</v>
      </c>
      <c r="E3325" s="1">
        <v>13</v>
      </c>
      <c r="F3325">
        <f t="shared" si="1151"/>
        <v>0</v>
      </c>
      <c r="G3325">
        <f t="shared" si="1152"/>
        <v>1</v>
      </c>
      <c r="H3325" s="4">
        <v>1.40816326530612</v>
      </c>
      <c r="I3325" s="4">
        <v>3.05</v>
      </c>
      <c r="L3325" s="18">
        <f t="shared" si="1153"/>
        <v>70</v>
      </c>
      <c r="M3325" s="18">
        <f t="shared" si="1154"/>
        <v>30</v>
      </c>
      <c r="N3325" s="18" t="e">
        <f t="shared" si="1155"/>
        <v>#DIV/0!</v>
      </c>
      <c r="O3325" s="18" t="e">
        <f t="shared" si="1156"/>
        <v>#DIV/0!</v>
      </c>
      <c r="P3325" s="4">
        <f t="shared" si="1157"/>
        <v>201012</v>
      </c>
      <c r="Q3325" s="23">
        <f t="shared" si="1158"/>
        <v>0.46169287387085906</v>
      </c>
      <c r="R3325" s="23">
        <f t="shared" si="1159"/>
        <v>-2.9378048780487949</v>
      </c>
      <c r="S3325" s="22">
        <f t="shared" si="1160"/>
        <v>-2.4761120041779359</v>
      </c>
      <c r="T3325" s="5">
        <f t="shared" si="1161"/>
        <v>2.1659420289855107</v>
      </c>
      <c r="W3325" s="5">
        <f t="shared" si="1162"/>
        <v>-1</v>
      </c>
      <c r="X3325" s="4">
        <f t="shared" si="1163"/>
        <v>-1</v>
      </c>
      <c r="AE3325" s="4" t="e">
        <f t="shared" si="1164"/>
        <v>#DIV/0!</v>
      </c>
    </row>
    <row r="3326" spans="1:31" x14ac:dyDescent="0.25">
      <c r="A3326" s="9">
        <v>40517</v>
      </c>
      <c r="B3326" s="1" t="s">
        <v>49</v>
      </c>
      <c r="C3326" s="1" t="s">
        <v>35</v>
      </c>
      <c r="D3326" s="1">
        <v>10</v>
      </c>
      <c r="E3326" s="1">
        <v>6</v>
      </c>
      <c r="F3326">
        <f t="shared" si="1151"/>
        <v>1</v>
      </c>
      <c r="G3326">
        <f t="shared" si="1152"/>
        <v>0</v>
      </c>
      <c r="H3326" s="4">
        <v>1.26315789473684</v>
      </c>
      <c r="I3326" s="4">
        <v>4.2</v>
      </c>
      <c r="L3326" s="18">
        <f t="shared" si="1153"/>
        <v>70</v>
      </c>
      <c r="M3326" s="18">
        <f t="shared" si="1154"/>
        <v>20</v>
      </c>
      <c r="N3326" s="18" t="e">
        <f t="shared" si="1155"/>
        <v>#DIV/0!</v>
      </c>
      <c r="O3326" s="18" t="e">
        <f t="shared" si="1156"/>
        <v>#DIV/0!</v>
      </c>
      <c r="P3326" s="4">
        <f t="shared" si="1157"/>
        <v>201012</v>
      </c>
      <c r="Q3326" s="23">
        <f t="shared" si="1158"/>
        <v>1.26315789473684</v>
      </c>
      <c r="R3326" s="23">
        <f t="shared" si="1159"/>
        <v>-4.11250000000003</v>
      </c>
      <c r="S3326" s="22">
        <f t="shared" si="1160"/>
        <v>-2.8493421052631902</v>
      </c>
      <c r="T3326" s="5">
        <f t="shared" si="1161"/>
        <v>3.3250000000000055</v>
      </c>
      <c r="W3326" s="5">
        <f t="shared" si="1162"/>
        <v>0.26315789473684004</v>
      </c>
      <c r="X3326" s="4">
        <f t="shared" si="1163"/>
        <v>-1</v>
      </c>
      <c r="AE3326" s="4" t="e">
        <f t="shared" si="1164"/>
        <v>#DIV/0!</v>
      </c>
    </row>
    <row r="3327" spans="1:31" x14ac:dyDescent="0.25">
      <c r="A3327" s="9">
        <v>40517</v>
      </c>
      <c r="B3327" s="1" t="s">
        <v>36</v>
      </c>
      <c r="C3327" s="1" t="s">
        <v>37</v>
      </c>
      <c r="D3327" s="1">
        <v>35</v>
      </c>
      <c r="E3327" s="1">
        <v>38</v>
      </c>
      <c r="F3327">
        <f t="shared" si="1151"/>
        <v>0</v>
      </c>
      <c r="G3327">
        <f t="shared" si="1152"/>
        <v>1</v>
      </c>
      <c r="H3327" s="4">
        <v>1.3773584905660399</v>
      </c>
      <c r="I3327" s="4">
        <v>3.25</v>
      </c>
      <c r="L3327" s="18">
        <f t="shared" si="1153"/>
        <v>70</v>
      </c>
      <c r="M3327" s="18">
        <f t="shared" si="1154"/>
        <v>30</v>
      </c>
      <c r="N3327" s="18" t="e">
        <f t="shared" si="1155"/>
        <v>#DIV/0!</v>
      </c>
      <c r="O3327" s="18" t="e">
        <f t="shared" si="1156"/>
        <v>#DIV/0!</v>
      </c>
      <c r="P3327" s="4">
        <f t="shared" si="1157"/>
        <v>201012</v>
      </c>
      <c r="Q3327" s="23">
        <f t="shared" si="1158"/>
        <v>0.42380261248185841</v>
      </c>
      <c r="R3327" s="23">
        <f t="shared" si="1159"/>
        <v>-3.094444444444429</v>
      </c>
      <c r="S3327" s="22">
        <f t="shared" si="1160"/>
        <v>-2.6706418319625707</v>
      </c>
      <c r="T3327" s="5">
        <f t="shared" si="1161"/>
        <v>2.3595890410958869</v>
      </c>
      <c r="W3327" s="5">
        <f t="shared" si="1162"/>
        <v>-1</v>
      </c>
      <c r="X3327" s="4">
        <f t="shared" si="1163"/>
        <v>-1</v>
      </c>
      <c r="AE3327" s="4" t="e">
        <f t="shared" si="1164"/>
        <v>#DIV/0!</v>
      </c>
    </row>
    <row r="3328" spans="1:31" x14ac:dyDescent="0.25">
      <c r="A3328" s="9">
        <v>40517</v>
      </c>
      <c r="B3328" s="1" t="s">
        <v>62</v>
      </c>
      <c r="C3328" s="1" t="s">
        <v>38</v>
      </c>
      <c r="D3328" s="1">
        <v>34</v>
      </c>
      <c r="E3328" s="1">
        <v>16</v>
      </c>
      <c r="F3328">
        <f t="shared" si="1151"/>
        <v>1</v>
      </c>
      <c r="G3328">
        <f t="shared" si="1152"/>
        <v>0</v>
      </c>
      <c r="H3328" s="4">
        <v>1.2222222222222201</v>
      </c>
      <c r="I3328" s="4">
        <v>4.5</v>
      </c>
      <c r="L3328" s="18">
        <f t="shared" si="1153"/>
        <v>80</v>
      </c>
      <c r="M3328" s="18">
        <f t="shared" si="1154"/>
        <v>20</v>
      </c>
      <c r="N3328" s="18" t="e">
        <f t="shared" si="1155"/>
        <v>#DIV/0!</v>
      </c>
      <c r="O3328" s="18" t="e">
        <f t="shared" si="1156"/>
        <v>#DIV/0!</v>
      </c>
      <c r="P3328" s="4">
        <f t="shared" si="1157"/>
        <v>201012</v>
      </c>
      <c r="Q3328" s="23">
        <f t="shared" si="1158"/>
        <v>1.2222222222222201</v>
      </c>
      <c r="R3328" s="23">
        <f t="shared" si="1159"/>
        <v>-4.7857142857143282</v>
      </c>
      <c r="S3328" s="22">
        <f t="shared" si="1160"/>
        <v>-3.5634920634921081</v>
      </c>
      <c r="T3328" s="5">
        <f t="shared" si="1161"/>
        <v>3.6818181818181883</v>
      </c>
      <c r="W3328" s="5">
        <f t="shared" si="1162"/>
        <v>0.2222222222222201</v>
      </c>
      <c r="X3328" s="4">
        <f t="shared" si="1163"/>
        <v>-1</v>
      </c>
      <c r="AE3328" s="4" t="e">
        <f t="shared" si="1164"/>
        <v>#DIV/0!</v>
      </c>
    </row>
    <row r="3329" spans="1:31" x14ac:dyDescent="0.25">
      <c r="A3329" s="9">
        <v>40517</v>
      </c>
      <c r="B3329" s="1" t="s">
        <v>33</v>
      </c>
      <c r="C3329" s="1" t="s">
        <v>45</v>
      </c>
      <c r="D3329" s="1">
        <v>20</v>
      </c>
      <c r="E3329" s="1">
        <v>24</v>
      </c>
      <c r="F3329">
        <f t="shared" si="1151"/>
        <v>0</v>
      </c>
      <c r="G3329">
        <f t="shared" si="1152"/>
        <v>1</v>
      </c>
      <c r="H3329" s="4">
        <v>3.15</v>
      </c>
      <c r="I3329" s="4">
        <v>1.3921568627451</v>
      </c>
      <c r="L3329" s="18">
        <f t="shared" si="1153"/>
        <v>30</v>
      </c>
      <c r="M3329" s="18">
        <f t="shared" si="1154"/>
        <v>70</v>
      </c>
      <c r="N3329" s="18" t="e">
        <f t="shared" si="1155"/>
        <v>#DIV/0!</v>
      </c>
      <c r="O3329" s="18" t="e">
        <f t="shared" si="1156"/>
        <v>#DIV/0!</v>
      </c>
      <c r="P3329" s="4">
        <f t="shared" si="1157"/>
        <v>201012</v>
      </c>
      <c r="Q3329" s="23">
        <f t="shared" si="1158"/>
        <v>2.2626760563380248</v>
      </c>
      <c r="R3329" s="23">
        <f t="shared" si="1159"/>
        <v>-3.0151162790697548</v>
      </c>
      <c r="S3329" s="22">
        <f t="shared" si="1160"/>
        <v>-0.75244022273172995</v>
      </c>
      <c r="T3329" s="5">
        <f t="shared" si="1161"/>
        <v>0.44195455960161906</v>
      </c>
      <c r="W3329" s="5">
        <f t="shared" si="1162"/>
        <v>-1</v>
      </c>
      <c r="X3329" s="4">
        <f t="shared" si="1163"/>
        <v>-1</v>
      </c>
      <c r="AE3329" s="4" t="e">
        <f t="shared" si="1164"/>
        <v>#DIV/0!</v>
      </c>
    </row>
    <row r="3330" spans="1:31" x14ac:dyDescent="0.25">
      <c r="A3330" s="9">
        <v>40517</v>
      </c>
      <c r="B3330" s="1" t="s">
        <v>44</v>
      </c>
      <c r="C3330" s="1" t="s">
        <v>42</v>
      </c>
      <c r="D3330" s="1">
        <v>30</v>
      </c>
      <c r="E3330" s="1">
        <v>34</v>
      </c>
      <c r="F3330">
        <f t="shared" si="1151"/>
        <v>0</v>
      </c>
      <c r="G3330">
        <f t="shared" si="1152"/>
        <v>1</v>
      </c>
      <c r="H3330" s="4">
        <v>3.4</v>
      </c>
      <c r="I3330" s="4">
        <v>1.3571428571428599</v>
      </c>
      <c r="L3330" s="18">
        <f t="shared" si="1153"/>
        <v>20</v>
      </c>
      <c r="M3330" s="18">
        <f t="shared" si="1154"/>
        <v>70</v>
      </c>
      <c r="N3330" s="18" t="e">
        <f t="shared" si="1155"/>
        <v>#DIV/0!</v>
      </c>
      <c r="O3330" s="18" t="e">
        <f t="shared" si="1156"/>
        <v>#DIV/0!</v>
      </c>
      <c r="P3330" s="4">
        <f t="shared" si="1157"/>
        <v>201012</v>
      </c>
      <c r="Q3330" s="23">
        <f t="shared" si="1158"/>
        <v>2.5052631578947318</v>
      </c>
      <c r="R3330" s="23">
        <f t="shared" si="1159"/>
        <v>-3.216666666666645</v>
      </c>
      <c r="S3330" s="22">
        <f t="shared" si="1160"/>
        <v>-0.71140350877191327</v>
      </c>
      <c r="T3330" s="5">
        <f t="shared" si="1161"/>
        <v>0.39915966386554702</v>
      </c>
      <c r="W3330" s="5">
        <f t="shared" si="1162"/>
        <v>-1</v>
      </c>
      <c r="X3330" s="4">
        <f t="shared" si="1163"/>
        <v>-1</v>
      </c>
      <c r="AE3330" s="4" t="e">
        <f t="shared" si="1164"/>
        <v>#DIV/0!</v>
      </c>
    </row>
    <row r="3331" spans="1:31" x14ac:dyDescent="0.25">
      <c r="A3331" s="9">
        <v>40517</v>
      </c>
      <c r="B3331" s="1" t="s">
        <v>43</v>
      </c>
      <c r="C3331" s="1" t="s">
        <v>57</v>
      </c>
      <c r="D3331" s="1">
        <v>10</v>
      </c>
      <c r="E3331" s="1">
        <v>13</v>
      </c>
      <c r="F3331">
        <f t="shared" ref="F3331:F3394" si="1165">IF(D3331&gt;E3331,1,0)</f>
        <v>0</v>
      </c>
      <c r="G3331">
        <f t="shared" ref="G3331:G3394" si="1166">IF(E3331&gt;D3331,1,0)</f>
        <v>1</v>
      </c>
      <c r="H3331" s="4">
        <v>1.55555555555556</v>
      </c>
      <c r="I3331" s="4">
        <v>2.6</v>
      </c>
      <c r="L3331" s="18">
        <f t="shared" ref="L3331:L3394" si="1167">INT(100/H3331/10)*10</f>
        <v>60</v>
      </c>
      <c r="M3331" s="18">
        <f t="shared" ref="M3331:M3394" si="1168">INT(100/I3331/5)*5</f>
        <v>35</v>
      </c>
      <c r="N3331" s="18" t="e">
        <f t="shared" ref="N3331:N3394" si="1169">INT(100/J3331/5)*5</f>
        <v>#DIV/0!</v>
      </c>
      <c r="O3331" s="18" t="e">
        <f t="shared" ref="O3331:O3394" si="1170">INT(100/K3331/5)*5</f>
        <v>#DIV/0!</v>
      </c>
      <c r="P3331" s="4">
        <f t="shared" ref="P3331:P3394" si="1171">YEAR(A3331)*100+MONTH(A3331)</f>
        <v>201012</v>
      </c>
      <c r="Q3331" s="23">
        <f t="shared" ref="Q3331:Q3394" si="1172">IF(F3331=1,H3331,H3331/I3331)</f>
        <v>0.59829059829059994</v>
      </c>
      <c r="R3331" s="23">
        <f t="shared" ref="R3331:R3394" si="1173">-1/(H3331-1)-1/(I3331-1)</f>
        <v>-2.4249999999999856</v>
      </c>
      <c r="S3331" s="22">
        <f t="shared" ref="S3331:S3394" si="1174">Q3331+R3331</f>
        <v>-1.8267094017093857</v>
      </c>
      <c r="T3331" s="5">
        <f t="shared" ref="T3331:T3394" si="1175">I3331/H3331</f>
        <v>1.6714285714285666</v>
      </c>
      <c r="W3331" s="5">
        <f t="shared" ref="W3331:W3394" si="1176">H3331*F3331-1</f>
        <v>-1</v>
      </c>
      <c r="X3331" s="4">
        <f t="shared" ref="X3331:X3394" si="1177">J3331*F3331-1</f>
        <v>-1</v>
      </c>
      <c r="AE3331" s="4" t="e">
        <f t="shared" ref="AE3331:AE3394" si="1178">(1/H3331-1/J3331)</f>
        <v>#DIV/0!</v>
      </c>
    </row>
    <row r="3332" spans="1:31" x14ac:dyDescent="0.25">
      <c r="A3332" s="9">
        <v>40517</v>
      </c>
      <c r="B3332" s="1" t="s">
        <v>63</v>
      </c>
      <c r="C3332" s="1" t="s">
        <v>59</v>
      </c>
      <c r="D3332" s="1">
        <v>6</v>
      </c>
      <c r="E3332" s="1">
        <v>19</v>
      </c>
      <c r="F3332">
        <f t="shared" si="1165"/>
        <v>0</v>
      </c>
      <c r="G3332">
        <f t="shared" si="1166"/>
        <v>1</v>
      </c>
      <c r="H3332" s="4">
        <v>2.6</v>
      </c>
      <c r="I3332" s="4">
        <v>1.55555555555556</v>
      </c>
      <c r="L3332" s="18">
        <f t="shared" si="1167"/>
        <v>30</v>
      </c>
      <c r="M3332" s="18">
        <f t="shared" si="1168"/>
        <v>60</v>
      </c>
      <c r="N3332" s="18" t="e">
        <f t="shared" si="1169"/>
        <v>#DIV/0!</v>
      </c>
      <c r="O3332" s="18" t="e">
        <f t="shared" si="1170"/>
        <v>#DIV/0!</v>
      </c>
      <c r="P3332" s="4">
        <f t="shared" si="1171"/>
        <v>201012</v>
      </c>
      <c r="Q3332" s="23">
        <f t="shared" si="1172"/>
        <v>1.6714285714285666</v>
      </c>
      <c r="R3332" s="23">
        <f t="shared" si="1173"/>
        <v>-2.4249999999999856</v>
      </c>
      <c r="S3332" s="22">
        <f t="shared" si="1174"/>
        <v>-0.75357142857141901</v>
      </c>
      <c r="T3332" s="5">
        <f t="shared" si="1175"/>
        <v>0.59829059829059994</v>
      </c>
      <c r="W3332" s="5">
        <f t="shared" si="1176"/>
        <v>-1</v>
      </c>
      <c r="X3332" s="4">
        <f t="shared" si="1177"/>
        <v>-1</v>
      </c>
      <c r="AE3332" s="4" t="e">
        <f t="shared" si="1178"/>
        <v>#DIV/0!</v>
      </c>
    </row>
    <row r="3333" spans="1:31" x14ac:dyDescent="0.25">
      <c r="A3333" s="9">
        <v>40514</v>
      </c>
      <c r="B3333" s="1" t="s">
        <v>55</v>
      </c>
      <c r="C3333" s="1" t="s">
        <v>47</v>
      </c>
      <c r="D3333" s="1">
        <v>34</v>
      </c>
      <c r="E3333" s="1">
        <v>24</v>
      </c>
      <c r="F3333">
        <f t="shared" si="1165"/>
        <v>1</v>
      </c>
      <c r="G3333">
        <f t="shared" si="1166"/>
        <v>0</v>
      </c>
      <c r="H3333" s="4">
        <v>1.26315789473684</v>
      </c>
      <c r="I3333" s="4">
        <v>4.2</v>
      </c>
      <c r="L3333" s="18">
        <f t="shared" si="1167"/>
        <v>70</v>
      </c>
      <c r="M3333" s="18">
        <f t="shared" si="1168"/>
        <v>20</v>
      </c>
      <c r="N3333" s="18" t="e">
        <f t="shared" si="1169"/>
        <v>#DIV/0!</v>
      </c>
      <c r="O3333" s="18" t="e">
        <f t="shared" si="1170"/>
        <v>#DIV/0!</v>
      </c>
      <c r="P3333" s="4">
        <f t="shared" si="1171"/>
        <v>201012</v>
      </c>
      <c r="Q3333" s="23">
        <f t="shared" si="1172"/>
        <v>1.26315789473684</v>
      </c>
      <c r="R3333" s="23">
        <f t="shared" si="1173"/>
        <v>-4.11250000000003</v>
      </c>
      <c r="S3333" s="22">
        <f t="shared" si="1174"/>
        <v>-2.8493421052631902</v>
      </c>
      <c r="T3333" s="5">
        <f t="shared" si="1175"/>
        <v>3.3250000000000055</v>
      </c>
      <c r="W3333" s="5">
        <f t="shared" si="1176"/>
        <v>0.26315789473684004</v>
      </c>
      <c r="X3333" s="4">
        <f t="shared" si="1177"/>
        <v>-1</v>
      </c>
      <c r="AE3333" s="4" t="e">
        <f t="shared" si="1178"/>
        <v>#DIV/0!</v>
      </c>
    </row>
    <row r="3334" spans="1:31" x14ac:dyDescent="0.25">
      <c r="A3334" s="9">
        <v>40511</v>
      </c>
      <c r="B3334" s="1" t="s">
        <v>63</v>
      </c>
      <c r="C3334" s="1" t="s">
        <v>38</v>
      </c>
      <c r="D3334" s="1">
        <v>6</v>
      </c>
      <c r="E3334" s="1">
        <v>27</v>
      </c>
      <c r="F3334">
        <f t="shared" si="1165"/>
        <v>0</v>
      </c>
      <c r="G3334">
        <f t="shared" si="1166"/>
        <v>1</v>
      </c>
      <c r="H3334" s="4">
        <v>2.1</v>
      </c>
      <c r="I3334" s="4">
        <v>1.7692307692307701</v>
      </c>
      <c r="L3334" s="18">
        <f t="shared" si="1167"/>
        <v>40</v>
      </c>
      <c r="M3334" s="18">
        <f t="shared" si="1168"/>
        <v>55</v>
      </c>
      <c r="N3334" s="18" t="e">
        <f t="shared" si="1169"/>
        <v>#DIV/0!</v>
      </c>
      <c r="O3334" s="18" t="e">
        <f t="shared" si="1170"/>
        <v>#DIV/0!</v>
      </c>
      <c r="P3334" s="4">
        <f t="shared" si="1171"/>
        <v>201011</v>
      </c>
      <c r="Q3334" s="23">
        <f t="shared" si="1172"/>
        <v>1.18695652173913</v>
      </c>
      <c r="R3334" s="23">
        <f t="shared" si="1173"/>
        <v>-2.2090909090909077</v>
      </c>
      <c r="S3334" s="22">
        <f t="shared" si="1174"/>
        <v>-1.0221343873517776</v>
      </c>
      <c r="T3334" s="5">
        <f t="shared" si="1175"/>
        <v>0.84249084249084283</v>
      </c>
      <c r="W3334" s="5">
        <f t="shared" si="1176"/>
        <v>-1</v>
      </c>
      <c r="X3334" s="4">
        <f t="shared" si="1177"/>
        <v>-1</v>
      </c>
      <c r="AE3334" s="4" t="e">
        <f t="shared" si="1178"/>
        <v>#DIV/0!</v>
      </c>
    </row>
    <row r="3335" spans="1:31" x14ac:dyDescent="0.25">
      <c r="A3335" s="9">
        <v>40510</v>
      </c>
      <c r="B3335" s="1" t="s">
        <v>48</v>
      </c>
      <c r="C3335" s="1" t="s">
        <v>60</v>
      </c>
      <c r="D3335" s="1">
        <v>13</v>
      </c>
      <c r="E3335" s="1">
        <v>17</v>
      </c>
      <c r="F3335">
        <f t="shared" si="1165"/>
        <v>0</v>
      </c>
      <c r="G3335">
        <f t="shared" si="1166"/>
        <v>1</v>
      </c>
      <c r="H3335" s="4">
        <v>2.15</v>
      </c>
      <c r="I3335" s="4">
        <v>1.74074074074074</v>
      </c>
      <c r="L3335" s="18">
        <f t="shared" si="1167"/>
        <v>40</v>
      </c>
      <c r="M3335" s="18">
        <f t="shared" si="1168"/>
        <v>55</v>
      </c>
      <c r="N3335" s="18" t="e">
        <f t="shared" si="1169"/>
        <v>#DIV/0!</v>
      </c>
      <c r="O3335" s="18" t="e">
        <f t="shared" si="1170"/>
        <v>#DIV/0!</v>
      </c>
      <c r="P3335" s="4">
        <f t="shared" si="1171"/>
        <v>201011</v>
      </c>
      <c r="Q3335" s="23">
        <f t="shared" si="1172"/>
        <v>1.2351063829787239</v>
      </c>
      <c r="R3335" s="23">
        <f t="shared" si="1173"/>
        <v>-2.2195652173913056</v>
      </c>
      <c r="S3335" s="22">
        <f t="shared" si="1174"/>
        <v>-0.98445883441258175</v>
      </c>
      <c r="T3335" s="5">
        <f t="shared" si="1175"/>
        <v>0.80964685615848375</v>
      </c>
      <c r="W3335" s="5">
        <f t="shared" si="1176"/>
        <v>-1</v>
      </c>
      <c r="X3335" s="4">
        <f t="shared" si="1177"/>
        <v>-1</v>
      </c>
      <c r="AE3335" s="4" t="e">
        <f t="shared" si="1178"/>
        <v>#DIV/0!</v>
      </c>
    </row>
    <row r="3336" spans="1:31" x14ac:dyDescent="0.25">
      <c r="A3336" s="9">
        <v>40510</v>
      </c>
      <c r="B3336" s="1" t="s">
        <v>61</v>
      </c>
      <c r="C3336" s="1" t="s">
        <v>49</v>
      </c>
      <c r="D3336" s="1">
        <v>24</v>
      </c>
      <c r="E3336" s="1">
        <v>42</v>
      </c>
      <c r="F3336">
        <f t="shared" si="1165"/>
        <v>0</v>
      </c>
      <c r="G3336">
        <f t="shared" si="1166"/>
        <v>1</v>
      </c>
      <c r="H3336" s="4">
        <v>2.0499999999999998</v>
      </c>
      <c r="I3336" s="4">
        <v>1.8</v>
      </c>
      <c r="L3336" s="18">
        <f t="shared" si="1167"/>
        <v>40</v>
      </c>
      <c r="M3336" s="18">
        <f t="shared" si="1168"/>
        <v>55</v>
      </c>
      <c r="N3336" s="18" t="e">
        <f t="shared" si="1169"/>
        <v>#DIV/0!</v>
      </c>
      <c r="O3336" s="18" t="e">
        <f t="shared" si="1170"/>
        <v>#DIV/0!</v>
      </c>
      <c r="P3336" s="4">
        <f t="shared" si="1171"/>
        <v>201011</v>
      </c>
      <c r="Q3336" s="23">
        <f t="shared" si="1172"/>
        <v>1.1388888888888888</v>
      </c>
      <c r="R3336" s="23">
        <f t="shared" si="1173"/>
        <v>-2.2023809523809526</v>
      </c>
      <c r="S3336" s="22">
        <f t="shared" si="1174"/>
        <v>-1.0634920634920637</v>
      </c>
      <c r="T3336" s="5">
        <f t="shared" si="1175"/>
        <v>0.87804878048780499</v>
      </c>
      <c r="W3336" s="5">
        <f t="shared" si="1176"/>
        <v>-1</v>
      </c>
      <c r="X3336" s="4">
        <f t="shared" si="1177"/>
        <v>-1</v>
      </c>
      <c r="AE3336" s="4" t="e">
        <f t="shared" si="1178"/>
        <v>#DIV/0!</v>
      </c>
    </row>
    <row r="3337" spans="1:31" x14ac:dyDescent="0.25">
      <c r="A3337" s="9">
        <v>40510</v>
      </c>
      <c r="B3337" s="1" t="s">
        <v>54</v>
      </c>
      <c r="C3337" s="1" t="s">
        <v>51</v>
      </c>
      <c r="D3337" s="1">
        <v>17</v>
      </c>
      <c r="E3337" s="1">
        <v>33</v>
      </c>
      <c r="F3337">
        <f t="shared" si="1165"/>
        <v>0</v>
      </c>
      <c r="G3337">
        <f t="shared" si="1166"/>
        <v>1</v>
      </c>
      <c r="H3337" s="4">
        <v>1.68965517241379</v>
      </c>
      <c r="I3337" s="4">
        <v>2.25</v>
      </c>
      <c r="L3337" s="18">
        <f t="shared" si="1167"/>
        <v>50</v>
      </c>
      <c r="M3337" s="18">
        <f t="shared" si="1168"/>
        <v>40</v>
      </c>
      <c r="N3337" s="18" t="e">
        <f t="shared" si="1169"/>
        <v>#DIV/0!</v>
      </c>
      <c r="O3337" s="18" t="e">
        <f t="shared" si="1170"/>
        <v>#DIV/0!</v>
      </c>
      <c r="P3337" s="4">
        <f t="shared" si="1171"/>
        <v>201011</v>
      </c>
      <c r="Q3337" s="23">
        <f t="shared" si="1172"/>
        <v>0.75095785440612894</v>
      </c>
      <c r="R3337" s="23">
        <f t="shared" si="1173"/>
        <v>-2.2500000000000062</v>
      </c>
      <c r="S3337" s="22">
        <f t="shared" si="1174"/>
        <v>-1.4990421455938772</v>
      </c>
      <c r="T3337" s="5">
        <f t="shared" si="1175"/>
        <v>1.3316326530612268</v>
      </c>
      <c r="W3337" s="5">
        <f t="shared" si="1176"/>
        <v>-1</v>
      </c>
      <c r="X3337" s="4">
        <f t="shared" si="1177"/>
        <v>-1</v>
      </c>
      <c r="AE3337" s="4" t="e">
        <f t="shared" si="1178"/>
        <v>#DIV/0!</v>
      </c>
    </row>
    <row r="3338" spans="1:31" x14ac:dyDescent="0.25">
      <c r="A3338" s="9">
        <v>40510</v>
      </c>
      <c r="B3338" s="1" t="s">
        <v>34</v>
      </c>
      <c r="C3338" s="1" t="s">
        <v>56</v>
      </c>
      <c r="D3338" s="1">
        <v>24</v>
      </c>
      <c r="E3338" s="1">
        <v>20</v>
      </c>
      <c r="F3338">
        <f t="shared" si="1165"/>
        <v>1</v>
      </c>
      <c r="G3338">
        <f t="shared" si="1166"/>
        <v>0</v>
      </c>
      <c r="H3338" s="4">
        <v>1.2898550724637701</v>
      </c>
      <c r="I3338" s="4">
        <v>3.85</v>
      </c>
      <c r="L3338" s="18">
        <f t="shared" si="1167"/>
        <v>70</v>
      </c>
      <c r="M3338" s="18">
        <f t="shared" si="1168"/>
        <v>25</v>
      </c>
      <c r="N3338" s="18" t="e">
        <f t="shared" si="1169"/>
        <v>#DIV/0!</v>
      </c>
      <c r="O3338" s="18" t="e">
        <f t="shared" si="1170"/>
        <v>#DIV/0!</v>
      </c>
      <c r="P3338" s="4">
        <f t="shared" si="1171"/>
        <v>201011</v>
      </c>
      <c r="Q3338" s="23">
        <f t="shared" si="1172"/>
        <v>1.2898550724637701</v>
      </c>
      <c r="R3338" s="23">
        <f t="shared" si="1173"/>
        <v>-3.8008771929824325</v>
      </c>
      <c r="S3338" s="22">
        <f t="shared" si="1174"/>
        <v>-2.5110221205186622</v>
      </c>
      <c r="T3338" s="5">
        <f t="shared" si="1175"/>
        <v>2.9848314606741528</v>
      </c>
      <c r="W3338" s="5">
        <f t="shared" si="1176"/>
        <v>0.28985507246377007</v>
      </c>
      <c r="X3338" s="4">
        <f t="shared" si="1177"/>
        <v>-1</v>
      </c>
      <c r="AE3338" s="4" t="e">
        <f t="shared" si="1178"/>
        <v>#DIV/0!</v>
      </c>
    </row>
    <row r="3339" spans="1:31" x14ac:dyDescent="0.25">
      <c r="A3339" s="9">
        <v>40510</v>
      </c>
      <c r="B3339" s="1" t="s">
        <v>36</v>
      </c>
      <c r="C3339" s="1" t="s">
        <v>64</v>
      </c>
      <c r="D3339" s="1">
        <v>14</v>
      </c>
      <c r="E3339" s="1">
        <v>36</v>
      </c>
      <c r="F3339">
        <f t="shared" si="1165"/>
        <v>0</v>
      </c>
      <c r="G3339">
        <f t="shared" si="1166"/>
        <v>1</v>
      </c>
      <c r="H3339" s="4">
        <v>1.74074074074074</v>
      </c>
      <c r="I3339" s="4">
        <v>2.15</v>
      </c>
      <c r="L3339" s="18">
        <f t="shared" si="1167"/>
        <v>50</v>
      </c>
      <c r="M3339" s="18">
        <f t="shared" si="1168"/>
        <v>45</v>
      </c>
      <c r="N3339" s="18" t="e">
        <f t="shared" si="1169"/>
        <v>#DIV/0!</v>
      </c>
      <c r="O3339" s="18" t="e">
        <f t="shared" si="1170"/>
        <v>#DIV/0!</v>
      </c>
      <c r="P3339" s="4">
        <f t="shared" si="1171"/>
        <v>201011</v>
      </c>
      <c r="Q3339" s="23">
        <f t="shared" si="1172"/>
        <v>0.80964685615848375</v>
      </c>
      <c r="R3339" s="23">
        <f t="shared" si="1173"/>
        <v>-2.2195652173913056</v>
      </c>
      <c r="S3339" s="22">
        <f t="shared" si="1174"/>
        <v>-1.4099183612328219</v>
      </c>
      <c r="T3339" s="5">
        <f t="shared" si="1175"/>
        <v>1.2351063829787239</v>
      </c>
      <c r="W3339" s="5">
        <f t="shared" si="1176"/>
        <v>-1</v>
      </c>
      <c r="X3339" s="4">
        <f t="shared" si="1177"/>
        <v>-1</v>
      </c>
      <c r="AE3339" s="4" t="e">
        <f t="shared" si="1178"/>
        <v>#DIV/0!</v>
      </c>
    </row>
    <row r="3340" spans="1:31" x14ac:dyDescent="0.25">
      <c r="A3340" s="9">
        <v>40510</v>
      </c>
      <c r="B3340" s="1" t="s">
        <v>47</v>
      </c>
      <c r="C3340" s="1" t="s">
        <v>50</v>
      </c>
      <c r="D3340" s="1">
        <v>20</v>
      </c>
      <c r="E3340" s="1">
        <v>0</v>
      </c>
      <c r="F3340">
        <f t="shared" si="1165"/>
        <v>1</v>
      </c>
      <c r="G3340">
        <f t="shared" si="1166"/>
        <v>0</v>
      </c>
      <c r="H3340" s="4">
        <v>1.4347826086956501</v>
      </c>
      <c r="I3340" s="4">
        <v>2.9</v>
      </c>
      <c r="L3340" s="18">
        <f t="shared" si="1167"/>
        <v>60</v>
      </c>
      <c r="M3340" s="18">
        <f t="shared" si="1168"/>
        <v>30</v>
      </c>
      <c r="N3340" s="18" t="e">
        <f t="shared" si="1169"/>
        <v>#DIV/0!</v>
      </c>
      <c r="O3340" s="18" t="e">
        <f t="shared" si="1170"/>
        <v>#DIV/0!</v>
      </c>
      <c r="P3340" s="4">
        <f t="shared" si="1171"/>
        <v>201011</v>
      </c>
      <c r="Q3340" s="23">
        <f t="shared" si="1172"/>
        <v>1.4347826086956501</v>
      </c>
      <c r="R3340" s="23">
        <f t="shared" si="1173"/>
        <v>-2.826315789473695</v>
      </c>
      <c r="S3340" s="22">
        <f t="shared" si="1174"/>
        <v>-1.3915331807780449</v>
      </c>
      <c r="T3340" s="5">
        <f t="shared" si="1175"/>
        <v>2.0212121212121241</v>
      </c>
      <c r="W3340" s="5">
        <f t="shared" si="1176"/>
        <v>0.43478260869565011</v>
      </c>
      <c r="X3340" s="4">
        <f t="shared" si="1177"/>
        <v>-1</v>
      </c>
      <c r="AE3340" s="4" t="e">
        <f t="shared" si="1178"/>
        <v>#DIV/0!</v>
      </c>
    </row>
    <row r="3341" spans="1:31" x14ac:dyDescent="0.25">
      <c r="A3341" s="9">
        <v>40510</v>
      </c>
      <c r="B3341" s="1" t="s">
        <v>35</v>
      </c>
      <c r="C3341" s="1" t="s">
        <v>59</v>
      </c>
      <c r="D3341" s="1">
        <v>33</v>
      </c>
      <c r="E3341" s="1">
        <v>36</v>
      </c>
      <c r="F3341">
        <f t="shared" si="1165"/>
        <v>0</v>
      </c>
      <c r="G3341">
        <f t="shared" si="1166"/>
        <v>1</v>
      </c>
      <c r="H3341" s="4">
        <v>1.55555555555556</v>
      </c>
      <c r="I3341" s="4">
        <v>2.6</v>
      </c>
      <c r="L3341" s="18">
        <f t="shared" si="1167"/>
        <v>60</v>
      </c>
      <c r="M3341" s="18">
        <f t="shared" si="1168"/>
        <v>35</v>
      </c>
      <c r="N3341" s="18" t="e">
        <f t="shared" si="1169"/>
        <v>#DIV/0!</v>
      </c>
      <c r="O3341" s="18" t="e">
        <f t="shared" si="1170"/>
        <v>#DIV/0!</v>
      </c>
      <c r="P3341" s="4">
        <f t="shared" si="1171"/>
        <v>201011</v>
      </c>
      <c r="Q3341" s="23">
        <f t="shared" si="1172"/>
        <v>0.59829059829059994</v>
      </c>
      <c r="R3341" s="23">
        <f t="shared" si="1173"/>
        <v>-2.4249999999999856</v>
      </c>
      <c r="S3341" s="22">
        <f t="shared" si="1174"/>
        <v>-1.8267094017093857</v>
      </c>
      <c r="T3341" s="5">
        <f t="shared" si="1175"/>
        <v>1.6714285714285666</v>
      </c>
      <c r="W3341" s="5">
        <f t="shared" si="1176"/>
        <v>-1</v>
      </c>
      <c r="X3341" s="4">
        <f t="shared" si="1177"/>
        <v>-1</v>
      </c>
      <c r="AE3341" s="4" t="e">
        <f t="shared" si="1178"/>
        <v>#DIV/0!</v>
      </c>
    </row>
    <row r="3342" spans="1:31" x14ac:dyDescent="0.25">
      <c r="A3342" s="9">
        <v>40510</v>
      </c>
      <c r="B3342" s="1" t="s">
        <v>58</v>
      </c>
      <c r="C3342" s="1" t="s">
        <v>40</v>
      </c>
      <c r="D3342" s="1">
        <v>24</v>
      </c>
      <c r="E3342" s="1">
        <v>23</v>
      </c>
      <c r="F3342">
        <f t="shared" si="1165"/>
        <v>1</v>
      </c>
      <c r="G3342">
        <f t="shared" si="1166"/>
        <v>0</v>
      </c>
      <c r="H3342" s="4">
        <v>1.27027027027027</v>
      </c>
      <c r="I3342" s="4">
        <v>4.0999999999999996</v>
      </c>
      <c r="L3342" s="18">
        <f t="shared" si="1167"/>
        <v>70</v>
      </c>
      <c r="M3342" s="18">
        <f t="shared" si="1168"/>
        <v>20</v>
      </c>
      <c r="N3342" s="18" t="e">
        <f t="shared" si="1169"/>
        <v>#DIV/0!</v>
      </c>
      <c r="O3342" s="18" t="e">
        <f t="shared" si="1170"/>
        <v>#DIV/0!</v>
      </c>
      <c r="P3342" s="4">
        <f t="shared" si="1171"/>
        <v>201011</v>
      </c>
      <c r="Q3342" s="23">
        <f t="shared" si="1172"/>
        <v>1.27027027027027</v>
      </c>
      <c r="R3342" s="23">
        <f t="shared" si="1173"/>
        <v>-4.0225806451612947</v>
      </c>
      <c r="S3342" s="22">
        <f t="shared" si="1174"/>
        <v>-2.7523103748910245</v>
      </c>
      <c r="T3342" s="5">
        <f t="shared" si="1175"/>
        <v>3.2276595744680856</v>
      </c>
      <c r="W3342" s="5">
        <f t="shared" si="1176"/>
        <v>0.27027027027026995</v>
      </c>
      <c r="X3342" s="4">
        <f t="shared" si="1177"/>
        <v>-1</v>
      </c>
      <c r="AE3342" s="4" t="e">
        <f t="shared" si="1178"/>
        <v>#DIV/0!</v>
      </c>
    </row>
    <row r="3343" spans="1:31" x14ac:dyDescent="0.25">
      <c r="A3343" s="9">
        <v>40510</v>
      </c>
      <c r="B3343" s="1" t="s">
        <v>45</v>
      </c>
      <c r="C3343" s="1" t="s">
        <v>55</v>
      </c>
      <c r="D3343" s="1">
        <v>31</v>
      </c>
      <c r="E3343" s="1">
        <v>26</v>
      </c>
      <c r="F3343">
        <f t="shared" si="1165"/>
        <v>1</v>
      </c>
      <c r="G3343">
        <f t="shared" si="1166"/>
        <v>0</v>
      </c>
      <c r="H3343" s="4">
        <v>2.4500000000000002</v>
      </c>
      <c r="I3343" s="4">
        <v>1.60606060606061</v>
      </c>
      <c r="L3343" s="18">
        <f t="shared" si="1167"/>
        <v>40</v>
      </c>
      <c r="M3343" s="18">
        <f t="shared" si="1168"/>
        <v>60</v>
      </c>
      <c r="N3343" s="18" t="e">
        <f t="shared" si="1169"/>
        <v>#DIV/0!</v>
      </c>
      <c r="O3343" s="18" t="e">
        <f t="shared" si="1170"/>
        <v>#DIV/0!</v>
      </c>
      <c r="P3343" s="4">
        <f t="shared" si="1171"/>
        <v>201011</v>
      </c>
      <c r="Q3343" s="23">
        <f t="shared" si="1172"/>
        <v>2.4500000000000002</v>
      </c>
      <c r="R3343" s="23">
        <f t="shared" si="1173"/>
        <v>-2.3396551724137824</v>
      </c>
      <c r="S3343" s="22">
        <f t="shared" si="1174"/>
        <v>0.11034482758621778</v>
      </c>
      <c r="T3343" s="5">
        <f t="shared" si="1175"/>
        <v>0.65553494124922851</v>
      </c>
      <c r="W3343" s="5">
        <f t="shared" si="1176"/>
        <v>1.4500000000000002</v>
      </c>
      <c r="X3343" s="4">
        <f t="shared" si="1177"/>
        <v>-1</v>
      </c>
      <c r="AE3343" s="4" t="e">
        <f t="shared" si="1178"/>
        <v>#DIV/0!</v>
      </c>
    </row>
    <row r="3344" spans="1:31" x14ac:dyDescent="0.25">
      <c r="A3344" s="9">
        <v>40510</v>
      </c>
      <c r="B3344" s="1" t="s">
        <v>46</v>
      </c>
      <c r="C3344" s="1" t="s">
        <v>57</v>
      </c>
      <c r="D3344" s="1">
        <v>16</v>
      </c>
      <c r="E3344" s="1">
        <v>19</v>
      </c>
      <c r="F3344">
        <f t="shared" si="1165"/>
        <v>0</v>
      </c>
      <c r="G3344">
        <f t="shared" si="1166"/>
        <v>1</v>
      </c>
      <c r="H3344" s="4">
        <v>3.5</v>
      </c>
      <c r="I3344" s="4">
        <v>1.3333333333333299</v>
      </c>
      <c r="L3344" s="18">
        <f t="shared" si="1167"/>
        <v>20</v>
      </c>
      <c r="M3344" s="18">
        <f t="shared" si="1168"/>
        <v>75</v>
      </c>
      <c r="N3344" s="18" t="e">
        <f t="shared" si="1169"/>
        <v>#DIV/0!</v>
      </c>
      <c r="O3344" s="18" t="e">
        <f t="shared" si="1170"/>
        <v>#DIV/0!</v>
      </c>
      <c r="P3344" s="4">
        <f t="shared" si="1171"/>
        <v>201011</v>
      </c>
      <c r="Q3344" s="23">
        <f t="shared" si="1172"/>
        <v>2.6250000000000067</v>
      </c>
      <c r="R3344" s="23">
        <f t="shared" si="1173"/>
        <v>-3.4000000000000306</v>
      </c>
      <c r="S3344" s="22">
        <f t="shared" si="1174"/>
        <v>-0.77500000000002389</v>
      </c>
      <c r="T3344" s="5">
        <f t="shared" si="1175"/>
        <v>0.38095238095237999</v>
      </c>
      <c r="W3344" s="5">
        <f t="shared" si="1176"/>
        <v>-1</v>
      </c>
      <c r="X3344" s="4">
        <f t="shared" si="1177"/>
        <v>-1</v>
      </c>
      <c r="AE3344" s="4" t="e">
        <f t="shared" si="1178"/>
        <v>#DIV/0!</v>
      </c>
    </row>
    <row r="3345" spans="1:31" x14ac:dyDescent="0.25">
      <c r="A3345" s="9">
        <v>40510</v>
      </c>
      <c r="B3345" s="1" t="s">
        <v>43</v>
      </c>
      <c r="C3345" s="1" t="s">
        <v>39</v>
      </c>
      <c r="D3345" s="1">
        <v>17</v>
      </c>
      <c r="E3345" s="1">
        <v>10</v>
      </c>
      <c r="F3345">
        <f t="shared" si="1165"/>
        <v>1</v>
      </c>
      <c r="G3345">
        <f t="shared" si="1166"/>
        <v>0</v>
      </c>
      <c r="H3345" s="4">
        <v>1.29411764705882</v>
      </c>
      <c r="I3345" s="4">
        <v>3.8</v>
      </c>
      <c r="L3345" s="18">
        <f t="shared" si="1167"/>
        <v>70</v>
      </c>
      <c r="M3345" s="18">
        <f t="shared" si="1168"/>
        <v>25</v>
      </c>
      <c r="N3345" s="18" t="e">
        <f t="shared" si="1169"/>
        <v>#DIV/0!</v>
      </c>
      <c r="O3345" s="18" t="e">
        <f t="shared" si="1170"/>
        <v>#DIV/0!</v>
      </c>
      <c r="P3345" s="4">
        <f t="shared" si="1171"/>
        <v>201011</v>
      </c>
      <c r="Q3345" s="23">
        <f t="shared" si="1172"/>
        <v>1.29411764705882</v>
      </c>
      <c r="R3345" s="23">
        <f t="shared" si="1173"/>
        <v>-3.7571428571428975</v>
      </c>
      <c r="S3345" s="22">
        <f t="shared" si="1174"/>
        <v>-2.4630252100840773</v>
      </c>
      <c r="T3345" s="5">
        <f t="shared" si="1175"/>
        <v>2.9363636363636441</v>
      </c>
      <c r="W3345" s="5">
        <f t="shared" si="1176"/>
        <v>0.29411764705882004</v>
      </c>
      <c r="X3345" s="4">
        <f t="shared" si="1177"/>
        <v>-1</v>
      </c>
      <c r="AE3345" s="4" t="e">
        <f t="shared" si="1178"/>
        <v>#DIV/0!</v>
      </c>
    </row>
    <row r="3346" spans="1:31" x14ac:dyDescent="0.25">
      <c r="A3346" s="9">
        <v>40510</v>
      </c>
      <c r="B3346" s="1" t="s">
        <v>41</v>
      </c>
      <c r="C3346" s="1" t="s">
        <v>62</v>
      </c>
      <c r="D3346" s="1">
        <v>20</v>
      </c>
      <c r="E3346" s="1">
        <v>17</v>
      </c>
      <c r="F3346">
        <f t="shared" si="1165"/>
        <v>1</v>
      </c>
      <c r="G3346">
        <f t="shared" si="1166"/>
        <v>0</v>
      </c>
      <c r="H3346" s="4">
        <v>1.74074074074074</v>
      </c>
      <c r="I3346" s="4">
        <v>2.15</v>
      </c>
      <c r="L3346" s="18">
        <f t="shared" si="1167"/>
        <v>50</v>
      </c>
      <c r="M3346" s="18">
        <f t="shared" si="1168"/>
        <v>45</v>
      </c>
      <c r="N3346" s="18" t="e">
        <f t="shared" si="1169"/>
        <v>#DIV/0!</v>
      </c>
      <c r="O3346" s="18" t="e">
        <f t="shared" si="1170"/>
        <v>#DIV/0!</v>
      </c>
      <c r="P3346" s="4">
        <f t="shared" si="1171"/>
        <v>201011</v>
      </c>
      <c r="Q3346" s="23">
        <f t="shared" si="1172"/>
        <v>1.74074074074074</v>
      </c>
      <c r="R3346" s="23">
        <f t="shared" si="1173"/>
        <v>-2.2195652173913056</v>
      </c>
      <c r="S3346" s="22">
        <f t="shared" si="1174"/>
        <v>-0.4788244766505656</v>
      </c>
      <c r="T3346" s="5">
        <f t="shared" si="1175"/>
        <v>1.2351063829787239</v>
      </c>
      <c r="W3346" s="5">
        <f t="shared" si="1176"/>
        <v>0.74074074074074003</v>
      </c>
      <c r="X3346" s="4">
        <f t="shared" si="1177"/>
        <v>-1</v>
      </c>
      <c r="AE3346" s="4" t="e">
        <f t="shared" si="1178"/>
        <v>#DIV/0!</v>
      </c>
    </row>
    <row r="3347" spans="1:31" x14ac:dyDescent="0.25">
      <c r="A3347" s="9">
        <v>40507</v>
      </c>
      <c r="B3347" s="1" t="s">
        <v>53</v>
      </c>
      <c r="C3347" s="1" t="s">
        <v>44</v>
      </c>
      <c r="D3347" s="1">
        <v>26</v>
      </c>
      <c r="E3347" s="1">
        <v>10</v>
      </c>
      <c r="F3347">
        <f t="shared" si="1165"/>
        <v>1</v>
      </c>
      <c r="G3347">
        <f t="shared" si="1166"/>
        <v>0</v>
      </c>
      <c r="H3347" s="4">
        <v>1.2</v>
      </c>
      <c r="I3347" s="4">
        <v>5</v>
      </c>
      <c r="L3347" s="18">
        <f t="shared" si="1167"/>
        <v>80</v>
      </c>
      <c r="M3347" s="18">
        <f t="shared" si="1168"/>
        <v>20</v>
      </c>
      <c r="N3347" s="18" t="e">
        <f t="shared" si="1169"/>
        <v>#DIV/0!</v>
      </c>
      <c r="O3347" s="18" t="e">
        <f t="shared" si="1170"/>
        <v>#DIV/0!</v>
      </c>
      <c r="P3347" s="4">
        <f t="shared" si="1171"/>
        <v>201011</v>
      </c>
      <c r="Q3347" s="23">
        <f t="shared" si="1172"/>
        <v>1.2</v>
      </c>
      <c r="R3347" s="23">
        <f t="shared" si="1173"/>
        <v>-5.2500000000000009</v>
      </c>
      <c r="S3347" s="22">
        <f t="shared" si="1174"/>
        <v>-4.0500000000000007</v>
      </c>
      <c r="T3347" s="5">
        <f t="shared" si="1175"/>
        <v>4.166666666666667</v>
      </c>
      <c r="W3347" s="5">
        <f t="shared" si="1176"/>
        <v>0.19999999999999996</v>
      </c>
      <c r="X3347" s="4">
        <f t="shared" si="1177"/>
        <v>-1</v>
      </c>
      <c r="AE3347" s="4" t="e">
        <f t="shared" si="1178"/>
        <v>#DIV/0!</v>
      </c>
    </row>
    <row r="3348" spans="1:31" x14ac:dyDescent="0.25">
      <c r="A3348" s="9">
        <v>40507</v>
      </c>
      <c r="B3348" s="1" t="s">
        <v>33</v>
      </c>
      <c r="C3348" s="1" t="s">
        <v>52</v>
      </c>
      <c r="D3348" s="1">
        <v>24</v>
      </c>
      <c r="E3348" s="1">
        <v>45</v>
      </c>
      <c r="F3348">
        <f t="shared" si="1165"/>
        <v>0</v>
      </c>
      <c r="G3348">
        <f t="shared" si="1166"/>
        <v>1</v>
      </c>
      <c r="H3348" s="4">
        <v>3.35</v>
      </c>
      <c r="I3348" s="4">
        <v>1.3508771929824599</v>
      </c>
      <c r="L3348" s="18">
        <f t="shared" si="1167"/>
        <v>20</v>
      </c>
      <c r="M3348" s="18">
        <f t="shared" si="1168"/>
        <v>70</v>
      </c>
      <c r="N3348" s="18" t="e">
        <f t="shared" si="1169"/>
        <v>#DIV/0!</v>
      </c>
      <c r="O3348" s="18" t="e">
        <f t="shared" si="1170"/>
        <v>#DIV/0!</v>
      </c>
      <c r="P3348" s="4">
        <f t="shared" si="1171"/>
        <v>201011</v>
      </c>
      <c r="Q3348" s="23">
        <f t="shared" si="1172"/>
        <v>2.4798701298701231</v>
      </c>
      <c r="R3348" s="23">
        <f t="shared" si="1173"/>
        <v>-3.2755319148935866</v>
      </c>
      <c r="S3348" s="22">
        <f t="shared" si="1174"/>
        <v>-0.79566178502346352</v>
      </c>
      <c r="T3348" s="5">
        <f t="shared" si="1175"/>
        <v>0.40324692327834621</v>
      </c>
      <c r="W3348" s="5">
        <f t="shared" si="1176"/>
        <v>-1</v>
      </c>
      <c r="X3348" s="4">
        <f t="shared" si="1177"/>
        <v>-1</v>
      </c>
      <c r="AE3348" s="4" t="e">
        <f t="shared" si="1178"/>
        <v>#DIV/0!</v>
      </c>
    </row>
    <row r="3349" spans="1:31" x14ac:dyDescent="0.25">
      <c r="A3349" s="9">
        <v>40507</v>
      </c>
      <c r="B3349" s="1" t="s">
        <v>37</v>
      </c>
      <c r="C3349" s="1" t="s">
        <v>42</v>
      </c>
      <c r="D3349" s="1">
        <v>27</v>
      </c>
      <c r="E3349" s="1">
        <v>30</v>
      </c>
      <c r="F3349">
        <f t="shared" si="1165"/>
        <v>0</v>
      </c>
      <c r="G3349">
        <f t="shared" si="1166"/>
        <v>1</v>
      </c>
      <c r="H3349" s="4">
        <v>2.85</v>
      </c>
      <c r="I3349" s="4">
        <v>1.44444444444444</v>
      </c>
      <c r="L3349" s="18">
        <f t="shared" si="1167"/>
        <v>30</v>
      </c>
      <c r="M3349" s="18">
        <f t="shared" si="1168"/>
        <v>65</v>
      </c>
      <c r="N3349" s="18" t="e">
        <f t="shared" si="1169"/>
        <v>#DIV/0!</v>
      </c>
      <c r="O3349" s="18" t="e">
        <f t="shared" si="1170"/>
        <v>#DIV/0!</v>
      </c>
      <c r="P3349" s="4">
        <f t="shared" si="1171"/>
        <v>201011</v>
      </c>
      <c r="Q3349" s="23">
        <f t="shared" si="1172"/>
        <v>1.9730769230769292</v>
      </c>
      <c r="R3349" s="23">
        <f t="shared" si="1173"/>
        <v>-2.790540540540563</v>
      </c>
      <c r="S3349" s="22">
        <f t="shared" si="1174"/>
        <v>-0.81746361746363383</v>
      </c>
      <c r="T3349" s="5">
        <f t="shared" si="1175"/>
        <v>0.5068226120857684</v>
      </c>
      <c r="W3349" s="5">
        <f t="shared" si="1176"/>
        <v>-1</v>
      </c>
      <c r="X3349" s="4">
        <f t="shared" si="1177"/>
        <v>-1</v>
      </c>
      <c r="AE3349" s="4" t="e">
        <f t="shared" si="1178"/>
        <v>#DIV/0!</v>
      </c>
    </row>
    <row r="3350" spans="1:31" x14ac:dyDescent="0.25">
      <c r="A3350" s="9">
        <v>40504</v>
      </c>
      <c r="B3350" s="1" t="s">
        <v>64</v>
      </c>
      <c r="C3350" s="1" t="s">
        <v>35</v>
      </c>
      <c r="D3350" s="1">
        <v>35</v>
      </c>
      <c r="E3350" s="1">
        <v>14</v>
      </c>
      <c r="F3350">
        <f t="shared" si="1165"/>
        <v>1</v>
      </c>
      <c r="G3350">
        <f t="shared" si="1166"/>
        <v>0</v>
      </c>
      <c r="H3350" s="4">
        <v>1.2380952380952399</v>
      </c>
      <c r="I3350" s="4">
        <v>4.3</v>
      </c>
      <c r="L3350" s="18">
        <f t="shared" si="1167"/>
        <v>80</v>
      </c>
      <c r="M3350" s="18">
        <f t="shared" si="1168"/>
        <v>20</v>
      </c>
      <c r="N3350" s="18" t="e">
        <f t="shared" si="1169"/>
        <v>#DIV/0!</v>
      </c>
      <c r="O3350" s="18" t="e">
        <f t="shared" si="1170"/>
        <v>#DIV/0!</v>
      </c>
      <c r="P3350" s="4">
        <f t="shared" si="1171"/>
        <v>201011</v>
      </c>
      <c r="Q3350" s="23">
        <f t="shared" si="1172"/>
        <v>1.2380952380952399</v>
      </c>
      <c r="R3350" s="23">
        <f t="shared" si="1173"/>
        <v>-4.503030303030271</v>
      </c>
      <c r="S3350" s="22">
        <f t="shared" si="1174"/>
        <v>-3.2649350649350311</v>
      </c>
      <c r="T3350" s="5">
        <f t="shared" si="1175"/>
        <v>3.4730769230769178</v>
      </c>
      <c r="W3350" s="5">
        <f t="shared" si="1176"/>
        <v>0.23809523809523991</v>
      </c>
      <c r="X3350" s="4">
        <f t="shared" si="1177"/>
        <v>-1</v>
      </c>
      <c r="AE3350" s="4" t="e">
        <f t="shared" si="1178"/>
        <v>#DIV/0!</v>
      </c>
    </row>
    <row r="3351" spans="1:31" x14ac:dyDescent="0.25">
      <c r="A3351" s="9">
        <v>40503</v>
      </c>
      <c r="B3351" s="1" t="s">
        <v>50</v>
      </c>
      <c r="C3351" s="1" t="s">
        <v>48</v>
      </c>
      <c r="D3351" s="1">
        <v>16</v>
      </c>
      <c r="E3351" s="1">
        <v>19</v>
      </c>
      <c r="F3351">
        <f t="shared" si="1165"/>
        <v>0</v>
      </c>
      <c r="G3351">
        <f t="shared" si="1166"/>
        <v>1</v>
      </c>
      <c r="H3351" s="4">
        <v>1.3076923076923099</v>
      </c>
      <c r="I3351" s="4">
        <v>3.6</v>
      </c>
      <c r="L3351" s="18">
        <f t="shared" si="1167"/>
        <v>70</v>
      </c>
      <c r="M3351" s="18">
        <f t="shared" si="1168"/>
        <v>25</v>
      </c>
      <c r="N3351" s="18" t="e">
        <f t="shared" si="1169"/>
        <v>#DIV/0!</v>
      </c>
      <c r="O3351" s="18" t="e">
        <f t="shared" si="1170"/>
        <v>#DIV/0!</v>
      </c>
      <c r="P3351" s="4">
        <f t="shared" si="1171"/>
        <v>201011</v>
      </c>
      <c r="Q3351" s="23">
        <f t="shared" si="1172"/>
        <v>0.36324786324786384</v>
      </c>
      <c r="R3351" s="23">
        <f t="shared" si="1173"/>
        <v>-3.634615384615361</v>
      </c>
      <c r="S3351" s="22">
        <f t="shared" si="1174"/>
        <v>-3.2713675213674973</v>
      </c>
      <c r="T3351" s="5">
        <f t="shared" si="1175"/>
        <v>2.7529411764705838</v>
      </c>
      <c r="W3351" s="5">
        <f t="shared" si="1176"/>
        <v>-1</v>
      </c>
      <c r="X3351" s="4">
        <f t="shared" si="1177"/>
        <v>-1</v>
      </c>
      <c r="AE3351" s="4" t="e">
        <f t="shared" si="1178"/>
        <v>#DIV/0!</v>
      </c>
    </row>
    <row r="3352" spans="1:31" x14ac:dyDescent="0.25">
      <c r="A3352" s="9">
        <v>40503</v>
      </c>
      <c r="B3352" s="1" t="s">
        <v>59</v>
      </c>
      <c r="C3352" s="1" t="s">
        <v>41</v>
      </c>
      <c r="D3352" s="1">
        <v>17</v>
      </c>
      <c r="E3352" s="1">
        <v>34</v>
      </c>
      <c r="F3352">
        <f t="shared" si="1165"/>
        <v>0</v>
      </c>
      <c r="G3352">
        <f t="shared" si="1166"/>
        <v>1</v>
      </c>
      <c r="H3352" s="4">
        <v>2.65</v>
      </c>
      <c r="I3352" s="4">
        <v>1.5405405405405399</v>
      </c>
      <c r="L3352" s="18">
        <f t="shared" si="1167"/>
        <v>30</v>
      </c>
      <c r="M3352" s="18">
        <f t="shared" si="1168"/>
        <v>60</v>
      </c>
      <c r="N3352" s="18" t="e">
        <f t="shared" si="1169"/>
        <v>#DIV/0!</v>
      </c>
      <c r="O3352" s="18" t="e">
        <f t="shared" si="1170"/>
        <v>#DIV/0!</v>
      </c>
      <c r="P3352" s="4">
        <f t="shared" si="1171"/>
        <v>201011</v>
      </c>
      <c r="Q3352" s="23">
        <f t="shared" si="1172"/>
        <v>1.7201754385964918</v>
      </c>
      <c r="R3352" s="23">
        <f t="shared" si="1173"/>
        <v>-2.4560606060606083</v>
      </c>
      <c r="S3352" s="22">
        <f t="shared" si="1174"/>
        <v>-0.73588516746411647</v>
      </c>
      <c r="T3352" s="5">
        <f t="shared" si="1175"/>
        <v>0.58133605303416602</v>
      </c>
      <c r="W3352" s="5">
        <f t="shared" si="1176"/>
        <v>-1</v>
      </c>
      <c r="X3352" s="4">
        <f t="shared" si="1177"/>
        <v>-1</v>
      </c>
      <c r="AE3352" s="4" t="e">
        <f t="shared" si="1178"/>
        <v>#DIV/0!</v>
      </c>
    </row>
    <row r="3353" spans="1:31" x14ac:dyDescent="0.25">
      <c r="A3353" s="9">
        <v>40503</v>
      </c>
      <c r="B3353" s="1" t="s">
        <v>38</v>
      </c>
      <c r="C3353" s="1" t="s">
        <v>39</v>
      </c>
      <c r="D3353" s="1">
        <v>0</v>
      </c>
      <c r="E3353" s="1">
        <v>21</v>
      </c>
      <c r="F3353">
        <f t="shared" si="1165"/>
        <v>0</v>
      </c>
      <c r="G3353">
        <f t="shared" si="1166"/>
        <v>1</v>
      </c>
      <c r="H3353" s="4">
        <v>1.5263157894736801</v>
      </c>
      <c r="I3353" s="4">
        <v>2.7</v>
      </c>
      <c r="L3353" s="18">
        <f t="shared" si="1167"/>
        <v>60</v>
      </c>
      <c r="M3353" s="18">
        <f t="shared" si="1168"/>
        <v>35</v>
      </c>
      <c r="N3353" s="18" t="e">
        <f t="shared" si="1169"/>
        <v>#DIV/0!</v>
      </c>
      <c r="O3353" s="18" t="e">
        <f t="shared" si="1170"/>
        <v>#DIV/0!</v>
      </c>
      <c r="P3353" s="4">
        <f t="shared" si="1171"/>
        <v>201011</v>
      </c>
      <c r="Q3353" s="23">
        <f t="shared" si="1172"/>
        <v>0.56530214424951108</v>
      </c>
      <c r="R3353" s="23">
        <f t="shared" si="1173"/>
        <v>-2.4882352941176622</v>
      </c>
      <c r="S3353" s="22">
        <f t="shared" si="1174"/>
        <v>-1.9229331498681512</v>
      </c>
      <c r="T3353" s="5">
        <f t="shared" si="1175"/>
        <v>1.7689655172413843</v>
      </c>
      <c r="W3353" s="5">
        <f t="shared" si="1176"/>
        <v>-1</v>
      </c>
      <c r="X3353" s="4">
        <f t="shared" si="1177"/>
        <v>-1</v>
      </c>
      <c r="AE3353" s="4" t="e">
        <f t="shared" si="1178"/>
        <v>#DIV/0!</v>
      </c>
    </row>
    <row r="3354" spans="1:31" x14ac:dyDescent="0.25">
      <c r="A3354" s="9">
        <v>40503</v>
      </c>
      <c r="B3354" s="1" t="s">
        <v>57</v>
      </c>
      <c r="C3354" s="1" t="s">
        <v>54</v>
      </c>
      <c r="D3354" s="1">
        <v>35</v>
      </c>
      <c r="E3354" s="1">
        <v>3</v>
      </c>
      <c r="F3354">
        <f t="shared" si="1165"/>
        <v>1</v>
      </c>
      <c r="G3354">
        <f t="shared" si="1166"/>
        <v>0</v>
      </c>
      <c r="H3354" s="4">
        <v>1.3125</v>
      </c>
      <c r="I3354" s="4">
        <v>3.6</v>
      </c>
      <c r="L3354" s="18">
        <f t="shared" si="1167"/>
        <v>70</v>
      </c>
      <c r="M3354" s="18">
        <f t="shared" si="1168"/>
        <v>25</v>
      </c>
      <c r="N3354" s="18" t="e">
        <f t="shared" si="1169"/>
        <v>#DIV/0!</v>
      </c>
      <c r="O3354" s="18" t="e">
        <f t="shared" si="1170"/>
        <v>#DIV/0!</v>
      </c>
      <c r="P3354" s="4">
        <f t="shared" si="1171"/>
        <v>201011</v>
      </c>
      <c r="Q3354" s="23">
        <f t="shared" si="1172"/>
        <v>1.3125</v>
      </c>
      <c r="R3354" s="23">
        <f t="shared" si="1173"/>
        <v>-3.5846153846153848</v>
      </c>
      <c r="S3354" s="22">
        <f t="shared" si="1174"/>
        <v>-2.2721153846153848</v>
      </c>
      <c r="T3354" s="5">
        <f t="shared" si="1175"/>
        <v>2.7428571428571429</v>
      </c>
      <c r="W3354" s="5">
        <f t="shared" si="1176"/>
        <v>0.3125</v>
      </c>
      <c r="X3354" s="4">
        <f t="shared" si="1177"/>
        <v>-1</v>
      </c>
      <c r="AE3354" s="4" t="e">
        <f t="shared" si="1178"/>
        <v>#DIV/0!</v>
      </c>
    </row>
    <row r="3355" spans="1:31" x14ac:dyDescent="0.25">
      <c r="A3355" s="9">
        <v>40503</v>
      </c>
      <c r="B3355" s="1" t="s">
        <v>55</v>
      </c>
      <c r="C3355" s="1" t="s">
        <v>34</v>
      </c>
      <c r="D3355" s="1">
        <v>27</v>
      </c>
      <c r="E3355" s="1">
        <v>17</v>
      </c>
      <c r="F3355">
        <f t="shared" si="1165"/>
        <v>1</v>
      </c>
      <c r="G3355">
        <f t="shared" si="1166"/>
        <v>0</v>
      </c>
      <c r="H3355" s="4">
        <v>1.5128205128205101</v>
      </c>
      <c r="I3355" s="4">
        <v>2.7</v>
      </c>
      <c r="L3355" s="18">
        <f t="shared" si="1167"/>
        <v>60</v>
      </c>
      <c r="M3355" s="18">
        <f t="shared" si="1168"/>
        <v>35</v>
      </c>
      <c r="N3355" s="18" t="e">
        <f t="shared" si="1169"/>
        <v>#DIV/0!</v>
      </c>
      <c r="O3355" s="18" t="e">
        <f t="shared" si="1170"/>
        <v>#DIV/0!</v>
      </c>
      <c r="P3355" s="4">
        <f t="shared" si="1171"/>
        <v>201011</v>
      </c>
      <c r="Q3355" s="23">
        <f t="shared" si="1172"/>
        <v>1.5128205128205101</v>
      </c>
      <c r="R3355" s="23">
        <f t="shared" si="1173"/>
        <v>-2.5382352941176576</v>
      </c>
      <c r="S3355" s="22">
        <f t="shared" si="1174"/>
        <v>-1.0254147812971475</v>
      </c>
      <c r="T3355" s="5">
        <f t="shared" si="1175"/>
        <v>1.7847457627118677</v>
      </c>
      <c r="W3355" s="5">
        <f t="shared" si="1176"/>
        <v>0.51282051282051011</v>
      </c>
      <c r="X3355" s="4">
        <f t="shared" si="1177"/>
        <v>-1</v>
      </c>
      <c r="AE3355" s="4" t="e">
        <f t="shared" si="1178"/>
        <v>#DIV/0!</v>
      </c>
    </row>
    <row r="3356" spans="1:31" x14ac:dyDescent="0.25">
      <c r="A3356" s="9">
        <v>40503</v>
      </c>
      <c r="B3356" s="1" t="s">
        <v>53</v>
      </c>
      <c r="C3356" s="1" t="s">
        <v>47</v>
      </c>
      <c r="D3356" s="1">
        <v>30</v>
      </c>
      <c r="E3356" s="1">
        <v>27</v>
      </c>
      <c r="F3356">
        <f t="shared" si="1165"/>
        <v>1</v>
      </c>
      <c r="G3356">
        <f t="shared" si="1166"/>
        <v>0</v>
      </c>
      <c r="H3356" s="4">
        <v>1.3448275862068999</v>
      </c>
      <c r="I3356" s="4">
        <v>3.4</v>
      </c>
      <c r="L3356" s="18">
        <f t="shared" si="1167"/>
        <v>70</v>
      </c>
      <c r="M3356" s="18">
        <f t="shared" si="1168"/>
        <v>25</v>
      </c>
      <c r="N3356" s="18" t="e">
        <f t="shared" si="1169"/>
        <v>#DIV/0!</v>
      </c>
      <c r="O3356" s="18" t="e">
        <f t="shared" si="1170"/>
        <v>#DIV/0!</v>
      </c>
      <c r="P3356" s="4">
        <f t="shared" si="1171"/>
        <v>201011</v>
      </c>
      <c r="Q3356" s="23">
        <f t="shared" si="1172"/>
        <v>1.3448275862068999</v>
      </c>
      <c r="R3356" s="23">
        <f t="shared" si="1173"/>
        <v>-3.3166666666666385</v>
      </c>
      <c r="S3356" s="22">
        <f t="shared" si="1174"/>
        <v>-1.9718390804597385</v>
      </c>
      <c r="T3356" s="5">
        <f t="shared" si="1175"/>
        <v>2.5282051282051219</v>
      </c>
      <c r="W3356" s="5">
        <f t="shared" si="1176"/>
        <v>0.34482758620689991</v>
      </c>
      <c r="X3356" s="4">
        <f t="shared" si="1177"/>
        <v>-1</v>
      </c>
      <c r="AE3356" s="4" t="e">
        <f t="shared" si="1178"/>
        <v>#DIV/0!</v>
      </c>
    </row>
    <row r="3357" spans="1:31" x14ac:dyDescent="0.25">
      <c r="A3357" s="9">
        <v>40503</v>
      </c>
      <c r="B3357" s="1" t="s">
        <v>42</v>
      </c>
      <c r="C3357" s="1" t="s">
        <v>61</v>
      </c>
      <c r="D3357" s="1">
        <v>34</v>
      </c>
      <c r="E3357" s="1">
        <v>19</v>
      </c>
      <c r="F3357">
        <f t="shared" si="1165"/>
        <v>1</v>
      </c>
      <c r="G3357">
        <f t="shared" si="1166"/>
        <v>0</v>
      </c>
      <c r="H3357" s="4">
        <v>1.1739130434782601</v>
      </c>
      <c r="I3357" s="4">
        <v>5.25</v>
      </c>
      <c r="L3357" s="18">
        <f t="shared" si="1167"/>
        <v>80</v>
      </c>
      <c r="M3357" s="18">
        <f t="shared" si="1168"/>
        <v>15</v>
      </c>
      <c r="N3357" s="18" t="e">
        <f t="shared" si="1169"/>
        <v>#DIV/0!</v>
      </c>
      <c r="O3357" s="18" t="e">
        <f t="shared" si="1170"/>
        <v>#DIV/0!</v>
      </c>
      <c r="P3357" s="4">
        <f t="shared" si="1171"/>
        <v>201011</v>
      </c>
      <c r="Q3357" s="23">
        <f t="shared" si="1172"/>
        <v>1.1739130434782601</v>
      </c>
      <c r="R3357" s="23">
        <f t="shared" si="1173"/>
        <v>-5.9852941176470846</v>
      </c>
      <c r="S3357" s="22">
        <f t="shared" si="1174"/>
        <v>-4.8113810741688248</v>
      </c>
      <c r="T3357" s="5">
        <f t="shared" si="1175"/>
        <v>4.472222222222225</v>
      </c>
      <c r="W3357" s="5">
        <f t="shared" si="1176"/>
        <v>0.17391304347826009</v>
      </c>
      <c r="X3357" s="4">
        <f t="shared" si="1177"/>
        <v>-1</v>
      </c>
      <c r="AE3357" s="4" t="e">
        <f t="shared" si="1178"/>
        <v>#DIV/0!</v>
      </c>
    </row>
    <row r="3358" spans="1:31" x14ac:dyDescent="0.25">
      <c r="A3358" s="9">
        <v>40503</v>
      </c>
      <c r="B3358" s="1" t="s">
        <v>52</v>
      </c>
      <c r="C3358" s="1" t="s">
        <v>36</v>
      </c>
      <c r="D3358" s="1">
        <v>31</v>
      </c>
      <c r="E3358" s="1">
        <v>28</v>
      </c>
      <c r="F3358">
        <f t="shared" si="1165"/>
        <v>1</v>
      </c>
      <c r="G3358">
        <f t="shared" si="1166"/>
        <v>0</v>
      </c>
      <c r="H3358" s="4">
        <v>1.47619047619048</v>
      </c>
      <c r="I3358" s="4">
        <v>2.8</v>
      </c>
      <c r="L3358" s="18">
        <f t="shared" si="1167"/>
        <v>60</v>
      </c>
      <c r="M3358" s="18">
        <f t="shared" si="1168"/>
        <v>35</v>
      </c>
      <c r="N3358" s="18" t="e">
        <f t="shared" si="1169"/>
        <v>#DIV/0!</v>
      </c>
      <c r="O3358" s="18" t="e">
        <f t="shared" si="1170"/>
        <v>#DIV/0!</v>
      </c>
      <c r="P3358" s="4">
        <f t="shared" si="1171"/>
        <v>201011</v>
      </c>
      <c r="Q3358" s="23">
        <f t="shared" si="1172"/>
        <v>1.47619047619048</v>
      </c>
      <c r="R3358" s="23">
        <f t="shared" si="1173"/>
        <v>-2.6555555555555381</v>
      </c>
      <c r="S3358" s="22">
        <f t="shared" si="1174"/>
        <v>-1.1793650793650581</v>
      </c>
      <c r="T3358" s="5">
        <f t="shared" si="1175"/>
        <v>1.8967741935483819</v>
      </c>
      <c r="W3358" s="5">
        <f t="shared" si="1176"/>
        <v>0.47619047619048005</v>
      </c>
      <c r="X3358" s="4">
        <f t="shared" si="1177"/>
        <v>-1</v>
      </c>
      <c r="AE3358" s="4" t="e">
        <f t="shared" si="1178"/>
        <v>#DIV/0!</v>
      </c>
    </row>
    <row r="3359" spans="1:31" x14ac:dyDescent="0.25">
      <c r="A3359" s="9">
        <v>40503</v>
      </c>
      <c r="B3359" s="1" t="s">
        <v>60</v>
      </c>
      <c r="C3359" s="1" t="s">
        <v>62</v>
      </c>
      <c r="D3359" s="1">
        <v>3</v>
      </c>
      <c r="E3359" s="1">
        <v>31</v>
      </c>
      <c r="F3359">
        <f t="shared" si="1165"/>
        <v>0</v>
      </c>
      <c r="G3359">
        <f t="shared" si="1166"/>
        <v>1</v>
      </c>
      <c r="H3359" s="4">
        <v>2.4</v>
      </c>
      <c r="I3359" s="4">
        <v>1.625</v>
      </c>
      <c r="L3359" s="18">
        <f t="shared" si="1167"/>
        <v>40</v>
      </c>
      <c r="M3359" s="18">
        <f t="shared" si="1168"/>
        <v>60</v>
      </c>
      <c r="N3359" s="18" t="e">
        <f t="shared" si="1169"/>
        <v>#DIV/0!</v>
      </c>
      <c r="O3359" s="18" t="e">
        <f t="shared" si="1170"/>
        <v>#DIV/0!</v>
      </c>
      <c r="P3359" s="4">
        <f t="shared" si="1171"/>
        <v>201011</v>
      </c>
      <c r="Q3359" s="23">
        <f t="shared" si="1172"/>
        <v>1.4769230769230768</v>
      </c>
      <c r="R3359" s="23">
        <f t="shared" si="1173"/>
        <v>-2.3142857142857145</v>
      </c>
      <c r="S3359" s="22">
        <f t="shared" si="1174"/>
        <v>-0.83736263736263772</v>
      </c>
      <c r="T3359" s="5">
        <f t="shared" si="1175"/>
        <v>0.67708333333333337</v>
      </c>
      <c r="W3359" s="5">
        <f t="shared" si="1176"/>
        <v>-1</v>
      </c>
      <c r="X3359" s="4">
        <f t="shared" si="1177"/>
        <v>-1</v>
      </c>
      <c r="AE3359" s="4" t="e">
        <f t="shared" si="1178"/>
        <v>#DIV/0!</v>
      </c>
    </row>
    <row r="3360" spans="1:31" x14ac:dyDescent="0.25">
      <c r="A3360" s="9">
        <v>40503</v>
      </c>
      <c r="B3360" s="1" t="s">
        <v>49</v>
      </c>
      <c r="C3360" s="1" t="s">
        <v>63</v>
      </c>
      <c r="D3360" s="1">
        <v>31</v>
      </c>
      <c r="E3360" s="1">
        <v>13</v>
      </c>
      <c r="F3360">
        <f t="shared" si="1165"/>
        <v>1</v>
      </c>
      <c r="G3360">
        <f t="shared" si="1166"/>
        <v>0</v>
      </c>
      <c r="H3360" s="4">
        <v>1.29411764705882</v>
      </c>
      <c r="I3360" s="4">
        <v>3.8</v>
      </c>
      <c r="L3360" s="18">
        <f t="shared" si="1167"/>
        <v>70</v>
      </c>
      <c r="M3360" s="18">
        <f t="shared" si="1168"/>
        <v>25</v>
      </c>
      <c r="N3360" s="18" t="e">
        <f t="shared" si="1169"/>
        <v>#DIV/0!</v>
      </c>
      <c r="O3360" s="18" t="e">
        <f t="shared" si="1170"/>
        <v>#DIV/0!</v>
      </c>
      <c r="P3360" s="4">
        <f t="shared" si="1171"/>
        <v>201011</v>
      </c>
      <c r="Q3360" s="23">
        <f t="shared" si="1172"/>
        <v>1.29411764705882</v>
      </c>
      <c r="R3360" s="23">
        <f t="shared" si="1173"/>
        <v>-3.7571428571428975</v>
      </c>
      <c r="S3360" s="22">
        <f t="shared" si="1174"/>
        <v>-2.4630252100840773</v>
      </c>
      <c r="T3360" s="5">
        <f t="shared" si="1175"/>
        <v>2.9363636363636441</v>
      </c>
      <c r="W3360" s="5">
        <f t="shared" si="1176"/>
        <v>0.29411764705882004</v>
      </c>
      <c r="X3360" s="4">
        <f t="shared" si="1177"/>
        <v>-1</v>
      </c>
      <c r="AE3360" s="4" t="e">
        <f t="shared" si="1178"/>
        <v>#DIV/0!</v>
      </c>
    </row>
    <row r="3361" spans="1:31" x14ac:dyDescent="0.25">
      <c r="A3361" s="9">
        <v>40503</v>
      </c>
      <c r="B3361" s="1" t="s">
        <v>56</v>
      </c>
      <c r="C3361" s="1" t="s">
        <v>58</v>
      </c>
      <c r="D3361" s="1">
        <v>24</v>
      </c>
      <c r="E3361" s="1">
        <v>20</v>
      </c>
      <c r="F3361">
        <f t="shared" si="1165"/>
        <v>1</v>
      </c>
      <c r="G3361">
        <f t="shared" si="1166"/>
        <v>0</v>
      </c>
      <c r="H3361" s="4">
        <v>1.71428571428571</v>
      </c>
      <c r="I3361" s="4">
        <v>2.2000000000000002</v>
      </c>
      <c r="L3361" s="18">
        <f t="shared" si="1167"/>
        <v>50</v>
      </c>
      <c r="M3361" s="18">
        <f t="shared" si="1168"/>
        <v>45</v>
      </c>
      <c r="N3361" s="18" t="e">
        <f t="shared" si="1169"/>
        <v>#DIV/0!</v>
      </c>
      <c r="O3361" s="18" t="e">
        <f t="shared" si="1170"/>
        <v>#DIV/0!</v>
      </c>
      <c r="P3361" s="4">
        <f t="shared" si="1171"/>
        <v>201011</v>
      </c>
      <c r="Q3361" s="23">
        <f t="shared" si="1172"/>
        <v>1.71428571428571</v>
      </c>
      <c r="R3361" s="23">
        <f t="shared" si="1173"/>
        <v>-2.2333333333333414</v>
      </c>
      <c r="S3361" s="22">
        <f t="shared" si="1174"/>
        <v>-0.51904761904763141</v>
      </c>
      <c r="T3361" s="5">
        <f t="shared" si="1175"/>
        <v>1.2833333333333368</v>
      </c>
      <c r="W3361" s="5">
        <f t="shared" si="1176"/>
        <v>0.71428571428570997</v>
      </c>
      <c r="X3361" s="4">
        <f t="shared" si="1177"/>
        <v>-1</v>
      </c>
      <c r="AE3361" s="4" t="e">
        <f t="shared" si="1178"/>
        <v>#DIV/0!</v>
      </c>
    </row>
    <row r="3362" spans="1:31" x14ac:dyDescent="0.25">
      <c r="A3362" s="9">
        <v>40503</v>
      </c>
      <c r="B3362" s="1" t="s">
        <v>37</v>
      </c>
      <c r="C3362" s="1" t="s">
        <v>33</v>
      </c>
      <c r="D3362" s="1">
        <v>35</v>
      </c>
      <c r="E3362" s="1">
        <v>19</v>
      </c>
      <c r="F3362">
        <f t="shared" si="1165"/>
        <v>1</v>
      </c>
      <c r="G3362">
        <f t="shared" si="1166"/>
        <v>0</v>
      </c>
      <c r="H3362" s="4">
        <v>1.4</v>
      </c>
      <c r="I3362" s="4">
        <v>3.1</v>
      </c>
      <c r="L3362" s="18">
        <f t="shared" si="1167"/>
        <v>70</v>
      </c>
      <c r="M3362" s="18">
        <f t="shared" si="1168"/>
        <v>30</v>
      </c>
      <c r="N3362" s="18" t="e">
        <f t="shared" si="1169"/>
        <v>#DIV/0!</v>
      </c>
      <c r="O3362" s="18" t="e">
        <f t="shared" si="1170"/>
        <v>#DIV/0!</v>
      </c>
      <c r="P3362" s="4">
        <f t="shared" si="1171"/>
        <v>201011</v>
      </c>
      <c r="Q3362" s="23">
        <f t="shared" si="1172"/>
        <v>1.4</v>
      </c>
      <c r="R3362" s="23">
        <f t="shared" si="1173"/>
        <v>-2.9761904761904767</v>
      </c>
      <c r="S3362" s="22">
        <f t="shared" si="1174"/>
        <v>-1.5761904761904768</v>
      </c>
      <c r="T3362" s="5">
        <f t="shared" si="1175"/>
        <v>2.2142857142857144</v>
      </c>
      <c r="W3362" s="5">
        <f t="shared" si="1176"/>
        <v>0.39999999999999991</v>
      </c>
      <c r="X3362" s="4">
        <f t="shared" si="1177"/>
        <v>-1</v>
      </c>
      <c r="AE3362" s="4" t="e">
        <f t="shared" si="1178"/>
        <v>#DIV/0!</v>
      </c>
    </row>
    <row r="3363" spans="1:31" x14ac:dyDescent="0.25">
      <c r="A3363" s="9">
        <v>40503</v>
      </c>
      <c r="B3363" s="1" t="s">
        <v>44</v>
      </c>
      <c r="C3363" s="1" t="s">
        <v>46</v>
      </c>
      <c r="D3363" s="1">
        <v>31</v>
      </c>
      <c r="E3363" s="1">
        <v>49</v>
      </c>
      <c r="F3363">
        <f t="shared" si="1165"/>
        <v>0</v>
      </c>
      <c r="G3363">
        <f t="shared" si="1166"/>
        <v>1</v>
      </c>
      <c r="H3363" s="4">
        <v>1.44444444444444</v>
      </c>
      <c r="I3363" s="4">
        <v>2.85</v>
      </c>
      <c r="L3363" s="18">
        <f t="shared" si="1167"/>
        <v>60</v>
      </c>
      <c r="M3363" s="18">
        <f t="shared" si="1168"/>
        <v>35</v>
      </c>
      <c r="N3363" s="18" t="e">
        <f t="shared" si="1169"/>
        <v>#DIV/0!</v>
      </c>
      <c r="O3363" s="18" t="e">
        <f t="shared" si="1170"/>
        <v>#DIV/0!</v>
      </c>
      <c r="P3363" s="4">
        <f t="shared" si="1171"/>
        <v>201011</v>
      </c>
      <c r="Q3363" s="23">
        <f t="shared" si="1172"/>
        <v>0.5068226120857684</v>
      </c>
      <c r="R3363" s="23">
        <f t="shared" si="1173"/>
        <v>-2.790540540540563</v>
      </c>
      <c r="S3363" s="22">
        <f t="shared" si="1174"/>
        <v>-2.2837179284547946</v>
      </c>
      <c r="T3363" s="5">
        <f t="shared" si="1175"/>
        <v>1.9730769230769292</v>
      </c>
      <c r="W3363" s="5">
        <f t="shared" si="1176"/>
        <v>-1</v>
      </c>
      <c r="X3363" s="4">
        <f t="shared" si="1177"/>
        <v>-1</v>
      </c>
      <c r="AE3363" s="4" t="e">
        <f t="shared" si="1178"/>
        <v>#DIV/0!</v>
      </c>
    </row>
    <row r="3364" spans="1:31" x14ac:dyDescent="0.25">
      <c r="A3364" s="9">
        <v>40503</v>
      </c>
      <c r="B3364" s="1" t="s">
        <v>40</v>
      </c>
      <c r="C3364" s="1" t="s">
        <v>43</v>
      </c>
      <c r="D3364" s="1">
        <v>13</v>
      </c>
      <c r="E3364" s="1">
        <v>37</v>
      </c>
      <c r="F3364">
        <f t="shared" si="1165"/>
        <v>0</v>
      </c>
      <c r="G3364">
        <f t="shared" si="1166"/>
        <v>1</v>
      </c>
      <c r="H3364" s="4">
        <v>7.5</v>
      </c>
      <c r="I3364" s="4">
        <v>1.1111111111111101</v>
      </c>
      <c r="L3364" s="18">
        <f t="shared" si="1167"/>
        <v>10</v>
      </c>
      <c r="M3364" s="18">
        <f t="shared" si="1168"/>
        <v>90</v>
      </c>
      <c r="N3364" s="18" t="e">
        <f t="shared" si="1169"/>
        <v>#DIV/0!</v>
      </c>
      <c r="O3364" s="18" t="e">
        <f t="shared" si="1170"/>
        <v>#DIV/0!</v>
      </c>
      <c r="P3364" s="4">
        <f t="shared" si="1171"/>
        <v>201011</v>
      </c>
      <c r="Q3364" s="23">
        <f t="shared" si="1172"/>
        <v>6.7500000000000062</v>
      </c>
      <c r="R3364" s="23">
        <f t="shared" si="1173"/>
        <v>-9.1538461538462386</v>
      </c>
      <c r="S3364" s="22">
        <f t="shared" si="1174"/>
        <v>-2.4038461538462323</v>
      </c>
      <c r="T3364" s="5">
        <f t="shared" si="1175"/>
        <v>0.148148148148148</v>
      </c>
      <c r="W3364" s="5">
        <f t="shared" si="1176"/>
        <v>-1</v>
      </c>
      <c r="X3364" s="4">
        <f t="shared" si="1177"/>
        <v>-1</v>
      </c>
      <c r="AE3364" s="4" t="e">
        <f t="shared" si="1178"/>
        <v>#DIV/0!</v>
      </c>
    </row>
    <row r="3365" spans="1:31" x14ac:dyDescent="0.25">
      <c r="A3365" s="9">
        <v>40500</v>
      </c>
      <c r="B3365" s="1" t="s">
        <v>51</v>
      </c>
      <c r="C3365" s="1" t="s">
        <v>45</v>
      </c>
      <c r="D3365" s="1">
        <v>0</v>
      </c>
      <c r="E3365" s="1">
        <v>16</v>
      </c>
      <c r="F3365">
        <f t="shared" si="1165"/>
        <v>0</v>
      </c>
      <c r="G3365">
        <f t="shared" si="1166"/>
        <v>1</v>
      </c>
      <c r="H3365" s="4">
        <v>1.71428571428571</v>
      </c>
      <c r="I3365" s="4">
        <v>2.2000000000000002</v>
      </c>
      <c r="L3365" s="18">
        <f t="shared" si="1167"/>
        <v>50</v>
      </c>
      <c r="M3365" s="18">
        <f t="shared" si="1168"/>
        <v>45</v>
      </c>
      <c r="N3365" s="18" t="e">
        <f t="shared" si="1169"/>
        <v>#DIV/0!</v>
      </c>
      <c r="O3365" s="18" t="e">
        <f t="shared" si="1170"/>
        <v>#DIV/0!</v>
      </c>
      <c r="P3365" s="4">
        <f t="shared" si="1171"/>
        <v>201011</v>
      </c>
      <c r="Q3365" s="23">
        <f t="shared" si="1172"/>
        <v>0.77922077922077715</v>
      </c>
      <c r="R3365" s="23">
        <f t="shared" si="1173"/>
        <v>-2.2333333333333414</v>
      </c>
      <c r="S3365" s="22">
        <f t="shared" si="1174"/>
        <v>-1.4541125541125641</v>
      </c>
      <c r="T3365" s="5">
        <f t="shared" si="1175"/>
        <v>1.2833333333333368</v>
      </c>
      <c r="W3365" s="5">
        <f t="shared" si="1176"/>
        <v>-1</v>
      </c>
      <c r="X3365" s="4">
        <f t="shared" si="1177"/>
        <v>-1</v>
      </c>
      <c r="AE3365" s="4" t="e">
        <f t="shared" si="1178"/>
        <v>#DIV/0!</v>
      </c>
    </row>
    <row r="3366" spans="1:31" x14ac:dyDescent="0.25">
      <c r="A3366" s="9">
        <v>40497</v>
      </c>
      <c r="B3366" s="1" t="s">
        <v>48</v>
      </c>
      <c r="C3366" s="1" t="s">
        <v>55</v>
      </c>
      <c r="D3366" s="1">
        <v>28</v>
      </c>
      <c r="E3366" s="1">
        <v>59</v>
      </c>
      <c r="F3366">
        <f t="shared" si="1165"/>
        <v>0</v>
      </c>
      <c r="G3366">
        <f t="shared" si="1166"/>
        <v>1</v>
      </c>
      <c r="H3366" s="4">
        <v>2.5499999999999998</v>
      </c>
      <c r="I3366" s="4">
        <v>1.5714285714285698</v>
      </c>
      <c r="L3366" s="18">
        <f t="shared" si="1167"/>
        <v>30</v>
      </c>
      <c r="M3366" s="18">
        <f t="shared" si="1168"/>
        <v>60</v>
      </c>
      <c r="N3366" s="18" t="e">
        <f t="shared" si="1169"/>
        <v>#DIV/0!</v>
      </c>
      <c r="O3366" s="18" t="e">
        <f t="shared" si="1170"/>
        <v>#DIV/0!</v>
      </c>
      <c r="P3366" s="4">
        <f t="shared" si="1171"/>
        <v>201011</v>
      </c>
      <c r="Q3366" s="23">
        <f t="shared" si="1172"/>
        <v>1.6227272727272744</v>
      </c>
      <c r="R3366" s="23">
        <f t="shared" si="1173"/>
        <v>-2.3951612903225854</v>
      </c>
      <c r="S3366" s="22">
        <f t="shared" si="1174"/>
        <v>-0.77243401759531105</v>
      </c>
      <c r="T3366" s="5">
        <f t="shared" si="1175"/>
        <v>0.61624649859943925</v>
      </c>
      <c r="W3366" s="5">
        <f t="shared" si="1176"/>
        <v>-1</v>
      </c>
      <c r="X3366" s="4">
        <f t="shared" si="1177"/>
        <v>-1</v>
      </c>
      <c r="AE3366" s="4" t="e">
        <f t="shared" si="1178"/>
        <v>#DIV/0!</v>
      </c>
    </row>
    <row r="3367" spans="1:31" x14ac:dyDescent="0.25">
      <c r="A3367" s="9">
        <v>40496</v>
      </c>
      <c r="B3367" s="1" t="s">
        <v>39</v>
      </c>
      <c r="C3367" s="1" t="s">
        <v>40</v>
      </c>
      <c r="D3367" s="1">
        <v>31</v>
      </c>
      <c r="E3367" s="1">
        <v>16</v>
      </c>
      <c r="F3367">
        <f t="shared" si="1165"/>
        <v>1</v>
      </c>
      <c r="G3367">
        <f t="shared" si="1166"/>
        <v>0</v>
      </c>
      <c r="H3367" s="4">
        <v>1.3125</v>
      </c>
      <c r="I3367" s="4">
        <v>3.5</v>
      </c>
      <c r="L3367" s="18">
        <f t="shared" si="1167"/>
        <v>70</v>
      </c>
      <c r="M3367" s="18">
        <f t="shared" si="1168"/>
        <v>25</v>
      </c>
      <c r="N3367" s="18" t="e">
        <f t="shared" si="1169"/>
        <v>#DIV/0!</v>
      </c>
      <c r="O3367" s="18" t="e">
        <f t="shared" si="1170"/>
        <v>#DIV/0!</v>
      </c>
      <c r="P3367" s="4">
        <f t="shared" si="1171"/>
        <v>201011</v>
      </c>
      <c r="Q3367" s="23">
        <f t="shared" si="1172"/>
        <v>1.3125</v>
      </c>
      <c r="R3367" s="23">
        <f t="shared" si="1173"/>
        <v>-3.6</v>
      </c>
      <c r="S3367" s="22">
        <f t="shared" si="1174"/>
        <v>-2.2875000000000001</v>
      </c>
      <c r="T3367" s="5">
        <f t="shared" si="1175"/>
        <v>2.6666666666666665</v>
      </c>
      <c r="W3367" s="5">
        <f t="shared" si="1176"/>
        <v>0.3125</v>
      </c>
      <c r="X3367" s="4">
        <f t="shared" si="1177"/>
        <v>-1</v>
      </c>
      <c r="AE3367" s="4" t="e">
        <f t="shared" si="1178"/>
        <v>#DIV/0!</v>
      </c>
    </row>
    <row r="3368" spans="1:31" x14ac:dyDescent="0.25">
      <c r="A3368" s="9">
        <v>40496</v>
      </c>
      <c r="B3368" s="1" t="s">
        <v>38</v>
      </c>
      <c r="C3368" s="1" t="s">
        <v>59</v>
      </c>
      <c r="D3368" s="1">
        <v>23</v>
      </c>
      <c r="E3368" s="1">
        <v>20</v>
      </c>
      <c r="F3368">
        <f t="shared" si="1165"/>
        <v>1</v>
      </c>
      <c r="G3368">
        <f t="shared" si="1166"/>
        <v>0</v>
      </c>
      <c r="H3368" s="4">
        <v>1.47619047619048</v>
      </c>
      <c r="I3368" s="4">
        <v>2.8</v>
      </c>
      <c r="L3368" s="18">
        <f t="shared" si="1167"/>
        <v>60</v>
      </c>
      <c r="M3368" s="18">
        <f t="shared" si="1168"/>
        <v>35</v>
      </c>
      <c r="N3368" s="18" t="e">
        <f t="shared" si="1169"/>
        <v>#DIV/0!</v>
      </c>
      <c r="O3368" s="18" t="e">
        <f t="shared" si="1170"/>
        <v>#DIV/0!</v>
      </c>
      <c r="P3368" s="4">
        <f t="shared" si="1171"/>
        <v>201011</v>
      </c>
      <c r="Q3368" s="23">
        <f t="shared" si="1172"/>
        <v>1.47619047619048</v>
      </c>
      <c r="R3368" s="23">
        <f t="shared" si="1173"/>
        <v>-2.6555555555555381</v>
      </c>
      <c r="S3368" s="22">
        <f t="shared" si="1174"/>
        <v>-1.1793650793650581</v>
      </c>
      <c r="T3368" s="5">
        <f t="shared" si="1175"/>
        <v>1.8967741935483819</v>
      </c>
      <c r="W3368" s="5">
        <f t="shared" si="1176"/>
        <v>0.47619047619048005</v>
      </c>
      <c r="X3368" s="4">
        <f t="shared" si="1177"/>
        <v>-1</v>
      </c>
      <c r="AE3368" s="4" t="e">
        <f t="shared" si="1178"/>
        <v>#DIV/0!</v>
      </c>
    </row>
    <row r="3369" spans="1:31" x14ac:dyDescent="0.25">
      <c r="A3369" s="9">
        <v>40496</v>
      </c>
      <c r="B3369" s="1" t="s">
        <v>57</v>
      </c>
      <c r="C3369" s="1" t="s">
        <v>52</v>
      </c>
      <c r="D3369" s="1">
        <v>26</v>
      </c>
      <c r="E3369" s="1">
        <v>39</v>
      </c>
      <c r="F3369">
        <f t="shared" si="1165"/>
        <v>0</v>
      </c>
      <c r="G3369">
        <f t="shared" si="1166"/>
        <v>1</v>
      </c>
      <c r="H3369" s="4">
        <v>1.5</v>
      </c>
      <c r="I3369" s="4">
        <v>2.75</v>
      </c>
      <c r="L3369" s="18">
        <f t="shared" si="1167"/>
        <v>60</v>
      </c>
      <c r="M3369" s="18">
        <f t="shared" si="1168"/>
        <v>35</v>
      </c>
      <c r="N3369" s="18" t="e">
        <f t="shared" si="1169"/>
        <v>#DIV/0!</v>
      </c>
      <c r="O3369" s="18" t="e">
        <f t="shared" si="1170"/>
        <v>#DIV/0!</v>
      </c>
      <c r="P3369" s="4">
        <f t="shared" si="1171"/>
        <v>201011</v>
      </c>
      <c r="Q3369" s="23">
        <f t="shared" si="1172"/>
        <v>0.54545454545454541</v>
      </c>
      <c r="R3369" s="23">
        <f t="shared" si="1173"/>
        <v>-2.5714285714285712</v>
      </c>
      <c r="S3369" s="22">
        <f t="shared" si="1174"/>
        <v>-2.0259740259740258</v>
      </c>
      <c r="T3369" s="5">
        <f t="shared" si="1175"/>
        <v>1.8333333333333333</v>
      </c>
      <c r="W3369" s="5">
        <f t="shared" si="1176"/>
        <v>-1</v>
      </c>
      <c r="X3369" s="4">
        <f t="shared" si="1177"/>
        <v>-1</v>
      </c>
      <c r="AE3369" s="4" t="e">
        <f t="shared" si="1178"/>
        <v>#DIV/0!</v>
      </c>
    </row>
    <row r="3370" spans="1:31" x14ac:dyDescent="0.25">
      <c r="A3370" s="9">
        <v>40496</v>
      </c>
      <c r="B3370" s="1" t="s">
        <v>34</v>
      </c>
      <c r="C3370" s="1" t="s">
        <v>37</v>
      </c>
      <c r="D3370" s="1">
        <v>20</v>
      </c>
      <c r="E3370" s="1">
        <v>33</v>
      </c>
      <c r="F3370">
        <f t="shared" si="1165"/>
        <v>0</v>
      </c>
      <c r="G3370">
        <f t="shared" si="1166"/>
        <v>1</v>
      </c>
      <c r="H3370" s="4">
        <v>1.1739130434782601</v>
      </c>
      <c r="I3370" s="4">
        <v>5.25</v>
      </c>
      <c r="L3370" s="18">
        <f t="shared" si="1167"/>
        <v>80</v>
      </c>
      <c r="M3370" s="18">
        <f t="shared" si="1168"/>
        <v>15</v>
      </c>
      <c r="N3370" s="18" t="e">
        <f t="shared" si="1169"/>
        <v>#DIV/0!</v>
      </c>
      <c r="O3370" s="18" t="e">
        <f t="shared" si="1170"/>
        <v>#DIV/0!</v>
      </c>
      <c r="P3370" s="4">
        <f t="shared" si="1171"/>
        <v>201011</v>
      </c>
      <c r="Q3370" s="23">
        <f t="shared" si="1172"/>
        <v>0.22360248447204953</v>
      </c>
      <c r="R3370" s="23">
        <f t="shared" si="1173"/>
        <v>-5.9852941176470846</v>
      </c>
      <c r="S3370" s="22">
        <f t="shared" si="1174"/>
        <v>-5.761691633175035</v>
      </c>
      <c r="T3370" s="5">
        <f t="shared" si="1175"/>
        <v>4.472222222222225</v>
      </c>
      <c r="W3370" s="5">
        <f t="shared" si="1176"/>
        <v>-1</v>
      </c>
      <c r="X3370" s="4">
        <f t="shared" si="1177"/>
        <v>-1</v>
      </c>
      <c r="AE3370" s="4" t="e">
        <f t="shared" si="1178"/>
        <v>#DIV/0!</v>
      </c>
    </row>
    <row r="3371" spans="1:31" x14ac:dyDescent="0.25">
      <c r="A3371" s="9">
        <v>40496</v>
      </c>
      <c r="B3371" s="1" t="s">
        <v>51</v>
      </c>
      <c r="C3371" s="1" t="s">
        <v>50</v>
      </c>
      <c r="D3371" s="1">
        <v>29</v>
      </c>
      <c r="E3371" s="1">
        <v>17</v>
      </c>
      <c r="F3371">
        <f t="shared" si="1165"/>
        <v>1</v>
      </c>
      <c r="G3371">
        <f t="shared" si="1166"/>
        <v>0</v>
      </c>
      <c r="H3371" s="4">
        <v>1.8333333333333299</v>
      </c>
      <c r="I3371" s="4">
        <v>2</v>
      </c>
      <c r="L3371" s="18">
        <f t="shared" si="1167"/>
        <v>50</v>
      </c>
      <c r="M3371" s="18">
        <f t="shared" si="1168"/>
        <v>50</v>
      </c>
      <c r="N3371" s="18" t="e">
        <f t="shared" si="1169"/>
        <v>#DIV/0!</v>
      </c>
      <c r="O3371" s="18" t="e">
        <f t="shared" si="1170"/>
        <v>#DIV/0!</v>
      </c>
      <c r="P3371" s="4">
        <f t="shared" si="1171"/>
        <v>201011</v>
      </c>
      <c r="Q3371" s="23">
        <f t="shared" si="1172"/>
        <v>1.8333333333333299</v>
      </c>
      <c r="R3371" s="23">
        <f t="shared" si="1173"/>
        <v>-2.2000000000000046</v>
      </c>
      <c r="S3371" s="22">
        <f t="shared" si="1174"/>
        <v>-0.36666666666667469</v>
      </c>
      <c r="T3371" s="5">
        <f t="shared" si="1175"/>
        <v>1.0909090909090928</v>
      </c>
      <c r="W3371" s="5">
        <f t="shared" si="1176"/>
        <v>0.83333333333332993</v>
      </c>
      <c r="X3371" s="4">
        <f t="shared" si="1177"/>
        <v>-1</v>
      </c>
      <c r="AE3371" s="4" t="e">
        <f t="shared" si="1178"/>
        <v>#DIV/0!</v>
      </c>
    </row>
    <row r="3372" spans="1:31" x14ac:dyDescent="0.25">
      <c r="A3372" s="9">
        <v>40496</v>
      </c>
      <c r="B3372" s="1" t="s">
        <v>56</v>
      </c>
      <c r="C3372" s="1" t="s">
        <v>47</v>
      </c>
      <c r="D3372" s="1">
        <v>31</v>
      </c>
      <c r="E3372" s="1">
        <v>24</v>
      </c>
      <c r="F3372">
        <f t="shared" si="1165"/>
        <v>1</v>
      </c>
      <c r="G3372">
        <f t="shared" si="1166"/>
        <v>0</v>
      </c>
      <c r="H3372" s="4">
        <v>1.8333333333333299</v>
      </c>
      <c r="I3372" s="4">
        <v>2</v>
      </c>
      <c r="L3372" s="18">
        <f t="shared" si="1167"/>
        <v>50</v>
      </c>
      <c r="M3372" s="18">
        <f t="shared" si="1168"/>
        <v>50</v>
      </c>
      <c r="N3372" s="18" t="e">
        <f t="shared" si="1169"/>
        <v>#DIV/0!</v>
      </c>
      <c r="O3372" s="18" t="e">
        <f t="shared" si="1170"/>
        <v>#DIV/0!</v>
      </c>
      <c r="P3372" s="4">
        <f t="shared" si="1171"/>
        <v>201011</v>
      </c>
      <c r="Q3372" s="23">
        <f t="shared" si="1172"/>
        <v>1.8333333333333299</v>
      </c>
      <c r="R3372" s="23">
        <f t="shared" si="1173"/>
        <v>-2.2000000000000046</v>
      </c>
      <c r="S3372" s="22">
        <f t="shared" si="1174"/>
        <v>-0.36666666666667469</v>
      </c>
      <c r="T3372" s="5">
        <f t="shared" si="1175"/>
        <v>1.0909090909090928</v>
      </c>
      <c r="W3372" s="5">
        <f t="shared" si="1176"/>
        <v>0.83333333333332993</v>
      </c>
      <c r="X3372" s="4">
        <f t="shared" si="1177"/>
        <v>-1</v>
      </c>
      <c r="AE3372" s="4" t="e">
        <f t="shared" si="1178"/>
        <v>#DIV/0!</v>
      </c>
    </row>
    <row r="3373" spans="1:31" x14ac:dyDescent="0.25">
      <c r="A3373" s="9">
        <v>40496</v>
      </c>
      <c r="B3373" s="1" t="s">
        <v>36</v>
      </c>
      <c r="C3373" s="1" t="s">
        <v>44</v>
      </c>
      <c r="D3373" s="1">
        <v>23</v>
      </c>
      <c r="E3373" s="1">
        <v>17</v>
      </c>
      <c r="F3373">
        <f t="shared" si="1165"/>
        <v>1</v>
      </c>
      <c r="G3373">
        <f t="shared" si="1166"/>
        <v>0</v>
      </c>
      <c r="H3373" s="4">
        <v>1.3030303030303001</v>
      </c>
      <c r="I3373" s="4">
        <v>3.6</v>
      </c>
      <c r="L3373" s="18">
        <f t="shared" si="1167"/>
        <v>70</v>
      </c>
      <c r="M3373" s="18">
        <f t="shared" si="1168"/>
        <v>25</v>
      </c>
      <c r="N3373" s="18" t="e">
        <f t="shared" si="1169"/>
        <v>#DIV/0!</v>
      </c>
      <c r="O3373" s="18" t="e">
        <f t="shared" si="1170"/>
        <v>#DIV/0!</v>
      </c>
      <c r="P3373" s="4">
        <f t="shared" si="1171"/>
        <v>201011</v>
      </c>
      <c r="Q3373" s="23">
        <f t="shared" si="1172"/>
        <v>1.3030303030303001</v>
      </c>
      <c r="R3373" s="23">
        <f t="shared" si="1173"/>
        <v>-3.6846153846154164</v>
      </c>
      <c r="S3373" s="22">
        <f t="shared" si="1174"/>
        <v>-2.3815850815851163</v>
      </c>
      <c r="T3373" s="5">
        <f t="shared" si="1175"/>
        <v>2.7627906976744248</v>
      </c>
      <c r="W3373" s="5">
        <f t="shared" si="1176"/>
        <v>0.3030303030303001</v>
      </c>
      <c r="X3373" s="4">
        <f t="shared" si="1177"/>
        <v>-1</v>
      </c>
      <c r="AE3373" s="4" t="e">
        <f t="shared" si="1178"/>
        <v>#DIV/0!</v>
      </c>
    </row>
    <row r="3374" spans="1:31" x14ac:dyDescent="0.25">
      <c r="A3374" s="9">
        <v>40496</v>
      </c>
      <c r="B3374" s="1" t="s">
        <v>35</v>
      </c>
      <c r="C3374" s="1" t="s">
        <v>49</v>
      </c>
      <c r="D3374" s="1">
        <v>49</v>
      </c>
      <c r="E3374" s="1">
        <v>29</v>
      </c>
      <c r="F3374">
        <f t="shared" si="1165"/>
        <v>1</v>
      </c>
      <c r="G3374">
        <f t="shared" si="1166"/>
        <v>0</v>
      </c>
      <c r="H3374" s="4">
        <v>2</v>
      </c>
      <c r="I3374" s="4">
        <v>1.8333333333333299</v>
      </c>
      <c r="L3374" s="18">
        <f t="shared" si="1167"/>
        <v>50</v>
      </c>
      <c r="M3374" s="18">
        <f t="shared" si="1168"/>
        <v>50</v>
      </c>
      <c r="N3374" s="18" t="e">
        <f t="shared" si="1169"/>
        <v>#DIV/0!</v>
      </c>
      <c r="O3374" s="18" t="e">
        <f t="shared" si="1170"/>
        <v>#DIV/0!</v>
      </c>
      <c r="P3374" s="4">
        <f t="shared" si="1171"/>
        <v>201011</v>
      </c>
      <c r="Q3374" s="23">
        <f t="shared" si="1172"/>
        <v>2</v>
      </c>
      <c r="R3374" s="23">
        <f t="shared" si="1173"/>
        <v>-2.2000000000000046</v>
      </c>
      <c r="S3374" s="22">
        <f t="shared" si="1174"/>
        <v>-0.20000000000000462</v>
      </c>
      <c r="T3374" s="5">
        <f t="shared" si="1175"/>
        <v>0.91666666666666496</v>
      </c>
      <c r="W3374" s="5">
        <f t="shared" si="1176"/>
        <v>1</v>
      </c>
      <c r="X3374" s="4">
        <f t="shared" si="1177"/>
        <v>-1</v>
      </c>
      <c r="AE3374" s="4" t="e">
        <f t="shared" si="1178"/>
        <v>#DIV/0!</v>
      </c>
    </row>
    <row r="3375" spans="1:31" x14ac:dyDescent="0.25">
      <c r="A3375" s="9">
        <v>40496</v>
      </c>
      <c r="B3375" s="1" t="s">
        <v>58</v>
      </c>
      <c r="C3375" s="1" t="s">
        <v>53</v>
      </c>
      <c r="D3375" s="1">
        <v>20</v>
      </c>
      <c r="E3375" s="1">
        <v>26</v>
      </c>
      <c r="F3375">
        <f t="shared" si="1165"/>
        <v>0</v>
      </c>
      <c r="G3375">
        <f t="shared" si="1166"/>
        <v>1</v>
      </c>
      <c r="H3375" s="4">
        <v>2.65</v>
      </c>
      <c r="I3375" s="4">
        <v>1.5405405405405399</v>
      </c>
      <c r="L3375" s="18">
        <f t="shared" si="1167"/>
        <v>30</v>
      </c>
      <c r="M3375" s="18">
        <f t="shared" si="1168"/>
        <v>60</v>
      </c>
      <c r="N3375" s="18" t="e">
        <f t="shared" si="1169"/>
        <v>#DIV/0!</v>
      </c>
      <c r="O3375" s="18" t="e">
        <f t="shared" si="1170"/>
        <v>#DIV/0!</v>
      </c>
      <c r="P3375" s="4">
        <f t="shared" si="1171"/>
        <v>201011</v>
      </c>
      <c r="Q3375" s="23">
        <f t="shared" si="1172"/>
        <v>1.7201754385964918</v>
      </c>
      <c r="R3375" s="23">
        <f t="shared" si="1173"/>
        <v>-2.4560606060606083</v>
      </c>
      <c r="S3375" s="22">
        <f t="shared" si="1174"/>
        <v>-0.73588516746411647</v>
      </c>
      <c r="T3375" s="5">
        <f t="shared" si="1175"/>
        <v>0.58133605303416602</v>
      </c>
      <c r="W3375" s="5">
        <f t="shared" si="1176"/>
        <v>-1</v>
      </c>
      <c r="X3375" s="4">
        <f t="shared" si="1177"/>
        <v>-1</v>
      </c>
      <c r="AE3375" s="4" t="e">
        <f t="shared" si="1178"/>
        <v>#DIV/0!</v>
      </c>
    </row>
    <row r="3376" spans="1:31" x14ac:dyDescent="0.25">
      <c r="A3376" s="9">
        <v>40496</v>
      </c>
      <c r="B3376" s="1" t="s">
        <v>45</v>
      </c>
      <c r="C3376" s="1" t="s">
        <v>60</v>
      </c>
      <c r="D3376" s="1">
        <v>27</v>
      </c>
      <c r="E3376" s="1">
        <v>13</v>
      </c>
      <c r="F3376">
        <f t="shared" si="1165"/>
        <v>1</v>
      </c>
      <c r="G3376">
        <f t="shared" si="1166"/>
        <v>0</v>
      </c>
      <c r="H3376" s="4">
        <v>2</v>
      </c>
      <c r="I3376" s="4">
        <v>1.8333333333333299</v>
      </c>
      <c r="L3376" s="18">
        <f t="shared" si="1167"/>
        <v>50</v>
      </c>
      <c r="M3376" s="18">
        <f t="shared" si="1168"/>
        <v>50</v>
      </c>
      <c r="N3376" s="18" t="e">
        <f t="shared" si="1169"/>
        <v>#DIV/0!</v>
      </c>
      <c r="O3376" s="18" t="e">
        <f t="shared" si="1170"/>
        <v>#DIV/0!</v>
      </c>
      <c r="P3376" s="4">
        <f t="shared" si="1171"/>
        <v>201011</v>
      </c>
      <c r="Q3376" s="23">
        <f t="shared" si="1172"/>
        <v>2</v>
      </c>
      <c r="R3376" s="23">
        <f t="shared" si="1173"/>
        <v>-2.2000000000000046</v>
      </c>
      <c r="S3376" s="22">
        <f t="shared" si="1174"/>
        <v>-0.20000000000000462</v>
      </c>
      <c r="T3376" s="5">
        <f t="shared" si="1175"/>
        <v>0.91666666666666496</v>
      </c>
      <c r="W3376" s="5">
        <f t="shared" si="1176"/>
        <v>1</v>
      </c>
      <c r="X3376" s="4">
        <f t="shared" si="1177"/>
        <v>-1</v>
      </c>
      <c r="AE3376" s="4" t="e">
        <f t="shared" si="1178"/>
        <v>#DIV/0!</v>
      </c>
    </row>
    <row r="3377" spans="1:31" x14ac:dyDescent="0.25">
      <c r="A3377" s="9">
        <v>40496</v>
      </c>
      <c r="B3377" s="1" t="s">
        <v>46</v>
      </c>
      <c r="C3377" s="1" t="s">
        <v>33</v>
      </c>
      <c r="D3377" s="1">
        <v>14</v>
      </c>
      <c r="E3377" s="1">
        <v>12</v>
      </c>
      <c r="F3377">
        <f t="shared" si="1165"/>
        <v>1</v>
      </c>
      <c r="G3377">
        <f t="shared" si="1166"/>
        <v>0</v>
      </c>
      <c r="H3377" s="4">
        <v>1.8</v>
      </c>
      <c r="I3377" s="4">
        <v>2.0499999999999998</v>
      </c>
      <c r="L3377" s="18">
        <f t="shared" si="1167"/>
        <v>50</v>
      </c>
      <c r="M3377" s="18">
        <f t="shared" si="1168"/>
        <v>45</v>
      </c>
      <c r="N3377" s="18" t="e">
        <f t="shared" si="1169"/>
        <v>#DIV/0!</v>
      </c>
      <c r="O3377" s="18" t="e">
        <f t="shared" si="1170"/>
        <v>#DIV/0!</v>
      </c>
      <c r="P3377" s="4">
        <f t="shared" si="1171"/>
        <v>201011</v>
      </c>
      <c r="Q3377" s="23">
        <f t="shared" si="1172"/>
        <v>1.8</v>
      </c>
      <c r="R3377" s="23">
        <f t="shared" si="1173"/>
        <v>-2.2023809523809526</v>
      </c>
      <c r="S3377" s="22">
        <f t="shared" si="1174"/>
        <v>-0.40238095238095251</v>
      </c>
      <c r="T3377" s="5">
        <f t="shared" si="1175"/>
        <v>1.1388888888888888</v>
      </c>
      <c r="W3377" s="5">
        <f t="shared" si="1176"/>
        <v>0.8</v>
      </c>
      <c r="X3377" s="4">
        <f t="shared" si="1177"/>
        <v>-1</v>
      </c>
      <c r="AE3377" s="4" t="e">
        <f t="shared" si="1178"/>
        <v>#DIV/0!</v>
      </c>
    </row>
    <row r="3378" spans="1:31" x14ac:dyDescent="0.25">
      <c r="A3378" s="9">
        <v>40496</v>
      </c>
      <c r="B3378" s="1" t="s">
        <v>63</v>
      </c>
      <c r="C3378" s="1" t="s">
        <v>61</v>
      </c>
      <c r="D3378" s="1">
        <v>18</v>
      </c>
      <c r="E3378" s="1">
        <v>36</v>
      </c>
      <c r="F3378">
        <f t="shared" si="1165"/>
        <v>0</v>
      </c>
      <c r="G3378">
        <f t="shared" si="1166"/>
        <v>1</v>
      </c>
      <c r="H3378" s="4">
        <v>1.48780487804878</v>
      </c>
      <c r="I3378" s="4">
        <v>2.75</v>
      </c>
      <c r="L3378" s="18">
        <f t="shared" si="1167"/>
        <v>60</v>
      </c>
      <c r="M3378" s="18">
        <f t="shared" si="1168"/>
        <v>35</v>
      </c>
      <c r="N3378" s="18" t="e">
        <f t="shared" si="1169"/>
        <v>#DIV/0!</v>
      </c>
      <c r="O3378" s="18" t="e">
        <f t="shared" si="1170"/>
        <v>#DIV/0!</v>
      </c>
      <c r="P3378" s="4">
        <f t="shared" si="1171"/>
        <v>201011</v>
      </c>
      <c r="Q3378" s="23">
        <f t="shared" si="1172"/>
        <v>0.54101995565410188</v>
      </c>
      <c r="R3378" s="23">
        <f t="shared" si="1173"/>
        <v>-2.6214285714285737</v>
      </c>
      <c r="S3378" s="22">
        <f t="shared" si="1174"/>
        <v>-2.0804086157744717</v>
      </c>
      <c r="T3378" s="5">
        <f t="shared" si="1175"/>
        <v>1.8483606557377055</v>
      </c>
      <c r="W3378" s="5">
        <f t="shared" si="1176"/>
        <v>-1</v>
      </c>
      <c r="X3378" s="4">
        <f t="shared" si="1177"/>
        <v>-1</v>
      </c>
      <c r="AE3378" s="4" t="e">
        <f t="shared" si="1178"/>
        <v>#DIV/0!</v>
      </c>
    </row>
    <row r="3379" spans="1:31" x14ac:dyDescent="0.25">
      <c r="A3379" s="9">
        <v>40493</v>
      </c>
      <c r="B3379" s="1" t="s">
        <v>41</v>
      </c>
      <c r="C3379" s="1" t="s">
        <v>43</v>
      </c>
      <c r="D3379" s="1">
        <v>26</v>
      </c>
      <c r="E3379" s="1">
        <v>21</v>
      </c>
      <c r="F3379">
        <f t="shared" si="1165"/>
        <v>1</v>
      </c>
      <c r="G3379">
        <f t="shared" si="1166"/>
        <v>0</v>
      </c>
      <c r="H3379" s="4">
        <v>1.8333333333333299</v>
      </c>
      <c r="I3379" s="4">
        <v>2</v>
      </c>
      <c r="L3379" s="18">
        <f t="shared" si="1167"/>
        <v>50</v>
      </c>
      <c r="M3379" s="18">
        <f t="shared" si="1168"/>
        <v>50</v>
      </c>
      <c r="N3379" s="18" t="e">
        <f t="shared" si="1169"/>
        <v>#DIV/0!</v>
      </c>
      <c r="O3379" s="18" t="e">
        <f t="shared" si="1170"/>
        <v>#DIV/0!</v>
      </c>
      <c r="P3379" s="4">
        <f t="shared" si="1171"/>
        <v>201011</v>
      </c>
      <c r="Q3379" s="23">
        <f t="shared" si="1172"/>
        <v>1.8333333333333299</v>
      </c>
      <c r="R3379" s="23">
        <f t="shared" si="1173"/>
        <v>-2.2000000000000046</v>
      </c>
      <c r="S3379" s="22">
        <f t="shared" si="1174"/>
        <v>-0.36666666666667469</v>
      </c>
      <c r="T3379" s="5">
        <f t="shared" si="1175"/>
        <v>1.0909090909090928</v>
      </c>
      <c r="W3379" s="5">
        <f t="shared" si="1176"/>
        <v>0.83333333333332993</v>
      </c>
      <c r="X3379" s="4">
        <f t="shared" si="1177"/>
        <v>-1</v>
      </c>
      <c r="AE3379" s="4" t="e">
        <f t="shared" si="1178"/>
        <v>#DIV/0!</v>
      </c>
    </row>
    <row r="3380" spans="1:31" x14ac:dyDescent="0.25">
      <c r="A3380" s="9">
        <v>40490</v>
      </c>
      <c r="B3380" s="1" t="s">
        <v>44</v>
      </c>
      <c r="C3380" s="1" t="s">
        <v>57</v>
      </c>
      <c r="D3380" s="1">
        <v>21</v>
      </c>
      <c r="E3380" s="1">
        <v>27</v>
      </c>
      <c r="F3380">
        <f t="shared" si="1165"/>
        <v>0</v>
      </c>
      <c r="G3380">
        <f t="shared" si="1166"/>
        <v>1</v>
      </c>
      <c r="H3380" s="4">
        <v>3.05</v>
      </c>
      <c r="I3380" s="4">
        <v>1.40816326530612</v>
      </c>
      <c r="L3380" s="18">
        <f t="shared" si="1167"/>
        <v>30</v>
      </c>
      <c r="M3380" s="18">
        <f t="shared" si="1168"/>
        <v>70</v>
      </c>
      <c r="N3380" s="18" t="e">
        <f t="shared" si="1169"/>
        <v>#DIV/0!</v>
      </c>
      <c r="O3380" s="18" t="e">
        <f t="shared" si="1170"/>
        <v>#DIV/0!</v>
      </c>
      <c r="P3380" s="4">
        <f t="shared" si="1171"/>
        <v>201011</v>
      </c>
      <c r="Q3380" s="23">
        <f t="shared" si="1172"/>
        <v>2.1659420289855107</v>
      </c>
      <c r="R3380" s="23">
        <f t="shared" si="1173"/>
        <v>-2.9378048780487949</v>
      </c>
      <c r="S3380" s="22">
        <f t="shared" si="1174"/>
        <v>-0.77186284906328417</v>
      </c>
      <c r="T3380" s="5">
        <f t="shared" si="1175"/>
        <v>0.46169287387085906</v>
      </c>
      <c r="W3380" s="5">
        <f t="shared" si="1176"/>
        <v>-1</v>
      </c>
      <c r="X3380" s="4">
        <f t="shared" si="1177"/>
        <v>-1</v>
      </c>
      <c r="AE3380" s="4" t="e">
        <f t="shared" si="1178"/>
        <v>#DIV/0!</v>
      </c>
    </row>
    <row r="3381" spans="1:31" x14ac:dyDescent="0.25">
      <c r="A3381" s="9">
        <v>40489</v>
      </c>
      <c r="B3381" s="1" t="s">
        <v>61</v>
      </c>
      <c r="C3381" s="1" t="s">
        <v>34</v>
      </c>
      <c r="D3381" s="1">
        <v>7</v>
      </c>
      <c r="E3381" s="1">
        <v>41</v>
      </c>
      <c r="F3381">
        <f t="shared" si="1165"/>
        <v>0</v>
      </c>
      <c r="G3381">
        <f t="shared" si="1166"/>
        <v>1</v>
      </c>
      <c r="H3381" s="4">
        <v>3.8</v>
      </c>
      <c r="I3381" s="4">
        <v>1.29411764705882</v>
      </c>
      <c r="L3381" s="18">
        <f t="shared" si="1167"/>
        <v>20</v>
      </c>
      <c r="M3381" s="18">
        <f t="shared" si="1168"/>
        <v>75</v>
      </c>
      <c r="N3381" s="18" t="e">
        <f t="shared" si="1169"/>
        <v>#DIV/0!</v>
      </c>
      <c r="O3381" s="18" t="e">
        <f t="shared" si="1170"/>
        <v>#DIV/0!</v>
      </c>
      <c r="P3381" s="4">
        <f t="shared" si="1171"/>
        <v>201011</v>
      </c>
      <c r="Q3381" s="23">
        <f t="shared" si="1172"/>
        <v>2.9363636363636441</v>
      </c>
      <c r="R3381" s="23">
        <f t="shared" si="1173"/>
        <v>-3.7571428571428975</v>
      </c>
      <c r="S3381" s="22">
        <f t="shared" si="1174"/>
        <v>-0.82077922077925347</v>
      </c>
      <c r="T3381" s="5">
        <f t="shared" si="1175"/>
        <v>0.34055727554179477</v>
      </c>
      <c r="W3381" s="5">
        <f t="shared" si="1176"/>
        <v>-1</v>
      </c>
      <c r="X3381" s="4">
        <f t="shared" si="1177"/>
        <v>-1</v>
      </c>
      <c r="AE3381" s="4" t="e">
        <f t="shared" si="1178"/>
        <v>#DIV/0!</v>
      </c>
    </row>
    <row r="3382" spans="1:31" x14ac:dyDescent="0.25">
      <c r="A3382" s="9">
        <v>40489</v>
      </c>
      <c r="B3382" s="1" t="s">
        <v>55</v>
      </c>
      <c r="C3382" s="1" t="s">
        <v>36</v>
      </c>
      <c r="D3382" s="1">
        <v>26</v>
      </c>
      <c r="E3382" s="1">
        <v>24</v>
      </c>
      <c r="F3382">
        <f t="shared" si="1165"/>
        <v>1</v>
      </c>
      <c r="G3382">
        <f t="shared" si="1166"/>
        <v>0</v>
      </c>
      <c r="H3382" s="4">
        <v>1.5882352941176499</v>
      </c>
      <c r="I3382" s="4">
        <v>2.5</v>
      </c>
      <c r="L3382" s="18">
        <f t="shared" si="1167"/>
        <v>60</v>
      </c>
      <c r="M3382" s="18">
        <f t="shared" si="1168"/>
        <v>40</v>
      </c>
      <c r="N3382" s="18" t="e">
        <f t="shared" si="1169"/>
        <v>#DIV/0!</v>
      </c>
      <c r="O3382" s="18" t="e">
        <f t="shared" si="1170"/>
        <v>#DIV/0!</v>
      </c>
      <c r="P3382" s="4">
        <f t="shared" si="1171"/>
        <v>201011</v>
      </c>
      <c r="Q3382" s="23">
        <f t="shared" si="1172"/>
        <v>1.5882352941176499</v>
      </c>
      <c r="R3382" s="23">
        <f t="shared" si="1173"/>
        <v>-2.3666666666666587</v>
      </c>
      <c r="S3382" s="22">
        <f t="shared" si="1174"/>
        <v>-0.77843137254900885</v>
      </c>
      <c r="T3382" s="5">
        <f t="shared" si="1175"/>
        <v>1.5740740740740713</v>
      </c>
      <c r="W3382" s="5">
        <f t="shared" si="1176"/>
        <v>0.58823529411764985</v>
      </c>
      <c r="X3382" s="4">
        <f t="shared" si="1177"/>
        <v>-1</v>
      </c>
      <c r="AE3382" s="4" t="e">
        <f t="shared" si="1178"/>
        <v>#DIV/0!</v>
      </c>
    </row>
    <row r="3383" spans="1:31" x14ac:dyDescent="0.25">
      <c r="A3383" s="9">
        <v>40489</v>
      </c>
      <c r="B3383" s="1" t="s">
        <v>54</v>
      </c>
      <c r="C3383" s="1" t="s">
        <v>49</v>
      </c>
      <c r="D3383" s="1">
        <v>23</v>
      </c>
      <c r="E3383" s="1">
        <v>20</v>
      </c>
      <c r="F3383">
        <f t="shared" si="1165"/>
        <v>1</v>
      </c>
      <c r="G3383">
        <f t="shared" si="1166"/>
        <v>0</v>
      </c>
      <c r="H3383" s="4">
        <v>2</v>
      </c>
      <c r="I3383" s="4">
        <v>1.8333333333333299</v>
      </c>
      <c r="L3383" s="18">
        <f t="shared" si="1167"/>
        <v>50</v>
      </c>
      <c r="M3383" s="18">
        <f t="shared" si="1168"/>
        <v>50</v>
      </c>
      <c r="N3383" s="18" t="e">
        <f t="shared" si="1169"/>
        <v>#DIV/0!</v>
      </c>
      <c r="O3383" s="18" t="e">
        <f t="shared" si="1170"/>
        <v>#DIV/0!</v>
      </c>
      <c r="P3383" s="4">
        <f t="shared" si="1171"/>
        <v>201011</v>
      </c>
      <c r="Q3383" s="23">
        <f t="shared" si="1172"/>
        <v>2</v>
      </c>
      <c r="R3383" s="23">
        <f t="shared" si="1173"/>
        <v>-2.2000000000000046</v>
      </c>
      <c r="S3383" s="22">
        <f t="shared" si="1174"/>
        <v>-0.20000000000000462</v>
      </c>
      <c r="T3383" s="5">
        <f t="shared" si="1175"/>
        <v>0.91666666666666496</v>
      </c>
      <c r="W3383" s="5">
        <f t="shared" si="1176"/>
        <v>1</v>
      </c>
      <c r="X3383" s="4">
        <f t="shared" si="1177"/>
        <v>-1</v>
      </c>
      <c r="AE3383" s="4" t="e">
        <f t="shared" si="1178"/>
        <v>#DIV/0!</v>
      </c>
    </row>
    <row r="3384" spans="1:31" x14ac:dyDescent="0.25">
      <c r="A3384" s="9">
        <v>40489</v>
      </c>
      <c r="B3384" s="1" t="s">
        <v>60</v>
      </c>
      <c r="C3384" s="1" t="s">
        <v>63</v>
      </c>
      <c r="D3384" s="1">
        <v>27</v>
      </c>
      <c r="E3384" s="1">
        <v>24</v>
      </c>
      <c r="F3384">
        <f t="shared" si="1165"/>
        <v>1</v>
      </c>
      <c r="G3384">
        <f t="shared" si="1166"/>
        <v>0</v>
      </c>
      <c r="H3384" s="4">
        <v>1.29411764705882</v>
      </c>
      <c r="I3384" s="4">
        <v>3.8</v>
      </c>
      <c r="L3384" s="18">
        <f t="shared" si="1167"/>
        <v>70</v>
      </c>
      <c r="M3384" s="18">
        <f t="shared" si="1168"/>
        <v>25</v>
      </c>
      <c r="N3384" s="18" t="e">
        <f t="shared" si="1169"/>
        <v>#DIV/0!</v>
      </c>
      <c r="O3384" s="18" t="e">
        <f t="shared" si="1170"/>
        <v>#DIV/0!</v>
      </c>
      <c r="P3384" s="4">
        <f t="shared" si="1171"/>
        <v>201011</v>
      </c>
      <c r="Q3384" s="23">
        <f t="shared" si="1172"/>
        <v>1.29411764705882</v>
      </c>
      <c r="R3384" s="23">
        <f t="shared" si="1173"/>
        <v>-3.7571428571428975</v>
      </c>
      <c r="S3384" s="22">
        <f t="shared" si="1174"/>
        <v>-2.4630252100840773</v>
      </c>
      <c r="T3384" s="5">
        <f t="shared" si="1175"/>
        <v>2.9363636363636441</v>
      </c>
      <c r="W3384" s="5">
        <f t="shared" si="1176"/>
        <v>0.29411764705882004</v>
      </c>
      <c r="X3384" s="4">
        <f t="shared" si="1177"/>
        <v>-1</v>
      </c>
      <c r="AE3384" s="4" t="e">
        <f t="shared" si="1178"/>
        <v>#DIV/0!</v>
      </c>
    </row>
    <row r="3385" spans="1:31" x14ac:dyDescent="0.25">
      <c r="A3385" s="9">
        <v>40489</v>
      </c>
      <c r="B3385" s="1" t="s">
        <v>47</v>
      </c>
      <c r="C3385" s="1" t="s">
        <v>64</v>
      </c>
      <c r="D3385" s="1">
        <v>23</v>
      </c>
      <c r="E3385" s="1">
        <v>29</v>
      </c>
      <c r="F3385">
        <f t="shared" si="1165"/>
        <v>0</v>
      </c>
      <c r="G3385">
        <f t="shared" si="1166"/>
        <v>1</v>
      </c>
      <c r="H3385" s="4">
        <v>2.2999999999999998</v>
      </c>
      <c r="I3385" s="4">
        <v>1.6666666666666701</v>
      </c>
      <c r="L3385" s="18">
        <f t="shared" si="1167"/>
        <v>40</v>
      </c>
      <c r="M3385" s="18">
        <f t="shared" si="1168"/>
        <v>60</v>
      </c>
      <c r="N3385" s="18" t="e">
        <f t="shared" si="1169"/>
        <v>#DIV/0!</v>
      </c>
      <c r="O3385" s="18" t="e">
        <f t="shared" si="1170"/>
        <v>#DIV/0!</v>
      </c>
      <c r="P3385" s="4">
        <f t="shared" si="1171"/>
        <v>201011</v>
      </c>
      <c r="Q3385" s="23">
        <f t="shared" si="1172"/>
        <v>1.379999999999997</v>
      </c>
      <c r="R3385" s="23">
        <f t="shared" si="1173"/>
        <v>-2.2692307692307621</v>
      </c>
      <c r="S3385" s="22">
        <f t="shared" si="1174"/>
        <v>-0.88923076923076505</v>
      </c>
      <c r="T3385" s="5">
        <f t="shared" si="1175"/>
        <v>0.72463768115942184</v>
      </c>
      <c r="W3385" s="5">
        <f t="shared" si="1176"/>
        <v>-1</v>
      </c>
      <c r="X3385" s="4">
        <f t="shared" si="1177"/>
        <v>-1</v>
      </c>
      <c r="AE3385" s="4" t="e">
        <f t="shared" si="1178"/>
        <v>#DIV/0!</v>
      </c>
    </row>
    <row r="3386" spans="1:31" x14ac:dyDescent="0.25">
      <c r="A3386" s="9">
        <v>40489</v>
      </c>
      <c r="B3386" s="1" t="s">
        <v>62</v>
      </c>
      <c r="C3386" s="1" t="s">
        <v>37</v>
      </c>
      <c r="D3386" s="1">
        <v>45</v>
      </c>
      <c r="E3386" s="1">
        <v>7</v>
      </c>
      <c r="F3386">
        <f t="shared" si="1165"/>
        <v>1</v>
      </c>
      <c r="G3386">
        <f t="shared" si="1166"/>
        <v>0</v>
      </c>
      <c r="H3386" s="4">
        <v>1.29411764705882</v>
      </c>
      <c r="I3386" s="4">
        <v>3.8</v>
      </c>
      <c r="L3386" s="18">
        <f t="shared" si="1167"/>
        <v>70</v>
      </c>
      <c r="M3386" s="18">
        <f t="shared" si="1168"/>
        <v>25</v>
      </c>
      <c r="N3386" s="18" t="e">
        <f t="shared" si="1169"/>
        <v>#DIV/0!</v>
      </c>
      <c r="O3386" s="18" t="e">
        <f t="shared" si="1170"/>
        <v>#DIV/0!</v>
      </c>
      <c r="P3386" s="4">
        <f t="shared" si="1171"/>
        <v>201011</v>
      </c>
      <c r="Q3386" s="23">
        <f t="shared" si="1172"/>
        <v>1.29411764705882</v>
      </c>
      <c r="R3386" s="23">
        <f t="shared" si="1173"/>
        <v>-3.7571428571428975</v>
      </c>
      <c r="S3386" s="22">
        <f t="shared" si="1174"/>
        <v>-2.4630252100840773</v>
      </c>
      <c r="T3386" s="5">
        <f t="shared" si="1175"/>
        <v>2.9363636363636441</v>
      </c>
      <c r="W3386" s="5">
        <f t="shared" si="1176"/>
        <v>0.29411764705882004</v>
      </c>
      <c r="X3386" s="4">
        <f t="shared" si="1177"/>
        <v>-1</v>
      </c>
      <c r="AE3386" s="4" t="e">
        <f t="shared" si="1178"/>
        <v>#DIV/0!</v>
      </c>
    </row>
    <row r="3387" spans="1:31" x14ac:dyDescent="0.25">
      <c r="A3387" s="9">
        <v>40489</v>
      </c>
      <c r="B3387" s="1" t="s">
        <v>33</v>
      </c>
      <c r="C3387" s="1" t="s">
        <v>53</v>
      </c>
      <c r="D3387" s="1">
        <v>20</v>
      </c>
      <c r="E3387" s="1">
        <v>23</v>
      </c>
      <c r="F3387">
        <f t="shared" si="1165"/>
        <v>0</v>
      </c>
      <c r="G3387">
        <f t="shared" si="1166"/>
        <v>1</v>
      </c>
      <c r="H3387" s="4">
        <v>3.1</v>
      </c>
      <c r="I3387" s="4">
        <v>1.4</v>
      </c>
      <c r="L3387" s="18">
        <f t="shared" si="1167"/>
        <v>30</v>
      </c>
      <c r="M3387" s="18">
        <f t="shared" si="1168"/>
        <v>70</v>
      </c>
      <c r="N3387" s="18" t="e">
        <f t="shared" si="1169"/>
        <v>#DIV/0!</v>
      </c>
      <c r="O3387" s="18" t="e">
        <f t="shared" si="1170"/>
        <v>#DIV/0!</v>
      </c>
      <c r="P3387" s="4">
        <f t="shared" si="1171"/>
        <v>201011</v>
      </c>
      <c r="Q3387" s="23">
        <f t="shared" si="1172"/>
        <v>2.2142857142857144</v>
      </c>
      <c r="R3387" s="23">
        <f t="shared" si="1173"/>
        <v>-2.9761904761904767</v>
      </c>
      <c r="S3387" s="22">
        <f t="shared" si="1174"/>
        <v>-0.76190476190476231</v>
      </c>
      <c r="T3387" s="5">
        <f t="shared" si="1175"/>
        <v>0.45161290322580638</v>
      </c>
      <c r="W3387" s="5">
        <f t="shared" si="1176"/>
        <v>-1</v>
      </c>
      <c r="X3387" s="4">
        <f t="shared" si="1177"/>
        <v>-1</v>
      </c>
      <c r="AE3387" s="4" t="e">
        <f t="shared" si="1178"/>
        <v>#DIV/0!</v>
      </c>
    </row>
    <row r="3388" spans="1:31" x14ac:dyDescent="0.25">
      <c r="A3388" s="9">
        <v>40489</v>
      </c>
      <c r="B3388" s="1" t="s">
        <v>58</v>
      </c>
      <c r="C3388" s="1" t="s">
        <v>52</v>
      </c>
      <c r="D3388" s="1">
        <v>34</v>
      </c>
      <c r="E3388" s="1">
        <v>14</v>
      </c>
      <c r="F3388">
        <f t="shared" si="1165"/>
        <v>1</v>
      </c>
      <c r="G3388">
        <f t="shared" si="1166"/>
        <v>0</v>
      </c>
      <c r="H3388" s="4">
        <v>2.8</v>
      </c>
      <c r="I3388" s="4">
        <v>1.47619047619048</v>
      </c>
      <c r="L3388" s="18">
        <f t="shared" si="1167"/>
        <v>30</v>
      </c>
      <c r="M3388" s="18">
        <f t="shared" si="1168"/>
        <v>65</v>
      </c>
      <c r="N3388" s="18" t="e">
        <f t="shared" si="1169"/>
        <v>#DIV/0!</v>
      </c>
      <c r="O3388" s="18" t="e">
        <f t="shared" si="1170"/>
        <v>#DIV/0!</v>
      </c>
      <c r="P3388" s="4">
        <f t="shared" si="1171"/>
        <v>201011</v>
      </c>
      <c r="Q3388" s="23">
        <f t="shared" si="1172"/>
        <v>2.8</v>
      </c>
      <c r="R3388" s="23">
        <f t="shared" si="1173"/>
        <v>-2.6555555555555381</v>
      </c>
      <c r="S3388" s="22">
        <f t="shared" si="1174"/>
        <v>0.14444444444446169</v>
      </c>
      <c r="T3388" s="5">
        <f t="shared" si="1175"/>
        <v>0.52721088435374286</v>
      </c>
      <c r="W3388" s="5">
        <f t="shared" si="1176"/>
        <v>1.7999999999999998</v>
      </c>
      <c r="X3388" s="4">
        <f t="shared" si="1177"/>
        <v>-1</v>
      </c>
      <c r="AE3388" s="4" t="e">
        <f t="shared" si="1178"/>
        <v>#DIV/0!</v>
      </c>
    </row>
    <row r="3389" spans="1:31" x14ac:dyDescent="0.25">
      <c r="A3389" s="9">
        <v>40489</v>
      </c>
      <c r="B3389" s="1" t="s">
        <v>40</v>
      </c>
      <c r="C3389" s="1" t="s">
        <v>42</v>
      </c>
      <c r="D3389" s="1">
        <v>3</v>
      </c>
      <c r="E3389" s="1">
        <v>34</v>
      </c>
      <c r="F3389">
        <f t="shared" si="1165"/>
        <v>0</v>
      </c>
      <c r="G3389">
        <f t="shared" si="1166"/>
        <v>1</v>
      </c>
      <c r="H3389" s="4">
        <v>3.35</v>
      </c>
      <c r="I3389" s="4">
        <v>1.3773584905660399</v>
      </c>
      <c r="L3389" s="18">
        <f t="shared" si="1167"/>
        <v>20</v>
      </c>
      <c r="M3389" s="18">
        <f t="shared" si="1168"/>
        <v>70</v>
      </c>
      <c r="N3389" s="18" t="e">
        <f t="shared" si="1169"/>
        <v>#DIV/0!</v>
      </c>
      <c r="O3389" s="18" t="e">
        <f t="shared" si="1170"/>
        <v>#DIV/0!</v>
      </c>
      <c r="P3389" s="4">
        <f t="shared" si="1171"/>
        <v>201011</v>
      </c>
      <c r="Q3389" s="23">
        <f t="shared" si="1172"/>
        <v>2.4321917808219142</v>
      </c>
      <c r="R3389" s="23">
        <f t="shared" si="1173"/>
        <v>-3.075531914893602</v>
      </c>
      <c r="S3389" s="22">
        <f t="shared" si="1174"/>
        <v>-0.64334013407168777</v>
      </c>
      <c r="T3389" s="5">
        <f t="shared" si="1175"/>
        <v>0.4111517882286686</v>
      </c>
      <c r="W3389" s="5">
        <f t="shared" si="1176"/>
        <v>-1</v>
      </c>
      <c r="X3389" s="4">
        <f t="shared" si="1177"/>
        <v>-1</v>
      </c>
      <c r="AE3389" s="4" t="e">
        <f t="shared" si="1178"/>
        <v>#DIV/0!</v>
      </c>
    </row>
    <row r="3390" spans="1:31" x14ac:dyDescent="0.25">
      <c r="A3390" s="9">
        <v>40489</v>
      </c>
      <c r="B3390" s="1" t="s">
        <v>46</v>
      </c>
      <c r="C3390" s="1" t="s">
        <v>45</v>
      </c>
      <c r="D3390" s="1">
        <v>19</v>
      </c>
      <c r="E3390" s="1">
        <v>22</v>
      </c>
      <c r="F3390">
        <f t="shared" si="1165"/>
        <v>0</v>
      </c>
      <c r="G3390">
        <f t="shared" si="1166"/>
        <v>1</v>
      </c>
      <c r="H3390" s="4">
        <v>2.2999999999999998</v>
      </c>
      <c r="I3390" s="4">
        <v>1.6666666666666701</v>
      </c>
      <c r="L3390" s="18">
        <f t="shared" si="1167"/>
        <v>40</v>
      </c>
      <c r="M3390" s="18">
        <f t="shared" si="1168"/>
        <v>60</v>
      </c>
      <c r="N3390" s="18" t="e">
        <f t="shared" si="1169"/>
        <v>#DIV/0!</v>
      </c>
      <c r="O3390" s="18" t="e">
        <f t="shared" si="1170"/>
        <v>#DIV/0!</v>
      </c>
      <c r="P3390" s="4">
        <f t="shared" si="1171"/>
        <v>201011</v>
      </c>
      <c r="Q3390" s="23">
        <f t="shared" si="1172"/>
        <v>1.379999999999997</v>
      </c>
      <c r="R3390" s="23">
        <f t="shared" si="1173"/>
        <v>-2.2692307692307621</v>
      </c>
      <c r="S3390" s="22">
        <f t="shared" si="1174"/>
        <v>-0.88923076923076505</v>
      </c>
      <c r="T3390" s="5">
        <f t="shared" si="1175"/>
        <v>0.72463768115942184</v>
      </c>
      <c r="W3390" s="5">
        <f t="shared" si="1176"/>
        <v>-1</v>
      </c>
      <c r="X3390" s="4">
        <f t="shared" si="1177"/>
        <v>-1</v>
      </c>
      <c r="AE3390" s="4" t="e">
        <f t="shared" si="1178"/>
        <v>#DIV/0!</v>
      </c>
    </row>
    <row r="3391" spans="1:31" x14ac:dyDescent="0.25">
      <c r="A3391" s="9">
        <v>40489</v>
      </c>
      <c r="B3391" s="1" t="s">
        <v>43</v>
      </c>
      <c r="C3391" s="1" t="s">
        <v>51</v>
      </c>
      <c r="D3391" s="1">
        <v>26</v>
      </c>
      <c r="E3391" s="1">
        <v>10</v>
      </c>
      <c r="F3391">
        <f t="shared" si="1165"/>
        <v>1</v>
      </c>
      <c r="G3391">
        <f t="shared" si="1166"/>
        <v>0</v>
      </c>
      <c r="H3391" s="4">
        <v>1.4255319148936201</v>
      </c>
      <c r="I3391" s="4">
        <v>2.95</v>
      </c>
      <c r="L3391" s="18">
        <f t="shared" si="1167"/>
        <v>70</v>
      </c>
      <c r="M3391" s="18">
        <f t="shared" si="1168"/>
        <v>30</v>
      </c>
      <c r="N3391" s="18" t="e">
        <f t="shared" si="1169"/>
        <v>#DIV/0!</v>
      </c>
      <c r="O3391" s="18" t="e">
        <f t="shared" si="1170"/>
        <v>#DIV/0!</v>
      </c>
      <c r="P3391" s="4">
        <f t="shared" si="1171"/>
        <v>201011</v>
      </c>
      <c r="Q3391" s="23">
        <f t="shared" si="1172"/>
        <v>1.4255319148936201</v>
      </c>
      <c r="R3391" s="23">
        <f t="shared" si="1173"/>
        <v>-2.862820512820496</v>
      </c>
      <c r="S3391" s="22">
        <f t="shared" si="1174"/>
        <v>-1.4372885979268759</v>
      </c>
      <c r="T3391" s="5">
        <f t="shared" si="1175"/>
        <v>2.0694029850746225</v>
      </c>
      <c r="W3391" s="5">
        <f t="shared" si="1176"/>
        <v>0.42553191489362008</v>
      </c>
      <c r="X3391" s="4">
        <f t="shared" si="1177"/>
        <v>-1</v>
      </c>
      <c r="AE3391" s="4" t="e">
        <f t="shared" si="1178"/>
        <v>#DIV/0!</v>
      </c>
    </row>
    <row r="3392" spans="1:31" x14ac:dyDescent="0.25">
      <c r="A3392" s="9">
        <v>40489</v>
      </c>
      <c r="B3392" s="1" t="s">
        <v>41</v>
      </c>
      <c r="C3392" s="1" t="s">
        <v>39</v>
      </c>
      <c r="D3392" s="1">
        <v>27</v>
      </c>
      <c r="E3392" s="1">
        <v>21</v>
      </c>
      <c r="F3392">
        <f t="shared" si="1165"/>
        <v>1</v>
      </c>
      <c r="G3392">
        <f t="shared" si="1166"/>
        <v>0</v>
      </c>
      <c r="H3392" s="4">
        <v>1.2</v>
      </c>
      <c r="I3392" s="4">
        <v>5</v>
      </c>
      <c r="L3392" s="18">
        <f t="shared" si="1167"/>
        <v>80</v>
      </c>
      <c r="M3392" s="18">
        <f t="shared" si="1168"/>
        <v>20</v>
      </c>
      <c r="N3392" s="18" t="e">
        <f t="shared" si="1169"/>
        <v>#DIV/0!</v>
      </c>
      <c r="O3392" s="18" t="e">
        <f t="shared" si="1170"/>
        <v>#DIV/0!</v>
      </c>
      <c r="P3392" s="4">
        <f t="shared" si="1171"/>
        <v>201011</v>
      </c>
      <c r="Q3392" s="23">
        <f t="shared" si="1172"/>
        <v>1.2</v>
      </c>
      <c r="R3392" s="23">
        <f t="shared" si="1173"/>
        <v>-5.2500000000000009</v>
      </c>
      <c r="S3392" s="22">
        <f t="shared" si="1174"/>
        <v>-4.0500000000000007</v>
      </c>
      <c r="T3392" s="5">
        <f t="shared" si="1175"/>
        <v>4.166666666666667</v>
      </c>
      <c r="W3392" s="5">
        <f t="shared" si="1176"/>
        <v>0.19999999999999996</v>
      </c>
      <c r="X3392" s="4">
        <f t="shared" si="1177"/>
        <v>-1</v>
      </c>
      <c r="AE3392" s="4" t="e">
        <f t="shared" si="1178"/>
        <v>#DIV/0!</v>
      </c>
    </row>
    <row r="3393" spans="1:31" x14ac:dyDescent="0.25">
      <c r="A3393" s="9">
        <v>40483</v>
      </c>
      <c r="B3393" s="1" t="s">
        <v>36</v>
      </c>
      <c r="C3393" s="1" t="s">
        <v>47</v>
      </c>
      <c r="D3393" s="1">
        <v>30</v>
      </c>
      <c r="E3393" s="1">
        <v>17</v>
      </c>
      <c r="F3393">
        <f t="shared" si="1165"/>
        <v>1</v>
      </c>
      <c r="G3393">
        <f t="shared" si="1166"/>
        <v>0</v>
      </c>
      <c r="H3393" s="4">
        <v>1.4</v>
      </c>
      <c r="I3393" s="4">
        <v>3.1</v>
      </c>
      <c r="L3393" s="18">
        <f t="shared" si="1167"/>
        <v>70</v>
      </c>
      <c r="M3393" s="18">
        <f t="shared" si="1168"/>
        <v>30</v>
      </c>
      <c r="N3393" s="18" t="e">
        <f t="shared" si="1169"/>
        <v>#DIV/0!</v>
      </c>
      <c r="O3393" s="18" t="e">
        <f t="shared" si="1170"/>
        <v>#DIV/0!</v>
      </c>
      <c r="P3393" s="4">
        <f t="shared" si="1171"/>
        <v>201011</v>
      </c>
      <c r="Q3393" s="23">
        <f t="shared" si="1172"/>
        <v>1.4</v>
      </c>
      <c r="R3393" s="23">
        <f t="shared" si="1173"/>
        <v>-2.9761904761904767</v>
      </c>
      <c r="S3393" s="22">
        <f t="shared" si="1174"/>
        <v>-1.5761904761904768</v>
      </c>
      <c r="T3393" s="5">
        <f t="shared" si="1175"/>
        <v>2.2142857142857144</v>
      </c>
      <c r="W3393" s="5">
        <f t="shared" si="1176"/>
        <v>0.39999999999999991</v>
      </c>
      <c r="X3393" s="4">
        <f t="shared" si="1177"/>
        <v>-1</v>
      </c>
      <c r="AE3393" s="4" t="e">
        <f t="shared" si="1178"/>
        <v>#DIV/0!</v>
      </c>
    </row>
    <row r="3394" spans="1:31" x14ac:dyDescent="0.25">
      <c r="A3394" s="9">
        <v>40482</v>
      </c>
      <c r="B3394" s="1" t="s">
        <v>59</v>
      </c>
      <c r="C3394" s="1" t="s">
        <v>40</v>
      </c>
      <c r="D3394" s="1">
        <v>20</v>
      </c>
      <c r="E3394" s="1">
        <v>10</v>
      </c>
      <c r="F3394">
        <f t="shared" si="1165"/>
        <v>1</v>
      </c>
      <c r="G3394">
        <f t="shared" si="1166"/>
        <v>0</v>
      </c>
      <c r="H3394" s="4">
        <v>1.71428571428571</v>
      </c>
      <c r="I3394" s="4">
        <v>2.2000000000000002</v>
      </c>
      <c r="L3394" s="18">
        <f t="shared" si="1167"/>
        <v>50</v>
      </c>
      <c r="M3394" s="18">
        <f t="shared" si="1168"/>
        <v>45</v>
      </c>
      <c r="N3394" s="18" t="e">
        <f t="shared" si="1169"/>
        <v>#DIV/0!</v>
      </c>
      <c r="O3394" s="18" t="e">
        <f t="shared" si="1170"/>
        <v>#DIV/0!</v>
      </c>
      <c r="P3394" s="4">
        <f t="shared" si="1171"/>
        <v>201010</v>
      </c>
      <c r="Q3394" s="23">
        <f t="shared" si="1172"/>
        <v>1.71428571428571</v>
      </c>
      <c r="R3394" s="23">
        <f t="shared" si="1173"/>
        <v>-2.2333333333333414</v>
      </c>
      <c r="S3394" s="22">
        <f t="shared" si="1174"/>
        <v>-0.51904761904763141</v>
      </c>
      <c r="T3394" s="5">
        <f t="shared" si="1175"/>
        <v>1.2833333333333368</v>
      </c>
      <c r="W3394" s="5">
        <f t="shared" si="1176"/>
        <v>0.71428571428570997</v>
      </c>
      <c r="X3394" s="4">
        <f t="shared" si="1177"/>
        <v>-1</v>
      </c>
      <c r="AE3394" s="4" t="e">
        <f t="shared" si="1178"/>
        <v>#DIV/0!</v>
      </c>
    </row>
    <row r="3395" spans="1:31" x14ac:dyDescent="0.25">
      <c r="A3395" s="9">
        <v>40482</v>
      </c>
      <c r="B3395" s="1" t="s">
        <v>38</v>
      </c>
      <c r="C3395" s="1" t="s">
        <v>35</v>
      </c>
      <c r="D3395" s="1">
        <v>24</v>
      </c>
      <c r="E3395" s="1">
        <v>16</v>
      </c>
      <c r="F3395">
        <f t="shared" ref="F3395:F3458" si="1179">IF(D3395&gt;E3395,1,0)</f>
        <v>1</v>
      </c>
      <c r="G3395">
        <f t="shared" ref="G3395:G3458" si="1180">IF(E3395&gt;D3395,1,0)</f>
        <v>0</v>
      </c>
      <c r="H3395" s="4">
        <v>1.74074074074074</v>
      </c>
      <c r="I3395" s="4">
        <v>2.15</v>
      </c>
      <c r="L3395" s="18">
        <f t="shared" ref="L3395:L3458" si="1181">INT(100/H3395/10)*10</f>
        <v>50</v>
      </c>
      <c r="M3395" s="18">
        <f t="shared" ref="M3395:M3458" si="1182">INT(100/I3395/5)*5</f>
        <v>45</v>
      </c>
      <c r="N3395" s="18" t="e">
        <f t="shared" ref="N3395:N3458" si="1183">INT(100/J3395/5)*5</f>
        <v>#DIV/0!</v>
      </c>
      <c r="O3395" s="18" t="e">
        <f t="shared" ref="O3395:O3458" si="1184">INT(100/K3395/5)*5</f>
        <v>#DIV/0!</v>
      </c>
      <c r="P3395" s="4">
        <f t="shared" ref="P3395:P3458" si="1185">YEAR(A3395)*100+MONTH(A3395)</f>
        <v>201010</v>
      </c>
      <c r="Q3395" s="23">
        <f t="shared" ref="Q3395:Q3458" si="1186">IF(F3395=1,H3395,H3395/I3395)</f>
        <v>1.74074074074074</v>
      </c>
      <c r="R3395" s="23">
        <f t="shared" ref="R3395:R3458" si="1187">-1/(H3395-1)-1/(I3395-1)</f>
        <v>-2.2195652173913056</v>
      </c>
      <c r="S3395" s="22">
        <f t="shared" ref="S3395:S3458" si="1188">Q3395+R3395</f>
        <v>-0.4788244766505656</v>
      </c>
      <c r="T3395" s="5">
        <f t="shared" ref="T3395:T3458" si="1189">I3395/H3395</f>
        <v>1.2351063829787239</v>
      </c>
      <c r="W3395" s="5">
        <f t="shared" ref="W3395:W3458" si="1190">H3395*F3395-1</f>
        <v>0.74074074074074003</v>
      </c>
      <c r="X3395" s="4">
        <f t="shared" ref="X3395:X3458" si="1191">J3395*F3395-1</f>
        <v>-1</v>
      </c>
      <c r="AE3395" s="4" t="e">
        <f t="shared" ref="AE3395:AE3458" si="1192">(1/H3395-1/J3395)</f>
        <v>#DIV/0!</v>
      </c>
    </row>
    <row r="3396" spans="1:31" x14ac:dyDescent="0.25">
      <c r="A3396" s="9">
        <v>40482</v>
      </c>
      <c r="B3396" s="1" t="s">
        <v>64</v>
      </c>
      <c r="C3396" s="1" t="s">
        <v>50</v>
      </c>
      <c r="D3396" s="1">
        <v>33</v>
      </c>
      <c r="E3396" s="1">
        <v>25</v>
      </c>
      <c r="F3396">
        <f t="shared" si="1179"/>
        <v>1</v>
      </c>
      <c r="G3396">
        <f t="shared" si="1180"/>
        <v>0</v>
      </c>
      <c r="H3396" s="4">
        <v>1.40816326530612</v>
      </c>
      <c r="I3396" s="4">
        <v>3.05</v>
      </c>
      <c r="L3396" s="18">
        <f t="shared" si="1181"/>
        <v>70</v>
      </c>
      <c r="M3396" s="18">
        <f t="shared" si="1182"/>
        <v>30</v>
      </c>
      <c r="N3396" s="18" t="e">
        <f t="shared" si="1183"/>
        <v>#DIV/0!</v>
      </c>
      <c r="O3396" s="18" t="e">
        <f t="shared" si="1184"/>
        <v>#DIV/0!</v>
      </c>
      <c r="P3396" s="4">
        <f t="shared" si="1185"/>
        <v>201010</v>
      </c>
      <c r="Q3396" s="23">
        <f t="shared" si="1186"/>
        <v>1.40816326530612</v>
      </c>
      <c r="R3396" s="23">
        <f t="shared" si="1187"/>
        <v>-2.9378048780487949</v>
      </c>
      <c r="S3396" s="22">
        <f t="shared" si="1188"/>
        <v>-1.5296416127426748</v>
      </c>
      <c r="T3396" s="5">
        <f t="shared" si="1189"/>
        <v>2.1659420289855107</v>
      </c>
      <c r="W3396" s="5">
        <f t="shared" si="1190"/>
        <v>0.40816326530612002</v>
      </c>
      <c r="X3396" s="4">
        <f t="shared" si="1191"/>
        <v>-1</v>
      </c>
      <c r="AE3396" s="4" t="e">
        <f t="shared" si="1192"/>
        <v>#DIV/0!</v>
      </c>
    </row>
    <row r="3397" spans="1:31" x14ac:dyDescent="0.25">
      <c r="A3397" s="9">
        <v>40482</v>
      </c>
      <c r="B3397" s="1" t="s">
        <v>54</v>
      </c>
      <c r="C3397" s="1" t="s">
        <v>61</v>
      </c>
      <c r="D3397" s="1">
        <v>33</v>
      </c>
      <c r="E3397" s="1">
        <v>3</v>
      </c>
      <c r="F3397">
        <f t="shared" si="1179"/>
        <v>1</v>
      </c>
      <c r="G3397">
        <f t="shared" si="1180"/>
        <v>0</v>
      </c>
      <c r="H3397" s="4">
        <v>1.7692307692307701</v>
      </c>
      <c r="I3397" s="4">
        <v>2.1</v>
      </c>
      <c r="L3397" s="18">
        <f t="shared" si="1181"/>
        <v>50</v>
      </c>
      <c r="M3397" s="18">
        <f t="shared" si="1182"/>
        <v>45</v>
      </c>
      <c r="N3397" s="18" t="e">
        <f t="shared" si="1183"/>
        <v>#DIV/0!</v>
      </c>
      <c r="O3397" s="18" t="e">
        <f t="shared" si="1184"/>
        <v>#DIV/0!</v>
      </c>
      <c r="P3397" s="4">
        <f t="shared" si="1185"/>
        <v>201010</v>
      </c>
      <c r="Q3397" s="23">
        <f t="shared" si="1186"/>
        <v>1.7692307692307701</v>
      </c>
      <c r="R3397" s="23">
        <f t="shared" si="1187"/>
        <v>-2.2090909090909077</v>
      </c>
      <c r="S3397" s="22">
        <f t="shared" si="1188"/>
        <v>-0.43986013986013761</v>
      </c>
      <c r="T3397" s="5">
        <f t="shared" si="1189"/>
        <v>1.18695652173913</v>
      </c>
      <c r="W3397" s="5">
        <f t="shared" si="1190"/>
        <v>0.76923076923077005</v>
      </c>
      <c r="X3397" s="4">
        <f t="shared" si="1191"/>
        <v>-1</v>
      </c>
      <c r="AE3397" s="4" t="e">
        <f t="shared" si="1192"/>
        <v>#DIV/0!</v>
      </c>
    </row>
    <row r="3398" spans="1:31" x14ac:dyDescent="0.25">
      <c r="A3398" s="9">
        <v>40482</v>
      </c>
      <c r="B3398" s="1" t="s">
        <v>53</v>
      </c>
      <c r="C3398" s="1" t="s">
        <v>62</v>
      </c>
      <c r="D3398" s="1">
        <v>0</v>
      </c>
      <c r="E3398" s="1">
        <v>9</v>
      </c>
      <c r="F3398">
        <f t="shared" si="1179"/>
        <v>0</v>
      </c>
      <c r="G3398">
        <f t="shared" si="1180"/>
        <v>1</v>
      </c>
      <c r="H3398" s="4">
        <v>1.3508771929824599</v>
      </c>
      <c r="I3398" s="4">
        <v>3.45</v>
      </c>
      <c r="L3398" s="18">
        <f t="shared" si="1181"/>
        <v>70</v>
      </c>
      <c r="M3398" s="18">
        <f t="shared" si="1182"/>
        <v>25</v>
      </c>
      <c r="N3398" s="18" t="e">
        <f t="shared" si="1183"/>
        <v>#DIV/0!</v>
      </c>
      <c r="O3398" s="18" t="e">
        <f t="shared" si="1184"/>
        <v>#DIV/0!</v>
      </c>
      <c r="P3398" s="4">
        <f t="shared" si="1185"/>
        <v>201010</v>
      </c>
      <c r="Q3398" s="23">
        <f t="shared" si="1186"/>
        <v>0.39155860666158254</v>
      </c>
      <c r="R3398" s="23">
        <f t="shared" si="1187"/>
        <v>-3.2581632653060919</v>
      </c>
      <c r="S3398" s="22">
        <f t="shared" si="1188"/>
        <v>-2.8666046586445093</v>
      </c>
      <c r="T3398" s="5">
        <f t="shared" si="1189"/>
        <v>2.553896103896097</v>
      </c>
      <c r="W3398" s="5">
        <f t="shared" si="1190"/>
        <v>-1</v>
      </c>
      <c r="X3398" s="4">
        <f t="shared" si="1191"/>
        <v>-1</v>
      </c>
      <c r="AE3398" s="4" t="e">
        <f t="shared" si="1192"/>
        <v>#DIV/0!</v>
      </c>
    </row>
    <row r="3399" spans="1:31" x14ac:dyDescent="0.25">
      <c r="A3399" s="9">
        <v>40482</v>
      </c>
      <c r="B3399" s="1" t="s">
        <v>42</v>
      </c>
      <c r="C3399" s="1" t="s">
        <v>57</v>
      </c>
      <c r="D3399" s="1">
        <v>20</v>
      </c>
      <c r="E3399" s="1">
        <v>10</v>
      </c>
      <c r="F3399">
        <f t="shared" si="1179"/>
        <v>1</v>
      </c>
      <c r="G3399">
        <f t="shared" si="1180"/>
        <v>0</v>
      </c>
      <c r="H3399" s="4">
        <v>1.8</v>
      </c>
      <c r="I3399" s="4">
        <v>2.0499999999999998</v>
      </c>
      <c r="L3399" s="18">
        <f t="shared" si="1181"/>
        <v>50</v>
      </c>
      <c r="M3399" s="18">
        <f t="shared" si="1182"/>
        <v>45</v>
      </c>
      <c r="N3399" s="18" t="e">
        <f t="shared" si="1183"/>
        <v>#DIV/0!</v>
      </c>
      <c r="O3399" s="18" t="e">
        <f t="shared" si="1184"/>
        <v>#DIV/0!</v>
      </c>
      <c r="P3399" s="4">
        <f t="shared" si="1185"/>
        <v>201010</v>
      </c>
      <c r="Q3399" s="23">
        <f t="shared" si="1186"/>
        <v>1.8</v>
      </c>
      <c r="R3399" s="23">
        <f t="shared" si="1187"/>
        <v>-2.2023809523809526</v>
      </c>
      <c r="S3399" s="22">
        <f t="shared" si="1188"/>
        <v>-0.40238095238095251</v>
      </c>
      <c r="T3399" s="5">
        <f t="shared" si="1189"/>
        <v>1.1388888888888888</v>
      </c>
      <c r="W3399" s="5">
        <f t="shared" si="1190"/>
        <v>0.8</v>
      </c>
      <c r="X3399" s="4">
        <f t="shared" si="1191"/>
        <v>-1</v>
      </c>
      <c r="AE3399" s="4" t="e">
        <f t="shared" si="1192"/>
        <v>#DIV/0!</v>
      </c>
    </row>
    <row r="3400" spans="1:31" x14ac:dyDescent="0.25">
      <c r="A3400" s="9">
        <v>40482</v>
      </c>
      <c r="B3400" s="1" t="s">
        <v>52</v>
      </c>
      <c r="C3400" s="1" t="s">
        <v>60</v>
      </c>
      <c r="D3400" s="1">
        <v>28</v>
      </c>
      <c r="E3400" s="1">
        <v>18</v>
      </c>
      <c r="F3400">
        <f t="shared" si="1179"/>
        <v>1</v>
      </c>
      <c r="G3400">
        <f t="shared" si="1180"/>
        <v>0</v>
      </c>
      <c r="H3400" s="4">
        <v>1.4255319148936201</v>
      </c>
      <c r="I3400" s="4">
        <v>2.95</v>
      </c>
      <c r="L3400" s="18">
        <f t="shared" si="1181"/>
        <v>70</v>
      </c>
      <c r="M3400" s="18">
        <f t="shared" si="1182"/>
        <v>30</v>
      </c>
      <c r="N3400" s="18" t="e">
        <f t="shared" si="1183"/>
        <v>#DIV/0!</v>
      </c>
      <c r="O3400" s="18" t="e">
        <f t="shared" si="1184"/>
        <v>#DIV/0!</v>
      </c>
      <c r="P3400" s="4">
        <f t="shared" si="1185"/>
        <v>201010</v>
      </c>
      <c r="Q3400" s="23">
        <f t="shared" si="1186"/>
        <v>1.4255319148936201</v>
      </c>
      <c r="R3400" s="23">
        <f t="shared" si="1187"/>
        <v>-2.862820512820496</v>
      </c>
      <c r="S3400" s="22">
        <f t="shared" si="1188"/>
        <v>-1.4372885979268759</v>
      </c>
      <c r="T3400" s="5">
        <f t="shared" si="1189"/>
        <v>2.0694029850746225</v>
      </c>
      <c r="W3400" s="5">
        <f t="shared" si="1190"/>
        <v>0.42553191489362008</v>
      </c>
      <c r="X3400" s="4">
        <f t="shared" si="1191"/>
        <v>-1</v>
      </c>
      <c r="AE3400" s="4" t="e">
        <f t="shared" si="1192"/>
        <v>#DIV/0!</v>
      </c>
    </row>
    <row r="3401" spans="1:31" x14ac:dyDescent="0.25">
      <c r="A3401" s="9">
        <v>40482</v>
      </c>
      <c r="B3401" s="1" t="s">
        <v>49</v>
      </c>
      <c r="C3401" s="1" t="s">
        <v>46</v>
      </c>
      <c r="D3401" s="1">
        <v>13</v>
      </c>
      <c r="E3401" s="1">
        <v>10</v>
      </c>
      <c r="F3401">
        <f t="shared" si="1179"/>
        <v>1</v>
      </c>
      <c r="G3401">
        <f t="shared" si="1180"/>
        <v>0</v>
      </c>
      <c r="H3401" s="4">
        <v>1.3076923076923099</v>
      </c>
      <c r="I3401" s="4">
        <v>3.65</v>
      </c>
      <c r="L3401" s="18">
        <f t="shared" si="1181"/>
        <v>70</v>
      </c>
      <c r="M3401" s="18">
        <f t="shared" si="1182"/>
        <v>25</v>
      </c>
      <c r="N3401" s="18" t="e">
        <f t="shared" si="1183"/>
        <v>#DIV/0!</v>
      </c>
      <c r="O3401" s="18" t="e">
        <f t="shared" si="1184"/>
        <v>#DIV/0!</v>
      </c>
      <c r="P3401" s="4">
        <f t="shared" si="1185"/>
        <v>201010</v>
      </c>
      <c r="Q3401" s="23">
        <f t="shared" si="1186"/>
        <v>1.3076923076923099</v>
      </c>
      <c r="R3401" s="23">
        <f t="shared" si="1187"/>
        <v>-3.6273584905660141</v>
      </c>
      <c r="S3401" s="22">
        <f t="shared" si="1188"/>
        <v>-2.3196661828737044</v>
      </c>
      <c r="T3401" s="5">
        <f t="shared" si="1189"/>
        <v>2.7911764705882303</v>
      </c>
      <c r="W3401" s="5">
        <f t="shared" si="1190"/>
        <v>0.30769230769230993</v>
      </c>
      <c r="X3401" s="4">
        <f t="shared" si="1191"/>
        <v>-1</v>
      </c>
      <c r="AE3401" s="4" t="e">
        <f t="shared" si="1192"/>
        <v>#DIV/0!</v>
      </c>
    </row>
    <row r="3402" spans="1:31" x14ac:dyDescent="0.25">
      <c r="A3402" s="9">
        <v>40482</v>
      </c>
      <c r="B3402" s="1" t="s">
        <v>33</v>
      </c>
      <c r="C3402" s="1" t="s">
        <v>48</v>
      </c>
      <c r="D3402" s="1">
        <v>37</v>
      </c>
      <c r="E3402" s="1">
        <v>25</v>
      </c>
      <c r="F3402">
        <f t="shared" si="1179"/>
        <v>1</v>
      </c>
      <c r="G3402">
        <f t="shared" si="1180"/>
        <v>0</v>
      </c>
      <c r="H3402" s="4">
        <v>1.68965517241379</v>
      </c>
      <c r="I3402" s="4">
        <v>2.25</v>
      </c>
      <c r="L3402" s="18">
        <f t="shared" si="1181"/>
        <v>50</v>
      </c>
      <c r="M3402" s="18">
        <f t="shared" si="1182"/>
        <v>40</v>
      </c>
      <c r="N3402" s="18" t="e">
        <f t="shared" si="1183"/>
        <v>#DIV/0!</v>
      </c>
      <c r="O3402" s="18" t="e">
        <f t="shared" si="1184"/>
        <v>#DIV/0!</v>
      </c>
      <c r="P3402" s="4">
        <f t="shared" si="1185"/>
        <v>201010</v>
      </c>
      <c r="Q3402" s="23">
        <f t="shared" si="1186"/>
        <v>1.68965517241379</v>
      </c>
      <c r="R3402" s="23">
        <f t="shared" si="1187"/>
        <v>-2.2500000000000062</v>
      </c>
      <c r="S3402" s="22">
        <f t="shared" si="1188"/>
        <v>-0.56034482758621618</v>
      </c>
      <c r="T3402" s="5">
        <f t="shared" si="1189"/>
        <v>1.3316326530612268</v>
      </c>
      <c r="W3402" s="5">
        <f t="shared" si="1190"/>
        <v>0.68965517241379004</v>
      </c>
      <c r="X3402" s="4">
        <f t="shared" si="1191"/>
        <v>-1</v>
      </c>
      <c r="AE3402" s="4" t="e">
        <f t="shared" si="1192"/>
        <v>#DIV/0!</v>
      </c>
    </row>
    <row r="3403" spans="1:31" x14ac:dyDescent="0.25">
      <c r="A3403" s="9">
        <v>40482</v>
      </c>
      <c r="B3403" s="1" t="s">
        <v>37</v>
      </c>
      <c r="C3403" s="1" t="s">
        <v>56</v>
      </c>
      <c r="D3403" s="1">
        <v>17</v>
      </c>
      <c r="E3403" s="1">
        <v>35</v>
      </c>
      <c r="F3403">
        <f t="shared" si="1179"/>
        <v>0</v>
      </c>
      <c r="G3403">
        <f t="shared" si="1180"/>
        <v>1</v>
      </c>
      <c r="H3403" s="4">
        <v>1.3333333333333299</v>
      </c>
      <c r="I3403" s="4">
        <v>3.5</v>
      </c>
      <c r="L3403" s="18">
        <f t="shared" si="1181"/>
        <v>70</v>
      </c>
      <c r="M3403" s="18">
        <f t="shared" si="1182"/>
        <v>25</v>
      </c>
      <c r="N3403" s="18" t="e">
        <f t="shared" si="1183"/>
        <v>#DIV/0!</v>
      </c>
      <c r="O3403" s="18" t="e">
        <f t="shared" si="1184"/>
        <v>#DIV/0!</v>
      </c>
      <c r="P3403" s="4">
        <f t="shared" si="1185"/>
        <v>201010</v>
      </c>
      <c r="Q3403" s="23">
        <f t="shared" si="1186"/>
        <v>0.38095238095237999</v>
      </c>
      <c r="R3403" s="23">
        <f t="shared" si="1187"/>
        <v>-3.4000000000000306</v>
      </c>
      <c r="S3403" s="22">
        <f t="shared" si="1188"/>
        <v>-3.0190476190476505</v>
      </c>
      <c r="T3403" s="5">
        <f t="shared" si="1189"/>
        <v>2.6250000000000067</v>
      </c>
      <c r="W3403" s="5">
        <f t="shared" si="1190"/>
        <v>-1</v>
      </c>
      <c r="X3403" s="4">
        <f t="shared" si="1191"/>
        <v>-1</v>
      </c>
      <c r="AE3403" s="4" t="e">
        <f t="shared" si="1192"/>
        <v>#DIV/0!</v>
      </c>
    </row>
    <row r="3404" spans="1:31" x14ac:dyDescent="0.25">
      <c r="A3404" s="9">
        <v>40482</v>
      </c>
      <c r="B3404" s="1" t="s">
        <v>44</v>
      </c>
      <c r="C3404" s="1" t="s">
        <v>51</v>
      </c>
      <c r="D3404" s="1">
        <v>14</v>
      </c>
      <c r="E3404" s="1">
        <v>22</v>
      </c>
      <c r="F3404">
        <f t="shared" si="1179"/>
        <v>0</v>
      </c>
      <c r="G3404">
        <f t="shared" si="1180"/>
        <v>1</v>
      </c>
      <c r="H3404" s="4">
        <v>1.9090909090909101</v>
      </c>
      <c r="I3404" s="4">
        <v>1.9090909090909101</v>
      </c>
      <c r="L3404" s="18">
        <f t="shared" si="1181"/>
        <v>50</v>
      </c>
      <c r="M3404" s="18">
        <f t="shared" si="1182"/>
        <v>50</v>
      </c>
      <c r="N3404" s="18" t="e">
        <f t="shared" si="1183"/>
        <v>#DIV/0!</v>
      </c>
      <c r="O3404" s="18" t="e">
        <f t="shared" si="1184"/>
        <v>#DIV/0!</v>
      </c>
      <c r="P3404" s="4">
        <f t="shared" si="1185"/>
        <v>201010</v>
      </c>
      <c r="Q3404" s="23">
        <f t="shared" si="1186"/>
        <v>1</v>
      </c>
      <c r="R3404" s="23">
        <f t="shared" si="1187"/>
        <v>-2.1999999999999975</v>
      </c>
      <c r="S3404" s="22">
        <f t="shared" si="1188"/>
        <v>-1.1999999999999975</v>
      </c>
      <c r="T3404" s="5">
        <f t="shared" si="1189"/>
        <v>1</v>
      </c>
      <c r="W3404" s="5">
        <f t="shared" si="1190"/>
        <v>-1</v>
      </c>
      <c r="X3404" s="4">
        <f t="shared" si="1191"/>
        <v>-1</v>
      </c>
      <c r="AE3404" s="4" t="e">
        <f t="shared" si="1192"/>
        <v>#DIV/0!</v>
      </c>
    </row>
    <row r="3405" spans="1:31" x14ac:dyDescent="0.25">
      <c r="A3405" s="9">
        <v>40482</v>
      </c>
      <c r="B3405" s="1" t="s">
        <v>63</v>
      </c>
      <c r="C3405" s="1" t="s">
        <v>39</v>
      </c>
      <c r="D3405" s="1">
        <v>35</v>
      </c>
      <c r="E3405" s="1">
        <v>38</v>
      </c>
      <c r="F3405">
        <f t="shared" si="1179"/>
        <v>0</v>
      </c>
      <c r="G3405">
        <f t="shared" si="1180"/>
        <v>1</v>
      </c>
      <c r="H3405" s="4">
        <v>1.5882352941176499</v>
      </c>
      <c r="I3405" s="4">
        <v>2.5</v>
      </c>
      <c r="L3405" s="18">
        <f t="shared" si="1181"/>
        <v>60</v>
      </c>
      <c r="M3405" s="18">
        <f t="shared" si="1182"/>
        <v>40</v>
      </c>
      <c r="N3405" s="18" t="e">
        <f t="shared" si="1183"/>
        <v>#DIV/0!</v>
      </c>
      <c r="O3405" s="18" t="e">
        <f t="shared" si="1184"/>
        <v>#DIV/0!</v>
      </c>
      <c r="P3405" s="4">
        <f t="shared" si="1185"/>
        <v>201010</v>
      </c>
      <c r="Q3405" s="23">
        <f t="shared" si="1186"/>
        <v>0.6352941176470599</v>
      </c>
      <c r="R3405" s="23">
        <f t="shared" si="1187"/>
        <v>-2.3666666666666587</v>
      </c>
      <c r="S3405" s="22">
        <f t="shared" si="1188"/>
        <v>-1.7313725490195988</v>
      </c>
      <c r="T3405" s="5">
        <f t="shared" si="1189"/>
        <v>1.5740740740740713</v>
      </c>
      <c r="W3405" s="5">
        <f t="shared" si="1190"/>
        <v>-1</v>
      </c>
      <c r="X3405" s="4">
        <f t="shared" si="1191"/>
        <v>-1</v>
      </c>
      <c r="AE3405" s="4" t="e">
        <f t="shared" si="1192"/>
        <v>#DIV/0!</v>
      </c>
    </row>
    <row r="3406" spans="1:31" x14ac:dyDescent="0.25">
      <c r="A3406" s="9">
        <v>40476</v>
      </c>
      <c r="B3406" s="1" t="s">
        <v>37</v>
      </c>
      <c r="C3406" s="1" t="s">
        <v>34</v>
      </c>
      <c r="D3406" s="1">
        <v>35</v>
      </c>
      <c r="E3406" s="1">
        <v>41</v>
      </c>
      <c r="F3406">
        <f t="shared" si="1179"/>
        <v>0</v>
      </c>
      <c r="G3406">
        <f t="shared" si="1180"/>
        <v>1</v>
      </c>
      <c r="H3406" s="4">
        <v>1.5405405405405399</v>
      </c>
      <c r="I3406" s="4">
        <v>2.65</v>
      </c>
      <c r="L3406" s="18">
        <f t="shared" si="1181"/>
        <v>60</v>
      </c>
      <c r="M3406" s="18">
        <f t="shared" si="1182"/>
        <v>35</v>
      </c>
      <c r="N3406" s="18" t="e">
        <f t="shared" si="1183"/>
        <v>#DIV/0!</v>
      </c>
      <c r="O3406" s="18" t="e">
        <f t="shared" si="1184"/>
        <v>#DIV/0!</v>
      </c>
      <c r="P3406" s="4">
        <f t="shared" si="1185"/>
        <v>201010</v>
      </c>
      <c r="Q3406" s="23">
        <f t="shared" si="1186"/>
        <v>0.58133605303416602</v>
      </c>
      <c r="R3406" s="23">
        <f t="shared" si="1187"/>
        <v>-2.4560606060606083</v>
      </c>
      <c r="S3406" s="22">
        <f t="shared" si="1188"/>
        <v>-1.8747245530264423</v>
      </c>
      <c r="T3406" s="5">
        <f t="shared" si="1189"/>
        <v>1.7201754385964918</v>
      </c>
      <c r="W3406" s="5">
        <f t="shared" si="1190"/>
        <v>-1</v>
      </c>
      <c r="X3406" s="4">
        <f t="shared" si="1191"/>
        <v>-1</v>
      </c>
      <c r="AE3406" s="4" t="e">
        <f t="shared" si="1192"/>
        <v>#DIV/0!</v>
      </c>
    </row>
    <row r="3407" spans="1:31" x14ac:dyDescent="0.25">
      <c r="A3407" s="9">
        <v>40475</v>
      </c>
      <c r="B3407" s="1" t="s">
        <v>50</v>
      </c>
      <c r="C3407" s="1" t="s">
        <v>55</v>
      </c>
      <c r="D3407" s="1">
        <v>37</v>
      </c>
      <c r="E3407" s="1">
        <v>19</v>
      </c>
      <c r="F3407">
        <f t="shared" si="1179"/>
        <v>1</v>
      </c>
      <c r="G3407">
        <f t="shared" si="1180"/>
        <v>0</v>
      </c>
      <c r="H3407" s="4">
        <v>1.68965517241379</v>
      </c>
      <c r="I3407" s="4">
        <v>2.25</v>
      </c>
      <c r="L3407" s="18">
        <f t="shared" si="1181"/>
        <v>50</v>
      </c>
      <c r="M3407" s="18">
        <f t="shared" si="1182"/>
        <v>40</v>
      </c>
      <c r="N3407" s="18" t="e">
        <f t="shared" si="1183"/>
        <v>#DIV/0!</v>
      </c>
      <c r="O3407" s="18" t="e">
        <f t="shared" si="1184"/>
        <v>#DIV/0!</v>
      </c>
      <c r="P3407" s="4">
        <f t="shared" si="1185"/>
        <v>201010</v>
      </c>
      <c r="Q3407" s="23">
        <f t="shared" si="1186"/>
        <v>1.68965517241379</v>
      </c>
      <c r="R3407" s="23">
        <f t="shared" si="1187"/>
        <v>-2.2500000000000062</v>
      </c>
      <c r="S3407" s="22">
        <f t="shared" si="1188"/>
        <v>-0.56034482758621618</v>
      </c>
      <c r="T3407" s="5">
        <f t="shared" si="1189"/>
        <v>1.3316326530612268</v>
      </c>
      <c r="W3407" s="5">
        <f t="shared" si="1190"/>
        <v>0.68965517241379004</v>
      </c>
      <c r="X3407" s="4">
        <f t="shared" si="1191"/>
        <v>-1</v>
      </c>
      <c r="AE3407" s="4" t="e">
        <f t="shared" si="1192"/>
        <v>#DIV/0!</v>
      </c>
    </row>
    <row r="3408" spans="1:31" x14ac:dyDescent="0.25">
      <c r="A3408" s="9">
        <v>40475</v>
      </c>
      <c r="B3408" s="1" t="s">
        <v>39</v>
      </c>
      <c r="C3408" s="1" t="s">
        <v>59</v>
      </c>
      <c r="D3408" s="1">
        <v>18</v>
      </c>
      <c r="E3408" s="1">
        <v>17</v>
      </c>
      <c r="F3408">
        <f t="shared" si="1179"/>
        <v>1</v>
      </c>
      <c r="G3408">
        <f t="shared" si="1180"/>
        <v>0</v>
      </c>
      <c r="H3408" s="4">
        <v>1.60606060606061</v>
      </c>
      <c r="I3408" s="4">
        <v>2.4500000000000002</v>
      </c>
      <c r="L3408" s="18">
        <f t="shared" si="1181"/>
        <v>60</v>
      </c>
      <c r="M3408" s="18">
        <f t="shared" si="1182"/>
        <v>40</v>
      </c>
      <c r="N3408" s="18" t="e">
        <f t="shared" si="1183"/>
        <v>#DIV/0!</v>
      </c>
      <c r="O3408" s="18" t="e">
        <f t="shared" si="1184"/>
        <v>#DIV/0!</v>
      </c>
      <c r="P3408" s="4">
        <f t="shared" si="1185"/>
        <v>201010</v>
      </c>
      <c r="Q3408" s="23">
        <f t="shared" si="1186"/>
        <v>1.60606060606061</v>
      </c>
      <c r="R3408" s="23">
        <f t="shared" si="1187"/>
        <v>-2.3396551724137824</v>
      </c>
      <c r="S3408" s="22">
        <f t="shared" si="1188"/>
        <v>-0.73359456635317244</v>
      </c>
      <c r="T3408" s="5">
        <f t="shared" si="1189"/>
        <v>1.5254716981132039</v>
      </c>
      <c r="W3408" s="5">
        <f t="shared" si="1190"/>
        <v>0.60606060606060996</v>
      </c>
      <c r="X3408" s="4">
        <f t="shared" si="1191"/>
        <v>-1</v>
      </c>
      <c r="AE3408" s="4" t="e">
        <f t="shared" si="1192"/>
        <v>#DIV/0!</v>
      </c>
    </row>
    <row r="3409" spans="1:31" x14ac:dyDescent="0.25">
      <c r="A3409" s="9">
        <v>40475</v>
      </c>
      <c r="B3409" s="1" t="s">
        <v>61</v>
      </c>
      <c r="C3409" s="1" t="s">
        <v>63</v>
      </c>
      <c r="D3409" s="1">
        <v>22</v>
      </c>
      <c r="E3409" s="1">
        <v>10</v>
      </c>
      <c r="F3409">
        <f t="shared" si="1179"/>
        <v>1</v>
      </c>
      <c r="G3409">
        <f t="shared" si="1180"/>
        <v>0</v>
      </c>
      <c r="H3409" s="4">
        <v>1.3333333333333299</v>
      </c>
      <c r="I3409" s="4">
        <v>3.5</v>
      </c>
      <c r="L3409" s="18">
        <f t="shared" si="1181"/>
        <v>70</v>
      </c>
      <c r="M3409" s="18">
        <f t="shared" si="1182"/>
        <v>25</v>
      </c>
      <c r="N3409" s="18" t="e">
        <f t="shared" si="1183"/>
        <v>#DIV/0!</v>
      </c>
      <c r="O3409" s="18" t="e">
        <f t="shared" si="1184"/>
        <v>#DIV/0!</v>
      </c>
      <c r="P3409" s="4">
        <f t="shared" si="1185"/>
        <v>201010</v>
      </c>
      <c r="Q3409" s="23">
        <f t="shared" si="1186"/>
        <v>1.3333333333333299</v>
      </c>
      <c r="R3409" s="23">
        <f t="shared" si="1187"/>
        <v>-3.4000000000000306</v>
      </c>
      <c r="S3409" s="22">
        <f t="shared" si="1188"/>
        <v>-2.0666666666667006</v>
      </c>
      <c r="T3409" s="5">
        <f t="shared" si="1189"/>
        <v>2.6250000000000067</v>
      </c>
      <c r="W3409" s="5">
        <f t="shared" si="1190"/>
        <v>0.33333333333332993</v>
      </c>
      <c r="X3409" s="4">
        <f t="shared" si="1191"/>
        <v>-1</v>
      </c>
      <c r="AE3409" s="4" t="e">
        <f t="shared" si="1192"/>
        <v>#DIV/0!</v>
      </c>
    </row>
    <row r="3410" spans="1:31" x14ac:dyDescent="0.25">
      <c r="A3410" s="9">
        <v>40475</v>
      </c>
      <c r="B3410" s="1" t="s">
        <v>64</v>
      </c>
      <c r="C3410" s="1" t="s">
        <v>52</v>
      </c>
      <c r="D3410" s="1">
        <v>20</v>
      </c>
      <c r="E3410" s="1">
        <v>23</v>
      </c>
      <c r="F3410">
        <f t="shared" si="1179"/>
        <v>0</v>
      </c>
      <c r="G3410">
        <f t="shared" si="1180"/>
        <v>1</v>
      </c>
      <c r="H3410" s="4">
        <v>1.74074074074074</v>
      </c>
      <c r="I3410" s="4">
        <v>2.15</v>
      </c>
      <c r="L3410" s="18">
        <f t="shared" si="1181"/>
        <v>50</v>
      </c>
      <c r="M3410" s="18">
        <f t="shared" si="1182"/>
        <v>45</v>
      </c>
      <c r="N3410" s="18" t="e">
        <f t="shared" si="1183"/>
        <v>#DIV/0!</v>
      </c>
      <c r="O3410" s="18" t="e">
        <f t="shared" si="1184"/>
        <v>#DIV/0!</v>
      </c>
      <c r="P3410" s="4">
        <f t="shared" si="1185"/>
        <v>201010</v>
      </c>
      <c r="Q3410" s="23">
        <f t="shared" si="1186"/>
        <v>0.80964685615848375</v>
      </c>
      <c r="R3410" s="23">
        <f t="shared" si="1187"/>
        <v>-2.2195652173913056</v>
      </c>
      <c r="S3410" s="22">
        <f t="shared" si="1188"/>
        <v>-1.4099183612328219</v>
      </c>
      <c r="T3410" s="5">
        <f t="shared" si="1189"/>
        <v>1.2351063829787239</v>
      </c>
      <c r="W3410" s="5">
        <f t="shared" si="1190"/>
        <v>-1</v>
      </c>
      <c r="X3410" s="4">
        <f t="shared" si="1191"/>
        <v>-1</v>
      </c>
      <c r="AE3410" s="4" t="e">
        <f t="shared" si="1192"/>
        <v>#DIV/0!</v>
      </c>
    </row>
    <row r="3411" spans="1:31" x14ac:dyDescent="0.25">
      <c r="A3411" s="9">
        <v>40475</v>
      </c>
      <c r="B3411" s="1" t="s">
        <v>42</v>
      </c>
      <c r="C3411" s="1" t="s">
        <v>58</v>
      </c>
      <c r="D3411" s="1">
        <v>17</v>
      </c>
      <c r="E3411" s="1">
        <v>30</v>
      </c>
      <c r="F3411">
        <f t="shared" si="1179"/>
        <v>0</v>
      </c>
      <c r="G3411">
        <f t="shared" si="1180"/>
        <v>1</v>
      </c>
      <c r="H3411" s="4">
        <v>1.13793103448276</v>
      </c>
      <c r="I3411" s="4">
        <v>6.25</v>
      </c>
      <c r="L3411" s="18">
        <f t="shared" si="1181"/>
        <v>80</v>
      </c>
      <c r="M3411" s="18">
        <f t="shared" si="1182"/>
        <v>15</v>
      </c>
      <c r="N3411" s="18" t="e">
        <f t="shared" si="1183"/>
        <v>#DIV/0!</v>
      </c>
      <c r="O3411" s="18" t="e">
        <f t="shared" si="1184"/>
        <v>#DIV/0!</v>
      </c>
      <c r="P3411" s="4">
        <f t="shared" si="1185"/>
        <v>201010</v>
      </c>
      <c r="Q3411" s="23">
        <f t="shared" si="1186"/>
        <v>0.18206896551724161</v>
      </c>
      <c r="R3411" s="23">
        <f t="shared" si="1187"/>
        <v>-7.4404761904761179</v>
      </c>
      <c r="S3411" s="22">
        <f t="shared" si="1188"/>
        <v>-7.2584072249588765</v>
      </c>
      <c r="T3411" s="5">
        <f t="shared" si="1189"/>
        <v>5.492424242424236</v>
      </c>
      <c r="W3411" s="5">
        <f t="shared" si="1190"/>
        <v>-1</v>
      </c>
      <c r="X3411" s="4">
        <f t="shared" si="1191"/>
        <v>-1</v>
      </c>
      <c r="AE3411" s="4" t="e">
        <f t="shared" si="1192"/>
        <v>#DIV/0!</v>
      </c>
    </row>
    <row r="3412" spans="1:31" x14ac:dyDescent="0.25">
      <c r="A3412" s="9">
        <v>40475</v>
      </c>
      <c r="B3412" s="1" t="s">
        <v>51</v>
      </c>
      <c r="C3412" s="1" t="s">
        <v>57</v>
      </c>
      <c r="D3412" s="1">
        <v>22</v>
      </c>
      <c r="E3412" s="1">
        <v>23</v>
      </c>
      <c r="F3412">
        <f t="shared" si="1179"/>
        <v>0</v>
      </c>
      <c r="G3412">
        <f t="shared" si="1180"/>
        <v>1</v>
      </c>
      <c r="H3412" s="4">
        <v>2.2999999999999998</v>
      </c>
      <c r="I3412" s="4">
        <v>1.6666666666666701</v>
      </c>
      <c r="L3412" s="18">
        <f t="shared" si="1181"/>
        <v>40</v>
      </c>
      <c r="M3412" s="18">
        <f t="shared" si="1182"/>
        <v>60</v>
      </c>
      <c r="N3412" s="18" t="e">
        <f t="shared" si="1183"/>
        <v>#DIV/0!</v>
      </c>
      <c r="O3412" s="18" t="e">
        <f t="shared" si="1184"/>
        <v>#DIV/0!</v>
      </c>
      <c r="P3412" s="4">
        <f t="shared" si="1185"/>
        <v>201010</v>
      </c>
      <c r="Q3412" s="23">
        <f t="shared" si="1186"/>
        <v>1.379999999999997</v>
      </c>
      <c r="R3412" s="23">
        <f t="shared" si="1187"/>
        <v>-2.2692307692307621</v>
      </c>
      <c r="S3412" s="22">
        <f t="shared" si="1188"/>
        <v>-0.88923076923076505</v>
      </c>
      <c r="T3412" s="5">
        <f t="shared" si="1189"/>
        <v>0.72463768115942184</v>
      </c>
      <c r="W3412" s="5">
        <f t="shared" si="1190"/>
        <v>-1</v>
      </c>
      <c r="X3412" s="4">
        <f t="shared" si="1191"/>
        <v>-1</v>
      </c>
      <c r="AE3412" s="4" t="e">
        <f t="shared" si="1192"/>
        <v>#DIV/0!</v>
      </c>
    </row>
    <row r="3413" spans="1:31" x14ac:dyDescent="0.25">
      <c r="A3413" s="9">
        <v>40475</v>
      </c>
      <c r="B3413" s="1" t="s">
        <v>49</v>
      </c>
      <c r="C3413" s="1" t="s">
        <v>56</v>
      </c>
      <c r="D3413" s="1">
        <v>42</v>
      </c>
      <c r="E3413" s="1">
        <v>20</v>
      </c>
      <c r="F3413">
        <f t="shared" si="1179"/>
        <v>1</v>
      </c>
      <c r="G3413">
        <f t="shared" si="1180"/>
        <v>0</v>
      </c>
      <c r="H3413" s="4">
        <v>1.2325581395348799</v>
      </c>
      <c r="I3413" s="4">
        <v>4.4000000000000004</v>
      </c>
      <c r="L3413" s="18">
        <f t="shared" si="1181"/>
        <v>80</v>
      </c>
      <c r="M3413" s="18">
        <f t="shared" si="1182"/>
        <v>20</v>
      </c>
      <c r="N3413" s="18" t="e">
        <f t="shared" si="1183"/>
        <v>#DIV/0!</v>
      </c>
      <c r="O3413" s="18" t="e">
        <f t="shared" si="1184"/>
        <v>#DIV/0!</v>
      </c>
      <c r="P3413" s="4">
        <f t="shared" si="1185"/>
        <v>201010</v>
      </c>
      <c r="Q3413" s="23">
        <f t="shared" si="1186"/>
        <v>1.2325581395348799</v>
      </c>
      <c r="R3413" s="23">
        <f t="shared" si="1187"/>
        <v>-4.5941176470588934</v>
      </c>
      <c r="S3413" s="22">
        <f t="shared" si="1188"/>
        <v>-3.3615595075240137</v>
      </c>
      <c r="T3413" s="5">
        <f t="shared" si="1189"/>
        <v>3.5698113207547282</v>
      </c>
      <c r="W3413" s="5">
        <f t="shared" si="1190"/>
        <v>0.23255813953487992</v>
      </c>
      <c r="X3413" s="4">
        <f t="shared" si="1191"/>
        <v>-1</v>
      </c>
      <c r="AE3413" s="4" t="e">
        <f t="shared" si="1192"/>
        <v>#DIV/0!</v>
      </c>
    </row>
    <row r="3414" spans="1:31" x14ac:dyDescent="0.25">
      <c r="A3414" s="9">
        <v>40475</v>
      </c>
      <c r="B3414" s="1" t="s">
        <v>62</v>
      </c>
      <c r="C3414" s="1" t="s">
        <v>60</v>
      </c>
      <c r="D3414" s="1">
        <v>28</v>
      </c>
      <c r="E3414" s="1">
        <v>24</v>
      </c>
      <c r="F3414">
        <f t="shared" si="1179"/>
        <v>1</v>
      </c>
      <c r="G3414">
        <f t="shared" si="1180"/>
        <v>0</v>
      </c>
      <c r="H3414" s="4">
        <v>1.71428571428571</v>
      </c>
      <c r="I3414" s="4">
        <v>2.2000000000000002</v>
      </c>
      <c r="L3414" s="18">
        <f t="shared" si="1181"/>
        <v>50</v>
      </c>
      <c r="M3414" s="18">
        <f t="shared" si="1182"/>
        <v>45</v>
      </c>
      <c r="N3414" s="18" t="e">
        <f t="shared" si="1183"/>
        <v>#DIV/0!</v>
      </c>
      <c r="O3414" s="18" t="e">
        <f t="shared" si="1184"/>
        <v>#DIV/0!</v>
      </c>
      <c r="P3414" s="4">
        <f t="shared" si="1185"/>
        <v>201010</v>
      </c>
      <c r="Q3414" s="23">
        <f t="shared" si="1186"/>
        <v>1.71428571428571</v>
      </c>
      <c r="R3414" s="23">
        <f t="shared" si="1187"/>
        <v>-2.2333333333333414</v>
      </c>
      <c r="S3414" s="22">
        <f t="shared" si="1188"/>
        <v>-0.51904761904763141</v>
      </c>
      <c r="T3414" s="5">
        <f t="shared" si="1189"/>
        <v>1.2833333333333368</v>
      </c>
      <c r="W3414" s="5">
        <f t="shared" si="1190"/>
        <v>0.71428571428570997</v>
      </c>
      <c r="X3414" s="4">
        <f t="shared" si="1191"/>
        <v>-1</v>
      </c>
      <c r="AE3414" s="4" t="e">
        <f t="shared" si="1192"/>
        <v>#DIV/0!</v>
      </c>
    </row>
    <row r="3415" spans="1:31" x14ac:dyDescent="0.25">
      <c r="A3415" s="9">
        <v>40475</v>
      </c>
      <c r="B3415" s="1" t="s">
        <v>35</v>
      </c>
      <c r="C3415" s="1" t="s">
        <v>54</v>
      </c>
      <c r="D3415" s="1">
        <v>14</v>
      </c>
      <c r="E3415" s="1">
        <v>59</v>
      </c>
      <c r="F3415">
        <f t="shared" si="1179"/>
        <v>0</v>
      </c>
      <c r="G3415">
        <f t="shared" si="1180"/>
        <v>1</v>
      </c>
      <c r="H3415" s="4">
        <v>1.3030303030303001</v>
      </c>
      <c r="I3415" s="4">
        <v>3.7</v>
      </c>
      <c r="L3415" s="18">
        <f t="shared" si="1181"/>
        <v>70</v>
      </c>
      <c r="M3415" s="18">
        <f t="shared" si="1182"/>
        <v>25</v>
      </c>
      <c r="N3415" s="18" t="e">
        <f t="shared" si="1183"/>
        <v>#DIV/0!</v>
      </c>
      <c r="O3415" s="18" t="e">
        <f t="shared" si="1184"/>
        <v>#DIV/0!</v>
      </c>
      <c r="P3415" s="4">
        <f t="shared" si="1185"/>
        <v>201010</v>
      </c>
      <c r="Q3415" s="23">
        <f t="shared" si="1186"/>
        <v>0.35217035217035136</v>
      </c>
      <c r="R3415" s="23">
        <f t="shared" si="1187"/>
        <v>-3.670370370370402</v>
      </c>
      <c r="S3415" s="22">
        <f t="shared" si="1188"/>
        <v>-3.3182000182000508</v>
      </c>
      <c r="T3415" s="5">
        <f t="shared" si="1189"/>
        <v>2.8395348837209369</v>
      </c>
      <c r="W3415" s="5">
        <f t="shared" si="1190"/>
        <v>-1</v>
      </c>
      <c r="X3415" s="4">
        <f t="shared" si="1191"/>
        <v>-1</v>
      </c>
      <c r="AE3415" s="4" t="e">
        <f t="shared" si="1192"/>
        <v>#DIV/0!</v>
      </c>
    </row>
    <row r="3416" spans="1:31" x14ac:dyDescent="0.25">
      <c r="A3416" s="9">
        <v>40475</v>
      </c>
      <c r="B3416" s="1" t="s">
        <v>45</v>
      </c>
      <c r="C3416" s="1" t="s">
        <v>48</v>
      </c>
      <c r="D3416" s="1">
        <v>14</v>
      </c>
      <c r="E3416" s="1">
        <v>17</v>
      </c>
      <c r="F3416">
        <f t="shared" si="1179"/>
        <v>0</v>
      </c>
      <c r="G3416">
        <f t="shared" si="1180"/>
        <v>1</v>
      </c>
      <c r="H3416" s="4">
        <v>1.625</v>
      </c>
      <c r="I3416" s="4">
        <v>2.4</v>
      </c>
      <c r="L3416" s="18">
        <f t="shared" si="1181"/>
        <v>60</v>
      </c>
      <c r="M3416" s="18">
        <f t="shared" si="1182"/>
        <v>40</v>
      </c>
      <c r="N3416" s="18" t="e">
        <f t="shared" si="1183"/>
        <v>#DIV/0!</v>
      </c>
      <c r="O3416" s="18" t="e">
        <f t="shared" si="1184"/>
        <v>#DIV/0!</v>
      </c>
      <c r="P3416" s="4">
        <f t="shared" si="1185"/>
        <v>201010</v>
      </c>
      <c r="Q3416" s="23">
        <f t="shared" si="1186"/>
        <v>0.67708333333333337</v>
      </c>
      <c r="R3416" s="23">
        <f t="shared" si="1187"/>
        <v>-2.3142857142857145</v>
      </c>
      <c r="S3416" s="22">
        <f t="shared" si="1188"/>
        <v>-1.637202380952381</v>
      </c>
      <c r="T3416" s="5">
        <f t="shared" si="1189"/>
        <v>1.4769230769230768</v>
      </c>
      <c r="W3416" s="5">
        <f t="shared" si="1190"/>
        <v>-1</v>
      </c>
      <c r="X3416" s="4">
        <f t="shared" si="1191"/>
        <v>-1</v>
      </c>
      <c r="AE3416" s="4" t="e">
        <f t="shared" si="1192"/>
        <v>#DIV/0!</v>
      </c>
    </row>
    <row r="3417" spans="1:31" x14ac:dyDescent="0.25">
      <c r="A3417" s="9">
        <v>40475</v>
      </c>
      <c r="B3417" s="1" t="s">
        <v>40</v>
      </c>
      <c r="C3417" s="1" t="s">
        <v>38</v>
      </c>
      <c r="D3417" s="1">
        <v>23</v>
      </c>
      <c r="E3417" s="1">
        <v>20</v>
      </c>
      <c r="F3417">
        <f t="shared" si="1179"/>
        <v>1</v>
      </c>
      <c r="G3417">
        <f t="shared" si="1180"/>
        <v>0</v>
      </c>
      <c r="H3417" s="4">
        <v>2.1</v>
      </c>
      <c r="I3417" s="4">
        <v>1.7692307692307701</v>
      </c>
      <c r="L3417" s="18">
        <f t="shared" si="1181"/>
        <v>40</v>
      </c>
      <c r="M3417" s="18">
        <f t="shared" si="1182"/>
        <v>55</v>
      </c>
      <c r="N3417" s="18" t="e">
        <f t="shared" si="1183"/>
        <v>#DIV/0!</v>
      </c>
      <c r="O3417" s="18" t="e">
        <f t="shared" si="1184"/>
        <v>#DIV/0!</v>
      </c>
      <c r="P3417" s="4">
        <f t="shared" si="1185"/>
        <v>201010</v>
      </c>
      <c r="Q3417" s="23">
        <f t="shared" si="1186"/>
        <v>2.1</v>
      </c>
      <c r="R3417" s="23">
        <f t="shared" si="1187"/>
        <v>-2.2090909090909077</v>
      </c>
      <c r="S3417" s="22">
        <f t="shared" si="1188"/>
        <v>-0.10909090909090757</v>
      </c>
      <c r="T3417" s="5">
        <f t="shared" si="1189"/>
        <v>0.84249084249084283</v>
      </c>
      <c r="W3417" s="5">
        <f t="shared" si="1190"/>
        <v>1.1000000000000001</v>
      </c>
      <c r="X3417" s="4">
        <f t="shared" si="1191"/>
        <v>-1</v>
      </c>
      <c r="AE3417" s="4" t="e">
        <f t="shared" si="1192"/>
        <v>#DIV/0!</v>
      </c>
    </row>
    <row r="3418" spans="1:31" x14ac:dyDescent="0.25">
      <c r="A3418" s="9">
        <v>40475</v>
      </c>
      <c r="B3418" s="1" t="s">
        <v>43</v>
      </c>
      <c r="C3418" s="1" t="s">
        <v>46</v>
      </c>
      <c r="D3418" s="1">
        <v>37</v>
      </c>
      <c r="E3418" s="1">
        <v>34</v>
      </c>
      <c r="F3418">
        <f t="shared" si="1179"/>
        <v>1</v>
      </c>
      <c r="G3418">
        <f t="shared" si="1180"/>
        <v>0</v>
      </c>
      <c r="H3418" s="4">
        <v>1.1428571428571399</v>
      </c>
      <c r="I3418" s="4">
        <v>6</v>
      </c>
      <c r="L3418" s="18">
        <f t="shared" si="1181"/>
        <v>80</v>
      </c>
      <c r="M3418" s="18">
        <f t="shared" si="1182"/>
        <v>15</v>
      </c>
      <c r="N3418" s="18" t="e">
        <f t="shared" si="1183"/>
        <v>#DIV/0!</v>
      </c>
      <c r="O3418" s="18" t="e">
        <f t="shared" si="1184"/>
        <v>#DIV/0!</v>
      </c>
      <c r="P3418" s="4">
        <f t="shared" si="1185"/>
        <v>201010</v>
      </c>
      <c r="Q3418" s="23">
        <f t="shared" si="1186"/>
        <v>1.1428571428571399</v>
      </c>
      <c r="R3418" s="23">
        <f t="shared" si="1187"/>
        <v>-7.200000000000145</v>
      </c>
      <c r="S3418" s="22">
        <f t="shared" si="1188"/>
        <v>-6.0571428571430053</v>
      </c>
      <c r="T3418" s="5">
        <f t="shared" si="1189"/>
        <v>5.2500000000000133</v>
      </c>
      <c r="W3418" s="5">
        <f t="shared" si="1190"/>
        <v>0.14285714285713991</v>
      </c>
      <c r="X3418" s="4">
        <f t="shared" si="1191"/>
        <v>-1</v>
      </c>
      <c r="AE3418" s="4" t="e">
        <f t="shared" si="1192"/>
        <v>#DIV/0!</v>
      </c>
    </row>
    <row r="3419" spans="1:31" x14ac:dyDescent="0.25">
      <c r="A3419" s="9">
        <v>40475</v>
      </c>
      <c r="B3419" s="1" t="s">
        <v>41</v>
      </c>
      <c r="C3419" s="1" t="s">
        <v>44</v>
      </c>
      <c r="D3419" s="1">
        <v>39</v>
      </c>
      <c r="E3419" s="1">
        <v>32</v>
      </c>
      <c r="F3419">
        <f t="shared" si="1179"/>
        <v>1</v>
      </c>
      <c r="G3419">
        <f t="shared" si="1180"/>
        <v>0</v>
      </c>
      <c r="H3419" s="4">
        <v>1.5</v>
      </c>
      <c r="I3419" s="4">
        <v>2.75</v>
      </c>
      <c r="L3419" s="18">
        <f t="shared" si="1181"/>
        <v>60</v>
      </c>
      <c r="M3419" s="18">
        <f t="shared" si="1182"/>
        <v>35</v>
      </c>
      <c r="N3419" s="18" t="e">
        <f t="shared" si="1183"/>
        <v>#DIV/0!</v>
      </c>
      <c r="O3419" s="18" t="e">
        <f t="shared" si="1184"/>
        <v>#DIV/0!</v>
      </c>
      <c r="P3419" s="4">
        <f t="shared" si="1185"/>
        <v>201010</v>
      </c>
      <c r="Q3419" s="23">
        <f t="shared" si="1186"/>
        <v>1.5</v>
      </c>
      <c r="R3419" s="23">
        <f t="shared" si="1187"/>
        <v>-2.5714285714285712</v>
      </c>
      <c r="S3419" s="22">
        <f t="shared" si="1188"/>
        <v>-1.0714285714285712</v>
      </c>
      <c r="T3419" s="5">
        <f t="shared" si="1189"/>
        <v>1.8333333333333333</v>
      </c>
      <c r="W3419" s="5">
        <f t="shared" si="1190"/>
        <v>0.5</v>
      </c>
      <c r="X3419" s="4">
        <f t="shared" si="1191"/>
        <v>-1</v>
      </c>
      <c r="AE3419" s="4" t="e">
        <f t="shared" si="1192"/>
        <v>#DIV/0!</v>
      </c>
    </row>
    <row r="3420" spans="1:31" x14ac:dyDescent="0.25">
      <c r="A3420" s="9">
        <v>40469</v>
      </c>
      <c r="B3420" s="1" t="s">
        <v>56</v>
      </c>
      <c r="C3420" s="1" t="s">
        <v>50</v>
      </c>
      <c r="D3420" s="1">
        <v>3</v>
      </c>
      <c r="E3420" s="1">
        <v>30</v>
      </c>
      <c r="F3420">
        <f t="shared" si="1179"/>
        <v>0</v>
      </c>
      <c r="G3420">
        <f t="shared" si="1180"/>
        <v>1</v>
      </c>
      <c r="H3420" s="4">
        <v>2.2999999999999998</v>
      </c>
      <c r="I3420" s="4">
        <v>1.6666666666666701</v>
      </c>
      <c r="L3420" s="18">
        <f t="shared" si="1181"/>
        <v>40</v>
      </c>
      <c r="M3420" s="18">
        <f t="shared" si="1182"/>
        <v>60</v>
      </c>
      <c r="N3420" s="18" t="e">
        <f t="shared" si="1183"/>
        <v>#DIV/0!</v>
      </c>
      <c r="O3420" s="18" t="e">
        <f t="shared" si="1184"/>
        <v>#DIV/0!</v>
      </c>
      <c r="P3420" s="4">
        <f t="shared" si="1185"/>
        <v>201010</v>
      </c>
      <c r="Q3420" s="23">
        <f t="shared" si="1186"/>
        <v>1.379999999999997</v>
      </c>
      <c r="R3420" s="23">
        <f t="shared" si="1187"/>
        <v>-2.2692307692307621</v>
      </c>
      <c r="S3420" s="22">
        <f t="shared" si="1188"/>
        <v>-0.88923076923076505</v>
      </c>
      <c r="T3420" s="5">
        <f t="shared" si="1189"/>
        <v>0.72463768115942184</v>
      </c>
      <c r="W3420" s="5">
        <f t="shared" si="1190"/>
        <v>-1</v>
      </c>
      <c r="X3420" s="4">
        <f t="shared" si="1191"/>
        <v>-1</v>
      </c>
      <c r="AE3420" s="4" t="e">
        <f t="shared" si="1192"/>
        <v>#DIV/0!</v>
      </c>
    </row>
    <row r="3421" spans="1:31" x14ac:dyDescent="0.25">
      <c r="A3421" s="9">
        <v>40468</v>
      </c>
      <c r="B3421" s="1" t="s">
        <v>48</v>
      </c>
      <c r="C3421" s="1" t="s">
        <v>36</v>
      </c>
      <c r="D3421" s="1">
        <v>24</v>
      </c>
      <c r="E3421" s="1">
        <v>27</v>
      </c>
      <c r="F3421">
        <f t="shared" si="1179"/>
        <v>0</v>
      </c>
      <c r="G3421">
        <f t="shared" si="1180"/>
        <v>1</v>
      </c>
      <c r="H3421" s="4">
        <v>2.5</v>
      </c>
      <c r="I3421" s="4">
        <v>1.5882352941176499</v>
      </c>
      <c r="L3421" s="18">
        <f t="shared" si="1181"/>
        <v>40</v>
      </c>
      <c r="M3421" s="18">
        <f t="shared" si="1182"/>
        <v>60</v>
      </c>
      <c r="N3421" s="18" t="e">
        <f t="shared" si="1183"/>
        <v>#DIV/0!</v>
      </c>
      <c r="O3421" s="18" t="e">
        <f t="shared" si="1184"/>
        <v>#DIV/0!</v>
      </c>
      <c r="P3421" s="4">
        <f t="shared" si="1185"/>
        <v>201010</v>
      </c>
      <c r="Q3421" s="23">
        <f t="shared" si="1186"/>
        <v>1.5740740740740713</v>
      </c>
      <c r="R3421" s="23">
        <f t="shared" si="1187"/>
        <v>-2.3666666666666587</v>
      </c>
      <c r="S3421" s="22">
        <f t="shared" si="1188"/>
        <v>-0.79259259259258741</v>
      </c>
      <c r="T3421" s="5">
        <f t="shared" si="1189"/>
        <v>0.6352941176470599</v>
      </c>
      <c r="W3421" s="5">
        <f t="shared" si="1190"/>
        <v>-1</v>
      </c>
      <c r="X3421" s="4">
        <f t="shared" si="1191"/>
        <v>-1</v>
      </c>
      <c r="AE3421" s="4" t="e">
        <f t="shared" si="1192"/>
        <v>#DIV/0!</v>
      </c>
    </row>
    <row r="3422" spans="1:31" x14ac:dyDescent="0.25">
      <c r="A3422" s="9">
        <v>40468</v>
      </c>
      <c r="B3422" s="1" t="s">
        <v>39</v>
      </c>
      <c r="C3422" s="1" t="s">
        <v>42</v>
      </c>
      <c r="D3422" s="1">
        <v>6</v>
      </c>
      <c r="E3422" s="1">
        <v>31</v>
      </c>
      <c r="F3422">
        <f t="shared" si="1179"/>
        <v>0</v>
      </c>
      <c r="G3422">
        <f t="shared" si="1180"/>
        <v>1</v>
      </c>
      <c r="H3422" s="4">
        <v>3.05</v>
      </c>
      <c r="I3422" s="4">
        <v>1.40816326530612</v>
      </c>
      <c r="L3422" s="18">
        <f t="shared" si="1181"/>
        <v>30</v>
      </c>
      <c r="M3422" s="18">
        <f t="shared" si="1182"/>
        <v>70</v>
      </c>
      <c r="N3422" s="18" t="e">
        <f t="shared" si="1183"/>
        <v>#DIV/0!</v>
      </c>
      <c r="O3422" s="18" t="e">
        <f t="shared" si="1184"/>
        <v>#DIV/0!</v>
      </c>
      <c r="P3422" s="4">
        <f t="shared" si="1185"/>
        <v>201010</v>
      </c>
      <c r="Q3422" s="23">
        <f t="shared" si="1186"/>
        <v>2.1659420289855107</v>
      </c>
      <c r="R3422" s="23">
        <f t="shared" si="1187"/>
        <v>-2.9378048780487949</v>
      </c>
      <c r="S3422" s="22">
        <f t="shared" si="1188"/>
        <v>-0.77186284906328417</v>
      </c>
      <c r="T3422" s="5">
        <f t="shared" si="1189"/>
        <v>0.46169287387085906</v>
      </c>
      <c r="W3422" s="5">
        <f t="shared" si="1190"/>
        <v>-1</v>
      </c>
      <c r="X3422" s="4">
        <f t="shared" si="1191"/>
        <v>-1</v>
      </c>
      <c r="AE3422" s="4" t="e">
        <f t="shared" si="1192"/>
        <v>#DIV/0!</v>
      </c>
    </row>
    <row r="3423" spans="1:31" x14ac:dyDescent="0.25">
      <c r="A3423" s="9">
        <v>40468</v>
      </c>
      <c r="B3423" s="1" t="s">
        <v>59</v>
      </c>
      <c r="C3423" s="1" t="s">
        <v>64</v>
      </c>
      <c r="D3423" s="1">
        <v>20</v>
      </c>
      <c r="E3423" s="1">
        <v>17</v>
      </c>
      <c r="F3423">
        <f t="shared" si="1179"/>
        <v>1</v>
      </c>
      <c r="G3423">
        <f t="shared" si="1180"/>
        <v>0</v>
      </c>
      <c r="H3423" s="4">
        <v>4.3</v>
      </c>
      <c r="I3423" s="4">
        <v>1.25</v>
      </c>
      <c r="L3423" s="18">
        <f t="shared" si="1181"/>
        <v>20</v>
      </c>
      <c r="M3423" s="18">
        <f t="shared" si="1182"/>
        <v>80</v>
      </c>
      <c r="N3423" s="18" t="e">
        <f t="shared" si="1183"/>
        <v>#DIV/0!</v>
      </c>
      <c r="O3423" s="18" t="e">
        <f t="shared" si="1184"/>
        <v>#DIV/0!</v>
      </c>
      <c r="P3423" s="4">
        <f t="shared" si="1185"/>
        <v>201010</v>
      </c>
      <c r="Q3423" s="23">
        <f t="shared" si="1186"/>
        <v>4.3</v>
      </c>
      <c r="R3423" s="23">
        <f t="shared" si="1187"/>
        <v>-4.3030303030303028</v>
      </c>
      <c r="S3423" s="22">
        <f t="shared" si="1188"/>
        <v>-3.0303030303029388E-3</v>
      </c>
      <c r="T3423" s="5">
        <f t="shared" si="1189"/>
        <v>0.29069767441860467</v>
      </c>
      <c r="W3423" s="5">
        <f t="shared" si="1190"/>
        <v>3.3</v>
      </c>
      <c r="X3423" s="4">
        <f t="shared" si="1191"/>
        <v>-1</v>
      </c>
      <c r="AE3423" s="4" t="e">
        <f t="shared" si="1192"/>
        <v>#DIV/0!</v>
      </c>
    </row>
    <row r="3424" spans="1:31" x14ac:dyDescent="0.25">
      <c r="A3424" s="9">
        <v>40468</v>
      </c>
      <c r="B3424" s="1" t="s">
        <v>38</v>
      </c>
      <c r="C3424" s="1" t="s">
        <v>54</v>
      </c>
      <c r="D3424" s="1">
        <v>17</v>
      </c>
      <c r="E3424" s="1">
        <v>9</v>
      </c>
      <c r="F3424">
        <f t="shared" si="1179"/>
        <v>1</v>
      </c>
      <c r="G3424">
        <f t="shared" si="1180"/>
        <v>0</v>
      </c>
      <c r="H3424" s="4">
        <v>1.28169014084507</v>
      </c>
      <c r="I3424" s="4">
        <v>3.95</v>
      </c>
      <c r="L3424" s="18">
        <f t="shared" si="1181"/>
        <v>70</v>
      </c>
      <c r="M3424" s="18">
        <f t="shared" si="1182"/>
        <v>25</v>
      </c>
      <c r="N3424" s="18" t="e">
        <f t="shared" si="1183"/>
        <v>#DIV/0!</v>
      </c>
      <c r="O3424" s="18" t="e">
        <f t="shared" si="1184"/>
        <v>#DIV/0!</v>
      </c>
      <c r="P3424" s="4">
        <f t="shared" si="1185"/>
        <v>201010</v>
      </c>
      <c r="Q3424" s="23">
        <f t="shared" si="1186"/>
        <v>1.28169014084507</v>
      </c>
      <c r="R3424" s="23">
        <f t="shared" si="1187"/>
        <v>-3.8889830508474623</v>
      </c>
      <c r="S3424" s="22">
        <f t="shared" si="1188"/>
        <v>-2.6072929100023923</v>
      </c>
      <c r="T3424" s="5">
        <f t="shared" si="1189"/>
        <v>3.0818681318681329</v>
      </c>
      <c r="W3424" s="5">
        <f t="shared" si="1190"/>
        <v>0.28169014084507005</v>
      </c>
      <c r="X3424" s="4">
        <f t="shared" si="1191"/>
        <v>-1</v>
      </c>
      <c r="AE3424" s="4" t="e">
        <f t="shared" si="1192"/>
        <v>#DIV/0!</v>
      </c>
    </row>
    <row r="3425" spans="1:31" x14ac:dyDescent="0.25">
      <c r="A3425" s="9">
        <v>40468</v>
      </c>
      <c r="B3425" s="1" t="s">
        <v>57</v>
      </c>
      <c r="C3425" s="1" t="s">
        <v>58</v>
      </c>
      <c r="D3425" s="1">
        <v>28</v>
      </c>
      <c r="E3425" s="1">
        <v>10</v>
      </c>
      <c r="F3425">
        <f t="shared" si="1179"/>
        <v>1</v>
      </c>
      <c r="G3425">
        <f t="shared" si="1180"/>
        <v>0</v>
      </c>
      <c r="H3425" s="4">
        <v>1.0909090909090899</v>
      </c>
      <c r="I3425" s="4">
        <v>8.5</v>
      </c>
      <c r="L3425" s="18">
        <f t="shared" si="1181"/>
        <v>90</v>
      </c>
      <c r="M3425" s="18">
        <f t="shared" si="1182"/>
        <v>10</v>
      </c>
      <c r="N3425" s="18" t="e">
        <f t="shared" si="1183"/>
        <v>#DIV/0!</v>
      </c>
      <c r="O3425" s="18" t="e">
        <f t="shared" si="1184"/>
        <v>#DIV/0!</v>
      </c>
      <c r="P3425" s="4">
        <f t="shared" si="1185"/>
        <v>201010</v>
      </c>
      <c r="Q3425" s="23">
        <f t="shared" si="1186"/>
        <v>1.0909090909090899</v>
      </c>
      <c r="R3425" s="23">
        <f t="shared" si="1187"/>
        <v>-11.13333333333345</v>
      </c>
      <c r="S3425" s="22">
        <f t="shared" si="1188"/>
        <v>-10.04242424242436</v>
      </c>
      <c r="T3425" s="5">
        <f t="shared" si="1189"/>
        <v>7.7916666666666732</v>
      </c>
      <c r="W3425" s="5">
        <f t="shared" si="1190"/>
        <v>9.090909090908994E-2</v>
      </c>
      <c r="X3425" s="4">
        <f t="shared" si="1191"/>
        <v>-1</v>
      </c>
      <c r="AE3425" s="4" t="e">
        <f t="shared" si="1192"/>
        <v>#DIV/0!</v>
      </c>
    </row>
    <row r="3426" spans="1:31" x14ac:dyDescent="0.25">
      <c r="A3426" s="9">
        <v>40468</v>
      </c>
      <c r="B3426" s="1" t="s">
        <v>55</v>
      </c>
      <c r="C3426" s="1" t="s">
        <v>41</v>
      </c>
      <c r="D3426" s="1">
        <v>31</v>
      </c>
      <c r="E3426" s="1">
        <v>17</v>
      </c>
      <c r="F3426">
        <f t="shared" si="1179"/>
        <v>1</v>
      </c>
      <c r="G3426">
        <f t="shared" si="1180"/>
        <v>0</v>
      </c>
      <c r="H3426" s="4">
        <v>1.7692307692307701</v>
      </c>
      <c r="I3426" s="4">
        <v>2.1</v>
      </c>
      <c r="L3426" s="18">
        <f t="shared" si="1181"/>
        <v>50</v>
      </c>
      <c r="M3426" s="18">
        <f t="shared" si="1182"/>
        <v>45</v>
      </c>
      <c r="N3426" s="18" t="e">
        <f t="shared" si="1183"/>
        <v>#DIV/0!</v>
      </c>
      <c r="O3426" s="18" t="e">
        <f t="shared" si="1184"/>
        <v>#DIV/0!</v>
      </c>
      <c r="P3426" s="4">
        <f t="shared" si="1185"/>
        <v>201010</v>
      </c>
      <c r="Q3426" s="23">
        <f t="shared" si="1186"/>
        <v>1.7692307692307701</v>
      </c>
      <c r="R3426" s="23">
        <f t="shared" si="1187"/>
        <v>-2.2090909090909077</v>
      </c>
      <c r="S3426" s="22">
        <f t="shared" si="1188"/>
        <v>-0.43986013986013761</v>
      </c>
      <c r="T3426" s="5">
        <f t="shared" si="1189"/>
        <v>1.18695652173913</v>
      </c>
      <c r="W3426" s="5">
        <f t="shared" si="1190"/>
        <v>0.76923076923077005</v>
      </c>
      <c r="X3426" s="4">
        <f t="shared" si="1191"/>
        <v>-1</v>
      </c>
      <c r="AE3426" s="4" t="e">
        <f t="shared" si="1192"/>
        <v>#DIV/0!</v>
      </c>
    </row>
    <row r="3427" spans="1:31" x14ac:dyDescent="0.25">
      <c r="A3427" s="9">
        <v>40468</v>
      </c>
      <c r="B3427" s="1" t="s">
        <v>34</v>
      </c>
      <c r="C3427" s="1" t="s">
        <v>33</v>
      </c>
      <c r="D3427" s="1">
        <v>28</v>
      </c>
      <c r="E3427" s="1">
        <v>20</v>
      </c>
      <c r="F3427">
        <f t="shared" si="1179"/>
        <v>1</v>
      </c>
      <c r="G3427">
        <f t="shared" si="1180"/>
        <v>0</v>
      </c>
      <c r="H3427" s="4">
        <v>1.1818181818181799</v>
      </c>
      <c r="I3427" s="4">
        <v>5.25</v>
      </c>
      <c r="L3427" s="18">
        <f t="shared" si="1181"/>
        <v>80</v>
      </c>
      <c r="M3427" s="18">
        <f t="shared" si="1182"/>
        <v>15</v>
      </c>
      <c r="N3427" s="18" t="e">
        <f t="shared" si="1183"/>
        <v>#DIV/0!</v>
      </c>
      <c r="O3427" s="18" t="e">
        <f t="shared" si="1184"/>
        <v>#DIV/0!</v>
      </c>
      <c r="P3427" s="4">
        <f t="shared" si="1185"/>
        <v>201010</v>
      </c>
      <c r="Q3427" s="23">
        <f t="shared" si="1186"/>
        <v>1.1818181818181799</v>
      </c>
      <c r="R3427" s="23">
        <f t="shared" si="1187"/>
        <v>-5.7352941176471175</v>
      </c>
      <c r="S3427" s="22">
        <f t="shared" si="1188"/>
        <v>-4.5534759358289376</v>
      </c>
      <c r="T3427" s="5">
        <f t="shared" si="1189"/>
        <v>4.4423076923076996</v>
      </c>
      <c r="W3427" s="5">
        <f t="shared" si="1190"/>
        <v>0.18181818181817988</v>
      </c>
      <c r="X3427" s="4">
        <f t="shared" si="1191"/>
        <v>-1</v>
      </c>
      <c r="AE3427" s="4" t="e">
        <f t="shared" si="1192"/>
        <v>#DIV/0!</v>
      </c>
    </row>
    <row r="3428" spans="1:31" x14ac:dyDescent="0.25">
      <c r="A3428" s="9">
        <v>40468</v>
      </c>
      <c r="B3428" s="1" t="s">
        <v>52</v>
      </c>
      <c r="C3428" s="1" t="s">
        <v>43</v>
      </c>
      <c r="D3428" s="1">
        <v>23</v>
      </c>
      <c r="E3428" s="1">
        <v>20</v>
      </c>
      <c r="F3428">
        <f t="shared" si="1179"/>
        <v>1</v>
      </c>
      <c r="G3428">
        <f t="shared" si="1180"/>
        <v>0</v>
      </c>
      <c r="H3428" s="4">
        <v>1.68965517241379</v>
      </c>
      <c r="I3428" s="4">
        <v>2.25</v>
      </c>
      <c r="L3428" s="18">
        <f t="shared" si="1181"/>
        <v>50</v>
      </c>
      <c r="M3428" s="18">
        <f t="shared" si="1182"/>
        <v>40</v>
      </c>
      <c r="N3428" s="18" t="e">
        <f t="shared" si="1183"/>
        <v>#DIV/0!</v>
      </c>
      <c r="O3428" s="18" t="e">
        <f t="shared" si="1184"/>
        <v>#DIV/0!</v>
      </c>
      <c r="P3428" s="4">
        <f t="shared" si="1185"/>
        <v>201010</v>
      </c>
      <c r="Q3428" s="23">
        <f t="shared" si="1186"/>
        <v>1.68965517241379</v>
      </c>
      <c r="R3428" s="23">
        <f t="shared" si="1187"/>
        <v>-2.2500000000000062</v>
      </c>
      <c r="S3428" s="22">
        <f t="shared" si="1188"/>
        <v>-0.56034482758621618</v>
      </c>
      <c r="T3428" s="5">
        <f t="shared" si="1189"/>
        <v>1.3316326530612268</v>
      </c>
      <c r="W3428" s="5">
        <f t="shared" si="1190"/>
        <v>0.68965517241379004</v>
      </c>
      <c r="X3428" s="4">
        <f t="shared" si="1191"/>
        <v>-1</v>
      </c>
      <c r="AE3428" s="4" t="e">
        <f t="shared" si="1192"/>
        <v>#DIV/0!</v>
      </c>
    </row>
    <row r="3429" spans="1:31" x14ac:dyDescent="0.25">
      <c r="A3429" s="9">
        <v>40468</v>
      </c>
      <c r="B3429" s="1" t="s">
        <v>60</v>
      </c>
      <c r="C3429" s="1" t="s">
        <v>37</v>
      </c>
      <c r="D3429" s="1">
        <v>24</v>
      </c>
      <c r="E3429" s="1">
        <v>21</v>
      </c>
      <c r="F3429">
        <f t="shared" si="1179"/>
        <v>1</v>
      </c>
      <c r="G3429">
        <f t="shared" si="1180"/>
        <v>0</v>
      </c>
      <c r="H3429" s="4">
        <v>1.8</v>
      </c>
      <c r="I3429" s="4">
        <v>2.0499999999999998</v>
      </c>
      <c r="L3429" s="18">
        <f t="shared" si="1181"/>
        <v>50</v>
      </c>
      <c r="M3429" s="18">
        <f t="shared" si="1182"/>
        <v>45</v>
      </c>
      <c r="N3429" s="18" t="e">
        <f t="shared" si="1183"/>
        <v>#DIV/0!</v>
      </c>
      <c r="O3429" s="18" t="e">
        <f t="shared" si="1184"/>
        <v>#DIV/0!</v>
      </c>
      <c r="P3429" s="4">
        <f t="shared" si="1185"/>
        <v>201010</v>
      </c>
      <c r="Q3429" s="23">
        <f t="shared" si="1186"/>
        <v>1.8</v>
      </c>
      <c r="R3429" s="23">
        <f t="shared" si="1187"/>
        <v>-2.2023809523809526</v>
      </c>
      <c r="S3429" s="22">
        <f t="shared" si="1188"/>
        <v>-0.40238095238095251</v>
      </c>
      <c r="T3429" s="5">
        <f t="shared" si="1189"/>
        <v>1.1388888888888888</v>
      </c>
      <c r="W3429" s="5">
        <f t="shared" si="1190"/>
        <v>0.8</v>
      </c>
      <c r="X3429" s="4">
        <f t="shared" si="1191"/>
        <v>-1</v>
      </c>
      <c r="AE3429" s="4" t="e">
        <f t="shared" si="1192"/>
        <v>#DIV/0!</v>
      </c>
    </row>
    <row r="3430" spans="1:31" x14ac:dyDescent="0.25">
      <c r="A3430" s="9">
        <v>40468</v>
      </c>
      <c r="B3430" s="1" t="s">
        <v>47</v>
      </c>
      <c r="C3430" s="1" t="s">
        <v>49</v>
      </c>
      <c r="D3430" s="1">
        <v>35</v>
      </c>
      <c r="E3430" s="1">
        <v>31</v>
      </c>
      <c r="F3430">
        <f t="shared" si="1179"/>
        <v>1</v>
      </c>
      <c r="G3430">
        <f t="shared" si="1180"/>
        <v>0</v>
      </c>
      <c r="H3430" s="4">
        <v>1.4545454545454499</v>
      </c>
      <c r="I3430" s="4">
        <v>2.8</v>
      </c>
      <c r="L3430" s="18">
        <f t="shared" si="1181"/>
        <v>60</v>
      </c>
      <c r="M3430" s="18">
        <f t="shared" si="1182"/>
        <v>35</v>
      </c>
      <c r="N3430" s="18" t="e">
        <f t="shared" si="1183"/>
        <v>#DIV/0!</v>
      </c>
      <c r="O3430" s="18" t="e">
        <f t="shared" si="1184"/>
        <v>#DIV/0!</v>
      </c>
      <c r="P3430" s="4">
        <f t="shared" si="1185"/>
        <v>201010</v>
      </c>
      <c r="Q3430" s="23">
        <f t="shared" si="1186"/>
        <v>1.4545454545454499</v>
      </c>
      <c r="R3430" s="23">
        <f t="shared" si="1187"/>
        <v>-2.7555555555555777</v>
      </c>
      <c r="S3430" s="22">
        <f t="shared" si="1188"/>
        <v>-1.3010101010101278</v>
      </c>
      <c r="T3430" s="5">
        <f t="shared" si="1189"/>
        <v>1.925000000000006</v>
      </c>
      <c r="W3430" s="5">
        <f t="shared" si="1190"/>
        <v>0.45454545454544992</v>
      </c>
      <c r="X3430" s="4">
        <f t="shared" si="1191"/>
        <v>-1</v>
      </c>
      <c r="AE3430" s="4" t="e">
        <f t="shared" si="1192"/>
        <v>#DIV/0!</v>
      </c>
    </row>
    <row r="3431" spans="1:31" x14ac:dyDescent="0.25">
      <c r="A3431" s="9">
        <v>40468</v>
      </c>
      <c r="B3431" s="1" t="s">
        <v>62</v>
      </c>
      <c r="C3431" s="1" t="s">
        <v>51</v>
      </c>
      <c r="D3431" s="1">
        <v>20</v>
      </c>
      <c r="E3431" s="1">
        <v>23</v>
      </c>
      <c r="F3431">
        <f t="shared" si="1179"/>
        <v>0</v>
      </c>
      <c r="G3431">
        <f t="shared" si="1180"/>
        <v>1</v>
      </c>
      <c r="H3431" s="4">
        <v>1.625</v>
      </c>
      <c r="I3431" s="4">
        <v>2.4</v>
      </c>
      <c r="L3431" s="18">
        <f t="shared" si="1181"/>
        <v>60</v>
      </c>
      <c r="M3431" s="18">
        <f t="shared" si="1182"/>
        <v>40</v>
      </c>
      <c r="N3431" s="18" t="e">
        <f t="shared" si="1183"/>
        <v>#DIV/0!</v>
      </c>
      <c r="O3431" s="18" t="e">
        <f t="shared" si="1184"/>
        <v>#DIV/0!</v>
      </c>
      <c r="P3431" s="4">
        <f t="shared" si="1185"/>
        <v>201010</v>
      </c>
      <c r="Q3431" s="23">
        <f t="shared" si="1186"/>
        <v>0.67708333333333337</v>
      </c>
      <c r="R3431" s="23">
        <f t="shared" si="1187"/>
        <v>-2.3142857142857145</v>
      </c>
      <c r="S3431" s="22">
        <f t="shared" si="1188"/>
        <v>-1.637202380952381</v>
      </c>
      <c r="T3431" s="5">
        <f t="shared" si="1189"/>
        <v>1.4769230769230768</v>
      </c>
      <c r="W3431" s="5">
        <f t="shared" si="1190"/>
        <v>-1</v>
      </c>
      <c r="X3431" s="4">
        <f t="shared" si="1191"/>
        <v>-1</v>
      </c>
      <c r="AE3431" s="4" t="e">
        <f t="shared" si="1192"/>
        <v>#DIV/0!</v>
      </c>
    </row>
    <row r="3432" spans="1:31" x14ac:dyDescent="0.25">
      <c r="A3432" s="9">
        <v>40468</v>
      </c>
      <c r="B3432" s="1" t="s">
        <v>35</v>
      </c>
      <c r="C3432" s="1" t="s">
        <v>53</v>
      </c>
      <c r="D3432" s="1">
        <v>20</v>
      </c>
      <c r="E3432" s="1">
        <v>24</v>
      </c>
      <c r="F3432">
        <f t="shared" si="1179"/>
        <v>0</v>
      </c>
      <c r="G3432">
        <f t="shared" si="1180"/>
        <v>1</v>
      </c>
      <c r="H3432" s="4">
        <v>2.7</v>
      </c>
      <c r="I3432" s="4">
        <v>1.5</v>
      </c>
      <c r="L3432" s="18">
        <f t="shared" si="1181"/>
        <v>30</v>
      </c>
      <c r="M3432" s="18">
        <f t="shared" si="1182"/>
        <v>65</v>
      </c>
      <c r="N3432" s="18" t="e">
        <f t="shared" si="1183"/>
        <v>#DIV/0!</v>
      </c>
      <c r="O3432" s="18" t="e">
        <f t="shared" si="1184"/>
        <v>#DIV/0!</v>
      </c>
      <c r="P3432" s="4">
        <f t="shared" si="1185"/>
        <v>201010</v>
      </c>
      <c r="Q3432" s="23">
        <f t="shared" si="1186"/>
        <v>1.8</v>
      </c>
      <c r="R3432" s="23">
        <f t="shared" si="1187"/>
        <v>-2.5882352941176467</v>
      </c>
      <c r="S3432" s="22">
        <f t="shared" si="1188"/>
        <v>-0.7882352941176467</v>
      </c>
      <c r="T3432" s="5">
        <f t="shared" si="1189"/>
        <v>0.55555555555555547</v>
      </c>
      <c r="W3432" s="5">
        <f t="shared" si="1190"/>
        <v>-1</v>
      </c>
      <c r="X3432" s="4">
        <f t="shared" si="1191"/>
        <v>-1</v>
      </c>
      <c r="AE3432" s="4" t="e">
        <f t="shared" si="1192"/>
        <v>#DIV/0!</v>
      </c>
    </row>
    <row r="3433" spans="1:31" x14ac:dyDescent="0.25">
      <c r="A3433" s="9">
        <v>40468</v>
      </c>
      <c r="B3433" s="1" t="s">
        <v>45</v>
      </c>
      <c r="C3433" s="1" t="s">
        <v>61</v>
      </c>
      <c r="D3433" s="1">
        <v>20</v>
      </c>
      <c r="E3433" s="1">
        <v>23</v>
      </c>
      <c r="F3433">
        <f t="shared" si="1179"/>
        <v>0</v>
      </c>
      <c r="G3433">
        <f t="shared" si="1180"/>
        <v>1</v>
      </c>
      <c r="H3433" s="4">
        <v>1.3773584905660399</v>
      </c>
      <c r="I3433" s="4">
        <v>3.25</v>
      </c>
      <c r="L3433" s="18">
        <f t="shared" si="1181"/>
        <v>70</v>
      </c>
      <c r="M3433" s="18">
        <f t="shared" si="1182"/>
        <v>30</v>
      </c>
      <c r="N3433" s="18" t="e">
        <f t="shared" si="1183"/>
        <v>#DIV/0!</v>
      </c>
      <c r="O3433" s="18" t="e">
        <f t="shared" si="1184"/>
        <v>#DIV/0!</v>
      </c>
      <c r="P3433" s="4">
        <f t="shared" si="1185"/>
        <v>201010</v>
      </c>
      <c r="Q3433" s="23">
        <f t="shared" si="1186"/>
        <v>0.42380261248185841</v>
      </c>
      <c r="R3433" s="23">
        <f t="shared" si="1187"/>
        <v>-3.094444444444429</v>
      </c>
      <c r="S3433" s="22">
        <f t="shared" si="1188"/>
        <v>-2.6706418319625707</v>
      </c>
      <c r="T3433" s="5">
        <f t="shared" si="1189"/>
        <v>2.3595890410958869</v>
      </c>
      <c r="W3433" s="5">
        <f t="shared" si="1190"/>
        <v>-1</v>
      </c>
      <c r="X3433" s="4">
        <f t="shared" si="1191"/>
        <v>-1</v>
      </c>
      <c r="AE3433" s="4" t="e">
        <f t="shared" si="1192"/>
        <v>#DIV/0!</v>
      </c>
    </row>
    <row r="3434" spans="1:31" x14ac:dyDescent="0.25">
      <c r="A3434" s="9">
        <v>40462</v>
      </c>
      <c r="B3434" s="1" t="s">
        <v>53</v>
      </c>
      <c r="C3434" s="1" t="s">
        <v>60</v>
      </c>
      <c r="D3434" s="1">
        <v>29</v>
      </c>
      <c r="E3434" s="1">
        <v>20</v>
      </c>
      <c r="F3434">
        <f t="shared" si="1179"/>
        <v>1</v>
      </c>
      <c r="G3434">
        <f t="shared" si="1180"/>
        <v>0</v>
      </c>
      <c r="H3434" s="4">
        <v>1.46511627906977</v>
      </c>
      <c r="I3434" s="4">
        <v>2.8</v>
      </c>
      <c r="L3434" s="18">
        <f t="shared" si="1181"/>
        <v>60</v>
      </c>
      <c r="M3434" s="18">
        <f t="shared" si="1182"/>
        <v>35</v>
      </c>
      <c r="N3434" s="18" t="e">
        <f t="shared" si="1183"/>
        <v>#DIV/0!</v>
      </c>
      <c r="O3434" s="18" t="e">
        <f t="shared" si="1184"/>
        <v>#DIV/0!</v>
      </c>
      <c r="P3434" s="4">
        <f t="shared" si="1185"/>
        <v>201010</v>
      </c>
      <c r="Q3434" s="23">
        <f t="shared" si="1186"/>
        <v>1.46511627906977</v>
      </c>
      <c r="R3434" s="23">
        <f t="shared" si="1187"/>
        <v>-2.7055555555555433</v>
      </c>
      <c r="S3434" s="22">
        <f t="shared" si="1188"/>
        <v>-1.2404392764857732</v>
      </c>
      <c r="T3434" s="5">
        <f t="shared" si="1189"/>
        <v>1.9111111111111077</v>
      </c>
      <c r="W3434" s="5">
        <f t="shared" si="1190"/>
        <v>0.46511627906977004</v>
      </c>
      <c r="X3434" s="4">
        <f t="shared" si="1191"/>
        <v>-1</v>
      </c>
      <c r="AE3434" s="4" t="e">
        <f t="shared" si="1192"/>
        <v>#DIV/0!</v>
      </c>
    </row>
    <row r="3435" spans="1:31" x14ac:dyDescent="0.25">
      <c r="A3435" s="9">
        <v>40461</v>
      </c>
      <c r="B3435" s="1" t="s">
        <v>48</v>
      </c>
      <c r="C3435" s="1" t="s">
        <v>62</v>
      </c>
      <c r="D3435" s="1">
        <v>16</v>
      </c>
      <c r="E3435" s="1">
        <v>13</v>
      </c>
      <c r="F3435">
        <f t="shared" si="1179"/>
        <v>1</v>
      </c>
      <c r="G3435">
        <f t="shared" si="1180"/>
        <v>0</v>
      </c>
      <c r="H3435" s="4">
        <v>2.25</v>
      </c>
      <c r="I3435" s="4">
        <v>1.68965517241379</v>
      </c>
      <c r="L3435" s="18">
        <f t="shared" si="1181"/>
        <v>40</v>
      </c>
      <c r="M3435" s="18">
        <f t="shared" si="1182"/>
        <v>55</v>
      </c>
      <c r="N3435" s="18" t="e">
        <f t="shared" si="1183"/>
        <v>#DIV/0!</v>
      </c>
      <c r="O3435" s="18" t="e">
        <f t="shared" si="1184"/>
        <v>#DIV/0!</v>
      </c>
      <c r="P3435" s="4">
        <f t="shared" si="1185"/>
        <v>201010</v>
      </c>
      <c r="Q3435" s="23">
        <f t="shared" si="1186"/>
        <v>2.25</v>
      </c>
      <c r="R3435" s="23">
        <f t="shared" si="1187"/>
        <v>-2.2500000000000062</v>
      </c>
      <c r="S3435" s="22">
        <f t="shared" si="1188"/>
        <v>-6.2172489379008766E-15</v>
      </c>
      <c r="T3435" s="5">
        <f t="shared" si="1189"/>
        <v>0.75095785440612894</v>
      </c>
      <c r="W3435" s="5">
        <f t="shared" si="1190"/>
        <v>1.25</v>
      </c>
      <c r="X3435" s="4">
        <f t="shared" si="1191"/>
        <v>-1</v>
      </c>
      <c r="AE3435" s="4" t="e">
        <f t="shared" si="1192"/>
        <v>#DIV/0!</v>
      </c>
    </row>
    <row r="3436" spans="1:31" x14ac:dyDescent="0.25">
      <c r="A3436" s="9">
        <v>40461</v>
      </c>
      <c r="B3436" s="1" t="s">
        <v>38</v>
      </c>
      <c r="C3436" s="1" t="s">
        <v>55</v>
      </c>
      <c r="D3436" s="1">
        <v>24</v>
      </c>
      <c r="E3436" s="1">
        <v>27</v>
      </c>
      <c r="F3436">
        <f t="shared" si="1179"/>
        <v>0</v>
      </c>
      <c r="G3436">
        <f t="shared" si="1180"/>
        <v>1</v>
      </c>
      <c r="H3436" s="4">
        <v>1.55555555555556</v>
      </c>
      <c r="I3436" s="4">
        <v>2.6</v>
      </c>
      <c r="L3436" s="18">
        <f t="shared" si="1181"/>
        <v>60</v>
      </c>
      <c r="M3436" s="18">
        <f t="shared" si="1182"/>
        <v>35</v>
      </c>
      <c r="N3436" s="18" t="e">
        <f t="shared" si="1183"/>
        <v>#DIV/0!</v>
      </c>
      <c r="O3436" s="18" t="e">
        <f t="shared" si="1184"/>
        <v>#DIV/0!</v>
      </c>
      <c r="P3436" s="4">
        <f t="shared" si="1185"/>
        <v>201010</v>
      </c>
      <c r="Q3436" s="23">
        <f t="shared" si="1186"/>
        <v>0.59829059829059994</v>
      </c>
      <c r="R3436" s="23">
        <f t="shared" si="1187"/>
        <v>-2.4249999999999856</v>
      </c>
      <c r="S3436" s="22">
        <f t="shared" si="1188"/>
        <v>-1.8267094017093857</v>
      </c>
      <c r="T3436" s="5">
        <f t="shared" si="1189"/>
        <v>1.6714285714285666</v>
      </c>
      <c r="W3436" s="5">
        <f t="shared" si="1190"/>
        <v>-1</v>
      </c>
      <c r="X3436" s="4">
        <f t="shared" si="1191"/>
        <v>-1</v>
      </c>
      <c r="AE3436" s="4" t="e">
        <f t="shared" si="1192"/>
        <v>#DIV/0!</v>
      </c>
    </row>
    <row r="3437" spans="1:31" x14ac:dyDescent="0.25">
      <c r="A3437" s="9">
        <v>40461</v>
      </c>
      <c r="B3437" s="1" t="s">
        <v>54</v>
      </c>
      <c r="C3437" s="1" t="s">
        <v>64</v>
      </c>
      <c r="D3437" s="1">
        <v>35</v>
      </c>
      <c r="E3437" s="1">
        <v>27</v>
      </c>
      <c r="F3437">
        <f t="shared" si="1179"/>
        <v>1</v>
      </c>
      <c r="G3437">
        <f t="shared" si="1180"/>
        <v>0</v>
      </c>
      <c r="H3437" s="4">
        <v>3.55</v>
      </c>
      <c r="I3437" s="4">
        <v>1.3174603174603199</v>
      </c>
      <c r="L3437" s="18">
        <f t="shared" si="1181"/>
        <v>20</v>
      </c>
      <c r="M3437" s="18">
        <f t="shared" si="1182"/>
        <v>75</v>
      </c>
      <c r="N3437" s="18" t="e">
        <f t="shared" si="1183"/>
        <v>#DIV/0!</v>
      </c>
      <c r="O3437" s="18" t="e">
        <f t="shared" si="1184"/>
        <v>#DIV/0!</v>
      </c>
      <c r="P3437" s="4">
        <f t="shared" si="1185"/>
        <v>201010</v>
      </c>
      <c r="Q3437" s="23">
        <f t="shared" si="1186"/>
        <v>3.55</v>
      </c>
      <c r="R3437" s="23">
        <f t="shared" si="1187"/>
        <v>-3.5421568627450739</v>
      </c>
      <c r="S3437" s="22">
        <f t="shared" si="1188"/>
        <v>7.8431372549259137E-3</v>
      </c>
      <c r="T3437" s="5">
        <f t="shared" si="1189"/>
        <v>0.3711155823831887</v>
      </c>
      <c r="W3437" s="5">
        <f t="shared" si="1190"/>
        <v>2.5499999999999998</v>
      </c>
      <c r="X3437" s="4">
        <f t="shared" si="1191"/>
        <v>-1</v>
      </c>
      <c r="AE3437" s="4" t="e">
        <f t="shared" si="1192"/>
        <v>#DIV/0!</v>
      </c>
    </row>
    <row r="3438" spans="1:31" x14ac:dyDescent="0.25">
      <c r="A3438" s="9">
        <v>40461</v>
      </c>
      <c r="B3438" s="1" t="s">
        <v>36</v>
      </c>
      <c r="C3438" s="1" t="s">
        <v>49</v>
      </c>
      <c r="D3438" s="1">
        <v>19</v>
      </c>
      <c r="E3438" s="1">
        <v>9</v>
      </c>
      <c r="F3438">
        <f t="shared" si="1179"/>
        <v>1</v>
      </c>
      <c r="G3438">
        <f t="shared" si="1180"/>
        <v>0</v>
      </c>
      <c r="H3438" s="4">
        <v>1.26315789473684</v>
      </c>
      <c r="I3438" s="4">
        <v>4.2</v>
      </c>
      <c r="L3438" s="18">
        <f t="shared" si="1181"/>
        <v>70</v>
      </c>
      <c r="M3438" s="18">
        <f t="shared" si="1182"/>
        <v>20</v>
      </c>
      <c r="N3438" s="18" t="e">
        <f t="shared" si="1183"/>
        <v>#DIV/0!</v>
      </c>
      <c r="O3438" s="18" t="e">
        <f t="shared" si="1184"/>
        <v>#DIV/0!</v>
      </c>
      <c r="P3438" s="4">
        <f t="shared" si="1185"/>
        <v>201010</v>
      </c>
      <c r="Q3438" s="23">
        <f t="shared" si="1186"/>
        <v>1.26315789473684</v>
      </c>
      <c r="R3438" s="23">
        <f t="shared" si="1187"/>
        <v>-4.11250000000003</v>
      </c>
      <c r="S3438" s="22">
        <f t="shared" si="1188"/>
        <v>-2.8493421052631902</v>
      </c>
      <c r="T3438" s="5">
        <f t="shared" si="1189"/>
        <v>3.3250000000000055</v>
      </c>
      <c r="W3438" s="5">
        <f t="shared" si="1190"/>
        <v>0.26315789473684004</v>
      </c>
      <c r="X3438" s="4">
        <f t="shared" si="1191"/>
        <v>-1</v>
      </c>
      <c r="AE3438" s="4" t="e">
        <f t="shared" si="1192"/>
        <v>#DIV/0!</v>
      </c>
    </row>
    <row r="3439" spans="1:31" x14ac:dyDescent="0.25">
      <c r="A3439" s="9">
        <v>40461</v>
      </c>
      <c r="B3439" s="1" t="s">
        <v>47</v>
      </c>
      <c r="C3439" s="1" t="s">
        <v>34</v>
      </c>
      <c r="D3439" s="1">
        <v>10</v>
      </c>
      <c r="E3439" s="1">
        <v>34</v>
      </c>
      <c r="F3439">
        <f t="shared" si="1179"/>
        <v>0</v>
      </c>
      <c r="G3439">
        <f t="shared" si="1180"/>
        <v>1</v>
      </c>
      <c r="H3439" s="4">
        <v>1.5714285714285698</v>
      </c>
      <c r="I3439" s="4">
        <v>2.5499999999999998</v>
      </c>
      <c r="L3439" s="18">
        <f t="shared" si="1181"/>
        <v>60</v>
      </c>
      <c r="M3439" s="18">
        <f t="shared" si="1182"/>
        <v>35</v>
      </c>
      <c r="N3439" s="18" t="e">
        <f t="shared" si="1183"/>
        <v>#DIV/0!</v>
      </c>
      <c r="O3439" s="18" t="e">
        <f t="shared" si="1184"/>
        <v>#DIV/0!</v>
      </c>
      <c r="P3439" s="4">
        <f t="shared" si="1185"/>
        <v>201010</v>
      </c>
      <c r="Q3439" s="23">
        <f t="shared" si="1186"/>
        <v>0.61624649859943925</v>
      </c>
      <c r="R3439" s="23">
        <f t="shared" si="1187"/>
        <v>-2.3951612903225854</v>
      </c>
      <c r="S3439" s="22">
        <f t="shared" si="1188"/>
        <v>-1.778914791723146</v>
      </c>
      <c r="T3439" s="5">
        <f t="shared" si="1189"/>
        <v>1.6227272727272744</v>
      </c>
      <c r="W3439" s="5">
        <f t="shared" si="1190"/>
        <v>-1</v>
      </c>
      <c r="X3439" s="4">
        <f t="shared" si="1191"/>
        <v>-1</v>
      </c>
      <c r="AE3439" s="4" t="e">
        <f t="shared" si="1192"/>
        <v>#DIV/0!</v>
      </c>
    </row>
    <row r="3440" spans="1:31" x14ac:dyDescent="0.25">
      <c r="A3440" s="9">
        <v>40461</v>
      </c>
      <c r="B3440" s="1" t="s">
        <v>33</v>
      </c>
      <c r="C3440" s="1" t="s">
        <v>59</v>
      </c>
      <c r="D3440" s="1">
        <v>44</v>
      </c>
      <c r="E3440" s="1">
        <v>6</v>
      </c>
      <c r="F3440">
        <f t="shared" si="1179"/>
        <v>1</v>
      </c>
      <c r="G3440">
        <f t="shared" si="1180"/>
        <v>0</v>
      </c>
      <c r="H3440" s="4">
        <v>1.6451612903225801</v>
      </c>
      <c r="I3440" s="4">
        <v>2.35</v>
      </c>
      <c r="L3440" s="18">
        <f t="shared" si="1181"/>
        <v>60</v>
      </c>
      <c r="M3440" s="18">
        <f t="shared" si="1182"/>
        <v>40</v>
      </c>
      <c r="N3440" s="18" t="e">
        <f t="shared" si="1183"/>
        <v>#DIV/0!</v>
      </c>
      <c r="O3440" s="18" t="e">
        <f t="shared" si="1184"/>
        <v>#DIV/0!</v>
      </c>
      <c r="P3440" s="4">
        <f t="shared" si="1185"/>
        <v>201010</v>
      </c>
      <c r="Q3440" s="23">
        <f t="shared" si="1186"/>
        <v>1.6451612903225801</v>
      </c>
      <c r="R3440" s="23">
        <f t="shared" si="1187"/>
        <v>-2.2907407407407421</v>
      </c>
      <c r="S3440" s="22">
        <f t="shared" si="1188"/>
        <v>-0.645579450418162</v>
      </c>
      <c r="T3440" s="5">
        <f t="shared" si="1189"/>
        <v>1.4284313725490201</v>
      </c>
      <c r="W3440" s="5">
        <f t="shared" si="1190"/>
        <v>0.64516129032258007</v>
      </c>
      <c r="X3440" s="4">
        <f t="shared" si="1191"/>
        <v>-1</v>
      </c>
      <c r="AE3440" s="4" t="e">
        <f t="shared" si="1192"/>
        <v>#DIV/0!</v>
      </c>
    </row>
    <row r="3441" spans="1:31" x14ac:dyDescent="0.25">
      <c r="A3441" s="9">
        <v>40461</v>
      </c>
      <c r="B3441" s="1" t="s">
        <v>37</v>
      </c>
      <c r="C3441" s="1" t="s">
        <v>50</v>
      </c>
      <c r="D3441" s="1">
        <v>27</v>
      </c>
      <c r="E3441" s="1">
        <v>34</v>
      </c>
      <c r="F3441">
        <f t="shared" si="1179"/>
        <v>0</v>
      </c>
      <c r="G3441">
        <f t="shared" si="1180"/>
        <v>1</v>
      </c>
      <c r="H3441" s="4">
        <v>1.3333333333333299</v>
      </c>
      <c r="I3441" s="4">
        <v>3.5</v>
      </c>
      <c r="L3441" s="18">
        <f t="shared" si="1181"/>
        <v>70</v>
      </c>
      <c r="M3441" s="18">
        <f t="shared" si="1182"/>
        <v>25</v>
      </c>
      <c r="N3441" s="18" t="e">
        <f t="shared" si="1183"/>
        <v>#DIV/0!</v>
      </c>
      <c r="O3441" s="18" t="e">
        <f t="shared" si="1184"/>
        <v>#DIV/0!</v>
      </c>
      <c r="P3441" s="4">
        <f t="shared" si="1185"/>
        <v>201010</v>
      </c>
      <c r="Q3441" s="23">
        <f t="shared" si="1186"/>
        <v>0.38095238095237999</v>
      </c>
      <c r="R3441" s="23">
        <f t="shared" si="1187"/>
        <v>-3.4000000000000306</v>
      </c>
      <c r="S3441" s="22">
        <f t="shared" si="1188"/>
        <v>-3.0190476190476505</v>
      </c>
      <c r="T3441" s="5">
        <f t="shared" si="1189"/>
        <v>2.6250000000000067</v>
      </c>
      <c r="W3441" s="5">
        <f t="shared" si="1190"/>
        <v>-1</v>
      </c>
      <c r="X3441" s="4">
        <f t="shared" si="1191"/>
        <v>-1</v>
      </c>
      <c r="AE3441" s="4" t="e">
        <f t="shared" si="1192"/>
        <v>#DIV/0!</v>
      </c>
    </row>
    <row r="3442" spans="1:31" x14ac:dyDescent="0.25">
      <c r="A3442" s="9">
        <v>40461</v>
      </c>
      <c r="B3442" s="1" t="s">
        <v>58</v>
      </c>
      <c r="C3442" s="1" t="s">
        <v>41</v>
      </c>
      <c r="D3442" s="1">
        <v>10</v>
      </c>
      <c r="E3442" s="1">
        <v>20</v>
      </c>
      <c r="F3442">
        <f t="shared" si="1179"/>
        <v>0</v>
      </c>
      <c r="G3442">
        <f t="shared" si="1180"/>
        <v>1</v>
      </c>
      <c r="H3442" s="4">
        <v>2.4500000000000002</v>
      </c>
      <c r="I3442" s="4">
        <v>1.60606060606061</v>
      </c>
      <c r="L3442" s="18">
        <f t="shared" si="1181"/>
        <v>40</v>
      </c>
      <c r="M3442" s="18">
        <f t="shared" si="1182"/>
        <v>60</v>
      </c>
      <c r="N3442" s="18" t="e">
        <f t="shared" si="1183"/>
        <v>#DIV/0!</v>
      </c>
      <c r="O3442" s="18" t="e">
        <f t="shared" si="1184"/>
        <v>#DIV/0!</v>
      </c>
      <c r="P3442" s="4">
        <f t="shared" si="1185"/>
        <v>201010</v>
      </c>
      <c r="Q3442" s="23">
        <f t="shared" si="1186"/>
        <v>1.5254716981132039</v>
      </c>
      <c r="R3442" s="23">
        <f t="shared" si="1187"/>
        <v>-2.3396551724137824</v>
      </c>
      <c r="S3442" s="22">
        <f t="shared" si="1188"/>
        <v>-0.81418347430057847</v>
      </c>
      <c r="T3442" s="5">
        <f t="shared" si="1189"/>
        <v>0.65553494124922851</v>
      </c>
      <c r="W3442" s="5">
        <f t="shared" si="1190"/>
        <v>-1</v>
      </c>
      <c r="X3442" s="4">
        <f t="shared" si="1191"/>
        <v>-1</v>
      </c>
      <c r="AE3442" s="4" t="e">
        <f t="shared" si="1192"/>
        <v>#DIV/0!</v>
      </c>
    </row>
    <row r="3443" spans="1:31" x14ac:dyDescent="0.25">
      <c r="A3443" s="9">
        <v>40461</v>
      </c>
      <c r="B3443" s="1" t="s">
        <v>44</v>
      </c>
      <c r="C3443" s="1" t="s">
        <v>39</v>
      </c>
      <c r="D3443" s="1">
        <v>21</v>
      </c>
      <c r="E3443" s="1">
        <v>24</v>
      </c>
      <c r="F3443">
        <f t="shared" si="1179"/>
        <v>0</v>
      </c>
      <c r="G3443">
        <f t="shared" si="1180"/>
        <v>1</v>
      </c>
      <c r="H3443" s="4">
        <v>1.32258064516129</v>
      </c>
      <c r="I3443" s="4">
        <v>3.6</v>
      </c>
      <c r="L3443" s="18">
        <f t="shared" si="1181"/>
        <v>70</v>
      </c>
      <c r="M3443" s="18">
        <f t="shared" si="1182"/>
        <v>25</v>
      </c>
      <c r="N3443" s="18" t="e">
        <f t="shared" si="1183"/>
        <v>#DIV/0!</v>
      </c>
      <c r="O3443" s="18" t="e">
        <f t="shared" si="1184"/>
        <v>#DIV/0!</v>
      </c>
      <c r="P3443" s="4">
        <f t="shared" si="1185"/>
        <v>201010</v>
      </c>
      <c r="Q3443" s="23">
        <f t="shared" si="1186"/>
        <v>0.36738351254480278</v>
      </c>
      <c r="R3443" s="23">
        <f t="shared" si="1187"/>
        <v>-3.4846153846153873</v>
      </c>
      <c r="S3443" s="22">
        <f t="shared" si="1188"/>
        <v>-3.1172318720705845</v>
      </c>
      <c r="T3443" s="5">
        <f t="shared" si="1189"/>
        <v>2.7219512195121958</v>
      </c>
      <c r="W3443" s="5">
        <f t="shared" si="1190"/>
        <v>-1</v>
      </c>
      <c r="X3443" s="4">
        <f t="shared" si="1191"/>
        <v>-1</v>
      </c>
      <c r="AE3443" s="4" t="e">
        <f t="shared" si="1192"/>
        <v>#DIV/0!</v>
      </c>
    </row>
    <row r="3444" spans="1:31" x14ac:dyDescent="0.25">
      <c r="A3444" s="9">
        <v>40461</v>
      </c>
      <c r="B3444" s="1" t="s">
        <v>40</v>
      </c>
      <c r="C3444" s="1" t="s">
        <v>45</v>
      </c>
      <c r="D3444" s="1">
        <v>6</v>
      </c>
      <c r="E3444" s="1">
        <v>23</v>
      </c>
      <c r="F3444">
        <f t="shared" si="1179"/>
        <v>0</v>
      </c>
      <c r="G3444">
        <f t="shared" si="1180"/>
        <v>1</v>
      </c>
      <c r="H3444" s="4">
        <v>1.6666666666666701</v>
      </c>
      <c r="I3444" s="4">
        <v>2.2999999999999998</v>
      </c>
      <c r="L3444" s="18">
        <f t="shared" si="1181"/>
        <v>50</v>
      </c>
      <c r="M3444" s="18">
        <f t="shared" si="1182"/>
        <v>40</v>
      </c>
      <c r="N3444" s="18" t="e">
        <f t="shared" si="1183"/>
        <v>#DIV/0!</v>
      </c>
      <c r="O3444" s="18" t="e">
        <f t="shared" si="1184"/>
        <v>#DIV/0!</v>
      </c>
      <c r="P3444" s="4">
        <f t="shared" si="1185"/>
        <v>201010</v>
      </c>
      <c r="Q3444" s="23">
        <f t="shared" si="1186"/>
        <v>0.72463768115942184</v>
      </c>
      <c r="R3444" s="23">
        <f t="shared" si="1187"/>
        <v>-2.2692307692307621</v>
      </c>
      <c r="S3444" s="22">
        <f t="shared" si="1188"/>
        <v>-1.5445930880713403</v>
      </c>
      <c r="T3444" s="5">
        <f t="shared" si="1189"/>
        <v>1.379999999999997</v>
      </c>
      <c r="W3444" s="5">
        <f t="shared" si="1190"/>
        <v>-1</v>
      </c>
      <c r="X3444" s="4">
        <f t="shared" si="1191"/>
        <v>-1</v>
      </c>
      <c r="AE3444" s="4" t="e">
        <f t="shared" si="1192"/>
        <v>#DIV/0!</v>
      </c>
    </row>
    <row r="3445" spans="1:31" x14ac:dyDescent="0.25">
      <c r="A3445" s="9">
        <v>40461</v>
      </c>
      <c r="B3445" s="1" t="s">
        <v>46</v>
      </c>
      <c r="C3445" s="1" t="s">
        <v>56</v>
      </c>
      <c r="D3445" s="1">
        <v>26</v>
      </c>
      <c r="E3445" s="1">
        <v>36</v>
      </c>
      <c r="F3445">
        <f t="shared" si="1179"/>
        <v>0</v>
      </c>
      <c r="G3445">
        <f t="shared" si="1180"/>
        <v>1</v>
      </c>
      <c r="H3445" s="4">
        <v>1.71428571428571</v>
      </c>
      <c r="I3445" s="4">
        <v>2.2000000000000002</v>
      </c>
      <c r="L3445" s="18">
        <f t="shared" si="1181"/>
        <v>50</v>
      </c>
      <c r="M3445" s="18">
        <f t="shared" si="1182"/>
        <v>45</v>
      </c>
      <c r="N3445" s="18" t="e">
        <f t="shared" si="1183"/>
        <v>#DIV/0!</v>
      </c>
      <c r="O3445" s="18" t="e">
        <f t="shared" si="1184"/>
        <v>#DIV/0!</v>
      </c>
      <c r="P3445" s="4">
        <f t="shared" si="1185"/>
        <v>201010</v>
      </c>
      <c r="Q3445" s="23">
        <f t="shared" si="1186"/>
        <v>0.77922077922077715</v>
      </c>
      <c r="R3445" s="23">
        <f t="shared" si="1187"/>
        <v>-2.2333333333333414</v>
      </c>
      <c r="S3445" s="22">
        <f t="shared" si="1188"/>
        <v>-1.4541125541125641</v>
      </c>
      <c r="T3445" s="5">
        <f t="shared" si="1189"/>
        <v>1.2833333333333368</v>
      </c>
      <c r="W3445" s="5">
        <f t="shared" si="1190"/>
        <v>-1</v>
      </c>
      <c r="X3445" s="4">
        <f t="shared" si="1191"/>
        <v>-1</v>
      </c>
      <c r="AE3445" s="4" t="e">
        <f t="shared" si="1192"/>
        <v>#DIV/0!</v>
      </c>
    </row>
    <row r="3446" spans="1:31" x14ac:dyDescent="0.25">
      <c r="A3446" s="9">
        <v>40461</v>
      </c>
      <c r="B3446" s="1" t="s">
        <v>43</v>
      </c>
      <c r="C3446" s="1" t="s">
        <v>35</v>
      </c>
      <c r="D3446" s="1">
        <v>31</v>
      </c>
      <c r="E3446" s="1">
        <v>17</v>
      </c>
      <c r="F3446">
        <f t="shared" si="1179"/>
        <v>1</v>
      </c>
      <c r="G3446">
        <f t="shared" si="1180"/>
        <v>0</v>
      </c>
      <c r="H3446" s="4">
        <v>1.25</v>
      </c>
      <c r="I3446" s="4">
        <v>4.3</v>
      </c>
      <c r="L3446" s="18">
        <f t="shared" si="1181"/>
        <v>80</v>
      </c>
      <c r="M3446" s="18">
        <f t="shared" si="1182"/>
        <v>20</v>
      </c>
      <c r="N3446" s="18" t="e">
        <f t="shared" si="1183"/>
        <v>#DIV/0!</v>
      </c>
      <c r="O3446" s="18" t="e">
        <f t="shared" si="1184"/>
        <v>#DIV/0!</v>
      </c>
      <c r="P3446" s="4">
        <f t="shared" si="1185"/>
        <v>201010</v>
      </c>
      <c r="Q3446" s="23">
        <f t="shared" si="1186"/>
        <v>1.25</v>
      </c>
      <c r="R3446" s="23">
        <f t="shared" si="1187"/>
        <v>-4.3030303030303028</v>
      </c>
      <c r="S3446" s="22">
        <f t="shared" si="1188"/>
        <v>-3.0530303030303028</v>
      </c>
      <c r="T3446" s="5">
        <f t="shared" si="1189"/>
        <v>3.44</v>
      </c>
      <c r="W3446" s="5">
        <f t="shared" si="1190"/>
        <v>0.25</v>
      </c>
      <c r="X3446" s="4">
        <f t="shared" si="1191"/>
        <v>-1</v>
      </c>
      <c r="AE3446" s="4" t="e">
        <f t="shared" si="1192"/>
        <v>#DIV/0!</v>
      </c>
    </row>
    <row r="3447" spans="1:31" x14ac:dyDescent="0.25">
      <c r="A3447" s="9">
        <v>40461</v>
      </c>
      <c r="B3447" s="1" t="s">
        <v>63</v>
      </c>
      <c r="C3447" s="1" t="s">
        <v>42</v>
      </c>
      <c r="D3447" s="1">
        <v>30</v>
      </c>
      <c r="E3447" s="1">
        <v>20</v>
      </c>
      <c r="F3447">
        <f t="shared" si="1179"/>
        <v>1</v>
      </c>
      <c r="G3447">
        <f t="shared" si="1180"/>
        <v>0</v>
      </c>
      <c r="H3447" s="4">
        <v>3.6</v>
      </c>
      <c r="I3447" s="4">
        <v>1.32258064516129</v>
      </c>
      <c r="L3447" s="18">
        <f t="shared" si="1181"/>
        <v>20</v>
      </c>
      <c r="M3447" s="18">
        <f t="shared" si="1182"/>
        <v>75</v>
      </c>
      <c r="N3447" s="18" t="e">
        <f t="shared" si="1183"/>
        <v>#DIV/0!</v>
      </c>
      <c r="O3447" s="18" t="e">
        <f t="shared" si="1184"/>
        <v>#DIV/0!</v>
      </c>
      <c r="P3447" s="4">
        <f t="shared" si="1185"/>
        <v>201010</v>
      </c>
      <c r="Q3447" s="23">
        <f t="shared" si="1186"/>
        <v>3.6</v>
      </c>
      <c r="R3447" s="23">
        <f t="shared" si="1187"/>
        <v>-3.4846153846153873</v>
      </c>
      <c r="S3447" s="22">
        <f t="shared" si="1188"/>
        <v>0.11538461538461275</v>
      </c>
      <c r="T3447" s="5">
        <f t="shared" si="1189"/>
        <v>0.36738351254480278</v>
      </c>
      <c r="W3447" s="5">
        <f t="shared" si="1190"/>
        <v>2.6</v>
      </c>
      <c r="X3447" s="4">
        <f t="shared" si="1191"/>
        <v>-1</v>
      </c>
      <c r="AE3447" s="4" t="e">
        <f t="shared" si="1192"/>
        <v>#DIV/0!</v>
      </c>
    </row>
    <row r="3448" spans="1:31" x14ac:dyDescent="0.25">
      <c r="A3448" s="9">
        <v>40455</v>
      </c>
      <c r="B3448" s="1" t="s">
        <v>51</v>
      </c>
      <c r="C3448" s="1" t="s">
        <v>52</v>
      </c>
      <c r="D3448" s="1">
        <v>14</v>
      </c>
      <c r="E3448" s="1">
        <v>41</v>
      </c>
      <c r="F3448">
        <f t="shared" si="1179"/>
        <v>0</v>
      </c>
      <c r="G3448">
        <f t="shared" si="1180"/>
        <v>1</v>
      </c>
      <c r="H3448" s="4">
        <v>1.9090909090909101</v>
      </c>
      <c r="I3448" s="4">
        <v>1.9090909090909101</v>
      </c>
      <c r="L3448" s="18">
        <f t="shared" si="1181"/>
        <v>50</v>
      </c>
      <c r="M3448" s="18">
        <f t="shared" si="1182"/>
        <v>50</v>
      </c>
      <c r="N3448" s="18" t="e">
        <f t="shared" si="1183"/>
        <v>#DIV/0!</v>
      </c>
      <c r="O3448" s="18" t="e">
        <f t="shared" si="1184"/>
        <v>#DIV/0!</v>
      </c>
      <c r="P3448" s="4">
        <f t="shared" si="1185"/>
        <v>201010</v>
      </c>
      <c r="Q3448" s="23">
        <f t="shared" si="1186"/>
        <v>1</v>
      </c>
      <c r="R3448" s="23">
        <f t="shared" si="1187"/>
        <v>-2.1999999999999975</v>
      </c>
      <c r="S3448" s="22">
        <f t="shared" si="1188"/>
        <v>-1.1999999999999975</v>
      </c>
      <c r="T3448" s="5">
        <f t="shared" si="1189"/>
        <v>1</v>
      </c>
      <c r="W3448" s="5">
        <f t="shared" si="1190"/>
        <v>-1</v>
      </c>
      <c r="X3448" s="4">
        <f t="shared" si="1191"/>
        <v>-1</v>
      </c>
      <c r="AE3448" s="4" t="e">
        <f t="shared" si="1192"/>
        <v>#DIV/0!</v>
      </c>
    </row>
    <row r="3449" spans="1:31" x14ac:dyDescent="0.25">
      <c r="A3449" s="9">
        <v>40454</v>
      </c>
      <c r="B3449" s="1" t="s">
        <v>50</v>
      </c>
      <c r="C3449" s="1" t="s">
        <v>35</v>
      </c>
      <c r="D3449" s="1">
        <v>20</v>
      </c>
      <c r="E3449" s="1">
        <v>26</v>
      </c>
      <c r="F3449">
        <f t="shared" si="1179"/>
        <v>0</v>
      </c>
      <c r="G3449">
        <f t="shared" si="1180"/>
        <v>1</v>
      </c>
      <c r="H3449" s="4">
        <v>1.3448275862068999</v>
      </c>
      <c r="I3449" s="4">
        <v>3.4</v>
      </c>
      <c r="L3449" s="18">
        <f t="shared" si="1181"/>
        <v>70</v>
      </c>
      <c r="M3449" s="18">
        <f t="shared" si="1182"/>
        <v>25</v>
      </c>
      <c r="N3449" s="18" t="e">
        <f t="shared" si="1183"/>
        <v>#DIV/0!</v>
      </c>
      <c r="O3449" s="18" t="e">
        <f t="shared" si="1184"/>
        <v>#DIV/0!</v>
      </c>
      <c r="P3449" s="4">
        <f t="shared" si="1185"/>
        <v>201010</v>
      </c>
      <c r="Q3449" s="23">
        <f t="shared" si="1186"/>
        <v>0.39553752535497055</v>
      </c>
      <c r="R3449" s="23">
        <f t="shared" si="1187"/>
        <v>-3.3166666666666385</v>
      </c>
      <c r="S3449" s="22">
        <f t="shared" si="1188"/>
        <v>-2.9211291413116678</v>
      </c>
      <c r="T3449" s="5">
        <f t="shared" si="1189"/>
        <v>2.5282051282051219</v>
      </c>
      <c r="W3449" s="5">
        <f t="shared" si="1190"/>
        <v>-1</v>
      </c>
      <c r="X3449" s="4">
        <f t="shared" si="1191"/>
        <v>-1</v>
      </c>
      <c r="AE3449" s="4" t="e">
        <f t="shared" si="1192"/>
        <v>#DIV/0!</v>
      </c>
    </row>
    <row r="3450" spans="1:31" x14ac:dyDescent="0.25">
      <c r="A3450" s="9">
        <v>40454</v>
      </c>
      <c r="B3450" s="1" t="s">
        <v>59</v>
      </c>
      <c r="C3450" s="1" t="s">
        <v>61</v>
      </c>
      <c r="D3450" s="1">
        <v>20</v>
      </c>
      <c r="E3450" s="1">
        <v>3</v>
      </c>
      <c r="F3450">
        <f t="shared" si="1179"/>
        <v>1</v>
      </c>
      <c r="G3450">
        <f t="shared" si="1180"/>
        <v>0</v>
      </c>
      <c r="H3450" s="4">
        <v>2.15</v>
      </c>
      <c r="I3450" s="4">
        <v>1.74074074074074</v>
      </c>
      <c r="L3450" s="18">
        <f t="shared" si="1181"/>
        <v>40</v>
      </c>
      <c r="M3450" s="18">
        <f t="shared" si="1182"/>
        <v>55</v>
      </c>
      <c r="N3450" s="18" t="e">
        <f t="shared" si="1183"/>
        <v>#DIV/0!</v>
      </c>
      <c r="O3450" s="18" t="e">
        <f t="shared" si="1184"/>
        <v>#DIV/0!</v>
      </c>
      <c r="P3450" s="4">
        <f t="shared" si="1185"/>
        <v>201010</v>
      </c>
      <c r="Q3450" s="23">
        <f t="shared" si="1186"/>
        <v>2.15</v>
      </c>
      <c r="R3450" s="23">
        <f t="shared" si="1187"/>
        <v>-2.2195652173913056</v>
      </c>
      <c r="S3450" s="22">
        <f t="shared" si="1188"/>
        <v>-6.9565217391305723E-2</v>
      </c>
      <c r="T3450" s="5">
        <f t="shared" si="1189"/>
        <v>0.80964685615848375</v>
      </c>
      <c r="W3450" s="5">
        <f t="shared" si="1190"/>
        <v>1.1499999999999999</v>
      </c>
      <c r="X3450" s="4">
        <f t="shared" si="1191"/>
        <v>-1</v>
      </c>
      <c r="AE3450" s="4" t="e">
        <f t="shared" si="1192"/>
        <v>#DIV/0!</v>
      </c>
    </row>
    <row r="3451" spans="1:31" x14ac:dyDescent="0.25">
      <c r="A3451" s="9">
        <v>40454</v>
      </c>
      <c r="B3451" s="1" t="s">
        <v>64</v>
      </c>
      <c r="C3451" s="1" t="s">
        <v>63</v>
      </c>
      <c r="D3451" s="1">
        <v>41</v>
      </c>
      <c r="E3451" s="1">
        <v>10</v>
      </c>
      <c r="F3451">
        <f t="shared" si="1179"/>
        <v>1</v>
      </c>
      <c r="G3451">
        <f t="shared" si="1180"/>
        <v>0</v>
      </c>
      <c r="H3451" s="4">
        <v>1.1666666666666701</v>
      </c>
      <c r="I3451" s="4">
        <v>5.25</v>
      </c>
      <c r="L3451" s="18">
        <f t="shared" si="1181"/>
        <v>80</v>
      </c>
      <c r="M3451" s="18">
        <f t="shared" si="1182"/>
        <v>15</v>
      </c>
      <c r="N3451" s="18" t="e">
        <f t="shared" si="1183"/>
        <v>#DIV/0!</v>
      </c>
      <c r="O3451" s="18" t="e">
        <f t="shared" si="1184"/>
        <v>#DIV/0!</v>
      </c>
      <c r="P3451" s="4">
        <f t="shared" si="1185"/>
        <v>201010</v>
      </c>
      <c r="Q3451" s="23">
        <f t="shared" si="1186"/>
        <v>1.1666666666666701</v>
      </c>
      <c r="R3451" s="23">
        <f t="shared" si="1187"/>
        <v>-6.2352941176469363</v>
      </c>
      <c r="S3451" s="22">
        <f t="shared" si="1188"/>
        <v>-5.0686274509802658</v>
      </c>
      <c r="T3451" s="5">
        <f t="shared" si="1189"/>
        <v>4.4999999999999867</v>
      </c>
      <c r="W3451" s="5">
        <f t="shared" si="1190"/>
        <v>0.16666666666667007</v>
      </c>
      <c r="X3451" s="4">
        <f t="shared" si="1191"/>
        <v>-1</v>
      </c>
      <c r="AE3451" s="4" t="e">
        <f t="shared" si="1192"/>
        <v>#DIV/0!</v>
      </c>
    </row>
    <row r="3452" spans="1:31" x14ac:dyDescent="0.25">
      <c r="A3452" s="9">
        <v>40454</v>
      </c>
      <c r="B3452" s="1" t="s">
        <v>57</v>
      </c>
      <c r="C3452" s="1" t="s">
        <v>43</v>
      </c>
      <c r="D3452" s="1">
        <v>14</v>
      </c>
      <c r="E3452" s="1">
        <v>17</v>
      </c>
      <c r="F3452">
        <f t="shared" si="1179"/>
        <v>0</v>
      </c>
      <c r="G3452">
        <f t="shared" si="1180"/>
        <v>1</v>
      </c>
      <c r="H3452" s="4">
        <v>1.71428571428571</v>
      </c>
      <c r="I3452" s="4">
        <v>2.2000000000000002</v>
      </c>
      <c r="L3452" s="18">
        <f t="shared" si="1181"/>
        <v>50</v>
      </c>
      <c r="M3452" s="18">
        <f t="shared" si="1182"/>
        <v>45</v>
      </c>
      <c r="N3452" s="18" t="e">
        <f t="shared" si="1183"/>
        <v>#DIV/0!</v>
      </c>
      <c r="O3452" s="18" t="e">
        <f t="shared" si="1184"/>
        <v>#DIV/0!</v>
      </c>
      <c r="P3452" s="4">
        <f t="shared" si="1185"/>
        <v>201010</v>
      </c>
      <c r="Q3452" s="23">
        <f t="shared" si="1186"/>
        <v>0.77922077922077715</v>
      </c>
      <c r="R3452" s="23">
        <f t="shared" si="1187"/>
        <v>-2.2333333333333414</v>
      </c>
      <c r="S3452" s="22">
        <f t="shared" si="1188"/>
        <v>-1.4541125541125641</v>
      </c>
      <c r="T3452" s="5">
        <f t="shared" si="1189"/>
        <v>1.2833333333333368</v>
      </c>
      <c r="W3452" s="5">
        <f t="shared" si="1190"/>
        <v>-1</v>
      </c>
      <c r="X3452" s="4">
        <f t="shared" si="1191"/>
        <v>-1</v>
      </c>
      <c r="AE3452" s="4" t="e">
        <f t="shared" si="1192"/>
        <v>#DIV/0!</v>
      </c>
    </row>
    <row r="3453" spans="1:31" x14ac:dyDescent="0.25">
      <c r="A3453" s="9">
        <v>40454</v>
      </c>
      <c r="B3453" s="1" t="s">
        <v>55</v>
      </c>
      <c r="C3453" s="1" t="s">
        <v>48</v>
      </c>
      <c r="D3453" s="1">
        <v>12</v>
      </c>
      <c r="E3453" s="1">
        <v>17</v>
      </c>
      <c r="F3453">
        <f t="shared" si="1179"/>
        <v>0</v>
      </c>
      <c r="G3453">
        <f t="shared" si="1180"/>
        <v>1</v>
      </c>
      <c r="H3453" s="4">
        <v>1.4166666666666701</v>
      </c>
      <c r="I3453" s="4">
        <v>3</v>
      </c>
      <c r="L3453" s="18">
        <f t="shared" si="1181"/>
        <v>70</v>
      </c>
      <c r="M3453" s="18">
        <f t="shared" si="1182"/>
        <v>30</v>
      </c>
      <c r="N3453" s="18" t="e">
        <f t="shared" si="1183"/>
        <v>#DIV/0!</v>
      </c>
      <c r="O3453" s="18" t="e">
        <f t="shared" si="1184"/>
        <v>#DIV/0!</v>
      </c>
      <c r="P3453" s="4">
        <f t="shared" si="1185"/>
        <v>201010</v>
      </c>
      <c r="Q3453" s="23">
        <f t="shared" si="1186"/>
        <v>0.47222222222222338</v>
      </c>
      <c r="R3453" s="23">
        <f t="shared" si="1187"/>
        <v>-2.8999999999999804</v>
      </c>
      <c r="S3453" s="22">
        <f t="shared" si="1188"/>
        <v>-2.4277777777777572</v>
      </c>
      <c r="T3453" s="5">
        <f t="shared" si="1189"/>
        <v>2.1176470588235241</v>
      </c>
      <c r="W3453" s="5">
        <f t="shared" si="1190"/>
        <v>-1</v>
      </c>
      <c r="X3453" s="4">
        <f t="shared" si="1191"/>
        <v>-1</v>
      </c>
      <c r="AE3453" s="4" t="e">
        <f t="shared" si="1192"/>
        <v>#DIV/0!</v>
      </c>
    </row>
    <row r="3454" spans="1:31" x14ac:dyDescent="0.25">
      <c r="A3454" s="9">
        <v>40454</v>
      </c>
      <c r="B3454" s="1" t="s">
        <v>54</v>
      </c>
      <c r="C3454" s="1" t="s">
        <v>47</v>
      </c>
      <c r="D3454" s="1">
        <v>24</v>
      </c>
      <c r="E3454" s="1">
        <v>31</v>
      </c>
      <c r="F3454">
        <f t="shared" si="1179"/>
        <v>0</v>
      </c>
      <c r="G3454">
        <f t="shared" si="1180"/>
        <v>1</v>
      </c>
      <c r="H3454" s="4">
        <v>2.5499999999999998</v>
      </c>
      <c r="I3454" s="4">
        <v>1.5714285714285698</v>
      </c>
      <c r="L3454" s="18">
        <f t="shared" si="1181"/>
        <v>30</v>
      </c>
      <c r="M3454" s="18">
        <f t="shared" si="1182"/>
        <v>60</v>
      </c>
      <c r="N3454" s="18" t="e">
        <f t="shared" si="1183"/>
        <v>#DIV/0!</v>
      </c>
      <c r="O3454" s="18" t="e">
        <f t="shared" si="1184"/>
        <v>#DIV/0!</v>
      </c>
      <c r="P3454" s="4">
        <f t="shared" si="1185"/>
        <v>201010</v>
      </c>
      <c r="Q3454" s="23">
        <f t="shared" si="1186"/>
        <v>1.6227272727272744</v>
      </c>
      <c r="R3454" s="23">
        <f t="shared" si="1187"/>
        <v>-2.3951612903225854</v>
      </c>
      <c r="S3454" s="22">
        <f t="shared" si="1188"/>
        <v>-0.77243401759531105</v>
      </c>
      <c r="T3454" s="5">
        <f t="shared" si="1189"/>
        <v>0.61624649859943925</v>
      </c>
      <c r="W3454" s="5">
        <f t="shared" si="1190"/>
        <v>-1</v>
      </c>
      <c r="X3454" s="4">
        <f t="shared" si="1191"/>
        <v>-1</v>
      </c>
      <c r="AE3454" s="4" t="e">
        <f t="shared" si="1192"/>
        <v>#DIV/0!</v>
      </c>
    </row>
    <row r="3455" spans="1:31" x14ac:dyDescent="0.25">
      <c r="A3455" s="9">
        <v>40454</v>
      </c>
      <c r="B3455" s="1" t="s">
        <v>34</v>
      </c>
      <c r="C3455" s="1" t="s">
        <v>45</v>
      </c>
      <c r="D3455" s="1">
        <v>17</v>
      </c>
      <c r="E3455" s="1">
        <v>3</v>
      </c>
      <c r="F3455">
        <f t="shared" si="1179"/>
        <v>1</v>
      </c>
      <c r="G3455">
        <f t="shared" si="1180"/>
        <v>0</v>
      </c>
      <c r="H3455" s="4">
        <v>1.5128205128205101</v>
      </c>
      <c r="I3455" s="4">
        <v>2.7</v>
      </c>
      <c r="L3455" s="18">
        <f t="shared" si="1181"/>
        <v>60</v>
      </c>
      <c r="M3455" s="18">
        <f t="shared" si="1182"/>
        <v>35</v>
      </c>
      <c r="N3455" s="18" t="e">
        <f t="shared" si="1183"/>
        <v>#DIV/0!</v>
      </c>
      <c r="O3455" s="18" t="e">
        <f t="shared" si="1184"/>
        <v>#DIV/0!</v>
      </c>
      <c r="P3455" s="4">
        <f t="shared" si="1185"/>
        <v>201010</v>
      </c>
      <c r="Q3455" s="23">
        <f t="shared" si="1186"/>
        <v>1.5128205128205101</v>
      </c>
      <c r="R3455" s="23">
        <f t="shared" si="1187"/>
        <v>-2.5382352941176576</v>
      </c>
      <c r="S3455" s="22">
        <f t="shared" si="1188"/>
        <v>-1.0254147812971475</v>
      </c>
      <c r="T3455" s="5">
        <f t="shared" si="1189"/>
        <v>1.7847457627118677</v>
      </c>
      <c r="W3455" s="5">
        <f t="shared" si="1190"/>
        <v>0.51282051282051011</v>
      </c>
      <c r="X3455" s="4">
        <f t="shared" si="1191"/>
        <v>-1</v>
      </c>
      <c r="AE3455" s="4" t="e">
        <f t="shared" si="1192"/>
        <v>#DIV/0!</v>
      </c>
    </row>
    <row r="3456" spans="1:31" x14ac:dyDescent="0.25">
      <c r="A3456" s="9">
        <v>40454</v>
      </c>
      <c r="B3456" s="1" t="s">
        <v>42</v>
      </c>
      <c r="C3456" s="1" t="s">
        <v>40</v>
      </c>
      <c r="D3456" s="1">
        <v>16</v>
      </c>
      <c r="E3456" s="1">
        <v>14</v>
      </c>
      <c r="F3456">
        <f t="shared" si="1179"/>
        <v>1</v>
      </c>
      <c r="G3456">
        <f t="shared" si="1180"/>
        <v>0</v>
      </c>
      <c r="H3456" s="4">
        <v>1.12903225806452</v>
      </c>
      <c r="I3456" s="4">
        <v>6.5</v>
      </c>
      <c r="L3456" s="18">
        <f t="shared" si="1181"/>
        <v>80</v>
      </c>
      <c r="M3456" s="18">
        <f t="shared" si="1182"/>
        <v>15</v>
      </c>
      <c r="N3456" s="18" t="e">
        <f t="shared" si="1183"/>
        <v>#DIV/0!</v>
      </c>
      <c r="O3456" s="18" t="e">
        <f t="shared" si="1184"/>
        <v>#DIV/0!</v>
      </c>
      <c r="P3456" s="4">
        <f t="shared" si="1185"/>
        <v>201010</v>
      </c>
      <c r="Q3456" s="23">
        <f t="shared" si="1186"/>
        <v>1.12903225806452</v>
      </c>
      <c r="R3456" s="23">
        <f t="shared" si="1187"/>
        <v>-7.9318181818179481</v>
      </c>
      <c r="S3456" s="22">
        <f t="shared" si="1188"/>
        <v>-6.8027859237534276</v>
      </c>
      <c r="T3456" s="5">
        <f t="shared" si="1189"/>
        <v>5.7571428571428376</v>
      </c>
      <c r="W3456" s="5">
        <f t="shared" si="1190"/>
        <v>0.12903225806452001</v>
      </c>
      <c r="X3456" s="4">
        <f t="shared" si="1191"/>
        <v>-1</v>
      </c>
      <c r="AE3456" s="4" t="e">
        <f t="shared" si="1192"/>
        <v>#DIV/0!</v>
      </c>
    </row>
    <row r="3457" spans="1:31" x14ac:dyDescent="0.25">
      <c r="A3457" s="9">
        <v>40454</v>
      </c>
      <c r="B3457" s="1" t="s">
        <v>56</v>
      </c>
      <c r="C3457" s="1" t="s">
        <v>36</v>
      </c>
      <c r="D3457" s="1">
        <v>31</v>
      </c>
      <c r="E3457" s="1">
        <v>28</v>
      </c>
      <c r="F3457">
        <f t="shared" si="1179"/>
        <v>1</v>
      </c>
      <c r="G3457">
        <f t="shared" si="1180"/>
        <v>0</v>
      </c>
      <c r="H3457" s="4">
        <v>3.9</v>
      </c>
      <c r="I3457" s="4">
        <v>1.28571428571429</v>
      </c>
      <c r="L3457" s="18">
        <f t="shared" si="1181"/>
        <v>20</v>
      </c>
      <c r="M3457" s="18">
        <f t="shared" si="1182"/>
        <v>75</v>
      </c>
      <c r="N3457" s="18" t="e">
        <f t="shared" si="1183"/>
        <v>#DIV/0!</v>
      </c>
      <c r="O3457" s="18" t="e">
        <f t="shared" si="1184"/>
        <v>#DIV/0!</v>
      </c>
      <c r="P3457" s="4">
        <f t="shared" si="1185"/>
        <v>201010</v>
      </c>
      <c r="Q3457" s="23">
        <f t="shared" si="1186"/>
        <v>3.9</v>
      </c>
      <c r="R3457" s="23">
        <f t="shared" si="1187"/>
        <v>-3.8448275862068435</v>
      </c>
      <c r="S3457" s="22">
        <f t="shared" si="1188"/>
        <v>5.5172413793156405E-2</v>
      </c>
      <c r="T3457" s="5">
        <f t="shared" si="1189"/>
        <v>0.32967032967033078</v>
      </c>
      <c r="W3457" s="5">
        <f t="shared" si="1190"/>
        <v>2.9</v>
      </c>
      <c r="X3457" s="4">
        <f t="shared" si="1191"/>
        <v>-1</v>
      </c>
      <c r="AE3457" s="4" t="e">
        <f t="shared" si="1192"/>
        <v>#DIV/0!</v>
      </c>
    </row>
    <row r="3458" spans="1:31" x14ac:dyDescent="0.25">
      <c r="A3458" s="9">
        <v>40454</v>
      </c>
      <c r="B3458" s="1" t="s">
        <v>62</v>
      </c>
      <c r="C3458" s="1" t="s">
        <v>33</v>
      </c>
      <c r="D3458" s="1">
        <v>28</v>
      </c>
      <c r="E3458" s="1">
        <v>26</v>
      </c>
      <c r="F3458">
        <f t="shared" si="1179"/>
        <v>1</v>
      </c>
      <c r="G3458">
        <f t="shared" si="1180"/>
        <v>0</v>
      </c>
      <c r="H3458" s="4">
        <v>1.0833333333333299</v>
      </c>
      <c r="I3458" s="4">
        <v>9.5</v>
      </c>
      <c r="L3458" s="18">
        <f t="shared" si="1181"/>
        <v>90</v>
      </c>
      <c r="M3458" s="18">
        <f t="shared" si="1182"/>
        <v>10</v>
      </c>
      <c r="N3458" s="18" t="e">
        <f t="shared" si="1183"/>
        <v>#DIV/0!</v>
      </c>
      <c r="O3458" s="18" t="e">
        <f t="shared" si="1184"/>
        <v>#DIV/0!</v>
      </c>
      <c r="P3458" s="4">
        <f t="shared" si="1185"/>
        <v>201010</v>
      </c>
      <c r="Q3458" s="23">
        <f t="shared" si="1186"/>
        <v>1.0833333333333299</v>
      </c>
      <c r="R3458" s="23">
        <f t="shared" si="1187"/>
        <v>-12.117647058824019</v>
      </c>
      <c r="S3458" s="22">
        <f t="shared" si="1188"/>
        <v>-11.034313725490689</v>
      </c>
      <c r="T3458" s="5">
        <f t="shared" si="1189"/>
        <v>8.7692307692307967</v>
      </c>
      <c r="W3458" s="5">
        <f t="shared" si="1190"/>
        <v>8.3333333333329929E-2</v>
      </c>
      <c r="X3458" s="4">
        <f t="shared" si="1191"/>
        <v>-1</v>
      </c>
      <c r="AE3458" s="4" t="e">
        <f t="shared" si="1192"/>
        <v>#DIV/0!</v>
      </c>
    </row>
    <row r="3459" spans="1:31" x14ac:dyDescent="0.25">
      <c r="A3459" s="9">
        <v>40454</v>
      </c>
      <c r="B3459" s="1" t="s">
        <v>58</v>
      </c>
      <c r="C3459" s="1" t="s">
        <v>44</v>
      </c>
      <c r="D3459" s="1">
        <v>23</v>
      </c>
      <c r="E3459" s="1">
        <v>20</v>
      </c>
      <c r="F3459">
        <f t="shared" ref="F3459:F3522" si="1193">IF(D3459&gt;E3459,1,0)</f>
        <v>1</v>
      </c>
      <c r="G3459">
        <f t="shared" ref="G3459:G3522" si="1194">IF(E3459&gt;D3459,1,0)</f>
        <v>0</v>
      </c>
      <c r="H3459" s="4">
        <v>2.15</v>
      </c>
      <c r="I3459" s="4">
        <v>1.74074074074074</v>
      </c>
      <c r="L3459" s="18">
        <f t="shared" ref="L3459:L3522" si="1195">INT(100/H3459/10)*10</f>
        <v>40</v>
      </c>
      <c r="M3459" s="18">
        <f t="shared" ref="M3459:M3522" si="1196">INT(100/I3459/5)*5</f>
        <v>55</v>
      </c>
      <c r="N3459" s="18" t="e">
        <f t="shared" ref="N3459:N3522" si="1197">INT(100/J3459/5)*5</f>
        <v>#DIV/0!</v>
      </c>
      <c r="O3459" s="18" t="e">
        <f t="shared" ref="O3459:O3522" si="1198">INT(100/K3459/5)*5</f>
        <v>#DIV/0!</v>
      </c>
      <c r="P3459" s="4">
        <f t="shared" ref="P3459:P3522" si="1199">YEAR(A3459)*100+MONTH(A3459)</f>
        <v>201010</v>
      </c>
      <c r="Q3459" s="23">
        <f t="shared" ref="Q3459:Q3522" si="1200">IF(F3459=1,H3459,H3459/I3459)</f>
        <v>2.15</v>
      </c>
      <c r="R3459" s="23">
        <f t="shared" ref="R3459:R3522" si="1201">-1/(H3459-1)-1/(I3459-1)</f>
        <v>-2.2195652173913056</v>
      </c>
      <c r="S3459" s="22">
        <f t="shared" ref="S3459:S3522" si="1202">Q3459+R3459</f>
        <v>-6.9565217391305723E-2</v>
      </c>
      <c r="T3459" s="5">
        <f t="shared" ref="T3459:T3522" si="1203">I3459/H3459</f>
        <v>0.80964685615848375</v>
      </c>
      <c r="W3459" s="5">
        <f t="shared" ref="W3459:W3522" si="1204">H3459*F3459-1</f>
        <v>1.1499999999999999</v>
      </c>
      <c r="X3459" s="4">
        <f t="shared" ref="X3459:X3522" si="1205">J3459*F3459-1</f>
        <v>-1</v>
      </c>
      <c r="AE3459" s="4" t="e">
        <f t="shared" ref="AE3459:AE3522" si="1206">(1/H3459-1/J3459)</f>
        <v>#DIV/0!</v>
      </c>
    </row>
    <row r="3460" spans="1:31" x14ac:dyDescent="0.25">
      <c r="A3460" s="9">
        <v>40454</v>
      </c>
      <c r="B3460" s="1" t="s">
        <v>46</v>
      </c>
      <c r="C3460" s="1" t="s">
        <v>53</v>
      </c>
      <c r="D3460" s="1">
        <v>14</v>
      </c>
      <c r="E3460" s="1">
        <v>38</v>
      </c>
      <c r="F3460">
        <f t="shared" si="1193"/>
        <v>0</v>
      </c>
      <c r="G3460">
        <f t="shared" si="1194"/>
        <v>1</v>
      </c>
      <c r="H3460" s="4">
        <v>3.1</v>
      </c>
      <c r="I3460" s="4">
        <v>1.4</v>
      </c>
      <c r="L3460" s="18">
        <f t="shared" si="1195"/>
        <v>30</v>
      </c>
      <c r="M3460" s="18">
        <f t="shared" si="1196"/>
        <v>70</v>
      </c>
      <c r="N3460" s="18" t="e">
        <f t="shared" si="1197"/>
        <v>#DIV/0!</v>
      </c>
      <c r="O3460" s="18" t="e">
        <f t="shared" si="1198"/>
        <v>#DIV/0!</v>
      </c>
      <c r="P3460" s="4">
        <f t="shared" si="1199"/>
        <v>201010</v>
      </c>
      <c r="Q3460" s="23">
        <f t="shared" si="1200"/>
        <v>2.2142857142857144</v>
      </c>
      <c r="R3460" s="23">
        <f t="shared" si="1201"/>
        <v>-2.9761904761904767</v>
      </c>
      <c r="S3460" s="22">
        <f t="shared" si="1202"/>
        <v>-0.76190476190476231</v>
      </c>
      <c r="T3460" s="5">
        <f t="shared" si="1203"/>
        <v>0.45161290322580638</v>
      </c>
      <c r="W3460" s="5">
        <f t="shared" si="1204"/>
        <v>-1</v>
      </c>
      <c r="X3460" s="4">
        <f t="shared" si="1205"/>
        <v>-1</v>
      </c>
      <c r="AE3460" s="4" t="e">
        <f t="shared" si="1206"/>
        <v>#DIV/0!</v>
      </c>
    </row>
    <row r="3461" spans="1:31" x14ac:dyDescent="0.25">
      <c r="A3461" s="9">
        <v>40454</v>
      </c>
      <c r="B3461" s="1" t="s">
        <v>41</v>
      </c>
      <c r="C3461" s="1" t="s">
        <v>38</v>
      </c>
      <c r="D3461" s="1">
        <v>16</v>
      </c>
      <c r="E3461" s="1">
        <v>14</v>
      </c>
      <c r="F3461">
        <f t="shared" si="1193"/>
        <v>1</v>
      </c>
      <c r="G3461">
        <f t="shared" si="1194"/>
        <v>0</v>
      </c>
      <c r="H3461" s="4">
        <v>1.3174603174603199</v>
      </c>
      <c r="I3461" s="4">
        <v>3.6</v>
      </c>
      <c r="L3461" s="18">
        <f t="shared" si="1195"/>
        <v>70</v>
      </c>
      <c r="M3461" s="18">
        <f t="shared" si="1196"/>
        <v>25</v>
      </c>
      <c r="N3461" s="18" t="e">
        <f t="shared" si="1197"/>
        <v>#DIV/0!</v>
      </c>
      <c r="O3461" s="18" t="e">
        <f t="shared" si="1198"/>
        <v>#DIV/0!</v>
      </c>
      <c r="P3461" s="4">
        <f t="shared" si="1199"/>
        <v>201010</v>
      </c>
      <c r="Q3461" s="23">
        <f t="shared" si="1200"/>
        <v>1.3174603174603199</v>
      </c>
      <c r="R3461" s="23">
        <f t="shared" si="1201"/>
        <v>-3.5346153846153605</v>
      </c>
      <c r="S3461" s="22">
        <f t="shared" si="1202"/>
        <v>-2.2171550671550406</v>
      </c>
      <c r="T3461" s="5">
        <f t="shared" si="1203"/>
        <v>2.7325301204819228</v>
      </c>
      <c r="W3461" s="5">
        <f t="shared" si="1204"/>
        <v>0.31746031746031989</v>
      </c>
      <c r="X3461" s="4">
        <f t="shared" si="1205"/>
        <v>-1</v>
      </c>
      <c r="AE3461" s="4" t="e">
        <f t="shared" si="1206"/>
        <v>#DIV/0!</v>
      </c>
    </row>
    <row r="3462" spans="1:31" x14ac:dyDescent="0.25">
      <c r="A3462" s="9">
        <v>40448</v>
      </c>
      <c r="B3462" s="1" t="s">
        <v>45</v>
      </c>
      <c r="C3462" s="1" t="s">
        <v>62</v>
      </c>
      <c r="D3462" s="1">
        <v>20</v>
      </c>
      <c r="E3462" s="1">
        <v>17</v>
      </c>
      <c r="F3462">
        <f t="shared" si="1193"/>
        <v>1</v>
      </c>
      <c r="G3462">
        <f t="shared" si="1194"/>
        <v>0</v>
      </c>
      <c r="H3462" s="4">
        <v>2.35</v>
      </c>
      <c r="I3462" s="4">
        <v>1.6451612903225801</v>
      </c>
      <c r="L3462" s="18">
        <f t="shared" si="1195"/>
        <v>40</v>
      </c>
      <c r="M3462" s="18">
        <f t="shared" si="1196"/>
        <v>60</v>
      </c>
      <c r="N3462" s="18" t="e">
        <f t="shared" si="1197"/>
        <v>#DIV/0!</v>
      </c>
      <c r="O3462" s="18" t="e">
        <f t="shared" si="1198"/>
        <v>#DIV/0!</v>
      </c>
      <c r="P3462" s="4">
        <f t="shared" si="1199"/>
        <v>201009</v>
      </c>
      <c r="Q3462" s="23">
        <f t="shared" si="1200"/>
        <v>2.35</v>
      </c>
      <c r="R3462" s="23">
        <f t="shared" si="1201"/>
        <v>-2.2907407407407421</v>
      </c>
      <c r="S3462" s="22">
        <f t="shared" si="1202"/>
        <v>5.9259259259258013E-2</v>
      </c>
      <c r="T3462" s="5">
        <f t="shared" si="1203"/>
        <v>0.70006863417982124</v>
      </c>
      <c r="W3462" s="5">
        <f t="shared" si="1204"/>
        <v>1.35</v>
      </c>
      <c r="X3462" s="4">
        <f t="shared" si="1205"/>
        <v>-1</v>
      </c>
      <c r="AE3462" s="4" t="e">
        <f t="shared" si="1206"/>
        <v>#DIV/0!</v>
      </c>
    </row>
    <row r="3463" spans="1:31" x14ac:dyDescent="0.25">
      <c r="A3463" s="9">
        <v>40447</v>
      </c>
      <c r="B3463" s="1" t="s">
        <v>39</v>
      </c>
      <c r="C3463" s="1" t="s">
        <v>57</v>
      </c>
      <c r="D3463" s="1">
        <v>13</v>
      </c>
      <c r="E3463" s="1">
        <v>38</v>
      </c>
      <c r="F3463">
        <f t="shared" si="1193"/>
        <v>0</v>
      </c>
      <c r="G3463">
        <f t="shared" si="1194"/>
        <v>1</v>
      </c>
      <c r="H3463" s="4">
        <v>2.25</v>
      </c>
      <c r="I3463" s="4">
        <v>1.68965517241379</v>
      </c>
      <c r="L3463" s="18">
        <f t="shared" si="1195"/>
        <v>40</v>
      </c>
      <c r="M3463" s="18">
        <f t="shared" si="1196"/>
        <v>55</v>
      </c>
      <c r="N3463" s="18" t="e">
        <f t="shared" si="1197"/>
        <v>#DIV/0!</v>
      </c>
      <c r="O3463" s="18" t="e">
        <f t="shared" si="1198"/>
        <v>#DIV/0!</v>
      </c>
      <c r="P3463" s="4">
        <f t="shared" si="1199"/>
        <v>201009</v>
      </c>
      <c r="Q3463" s="23">
        <f t="shared" si="1200"/>
        <v>1.3316326530612268</v>
      </c>
      <c r="R3463" s="23">
        <f t="shared" si="1201"/>
        <v>-2.2500000000000062</v>
      </c>
      <c r="S3463" s="22">
        <f t="shared" si="1202"/>
        <v>-0.91836734693877942</v>
      </c>
      <c r="T3463" s="5">
        <f t="shared" si="1203"/>
        <v>0.75095785440612894</v>
      </c>
      <c r="W3463" s="5">
        <f t="shared" si="1204"/>
        <v>-1</v>
      </c>
      <c r="X3463" s="4">
        <f t="shared" si="1205"/>
        <v>-1</v>
      </c>
      <c r="AE3463" s="4" t="e">
        <f t="shared" si="1206"/>
        <v>#DIV/0!</v>
      </c>
    </row>
    <row r="3464" spans="1:31" x14ac:dyDescent="0.25">
      <c r="A3464" s="9">
        <v>40447</v>
      </c>
      <c r="B3464" s="1" t="s">
        <v>59</v>
      </c>
      <c r="C3464" s="1" t="s">
        <v>48</v>
      </c>
      <c r="D3464" s="1">
        <v>30</v>
      </c>
      <c r="E3464" s="1">
        <v>16</v>
      </c>
      <c r="F3464">
        <f t="shared" si="1193"/>
        <v>1</v>
      </c>
      <c r="G3464">
        <f t="shared" si="1194"/>
        <v>0</v>
      </c>
      <c r="H3464" s="4">
        <v>2.95</v>
      </c>
      <c r="I3464" s="4">
        <v>1.4255319148936201</v>
      </c>
      <c r="L3464" s="18">
        <f t="shared" si="1195"/>
        <v>30</v>
      </c>
      <c r="M3464" s="18">
        <f t="shared" si="1196"/>
        <v>70</v>
      </c>
      <c r="N3464" s="18" t="e">
        <f t="shared" si="1197"/>
        <v>#DIV/0!</v>
      </c>
      <c r="O3464" s="18" t="e">
        <f t="shared" si="1198"/>
        <v>#DIV/0!</v>
      </c>
      <c r="P3464" s="4">
        <f t="shared" si="1199"/>
        <v>201009</v>
      </c>
      <c r="Q3464" s="23">
        <f t="shared" si="1200"/>
        <v>2.95</v>
      </c>
      <c r="R3464" s="23">
        <f t="shared" si="1201"/>
        <v>-2.862820512820496</v>
      </c>
      <c r="S3464" s="22">
        <f t="shared" si="1202"/>
        <v>8.7179487179504189E-2</v>
      </c>
      <c r="T3464" s="5">
        <f t="shared" si="1203"/>
        <v>0.48323115759105761</v>
      </c>
      <c r="W3464" s="5">
        <f t="shared" si="1204"/>
        <v>1.9500000000000002</v>
      </c>
      <c r="X3464" s="4">
        <f t="shared" si="1205"/>
        <v>-1</v>
      </c>
      <c r="AE3464" s="4" t="e">
        <f t="shared" si="1206"/>
        <v>#DIV/0!</v>
      </c>
    </row>
    <row r="3465" spans="1:31" x14ac:dyDescent="0.25">
      <c r="A3465" s="9">
        <v>40447</v>
      </c>
      <c r="B3465" s="1" t="s">
        <v>61</v>
      </c>
      <c r="C3465" s="1" t="s">
        <v>64</v>
      </c>
      <c r="D3465" s="1">
        <v>27</v>
      </c>
      <c r="E3465" s="1">
        <v>20</v>
      </c>
      <c r="F3465">
        <f t="shared" si="1193"/>
        <v>1</v>
      </c>
      <c r="G3465">
        <f t="shared" si="1194"/>
        <v>0</v>
      </c>
      <c r="H3465" s="4">
        <v>2.7</v>
      </c>
      <c r="I3465" s="4">
        <v>1.5263157894736801</v>
      </c>
      <c r="L3465" s="18">
        <f t="shared" si="1195"/>
        <v>30</v>
      </c>
      <c r="M3465" s="18">
        <f t="shared" si="1196"/>
        <v>65</v>
      </c>
      <c r="N3465" s="18" t="e">
        <f t="shared" si="1197"/>
        <v>#DIV/0!</v>
      </c>
      <c r="O3465" s="18" t="e">
        <f t="shared" si="1198"/>
        <v>#DIV/0!</v>
      </c>
      <c r="P3465" s="4">
        <f t="shared" si="1199"/>
        <v>201009</v>
      </c>
      <c r="Q3465" s="23">
        <f t="shared" si="1200"/>
        <v>2.7</v>
      </c>
      <c r="R3465" s="23">
        <f t="shared" si="1201"/>
        <v>-2.4882352941176622</v>
      </c>
      <c r="S3465" s="22">
        <f t="shared" si="1202"/>
        <v>0.21176470588233798</v>
      </c>
      <c r="T3465" s="5">
        <f t="shared" si="1203"/>
        <v>0.56530214424951108</v>
      </c>
      <c r="W3465" s="5">
        <f t="shared" si="1204"/>
        <v>1.7000000000000002</v>
      </c>
      <c r="X3465" s="4">
        <f t="shared" si="1205"/>
        <v>-1</v>
      </c>
      <c r="AE3465" s="4" t="e">
        <f t="shared" si="1206"/>
        <v>#DIV/0!</v>
      </c>
    </row>
    <row r="3466" spans="1:31" x14ac:dyDescent="0.25">
      <c r="A3466" s="9">
        <v>40447</v>
      </c>
      <c r="B3466" s="1" t="s">
        <v>34</v>
      </c>
      <c r="C3466" s="1" t="s">
        <v>50</v>
      </c>
      <c r="D3466" s="1">
        <v>10</v>
      </c>
      <c r="E3466" s="1">
        <v>29</v>
      </c>
      <c r="F3466">
        <f t="shared" si="1193"/>
        <v>0</v>
      </c>
      <c r="G3466">
        <f t="shared" si="1194"/>
        <v>1</v>
      </c>
      <c r="H3466" s="4">
        <v>1.625</v>
      </c>
      <c r="I3466" s="4">
        <v>2.4</v>
      </c>
      <c r="L3466" s="18">
        <f t="shared" si="1195"/>
        <v>60</v>
      </c>
      <c r="M3466" s="18">
        <f t="shared" si="1196"/>
        <v>40</v>
      </c>
      <c r="N3466" s="18" t="e">
        <f t="shared" si="1197"/>
        <v>#DIV/0!</v>
      </c>
      <c r="O3466" s="18" t="e">
        <f t="shared" si="1198"/>
        <v>#DIV/0!</v>
      </c>
      <c r="P3466" s="4">
        <f t="shared" si="1199"/>
        <v>201009</v>
      </c>
      <c r="Q3466" s="23">
        <f t="shared" si="1200"/>
        <v>0.67708333333333337</v>
      </c>
      <c r="R3466" s="23">
        <f t="shared" si="1201"/>
        <v>-2.3142857142857145</v>
      </c>
      <c r="S3466" s="22">
        <f t="shared" si="1202"/>
        <v>-1.637202380952381</v>
      </c>
      <c r="T3466" s="5">
        <f t="shared" si="1203"/>
        <v>1.4769230769230768</v>
      </c>
      <c r="W3466" s="5">
        <f t="shared" si="1204"/>
        <v>-1</v>
      </c>
      <c r="X3466" s="4">
        <f t="shared" si="1205"/>
        <v>-1</v>
      </c>
      <c r="AE3466" s="4" t="e">
        <f t="shared" si="1206"/>
        <v>#DIV/0!</v>
      </c>
    </row>
    <row r="3467" spans="1:31" x14ac:dyDescent="0.25">
      <c r="A3467" s="9">
        <v>40447</v>
      </c>
      <c r="B3467" s="1" t="s">
        <v>42</v>
      </c>
      <c r="C3467" s="1" t="s">
        <v>41</v>
      </c>
      <c r="D3467" s="1">
        <v>24</v>
      </c>
      <c r="E3467" s="1">
        <v>27</v>
      </c>
      <c r="F3467">
        <f t="shared" si="1193"/>
        <v>0</v>
      </c>
      <c r="G3467">
        <f t="shared" si="1194"/>
        <v>1</v>
      </c>
      <c r="H3467" s="4">
        <v>1.5882352941176499</v>
      </c>
      <c r="I3467" s="4">
        <v>2.5</v>
      </c>
      <c r="L3467" s="18">
        <f t="shared" si="1195"/>
        <v>60</v>
      </c>
      <c r="M3467" s="18">
        <f t="shared" si="1196"/>
        <v>40</v>
      </c>
      <c r="N3467" s="18" t="e">
        <f t="shared" si="1197"/>
        <v>#DIV/0!</v>
      </c>
      <c r="O3467" s="18" t="e">
        <f t="shared" si="1198"/>
        <v>#DIV/0!</v>
      </c>
      <c r="P3467" s="4">
        <f t="shared" si="1199"/>
        <v>201009</v>
      </c>
      <c r="Q3467" s="23">
        <f t="shared" si="1200"/>
        <v>0.6352941176470599</v>
      </c>
      <c r="R3467" s="23">
        <f t="shared" si="1201"/>
        <v>-2.3666666666666587</v>
      </c>
      <c r="S3467" s="22">
        <f t="shared" si="1202"/>
        <v>-1.7313725490195988</v>
      </c>
      <c r="T3467" s="5">
        <f t="shared" si="1203"/>
        <v>1.5740740740740713</v>
      </c>
      <c r="W3467" s="5">
        <f t="shared" si="1204"/>
        <v>-1</v>
      </c>
      <c r="X3467" s="4">
        <f t="shared" si="1205"/>
        <v>-1</v>
      </c>
      <c r="AE3467" s="4" t="e">
        <f t="shared" si="1206"/>
        <v>#DIV/0!</v>
      </c>
    </row>
    <row r="3468" spans="1:31" x14ac:dyDescent="0.25">
      <c r="A3468" s="9">
        <v>40447</v>
      </c>
      <c r="B3468" s="1" t="s">
        <v>52</v>
      </c>
      <c r="C3468" s="1" t="s">
        <v>46</v>
      </c>
      <c r="D3468" s="1">
        <v>38</v>
      </c>
      <c r="E3468" s="1">
        <v>30</v>
      </c>
      <c r="F3468">
        <f t="shared" si="1193"/>
        <v>1</v>
      </c>
      <c r="G3468">
        <f t="shared" si="1194"/>
        <v>0</v>
      </c>
      <c r="H3468" s="4">
        <v>1.0952380952381</v>
      </c>
      <c r="I3468" s="4">
        <v>8.25</v>
      </c>
      <c r="L3468" s="18">
        <f t="shared" si="1195"/>
        <v>90</v>
      </c>
      <c r="M3468" s="18">
        <f t="shared" si="1196"/>
        <v>10</v>
      </c>
      <c r="N3468" s="18" t="e">
        <f t="shared" si="1197"/>
        <v>#DIV/0!</v>
      </c>
      <c r="O3468" s="18" t="e">
        <f t="shared" si="1198"/>
        <v>#DIV/0!</v>
      </c>
      <c r="P3468" s="4">
        <f t="shared" si="1199"/>
        <v>201009</v>
      </c>
      <c r="Q3468" s="23">
        <f t="shared" si="1200"/>
        <v>1.0952380952381</v>
      </c>
      <c r="R3468" s="23">
        <f t="shared" si="1201"/>
        <v>-10.637931034482232</v>
      </c>
      <c r="S3468" s="22">
        <f t="shared" si="1202"/>
        <v>-9.542692939244132</v>
      </c>
      <c r="T3468" s="5">
        <f t="shared" si="1203"/>
        <v>7.532608695652141</v>
      </c>
      <c r="W3468" s="5">
        <f t="shared" si="1204"/>
        <v>9.5238095238100007E-2</v>
      </c>
      <c r="X3468" s="4">
        <f t="shared" si="1205"/>
        <v>-1</v>
      </c>
      <c r="AE3468" s="4" t="e">
        <f t="shared" si="1206"/>
        <v>#DIV/0!</v>
      </c>
    </row>
    <row r="3469" spans="1:31" x14ac:dyDescent="0.25">
      <c r="A3469" s="9">
        <v>40447</v>
      </c>
      <c r="B3469" s="1" t="s">
        <v>60</v>
      </c>
      <c r="C3469" s="1" t="s">
        <v>33</v>
      </c>
      <c r="D3469" s="1">
        <v>24</v>
      </c>
      <c r="E3469" s="1">
        <v>10</v>
      </c>
      <c r="F3469">
        <f t="shared" si="1193"/>
        <v>1</v>
      </c>
      <c r="G3469">
        <f t="shared" si="1194"/>
        <v>0</v>
      </c>
      <c r="H3469" s="4">
        <v>1.12903225806452</v>
      </c>
      <c r="I3469" s="4">
        <v>6.75</v>
      </c>
      <c r="L3469" s="18">
        <f t="shared" si="1195"/>
        <v>80</v>
      </c>
      <c r="M3469" s="18">
        <f t="shared" si="1196"/>
        <v>10</v>
      </c>
      <c r="N3469" s="18" t="e">
        <f t="shared" si="1197"/>
        <v>#DIV/0!</v>
      </c>
      <c r="O3469" s="18" t="e">
        <f t="shared" si="1198"/>
        <v>#DIV/0!</v>
      </c>
      <c r="P3469" s="4">
        <f t="shared" si="1199"/>
        <v>201009</v>
      </c>
      <c r="Q3469" s="23">
        <f t="shared" si="1200"/>
        <v>1.12903225806452</v>
      </c>
      <c r="R3469" s="23">
        <f t="shared" si="1201"/>
        <v>-7.9239130434780272</v>
      </c>
      <c r="S3469" s="22">
        <f t="shared" si="1202"/>
        <v>-6.7948807854135076</v>
      </c>
      <c r="T3469" s="5">
        <f t="shared" si="1203"/>
        <v>5.9785714285714082</v>
      </c>
      <c r="W3469" s="5">
        <f t="shared" si="1204"/>
        <v>0.12903225806452001</v>
      </c>
      <c r="X3469" s="4">
        <f t="shared" si="1205"/>
        <v>-1</v>
      </c>
      <c r="AE3469" s="4" t="e">
        <f t="shared" si="1206"/>
        <v>#DIV/0!</v>
      </c>
    </row>
    <row r="3470" spans="1:31" x14ac:dyDescent="0.25">
      <c r="A3470" s="9">
        <v>40447</v>
      </c>
      <c r="B3470" s="1" t="s">
        <v>51</v>
      </c>
      <c r="C3470" s="1" t="s">
        <v>53</v>
      </c>
      <c r="D3470" s="1">
        <v>23</v>
      </c>
      <c r="E3470" s="1">
        <v>31</v>
      </c>
      <c r="F3470">
        <f t="shared" si="1193"/>
        <v>0</v>
      </c>
      <c r="G3470">
        <f t="shared" si="1194"/>
        <v>1</v>
      </c>
      <c r="H3470" s="4">
        <v>1.71428571428571</v>
      </c>
      <c r="I3470" s="4">
        <v>2.2000000000000002</v>
      </c>
      <c r="L3470" s="18">
        <f t="shared" si="1195"/>
        <v>50</v>
      </c>
      <c r="M3470" s="18">
        <f t="shared" si="1196"/>
        <v>45</v>
      </c>
      <c r="N3470" s="18" t="e">
        <f t="shared" si="1197"/>
        <v>#DIV/0!</v>
      </c>
      <c r="O3470" s="18" t="e">
        <f t="shared" si="1198"/>
        <v>#DIV/0!</v>
      </c>
      <c r="P3470" s="4">
        <f t="shared" si="1199"/>
        <v>201009</v>
      </c>
      <c r="Q3470" s="23">
        <f t="shared" si="1200"/>
        <v>0.77922077922077715</v>
      </c>
      <c r="R3470" s="23">
        <f t="shared" si="1201"/>
        <v>-2.2333333333333414</v>
      </c>
      <c r="S3470" s="22">
        <f t="shared" si="1202"/>
        <v>-1.4541125541125641</v>
      </c>
      <c r="T3470" s="5">
        <f t="shared" si="1203"/>
        <v>1.2833333333333368</v>
      </c>
      <c r="W3470" s="5">
        <f t="shared" si="1204"/>
        <v>-1</v>
      </c>
      <c r="X3470" s="4">
        <f t="shared" si="1205"/>
        <v>-1</v>
      </c>
      <c r="AE3470" s="4" t="e">
        <f t="shared" si="1206"/>
        <v>#DIV/0!</v>
      </c>
    </row>
    <row r="3471" spans="1:31" x14ac:dyDescent="0.25">
      <c r="A3471" s="9">
        <v>40447</v>
      </c>
      <c r="B3471" s="1" t="s">
        <v>49</v>
      </c>
      <c r="C3471" s="1" t="s">
        <v>38</v>
      </c>
      <c r="D3471" s="1">
        <v>31</v>
      </c>
      <c r="E3471" s="1">
        <v>10</v>
      </c>
      <c r="F3471">
        <f t="shared" si="1193"/>
        <v>1</v>
      </c>
      <c r="G3471">
        <f t="shared" si="1194"/>
        <v>0</v>
      </c>
      <c r="H3471" s="4">
        <v>2.25</v>
      </c>
      <c r="I3471" s="4">
        <v>1.68965517241379</v>
      </c>
      <c r="L3471" s="18">
        <f t="shared" si="1195"/>
        <v>40</v>
      </c>
      <c r="M3471" s="18">
        <f t="shared" si="1196"/>
        <v>55</v>
      </c>
      <c r="N3471" s="18" t="e">
        <f t="shared" si="1197"/>
        <v>#DIV/0!</v>
      </c>
      <c r="O3471" s="18" t="e">
        <f t="shared" si="1198"/>
        <v>#DIV/0!</v>
      </c>
      <c r="P3471" s="4">
        <f t="shared" si="1199"/>
        <v>201009</v>
      </c>
      <c r="Q3471" s="23">
        <f t="shared" si="1200"/>
        <v>2.25</v>
      </c>
      <c r="R3471" s="23">
        <f t="shared" si="1201"/>
        <v>-2.2500000000000062</v>
      </c>
      <c r="S3471" s="22">
        <f t="shared" si="1202"/>
        <v>-6.2172489379008766E-15</v>
      </c>
      <c r="T3471" s="5">
        <f t="shared" si="1203"/>
        <v>0.75095785440612894</v>
      </c>
      <c r="W3471" s="5">
        <f t="shared" si="1204"/>
        <v>1.25</v>
      </c>
      <c r="X3471" s="4">
        <f t="shared" si="1205"/>
        <v>-1</v>
      </c>
      <c r="AE3471" s="4" t="e">
        <f t="shared" si="1206"/>
        <v>#DIV/0!</v>
      </c>
    </row>
    <row r="3472" spans="1:31" x14ac:dyDescent="0.25">
      <c r="A3472" s="9">
        <v>40447</v>
      </c>
      <c r="B3472" s="1" t="s">
        <v>56</v>
      </c>
      <c r="C3472" s="1" t="s">
        <v>55</v>
      </c>
      <c r="D3472" s="1">
        <v>3</v>
      </c>
      <c r="E3472" s="1">
        <v>28</v>
      </c>
      <c r="F3472">
        <f t="shared" si="1193"/>
        <v>0</v>
      </c>
      <c r="G3472">
        <f t="shared" si="1194"/>
        <v>1</v>
      </c>
      <c r="H3472" s="4">
        <v>2.2000000000000002</v>
      </c>
      <c r="I3472" s="4">
        <v>1.71428571428571</v>
      </c>
      <c r="L3472" s="18">
        <f t="shared" si="1195"/>
        <v>40</v>
      </c>
      <c r="M3472" s="18">
        <f t="shared" si="1196"/>
        <v>55</v>
      </c>
      <c r="N3472" s="18" t="e">
        <f t="shared" si="1197"/>
        <v>#DIV/0!</v>
      </c>
      <c r="O3472" s="18" t="e">
        <f t="shared" si="1198"/>
        <v>#DIV/0!</v>
      </c>
      <c r="P3472" s="4">
        <f t="shared" si="1199"/>
        <v>201009</v>
      </c>
      <c r="Q3472" s="23">
        <f t="shared" si="1200"/>
        <v>1.2833333333333368</v>
      </c>
      <c r="R3472" s="23">
        <f t="shared" si="1201"/>
        <v>-2.2333333333333414</v>
      </c>
      <c r="S3472" s="22">
        <f t="shared" si="1202"/>
        <v>-0.95000000000000462</v>
      </c>
      <c r="T3472" s="5">
        <f t="shared" si="1203"/>
        <v>0.77922077922077715</v>
      </c>
      <c r="W3472" s="5">
        <f t="shared" si="1204"/>
        <v>-1</v>
      </c>
      <c r="X3472" s="4">
        <f t="shared" si="1205"/>
        <v>-1</v>
      </c>
      <c r="AE3472" s="4" t="e">
        <f t="shared" si="1206"/>
        <v>#DIV/0!</v>
      </c>
    </row>
    <row r="3473" spans="1:31" x14ac:dyDescent="0.25">
      <c r="A3473" s="9">
        <v>40447</v>
      </c>
      <c r="B3473" s="1" t="s">
        <v>47</v>
      </c>
      <c r="C3473" s="1" t="s">
        <v>37</v>
      </c>
      <c r="D3473" s="1">
        <v>13</v>
      </c>
      <c r="E3473" s="1">
        <v>27</v>
      </c>
      <c r="F3473">
        <f t="shared" si="1193"/>
        <v>0</v>
      </c>
      <c r="G3473">
        <f t="shared" si="1194"/>
        <v>1</v>
      </c>
      <c r="H3473" s="4">
        <v>1.74074074074074</v>
      </c>
      <c r="I3473" s="4">
        <v>2.15</v>
      </c>
      <c r="L3473" s="18">
        <f t="shared" si="1195"/>
        <v>50</v>
      </c>
      <c r="M3473" s="18">
        <f t="shared" si="1196"/>
        <v>45</v>
      </c>
      <c r="N3473" s="18" t="e">
        <f t="shared" si="1197"/>
        <v>#DIV/0!</v>
      </c>
      <c r="O3473" s="18" t="e">
        <f t="shared" si="1198"/>
        <v>#DIV/0!</v>
      </c>
      <c r="P3473" s="4">
        <f t="shared" si="1199"/>
        <v>201009</v>
      </c>
      <c r="Q3473" s="23">
        <f t="shared" si="1200"/>
        <v>0.80964685615848375</v>
      </c>
      <c r="R3473" s="23">
        <f t="shared" si="1201"/>
        <v>-2.2195652173913056</v>
      </c>
      <c r="S3473" s="22">
        <f t="shared" si="1202"/>
        <v>-1.4099183612328219</v>
      </c>
      <c r="T3473" s="5">
        <f t="shared" si="1203"/>
        <v>1.2351063829787239</v>
      </c>
      <c r="W3473" s="5">
        <f t="shared" si="1204"/>
        <v>-1</v>
      </c>
      <c r="X3473" s="4">
        <f t="shared" si="1205"/>
        <v>-1</v>
      </c>
      <c r="AE3473" s="4" t="e">
        <f t="shared" si="1206"/>
        <v>#DIV/0!</v>
      </c>
    </row>
    <row r="3474" spans="1:31" x14ac:dyDescent="0.25">
      <c r="A3474" s="9">
        <v>40447</v>
      </c>
      <c r="B3474" s="1" t="s">
        <v>35</v>
      </c>
      <c r="C3474" s="1" t="s">
        <v>36</v>
      </c>
      <c r="D3474" s="1">
        <v>13</v>
      </c>
      <c r="E3474" s="1">
        <v>27</v>
      </c>
      <c r="F3474">
        <f t="shared" si="1193"/>
        <v>0</v>
      </c>
      <c r="G3474">
        <f t="shared" si="1194"/>
        <v>1</v>
      </c>
      <c r="H3474" s="4">
        <v>3.2</v>
      </c>
      <c r="I3474" s="4">
        <v>1.3846153846153799</v>
      </c>
      <c r="L3474" s="18">
        <f t="shared" si="1195"/>
        <v>30</v>
      </c>
      <c r="M3474" s="18">
        <f t="shared" si="1196"/>
        <v>70</v>
      </c>
      <c r="N3474" s="18" t="e">
        <f t="shared" si="1197"/>
        <v>#DIV/0!</v>
      </c>
      <c r="O3474" s="18" t="e">
        <f t="shared" si="1198"/>
        <v>#DIV/0!</v>
      </c>
      <c r="P3474" s="4">
        <f t="shared" si="1199"/>
        <v>201009</v>
      </c>
      <c r="Q3474" s="23">
        <f t="shared" si="1200"/>
        <v>2.3111111111111189</v>
      </c>
      <c r="R3474" s="23">
        <f t="shared" si="1201"/>
        <v>-3.0545454545454862</v>
      </c>
      <c r="S3474" s="22">
        <f t="shared" si="1202"/>
        <v>-0.74343434343436732</v>
      </c>
      <c r="T3474" s="5">
        <f t="shared" si="1203"/>
        <v>0.43269230769230621</v>
      </c>
      <c r="W3474" s="5">
        <f t="shared" si="1204"/>
        <v>-1</v>
      </c>
      <c r="X3474" s="4">
        <f t="shared" si="1205"/>
        <v>-1</v>
      </c>
      <c r="AE3474" s="4" t="e">
        <f t="shared" si="1206"/>
        <v>#DIV/0!</v>
      </c>
    </row>
    <row r="3475" spans="1:31" x14ac:dyDescent="0.25">
      <c r="A3475" s="9">
        <v>40447</v>
      </c>
      <c r="B3475" s="1" t="s">
        <v>40</v>
      </c>
      <c r="C3475" s="1" t="s">
        <v>44</v>
      </c>
      <c r="D3475" s="1">
        <v>7</v>
      </c>
      <c r="E3475" s="1">
        <v>20</v>
      </c>
      <c r="F3475">
        <f t="shared" si="1193"/>
        <v>0</v>
      </c>
      <c r="G3475">
        <f t="shared" si="1194"/>
        <v>1</v>
      </c>
      <c r="H3475" s="4">
        <v>2.65</v>
      </c>
      <c r="I3475" s="4">
        <v>1.5405405405405399</v>
      </c>
      <c r="L3475" s="18">
        <f t="shared" si="1195"/>
        <v>30</v>
      </c>
      <c r="M3475" s="18">
        <f t="shared" si="1196"/>
        <v>60</v>
      </c>
      <c r="N3475" s="18" t="e">
        <f t="shared" si="1197"/>
        <v>#DIV/0!</v>
      </c>
      <c r="O3475" s="18" t="e">
        <f t="shared" si="1198"/>
        <v>#DIV/0!</v>
      </c>
      <c r="P3475" s="4">
        <f t="shared" si="1199"/>
        <v>201009</v>
      </c>
      <c r="Q3475" s="23">
        <f t="shared" si="1200"/>
        <v>1.7201754385964918</v>
      </c>
      <c r="R3475" s="23">
        <f t="shared" si="1201"/>
        <v>-2.4560606060606083</v>
      </c>
      <c r="S3475" s="22">
        <f t="shared" si="1202"/>
        <v>-0.73588516746411647</v>
      </c>
      <c r="T3475" s="5">
        <f t="shared" si="1203"/>
        <v>0.58133605303416602</v>
      </c>
      <c r="W3475" s="5">
        <f t="shared" si="1204"/>
        <v>-1</v>
      </c>
      <c r="X3475" s="4">
        <f t="shared" si="1205"/>
        <v>-1</v>
      </c>
      <c r="AE3475" s="4" t="e">
        <f t="shared" si="1206"/>
        <v>#DIV/0!</v>
      </c>
    </row>
    <row r="3476" spans="1:31" x14ac:dyDescent="0.25">
      <c r="A3476" s="9">
        <v>40447</v>
      </c>
      <c r="B3476" s="1" t="s">
        <v>43</v>
      </c>
      <c r="C3476" s="1" t="s">
        <v>58</v>
      </c>
      <c r="D3476" s="1">
        <v>24</v>
      </c>
      <c r="E3476" s="1">
        <v>17</v>
      </c>
      <c r="F3476">
        <f t="shared" si="1193"/>
        <v>1</v>
      </c>
      <c r="G3476">
        <f t="shared" si="1194"/>
        <v>0</v>
      </c>
      <c r="H3476" s="4">
        <v>1.13333333333333</v>
      </c>
      <c r="I3476" s="4">
        <v>6.5</v>
      </c>
      <c r="L3476" s="18">
        <f t="shared" si="1195"/>
        <v>80</v>
      </c>
      <c r="M3476" s="18">
        <f t="shared" si="1196"/>
        <v>15</v>
      </c>
      <c r="N3476" s="18" t="e">
        <f t="shared" si="1197"/>
        <v>#DIV/0!</v>
      </c>
      <c r="O3476" s="18" t="e">
        <f t="shared" si="1198"/>
        <v>#DIV/0!</v>
      </c>
      <c r="P3476" s="4">
        <f t="shared" si="1199"/>
        <v>201009</v>
      </c>
      <c r="Q3476" s="23">
        <f t="shared" si="1200"/>
        <v>1.13333333333333</v>
      </c>
      <c r="R3476" s="23">
        <f t="shared" si="1201"/>
        <v>-7.6818181818183708</v>
      </c>
      <c r="S3476" s="22">
        <f t="shared" si="1202"/>
        <v>-6.5484848484850406</v>
      </c>
      <c r="T3476" s="5">
        <f t="shared" si="1203"/>
        <v>5.7352941176470758</v>
      </c>
      <c r="W3476" s="5">
        <f t="shared" si="1204"/>
        <v>0.13333333333332997</v>
      </c>
      <c r="X3476" s="4">
        <f t="shared" si="1205"/>
        <v>-1</v>
      </c>
      <c r="AE3476" s="4" t="e">
        <f t="shared" si="1206"/>
        <v>#DIV/0!</v>
      </c>
    </row>
    <row r="3477" spans="1:31" x14ac:dyDescent="0.25">
      <c r="A3477" s="9">
        <v>40447</v>
      </c>
      <c r="B3477" s="1" t="s">
        <v>63</v>
      </c>
      <c r="C3477" s="1" t="s">
        <v>54</v>
      </c>
      <c r="D3477" s="1">
        <v>24</v>
      </c>
      <c r="E3477" s="1">
        <v>23</v>
      </c>
      <c r="F3477">
        <f t="shared" si="1193"/>
        <v>1</v>
      </c>
      <c r="G3477">
        <f t="shared" si="1194"/>
        <v>0</v>
      </c>
      <c r="H3477" s="4">
        <v>1.40816326530612</v>
      </c>
      <c r="I3477" s="4">
        <v>3.05</v>
      </c>
      <c r="L3477" s="18">
        <f t="shared" si="1195"/>
        <v>70</v>
      </c>
      <c r="M3477" s="18">
        <f t="shared" si="1196"/>
        <v>30</v>
      </c>
      <c r="N3477" s="18" t="e">
        <f t="shared" si="1197"/>
        <v>#DIV/0!</v>
      </c>
      <c r="O3477" s="18" t="e">
        <f t="shared" si="1198"/>
        <v>#DIV/0!</v>
      </c>
      <c r="P3477" s="4">
        <f t="shared" si="1199"/>
        <v>201009</v>
      </c>
      <c r="Q3477" s="23">
        <f t="shared" si="1200"/>
        <v>1.40816326530612</v>
      </c>
      <c r="R3477" s="23">
        <f t="shared" si="1201"/>
        <v>-2.9378048780487949</v>
      </c>
      <c r="S3477" s="22">
        <f t="shared" si="1202"/>
        <v>-1.5296416127426748</v>
      </c>
      <c r="T3477" s="5">
        <f t="shared" si="1203"/>
        <v>2.1659420289855107</v>
      </c>
      <c r="W3477" s="5">
        <f t="shared" si="1204"/>
        <v>0.40816326530612002</v>
      </c>
      <c r="X3477" s="4">
        <f t="shared" si="1205"/>
        <v>-1</v>
      </c>
      <c r="AE3477" s="4" t="e">
        <f t="shared" si="1206"/>
        <v>#DIV/0!</v>
      </c>
    </row>
    <row r="3478" spans="1:31" x14ac:dyDescent="0.25">
      <c r="A3478" s="9">
        <v>40440</v>
      </c>
      <c r="B3478" s="1" t="s">
        <v>48</v>
      </c>
      <c r="C3478" s="1" t="s">
        <v>47</v>
      </c>
      <c r="D3478" s="1">
        <v>27</v>
      </c>
      <c r="E3478" s="1">
        <v>30</v>
      </c>
      <c r="F3478">
        <f t="shared" si="1193"/>
        <v>0</v>
      </c>
      <c r="G3478">
        <f t="shared" si="1194"/>
        <v>1</v>
      </c>
      <c r="H3478" s="4">
        <v>2.25</v>
      </c>
      <c r="I3478" s="4">
        <v>1.68965517241379</v>
      </c>
      <c r="L3478" s="18">
        <f t="shared" si="1195"/>
        <v>40</v>
      </c>
      <c r="M3478" s="18">
        <f t="shared" si="1196"/>
        <v>55</v>
      </c>
      <c r="N3478" s="18" t="e">
        <f t="shared" si="1197"/>
        <v>#DIV/0!</v>
      </c>
      <c r="O3478" s="18" t="e">
        <f t="shared" si="1198"/>
        <v>#DIV/0!</v>
      </c>
      <c r="P3478" s="4">
        <f t="shared" si="1199"/>
        <v>201009</v>
      </c>
      <c r="Q3478" s="23">
        <f t="shared" si="1200"/>
        <v>1.3316326530612268</v>
      </c>
      <c r="R3478" s="23">
        <f t="shared" si="1201"/>
        <v>-2.2500000000000062</v>
      </c>
      <c r="S3478" s="22">
        <f t="shared" si="1202"/>
        <v>-0.91836734693877942</v>
      </c>
      <c r="T3478" s="5">
        <f t="shared" si="1203"/>
        <v>0.75095785440612894</v>
      </c>
      <c r="W3478" s="5">
        <f t="shared" si="1204"/>
        <v>-1</v>
      </c>
      <c r="X3478" s="4">
        <f t="shared" si="1205"/>
        <v>-1</v>
      </c>
      <c r="AE3478" s="4" t="e">
        <f t="shared" si="1206"/>
        <v>#DIV/0!</v>
      </c>
    </row>
    <row r="3479" spans="1:31" x14ac:dyDescent="0.25">
      <c r="A3479" s="9">
        <v>40440</v>
      </c>
      <c r="B3479" s="1" t="s">
        <v>50</v>
      </c>
      <c r="C3479" s="1" t="s">
        <v>57</v>
      </c>
      <c r="D3479" s="1">
        <v>11</v>
      </c>
      <c r="E3479" s="1">
        <v>19</v>
      </c>
      <c r="F3479">
        <f t="shared" si="1193"/>
        <v>0</v>
      </c>
      <c r="G3479">
        <f t="shared" si="1194"/>
        <v>1</v>
      </c>
      <c r="H3479" s="4">
        <v>1.37037037037037</v>
      </c>
      <c r="I3479" s="4">
        <v>3.2</v>
      </c>
      <c r="L3479" s="18">
        <f t="shared" si="1195"/>
        <v>70</v>
      </c>
      <c r="M3479" s="18">
        <f t="shared" si="1196"/>
        <v>30</v>
      </c>
      <c r="N3479" s="18" t="e">
        <f t="shared" si="1197"/>
        <v>#DIV/0!</v>
      </c>
      <c r="O3479" s="18" t="e">
        <f t="shared" si="1198"/>
        <v>#DIV/0!</v>
      </c>
      <c r="P3479" s="4">
        <f t="shared" si="1199"/>
        <v>201009</v>
      </c>
      <c r="Q3479" s="23">
        <f t="shared" si="1200"/>
        <v>0.42824074074074059</v>
      </c>
      <c r="R3479" s="23">
        <f t="shared" si="1201"/>
        <v>-3.154545454545457</v>
      </c>
      <c r="S3479" s="22">
        <f t="shared" si="1202"/>
        <v>-2.7263047138047165</v>
      </c>
      <c r="T3479" s="5">
        <f t="shared" si="1203"/>
        <v>2.3351351351351357</v>
      </c>
      <c r="W3479" s="5">
        <f t="shared" si="1204"/>
        <v>-1</v>
      </c>
      <c r="X3479" s="4">
        <f t="shared" si="1205"/>
        <v>-1</v>
      </c>
      <c r="AE3479" s="4" t="e">
        <f t="shared" si="1206"/>
        <v>#DIV/0!</v>
      </c>
    </row>
    <row r="3480" spans="1:31" x14ac:dyDescent="0.25">
      <c r="A3480" s="9">
        <v>40441</v>
      </c>
      <c r="B3480" s="1" t="s">
        <v>38</v>
      </c>
      <c r="C3480" s="1" t="s">
        <v>42</v>
      </c>
      <c r="D3480" s="1">
        <v>22</v>
      </c>
      <c r="E3480" s="1">
        <v>25</v>
      </c>
      <c r="F3480">
        <f t="shared" si="1193"/>
        <v>0</v>
      </c>
      <c r="G3480">
        <f t="shared" si="1194"/>
        <v>1</v>
      </c>
      <c r="H3480" s="4">
        <v>2.9</v>
      </c>
      <c r="I3480" s="4">
        <v>1.4347826086956501</v>
      </c>
      <c r="L3480" s="18">
        <f t="shared" si="1195"/>
        <v>30</v>
      </c>
      <c r="M3480" s="18">
        <f t="shared" si="1196"/>
        <v>65</v>
      </c>
      <c r="N3480" s="18" t="e">
        <f t="shared" si="1197"/>
        <v>#DIV/0!</v>
      </c>
      <c r="O3480" s="18" t="e">
        <f t="shared" si="1198"/>
        <v>#DIV/0!</v>
      </c>
      <c r="P3480" s="4">
        <f t="shared" si="1199"/>
        <v>201009</v>
      </c>
      <c r="Q3480" s="23">
        <f t="shared" si="1200"/>
        <v>2.0212121212121241</v>
      </c>
      <c r="R3480" s="23">
        <f t="shared" si="1201"/>
        <v>-2.826315789473695</v>
      </c>
      <c r="S3480" s="22">
        <f t="shared" si="1202"/>
        <v>-0.80510366826157087</v>
      </c>
      <c r="T3480" s="5">
        <f t="shared" si="1203"/>
        <v>0.4947526236881552</v>
      </c>
      <c r="W3480" s="5">
        <f t="shared" si="1204"/>
        <v>-1</v>
      </c>
      <c r="X3480" s="4">
        <f t="shared" si="1205"/>
        <v>-1</v>
      </c>
      <c r="AE3480" s="4" t="e">
        <f t="shared" si="1206"/>
        <v>#DIV/0!</v>
      </c>
    </row>
    <row r="3481" spans="1:31" x14ac:dyDescent="0.25">
      <c r="A3481" s="9">
        <v>40440</v>
      </c>
      <c r="B3481" s="1" t="s">
        <v>64</v>
      </c>
      <c r="C3481" s="1" t="s">
        <v>56</v>
      </c>
      <c r="D3481" s="1">
        <v>38</v>
      </c>
      <c r="E3481" s="1">
        <v>13</v>
      </c>
      <c r="F3481">
        <f t="shared" si="1193"/>
        <v>1</v>
      </c>
      <c r="G3481">
        <f t="shared" si="1194"/>
        <v>0</v>
      </c>
      <c r="H3481" s="4">
        <v>1.3030303030303001</v>
      </c>
      <c r="I3481" s="4">
        <v>3.6</v>
      </c>
      <c r="L3481" s="18">
        <f t="shared" si="1195"/>
        <v>70</v>
      </c>
      <c r="M3481" s="18">
        <f t="shared" si="1196"/>
        <v>25</v>
      </c>
      <c r="N3481" s="18" t="e">
        <f t="shared" si="1197"/>
        <v>#DIV/0!</v>
      </c>
      <c r="O3481" s="18" t="e">
        <f t="shared" si="1198"/>
        <v>#DIV/0!</v>
      </c>
      <c r="P3481" s="4">
        <f t="shared" si="1199"/>
        <v>201009</v>
      </c>
      <c r="Q3481" s="23">
        <f t="shared" si="1200"/>
        <v>1.3030303030303001</v>
      </c>
      <c r="R3481" s="23">
        <f t="shared" si="1201"/>
        <v>-3.6846153846154164</v>
      </c>
      <c r="S3481" s="22">
        <f t="shared" si="1202"/>
        <v>-2.3815850815851163</v>
      </c>
      <c r="T3481" s="5">
        <f t="shared" si="1203"/>
        <v>2.7627906976744248</v>
      </c>
      <c r="W3481" s="5">
        <f t="shared" si="1204"/>
        <v>0.3030303030303001</v>
      </c>
      <c r="X3481" s="4">
        <f t="shared" si="1205"/>
        <v>-1</v>
      </c>
      <c r="AE3481" s="4" t="e">
        <f t="shared" si="1206"/>
        <v>#DIV/0!</v>
      </c>
    </row>
    <row r="3482" spans="1:31" x14ac:dyDescent="0.25">
      <c r="A3482" s="9">
        <v>40440</v>
      </c>
      <c r="B3482" s="1" t="s">
        <v>54</v>
      </c>
      <c r="C3482" s="1" t="s">
        <v>59</v>
      </c>
      <c r="D3482" s="1">
        <v>16</v>
      </c>
      <c r="E3482" s="1">
        <v>14</v>
      </c>
      <c r="F3482">
        <f t="shared" si="1193"/>
        <v>1</v>
      </c>
      <c r="G3482">
        <f t="shared" si="1194"/>
        <v>0</v>
      </c>
      <c r="H3482" s="4">
        <v>1.5714285714285698</v>
      </c>
      <c r="I3482" s="4">
        <v>2.5499999999999998</v>
      </c>
      <c r="L3482" s="18">
        <f t="shared" si="1195"/>
        <v>60</v>
      </c>
      <c r="M3482" s="18">
        <f t="shared" si="1196"/>
        <v>35</v>
      </c>
      <c r="N3482" s="18" t="e">
        <f t="shared" si="1197"/>
        <v>#DIV/0!</v>
      </c>
      <c r="O3482" s="18" t="e">
        <f t="shared" si="1198"/>
        <v>#DIV/0!</v>
      </c>
      <c r="P3482" s="4">
        <f t="shared" si="1199"/>
        <v>201009</v>
      </c>
      <c r="Q3482" s="23">
        <f t="shared" si="1200"/>
        <v>1.5714285714285698</v>
      </c>
      <c r="R3482" s="23">
        <f t="shared" si="1201"/>
        <v>-2.3951612903225854</v>
      </c>
      <c r="S3482" s="22">
        <f t="shared" si="1202"/>
        <v>-0.82373271889401556</v>
      </c>
      <c r="T3482" s="5">
        <f t="shared" si="1203"/>
        <v>1.6227272727272744</v>
      </c>
      <c r="W3482" s="5">
        <f t="shared" si="1204"/>
        <v>0.57142857142856984</v>
      </c>
      <c r="X3482" s="4">
        <f t="shared" si="1205"/>
        <v>-1</v>
      </c>
      <c r="AE3482" s="4" t="e">
        <f t="shared" si="1206"/>
        <v>#DIV/0!</v>
      </c>
    </row>
    <row r="3483" spans="1:31" x14ac:dyDescent="0.25">
      <c r="A3483" s="9">
        <v>40440</v>
      </c>
      <c r="B3483" s="1" t="s">
        <v>53</v>
      </c>
      <c r="C3483" s="1" t="s">
        <v>52</v>
      </c>
      <c r="D3483" s="1">
        <v>28</v>
      </c>
      <c r="E3483" s="1">
        <v>14</v>
      </c>
      <c r="F3483">
        <f t="shared" si="1193"/>
        <v>1</v>
      </c>
      <c r="G3483">
        <f t="shared" si="1194"/>
        <v>0</v>
      </c>
      <c r="H3483" s="4">
        <v>2.35</v>
      </c>
      <c r="I3483" s="4">
        <v>1.6451612903225801</v>
      </c>
      <c r="L3483" s="18">
        <f t="shared" si="1195"/>
        <v>40</v>
      </c>
      <c r="M3483" s="18">
        <f t="shared" si="1196"/>
        <v>60</v>
      </c>
      <c r="N3483" s="18" t="e">
        <f t="shared" si="1197"/>
        <v>#DIV/0!</v>
      </c>
      <c r="O3483" s="18" t="e">
        <f t="shared" si="1198"/>
        <v>#DIV/0!</v>
      </c>
      <c r="P3483" s="4">
        <f t="shared" si="1199"/>
        <v>201009</v>
      </c>
      <c r="Q3483" s="23">
        <f t="shared" si="1200"/>
        <v>2.35</v>
      </c>
      <c r="R3483" s="23">
        <f t="shared" si="1201"/>
        <v>-2.2907407407407421</v>
      </c>
      <c r="S3483" s="22">
        <f t="shared" si="1202"/>
        <v>5.9259259259258013E-2</v>
      </c>
      <c r="T3483" s="5">
        <f t="shared" si="1203"/>
        <v>0.70006863417982124</v>
      </c>
      <c r="W3483" s="5">
        <f t="shared" si="1204"/>
        <v>1.35</v>
      </c>
      <c r="X3483" s="4">
        <f t="shared" si="1205"/>
        <v>-1</v>
      </c>
      <c r="AE3483" s="4" t="e">
        <f t="shared" si="1206"/>
        <v>#DIV/0!</v>
      </c>
    </row>
    <row r="3484" spans="1:31" x14ac:dyDescent="0.25">
      <c r="A3484" s="9">
        <v>40440</v>
      </c>
      <c r="B3484" s="1" t="s">
        <v>60</v>
      </c>
      <c r="C3484" s="1" t="s">
        <v>51</v>
      </c>
      <c r="D3484" s="1">
        <v>10</v>
      </c>
      <c r="E3484" s="1">
        <v>14</v>
      </c>
      <c r="F3484">
        <f t="shared" si="1193"/>
        <v>0</v>
      </c>
      <c r="G3484">
        <f t="shared" si="1194"/>
        <v>1</v>
      </c>
      <c r="H3484" s="4">
        <v>1.40816326530612</v>
      </c>
      <c r="I3484" s="4">
        <v>3.05</v>
      </c>
      <c r="L3484" s="18">
        <f t="shared" si="1195"/>
        <v>70</v>
      </c>
      <c r="M3484" s="18">
        <f t="shared" si="1196"/>
        <v>30</v>
      </c>
      <c r="N3484" s="18" t="e">
        <f t="shared" si="1197"/>
        <v>#DIV/0!</v>
      </c>
      <c r="O3484" s="18" t="e">
        <f t="shared" si="1198"/>
        <v>#DIV/0!</v>
      </c>
      <c r="P3484" s="4">
        <f t="shared" si="1199"/>
        <v>201009</v>
      </c>
      <c r="Q3484" s="23">
        <f t="shared" si="1200"/>
        <v>0.46169287387085906</v>
      </c>
      <c r="R3484" s="23">
        <f t="shared" si="1201"/>
        <v>-2.9378048780487949</v>
      </c>
      <c r="S3484" s="22">
        <f t="shared" si="1202"/>
        <v>-2.4761120041779359</v>
      </c>
      <c r="T3484" s="5">
        <f t="shared" si="1203"/>
        <v>2.1659420289855107</v>
      </c>
      <c r="W3484" s="5">
        <f t="shared" si="1204"/>
        <v>-1</v>
      </c>
      <c r="X3484" s="4">
        <f t="shared" si="1205"/>
        <v>-1</v>
      </c>
      <c r="AE3484" s="4" t="e">
        <f t="shared" si="1206"/>
        <v>#DIV/0!</v>
      </c>
    </row>
    <row r="3485" spans="1:31" x14ac:dyDescent="0.25">
      <c r="A3485" s="9">
        <v>40440</v>
      </c>
      <c r="B3485" s="1" t="s">
        <v>36</v>
      </c>
      <c r="C3485" s="1" t="s">
        <v>34</v>
      </c>
      <c r="D3485" s="1">
        <v>38</v>
      </c>
      <c r="E3485" s="1">
        <v>14</v>
      </c>
      <c r="F3485">
        <f t="shared" si="1193"/>
        <v>1</v>
      </c>
      <c r="G3485">
        <f t="shared" si="1194"/>
        <v>0</v>
      </c>
      <c r="H3485" s="4">
        <v>1.4545454545454499</v>
      </c>
      <c r="I3485" s="4">
        <v>2.85</v>
      </c>
      <c r="L3485" s="18">
        <f t="shared" si="1195"/>
        <v>60</v>
      </c>
      <c r="M3485" s="18">
        <f t="shared" si="1196"/>
        <v>35</v>
      </c>
      <c r="N3485" s="18" t="e">
        <f t="shared" si="1197"/>
        <v>#DIV/0!</v>
      </c>
      <c r="O3485" s="18" t="e">
        <f t="shared" si="1198"/>
        <v>#DIV/0!</v>
      </c>
      <c r="P3485" s="4">
        <f t="shared" si="1199"/>
        <v>201009</v>
      </c>
      <c r="Q3485" s="23">
        <f t="shared" si="1200"/>
        <v>1.4545454545454499</v>
      </c>
      <c r="R3485" s="23">
        <f t="shared" si="1201"/>
        <v>-2.7405405405405627</v>
      </c>
      <c r="S3485" s="22">
        <f t="shared" si="1202"/>
        <v>-1.2859950859951128</v>
      </c>
      <c r="T3485" s="5">
        <f t="shared" si="1203"/>
        <v>1.9593750000000063</v>
      </c>
      <c r="W3485" s="5">
        <f t="shared" si="1204"/>
        <v>0.45454545454544992</v>
      </c>
      <c r="X3485" s="4">
        <f t="shared" si="1205"/>
        <v>-1</v>
      </c>
      <c r="AE3485" s="4" t="e">
        <f t="shared" si="1206"/>
        <v>#DIV/0!</v>
      </c>
    </row>
    <row r="3486" spans="1:31" x14ac:dyDescent="0.25">
      <c r="A3486" s="9">
        <v>40440</v>
      </c>
      <c r="B3486" s="1" t="s">
        <v>62</v>
      </c>
      <c r="C3486" s="1" t="s">
        <v>46</v>
      </c>
      <c r="D3486" s="1">
        <v>34</v>
      </c>
      <c r="E3486" s="1">
        <v>7</v>
      </c>
      <c r="F3486">
        <f t="shared" si="1193"/>
        <v>1</v>
      </c>
      <c r="G3486">
        <f t="shared" si="1194"/>
        <v>0</v>
      </c>
      <c r="H3486" s="4">
        <v>1.13333333333333</v>
      </c>
      <c r="I3486" s="4">
        <v>6.25</v>
      </c>
      <c r="L3486" s="18">
        <f t="shared" si="1195"/>
        <v>80</v>
      </c>
      <c r="M3486" s="18">
        <f t="shared" si="1196"/>
        <v>15</v>
      </c>
      <c r="N3486" s="18" t="e">
        <f t="shared" si="1197"/>
        <v>#DIV/0!</v>
      </c>
      <c r="O3486" s="18" t="e">
        <f t="shared" si="1198"/>
        <v>#DIV/0!</v>
      </c>
      <c r="P3486" s="4">
        <f t="shared" si="1199"/>
        <v>201009</v>
      </c>
      <c r="Q3486" s="23">
        <f t="shared" si="1200"/>
        <v>1.13333333333333</v>
      </c>
      <c r="R3486" s="23">
        <f t="shared" si="1201"/>
        <v>-7.6904761904763799</v>
      </c>
      <c r="S3486" s="22">
        <f t="shared" si="1202"/>
        <v>-6.5571428571430497</v>
      </c>
      <c r="T3486" s="5">
        <f t="shared" si="1203"/>
        <v>5.5147058823529571</v>
      </c>
      <c r="W3486" s="5">
        <f t="shared" si="1204"/>
        <v>0.13333333333332997</v>
      </c>
      <c r="X3486" s="4">
        <f t="shared" si="1205"/>
        <v>-1</v>
      </c>
      <c r="AE3486" s="4" t="e">
        <f t="shared" si="1206"/>
        <v>#DIV/0!</v>
      </c>
    </row>
    <row r="3487" spans="1:31" x14ac:dyDescent="0.25">
      <c r="A3487" s="9">
        <v>40440</v>
      </c>
      <c r="B3487" s="1" t="s">
        <v>33</v>
      </c>
      <c r="C3487" s="1" t="s">
        <v>55</v>
      </c>
      <c r="D3487" s="1">
        <v>32</v>
      </c>
      <c r="E3487" s="1">
        <v>35</v>
      </c>
      <c r="F3487">
        <f t="shared" si="1193"/>
        <v>0</v>
      </c>
      <c r="G3487">
        <f t="shared" si="1194"/>
        <v>1</v>
      </c>
      <c r="H3487" s="4">
        <v>3.4</v>
      </c>
      <c r="I3487" s="4">
        <v>1.3448275862068999</v>
      </c>
      <c r="L3487" s="18">
        <f t="shared" si="1195"/>
        <v>20</v>
      </c>
      <c r="M3487" s="18">
        <f t="shared" si="1196"/>
        <v>70</v>
      </c>
      <c r="N3487" s="18" t="e">
        <f t="shared" si="1197"/>
        <v>#DIV/0!</v>
      </c>
      <c r="O3487" s="18" t="e">
        <f t="shared" si="1198"/>
        <v>#DIV/0!</v>
      </c>
      <c r="P3487" s="4">
        <f t="shared" si="1199"/>
        <v>201009</v>
      </c>
      <c r="Q3487" s="23">
        <f t="shared" si="1200"/>
        <v>2.5282051282051219</v>
      </c>
      <c r="R3487" s="23">
        <f t="shared" si="1201"/>
        <v>-3.3166666666666385</v>
      </c>
      <c r="S3487" s="22">
        <f t="shared" si="1202"/>
        <v>-0.78846153846151656</v>
      </c>
      <c r="T3487" s="5">
        <f t="shared" si="1203"/>
        <v>0.39553752535497055</v>
      </c>
      <c r="W3487" s="5">
        <f t="shared" si="1204"/>
        <v>-1</v>
      </c>
      <c r="X3487" s="4">
        <f t="shared" si="1205"/>
        <v>-1</v>
      </c>
      <c r="AE3487" s="4" t="e">
        <f t="shared" si="1206"/>
        <v>#DIV/0!</v>
      </c>
    </row>
    <row r="3488" spans="1:31" x14ac:dyDescent="0.25">
      <c r="A3488" s="9">
        <v>40440</v>
      </c>
      <c r="B3488" s="1" t="s">
        <v>35</v>
      </c>
      <c r="C3488" s="1" t="s">
        <v>61</v>
      </c>
      <c r="D3488" s="1">
        <v>31</v>
      </c>
      <c r="E3488" s="1">
        <v>14</v>
      </c>
      <c r="F3488">
        <f t="shared" si="1193"/>
        <v>1</v>
      </c>
      <c r="G3488">
        <f t="shared" si="1194"/>
        <v>0</v>
      </c>
      <c r="H3488" s="4">
        <v>1.55555555555556</v>
      </c>
      <c r="I3488" s="4">
        <v>2.6</v>
      </c>
      <c r="L3488" s="18">
        <f t="shared" si="1195"/>
        <v>60</v>
      </c>
      <c r="M3488" s="18">
        <f t="shared" si="1196"/>
        <v>35</v>
      </c>
      <c r="N3488" s="18" t="e">
        <f t="shared" si="1197"/>
        <v>#DIV/0!</v>
      </c>
      <c r="O3488" s="18" t="e">
        <f t="shared" si="1198"/>
        <v>#DIV/0!</v>
      </c>
      <c r="P3488" s="4">
        <f t="shared" si="1199"/>
        <v>201009</v>
      </c>
      <c r="Q3488" s="23">
        <f t="shared" si="1200"/>
        <v>1.55555555555556</v>
      </c>
      <c r="R3488" s="23">
        <f t="shared" si="1201"/>
        <v>-2.4249999999999856</v>
      </c>
      <c r="S3488" s="22">
        <f t="shared" si="1202"/>
        <v>-0.86944444444442559</v>
      </c>
      <c r="T3488" s="5">
        <f t="shared" si="1203"/>
        <v>1.6714285714285666</v>
      </c>
      <c r="W3488" s="5">
        <f t="shared" si="1204"/>
        <v>0.55555555555556002</v>
      </c>
      <c r="X3488" s="4">
        <f t="shared" si="1205"/>
        <v>-1</v>
      </c>
      <c r="AE3488" s="4" t="e">
        <f t="shared" si="1206"/>
        <v>#DIV/0!</v>
      </c>
    </row>
    <row r="3489" spans="1:31" x14ac:dyDescent="0.25">
      <c r="A3489" s="9">
        <v>40440</v>
      </c>
      <c r="B3489" s="1" t="s">
        <v>37</v>
      </c>
      <c r="C3489" s="1" t="s">
        <v>45</v>
      </c>
      <c r="D3489" s="1">
        <v>20</v>
      </c>
      <c r="E3489" s="1">
        <v>27</v>
      </c>
      <c r="F3489">
        <f t="shared" si="1193"/>
        <v>0</v>
      </c>
      <c r="G3489">
        <f t="shared" si="1194"/>
        <v>1</v>
      </c>
      <c r="H3489" s="4">
        <v>1.3030303030303001</v>
      </c>
      <c r="I3489" s="4">
        <v>3.7</v>
      </c>
      <c r="L3489" s="18">
        <f t="shared" si="1195"/>
        <v>70</v>
      </c>
      <c r="M3489" s="18">
        <f t="shared" si="1196"/>
        <v>25</v>
      </c>
      <c r="N3489" s="18" t="e">
        <f t="shared" si="1197"/>
        <v>#DIV/0!</v>
      </c>
      <c r="O3489" s="18" t="e">
        <f t="shared" si="1198"/>
        <v>#DIV/0!</v>
      </c>
      <c r="P3489" s="4">
        <f t="shared" si="1199"/>
        <v>201009</v>
      </c>
      <c r="Q3489" s="23">
        <f t="shared" si="1200"/>
        <v>0.35217035217035136</v>
      </c>
      <c r="R3489" s="23">
        <f t="shared" si="1201"/>
        <v>-3.670370370370402</v>
      </c>
      <c r="S3489" s="22">
        <f t="shared" si="1202"/>
        <v>-3.3182000182000508</v>
      </c>
      <c r="T3489" s="5">
        <f t="shared" si="1203"/>
        <v>2.8395348837209369</v>
      </c>
      <c r="W3489" s="5">
        <f t="shared" si="1204"/>
        <v>-1</v>
      </c>
      <c r="X3489" s="4">
        <f t="shared" si="1205"/>
        <v>-1</v>
      </c>
      <c r="AE3489" s="4" t="e">
        <f t="shared" si="1206"/>
        <v>#DIV/0!</v>
      </c>
    </row>
    <row r="3490" spans="1:31" x14ac:dyDescent="0.25">
      <c r="A3490" s="9">
        <v>40440</v>
      </c>
      <c r="B3490" s="1" t="s">
        <v>58</v>
      </c>
      <c r="C3490" s="1" t="s">
        <v>49</v>
      </c>
      <c r="D3490" s="1">
        <v>14</v>
      </c>
      <c r="E3490" s="1">
        <v>16</v>
      </c>
      <c r="F3490">
        <f t="shared" si="1193"/>
        <v>0</v>
      </c>
      <c r="G3490">
        <f t="shared" si="1194"/>
        <v>1</v>
      </c>
      <c r="H3490" s="4">
        <v>1.5714285714285698</v>
      </c>
      <c r="I3490" s="4">
        <v>2.5499999999999998</v>
      </c>
      <c r="L3490" s="18">
        <f t="shared" si="1195"/>
        <v>60</v>
      </c>
      <c r="M3490" s="18">
        <f t="shared" si="1196"/>
        <v>35</v>
      </c>
      <c r="N3490" s="18" t="e">
        <f t="shared" si="1197"/>
        <v>#DIV/0!</v>
      </c>
      <c r="O3490" s="18" t="e">
        <f t="shared" si="1198"/>
        <v>#DIV/0!</v>
      </c>
      <c r="P3490" s="4">
        <f t="shared" si="1199"/>
        <v>201009</v>
      </c>
      <c r="Q3490" s="23">
        <f t="shared" si="1200"/>
        <v>0.61624649859943925</v>
      </c>
      <c r="R3490" s="23">
        <f t="shared" si="1201"/>
        <v>-2.3951612903225854</v>
      </c>
      <c r="S3490" s="22">
        <f t="shared" si="1202"/>
        <v>-1.778914791723146</v>
      </c>
      <c r="T3490" s="5">
        <f t="shared" si="1203"/>
        <v>1.6227272727272744</v>
      </c>
      <c r="W3490" s="5">
        <f t="shared" si="1204"/>
        <v>-1</v>
      </c>
      <c r="X3490" s="4">
        <f t="shared" si="1205"/>
        <v>-1</v>
      </c>
      <c r="AE3490" s="4" t="e">
        <f t="shared" si="1206"/>
        <v>#DIV/0!</v>
      </c>
    </row>
    <row r="3491" spans="1:31" x14ac:dyDescent="0.25">
      <c r="A3491" s="9">
        <v>40440</v>
      </c>
      <c r="B3491" s="1" t="s">
        <v>44</v>
      </c>
      <c r="C3491" s="1" t="s">
        <v>43</v>
      </c>
      <c r="D3491" s="1">
        <v>15</v>
      </c>
      <c r="E3491" s="1">
        <v>10</v>
      </c>
      <c r="F3491">
        <f t="shared" si="1193"/>
        <v>1</v>
      </c>
      <c r="G3491">
        <f t="shared" si="1194"/>
        <v>0</v>
      </c>
      <c r="H3491" s="4">
        <v>2.2999999999999998</v>
      </c>
      <c r="I3491" s="4">
        <v>1.6666666666666701</v>
      </c>
      <c r="L3491" s="18">
        <f t="shared" si="1195"/>
        <v>40</v>
      </c>
      <c r="M3491" s="18">
        <f t="shared" si="1196"/>
        <v>60</v>
      </c>
      <c r="N3491" s="18" t="e">
        <f t="shared" si="1197"/>
        <v>#DIV/0!</v>
      </c>
      <c r="O3491" s="18" t="e">
        <f t="shared" si="1198"/>
        <v>#DIV/0!</v>
      </c>
      <c r="P3491" s="4">
        <f t="shared" si="1199"/>
        <v>201009</v>
      </c>
      <c r="Q3491" s="23">
        <f t="shared" si="1200"/>
        <v>2.2999999999999998</v>
      </c>
      <c r="R3491" s="23">
        <f t="shared" si="1201"/>
        <v>-2.2692307692307621</v>
      </c>
      <c r="S3491" s="22">
        <f t="shared" si="1202"/>
        <v>3.0769230769237765E-2</v>
      </c>
      <c r="T3491" s="5">
        <f t="shared" si="1203"/>
        <v>0.72463768115942184</v>
      </c>
      <c r="W3491" s="5">
        <f t="shared" si="1204"/>
        <v>1.2999999999999998</v>
      </c>
      <c r="X3491" s="4">
        <f t="shared" si="1205"/>
        <v>-1</v>
      </c>
      <c r="AE3491" s="4" t="e">
        <f t="shared" si="1206"/>
        <v>#DIV/0!</v>
      </c>
    </row>
    <row r="3492" spans="1:31" x14ac:dyDescent="0.25">
      <c r="A3492" s="9">
        <v>40440</v>
      </c>
      <c r="B3492" s="1" t="s">
        <v>40</v>
      </c>
      <c r="C3492" s="1" t="s">
        <v>39</v>
      </c>
      <c r="D3492" s="1">
        <v>7</v>
      </c>
      <c r="E3492" s="1">
        <v>20</v>
      </c>
      <c r="F3492">
        <f t="shared" si="1193"/>
        <v>0</v>
      </c>
      <c r="G3492">
        <f t="shared" si="1194"/>
        <v>1</v>
      </c>
      <c r="H3492" s="4">
        <v>1.47619047619048</v>
      </c>
      <c r="I3492" s="4">
        <v>2.8</v>
      </c>
      <c r="L3492" s="18">
        <f t="shared" si="1195"/>
        <v>60</v>
      </c>
      <c r="M3492" s="18">
        <f t="shared" si="1196"/>
        <v>35</v>
      </c>
      <c r="N3492" s="18" t="e">
        <f t="shared" si="1197"/>
        <v>#DIV/0!</v>
      </c>
      <c r="O3492" s="18" t="e">
        <f t="shared" si="1198"/>
        <v>#DIV/0!</v>
      </c>
      <c r="P3492" s="4">
        <f t="shared" si="1199"/>
        <v>201009</v>
      </c>
      <c r="Q3492" s="23">
        <f t="shared" si="1200"/>
        <v>0.52721088435374286</v>
      </c>
      <c r="R3492" s="23">
        <f t="shared" si="1201"/>
        <v>-2.6555555555555381</v>
      </c>
      <c r="S3492" s="22">
        <f t="shared" si="1202"/>
        <v>-2.1283446712017953</v>
      </c>
      <c r="T3492" s="5">
        <f t="shared" si="1203"/>
        <v>1.8967741935483819</v>
      </c>
      <c r="W3492" s="5">
        <f t="shared" si="1204"/>
        <v>-1</v>
      </c>
      <c r="X3492" s="4">
        <f t="shared" si="1205"/>
        <v>-1</v>
      </c>
      <c r="AE3492" s="4" t="e">
        <f t="shared" si="1206"/>
        <v>#DIV/0!</v>
      </c>
    </row>
    <row r="3493" spans="1:31" x14ac:dyDescent="0.25">
      <c r="A3493" s="9">
        <v>40440</v>
      </c>
      <c r="B3493" s="1" t="s">
        <v>41</v>
      </c>
      <c r="C3493" s="1" t="s">
        <v>63</v>
      </c>
      <c r="D3493" s="1">
        <v>41</v>
      </c>
      <c r="E3493" s="1">
        <v>7</v>
      </c>
      <c r="F3493">
        <f t="shared" si="1193"/>
        <v>1</v>
      </c>
      <c r="G3493">
        <f t="shared" si="1194"/>
        <v>0</v>
      </c>
      <c r="H3493" s="4">
        <v>1.3333333333333299</v>
      </c>
      <c r="I3493" s="4">
        <v>3.5</v>
      </c>
      <c r="L3493" s="18">
        <f t="shared" si="1195"/>
        <v>70</v>
      </c>
      <c r="M3493" s="18">
        <f t="shared" si="1196"/>
        <v>25</v>
      </c>
      <c r="N3493" s="18" t="e">
        <f t="shared" si="1197"/>
        <v>#DIV/0!</v>
      </c>
      <c r="O3493" s="18" t="e">
        <f t="shared" si="1198"/>
        <v>#DIV/0!</v>
      </c>
      <c r="P3493" s="4">
        <f t="shared" si="1199"/>
        <v>201009</v>
      </c>
      <c r="Q3493" s="23">
        <f t="shared" si="1200"/>
        <v>1.3333333333333299</v>
      </c>
      <c r="R3493" s="23">
        <f t="shared" si="1201"/>
        <v>-3.4000000000000306</v>
      </c>
      <c r="S3493" s="22">
        <f t="shared" si="1202"/>
        <v>-2.0666666666667006</v>
      </c>
      <c r="T3493" s="5">
        <f t="shared" si="1203"/>
        <v>2.6250000000000067</v>
      </c>
      <c r="W3493" s="5">
        <f t="shared" si="1204"/>
        <v>0.33333333333332993</v>
      </c>
      <c r="X3493" s="4">
        <f t="shared" si="1205"/>
        <v>-1</v>
      </c>
      <c r="AE3493" s="4" t="e">
        <f t="shared" si="1206"/>
        <v>#DIV/0!</v>
      </c>
    </row>
    <row r="3494" spans="1:31" x14ac:dyDescent="0.25">
      <c r="A3494" s="9">
        <v>40434</v>
      </c>
      <c r="B3494" s="1" t="s">
        <v>53</v>
      </c>
      <c r="C3494" s="1" t="s">
        <v>43</v>
      </c>
      <c r="D3494" s="1">
        <v>9</v>
      </c>
      <c r="E3494" s="1">
        <v>10</v>
      </c>
      <c r="F3494">
        <f t="shared" si="1193"/>
        <v>0</v>
      </c>
      <c r="G3494">
        <f t="shared" si="1194"/>
        <v>1</v>
      </c>
      <c r="H3494" s="4">
        <v>1.8333333333333299</v>
      </c>
      <c r="I3494" s="4">
        <v>2</v>
      </c>
      <c r="L3494" s="18">
        <f t="shared" si="1195"/>
        <v>50</v>
      </c>
      <c r="M3494" s="18">
        <f t="shared" si="1196"/>
        <v>50</v>
      </c>
      <c r="N3494" s="18" t="e">
        <f t="shared" si="1197"/>
        <v>#DIV/0!</v>
      </c>
      <c r="O3494" s="18" t="e">
        <f t="shared" si="1198"/>
        <v>#DIV/0!</v>
      </c>
      <c r="P3494" s="4">
        <f t="shared" si="1199"/>
        <v>201009</v>
      </c>
      <c r="Q3494" s="23">
        <f t="shared" si="1200"/>
        <v>0.91666666666666496</v>
      </c>
      <c r="R3494" s="23">
        <f t="shared" si="1201"/>
        <v>-2.2000000000000046</v>
      </c>
      <c r="S3494" s="22">
        <f t="shared" si="1202"/>
        <v>-1.2833333333333397</v>
      </c>
      <c r="T3494" s="5">
        <f t="shared" si="1203"/>
        <v>1.0909090909090928</v>
      </c>
      <c r="W3494" s="5">
        <f t="shared" si="1204"/>
        <v>-1</v>
      </c>
      <c r="X3494" s="4">
        <f t="shared" si="1205"/>
        <v>-1</v>
      </c>
      <c r="AE3494" s="4" t="e">
        <f t="shared" si="1206"/>
        <v>#DIV/0!</v>
      </c>
    </row>
    <row r="3495" spans="1:31" x14ac:dyDescent="0.25">
      <c r="A3495" s="9">
        <v>40434</v>
      </c>
      <c r="B3495" s="1" t="s">
        <v>49</v>
      </c>
      <c r="C3495" s="1" t="s">
        <v>64</v>
      </c>
      <c r="D3495" s="1">
        <v>21</v>
      </c>
      <c r="E3495" s="1">
        <v>14</v>
      </c>
      <c r="F3495">
        <f t="shared" si="1193"/>
        <v>1</v>
      </c>
      <c r="G3495">
        <f t="shared" si="1194"/>
        <v>0</v>
      </c>
      <c r="H3495" s="4">
        <v>2.75</v>
      </c>
      <c r="I3495" s="4">
        <v>1.48780487804878</v>
      </c>
      <c r="L3495" s="18">
        <f t="shared" si="1195"/>
        <v>30</v>
      </c>
      <c r="M3495" s="18">
        <f t="shared" si="1196"/>
        <v>65</v>
      </c>
      <c r="N3495" s="18" t="e">
        <f t="shared" si="1197"/>
        <v>#DIV/0!</v>
      </c>
      <c r="O3495" s="18" t="e">
        <f t="shared" si="1198"/>
        <v>#DIV/0!</v>
      </c>
      <c r="P3495" s="4">
        <f t="shared" si="1199"/>
        <v>201009</v>
      </c>
      <c r="Q3495" s="23">
        <f t="shared" si="1200"/>
        <v>2.75</v>
      </c>
      <c r="R3495" s="23">
        <f t="shared" si="1201"/>
        <v>-2.6214285714285737</v>
      </c>
      <c r="S3495" s="22">
        <f t="shared" si="1202"/>
        <v>0.12857142857142634</v>
      </c>
      <c r="T3495" s="5">
        <f t="shared" si="1203"/>
        <v>0.54101995565410188</v>
      </c>
      <c r="W3495" s="5">
        <f t="shared" si="1204"/>
        <v>1.75</v>
      </c>
      <c r="X3495" s="4">
        <f t="shared" si="1205"/>
        <v>-1</v>
      </c>
      <c r="AE3495" s="4" t="e">
        <f t="shared" si="1206"/>
        <v>#DIV/0!</v>
      </c>
    </row>
    <row r="3496" spans="1:31" x14ac:dyDescent="0.25">
      <c r="A3496" s="9">
        <v>40433</v>
      </c>
      <c r="B3496" s="1" t="s">
        <v>48</v>
      </c>
      <c r="C3496" s="1" t="s">
        <v>37</v>
      </c>
      <c r="D3496" s="1">
        <v>13</v>
      </c>
      <c r="E3496" s="1">
        <v>7</v>
      </c>
      <c r="F3496">
        <f t="shared" si="1193"/>
        <v>1</v>
      </c>
      <c r="G3496">
        <f t="shared" si="1194"/>
        <v>0</v>
      </c>
      <c r="H3496" s="4">
        <v>2.7</v>
      </c>
      <c r="I3496" s="4">
        <v>1.5</v>
      </c>
      <c r="L3496" s="18">
        <f t="shared" si="1195"/>
        <v>30</v>
      </c>
      <c r="M3496" s="18">
        <f t="shared" si="1196"/>
        <v>65</v>
      </c>
      <c r="N3496" s="18" t="e">
        <f t="shared" si="1197"/>
        <v>#DIV/0!</v>
      </c>
      <c r="O3496" s="18" t="e">
        <f t="shared" si="1198"/>
        <v>#DIV/0!</v>
      </c>
      <c r="P3496" s="4">
        <f t="shared" si="1199"/>
        <v>201009</v>
      </c>
      <c r="Q3496" s="23">
        <f t="shared" si="1200"/>
        <v>2.7</v>
      </c>
      <c r="R3496" s="23">
        <f t="shared" si="1201"/>
        <v>-2.5882352941176467</v>
      </c>
      <c r="S3496" s="22">
        <f t="shared" si="1202"/>
        <v>0.11176470588235343</v>
      </c>
      <c r="T3496" s="5">
        <f t="shared" si="1203"/>
        <v>0.55555555555555547</v>
      </c>
      <c r="W3496" s="5">
        <f t="shared" si="1204"/>
        <v>1.7000000000000002</v>
      </c>
      <c r="X3496" s="4">
        <f t="shared" si="1205"/>
        <v>-1</v>
      </c>
      <c r="AE3496" s="4" t="e">
        <f t="shared" si="1206"/>
        <v>#DIV/0!</v>
      </c>
    </row>
    <row r="3497" spans="1:31" x14ac:dyDescent="0.25">
      <c r="A3497" s="9">
        <v>40433</v>
      </c>
      <c r="B3497" s="1" t="s">
        <v>50</v>
      </c>
      <c r="C3497" s="1" t="s">
        <v>54</v>
      </c>
      <c r="D3497" s="1">
        <v>38</v>
      </c>
      <c r="E3497" s="1">
        <v>13</v>
      </c>
      <c r="F3497">
        <f t="shared" si="1193"/>
        <v>1</v>
      </c>
      <c r="G3497">
        <f t="shared" si="1194"/>
        <v>0</v>
      </c>
      <c r="H3497" s="4">
        <v>1.36363636363636</v>
      </c>
      <c r="I3497" s="4">
        <v>3.35</v>
      </c>
      <c r="L3497" s="18">
        <f t="shared" si="1195"/>
        <v>70</v>
      </c>
      <c r="M3497" s="18">
        <f t="shared" si="1196"/>
        <v>25</v>
      </c>
      <c r="N3497" s="18" t="e">
        <f t="shared" si="1197"/>
        <v>#DIV/0!</v>
      </c>
      <c r="O3497" s="18" t="e">
        <f t="shared" si="1198"/>
        <v>#DIV/0!</v>
      </c>
      <c r="P3497" s="4">
        <f t="shared" si="1199"/>
        <v>201009</v>
      </c>
      <c r="Q3497" s="23">
        <f t="shared" si="1200"/>
        <v>1.36363636363636</v>
      </c>
      <c r="R3497" s="23">
        <f t="shared" si="1201"/>
        <v>-3.1755319148936447</v>
      </c>
      <c r="S3497" s="22">
        <f t="shared" si="1202"/>
        <v>-1.8118955512572847</v>
      </c>
      <c r="T3497" s="5">
        <f t="shared" si="1203"/>
        <v>2.4566666666666732</v>
      </c>
      <c r="W3497" s="5">
        <f t="shared" si="1204"/>
        <v>0.36363636363635998</v>
      </c>
      <c r="X3497" s="4">
        <f t="shared" si="1205"/>
        <v>-1</v>
      </c>
      <c r="AE3497" s="4" t="e">
        <f t="shared" si="1206"/>
        <v>#DIV/0!</v>
      </c>
    </row>
    <row r="3498" spans="1:31" x14ac:dyDescent="0.25">
      <c r="A3498" s="9">
        <v>40433</v>
      </c>
      <c r="B3498" s="1" t="s">
        <v>39</v>
      </c>
      <c r="C3498" s="1" t="s">
        <v>58</v>
      </c>
      <c r="D3498" s="1">
        <v>17</v>
      </c>
      <c r="E3498" s="1">
        <v>14</v>
      </c>
      <c r="F3498">
        <f t="shared" si="1193"/>
        <v>1</v>
      </c>
      <c r="G3498">
        <f t="shared" si="1194"/>
        <v>0</v>
      </c>
      <c r="H3498" s="4">
        <v>1.68965517241379</v>
      </c>
      <c r="I3498" s="4">
        <v>2.25</v>
      </c>
      <c r="L3498" s="18">
        <f t="shared" si="1195"/>
        <v>50</v>
      </c>
      <c r="M3498" s="18">
        <f t="shared" si="1196"/>
        <v>40</v>
      </c>
      <c r="N3498" s="18" t="e">
        <f t="shared" si="1197"/>
        <v>#DIV/0!</v>
      </c>
      <c r="O3498" s="18" t="e">
        <f t="shared" si="1198"/>
        <v>#DIV/0!</v>
      </c>
      <c r="P3498" s="4">
        <f t="shared" si="1199"/>
        <v>201009</v>
      </c>
      <c r="Q3498" s="23">
        <f t="shared" si="1200"/>
        <v>1.68965517241379</v>
      </c>
      <c r="R3498" s="23">
        <f t="shared" si="1201"/>
        <v>-2.2500000000000062</v>
      </c>
      <c r="S3498" s="22">
        <f t="shared" si="1202"/>
        <v>-0.56034482758621618</v>
      </c>
      <c r="T3498" s="5">
        <f t="shared" si="1203"/>
        <v>1.3316326530612268</v>
      </c>
      <c r="W3498" s="5">
        <f t="shared" si="1204"/>
        <v>0.68965517241379004</v>
      </c>
      <c r="X3498" s="4">
        <f t="shared" si="1205"/>
        <v>-1</v>
      </c>
      <c r="AE3498" s="4" t="e">
        <f t="shared" si="1206"/>
        <v>#DIV/0!</v>
      </c>
    </row>
    <row r="3499" spans="1:31" x14ac:dyDescent="0.25">
      <c r="A3499" s="9">
        <v>40433</v>
      </c>
      <c r="B3499" s="1" t="s">
        <v>59</v>
      </c>
      <c r="C3499" s="1" t="s">
        <v>63</v>
      </c>
      <c r="D3499" s="1">
        <v>13</v>
      </c>
      <c r="E3499" s="1">
        <v>17</v>
      </c>
      <c r="F3499">
        <f t="shared" si="1193"/>
        <v>0</v>
      </c>
      <c r="G3499">
        <f t="shared" si="1194"/>
        <v>1</v>
      </c>
      <c r="H3499" s="4">
        <v>2.4500000000000002</v>
      </c>
      <c r="I3499" s="4">
        <v>1.60606060606061</v>
      </c>
      <c r="L3499" s="18">
        <f t="shared" si="1195"/>
        <v>40</v>
      </c>
      <c r="M3499" s="18">
        <f t="shared" si="1196"/>
        <v>60</v>
      </c>
      <c r="N3499" s="18" t="e">
        <f t="shared" si="1197"/>
        <v>#DIV/0!</v>
      </c>
      <c r="O3499" s="18" t="e">
        <f t="shared" si="1198"/>
        <v>#DIV/0!</v>
      </c>
      <c r="P3499" s="4">
        <f t="shared" si="1199"/>
        <v>201009</v>
      </c>
      <c r="Q3499" s="23">
        <f t="shared" si="1200"/>
        <v>1.5254716981132039</v>
      </c>
      <c r="R3499" s="23">
        <f t="shared" si="1201"/>
        <v>-2.3396551724137824</v>
      </c>
      <c r="S3499" s="22">
        <f t="shared" si="1202"/>
        <v>-0.81418347430057847</v>
      </c>
      <c r="T3499" s="5">
        <f t="shared" si="1203"/>
        <v>0.65553494124922851</v>
      </c>
      <c r="W3499" s="5">
        <f t="shared" si="1204"/>
        <v>-1</v>
      </c>
      <c r="X3499" s="4">
        <f t="shared" si="1205"/>
        <v>-1</v>
      </c>
      <c r="AE3499" s="4" t="e">
        <f t="shared" si="1206"/>
        <v>#DIV/0!</v>
      </c>
    </row>
    <row r="3500" spans="1:31" x14ac:dyDescent="0.25">
      <c r="A3500" s="9">
        <v>40433</v>
      </c>
      <c r="B3500" s="1" t="s">
        <v>61</v>
      </c>
      <c r="C3500" s="1" t="s">
        <v>38</v>
      </c>
      <c r="D3500" s="1">
        <v>31</v>
      </c>
      <c r="E3500" s="1">
        <v>6</v>
      </c>
      <c r="F3500">
        <f t="shared" si="1193"/>
        <v>1</v>
      </c>
      <c r="G3500">
        <f t="shared" si="1194"/>
        <v>0</v>
      </c>
      <c r="H3500" s="4">
        <v>2.5499999999999998</v>
      </c>
      <c r="I3500" s="4">
        <v>1.5714285714285698</v>
      </c>
      <c r="L3500" s="18">
        <f t="shared" si="1195"/>
        <v>30</v>
      </c>
      <c r="M3500" s="18">
        <f t="shared" si="1196"/>
        <v>60</v>
      </c>
      <c r="N3500" s="18" t="e">
        <f t="shared" si="1197"/>
        <v>#DIV/0!</v>
      </c>
      <c r="O3500" s="18" t="e">
        <f t="shared" si="1198"/>
        <v>#DIV/0!</v>
      </c>
      <c r="P3500" s="4">
        <f t="shared" si="1199"/>
        <v>201009</v>
      </c>
      <c r="Q3500" s="23">
        <f t="shared" si="1200"/>
        <v>2.5499999999999998</v>
      </c>
      <c r="R3500" s="23">
        <f t="shared" si="1201"/>
        <v>-2.3951612903225854</v>
      </c>
      <c r="S3500" s="22">
        <f t="shared" si="1202"/>
        <v>0.15483870967741442</v>
      </c>
      <c r="T3500" s="5">
        <f t="shared" si="1203"/>
        <v>0.61624649859943925</v>
      </c>
      <c r="W3500" s="5">
        <f t="shared" si="1204"/>
        <v>1.5499999999999998</v>
      </c>
      <c r="X3500" s="4">
        <f t="shared" si="1205"/>
        <v>-1</v>
      </c>
      <c r="AE3500" s="4" t="e">
        <f t="shared" si="1206"/>
        <v>#DIV/0!</v>
      </c>
    </row>
    <row r="3501" spans="1:31" x14ac:dyDescent="0.25">
      <c r="A3501" s="9">
        <v>40433</v>
      </c>
      <c r="B3501" s="1" t="s">
        <v>57</v>
      </c>
      <c r="C3501" s="1" t="s">
        <v>41</v>
      </c>
      <c r="D3501" s="1">
        <v>15</v>
      </c>
      <c r="E3501" s="1">
        <v>9</v>
      </c>
      <c r="F3501">
        <f t="shared" si="1193"/>
        <v>1</v>
      </c>
      <c r="G3501">
        <f t="shared" si="1194"/>
        <v>0</v>
      </c>
      <c r="H3501" s="4">
        <v>2</v>
      </c>
      <c r="I3501" s="4">
        <v>1.8333333333333299</v>
      </c>
      <c r="L3501" s="18">
        <f t="shared" si="1195"/>
        <v>50</v>
      </c>
      <c r="M3501" s="18">
        <f t="shared" si="1196"/>
        <v>50</v>
      </c>
      <c r="N3501" s="18" t="e">
        <f t="shared" si="1197"/>
        <v>#DIV/0!</v>
      </c>
      <c r="O3501" s="18" t="e">
        <f t="shared" si="1198"/>
        <v>#DIV/0!</v>
      </c>
      <c r="P3501" s="4">
        <f t="shared" si="1199"/>
        <v>201009</v>
      </c>
      <c r="Q3501" s="23">
        <f t="shared" si="1200"/>
        <v>2</v>
      </c>
      <c r="R3501" s="23">
        <f t="shared" si="1201"/>
        <v>-2.2000000000000046</v>
      </c>
      <c r="S3501" s="22">
        <f t="shared" si="1202"/>
        <v>-0.20000000000000462</v>
      </c>
      <c r="T3501" s="5">
        <f t="shared" si="1203"/>
        <v>0.91666666666666496</v>
      </c>
      <c r="W3501" s="5">
        <f t="shared" si="1204"/>
        <v>1</v>
      </c>
      <c r="X3501" s="4">
        <f t="shared" si="1205"/>
        <v>-1</v>
      </c>
      <c r="AE3501" s="4" t="e">
        <f t="shared" si="1206"/>
        <v>#DIV/0!</v>
      </c>
    </row>
    <row r="3502" spans="1:31" x14ac:dyDescent="0.25">
      <c r="A3502" s="9">
        <v>40433</v>
      </c>
      <c r="B3502" s="1" t="s">
        <v>55</v>
      </c>
      <c r="C3502" s="1" t="s">
        <v>62</v>
      </c>
      <c r="D3502" s="1">
        <v>20</v>
      </c>
      <c r="E3502" s="1">
        <v>27</v>
      </c>
      <c r="F3502">
        <f t="shared" si="1193"/>
        <v>0</v>
      </c>
      <c r="G3502">
        <f t="shared" si="1194"/>
        <v>1</v>
      </c>
      <c r="H3502" s="4">
        <v>2.25</v>
      </c>
      <c r="I3502" s="4">
        <v>1.68965517241379</v>
      </c>
      <c r="L3502" s="18">
        <f t="shared" si="1195"/>
        <v>40</v>
      </c>
      <c r="M3502" s="18">
        <f t="shared" si="1196"/>
        <v>55</v>
      </c>
      <c r="N3502" s="18" t="e">
        <f t="shared" si="1197"/>
        <v>#DIV/0!</v>
      </c>
      <c r="O3502" s="18" t="e">
        <f t="shared" si="1198"/>
        <v>#DIV/0!</v>
      </c>
      <c r="P3502" s="4">
        <f t="shared" si="1199"/>
        <v>201009</v>
      </c>
      <c r="Q3502" s="23">
        <f t="shared" si="1200"/>
        <v>1.3316326530612268</v>
      </c>
      <c r="R3502" s="23">
        <f t="shared" si="1201"/>
        <v>-2.2500000000000062</v>
      </c>
      <c r="S3502" s="22">
        <f t="shared" si="1202"/>
        <v>-0.91836734693877942</v>
      </c>
      <c r="T3502" s="5">
        <f t="shared" si="1203"/>
        <v>0.75095785440612894</v>
      </c>
      <c r="W3502" s="5">
        <f t="shared" si="1204"/>
        <v>-1</v>
      </c>
      <c r="X3502" s="4">
        <f t="shared" si="1205"/>
        <v>-1</v>
      </c>
      <c r="AE3502" s="4" t="e">
        <f t="shared" si="1206"/>
        <v>#DIV/0!</v>
      </c>
    </row>
    <row r="3503" spans="1:31" x14ac:dyDescent="0.25">
      <c r="A3503" s="9">
        <v>40433</v>
      </c>
      <c r="B3503" s="1" t="s">
        <v>34</v>
      </c>
      <c r="C3503" s="1" t="s">
        <v>40</v>
      </c>
      <c r="D3503" s="1">
        <v>31</v>
      </c>
      <c r="E3503" s="1">
        <v>18</v>
      </c>
      <c r="F3503">
        <f t="shared" si="1193"/>
        <v>1</v>
      </c>
      <c r="G3503">
        <f t="shared" si="1194"/>
        <v>0</v>
      </c>
      <c r="H3503" s="4">
        <v>1.3846153846153799</v>
      </c>
      <c r="I3503" s="4">
        <v>3.2</v>
      </c>
      <c r="L3503" s="18">
        <f t="shared" si="1195"/>
        <v>70</v>
      </c>
      <c r="M3503" s="18">
        <f t="shared" si="1196"/>
        <v>30</v>
      </c>
      <c r="N3503" s="18" t="e">
        <f t="shared" si="1197"/>
        <v>#DIV/0!</v>
      </c>
      <c r="O3503" s="18" t="e">
        <f t="shared" si="1198"/>
        <v>#DIV/0!</v>
      </c>
      <c r="P3503" s="4">
        <f t="shared" si="1199"/>
        <v>201009</v>
      </c>
      <c r="Q3503" s="23">
        <f t="shared" si="1200"/>
        <v>1.3846153846153799</v>
      </c>
      <c r="R3503" s="23">
        <f t="shared" si="1201"/>
        <v>-3.0545454545454862</v>
      </c>
      <c r="S3503" s="22">
        <f t="shared" si="1202"/>
        <v>-1.6699300699301063</v>
      </c>
      <c r="T3503" s="5">
        <f t="shared" si="1203"/>
        <v>2.3111111111111189</v>
      </c>
      <c r="W3503" s="5">
        <f t="shared" si="1204"/>
        <v>0.38461538461537992</v>
      </c>
      <c r="X3503" s="4">
        <f t="shared" si="1205"/>
        <v>-1</v>
      </c>
      <c r="AE3503" s="4" t="e">
        <f t="shared" si="1206"/>
        <v>#DIV/0!</v>
      </c>
    </row>
    <row r="3504" spans="1:31" x14ac:dyDescent="0.25">
      <c r="A3504" s="9">
        <v>40433</v>
      </c>
      <c r="B3504" s="1" t="s">
        <v>52</v>
      </c>
      <c r="C3504" s="1" t="s">
        <v>44</v>
      </c>
      <c r="D3504" s="1">
        <v>38</v>
      </c>
      <c r="E3504" s="1">
        <v>24</v>
      </c>
      <c r="F3504">
        <f t="shared" si="1193"/>
        <v>1</v>
      </c>
      <c r="G3504">
        <f t="shared" si="1194"/>
        <v>0</v>
      </c>
      <c r="H3504" s="4">
        <v>1.4255319148936201</v>
      </c>
      <c r="I3504" s="4">
        <v>2.95</v>
      </c>
      <c r="L3504" s="18">
        <f t="shared" si="1195"/>
        <v>70</v>
      </c>
      <c r="M3504" s="18">
        <f t="shared" si="1196"/>
        <v>30</v>
      </c>
      <c r="N3504" s="18" t="e">
        <f t="shared" si="1197"/>
        <v>#DIV/0!</v>
      </c>
      <c r="O3504" s="18" t="e">
        <f t="shared" si="1198"/>
        <v>#DIV/0!</v>
      </c>
      <c r="P3504" s="4">
        <f t="shared" si="1199"/>
        <v>201009</v>
      </c>
      <c r="Q3504" s="23">
        <f t="shared" si="1200"/>
        <v>1.4255319148936201</v>
      </c>
      <c r="R3504" s="23">
        <f t="shared" si="1201"/>
        <v>-2.862820512820496</v>
      </c>
      <c r="S3504" s="22">
        <f t="shared" si="1202"/>
        <v>-1.4372885979268759</v>
      </c>
      <c r="T3504" s="5">
        <f t="shared" si="1203"/>
        <v>2.0694029850746225</v>
      </c>
      <c r="W3504" s="5">
        <f t="shared" si="1204"/>
        <v>0.42553191489362008</v>
      </c>
      <c r="X3504" s="4">
        <f t="shared" si="1205"/>
        <v>-1</v>
      </c>
      <c r="AE3504" s="4" t="e">
        <f t="shared" si="1206"/>
        <v>#DIV/0!</v>
      </c>
    </row>
    <row r="3505" spans="1:31" x14ac:dyDescent="0.25">
      <c r="A3505" s="9">
        <v>40433</v>
      </c>
      <c r="B3505" s="1" t="s">
        <v>56</v>
      </c>
      <c r="C3505" s="1" t="s">
        <v>35</v>
      </c>
      <c r="D3505" s="1">
        <v>24</v>
      </c>
      <c r="E3505" s="1">
        <v>17</v>
      </c>
      <c r="F3505">
        <f t="shared" si="1193"/>
        <v>1</v>
      </c>
      <c r="G3505">
        <f t="shared" si="1194"/>
        <v>0</v>
      </c>
      <c r="H3505" s="4">
        <v>1.5714285714285698</v>
      </c>
      <c r="I3505" s="4">
        <v>2.5499999999999998</v>
      </c>
      <c r="L3505" s="18">
        <f t="shared" si="1195"/>
        <v>60</v>
      </c>
      <c r="M3505" s="18">
        <f t="shared" si="1196"/>
        <v>35</v>
      </c>
      <c r="N3505" s="18" t="e">
        <f t="shared" si="1197"/>
        <v>#DIV/0!</v>
      </c>
      <c r="O3505" s="18" t="e">
        <f t="shared" si="1198"/>
        <v>#DIV/0!</v>
      </c>
      <c r="P3505" s="4">
        <f t="shared" si="1199"/>
        <v>201009</v>
      </c>
      <c r="Q3505" s="23">
        <f t="shared" si="1200"/>
        <v>1.5714285714285698</v>
      </c>
      <c r="R3505" s="23">
        <f t="shared" si="1201"/>
        <v>-2.3951612903225854</v>
      </c>
      <c r="S3505" s="22">
        <f t="shared" si="1202"/>
        <v>-0.82373271889401556</v>
      </c>
      <c r="T3505" s="5">
        <f t="shared" si="1203"/>
        <v>1.6227272727272744</v>
      </c>
      <c r="W3505" s="5">
        <f t="shared" si="1204"/>
        <v>0.57142857142856984</v>
      </c>
      <c r="X3505" s="4">
        <f t="shared" si="1205"/>
        <v>-1</v>
      </c>
      <c r="AE3505" s="4" t="e">
        <f t="shared" si="1206"/>
        <v>#DIV/0!</v>
      </c>
    </row>
    <row r="3506" spans="1:31" x14ac:dyDescent="0.25">
      <c r="A3506" s="9">
        <v>40433</v>
      </c>
      <c r="B3506" s="1" t="s">
        <v>47</v>
      </c>
      <c r="C3506" s="1" t="s">
        <v>36</v>
      </c>
      <c r="D3506" s="1">
        <v>34</v>
      </c>
      <c r="E3506" s="1">
        <v>24</v>
      </c>
      <c r="F3506">
        <f t="shared" si="1193"/>
        <v>1</v>
      </c>
      <c r="G3506">
        <f t="shared" si="1194"/>
        <v>0</v>
      </c>
      <c r="H3506" s="4">
        <v>2.0499999999999998</v>
      </c>
      <c r="I3506" s="4">
        <v>1.8</v>
      </c>
      <c r="L3506" s="18">
        <f t="shared" si="1195"/>
        <v>40</v>
      </c>
      <c r="M3506" s="18">
        <f t="shared" si="1196"/>
        <v>55</v>
      </c>
      <c r="N3506" s="18" t="e">
        <f t="shared" si="1197"/>
        <v>#DIV/0!</v>
      </c>
      <c r="O3506" s="18" t="e">
        <f t="shared" si="1198"/>
        <v>#DIV/0!</v>
      </c>
      <c r="P3506" s="4">
        <f t="shared" si="1199"/>
        <v>201009</v>
      </c>
      <c r="Q3506" s="23">
        <f t="shared" si="1200"/>
        <v>2.0499999999999998</v>
      </c>
      <c r="R3506" s="23">
        <f t="shared" si="1201"/>
        <v>-2.2023809523809526</v>
      </c>
      <c r="S3506" s="22">
        <f t="shared" si="1202"/>
        <v>-0.15238095238095273</v>
      </c>
      <c r="T3506" s="5">
        <f t="shared" si="1203"/>
        <v>0.87804878048780499</v>
      </c>
      <c r="W3506" s="5">
        <f t="shared" si="1204"/>
        <v>1.0499999999999998</v>
      </c>
      <c r="X3506" s="4">
        <f t="shared" si="1205"/>
        <v>-1</v>
      </c>
      <c r="AE3506" s="4" t="e">
        <f t="shared" si="1206"/>
        <v>#DIV/0!</v>
      </c>
    </row>
    <row r="3507" spans="1:31" x14ac:dyDescent="0.25">
      <c r="A3507" s="9">
        <v>40433</v>
      </c>
      <c r="B3507" s="1" t="s">
        <v>45</v>
      </c>
      <c r="C3507" s="1" t="s">
        <v>33</v>
      </c>
      <c r="D3507" s="1">
        <v>19</v>
      </c>
      <c r="E3507" s="1">
        <v>14</v>
      </c>
      <c r="F3507">
        <f t="shared" si="1193"/>
        <v>1</v>
      </c>
      <c r="G3507">
        <f t="shared" si="1194"/>
        <v>0</v>
      </c>
      <c r="H3507" s="4">
        <v>1.3333333333333299</v>
      </c>
      <c r="I3507" s="4">
        <v>3.5</v>
      </c>
      <c r="L3507" s="18">
        <f t="shared" si="1195"/>
        <v>70</v>
      </c>
      <c r="M3507" s="18">
        <f t="shared" si="1196"/>
        <v>25</v>
      </c>
      <c r="N3507" s="18" t="e">
        <f t="shared" si="1197"/>
        <v>#DIV/0!</v>
      </c>
      <c r="O3507" s="18" t="e">
        <f t="shared" si="1198"/>
        <v>#DIV/0!</v>
      </c>
      <c r="P3507" s="4">
        <f t="shared" si="1199"/>
        <v>201009</v>
      </c>
      <c r="Q3507" s="23">
        <f t="shared" si="1200"/>
        <v>1.3333333333333299</v>
      </c>
      <c r="R3507" s="23">
        <f t="shared" si="1201"/>
        <v>-3.4000000000000306</v>
      </c>
      <c r="S3507" s="22">
        <f t="shared" si="1202"/>
        <v>-2.0666666666667006</v>
      </c>
      <c r="T3507" s="5">
        <f t="shared" si="1203"/>
        <v>2.6250000000000067</v>
      </c>
      <c r="W3507" s="5">
        <f t="shared" si="1204"/>
        <v>0.33333333333332993</v>
      </c>
      <c r="X3507" s="4">
        <f t="shared" si="1205"/>
        <v>-1</v>
      </c>
      <c r="AE3507" s="4" t="e">
        <f t="shared" si="1206"/>
        <v>#DIV/0!</v>
      </c>
    </row>
    <row r="3508" spans="1:31" x14ac:dyDescent="0.25">
      <c r="A3508" s="9">
        <v>40433</v>
      </c>
      <c r="B3508" s="1" t="s">
        <v>46</v>
      </c>
      <c r="C3508" s="1" t="s">
        <v>51</v>
      </c>
      <c r="D3508" s="1">
        <v>10</v>
      </c>
      <c r="E3508" s="1">
        <v>15</v>
      </c>
      <c r="F3508">
        <f t="shared" si="1193"/>
        <v>0</v>
      </c>
      <c r="G3508">
        <f t="shared" si="1194"/>
        <v>1</v>
      </c>
      <c r="H3508" s="4">
        <v>2.5</v>
      </c>
      <c r="I3508" s="4">
        <v>1.5882352941176499</v>
      </c>
      <c r="L3508" s="18">
        <f t="shared" si="1195"/>
        <v>40</v>
      </c>
      <c r="M3508" s="18">
        <f t="shared" si="1196"/>
        <v>60</v>
      </c>
      <c r="N3508" s="18" t="e">
        <f t="shared" si="1197"/>
        <v>#DIV/0!</v>
      </c>
      <c r="O3508" s="18" t="e">
        <f t="shared" si="1198"/>
        <v>#DIV/0!</v>
      </c>
      <c r="P3508" s="4">
        <f t="shared" si="1199"/>
        <v>201009</v>
      </c>
      <c r="Q3508" s="23">
        <f t="shared" si="1200"/>
        <v>1.5740740740740713</v>
      </c>
      <c r="R3508" s="23">
        <f t="shared" si="1201"/>
        <v>-2.3666666666666587</v>
      </c>
      <c r="S3508" s="22">
        <f t="shared" si="1202"/>
        <v>-0.79259259259258741</v>
      </c>
      <c r="T3508" s="5">
        <f t="shared" si="1203"/>
        <v>0.6352941176470599</v>
      </c>
      <c r="W3508" s="5">
        <f t="shared" si="1204"/>
        <v>-1</v>
      </c>
      <c r="X3508" s="4">
        <f t="shared" si="1205"/>
        <v>-1</v>
      </c>
      <c r="AE3508" s="4" t="e">
        <f t="shared" si="1206"/>
        <v>#DIV/0!</v>
      </c>
    </row>
    <row r="3509" spans="1:31" x14ac:dyDescent="0.25">
      <c r="A3509" s="9">
        <v>40430</v>
      </c>
      <c r="B3509" s="1" t="s">
        <v>42</v>
      </c>
      <c r="C3509" s="1" t="s">
        <v>60</v>
      </c>
      <c r="D3509" s="1">
        <v>14</v>
      </c>
      <c r="E3509" s="1">
        <v>9</v>
      </c>
      <c r="F3509">
        <f t="shared" si="1193"/>
        <v>1</v>
      </c>
      <c r="G3509">
        <f t="shared" si="1194"/>
        <v>0</v>
      </c>
      <c r="H3509" s="4">
        <v>1.4</v>
      </c>
      <c r="I3509" s="4">
        <v>3.1</v>
      </c>
      <c r="L3509" s="18">
        <f t="shared" si="1195"/>
        <v>70</v>
      </c>
      <c r="M3509" s="18">
        <f t="shared" si="1196"/>
        <v>30</v>
      </c>
      <c r="N3509" s="18" t="e">
        <f t="shared" si="1197"/>
        <v>#DIV/0!</v>
      </c>
      <c r="O3509" s="18" t="e">
        <f t="shared" si="1198"/>
        <v>#DIV/0!</v>
      </c>
      <c r="P3509" s="4">
        <f t="shared" si="1199"/>
        <v>201009</v>
      </c>
      <c r="Q3509" s="23">
        <f t="shared" si="1200"/>
        <v>1.4</v>
      </c>
      <c r="R3509" s="23">
        <f t="shared" si="1201"/>
        <v>-2.9761904761904767</v>
      </c>
      <c r="S3509" s="22">
        <f t="shared" si="1202"/>
        <v>-1.5761904761904768</v>
      </c>
      <c r="T3509" s="5">
        <f t="shared" si="1203"/>
        <v>2.2142857142857144</v>
      </c>
      <c r="W3509" s="5">
        <f t="shared" si="1204"/>
        <v>0.39999999999999991</v>
      </c>
      <c r="X3509" s="4">
        <f t="shared" si="1205"/>
        <v>-1</v>
      </c>
      <c r="AE3509" s="4" t="e">
        <f t="shared" si="1206"/>
        <v>#DIV/0!</v>
      </c>
    </row>
    <row r="3510" spans="1:31" x14ac:dyDescent="0.25">
      <c r="A3510" s="9">
        <v>40216</v>
      </c>
      <c r="B3510" s="1" t="s">
        <v>36</v>
      </c>
      <c r="C3510" s="1" t="s">
        <v>42</v>
      </c>
      <c r="D3510" s="1">
        <v>17</v>
      </c>
      <c r="E3510" s="1">
        <v>31</v>
      </c>
      <c r="F3510">
        <f t="shared" si="1193"/>
        <v>0</v>
      </c>
      <c r="G3510">
        <f t="shared" si="1194"/>
        <v>1</v>
      </c>
      <c r="H3510" s="4">
        <v>1.48780487804878</v>
      </c>
      <c r="I3510" s="4">
        <v>2.7</v>
      </c>
      <c r="L3510" s="18">
        <f t="shared" si="1195"/>
        <v>60</v>
      </c>
      <c r="M3510" s="18">
        <f t="shared" si="1196"/>
        <v>35</v>
      </c>
      <c r="N3510" s="18" t="e">
        <f t="shared" si="1197"/>
        <v>#DIV/0!</v>
      </c>
      <c r="O3510" s="18" t="e">
        <f t="shared" si="1198"/>
        <v>#DIV/0!</v>
      </c>
      <c r="P3510" s="4">
        <f t="shared" si="1199"/>
        <v>201002</v>
      </c>
      <c r="Q3510" s="23">
        <f t="shared" si="1200"/>
        <v>0.55103884372177037</v>
      </c>
      <c r="R3510" s="23">
        <f t="shared" si="1201"/>
        <v>-2.6382352941176492</v>
      </c>
      <c r="S3510" s="22">
        <f t="shared" si="1202"/>
        <v>-2.0871964503958789</v>
      </c>
      <c r="T3510" s="5">
        <f t="shared" si="1203"/>
        <v>1.8147540983606565</v>
      </c>
      <c r="W3510" s="5">
        <f t="shared" si="1204"/>
        <v>-1</v>
      </c>
      <c r="X3510" s="4">
        <f t="shared" si="1205"/>
        <v>-1</v>
      </c>
      <c r="AE3510" s="4" t="e">
        <f t="shared" si="1206"/>
        <v>#DIV/0!</v>
      </c>
    </row>
    <row r="3511" spans="1:31" x14ac:dyDescent="0.25">
      <c r="A3511" s="9">
        <v>40202</v>
      </c>
      <c r="B3511" s="1" t="s">
        <v>42</v>
      </c>
      <c r="C3511" s="1" t="s">
        <v>60</v>
      </c>
      <c r="D3511" s="1">
        <v>31</v>
      </c>
      <c r="E3511" s="1">
        <v>28</v>
      </c>
      <c r="F3511">
        <f t="shared" si="1193"/>
        <v>1</v>
      </c>
      <c r="G3511">
        <f t="shared" si="1194"/>
        <v>0</v>
      </c>
      <c r="H3511" s="4">
        <v>1.5</v>
      </c>
      <c r="I3511" s="4">
        <v>2.7</v>
      </c>
      <c r="L3511" s="18">
        <f t="shared" si="1195"/>
        <v>60</v>
      </c>
      <c r="M3511" s="18">
        <f t="shared" si="1196"/>
        <v>35</v>
      </c>
      <c r="N3511" s="18" t="e">
        <f t="shared" si="1197"/>
        <v>#DIV/0!</v>
      </c>
      <c r="O3511" s="18" t="e">
        <f t="shared" si="1198"/>
        <v>#DIV/0!</v>
      </c>
      <c r="P3511" s="4">
        <f t="shared" si="1199"/>
        <v>201001</v>
      </c>
      <c r="Q3511" s="23">
        <f t="shared" si="1200"/>
        <v>1.5</v>
      </c>
      <c r="R3511" s="23">
        <f t="shared" si="1201"/>
        <v>-2.5882352941176467</v>
      </c>
      <c r="S3511" s="22">
        <f t="shared" si="1202"/>
        <v>-1.0882352941176467</v>
      </c>
      <c r="T3511" s="5">
        <f t="shared" si="1203"/>
        <v>1.8</v>
      </c>
      <c r="W3511" s="5">
        <f t="shared" si="1204"/>
        <v>0.5</v>
      </c>
      <c r="X3511" s="4">
        <f t="shared" si="1205"/>
        <v>-1</v>
      </c>
      <c r="AE3511" s="4" t="e">
        <f t="shared" si="1206"/>
        <v>#DIV/0!</v>
      </c>
    </row>
    <row r="3512" spans="1:31" x14ac:dyDescent="0.25">
      <c r="A3512" s="9">
        <v>40202</v>
      </c>
      <c r="B3512" s="1" t="s">
        <v>36</v>
      </c>
      <c r="C3512" s="1" t="s">
        <v>53</v>
      </c>
      <c r="D3512" s="1">
        <v>30</v>
      </c>
      <c r="E3512" s="1">
        <v>17</v>
      </c>
      <c r="F3512">
        <f t="shared" si="1193"/>
        <v>1</v>
      </c>
      <c r="G3512">
        <f t="shared" si="1194"/>
        <v>0</v>
      </c>
      <c r="H3512" s="4">
        <v>1.29411764705882</v>
      </c>
      <c r="I3512" s="4">
        <v>3.8</v>
      </c>
      <c r="L3512" s="18">
        <f t="shared" si="1195"/>
        <v>70</v>
      </c>
      <c r="M3512" s="18">
        <f t="shared" si="1196"/>
        <v>25</v>
      </c>
      <c r="N3512" s="18" t="e">
        <f t="shared" si="1197"/>
        <v>#DIV/0!</v>
      </c>
      <c r="O3512" s="18" t="e">
        <f t="shared" si="1198"/>
        <v>#DIV/0!</v>
      </c>
      <c r="P3512" s="4">
        <f t="shared" si="1199"/>
        <v>201001</v>
      </c>
      <c r="Q3512" s="23">
        <f t="shared" si="1200"/>
        <v>1.29411764705882</v>
      </c>
      <c r="R3512" s="23">
        <f t="shared" si="1201"/>
        <v>-3.7571428571428975</v>
      </c>
      <c r="S3512" s="22">
        <f t="shared" si="1202"/>
        <v>-2.4630252100840773</v>
      </c>
      <c r="T3512" s="5">
        <f t="shared" si="1203"/>
        <v>2.9363636363636441</v>
      </c>
      <c r="W3512" s="5">
        <f t="shared" si="1204"/>
        <v>0.29411764705882004</v>
      </c>
      <c r="X3512" s="4">
        <f t="shared" si="1205"/>
        <v>-1</v>
      </c>
      <c r="AE3512" s="4" t="e">
        <f t="shared" si="1206"/>
        <v>#DIV/0!</v>
      </c>
    </row>
    <row r="3513" spans="1:31" x14ac:dyDescent="0.25">
      <c r="A3513" s="9">
        <v>40195</v>
      </c>
      <c r="B3513" s="1" t="s">
        <v>64</v>
      </c>
      <c r="C3513" s="1" t="s">
        <v>53</v>
      </c>
      <c r="D3513" s="1">
        <v>14</v>
      </c>
      <c r="E3513" s="1">
        <v>17</v>
      </c>
      <c r="F3513">
        <f t="shared" si="1193"/>
        <v>0</v>
      </c>
      <c r="G3513">
        <f t="shared" si="1194"/>
        <v>1</v>
      </c>
      <c r="H3513" s="4">
        <v>1.2380952380952399</v>
      </c>
      <c r="I3513" s="4">
        <v>4.5</v>
      </c>
      <c r="L3513" s="18">
        <f t="shared" si="1195"/>
        <v>80</v>
      </c>
      <c r="M3513" s="18">
        <f t="shared" si="1196"/>
        <v>20</v>
      </c>
      <c r="N3513" s="18" t="e">
        <f t="shared" si="1197"/>
        <v>#DIV/0!</v>
      </c>
      <c r="O3513" s="18" t="e">
        <f t="shared" si="1198"/>
        <v>#DIV/0!</v>
      </c>
      <c r="P3513" s="4">
        <f t="shared" si="1199"/>
        <v>201001</v>
      </c>
      <c r="Q3513" s="23">
        <f t="shared" si="1200"/>
        <v>0.27513227513227556</v>
      </c>
      <c r="R3513" s="23">
        <f t="shared" si="1201"/>
        <v>-4.4857142857142538</v>
      </c>
      <c r="S3513" s="22">
        <f t="shared" si="1202"/>
        <v>-4.2105820105819785</v>
      </c>
      <c r="T3513" s="5">
        <f t="shared" si="1203"/>
        <v>3.6346153846153793</v>
      </c>
      <c r="W3513" s="5">
        <f t="shared" si="1204"/>
        <v>-1</v>
      </c>
      <c r="X3513" s="4">
        <f t="shared" si="1205"/>
        <v>-1</v>
      </c>
      <c r="AE3513" s="4" t="e">
        <f t="shared" si="1206"/>
        <v>#DIV/0!</v>
      </c>
    </row>
    <row r="3514" spans="1:31" x14ac:dyDescent="0.25">
      <c r="A3514" s="9">
        <v>40195</v>
      </c>
      <c r="B3514" s="1" t="s">
        <v>60</v>
      </c>
      <c r="C3514" s="1" t="s">
        <v>37</v>
      </c>
      <c r="D3514" s="1">
        <v>34</v>
      </c>
      <c r="E3514" s="1">
        <v>3</v>
      </c>
      <c r="F3514">
        <f t="shared" si="1193"/>
        <v>1</v>
      </c>
      <c r="G3514">
        <f t="shared" si="1194"/>
        <v>0</v>
      </c>
      <c r="H3514" s="4">
        <v>1.71428571428571</v>
      </c>
      <c r="I3514" s="4">
        <v>2.2000000000000002</v>
      </c>
      <c r="L3514" s="18">
        <f t="shared" si="1195"/>
        <v>50</v>
      </c>
      <c r="M3514" s="18">
        <f t="shared" si="1196"/>
        <v>45</v>
      </c>
      <c r="N3514" s="18" t="e">
        <f t="shared" si="1197"/>
        <v>#DIV/0!</v>
      </c>
      <c r="O3514" s="18" t="e">
        <f t="shared" si="1198"/>
        <v>#DIV/0!</v>
      </c>
      <c r="P3514" s="4">
        <f t="shared" si="1199"/>
        <v>201001</v>
      </c>
      <c r="Q3514" s="23">
        <f t="shared" si="1200"/>
        <v>1.71428571428571</v>
      </c>
      <c r="R3514" s="23">
        <f t="shared" si="1201"/>
        <v>-2.2333333333333414</v>
      </c>
      <c r="S3514" s="22">
        <f t="shared" si="1202"/>
        <v>-0.51904761904763141</v>
      </c>
      <c r="T3514" s="5">
        <f t="shared" si="1203"/>
        <v>1.2833333333333368</v>
      </c>
      <c r="W3514" s="5">
        <f t="shared" si="1204"/>
        <v>0.71428571428570997</v>
      </c>
      <c r="X3514" s="4">
        <f t="shared" si="1205"/>
        <v>-1</v>
      </c>
      <c r="AE3514" s="4" t="e">
        <f t="shared" si="1206"/>
        <v>#DIV/0!</v>
      </c>
    </row>
    <row r="3515" spans="1:31" x14ac:dyDescent="0.25">
      <c r="A3515" s="9">
        <v>40194</v>
      </c>
      <c r="B3515" s="1" t="s">
        <v>42</v>
      </c>
      <c r="C3515" s="1" t="s">
        <v>63</v>
      </c>
      <c r="D3515" s="1">
        <v>45</v>
      </c>
      <c r="E3515" s="1">
        <v>14</v>
      </c>
      <c r="F3515">
        <f t="shared" si="1193"/>
        <v>1</v>
      </c>
      <c r="G3515">
        <f t="shared" si="1194"/>
        <v>0</v>
      </c>
      <c r="H3515" s="4">
        <v>1.3333333333333299</v>
      </c>
      <c r="I3515" s="4">
        <v>3.5</v>
      </c>
      <c r="L3515" s="18">
        <f t="shared" si="1195"/>
        <v>70</v>
      </c>
      <c r="M3515" s="18">
        <f t="shared" si="1196"/>
        <v>25</v>
      </c>
      <c r="N3515" s="18" t="e">
        <f t="shared" si="1197"/>
        <v>#DIV/0!</v>
      </c>
      <c r="O3515" s="18" t="e">
        <f t="shared" si="1198"/>
        <v>#DIV/0!</v>
      </c>
      <c r="P3515" s="4">
        <f t="shared" si="1199"/>
        <v>201001</v>
      </c>
      <c r="Q3515" s="23">
        <f t="shared" si="1200"/>
        <v>1.3333333333333299</v>
      </c>
      <c r="R3515" s="23">
        <f t="shared" si="1201"/>
        <v>-3.4000000000000306</v>
      </c>
      <c r="S3515" s="22">
        <f t="shared" si="1202"/>
        <v>-2.0666666666667006</v>
      </c>
      <c r="T3515" s="5">
        <f t="shared" si="1203"/>
        <v>2.6250000000000067</v>
      </c>
      <c r="W3515" s="5">
        <f t="shared" si="1204"/>
        <v>0.33333333333332993</v>
      </c>
      <c r="X3515" s="4">
        <f t="shared" si="1205"/>
        <v>-1</v>
      </c>
      <c r="AE3515" s="4" t="e">
        <f t="shared" si="1206"/>
        <v>#DIV/0!</v>
      </c>
    </row>
    <row r="3516" spans="1:31" x14ac:dyDescent="0.25">
      <c r="A3516" s="9">
        <v>40194</v>
      </c>
      <c r="B3516" s="1" t="s">
        <v>36</v>
      </c>
      <c r="C3516" s="1" t="s">
        <v>43</v>
      </c>
      <c r="D3516" s="1">
        <v>20</v>
      </c>
      <c r="E3516" s="1">
        <v>3</v>
      </c>
      <c r="F3516">
        <f t="shared" si="1193"/>
        <v>1</v>
      </c>
      <c r="G3516">
        <f t="shared" si="1194"/>
        <v>0</v>
      </c>
      <c r="H3516" s="4">
        <v>1.37037037037037</v>
      </c>
      <c r="I3516" s="4">
        <v>3.3</v>
      </c>
      <c r="L3516" s="18">
        <f t="shared" si="1195"/>
        <v>70</v>
      </c>
      <c r="M3516" s="18">
        <f t="shared" si="1196"/>
        <v>30</v>
      </c>
      <c r="N3516" s="18" t="e">
        <f t="shared" si="1197"/>
        <v>#DIV/0!</v>
      </c>
      <c r="O3516" s="18" t="e">
        <f t="shared" si="1198"/>
        <v>#DIV/0!</v>
      </c>
      <c r="P3516" s="4">
        <f t="shared" si="1199"/>
        <v>201001</v>
      </c>
      <c r="Q3516" s="23">
        <f t="shared" si="1200"/>
        <v>1.37037037037037</v>
      </c>
      <c r="R3516" s="23">
        <f t="shared" si="1201"/>
        <v>-3.1347826086956547</v>
      </c>
      <c r="S3516" s="22">
        <f t="shared" si="1202"/>
        <v>-1.7644122383252847</v>
      </c>
      <c r="T3516" s="5">
        <f t="shared" si="1203"/>
        <v>2.4081081081081086</v>
      </c>
      <c r="W3516" s="5">
        <f t="shared" si="1204"/>
        <v>0.37037037037037002</v>
      </c>
      <c r="X3516" s="4">
        <f t="shared" si="1205"/>
        <v>-1</v>
      </c>
      <c r="AE3516" s="4" t="e">
        <f t="shared" si="1206"/>
        <v>#DIV/0!</v>
      </c>
    </row>
    <row r="3517" spans="1:31" x14ac:dyDescent="0.25">
      <c r="A3517" s="9">
        <v>40188</v>
      </c>
      <c r="B3517" s="1" t="s">
        <v>52</v>
      </c>
      <c r="C3517" s="1" t="s">
        <v>43</v>
      </c>
      <c r="D3517" s="1">
        <v>14</v>
      </c>
      <c r="E3517" s="1">
        <v>33</v>
      </c>
      <c r="F3517">
        <f t="shared" si="1193"/>
        <v>0</v>
      </c>
      <c r="G3517">
        <f t="shared" si="1194"/>
        <v>1</v>
      </c>
      <c r="H3517" s="4">
        <v>1.48780487804878</v>
      </c>
      <c r="I3517" s="4">
        <v>2.75</v>
      </c>
      <c r="L3517" s="18">
        <f t="shared" si="1195"/>
        <v>60</v>
      </c>
      <c r="M3517" s="18">
        <f t="shared" si="1196"/>
        <v>35</v>
      </c>
      <c r="N3517" s="18" t="e">
        <f t="shared" si="1197"/>
        <v>#DIV/0!</v>
      </c>
      <c r="O3517" s="18" t="e">
        <f t="shared" si="1198"/>
        <v>#DIV/0!</v>
      </c>
      <c r="P3517" s="4">
        <f t="shared" si="1199"/>
        <v>201001</v>
      </c>
      <c r="Q3517" s="23">
        <f t="shared" si="1200"/>
        <v>0.54101995565410188</v>
      </c>
      <c r="R3517" s="23">
        <f t="shared" si="1201"/>
        <v>-2.6214285714285737</v>
      </c>
      <c r="S3517" s="22">
        <f t="shared" si="1202"/>
        <v>-2.0804086157744717</v>
      </c>
      <c r="T3517" s="5">
        <f t="shared" si="1203"/>
        <v>1.8483606557377055</v>
      </c>
      <c r="W3517" s="5">
        <f t="shared" si="1204"/>
        <v>-1</v>
      </c>
      <c r="X3517" s="4">
        <f t="shared" si="1205"/>
        <v>-1</v>
      </c>
      <c r="AE3517" s="4" t="e">
        <f t="shared" si="1206"/>
        <v>#DIV/0!</v>
      </c>
    </row>
    <row r="3518" spans="1:31" x14ac:dyDescent="0.25">
      <c r="A3518" s="9">
        <v>40188</v>
      </c>
      <c r="B3518" s="1" t="s">
        <v>63</v>
      </c>
      <c r="C3518" s="1" t="s">
        <v>62</v>
      </c>
      <c r="D3518" s="1">
        <v>51</v>
      </c>
      <c r="E3518" s="1">
        <v>45</v>
      </c>
      <c r="F3518">
        <f t="shared" si="1193"/>
        <v>1</v>
      </c>
      <c r="G3518">
        <f t="shared" si="1194"/>
        <v>0</v>
      </c>
      <c r="H3518" s="4">
        <v>2.25</v>
      </c>
      <c r="I3518" s="4">
        <v>1.68965517241379</v>
      </c>
      <c r="L3518" s="18">
        <f t="shared" si="1195"/>
        <v>40</v>
      </c>
      <c r="M3518" s="18">
        <f t="shared" si="1196"/>
        <v>55</v>
      </c>
      <c r="N3518" s="18" t="e">
        <f t="shared" si="1197"/>
        <v>#DIV/0!</v>
      </c>
      <c r="O3518" s="18" t="e">
        <f t="shared" si="1198"/>
        <v>#DIV/0!</v>
      </c>
      <c r="P3518" s="4">
        <f t="shared" si="1199"/>
        <v>201001</v>
      </c>
      <c r="Q3518" s="23">
        <f t="shared" si="1200"/>
        <v>2.25</v>
      </c>
      <c r="R3518" s="23">
        <f t="shared" si="1201"/>
        <v>-2.2500000000000062</v>
      </c>
      <c r="S3518" s="22">
        <f t="shared" si="1202"/>
        <v>-6.2172489379008766E-15</v>
      </c>
      <c r="T3518" s="5">
        <f t="shared" si="1203"/>
        <v>0.75095785440612894</v>
      </c>
      <c r="W3518" s="5">
        <f t="shared" si="1204"/>
        <v>1.25</v>
      </c>
      <c r="X3518" s="4">
        <f t="shared" si="1205"/>
        <v>-1</v>
      </c>
      <c r="AE3518" s="4" t="e">
        <f t="shared" si="1206"/>
        <v>#DIV/0!</v>
      </c>
    </row>
    <row r="3519" spans="1:31" x14ac:dyDescent="0.25">
      <c r="A3519" s="9">
        <v>40187</v>
      </c>
      <c r="B3519" s="1" t="s">
        <v>37</v>
      </c>
      <c r="C3519" s="1" t="s">
        <v>55</v>
      </c>
      <c r="D3519" s="1">
        <v>34</v>
      </c>
      <c r="E3519" s="1">
        <v>14</v>
      </c>
      <c r="F3519">
        <f t="shared" si="1193"/>
        <v>1</v>
      </c>
      <c r="G3519">
        <f t="shared" si="1194"/>
        <v>0</v>
      </c>
      <c r="H3519" s="4">
        <v>1.5263157894736801</v>
      </c>
      <c r="I3519" s="4">
        <v>2.65</v>
      </c>
      <c r="L3519" s="18">
        <f t="shared" si="1195"/>
        <v>60</v>
      </c>
      <c r="M3519" s="18">
        <f t="shared" si="1196"/>
        <v>35</v>
      </c>
      <c r="N3519" s="18" t="e">
        <f t="shared" si="1197"/>
        <v>#DIV/0!</v>
      </c>
      <c r="O3519" s="18" t="e">
        <f t="shared" si="1198"/>
        <v>#DIV/0!</v>
      </c>
      <c r="P3519" s="4">
        <f t="shared" si="1199"/>
        <v>201001</v>
      </c>
      <c r="Q3519" s="23">
        <f t="shared" si="1200"/>
        <v>1.5263157894736801</v>
      </c>
      <c r="R3519" s="23">
        <f t="shared" si="1201"/>
        <v>-2.506060606060621</v>
      </c>
      <c r="S3519" s="22">
        <f t="shared" si="1202"/>
        <v>-0.9797448165869409</v>
      </c>
      <c r="T3519" s="5">
        <f t="shared" si="1203"/>
        <v>1.7362068965517288</v>
      </c>
      <c r="W3519" s="5">
        <f t="shared" si="1204"/>
        <v>0.52631578947368007</v>
      </c>
      <c r="X3519" s="4">
        <f t="shared" si="1205"/>
        <v>-1</v>
      </c>
      <c r="AE3519" s="4" t="e">
        <f t="shared" si="1206"/>
        <v>#DIV/0!</v>
      </c>
    </row>
    <row r="3520" spans="1:31" x14ac:dyDescent="0.25">
      <c r="A3520" s="9">
        <v>40187</v>
      </c>
      <c r="B3520" s="1" t="s">
        <v>44</v>
      </c>
      <c r="C3520" s="1" t="s">
        <v>53</v>
      </c>
      <c r="D3520" s="1">
        <v>14</v>
      </c>
      <c r="E3520" s="1">
        <v>24</v>
      </c>
      <c r="F3520">
        <f t="shared" si="1193"/>
        <v>0</v>
      </c>
      <c r="G3520">
        <f t="shared" si="1194"/>
        <v>1</v>
      </c>
      <c r="H3520" s="4">
        <v>1.71428571428571</v>
      </c>
      <c r="I3520" s="4">
        <v>2.2000000000000002</v>
      </c>
      <c r="L3520" s="18">
        <f t="shared" si="1195"/>
        <v>50</v>
      </c>
      <c r="M3520" s="18">
        <f t="shared" si="1196"/>
        <v>45</v>
      </c>
      <c r="N3520" s="18" t="e">
        <f t="shared" si="1197"/>
        <v>#DIV/0!</v>
      </c>
      <c r="O3520" s="18" t="e">
        <f t="shared" si="1198"/>
        <v>#DIV/0!</v>
      </c>
      <c r="P3520" s="4">
        <f t="shared" si="1199"/>
        <v>201001</v>
      </c>
      <c r="Q3520" s="23">
        <f t="shared" si="1200"/>
        <v>0.77922077922077715</v>
      </c>
      <c r="R3520" s="23">
        <f t="shared" si="1201"/>
        <v>-2.2333333333333414</v>
      </c>
      <c r="S3520" s="22">
        <f t="shared" si="1202"/>
        <v>-1.4541125541125641</v>
      </c>
      <c r="T3520" s="5">
        <f t="shared" si="1203"/>
        <v>1.2833333333333368</v>
      </c>
      <c r="W3520" s="5">
        <f t="shared" si="1204"/>
        <v>-1</v>
      </c>
      <c r="X3520" s="4">
        <f t="shared" si="1205"/>
        <v>-1</v>
      </c>
      <c r="AE3520" s="4" t="e">
        <f t="shared" si="1206"/>
        <v>#DIV/0!</v>
      </c>
    </row>
    <row r="3521" spans="1:31" x14ac:dyDescent="0.25">
      <c r="A3521" s="9">
        <v>40181</v>
      </c>
      <c r="B3521" s="1" t="s">
        <v>39</v>
      </c>
      <c r="C3521" s="1" t="s">
        <v>41</v>
      </c>
      <c r="D3521" s="1">
        <v>10</v>
      </c>
      <c r="E3521" s="1">
        <v>20</v>
      </c>
      <c r="F3521">
        <f t="shared" si="1193"/>
        <v>0</v>
      </c>
      <c r="G3521">
        <f t="shared" si="1194"/>
        <v>1</v>
      </c>
      <c r="H3521" s="4">
        <v>2.35</v>
      </c>
      <c r="I3521" s="4">
        <v>1.6451612903225801</v>
      </c>
      <c r="L3521" s="18">
        <f t="shared" si="1195"/>
        <v>40</v>
      </c>
      <c r="M3521" s="18">
        <f t="shared" si="1196"/>
        <v>60</v>
      </c>
      <c r="N3521" s="18" t="e">
        <f t="shared" si="1197"/>
        <v>#DIV/0!</v>
      </c>
      <c r="O3521" s="18" t="e">
        <f t="shared" si="1198"/>
        <v>#DIV/0!</v>
      </c>
      <c r="P3521" s="4">
        <f t="shared" si="1199"/>
        <v>201001</v>
      </c>
      <c r="Q3521" s="23">
        <f t="shared" si="1200"/>
        <v>1.4284313725490201</v>
      </c>
      <c r="R3521" s="23">
        <f t="shared" si="1201"/>
        <v>-2.2907407407407421</v>
      </c>
      <c r="S3521" s="22">
        <f t="shared" si="1202"/>
        <v>-0.86230936819172199</v>
      </c>
      <c r="T3521" s="5">
        <f t="shared" si="1203"/>
        <v>0.70006863417982124</v>
      </c>
      <c r="W3521" s="5">
        <f t="shared" si="1204"/>
        <v>-1</v>
      </c>
      <c r="X3521" s="4">
        <f t="shared" si="1205"/>
        <v>-1</v>
      </c>
      <c r="AE3521" s="4" t="e">
        <f t="shared" si="1206"/>
        <v>#DIV/0!</v>
      </c>
    </row>
    <row r="3522" spans="1:31" x14ac:dyDescent="0.25">
      <c r="A3522" s="9">
        <v>40181</v>
      </c>
      <c r="B3522" s="1" t="s">
        <v>59</v>
      </c>
      <c r="C3522" s="1" t="s">
        <v>38</v>
      </c>
      <c r="D3522" s="1">
        <v>6</v>
      </c>
      <c r="E3522" s="1">
        <v>28</v>
      </c>
      <c r="F3522">
        <f t="shared" si="1193"/>
        <v>0</v>
      </c>
      <c r="G3522">
        <f t="shared" si="1194"/>
        <v>1</v>
      </c>
      <c r="H3522" s="4">
        <v>3.5</v>
      </c>
      <c r="I3522" s="4">
        <v>1.3333333333333299</v>
      </c>
      <c r="L3522" s="18">
        <f t="shared" si="1195"/>
        <v>20</v>
      </c>
      <c r="M3522" s="18">
        <f t="shared" si="1196"/>
        <v>75</v>
      </c>
      <c r="N3522" s="18" t="e">
        <f t="shared" si="1197"/>
        <v>#DIV/0!</v>
      </c>
      <c r="O3522" s="18" t="e">
        <f t="shared" si="1198"/>
        <v>#DIV/0!</v>
      </c>
      <c r="P3522" s="4">
        <f t="shared" si="1199"/>
        <v>201001</v>
      </c>
      <c r="Q3522" s="23">
        <f t="shared" si="1200"/>
        <v>2.6250000000000067</v>
      </c>
      <c r="R3522" s="23">
        <f t="shared" si="1201"/>
        <v>-3.4000000000000306</v>
      </c>
      <c r="S3522" s="22">
        <f t="shared" si="1202"/>
        <v>-0.77500000000002389</v>
      </c>
      <c r="T3522" s="5">
        <f t="shared" si="1203"/>
        <v>0.38095238095237999</v>
      </c>
      <c r="W3522" s="5">
        <f t="shared" si="1204"/>
        <v>-1</v>
      </c>
      <c r="X3522" s="4">
        <f t="shared" si="1205"/>
        <v>-1</v>
      </c>
      <c r="AE3522" s="4" t="e">
        <f t="shared" si="1206"/>
        <v>#DIV/0!</v>
      </c>
    </row>
    <row r="3523" spans="1:31" x14ac:dyDescent="0.25">
      <c r="A3523" s="9">
        <v>40181</v>
      </c>
      <c r="B3523" s="1" t="s">
        <v>61</v>
      </c>
      <c r="C3523" s="1" t="s">
        <v>50</v>
      </c>
      <c r="D3523" s="1">
        <v>13</v>
      </c>
      <c r="E3523" s="1">
        <v>17</v>
      </c>
      <c r="F3523">
        <f t="shared" ref="F3523:F3586" si="1207">IF(D3523&gt;E3523,1,0)</f>
        <v>0</v>
      </c>
      <c r="G3523">
        <f t="shared" ref="G3523:G3586" si="1208">IF(E3523&gt;D3523,1,0)</f>
        <v>1</v>
      </c>
      <c r="H3523" s="4">
        <v>3.3</v>
      </c>
      <c r="I3523" s="4">
        <v>1.37037037037037</v>
      </c>
      <c r="L3523" s="18">
        <f t="shared" ref="L3523:L3586" si="1209">INT(100/H3523/10)*10</f>
        <v>30</v>
      </c>
      <c r="M3523" s="18">
        <f t="shared" ref="M3523:M3586" si="1210">INT(100/I3523/5)*5</f>
        <v>70</v>
      </c>
      <c r="N3523" s="18" t="e">
        <f t="shared" ref="N3523:N3586" si="1211">INT(100/J3523/5)*5</f>
        <v>#DIV/0!</v>
      </c>
      <c r="O3523" s="18" t="e">
        <f t="shared" ref="O3523:O3586" si="1212">INT(100/K3523/5)*5</f>
        <v>#DIV/0!</v>
      </c>
      <c r="P3523" s="4">
        <f t="shared" ref="P3523:P3586" si="1213">YEAR(A3523)*100+MONTH(A3523)</f>
        <v>201001</v>
      </c>
      <c r="Q3523" s="23">
        <f t="shared" ref="Q3523:Q3586" si="1214">IF(F3523=1,H3523,H3523/I3523)</f>
        <v>2.4081081081081086</v>
      </c>
      <c r="R3523" s="23">
        <f t="shared" ref="R3523:R3586" si="1215">-1/(H3523-1)-1/(I3523-1)</f>
        <v>-3.1347826086956547</v>
      </c>
      <c r="S3523" s="22">
        <f t="shared" ref="S3523:S3586" si="1216">Q3523+R3523</f>
        <v>-0.72667450058754612</v>
      </c>
      <c r="T3523" s="5">
        <f t="shared" ref="T3523:T3586" si="1217">I3523/H3523</f>
        <v>0.41526374859708187</v>
      </c>
      <c r="W3523" s="5">
        <f t="shared" ref="W3523:W3586" si="1218">H3523*F3523-1</f>
        <v>-1</v>
      </c>
      <c r="X3523" s="4">
        <f t="shared" ref="X3523:X3586" si="1219">J3523*F3523-1</f>
        <v>-1</v>
      </c>
      <c r="AE3523" s="4" t="e">
        <f t="shared" ref="AE3523:AE3586" si="1220">(1/H3523-1/J3523)</f>
        <v>#DIV/0!</v>
      </c>
    </row>
    <row r="3524" spans="1:31" x14ac:dyDescent="0.25">
      <c r="A3524" s="9">
        <v>40181</v>
      </c>
      <c r="B3524" s="1" t="s">
        <v>64</v>
      </c>
      <c r="C3524" s="1" t="s">
        <v>48</v>
      </c>
      <c r="D3524" s="1">
        <v>23</v>
      </c>
      <c r="E3524" s="1">
        <v>20</v>
      </c>
      <c r="F3524">
        <f t="shared" si="1207"/>
        <v>1</v>
      </c>
      <c r="G3524">
        <f t="shared" si="1208"/>
        <v>0</v>
      </c>
      <c r="H3524" s="4">
        <v>1.5882352941176499</v>
      </c>
      <c r="I3524" s="4">
        <v>2.5</v>
      </c>
      <c r="L3524" s="18">
        <f t="shared" si="1209"/>
        <v>60</v>
      </c>
      <c r="M3524" s="18">
        <f t="shared" si="1210"/>
        <v>40</v>
      </c>
      <c r="N3524" s="18" t="e">
        <f t="shared" si="1211"/>
        <v>#DIV/0!</v>
      </c>
      <c r="O3524" s="18" t="e">
        <f t="shared" si="1212"/>
        <v>#DIV/0!</v>
      </c>
      <c r="P3524" s="4">
        <f t="shared" si="1213"/>
        <v>201001</v>
      </c>
      <c r="Q3524" s="23">
        <f t="shared" si="1214"/>
        <v>1.5882352941176499</v>
      </c>
      <c r="R3524" s="23">
        <f t="shared" si="1215"/>
        <v>-2.3666666666666587</v>
      </c>
      <c r="S3524" s="22">
        <f t="shared" si="1216"/>
        <v>-0.77843137254900885</v>
      </c>
      <c r="T3524" s="5">
        <f t="shared" si="1217"/>
        <v>1.5740740740740713</v>
      </c>
      <c r="W3524" s="5">
        <f t="shared" si="1218"/>
        <v>0.58823529411764985</v>
      </c>
      <c r="X3524" s="4">
        <f t="shared" si="1219"/>
        <v>-1</v>
      </c>
      <c r="AE3524" s="4" t="e">
        <f t="shared" si="1220"/>
        <v>#DIV/0!</v>
      </c>
    </row>
    <row r="3525" spans="1:31" x14ac:dyDescent="0.25">
      <c r="A3525" s="9">
        <v>40181</v>
      </c>
      <c r="B3525" s="1" t="s">
        <v>54</v>
      </c>
      <c r="C3525" s="1" t="s">
        <v>43</v>
      </c>
      <c r="D3525" s="1">
        <v>13</v>
      </c>
      <c r="E3525" s="1">
        <v>21</v>
      </c>
      <c r="F3525">
        <f t="shared" si="1207"/>
        <v>0</v>
      </c>
      <c r="G3525">
        <f t="shared" si="1208"/>
        <v>1</v>
      </c>
      <c r="H3525" s="4">
        <v>5.25</v>
      </c>
      <c r="I3525" s="4">
        <v>1.1818181818181799</v>
      </c>
      <c r="L3525" s="18">
        <f t="shared" si="1209"/>
        <v>10</v>
      </c>
      <c r="M3525" s="18">
        <f t="shared" si="1210"/>
        <v>80</v>
      </c>
      <c r="N3525" s="18" t="e">
        <f t="shared" si="1211"/>
        <v>#DIV/0!</v>
      </c>
      <c r="O3525" s="18" t="e">
        <f t="shared" si="1212"/>
        <v>#DIV/0!</v>
      </c>
      <c r="P3525" s="4">
        <f t="shared" si="1213"/>
        <v>201001</v>
      </c>
      <c r="Q3525" s="23">
        <f t="shared" si="1214"/>
        <v>4.4423076923076996</v>
      </c>
      <c r="R3525" s="23">
        <f t="shared" si="1215"/>
        <v>-5.7352941176471175</v>
      </c>
      <c r="S3525" s="22">
        <f t="shared" si="1216"/>
        <v>-1.2929864253394179</v>
      </c>
      <c r="T3525" s="5">
        <f t="shared" si="1217"/>
        <v>0.22510822510822473</v>
      </c>
      <c r="W3525" s="5">
        <f t="shared" si="1218"/>
        <v>-1</v>
      </c>
      <c r="X3525" s="4">
        <f t="shared" si="1219"/>
        <v>-1</v>
      </c>
      <c r="AE3525" s="4" t="e">
        <f t="shared" si="1220"/>
        <v>#DIV/0!</v>
      </c>
    </row>
    <row r="3526" spans="1:31" x14ac:dyDescent="0.25">
      <c r="A3526" s="9">
        <v>40181</v>
      </c>
      <c r="B3526" s="1" t="s">
        <v>53</v>
      </c>
      <c r="C3526" s="1" t="s">
        <v>44</v>
      </c>
      <c r="D3526" s="1">
        <v>37</v>
      </c>
      <c r="E3526" s="1">
        <v>0</v>
      </c>
      <c r="F3526">
        <f t="shared" si="1207"/>
        <v>1</v>
      </c>
      <c r="G3526">
        <f t="shared" si="1208"/>
        <v>0</v>
      </c>
      <c r="H3526" s="4">
        <v>1.1818181818181799</v>
      </c>
      <c r="I3526" s="4">
        <v>5.25</v>
      </c>
      <c r="L3526" s="18">
        <f t="shared" si="1209"/>
        <v>80</v>
      </c>
      <c r="M3526" s="18">
        <f t="shared" si="1210"/>
        <v>15</v>
      </c>
      <c r="N3526" s="18" t="e">
        <f t="shared" si="1211"/>
        <v>#DIV/0!</v>
      </c>
      <c r="O3526" s="18" t="e">
        <f t="shared" si="1212"/>
        <v>#DIV/0!</v>
      </c>
      <c r="P3526" s="4">
        <f t="shared" si="1213"/>
        <v>201001</v>
      </c>
      <c r="Q3526" s="23">
        <f t="shared" si="1214"/>
        <v>1.1818181818181799</v>
      </c>
      <c r="R3526" s="23">
        <f t="shared" si="1215"/>
        <v>-5.7352941176471175</v>
      </c>
      <c r="S3526" s="22">
        <f t="shared" si="1216"/>
        <v>-4.5534759358289376</v>
      </c>
      <c r="T3526" s="5">
        <f t="shared" si="1217"/>
        <v>4.4423076923076996</v>
      </c>
      <c r="W3526" s="5">
        <f t="shared" si="1218"/>
        <v>0.18181818181817988</v>
      </c>
      <c r="X3526" s="4">
        <f t="shared" si="1219"/>
        <v>-1</v>
      </c>
      <c r="AE3526" s="4" t="e">
        <f t="shared" si="1220"/>
        <v>#DIV/0!</v>
      </c>
    </row>
    <row r="3527" spans="1:31" x14ac:dyDescent="0.25">
      <c r="A3527" s="9">
        <v>40181</v>
      </c>
      <c r="B3527" s="1" t="s">
        <v>60</v>
      </c>
      <c r="C3527" s="1" t="s">
        <v>34</v>
      </c>
      <c r="D3527" s="1">
        <v>44</v>
      </c>
      <c r="E3527" s="1">
        <v>7</v>
      </c>
      <c r="F3527">
        <f t="shared" si="1207"/>
        <v>1</v>
      </c>
      <c r="G3527">
        <f t="shared" si="1208"/>
        <v>0</v>
      </c>
      <c r="H3527" s="4">
        <v>1.2777777777777799</v>
      </c>
      <c r="I3527" s="4">
        <v>3.9</v>
      </c>
      <c r="L3527" s="18">
        <f t="shared" si="1209"/>
        <v>70</v>
      </c>
      <c r="M3527" s="18">
        <f t="shared" si="1210"/>
        <v>25</v>
      </c>
      <c r="N3527" s="18" t="e">
        <f t="shared" si="1211"/>
        <v>#DIV/0!</v>
      </c>
      <c r="O3527" s="18" t="e">
        <f t="shared" si="1212"/>
        <v>#DIV/0!</v>
      </c>
      <c r="P3527" s="4">
        <f t="shared" si="1213"/>
        <v>201001</v>
      </c>
      <c r="Q3527" s="23">
        <f t="shared" si="1214"/>
        <v>1.2777777777777799</v>
      </c>
      <c r="R3527" s="23">
        <f t="shared" si="1215"/>
        <v>-3.9448275862068689</v>
      </c>
      <c r="S3527" s="22">
        <f t="shared" si="1216"/>
        <v>-2.667049808429089</v>
      </c>
      <c r="T3527" s="5">
        <f t="shared" si="1217"/>
        <v>3.0521739130434731</v>
      </c>
      <c r="W3527" s="5">
        <f t="shared" si="1218"/>
        <v>0.2777777777777799</v>
      </c>
      <c r="X3527" s="4">
        <f t="shared" si="1219"/>
        <v>-1</v>
      </c>
      <c r="AE3527" s="4" t="e">
        <f t="shared" si="1220"/>
        <v>#DIV/0!</v>
      </c>
    </row>
    <row r="3528" spans="1:31" x14ac:dyDescent="0.25">
      <c r="A3528" s="9">
        <v>40181</v>
      </c>
      <c r="B3528" s="1" t="s">
        <v>51</v>
      </c>
      <c r="C3528" s="1" t="s">
        <v>57</v>
      </c>
      <c r="D3528" s="1">
        <v>24</v>
      </c>
      <c r="E3528" s="1">
        <v>30</v>
      </c>
      <c r="F3528">
        <f t="shared" si="1207"/>
        <v>0</v>
      </c>
      <c r="G3528">
        <f t="shared" si="1208"/>
        <v>1</v>
      </c>
      <c r="H3528" s="4">
        <v>2.4</v>
      </c>
      <c r="I3528" s="4">
        <v>1.625</v>
      </c>
      <c r="L3528" s="18">
        <f t="shared" si="1209"/>
        <v>40</v>
      </c>
      <c r="M3528" s="18">
        <f t="shared" si="1210"/>
        <v>60</v>
      </c>
      <c r="N3528" s="18" t="e">
        <f t="shared" si="1211"/>
        <v>#DIV/0!</v>
      </c>
      <c r="O3528" s="18" t="e">
        <f t="shared" si="1212"/>
        <v>#DIV/0!</v>
      </c>
      <c r="P3528" s="4">
        <f t="shared" si="1213"/>
        <v>201001</v>
      </c>
      <c r="Q3528" s="23">
        <f t="shared" si="1214"/>
        <v>1.4769230769230768</v>
      </c>
      <c r="R3528" s="23">
        <f t="shared" si="1215"/>
        <v>-2.3142857142857145</v>
      </c>
      <c r="S3528" s="22">
        <f t="shared" si="1216"/>
        <v>-0.83736263736263772</v>
      </c>
      <c r="T3528" s="5">
        <f t="shared" si="1217"/>
        <v>0.67708333333333337</v>
      </c>
      <c r="W3528" s="5">
        <f t="shared" si="1218"/>
        <v>-1</v>
      </c>
      <c r="X3528" s="4">
        <f t="shared" si="1219"/>
        <v>-1</v>
      </c>
      <c r="AE3528" s="4" t="e">
        <f t="shared" si="1220"/>
        <v>#DIV/0!</v>
      </c>
    </row>
    <row r="3529" spans="1:31" x14ac:dyDescent="0.25">
      <c r="A3529" s="9">
        <v>40181</v>
      </c>
      <c r="B3529" s="1" t="s">
        <v>47</v>
      </c>
      <c r="C3529" s="1" t="s">
        <v>52</v>
      </c>
      <c r="D3529" s="1">
        <v>34</v>
      </c>
      <c r="E3529" s="1">
        <v>27</v>
      </c>
      <c r="F3529">
        <f t="shared" si="1207"/>
        <v>1</v>
      </c>
      <c r="G3529">
        <f t="shared" si="1208"/>
        <v>0</v>
      </c>
      <c r="H3529" s="4">
        <v>1.3125</v>
      </c>
      <c r="I3529" s="4">
        <v>3.6</v>
      </c>
      <c r="L3529" s="18">
        <f t="shared" si="1209"/>
        <v>70</v>
      </c>
      <c r="M3529" s="18">
        <f t="shared" si="1210"/>
        <v>25</v>
      </c>
      <c r="N3529" s="18" t="e">
        <f t="shared" si="1211"/>
        <v>#DIV/0!</v>
      </c>
      <c r="O3529" s="18" t="e">
        <f t="shared" si="1212"/>
        <v>#DIV/0!</v>
      </c>
      <c r="P3529" s="4">
        <f t="shared" si="1213"/>
        <v>201001</v>
      </c>
      <c r="Q3529" s="23">
        <f t="shared" si="1214"/>
        <v>1.3125</v>
      </c>
      <c r="R3529" s="23">
        <f t="shared" si="1215"/>
        <v>-3.5846153846153848</v>
      </c>
      <c r="S3529" s="22">
        <f t="shared" si="1216"/>
        <v>-2.2721153846153848</v>
      </c>
      <c r="T3529" s="5">
        <f t="shared" si="1217"/>
        <v>2.7428571428571429</v>
      </c>
      <c r="W3529" s="5">
        <f t="shared" si="1218"/>
        <v>0.3125</v>
      </c>
      <c r="X3529" s="4">
        <f t="shared" si="1219"/>
        <v>-1</v>
      </c>
      <c r="AE3529" s="4" t="e">
        <f t="shared" si="1220"/>
        <v>#DIV/0!</v>
      </c>
    </row>
    <row r="3530" spans="1:31" x14ac:dyDescent="0.25">
      <c r="A3530" s="9">
        <v>40181</v>
      </c>
      <c r="B3530" s="1" t="s">
        <v>33</v>
      </c>
      <c r="C3530" s="1" t="s">
        <v>45</v>
      </c>
      <c r="D3530" s="1">
        <v>23</v>
      </c>
      <c r="E3530" s="1">
        <v>37</v>
      </c>
      <c r="F3530">
        <f t="shared" si="1207"/>
        <v>0</v>
      </c>
      <c r="G3530">
        <f t="shared" si="1208"/>
        <v>1</v>
      </c>
      <c r="H3530" s="4">
        <v>2.9</v>
      </c>
      <c r="I3530" s="4">
        <v>1.4347826086956501</v>
      </c>
      <c r="L3530" s="18">
        <f t="shared" si="1209"/>
        <v>30</v>
      </c>
      <c r="M3530" s="18">
        <f t="shared" si="1210"/>
        <v>65</v>
      </c>
      <c r="N3530" s="18" t="e">
        <f t="shared" si="1211"/>
        <v>#DIV/0!</v>
      </c>
      <c r="O3530" s="18" t="e">
        <f t="shared" si="1212"/>
        <v>#DIV/0!</v>
      </c>
      <c r="P3530" s="4">
        <f t="shared" si="1213"/>
        <v>201001</v>
      </c>
      <c r="Q3530" s="23">
        <f t="shared" si="1214"/>
        <v>2.0212121212121241</v>
      </c>
      <c r="R3530" s="23">
        <f t="shared" si="1215"/>
        <v>-2.826315789473695</v>
      </c>
      <c r="S3530" s="22">
        <f t="shared" si="1216"/>
        <v>-0.80510366826157087</v>
      </c>
      <c r="T3530" s="5">
        <f t="shared" si="1217"/>
        <v>0.4947526236881552</v>
      </c>
      <c r="W3530" s="5">
        <f t="shared" si="1218"/>
        <v>-1</v>
      </c>
      <c r="X3530" s="4">
        <f t="shared" si="1219"/>
        <v>-1</v>
      </c>
      <c r="AE3530" s="4" t="e">
        <f t="shared" si="1220"/>
        <v>#DIV/0!</v>
      </c>
    </row>
    <row r="3531" spans="1:31" x14ac:dyDescent="0.25">
      <c r="A3531" s="9">
        <v>40181</v>
      </c>
      <c r="B3531" s="1" t="s">
        <v>35</v>
      </c>
      <c r="C3531" s="1" t="s">
        <v>49</v>
      </c>
      <c r="D3531" s="1">
        <v>24</v>
      </c>
      <c r="E3531" s="1">
        <v>44</v>
      </c>
      <c r="F3531">
        <f t="shared" si="1207"/>
        <v>0</v>
      </c>
      <c r="G3531">
        <f t="shared" si="1208"/>
        <v>1</v>
      </c>
      <c r="H3531" s="4">
        <v>1.23529411764706</v>
      </c>
      <c r="I3531" s="4">
        <v>4.3</v>
      </c>
      <c r="L3531" s="18">
        <f t="shared" si="1209"/>
        <v>80</v>
      </c>
      <c r="M3531" s="18">
        <f t="shared" si="1210"/>
        <v>20</v>
      </c>
      <c r="N3531" s="18" t="e">
        <f t="shared" si="1211"/>
        <v>#DIV/0!</v>
      </c>
      <c r="O3531" s="18" t="e">
        <f t="shared" si="1212"/>
        <v>#DIV/0!</v>
      </c>
      <c r="P3531" s="4">
        <f t="shared" si="1213"/>
        <v>201001</v>
      </c>
      <c r="Q3531" s="23">
        <f t="shared" si="1214"/>
        <v>0.28727770177838607</v>
      </c>
      <c r="R3531" s="23">
        <f t="shared" si="1215"/>
        <v>-4.5530303030302814</v>
      </c>
      <c r="S3531" s="22">
        <f t="shared" si="1216"/>
        <v>-4.2657526012518954</v>
      </c>
      <c r="T3531" s="5">
        <f t="shared" si="1217"/>
        <v>3.4809523809523775</v>
      </c>
      <c r="W3531" s="5">
        <f t="shared" si="1218"/>
        <v>-1</v>
      </c>
      <c r="X3531" s="4">
        <f t="shared" si="1219"/>
        <v>-1</v>
      </c>
      <c r="AE3531" s="4" t="e">
        <f t="shared" si="1220"/>
        <v>#DIV/0!</v>
      </c>
    </row>
    <row r="3532" spans="1:31" x14ac:dyDescent="0.25">
      <c r="A3532" s="9">
        <v>40181</v>
      </c>
      <c r="B3532" s="1" t="s">
        <v>37</v>
      </c>
      <c r="C3532" s="1" t="s">
        <v>55</v>
      </c>
      <c r="D3532" s="1">
        <v>24</v>
      </c>
      <c r="E3532" s="1">
        <v>0</v>
      </c>
      <c r="F3532">
        <f t="shared" si="1207"/>
        <v>1</v>
      </c>
      <c r="G3532">
        <f t="shared" si="1208"/>
        <v>0</v>
      </c>
      <c r="H3532" s="4">
        <v>1.6451612903225801</v>
      </c>
      <c r="I3532" s="4">
        <v>2.35</v>
      </c>
      <c r="L3532" s="18">
        <f t="shared" si="1209"/>
        <v>60</v>
      </c>
      <c r="M3532" s="18">
        <f t="shared" si="1210"/>
        <v>40</v>
      </c>
      <c r="N3532" s="18" t="e">
        <f t="shared" si="1211"/>
        <v>#DIV/0!</v>
      </c>
      <c r="O3532" s="18" t="e">
        <f t="shared" si="1212"/>
        <v>#DIV/0!</v>
      </c>
      <c r="P3532" s="4">
        <f t="shared" si="1213"/>
        <v>201001</v>
      </c>
      <c r="Q3532" s="23">
        <f t="shared" si="1214"/>
        <v>1.6451612903225801</v>
      </c>
      <c r="R3532" s="23">
        <f t="shared" si="1215"/>
        <v>-2.2907407407407421</v>
      </c>
      <c r="S3532" s="22">
        <f t="shared" si="1216"/>
        <v>-0.645579450418162</v>
      </c>
      <c r="T3532" s="5">
        <f t="shared" si="1217"/>
        <v>1.4284313725490201</v>
      </c>
      <c r="W3532" s="5">
        <f t="shared" si="1218"/>
        <v>0.64516129032258007</v>
      </c>
      <c r="X3532" s="4">
        <f t="shared" si="1219"/>
        <v>-1</v>
      </c>
      <c r="AE3532" s="4" t="e">
        <f t="shared" si="1220"/>
        <v>#DIV/0!</v>
      </c>
    </row>
    <row r="3533" spans="1:31" x14ac:dyDescent="0.25">
      <c r="A3533" s="9">
        <v>40181</v>
      </c>
      <c r="B3533" s="1" t="s">
        <v>58</v>
      </c>
      <c r="C3533" s="1" t="s">
        <v>56</v>
      </c>
      <c r="D3533" s="1">
        <v>23</v>
      </c>
      <c r="E3533" s="1">
        <v>17</v>
      </c>
      <c r="F3533">
        <f t="shared" si="1207"/>
        <v>1</v>
      </c>
      <c r="G3533">
        <f t="shared" si="1208"/>
        <v>0</v>
      </c>
      <c r="H3533" s="4">
        <v>1.74074074074074</v>
      </c>
      <c r="I3533" s="4">
        <v>2.15</v>
      </c>
      <c r="L3533" s="18">
        <f t="shared" si="1209"/>
        <v>50</v>
      </c>
      <c r="M3533" s="18">
        <f t="shared" si="1210"/>
        <v>45</v>
      </c>
      <c r="N3533" s="18" t="e">
        <f t="shared" si="1211"/>
        <v>#DIV/0!</v>
      </c>
      <c r="O3533" s="18" t="e">
        <f t="shared" si="1212"/>
        <v>#DIV/0!</v>
      </c>
      <c r="P3533" s="4">
        <f t="shared" si="1213"/>
        <v>201001</v>
      </c>
      <c r="Q3533" s="23">
        <f t="shared" si="1214"/>
        <v>1.74074074074074</v>
      </c>
      <c r="R3533" s="23">
        <f t="shared" si="1215"/>
        <v>-2.2195652173913056</v>
      </c>
      <c r="S3533" s="22">
        <f t="shared" si="1216"/>
        <v>-0.4788244766505656</v>
      </c>
      <c r="T3533" s="5">
        <f t="shared" si="1217"/>
        <v>1.2351063829787239</v>
      </c>
      <c r="W3533" s="5">
        <f t="shared" si="1218"/>
        <v>0.74074074074074003</v>
      </c>
      <c r="X3533" s="4">
        <f t="shared" si="1219"/>
        <v>-1</v>
      </c>
      <c r="AE3533" s="4" t="e">
        <f t="shared" si="1220"/>
        <v>#DIV/0!</v>
      </c>
    </row>
    <row r="3534" spans="1:31" x14ac:dyDescent="0.25">
      <c r="A3534" s="9">
        <v>40181</v>
      </c>
      <c r="B3534" s="1" t="s">
        <v>40</v>
      </c>
      <c r="C3534" s="1" t="s">
        <v>42</v>
      </c>
      <c r="D3534" s="1">
        <v>23</v>
      </c>
      <c r="E3534" s="1">
        <v>10</v>
      </c>
      <c r="F3534">
        <f t="shared" si="1207"/>
        <v>1</v>
      </c>
      <c r="G3534">
        <f t="shared" si="1208"/>
        <v>0</v>
      </c>
      <c r="H3534" s="4">
        <v>1.2380952380952399</v>
      </c>
      <c r="I3534" s="4">
        <v>4.5</v>
      </c>
      <c r="L3534" s="18">
        <f t="shared" si="1209"/>
        <v>80</v>
      </c>
      <c r="M3534" s="18">
        <f t="shared" si="1210"/>
        <v>20</v>
      </c>
      <c r="N3534" s="18" t="e">
        <f t="shared" si="1211"/>
        <v>#DIV/0!</v>
      </c>
      <c r="O3534" s="18" t="e">
        <f t="shared" si="1212"/>
        <v>#DIV/0!</v>
      </c>
      <c r="P3534" s="4">
        <f t="shared" si="1213"/>
        <v>201001</v>
      </c>
      <c r="Q3534" s="23">
        <f t="shared" si="1214"/>
        <v>1.2380952380952399</v>
      </c>
      <c r="R3534" s="23">
        <f t="shared" si="1215"/>
        <v>-4.4857142857142538</v>
      </c>
      <c r="S3534" s="22">
        <f t="shared" si="1216"/>
        <v>-3.2476190476190139</v>
      </c>
      <c r="T3534" s="5">
        <f t="shared" si="1217"/>
        <v>3.6346153846153793</v>
      </c>
      <c r="W3534" s="5">
        <f t="shared" si="1218"/>
        <v>0.23809523809523991</v>
      </c>
      <c r="X3534" s="4">
        <f t="shared" si="1219"/>
        <v>-1</v>
      </c>
      <c r="AE3534" s="4" t="e">
        <f t="shared" si="1220"/>
        <v>#DIV/0!</v>
      </c>
    </row>
    <row r="3535" spans="1:31" x14ac:dyDescent="0.25">
      <c r="A3535" s="9">
        <v>40181</v>
      </c>
      <c r="B3535" s="1" t="s">
        <v>46</v>
      </c>
      <c r="C3535" s="1" t="s">
        <v>36</v>
      </c>
      <c r="D3535" s="1">
        <v>30</v>
      </c>
      <c r="E3535" s="1">
        <v>7</v>
      </c>
      <c r="F3535">
        <f t="shared" si="1207"/>
        <v>1</v>
      </c>
      <c r="G3535">
        <f t="shared" si="1208"/>
        <v>0</v>
      </c>
      <c r="H3535" s="4">
        <v>1.26315789473684</v>
      </c>
      <c r="I3535" s="4">
        <v>4.0999999999999996</v>
      </c>
      <c r="L3535" s="18">
        <f t="shared" si="1209"/>
        <v>70</v>
      </c>
      <c r="M3535" s="18">
        <f t="shared" si="1210"/>
        <v>20</v>
      </c>
      <c r="N3535" s="18" t="e">
        <f t="shared" si="1211"/>
        <v>#DIV/0!</v>
      </c>
      <c r="O3535" s="18" t="e">
        <f t="shared" si="1212"/>
        <v>#DIV/0!</v>
      </c>
      <c r="P3535" s="4">
        <f t="shared" si="1213"/>
        <v>201001</v>
      </c>
      <c r="Q3535" s="23">
        <f t="shared" si="1214"/>
        <v>1.26315789473684</v>
      </c>
      <c r="R3535" s="23">
        <f t="shared" si="1215"/>
        <v>-4.1225806451613201</v>
      </c>
      <c r="S3535" s="22">
        <f t="shared" si="1216"/>
        <v>-2.8594227504244802</v>
      </c>
      <c r="T3535" s="5">
        <f t="shared" si="1217"/>
        <v>3.2458333333333385</v>
      </c>
      <c r="W3535" s="5">
        <f t="shared" si="1218"/>
        <v>0.26315789473684004</v>
      </c>
      <c r="X3535" s="4">
        <f t="shared" si="1219"/>
        <v>-1</v>
      </c>
      <c r="AE3535" s="4" t="e">
        <f t="shared" si="1220"/>
        <v>#DIV/0!</v>
      </c>
    </row>
    <row r="3536" spans="1:31" x14ac:dyDescent="0.25">
      <c r="A3536" s="9">
        <v>40181</v>
      </c>
      <c r="B3536" s="1" t="s">
        <v>63</v>
      </c>
      <c r="C3536" s="1" t="s">
        <v>62</v>
      </c>
      <c r="D3536" s="1">
        <v>7</v>
      </c>
      <c r="E3536" s="1">
        <v>33</v>
      </c>
      <c r="F3536">
        <f t="shared" si="1207"/>
        <v>0</v>
      </c>
      <c r="G3536">
        <f t="shared" si="1208"/>
        <v>1</v>
      </c>
      <c r="H3536" s="4">
        <v>1.6451612903225801</v>
      </c>
      <c r="I3536" s="4">
        <v>2.35</v>
      </c>
      <c r="L3536" s="18">
        <f t="shared" si="1209"/>
        <v>60</v>
      </c>
      <c r="M3536" s="18">
        <f t="shared" si="1210"/>
        <v>40</v>
      </c>
      <c r="N3536" s="18" t="e">
        <f t="shared" si="1211"/>
        <v>#DIV/0!</v>
      </c>
      <c r="O3536" s="18" t="e">
        <f t="shared" si="1212"/>
        <v>#DIV/0!</v>
      </c>
      <c r="P3536" s="4">
        <f t="shared" si="1213"/>
        <v>201001</v>
      </c>
      <c r="Q3536" s="23">
        <f t="shared" si="1214"/>
        <v>0.70006863417982124</v>
      </c>
      <c r="R3536" s="23">
        <f t="shared" si="1215"/>
        <v>-2.2907407407407421</v>
      </c>
      <c r="S3536" s="22">
        <f t="shared" si="1216"/>
        <v>-1.5906721065609208</v>
      </c>
      <c r="T3536" s="5">
        <f t="shared" si="1217"/>
        <v>1.4284313725490201</v>
      </c>
      <c r="W3536" s="5">
        <f t="shared" si="1218"/>
        <v>-1</v>
      </c>
      <c r="X3536" s="4">
        <f t="shared" si="1219"/>
        <v>-1</v>
      </c>
      <c r="AE3536" s="4" t="e">
        <f t="shared" si="1220"/>
        <v>#DIV/0!</v>
      </c>
    </row>
    <row r="3537" spans="1:31" x14ac:dyDescent="0.25">
      <c r="A3537" s="9">
        <v>40175</v>
      </c>
      <c r="B3537" s="1" t="s">
        <v>45</v>
      </c>
      <c r="C3537" s="1" t="s">
        <v>60</v>
      </c>
      <c r="D3537" s="1">
        <v>36</v>
      </c>
      <c r="E3537" s="1">
        <v>30</v>
      </c>
      <c r="F3537">
        <f t="shared" si="1207"/>
        <v>1</v>
      </c>
      <c r="G3537">
        <f t="shared" si="1208"/>
        <v>0</v>
      </c>
      <c r="H3537" s="4">
        <v>4.3</v>
      </c>
      <c r="I3537" s="4">
        <v>1.25</v>
      </c>
      <c r="L3537" s="18">
        <f t="shared" si="1209"/>
        <v>20</v>
      </c>
      <c r="M3537" s="18">
        <f t="shared" si="1210"/>
        <v>80</v>
      </c>
      <c r="N3537" s="18" t="e">
        <f t="shared" si="1211"/>
        <v>#DIV/0!</v>
      </c>
      <c r="O3537" s="18" t="e">
        <f t="shared" si="1212"/>
        <v>#DIV/0!</v>
      </c>
      <c r="P3537" s="4">
        <f t="shared" si="1213"/>
        <v>200912</v>
      </c>
      <c r="Q3537" s="23">
        <f t="shared" si="1214"/>
        <v>4.3</v>
      </c>
      <c r="R3537" s="23">
        <f t="shared" si="1215"/>
        <v>-4.3030303030303028</v>
      </c>
      <c r="S3537" s="22">
        <f t="shared" si="1216"/>
        <v>-3.0303030303029388E-3</v>
      </c>
      <c r="T3537" s="5">
        <f t="shared" si="1217"/>
        <v>0.29069767441860467</v>
      </c>
      <c r="W3537" s="5">
        <f t="shared" si="1218"/>
        <v>3.3</v>
      </c>
      <c r="X3537" s="4">
        <f t="shared" si="1219"/>
        <v>-1</v>
      </c>
      <c r="AE3537" s="4" t="e">
        <f t="shared" si="1220"/>
        <v>#DIV/0!</v>
      </c>
    </row>
    <row r="3538" spans="1:31" x14ac:dyDescent="0.25">
      <c r="A3538" s="9">
        <v>40174</v>
      </c>
      <c r="B3538" s="1" t="s">
        <v>48</v>
      </c>
      <c r="C3538" s="1" t="s">
        <v>37</v>
      </c>
      <c r="D3538" s="1">
        <v>0</v>
      </c>
      <c r="E3538" s="1">
        <v>17</v>
      </c>
      <c r="F3538">
        <f t="shared" si="1207"/>
        <v>0</v>
      </c>
      <c r="G3538">
        <f t="shared" si="1208"/>
        <v>1</v>
      </c>
      <c r="H3538" s="4">
        <v>3.6</v>
      </c>
      <c r="I3538" s="4">
        <v>1.3125</v>
      </c>
      <c r="L3538" s="18">
        <f t="shared" si="1209"/>
        <v>20</v>
      </c>
      <c r="M3538" s="18">
        <f t="shared" si="1210"/>
        <v>75</v>
      </c>
      <c r="N3538" s="18" t="e">
        <f t="shared" si="1211"/>
        <v>#DIV/0!</v>
      </c>
      <c r="O3538" s="18" t="e">
        <f t="shared" si="1212"/>
        <v>#DIV/0!</v>
      </c>
      <c r="P3538" s="4">
        <f t="shared" si="1213"/>
        <v>200912</v>
      </c>
      <c r="Q3538" s="23">
        <f t="shared" si="1214"/>
        <v>2.7428571428571429</v>
      </c>
      <c r="R3538" s="23">
        <f t="shared" si="1215"/>
        <v>-3.5846153846153848</v>
      </c>
      <c r="S3538" s="22">
        <f t="shared" si="1216"/>
        <v>-0.84175824175824188</v>
      </c>
      <c r="T3538" s="5">
        <f t="shared" si="1217"/>
        <v>0.36458333333333331</v>
      </c>
      <c r="W3538" s="5">
        <f t="shared" si="1218"/>
        <v>-1</v>
      </c>
      <c r="X3538" s="4">
        <f t="shared" si="1219"/>
        <v>-1</v>
      </c>
      <c r="AE3538" s="4" t="e">
        <f t="shared" si="1220"/>
        <v>#DIV/0!</v>
      </c>
    </row>
    <row r="3539" spans="1:31" x14ac:dyDescent="0.25">
      <c r="A3539" s="9">
        <v>40174</v>
      </c>
      <c r="B3539" s="1" t="s">
        <v>38</v>
      </c>
      <c r="C3539" s="1" t="s">
        <v>33</v>
      </c>
      <c r="D3539" s="1">
        <v>20</v>
      </c>
      <c r="E3539" s="1">
        <v>6</v>
      </c>
      <c r="F3539">
        <f t="shared" si="1207"/>
        <v>1</v>
      </c>
      <c r="G3539">
        <f t="shared" si="1208"/>
        <v>0</v>
      </c>
      <c r="H3539" s="4">
        <v>1.1111111111111101</v>
      </c>
      <c r="I3539" s="4">
        <v>7.5</v>
      </c>
      <c r="L3539" s="18">
        <f t="shared" si="1209"/>
        <v>90</v>
      </c>
      <c r="M3539" s="18">
        <f t="shared" si="1210"/>
        <v>10</v>
      </c>
      <c r="N3539" s="18" t="e">
        <f t="shared" si="1211"/>
        <v>#DIV/0!</v>
      </c>
      <c r="O3539" s="18" t="e">
        <f t="shared" si="1212"/>
        <v>#DIV/0!</v>
      </c>
      <c r="P3539" s="4">
        <f t="shared" si="1213"/>
        <v>200912</v>
      </c>
      <c r="Q3539" s="23">
        <f t="shared" si="1214"/>
        <v>1.1111111111111101</v>
      </c>
      <c r="R3539" s="23">
        <f t="shared" si="1215"/>
        <v>-9.1538461538462386</v>
      </c>
      <c r="S3539" s="22">
        <f t="shared" si="1216"/>
        <v>-8.0427350427351278</v>
      </c>
      <c r="T3539" s="5">
        <f t="shared" si="1217"/>
        <v>6.7500000000000062</v>
      </c>
      <c r="W3539" s="5">
        <f t="shared" si="1218"/>
        <v>0.11111111111111005</v>
      </c>
      <c r="X3539" s="4">
        <f t="shared" si="1219"/>
        <v>-1</v>
      </c>
      <c r="AE3539" s="4" t="e">
        <f t="shared" si="1220"/>
        <v>#DIV/0!</v>
      </c>
    </row>
    <row r="3540" spans="1:31" x14ac:dyDescent="0.25">
      <c r="A3540" s="9">
        <v>40174</v>
      </c>
      <c r="B3540" s="1" t="s">
        <v>57</v>
      </c>
      <c r="C3540" s="1" t="s">
        <v>43</v>
      </c>
      <c r="D3540" s="1">
        <v>23</v>
      </c>
      <c r="E3540" s="1">
        <v>20</v>
      </c>
      <c r="F3540">
        <f t="shared" si="1207"/>
        <v>1</v>
      </c>
      <c r="G3540">
        <f t="shared" si="1208"/>
        <v>0</v>
      </c>
      <c r="H3540" s="4">
        <v>1.68965517241379</v>
      </c>
      <c r="I3540" s="4">
        <v>2.25</v>
      </c>
      <c r="L3540" s="18">
        <f t="shared" si="1209"/>
        <v>50</v>
      </c>
      <c r="M3540" s="18">
        <f t="shared" si="1210"/>
        <v>40</v>
      </c>
      <c r="N3540" s="18" t="e">
        <f t="shared" si="1211"/>
        <v>#DIV/0!</v>
      </c>
      <c r="O3540" s="18" t="e">
        <f t="shared" si="1212"/>
        <v>#DIV/0!</v>
      </c>
      <c r="P3540" s="4">
        <f t="shared" si="1213"/>
        <v>200912</v>
      </c>
      <c r="Q3540" s="23">
        <f t="shared" si="1214"/>
        <v>1.68965517241379</v>
      </c>
      <c r="R3540" s="23">
        <f t="shared" si="1215"/>
        <v>-2.2500000000000062</v>
      </c>
      <c r="S3540" s="22">
        <f t="shared" si="1216"/>
        <v>-0.56034482758621618</v>
      </c>
      <c r="T3540" s="5">
        <f t="shared" si="1217"/>
        <v>1.3316326530612268</v>
      </c>
      <c r="W3540" s="5">
        <f t="shared" si="1218"/>
        <v>0.68965517241379004</v>
      </c>
      <c r="X3540" s="4">
        <f t="shared" si="1219"/>
        <v>-1</v>
      </c>
      <c r="AE3540" s="4" t="e">
        <f t="shared" si="1220"/>
        <v>#DIV/0!</v>
      </c>
    </row>
    <row r="3541" spans="1:31" x14ac:dyDescent="0.25">
      <c r="A3541" s="9">
        <v>40174</v>
      </c>
      <c r="B3541" s="1" t="s">
        <v>55</v>
      </c>
      <c r="C3541" s="1" t="s">
        <v>35</v>
      </c>
      <c r="D3541" s="1">
        <v>30</v>
      </c>
      <c r="E3541" s="1">
        <v>27</v>
      </c>
      <c r="F3541">
        <f t="shared" si="1207"/>
        <v>1</v>
      </c>
      <c r="G3541">
        <f t="shared" si="1208"/>
        <v>0</v>
      </c>
      <c r="H3541" s="4">
        <v>1.3333333333333299</v>
      </c>
      <c r="I3541" s="4">
        <v>3.5</v>
      </c>
      <c r="L3541" s="18">
        <f t="shared" si="1209"/>
        <v>70</v>
      </c>
      <c r="M3541" s="18">
        <f t="shared" si="1210"/>
        <v>25</v>
      </c>
      <c r="N3541" s="18" t="e">
        <f t="shared" si="1211"/>
        <v>#DIV/0!</v>
      </c>
      <c r="O3541" s="18" t="e">
        <f t="shared" si="1212"/>
        <v>#DIV/0!</v>
      </c>
      <c r="P3541" s="4">
        <f t="shared" si="1213"/>
        <v>200912</v>
      </c>
      <c r="Q3541" s="23">
        <f t="shared" si="1214"/>
        <v>1.3333333333333299</v>
      </c>
      <c r="R3541" s="23">
        <f t="shared" si="1215"/>
        <v>-3.4000000000000306</v>
      </c>
      <c r="S3541" s="22">
        <f t="shared" si="1216"/>
        <v>-2.0666666666667006</v>
      </c>
      <c r="T3541" s="5">
        <f t="shared" si="1217"/>
        <v>2.6250000000000067</v>
      </c>
      <c r="W3541" s="5">
        <f t="shared" si="1218"/>
        <v>0.33333333333332993</v>
      </c>
      <c r="X3541" s="4">
        <f t="shared" si="1219"/>
        <v>-1</v>
      </c>
      <c r="AE3541" s="4" t="e">
        <f t="shared" si="1220"/>
        <v>#DIV/0!</v>
      </c>
    </row>
    <row r="3542" spans="1:31" x14ac:dyDescent="0.25">
      <c r="A3542" s="9">
        <v>40174</v>
      </c>
      <c r="B3542" s="1" t="s">
        <v>34</v>
      </c>
      <c r="C3542" s="1" t="s">
        <v>40</v>
      </c>
      <c r="D3542" s="1">
        <v>9</v>
      </c>
      <c r="E3542" s="1">
        <v>41</v>
      </c>
      <c r="F3542">
        <f t="shared" si="1207"/>
        <v>0</v>
      </c>
      <c r="G3542">
        <f t="shared" si="1208"/>
        <v>1</v>
      </c>
      <c r="H3542" s="4">
        <v>1.27027027027027</v>
      </c>
      <c r="I3542" s="4">
        <v>4.0999999999999996</v>
      </c>
      <c r="L3542" s="18">
        <f t="shared" si="1209"/>
        <v>70</v>
      </c>
      <c r="M3542" s="18">
        <f t="shared" si="1210"/>
        <v>20</v>
      </c>
      <c r="N3542" s="18" t="e">
        <f t="shared" si="1211"/>
        <v>#DIV/0!</v>
      </c>
      <c r="O3542" s="18" t="e">
        <f t="shared" si="1212"/>
        <v>#DIV/0!</v>
      </c>
      <c r="P3542" s="4">
        <f t="shared" si="1213"/>
        <v>200912</v>
      </c>
      <c r="Q3542" s="23">
        <f t="shared" si="1214"/>
        <v>0.30982201713909024</v>
      </c>
      <c r="R3542" s="23">
        <f t="shared" si="1215"/>
        <v>-4.0225806451612947</v>
      </c>
      <c r="S3542" s="22">
        <f t="shared" si="1216"/>
        <v>-3.7127586280222045</v>
      </c>
      <c r="T3542" s="5">
        <f t="shared" si="1217"/>
        <v>3.2276595744680856</v>
      </c>
      <c r="W3542" s="5">
        <f t="shared" si="1218"/>
        <v>-1</v>
      </c>
      <c r="X3542" s="4">
        <f t="shared" si="1219"/>
        <v>-1</v>
      </c>
      <c r="AE3542" s="4" t="e">
        <f t="shared" si="1220"/>
        <v>#DIV/0!</v>
      </c>
    </row>
    <row r="3543" spans="1:31" x14ac:dyDescent="0.25">
      <c r="A3543" s="9">
        <v>40174</v>
      </c>
      <c r="B3543" s="1" t="s">
        <v>42</v>
      </c>
      <c r="C3543" s="1" t="s">
        <v>39</v>
      </c>
      <c r="D3543" s="1">
        <v>17</v>
      </c>
      <c r="E3543" s="1">
        <v>20</v>
      </c>
      <c r="F3543">
        <f t="shared" si="1207"/>
        <v>0</v>
      </c>
      <c r="G3543">
        <f t="shared" si="1208"/>
        <v>1</v>
      </c>
      <c r="H3543" s="4">
        <v>1.1176470588235299</v>
      </c>
      <c r="I3543" s="4">
        <v>7</v>
      </c>
      <c r="L3543" s="18">
        <f t="shared" si="1209"/>
        <v>80</v>
      </c>
      <c r="M3543" s="18">
        <f t="shared" si="1210"/>
        <v>10</v>
      </c>
      <c r="N3543" s="18" t="e">
        <f t="shared" si="1211"/>
        <v>#DIV/0!</v>
      </c>
      <c r="O3543" s="18" t="e">
        <f t="shared" si="1212"/>
        <v>#DIV/0!</v>
      </c>
      <c r="P3543" s="4">
        <f t="shared" si="1213"/>
        <v>200912</v>
      </c>
      <c r="Q3543" s="23">
        <f t="shared" si="1214"/>
        <v>0.15966386554621856</v>
      </c>
      <c r="R3543" s="23">
        <f t="shared" si="1215"/>
        <v>-8.6666666666666323</v>
      </c>
      <c r="S3543" s="22">
        <f t="shared" si="1216"/>
        <v>-8.5070028011204144</v>
      </c>
      <c r="T3543" s="5">
        <f t="shared" si="1217"/>
        <v>6.2631578947368398</v>
      </c>
      <c r="W3543" s="5">
        <f t="shared" si="1218"/>
        <v>-1</v>
      </c>
      <c r="X3543" s="4">
        <f t="shared" si="1219"/>
        <v>-1</v>
      </c>
      <c r="AE3543" s="4" t="e">
        <f t="shared" si="1220"/>
        <v>#DIV/0!</v>
      </c>
    </row>
    <row r="3544" spans="1:31" x14ac:dyDescent="0.25">
      <c r="A3544" s="9">
        <v>40174</v>
      </c>
      <c r="B3544" s="1" t="s">
        <v>52</v>
      </c>
      <c r="C3544" s="1" t="s">
        <v>56</v>
      </c>
      <c r="D3544" s="1">
        <v>35</v>
      </c>
      <c r="E3544" s="1">
        <v>7</v>
      </c>
      <c r="F3544">
        <f t="shared" si="1207"/>
        <v>1</v>
      </c>
      <c r="G3544">
        <f t="shared" si="1208"/>
        <v>0</v>
      </c>
      <c r="H3544" s="4">
        <v>1.2222222222222201</v>
      </c>
      <c r="I3544" s="4">
        <v>4.25</v>
      </c>
      <c r="L3544" s="18">
        <f t="shared" si="1209"/>
        <v>80</v>
      </c>
      <c r="M3544" s="18">
        <f t="shared" si="1210"/>
        <v>20</v>
      </c>
      <c r="N3544" s="18" t="e">
        <f t="shared" si="1211"/>
        <v>#DIV/0!</v>
      </c>
      <c r="O3544" s="18" t="e">
        <f t="shared" si="1212"/>
        <v>#DIV/0!</v>
      </c>
      <c r="P3544" s="4">
        <f t="shared" si="1213"/>
        <v>200912</v>
      </c>
      <c r="Q3544" s="23">
        <f t="shared" si="1214"/>
        <v>1.2222222222222201</v>
      </c>
      <c r="R3544" s="23">
        <f t="shared" si="1215"/>
        <v>-4.8076923076923501</v>
      </c>
      <c r="S3544" s="22">
        <f t="shared" si="1216"/>
        <v>-3.58547008547013</v>
      </c>
      <c r="T3544" s="5">
        <f t="shared" si="1217"/>
        <v>3.4772727272727333</v>
      </c>
      <c r="W3544" s="5">
        <f t="shared" si="1218"/>
        <v>0.2222222222222201</v>
      </c>
      <c r="X3544" s="4">
        <f t="shared" si="1219"/>
        <v>-1</v>
      </c>
      <c r="AE3544" s="4" t="e">
        <f t="shared" si="1220"/>
        <v>#DIV/0!</v>
      </c>
    </row>
    <row r="3545" spans="1:31" x14ac:dyDescent="0.25">
      <c r="A3545" s="9">
        <v>40174</v>
      </c>
      <c r="B3545" s="1" t="s">
        <v>51</v>
      </c>
      <c r="C3545" s="1" t="s">
        <v>47</v>
      </c>
      <c r="D3545" s="1">
        <v>20</v>
      </c>
      <c r="E3545" s="1">
        <v>27</v>
      </c>
      <c r="F3545">
        <f t="shared" si="1207"/>
        <v>0</v>
      </c>
      <c r="G3545">
        <f t="shared" si="1208"/>
        <v>1</v>
      </c>
      <c r="H3545" s="4">
        <v>1.8</v>
      </c>
      <c r="I3545" s="4">
        <v>2.0499999999999998</v>
      </c>
      <c r="L3545" s="18">
        <f t="shared" si="1209"/>
        <v>50</v>
      </c>
      <c r="M3545" s="18">
        <f t="shared" si="1210"/>
        <v>45</v>
      </c>
      <c r="N3545" s="18" t="e">
        <f t="shared" si="1211"/>
        <v>#DIV/0!</v>
      </c>
      <c r="O3545" s="18" t="e">
        <f t="shared" si="1212"/>
        <v>#DIV/0!</v>
      </c>
      <c r="P3545" s="4">
        <f t="shared" si="1213"/>
        <v>200912</v>
      </c>
      <c r="Q3545" s="23">
        <f t="shared" si="1214"/>
        <v>0.87804878048780499</v>
      </c>
      <c r="R3545" s="23">
        <f t="shared" si="1215"/>
        <v>-2.2023809523809526</v>
      </c>
      <c r="S3545" s="22">
        <f t="shared" si="1216"/>
        <v>-1.3243321718931476</v>
      </c>
      <c r="T3545" s="5">
        <f t="shared" si="1217"/>
        <v>1.1388888888888888</v>
      </c>
      <c r="W3545" s="5">
        <f t="shared" si="1218"/>
        <v>-1</v>
      </c>
      <c r="X3545" s="4">
        <f t="shared" si="1219"/>
        <v>-1</v>
      </c>
      <c r="AE3545" s="4" t="e">
        <f t="shared" si="1220"/>
        <v>#DIV/0!</v>
      </c>
    </row>
    <row r="3546" spans="1:31" x14ac:dyDescent="0.25">
      <c r="A3546" s="9">
        <v>40174</v>
      </c>
      <c r="B3546" s="1" t="s">
        <v>36</v>
      </c>
      <c r="C3546" s="1" t="s">
        <v>53</v>
      </c>
      <c r="D3546" s="1">
        <v>15</v>
      </c>
      <c r="E3546" s="1">
        <v>29</v>
      </c>
      <c r="F3546">
        <f t="shared" si="1207"/>
        <v>0</v>
      </c>
      <c r="G3546">
        <f t="shared" si="1208"/>
        <v>1</v>
      </c>
      <c r="H3546" s="4">
        <v>1.5405405405405399</v>
      </c>
      <c r="I3546" s="4">
        <v>2.65</v>
      </c>
      <c r="L3546" s="18">
        <f t="shared" si="1209"/>
        <v>60</v>
      </c>
      <c r="M3546" s="18">
        <f t="shared" si="1210"/>
        <v>35</v>
      </c>
      <c r="N3546" s="18" t="e">
        <f t="shared" si="1211"/>
        <v>#DIV/0!</v>
      </c>
      <c r="O3546" s="18" t="e">
        <f t="shared" si="1212"/>
        <v>#DIV/0!</v>
      </c>
      <c r="P3546" s="4">
        <f t="shared" si="1213"/>
        <v>200912</v>
      </c>
      <c r="Q3546" s="23">
        <f t="shared" si="1214"/>
        <v>0.58133605303416602</v>
      </c>
      <c r="R3546" s="23">
        <f t="shared" si="1215"/>
        <v>-2.4560606060606083</v>
      </c>
      <c r="S3546" s="22">
        <f t="shared" si="1216"/>
        <v>-1.8747245530264423</v>
      </c>
      <c r="T3546" s="5">
        <f t="shared" si="1217"/>
        <v>1.7201754385964918</v>
      </c>
      <c r="W3546" s="5">
        <f t="shared" si="1218"/>
        <v>-1</v>
      </c>
      <c r="X3546" s="4">
        <f t="shared" si="1219"/>
        <v>-1</v>
      </c>
      <c r="AE3546" s="4" t="e">
        <f t="shared" si="1220"/>
        <v>#DIV/0!</v>
      </c>
    </row>
    <row r="3547" spans="1:31" x14ac:dyDescent="0.25">
      <c r="A3547" s="9">
        <v>40174</v>
      </c>
      <c r="B3547" s="1" t="s">
        <v>62</v>
      </c>
      <c r="C3547" s="1" t="s">
        <v>61</v>
      </c>
      <c r="D3547" s="1">
        <v>48</v>
      </c>
      <c r="E3547" s="1">
        <v>10</v>
      </c>
      <c r="F3547">
        <f t="shared" si="1207"/>
        <v>1</v>
      </c>
      <c r="G3547">
        <f t="shared" si="1208"/>
        <v>0</v>
      </c>
      <c r="H3547" s="4">
        <v>1.1176470588235299</v>
      </c>
      <c r="I3547" s="4">
        <v>7</v>
      </c>
      <c r="L3547" s="18">
        <f t="shared" si="1209"/>
        <v>80</v>
      </c>
      <c r="M3547" s="18">
        <f t="shared" si="1210"/>
        <v>10</v>
      </c>
      <c r="N3547" s="18" t="e">
        <f t="shared" si="1211"/>
        <v>#DIV/0!</v>
      </c>
      <c r="O3547" s="18" t="e">
        <f t="shared" si="1212"/>
        <v>#DIV/0!</v>
      </c>
      <c r="P3547" s="4">
        <f t="shared" si="1213"/>
        <v>200912</v>
      </c>
      <c r="Q3547" s="23">
        <f t="shared" si="1214"/>
        <v>1.1176470588235299</v>
      </c>
      <c r="R3547" s="23">
        <f t="shared" si="1215"/>
        <v>-8.6666666666666323</v>
      </c>
      <c r="S3547" s="22">
        <f t="shared" si="1216"/>
        <v>-7.5490196078431024</v>
      </c>
      <c r="T3547" s="5">
        <f t="shared" si="1217"/>
        <v>6.2631578947368398</v>
      </c>
      <c r="W3547" s="5">
        <f t="shared" si="1218"/>
        <v>0.11764705882352988</v>
      </c>
      <c r="X3547" s="4">
        <f t="shared" si="1219"/>
        <v>-1</v>
      </c>
      <c r="AE3547" s="4" t="e">
        <f t="shared" si="1220"/>
        <v>#DIV/0!</v>
      </c>
    </row>
    <row r="3548" spans="1:31" x14ac:dyDescent="0.25">
      <c r="A3548" s="9">
        <v>40174</v>
      </c>
      <c r="B3548" s="1" t="s">
        <v>58</v>
      </c>
      <c r="C3548" s="1" t="s">
        <v>54</v>
      </c>
      <c r="D3548" s="1">
        <v>23</v>
      </c>
      <c r="E3548" s="1">
        <v>9</v>
      </c>
      <c r="F3548">
        <f t="shared" si="1207"/>
        <v>1</v>
      </c>
      <c r="G3548">
        <f t="shared" si="1208"/>
        <v>0</v>
      </c>
      <c r="H3548" s="4">
        <v>1.5882352941176499</v>
      </c>
      <c r="I3548" s="4">
        <v>2.5</v>
      </c>
      <c r="L3548" s="18">
        <f t="shared" si="1209"/>
        <v>60</v>
      </c>
      <c r="M3548" s="18">
        <f t="shared" si="1210"/>
        <v>40</v>
      </c>
      <c r="N3548" s="18" t="e">
        <f t="shared" si="1211"/>
        <v>#DIV/0!</v>
      </c>
      <c r="O3548" s="18" t="e">
        <f t="shared" si="1212"/>
        <v>#DIV/0!</v>
      </c>
      <c r="P3548" s="4">
        <f t="shared" si="1213"/>
        <v>200912</v>
      </c>
      <c r="Q3548" s="23">
        <f t="shared" si="1214"/>
        <v>1.5882352941176499</v>
      </c>
      <c r="R3548" s="23">
        <f t="shared" si="1215"/>
        <v>-2.3666666666666587</v>
      </c>
      <c r="S3548" s="22">
        <f t="shared" si="1216"/>
        <v>-0.77843137254900885</v>
      </c>
      <c r="T3548" s="5">
        <f t="shared" si="1217"/>
        <v>1.5740740740740713</v>
      </c>
      <c r="W3548" s="5">
        <f t="shared" si="1218"/>
        <v>0.58823529411764985</v>
      </c>
      <c r="X3548" s="4">
        <f t="shared" si="1219"/>
        <v>-1</v>
      </c>
      <c r="AE3548" s="4" t="e">
        <f t="shared" si="1220"/>
        <v>#DIV/0!</v>
      </c>
    </row>
    <row r="3549" spans="1:31" x14ac:dyDescent="0.25">
      <c r="A3549" s="9">
        <v>40174</v>
      </c>
      <c r="B3549" s="1" t="s">
        <v>44</v>
      </c>
      <c r="C3549" s="1" t="s">
        <v>49</v>
      </c>
      <c r="D3549" s="1">
        <v>17</v>
      </c>
      <c r="E3549" s="1">
        <v>10</v>
      </c>
      <c r="F3549">
        <f t="shared" si="1207"/>
        <v>1</v>
      </c>
      <c r="G3549">
        <f t="shared" si="1208"/>
        <v>0</v>
      </c>
      <c r="H3549" s="4">
        <v>1.1481481481481499</v>
      </c>
      <c r="I3549" s="4">
        <v>5.75</v>
      </c>
      <c r="L3549" s="18">
        <f t="shared" si="1209"/>
        <v>80</v>
      </c>
      <c r="M3549" s="18">
        <f t="shared" si="1210"/>
        <v>15</v>
      </c>
      <c r="N3549" s="18" t="e">
        <f t="shared" si="1211"/>
        <v>#DIV/0!</v>
      </c>
      <c r="O3549" s="18" t="e">
        <f t="shared" si="1212"/>
        <v>#DIV/0!</v>
      </c>
      <c r="P3549" s="4">
        <f t="shared" si="1213"/>
        <v>200912</v>
      </c>
      <c r="Q3549" s="23">
        <f t="shared" si="1214"/>
        <v>1.1481481481481499</v>
      </c>
      <c r="R3549" s="23">
        <f t="shared" si="1215"/>
        <v>-6.9605263157893926</v>
      </c>
      <c r="S3549" s="22">
        <f t="shared" si="1216"/>
        <v>-5.8123781676412429</v>
      </c>
      <c r="T3549" s="5">
        <f t="shared" si="1217"/>
        <v>5.0080645161290249</v>
      </c>
      <c r="W3549" s="5">
        <f t="shared" si="1218"/>
        <v>0.14814814814814992</v>
      </c>
      <c r="X3549" s="4">
        <f t="shared" si="1219"/>
        <v>-1</v>
      </c>
      <c r="AE3549" s="4" t="e">
        <f t="shared" si="1220"/>
        <v>#DIV/0!</v>
      </c>
    </row>
    <row r="3550" spans="1:31" x14ac:dyDescent="0.25">
      <c r="A3550" s="9">
        <v>40174</v>
      </c>
      <c r="B3550" s="1" t="s">
        <v>41</v>
      </c>
      <c r="C3550" s="1" t="s">
        <v>46</v>
      </c>
      <c r="D3550" s="1">
        <v>31</v>
      </c>
      <c r="E3550" s="1">
        <v>3</v>
      </c>
      <c r="F3550">
        <f t="shared" si="1207"/>
        <v>1</v>
      </c>
      <c r="G3550">
        <f t="shared" si="1208"/>
        <v>0</v>
      </c>
      <c r="H3550" s="4">
        <v>1.27027027027027</v>
      </c>
      <c r="I3550" s="4">
        <v>4.05</v>
      </c>
      <c r="L3550" s="18">
        <f t="shared" si="1209"/>
        <v>70</v>
      </c>
      <c r="M3550" s="18">
        <f t="shared" si="1210"/>
        <v>20</v>
      </c>
      <c r="N3550" s="18" t="e">
        <f t="shared" si="1211"/>
        <v>#DIV/0!</v>
      </c>
      <c r="O3550" s="18" t="e">
        <f t="shared" si="1212"/>
        <v>#DIV/0!</v>
      </c>
      <c r="P3550" s="4">
        <f t="shared" si="1213"/>
        <v>200912</v>
      </c>
      <c r="Q3550" s="23">
        <f t="shared" si="1214"/>
        <v>1.27027027027027</v>
      </c>
      <c r="R3550" s="23">
        <f t="shared" si="1215"/>
        <v>-4.0278688524590205</v>
      </c>
      <c r="S3550" s="22">
        <f t="shared" si="1216"/>
        <v>-2.7575985821887503</v>
      </c>
      <c r="T3550" s="5">
        <f t="shared" si="1217"/>
        <v>3.1882978723404261</v>
      </c>
      <c r="W3550" s="5">
        <f t="shared" si="1218"/>
        <v>0.27027027027026995</v>
      </c>
      <c r="X3550" s="4">
        <f t="shared" si="1219"/>
        <v>-1</v>
      </c>
      <c r="AE3550" s="4" t="e">
        <f t="shared" si="1220"/>
        <v>#DIV/0!</v>
      </c>
    </row>
    <row r="3551" spans="1:31" x14ac:dyDescent="0.25">
      <c r="A3551" s="9">
        <v>40174</v>
      </c>
      <c r="B3551" s="1" t="s">
        <v>63</v>
      </c>
      <c r="C3551" s="1" t="s">
        <v>59</v>
      </c>
      <c r="D3551" s="1">
        <v>31</v>
      </c>
      <c r="E3551" s="1">
        <v>10</v>
      </c>
      <c r="F3551">
        <f t="shared" si="1207"/>
        <v>1</v>
      </c>
      <c r="G3551">
        <f t="shared" si="1208"/>
        <v>0</v>
      </c>
      <c r="H3551" s="4">
        <v>1.07692307692308</v>
      </c>
      <c r="I3551" s="4">
        <v>9.5</v>
      </c>
      <c r="L3551" s="18">
        <f t="shared" si="1209"/>
        <v>90</v>
      </c>
      <c r="M3551" s="18">
        <f t="shared" si="1210"/>
        <v>10</v>
      </c>
      <c r="N3551" s="18" t="e">
        <f t="shared" si="1211"/>
        <v>#DIV/0!</v>
      </c>
      <c r="O3551" s="18" t="e">
        <f t="shared" si="1212"/>
        <v>#DIV/0!</v>
      </c>
      <c r="P3551" s="4">
        <f t="shared" si="1213"/>
        <v>200912</v>
      </c>
      <c r="Q3551" s="23">
        <f t="shared" si="1214"/>
        <v>1.07692307692308</v>
      </c>
      <c r="R3551" s="23">
        <f t="shared" si="1215"/>
        <v>-13.117647058823012</v>
      </c>
      <c r="S3551" s="22">
        <f t="shared" si="1216"/>
        <v>-12.040723981899932</v>
      </c>
      <c r="T3551" s="5">
        <f t="shared" si="1217"/>
        <v>8.8214285714285463</v>
      </c>
      <c r="W3551" s="5">
        <f t="shared" si="1218"/>
        <v>7.692307692307998E-2</v>
      </c>
      <c r="X3551" s="4">
        <f t="shared" si="1219"/>
        <v>-1</v>
      </c>
      <c r="AE3551" s="4" t="e">
        <f t="shared" si="1220"/>
        <v>#DIV/0!</v>
      </c>
    </row>
    <row r="3552" spans="1:31" x14ac:dyDescent="0.25">
      <c r="A3552" s="9">
        <v>40172</v>
      </c>
      <c r="B3552" s="1" t="s">
        <v>50</v>
      </c>
      <c r="C3552" s="1" t="s">
        <v>64</v>
      </c>
      <c r="D3552" s="1">
        <v>17</v>
      </c>
      <c r="E3552" s="1">
        <v>42</v>
      </c>
      <c r="F3552">
        <f t="shared" si="1207"/>
        <v>0</v>
      </c>
      <c r="G3552">
        <f t="shared" si="1208"/>
        <v>1</v>
      </c>
      <c r="H3552" s="4">
        <v>1.8</v>
      </c>
      <c r="I3552" s="4">
        <v>2.0499999999999998</v>
      </c>
      <c r="L3552" s="18">
        <f t="shared" si="1209"/>
        <v>50</v>
      </c>
      <c r="M3552" s="18">
        <f t="shared" si="1210"/>
        <v>45</v>
      </c>
      <c r="N3552" s="18" t="e">
        <f t="shared" si="1211"/>
        <v>#DIV/0!</v>
      </c>
      <c r="O3552" s="18" t="e">
        <f t="shared" si="1212"/>
        <v>#DIV/0!</v>
      </c>
      <c r="P3552" s="4">
        <f t="shared" si="1213"/>
        <v>200912</v>
      </c>
      <c r="Q3552" s="23">
        <f t="shared" si="1214"/>
        <v>0.87804878048780499</v>
      </c>
      <c r="R3552" s="23">
        <f t="shared" si="1215"/>
        <v>-2.2023809523809526</v>
      </c>
      <c r="S3552" s="22">
        <f t="shared" si="1216"/>
        <v>-1.3243321718931476</v>
      </c>
      <c r="T3552" s="5">
        <f t="shared" si="1217"/>
        <v>1.1388888888888888</v>
      </c>
      <c r="W3552" s="5">
        <f t="shared" si="1218"/>
        <v>-1</v>
      </c>
      <c r="X3552" s="4">
        <f t="shared" si="1219"/>
        <v>-1</v>
      </c>
      <c r="AE3552" s="4" t="e">
        <f t="shared" si="1220"/>
        <v>#DIV/0!</v>
      </c>
    </row>
    <row r="3553" spans="1:31" x14ac:dyDescent="0.25">
      <c r="A3553" s="9">
        <v>40168</v>
      </c>
      <c r="B3553" s="1" t="s">
        <v>48</v>
      </c>
      <c r="C3553" s="1" t="s">
        <v>34</v>
      </c>
      <c r="D3553" s="1">
        <v>12</v>
      </c>
      <c r="E3553" s="1">
        <v>45</v>
      </c>
      <c r="F3553">
        <f t="shared" si="1207"/>
        <v>0</v>
      </c>
      <c r="G3553">
        <f t="shared" si="1208"/>
        <v>1</v>
      </c>
      <c r="H3553" s="4">
        <v>2.2000000000000002</v>
      </c>
      <c r="I3553" s="4">
        <v>1.71428571428571</v>
      </c>
      <c r="L3553" s="18">
        <f t="shared" si="1209"/>
        <v>40</v>
      </c>
      <c r="M3553" s="18">
        <f t="shared" si="1210"/>
        <v>55</v>
      </c>
      <c r="N3553" s="18" t="e">
        <f t="shared" si="1211"/>
        <v>#DIV/0!</v>
      </c>
      <c r="O3553" s="18" t="e">
        <f t="shared" si="1212"/>
        <v>#DIV/0!</v>
      </c>
      <c r="P3553" s="4">
        <f t="shared" si="1213"/>
        <v>200912</v>
      </c>
      <c r="Q3553" s="23">
        <f t="shared" si="1214"/>
        <v>1.2833333333333368</v>
      </c>
      <c r="R3553" s="23">
        <f t="shared" si="1215"/>
        <v>-2.2333333333333414</v>
      </c>
      <c r="S3553" s="22">
        <f t="shared" si="1216"/>
        <v>-0.95000000000000462</v>
      </c>
      <c r="T3553" s="5">
        <f t="shared" si="1217"/>
        <v>0.77922077922077715</v>
      </c>
      <c r="W3553" s="5">
        <f t="shared" si="1218"/>
        <v>-1</v>
      </c>
      <c r="X3553" s="4">
        <f t="shared" si="1219"/>
        <v>-1</v>
      </c>
      <c r="AE3553" s="4" t="e">
        <f t="shared" si="1220"/>
        <v>#DIV/0!</v>
      </c>
    </row>
    <row r="3554" spans="1:31" x14ac:dyDescent="0.25">
      <c r="A3554" s="9">
        <v>40167</v>
      </c>
      <c r="B3554" s="1" t="s">
        <v>50</v>
      </c>
      <c r="C3554" s="1" t="s">
        <v>51</v>
      </c>
      <c r="D3554" s="1">
        <v>27</v>
      </c>
      <c r="E3554" s="1">
        <v>24</v>
      </c>
      <c r="F3554">
        <f t="shared" si="1207"/>
        <v>1</v>
      </c>
      <c r="G3554">
        <f t="shared" si="1208"/>
        <v>0</v>
      </c>
      <c r="H3554" s="4">
        <v>1.4347826086956501</v>
      </c>
      <c r="I3554" s="4">
        <v>2.9</v>
      </c>
      <c r="L3554" s="18">
        <f t="shared" si="1209"/>
        <v>60</v>
      </c>
      <c r="M3554" s="18">
        <f t="shared" si="1210"/>
        <v>30</v>
      </c>
      <c r="N3554" s="18" t="e">
        <f t="shared" si="1211"/>
        <v>#DIV/0!</v>
      </c>
      <c r="O3554" s="18" t="e">
        <f t="shared" si="1212"/>
        <v>#DIV/0!</v>
      </c>
      <c r="P3554" s="4">
        <f t="shared" si="1213"/>
        <v>200912</v>
      </c>
      <c r="Q3554" s="23">
        <f t="shared" si="1214"/>
        <v>1.4347826086956501</v>
      </c>
      <c r="R3554" s="23">
        <f t="shared" si="1215"/>
        <v>-2.826315789473695</v>
      </c>
      <c r="S3554" s="22">
        <f t="shared" si="1216"/>
        <v>-1.3915331807780449</v>
      </c>
      <c r="T3554" s="5">
        <f t="shared" si="1217"/>
        <v>2.0212121212121241</v>
      </c>
      <c r="W3554" s="5">
        <f t="shared" si="1218"/>
        <v>0.43478260869565011</v>
      </c>
      <c r="X3554" s="4">
        <f t="shared" si="1219"/>
        <v>-1</v>
      </c>
      <c r="AE3554" s="4" t="e">
        <f t="shared" si="1220"/>
        <v>#DIV/0!</v>
      </c>
    </row>
    <row r="3555" spans="1:31" x14ac:dyDescent="0.25">
      <c r="A3555" s="9">
        <v>40167</v>
      </c>
      <c r="B3555" s="1" t="s">
        <v>59</v>
      </c>
      <c r="C3555" s="1" t="s">
        <v>47</v>
      </c>
      <c r="D3555" s="1">
        <v>13</v>
      </c>
      <c r="E3555" s="1">
        <v>16</v>
      </c>
      <c r="F3555">
        <f t="shared" si="1207"/>
        <v>0</v>
      </c>
      <c r="G3555">
        <f t="shared" si="1208"/>
        <v>1</v>
      </c>
      <c r="H3555" s="4">
        <v>8</v>
      </c>
      <c r="I3555" s="4">
        <v>1.1000000000000001</v>
      </c>
      <c r="L3555" s="18">
        <f t="shared" si="1209"/>
        <v>10</v>
      </c>
      <c r="M3555" s="18">
        <f t="shared" si="1210"/>
        <v>90</v>
      </c>
      <c r="N3555" s="18" t="e">
        <f t="shared" si="1211"/>
        <v>#DIV/0!</v>
      </c>
      <c r="O3555" s="18" t="e">
        <f t="shared" si="1212"/>
        <v>#DIV/0!</v>
      </c>
      <c r="P3555" s="4">
        <f t="shared" si="1213"/>
        <v>200912</v>
      </c>
      <c r="Q3555" s="23">
        <f t="shared" si="1214"/>
        <v>7.2727272727272725</v>
      </c>
      <c r="R3555" s="23">
        <f t="shared" si="1215"/>
        <v>-10.142857142857133</v>
      </c>
      <c r="S3555" s="22">
        <f t="shared" si="1216"/>
        <v>-2.870129870129861</v>
      </c>
      <c r="T3555" s="5">
        <f t="shared" si="1217"/>
        <v>0.13750000000000001</v>
      </c>
      <c r="W3555" s="5">
        <f t="shared" si="1218"/>
        <v>-1</v>
      </c>
      <c r="X3555" s="4">
        <f t="shared" si="1219"/>
        <v>-1</v>
      </c>
      <c r="AE3555" s="4" t="e">
        <f t="shared" si="1220"/>
        <v>#DIV/0!</v>
      </c>
    </row>
    <row r="3556" spans="1:31" x14ac:dyDescent="0.25">
      <c r="A3556" s="9">
        <v>40167</v>
      </c>
      <c r="B3556" s="1" t="s">
        <v>61</v>
      </c>
      <c r="C3556" s="1" t="s">
        <v>39</v>
      </c>
      <c r="D3556" s="1">
        <v>7</v>
      </c>
      <c r="E3556" s="1">
        <v>24</v>
      </c>
      <c r="F3556">
        <f t="shared" si="1207"/>
        <v>0</v>
      </c>
      <c r="G3556">
        <f t="shared" si="1208"/>
        <v>1</v>
      </c>
      <c r="H3556" s="4">
        <v>1.3448275862068999</v>
      </c>
      <c r="I3556" s="4">
        <v>3.35</v>
      </c>
      <c r="L3556" s="18">
        <f t="shared" si="1209"/>
        <v>70</v>
      </c>
      <c r="M3556" s="18">
        <f t="shared" si="1210"/>
        <v>25</v>
      </c>
      <c r="N3556" s="18" t="e">
        <f t="shared" si="1211"/>
        <v>#DIV/0!</v>
      </c>
      <c r="O3556" s="18" t="e">
        <f t="shared" si="1212"/>
        <v>#DIV/0!</v>
      </c>
      <c r="P3556" s="4">
        <f t="shared" si="1213"/>
        <v>200912</v>
      </c>
      <c r="Q3556" s="23">
        <f t="shared" si="1214"/>
        <v>0.40144107050952232</v>
      </c>
      <c r="R3556" s="23">
        <f t="shared" si="1215"/>
        <v>-3.3255319148935891</v>
      </c>
      <c r="S3556" s="22">
        <f t="shared" si="1216"/>
        <v>-2.9240908443840667</v>
      </c>
      <c r="T3556" s="5">
        <f t="shared" si="1217"/>
        <v>2.4910256410256348</v>
      </c>
      <c r="W3556" s="5">
        <f t="shared" si="1218"/>
        <v>-1</v>
      </c>
      <c r="X3556" s="4">
        <f t="shared" si="1219"/>
        <v>-1</v>
      </c>
      <c r="AE3556" s="4" t="e">
        <f t="shared" si="1220"/>
        <v>#DIV/0!</v>
      </c>
    </row>
    <row r="3557" spans="1:31" x14ac:dyDescent="0.25">
      <c r="A3557" s="9">
        <v>40167</v>
      </c>
      <c r="B3557" s="1" t="s">
        <v>64</v>
      </c>
      <c r="C3557" s="1" t="s">
        <v>44</v>
      </c>
      <c r="D3557" s="1">
        <v>27</v>
      </c>
      <c r="E3557" s="1">
        <v>24</v>
      </c>
      <c r="F3557">
        <f t="shared" si="1207"/>
        <v>1</v>
      </c>
      <c r="G3557">
        <f t="shared" si="1208"/>
        <v>0</v>
      </c>
      <c r="H3557" s="4">
        <v>1.32258064516129</v>
      </c>
      <c r="I3557" s="4">
        <v>3.5</v>
      </c>
      <c r="L3557" s="18">
        <f t="shared" si="1209"/>
        <v>70</v>
      </c>
      <c r="M3557" s="18">
        <f t="shared" si="1210"/>
        <v>25</v>
      </c>
      <c r="N3557" s="18" t="e">
        <f t="shared" si="1211"/>
        <v>#DIV/0!</v>
      </c>
      <c r="O3557" s="18" t="e">
        <f t="shared" si="1212"/>
        <v>#DIV/0!</v>
      </c>
      <c r="P3557" s="4">
        <f t="shared" si="1213"/>
        <v>200912</v>
      </c>
      <c r="Q3557" s="23">
        <f t="shared" si="1214"/>
        <v>1.32258064516129</v>
      </c>
      <c r="R3557" s="23">
        <f t="shared" si="1215"/>
        <v>-3.5000000000000027</v>
      </c>
      <c r="S3557" s="22">
        <f t="shared" si="1216"/>
        <v>-2.1774193548387126</v>
      </c>
      <c r="T3557" s="5">
        <f t="shared" si="1217"/>
        <v>2.6463414634146347</v>
      </c>
      <c r="W3557" s="5">
        <f t="shared" si="1218"/>
        <v>0.32258064516129004</v>
      </c>
      <c r="X3557" s="4">
        <f t="shared" si="1219"/>
        <v>-1</v>
      </c>
      <c r="AE3557" s="4" t="e">
        <f t="shared" si="1220"/>
        <v>#DIV/0!</v>
      </c>
    </row>
    <row r="3558" spans="1:31" x14ac:dyDescent="0.25">
      <c r="A3558" s="9">
        <v>40167</v>
      </c>
      <c r="B3558" s="1" t="s">
        <v>57</v>
      </c>
      <c r="C3558" s="1" t="s">
        <v>62</v>
      </c>
      <c r="D3558" s="1">
        <v>37</v>
      </c>
      <c r="E3558" s="1">
        <v>36</v>
      </c>
      <c r="F3558">
        <f t="shared" si="1207"/>
        <v>1</v>
      </c>
      <c r="G3558">
        <f t="shared" si="1208"/>
        <v>0</v>
      </c>
      <c r="H3558" s="4">
        <v>1.68965517241379</v>
      </c>
      <c r="I3558" s="4">
        <v>2.25</v>
      </c>
      <c r="L3558" s="18">
        <f t="shared" si="1209"/>
        <v>50</v>
      </c>
      <c r="M3558" s="18">
        <f t="shared" si="1210"/>
        <v>40</v>
      </c>
      <c r="N3558" s="18" t="e">
        <f t="shared" si="1211"/>
        <v>#DIV/0!</v>
      </c>
      <c r="O3558" s="18" t="e">
        <f t="shared" si="1212"/>
        <v>#DIV/0!</v>
      </c>
      <c r="P3558" s="4">
        <f t="shared" si="1213"/>
        <v>200912</v>
      </c>
      <c r="Q3558" s="23">
        <f t="shared" si="1214"/>
        <v>1.68965517241379</v>
      </c>
      <c r="R3558" s="23">
        <f t="shared" si="1215"/>
        <v>-2.2500000000000062</v>
      </c>
      <c r="S3558" s="22">
        <f t="shared" si="1216"/>
        <v>-0.56034482758621618</v>
      </c>
      <c r="T3558" s="5">
        <f t="shared" si="1217"/>
        <v>1.3316326530612268</v>
      </c>
      <c r="W3558" s="5">
        <f t="shared" si="1218"/>
        <v>0.68965517241379004</v>
      </c>
      <c r="X3558" s="4">
        <f t="shared" si="1219"/>
        <v>-1</v>
      </c>
      <c r="AE3558" s="4" t="e">
        <f t="shared" si="1220"/>
        <v>#DIV/0!</v>
      </c>
    </row>
    <row r="3559" spans="1:31" x14ac:dyDescent="0.25">
      <c r="A3559" s="9">
        <v>40167</v>
      </c>
      <c r="B3559" s="1" t="s">
        <v>55</v>
      </c>
      <c r="C3559" s="1" t="s">
        <v>38</v>
      </c>
      <c r="D3559" s="1">
        <v>27</v>
      </c>
      <c r="E3559" s="1">
        <v>13</v>
      </c>
      <c r="F3559">
        <f t="shared" si="1207"/>
        <v>1</v>
      </c>
      <c r="G3559">
        <f t="shared" si="1208"/>
        <v>0</v>
      </c>
      <c r="H3559" s="4">
        <v>1.28571428571429</v>
      </c>
      <c r="I3559" s="4">
        <v>3.8</v>
      </c>
      <c r="L3559" s="18">
        <f t="shared" si="1209"/>
        <v>70</v>
      </c>
      <c r="M3559" s="18">
        <f t="shared" si="1210"/>
        <v>25</v>
      </c>
      <c r="N3559" s="18" t="e">
        <f t="shared" si="1211"/>
        <v>#DIV/0!</v>
      </c>
      <c r="O3559" s="18" t="e">
        <f t="shared" si="1212"/>
        <v>#DIV/0!</v>
      </c>
      <c r="P3559" s="4">
        <f t="shared" si="1213"/>
        <v>200912</v>
      </c>
      <c r="Q3559" s="23">
        <f t="shared" si="1214"/>
        <v>1.28571428571429</v>
      </c>
      <c r="R3559" s="23">
        <f t="shared" si="1215"/>
        <v>-3.8571428571428044</v>
      </c>
      <c r="S3559" s="22">
        <f t="shared" si="1216"/>
        <v>-2.5714285714285143</v>
      </c>
      <c r="T3559" s="5">
        <f t="shared" si="1217"/>
        <v>2.9555555555555455</v>
      </c>
      <c r="W3559" s="5">
        <f t="shared" si="1218"/>
        <v>0.28571428571429003</v>
      </c>
      <c r="X3559" s="4">
        <f t="shared" si="1219"/>
        <v>-1</v>
      </c>
      <c r="AE3559" s="4" t="e">
        <f t="shared" si="1220"/>
        <v>#DIV/0!</v>
      </c>
    </row>
    <row r="3560" spans="1:31" x14ac:dyDescent="0.25">
      <c r="A3560" s="9">
        <v>40167</v>
      </c>
      <c r="B3560" s="1" t="s">
        <v>53</v>
      </c>
      <c r="C3560" s="1" t="s">
        <v>41</v>
      </c>
      <c r="D3560" s="1">
        <v>7</v>
      </c>
      <c r="E3560" s="1">
        <v>10</v>
      </c>
      <c r="F3560">
        <f t="shared" si="1207"/>
        <v>0</v>
      </c>
      <c r="G3560">
        <f t="shared" si="1208"/>
        <v>1</v>
      </c>
      <c r="H3560" s="4">
        <v>1.4</v>
      </c>
      <c r="I3560" s="4">
        <v>3.1</v>
      </c>
      <c r="L3560" s="18">
        <f t="shared" si="1209"/>
        <v>70</v>
      </c>
      <c r="M3560" s="18">
        <f t="shared" si="1210"/>
        <v>30</v>
      </c>
      <c r="N3560" s="18" t="e">
        <f t="shared" si="1211"/>
        <v>#DIV/0!</v>
      </c>
      <c r="O3560" s="18" t="e">
        <f t="shared" si="1212"/>
        <v>#DIV/0!</v>
      </c>
      <c r="P3560" s="4">
        <f t="shared" si="1213"/>
        <v>200912</v>
      </c>
      <c r="Q3560" s="23">
        <f t="shared" si="1214"/>
        <v>0.45161290322580638</v>
      </c>
      <c r="R3560" s="23">
        <f t="shared" si="1215"/>
        <v>-2.9761904761904767</v>
      </c>
      <c r="S3560" s="22">
        <f t="shared" si="1216"/>
        <v>-2.5245775729646702</v>
      </c>
      <c r="T3560" s="5">
        <f t="shared" si="1217"/>
        <v>2.2142857142857144</v>
      </c>
      <c r="W3560" s="5">
        <f t="shared" si="1218"/>
        <v>-1</v>
      </c>
      <c r="X3560" s="4">
        <f t="shared" si="1219"/>
        <v>-1</v>
      </c>
      <c r="AE3560" s="4" t="e">
        <f t="shared" si="1220"/>
        <v>#DIV/0!</v>
      </c>
    </row>
    <row r="3561" spans="1:31" x14ac:dyDescent="0.25">
      <c r="A3561" s="9">
        <v>40167</v>
      </c>
      <c r="B3561" s="1" t="s">
        <v>49</v>
      </c>
      <c r="C3561" s="1" t="s">
        <v>58</v>
      </c>
      <c r="D3561" s="1">
        <v>34</v>
      </c>
      <c r="E3561" s="1">
        <v>41</v>
      </c>
      <c r="F3561">
        <f t="shared" si="1207"/>
        <v>0</v>
      </c>
      <c r="G3561">
        <f t="shared" si="1208"/>
        <v>1</v>
      </c>
      <c r="H3561" s="4">
        <v>1.68965517241379</v>
      </c>
      <c r="I3561" s="4">
        <v>2.25</v>
      </c>
      <c r="L3561" s="18">
        <f t="shared" si="1209"/>
        <v>50</v>
      </c>
      <c r="M3561" s="18">
        <f t="shared" si="1210"/>
        <v>40</v>
      </c>
      <c r="N3561" s="18" t="e">
        <f t="shared" si="1211"/>
        <v>#DIV/0!</v>
      </c>
      <c r="O3561" s="18" t="e">
        <f t="shared" si="1212"/>
        <v>#DIV/0!</v>
      </c>
      <c r="P3561" s="4">
        <f t="shared" si="1213"/>
        <v>200912</v>
      </c>
      <c r="Q3561" s="23">
        <f t="shared" si="1214"/>
        <v>0.75095785440612894</v>
      </c>
      <c r="R3561" s="23">
        <f t="shared" si="1215"/>
        <v>-2.2500000000000062</v>
      </c>
      <c r="S3561" s="22">
        <f t="shared" si="1216"/>
        <v>-1.4990421455938772</v>
      </c>
      <c r="T3561" s="5">
        <f t="shared" si="1217"/>
        <v>1.3316326530612268</v>
      </c>
      <c r="W3561" s="5">
        <f t="shared" si="1218"/>
        <v>-1</v>
      </c>
      <c r="X3561" s="4">
        <f t="shared" si="1219"/>
        <v>-1</v>
      </c>
      <c r="AE3561" s="4" t="e">
        <f t="shared" si="1220"/>
        <v>#DIV/0!</v>
      </c>
    </row>
    <row r="3562" spans="1:31" x14ac:dyDescent="0.25">
      <c r="A3562" s="9">
        <v>40167</v>
      </c>
      <c r="B3562" s="1" t="s">
        <v>33</v>
      </c>
      <c r="C3562" s="1" t="s">
        <v>63</v>
      </c>
      <c r="D3562" s="1">
        <v>24</v>
      </c>
      <c r="E3562" s="1">
        <v>31</v>
      </c>
      <c r="F3562">
        <f t="shared" si="1207"/>
        <v>0</v>
      </c>
      <c r="G3562">
        <f t="shared" si="1208"/>
        <v>1</v>
      </c>
      <c r="H3562" s="4">
        <v>8</v>
      </c>
      <c r="I3562" s="4">
        <v>1.1000000000000001</v>
      </c>
      <c r="L3562" s="18">
        <f t="shared" si="1209"/>
        <v>10</v>
      </c>
      <c r="M3562" s="18">
        <f t="shared" si="1210"/>
        <v>90</v>
      </c>
      <c r="N3562" s="18" t="e">
        <f t="shared" si="1211"/>
        <v>#DIV/0!</v>
      </c>
      <c r="O3562" s="18" t="e">
        <f t="shared" si="1212"/>
        <v>#DIV/0!</v>
      </c>
      <c r="P3562" s="4">
        <f t="shared" si="1213"/>
        <v>200912</v>
      </c>
      <c r="Q3562" s="23">
        <f t="shared" si="1214"/>
        <v>7.2727272727272725</v>
      </c>
      <c r="R3562" s="23">
        <f t="shared" si="1215"/>
        <v>-10.142857142857133</v>
      </c>
      <c r="S3562" s="22">
        <f t="shared" si="1216"/>
        <v>-2.870129870129861</v>
      </c>
      <c r="T3562" s="5">
        <f t="shared" si="1217"/>
        <v>0.13750000000000001</v>
      </c>
      <c r="W3562" s="5">
        <f t="shared" si="1218"/>
        <v>-1</v>
      </c>
      <c r="X3562" s="4">
        <f t="shared" si="1219"/>
        <v>-1</v>
      </c>
      <c r="AE3562" s="4" t="e">
        <f t="shared" si="1220"/>
        <v>#DIV/0!</v>
      </c>
    </row>
    <row r="3563" spans="1:31" x14ac:dyDescent="0.25">
      <c r="A3563" s="9">
        <v>40167</v>
      </c>
      <c r="B3563" s="1" t="s">
        <v>35</v>
      </c>
      <c r="C3563" s="1" t="s">
        <v>54</v>
      </c>
      <c r="D3563" s="1">
        <v>19</v>
      </c>
      <c r="E3563" s="1">
        <v>20</v>
      </c>
      <c r="F3563">
        <f t="shared" si="1207"/>
        <v>0</v>
      </c>
      <c r="G3563">
        <f t="shared" si="1208"/>
        <v>1</v>
      </c>
      <c r="H3563" s="4">
        <v>1.1000000000000001</v>
      </c>
      <c r="I3563" s="4">
        <v>8</v>
      </c>
      <c r="L3563" s="18">
        <f t="shared" si="1209"/>
        <v>90</v>
      </c>
      <c r="M3563" s="18">
        <f t="shared" si="1210"/>
        <v>10</v>
      </c>
      <c r="N3563" s="18" t="e">
        <f t="shared" si="1211"/>
        <v>#DIV/0!</v>
      </c>
      <c r="O3563" s="18" t="e">
        <f t="shared" si="1212"/>
        <v>#DIV/0!</v>
      </c>
      <c r="P3563" s="4">
        <f t="shared" si="1213"/>
        <v>200912</v>
      </c>
      <c r="Q3563" s="23">
        <f t="shared" si="1214"/>
        <v>0.13750000000000001</v>
      </c>
      <c r="R3563" s="23">
        <f t="shared" si="1215"/>
        <v>-10.142857142857133</v>
      </c>
      <c r="S3563" s="22">
        <f t="shared" si="1216"/>
        <v>-10.005357142857134</v>
      </c>
      <c r="T3563" s="5">
        <f t="shared" si="1217"/>
        <v>7.2727272727272725</v>
      </c>
      <c r="W3563" s="5">
        <f t="shared" si="1218"/>
        <v>-1</v>
      </c>
      <c r="X3563" s="4">
        <f t="shared" si="1219"/>
        <v>-1</v>
      </c>
      <c r="AE3563" s="4" t="e">
        <f t="shared" si="1220"/>
        <v>#DIV/0!</v>
      </c>
    </row>
    <row r="3564" spans="1:31" x14ac:dyDescent="0.25">
      <c r="A3564" s="9">
        <v>40167</v>
      </c>
      <c r="B3564" s="1" t="s">
        <v>40</v>
      </c>
      <c r="C3564" s="1" t="s">
        <v>60</v>
      </c>
      <c r="D3564" s="1">
        <v>26</v>
      </c>
      <c r="E3564" s="1">
        <v>7</v>
      </c>
      <c r="F3564">
        <f t="shared" si="1207"/>
        <v>1</v>
      </c>
      <c r="G3564">
        <f t="shared" si="1208"/>
        <v>0</v>
      </c>
      <c r="H3564" s="4">
        <v>4.25</v>
      </c>
      <c r="I3564" s="4">
        <v>1.25</v>
      </c>
      <c r="L3564" s="18">
        <f t="shared" si="1209"/>
        <v>20</v>
      </c>
      <c r="M3564" s="18">
        <f t="shared" si="1210"/>
        <v>80</v>
      </c>
      <c r="N3564" s="18" t="e">
        <f t="shared" si="1211"/>
        <v>#DIV/0!</v>
      </c>
      <c r="O3564" s="18" t="e">
        <f t="shared" si="1212"/>
        <v>#DIV/0!</v>
      </c>
      <c r="P3564" s="4">
        <f t="shared" si="1213"/>
        <v>200912</v>
      </c>
      <c r="Q3564" s="23">
        <f t="shared" si="1214"/>
        <v>4.25</v>
      </c>
      <c r="R3564" s="23">
        <f t="shared" si="1215"/>
        <v>-4.3076923076923075</v>
      </c>
      <c r="S3564" s="22">
        <f t="shared" si="1216"/>
        <v>-5.7692307692307487E-2</v>
      </c>
      <c r="T3564" s="5">
        <f t="shared" si="1217"/>
        <v>0.29411764705882354</v>
      </c>
      <c r="W3564" s="5">
        <f t="shared" si="1218"/>
        <v>3.25</v>
      </c>
      <c r="X3564" s="4">
        <f t="shared" si="1219"/>
        <v>-1</v>
      </c>
      <c r="AE3564" s="4" t="e">
        <f t="shared" si="1220"/>
        <v>#DIV/0!</v>
      </c>
    </row>
    <row r="3565" spans="1:31" x14ac:dyDescent="0.25">
      <c r="A3565" s="9">
        <v>40167</v>
      </c>
      <c r="B3565" s="1" t="s">
        <v>46</v>
      </c>
      <c r="C3565" s="1" t="s">
        <v>52</v>
      </c>
      <c r="D3565" s="1">
        <v>10</v>
      </c>
      <c r="E3565" s="1">
        <v>17</v>
      </c>
      <c r="F3565">
        <f t="shared" si="1207"/>
        <v>0</v>
      </c>
      <c r="G3565">
        <f t="shared" si="1208"/>
        <v>1</v>
      </c>
      <c r="H3565" s="4">
        <v>3.55</v>
      </c>
      <c r="I3565" s="4">
        <v>1.3076923076923099</v>
      </c>
      <c r="L3565" s="18">
        <f t="shared" si="1209"/>
        <v>20</v>
      </c>
      <c r="M3565" s="18">
        <f t="shared" si="1210"/>
        <v>75</v>
      </c>
      <c r="N3565" s="18" t="e">
        <f t="shared" si="1211"/>
        <v>#DIV/0!</v>
      </c>
      <c r="O3565" s="18" t="e">
        <f t="shared" si="1212"/>
        <v>#DIV/0!</v>
      </c>
      <c r="P3565" s="4">
        <f t="shared" si="1213"/>
        <v>200912</v>
      </c>
      <c r="Q3565" s="23">
        <f t="shared" si="1214"/>
        <v>2.7147058823529364</v>
      </c>
      <c r="R3565" s="23">
        <f t="shared" si="1215"/>
        <v>-3.6421568627450744</v>
      </c>
      <c r="S3565" s="22">
        <f t="shared" si="1216"/>
        <v>-0.92745098039213802</v>
      </c>
      <c r="T3565" s="5">
        <f t="shared" si="1217"/>
        <v>0.36836403033586196</v>
      </c>
      <c r="W3565" s="5">
        <f t="shared" si="1218"/>
        <v>-1</v>
      </c>
      <c r="X3565" s="4">
        <f t="shared" si="1219"/>
        <v>-1</v>
      </c>
      <c r="AE3565" s="4" t="e">
        <f t="shared" si="1220"/>
        <v>#DIV/0!</v>
      </c>
    </row>
    <row r="3566" spans="1:31" x14ac:dyDescent="0.25">
      <c r="A3566" s="9">
        <v>40167</v>
      </c>
      <c r="B3566" s="1" t="s">
        <v>43</v>
      </c>
      <c r="C3566" s="1" t="s">
        <v>45</v>
      </c>
      <c r="D3566" s="1">
        <v>31</v>
      </c>
      <c r="E3566" s="1">
        <v>7</v>
      </c>
      <c r="F3566">
        <f t="shared" si="1207"/>
        <v>1</v>
      </c>
      <c r="G3566">
        <f t="shared" si="1208"/>
        <v>0</v>
      </c>
      <c r="H3566" s="4">
        <v>1.1666666666666701</v>
      </c>
      <c r="I3566" s="4">
        <v>5.25</v>
      </c>
      <c r="L3566" s="18">
        <f t="shared" si="1209"/>
        <v>80</v>
      </c>
      <c r="M3566" s="18">
        <f t="shared" si="1210"/>
        <v>15</v>
      </c>
      <c r="N3566" s="18" t="e">
        <f t="shared" si="1211"/>
        <v>#DIV/0!</v>
      </c>
      <c r="O3566" s="18" t="e">
        <f t="shared" si="1212"/>
        <v>#DIV/0!</v>
      </c>
      <c r="P3566" s="4">
        <f t="shared" si="1213"/>
        <v>200912</v>
      </c>
      <c r="Q3566" s="23">
        <f t="shared" si="1214"/>
        <v>1.1666666666666701</v>
      </c>
      <c r="R3566" s="23">
        <f t="shared" si="1215"/>
        <v>-6.2352941176469363</v>
      </c>
      <c r="S3566" s="22">
        <f t="shared" si="1216"/>
        <v>-5.0686274509802658</v>
      </c>
      <c r="T3566" s="5">
        <f t="shared" si="1217"/>
        <v>4.4999999999999867</v>
      </c>
      <c r="W3566" s="5">
        <f t="shared" si="1218"/>
        <v>0.16666666666667007</v>
      </c>
      <c r="X3566" s="4">
        <f t="shared" si="1219"/>
        <v>-1</v>
      </c>
      <c r="AE3566" s="4" t="e">
        <f t="shared" si="1220"/>
        <v>#DIV/0!</v>
      </c>
    </row>
    <row r="3567" spans="1:31" x14ac:dyDescent="0.25">
      <c r="A3567" s="9">
        <v>40166</v>
      </c>
      <c r="B3567" s="1" t="s">
        <v>42</v>
      </c>
      <c r="C3567" s="1" t="s">
        <v>37</v>
      </c>
      <c r="D3567" s="1">
        <v>17</v>
      </c>
      <c r="E3567" s="1">
        <v>24</v>
      </c>
      <c r="F3567">
        <f t="shared" si="1207"/>
        <v>0</v>
      </c>
      <c r="G3567">
        <f t="shared" si="1208"/>
        <v>1</v>
      </c>
      <c r="H3567" s="4">
        <v>1.28571428571429</v>
      </c>
      <c r="I3567" s="4">
        <v>3.8</v>
      </c>
      <c r="L3567" s="18">
        <f t="shared" si="1209"/>
        <v>70</v>
      </c>
      <c r="M3567" s="18">
        <f t="shared" si="1210"/>
        <v>25</v>
      </c>
      <c r="N3567" s="18" t="e">
        <f t="shared" si="1211"/>
        <v>#DIV/0!</v>
      </c>
      <c r="O3567" s="18" t="e">
        <f t="shared" si="1212"/>
        <v>#DIV/0!</v>
      </c>
      <c r="P3567" s="4">
        <f t="shared" si="1213"/>
        <v>200912</v>
      </c>
      <c r="Q3567" s="23">
        <f t="shared" si="1214"/>
        <v>0.33834586466165528</v>
      </c>
      <c r="R3567" s="23">
        <f t="shared" si="1215"/>
        <v>-3.8571428571428044</v>
      </c>
      <c r="S3567" s="22">
        <f t="shared" si="1216"/>
        <v>-3.5187969924811489</v>
      </c>
      <c r="T3567" s="5">
        <f t="shared" si="1217"/>
        <v>2.9555555555555455</v>
      </c>
      <c r="W3567" s="5">
        <f t="shared" si="1218"/>
        <v>-1</v>
      </c>
      <c r="X3567" s="4">
        <f t="shared" si="1219"/>
        <v>-1</v>
      </c>
      <c r="AE3567" s="4" t="e">
        <f t="shared" si="1220"/>
        <v>#DIV/0!</v>
      </c>
    </row>
    <row r="3568" spans="1:31" x14ac:dyDescent="0.25">
      <c r="A3568" s="9">
        <v>40164</v>
      </c>
      <c r="B3568" s="1" t="s">
        <v>56</v>
      </c>
      <c r="C3568" s="1" t="s">
        <v>36</v>
      </c>
      <c r="D3568" s="1">
        <v>31</v>
      </c>
      <c r="E3568" s="1">
        <v>35</v>
      </c>
      <c r="F3568">
        <f t="shared" si="1207"/>
        <v>0</v>
      </c>
      <c r="G3568">
        <f t="shared" si="1208"/>
        <v>1</v>
      </c>
      <c r="H3568" s="4">
        <v>2.5499999999999998</v>
      </c>
      <c r="I3568" s="4">
        <v>1.5714285714285698</v>
      </c>
      <c r="L3568" s="18">
        <f t="shared" si="1209"/>
        <v>30</v>
      </c>
      <c r="M3568" s="18">
        <f t="shared" si="1210"/>
        <v>60</v>
      </c>
      <c r="N3568" s="18" t="e">
        <f t="shared" si="1211"/>
        <v>#DIV/0!</v>
      </c>
      <c r="O3568" s="18" t="e">
        <f t="shared" si="1212"/>
        <v>#DIV/0!</v>
      </c>
      <c r="P3568" s="4">
        <f t="shared" si="1213"/>
        <v>200912</v>
      </c>
      <c r="Q3568" s="23">
        <f t="shared" si="1214"/>
        <v>1.6227272727272744</v>
      </c>
      <c r="R3568" s="23">
        <f t="shared" si="1215"/>
        <v>-2.3951612903225854</v>
      </c>
      <c r="S3568" s="22">
        <f t="shared" si="1216"/>
        <v>-0.77243401759531105</v>
      </c>
      <c r="T3568" s="5">
        <f t="shared" si="1217"/>
        <v>0.61624649859943925</v>
      </c>
      <c r="W3568" s="5">
        <f t="shared" si="1218"/>
        <v>-1</v>
      </c>
      <c r="X3568" s="4">
        <f t="shared" si="1219"/>
        <v>-1</v>
      </c>
      <c r="AE3568" s="4" t="e">
        <f t="shared" si="1220"/>
        <v>#DIV/0!</v>
      </c>
    </row>
    <row r="3569" spans="1:31" x14ac:dyDescent="0.25">
      <c r="A3569" s="9">
        <v>40161</v>
      </c>
      <c r="B3569" s="1" t="s">
        <v>38</v>
      </c>
      <c r="C3569" s="1" t="s">
        <v>63</v>
      </c>
      <c r="D3569" s="1">
        <v>24</v>
      </c>
      <c r="E3569" s="1">
        <v>9</v>
      </c>
      <c r="F3569">
        <f t="shared" si="1207"/>
        <v>1</v>
      </c>
      <c r="G3569">
        <f t="shared" si="1208"/>
        <v>0</v>
      </c>
      <c r="H3569" s="4">
        <v>2.85</v>
      </c>
      <c r="I3569" s="4">
        <v>1.44444444444444</v>
      </c>
      <c r="L3569" s="18">
        <f t="shared" si="1209"/>
        <v>30</v>
      </c>
      <c r="M3569" s="18">
        <f t="shared" si="1210"/>
        <v>65</v>
      </c>
      <c r="N3569" s="18" t="e">
        <f t="shared" si="1211"/>
        <v>#DIV/0!</v>
      </c>
      <c r="O3569" s="18" t="e">
        <f t="shared" si="1212"/>
        <v>#DIV/0!</v>
      </c>
      <c r="P3569" s="4">
        <f t="shared" si="1213"/>
        <v>200912</v>
      </c>
      <c r="Q3569" s="23">
        <f t="shared" si="1214"/>
        <v>2.85</v>
      </c>
      <c r="R3569" s="23">
        <f t="shared" si="1215"/>
        <v>-2.790540540540563</v>
      </c>
      <c r="S3569" s="22">
        <f t="shared" si="1216"/>
        <v>5.9459459459437092E-2</v>
      </c>
      <c r="T3569" s="5">
        <f t="shared" si="1217"/>
        <v>0.5068226120857684</v>
      </c>
      <c r="W3569" s="5">
        <f t="shared" si="1218"/>
        <v>1.85</v>
      </c>
      <c r="X3569" s="4">
        <f t="shared" si="1219"/>
        <v>-1</v>
      </c>
      <c r="AE3569" s="4" t="e">
        <f t="shared" si="1220"/>
        <v>#DIV/0!</v>
      </c>
    </row>
    <row r="3570" spans="1:31" x14ac:dyDescent="0.25">
      <c r="A3570" s="9">
        <v>40160</v>
      </c>
      <c r="B3570" s="1" t="s">
        <v>50</v>
      </c>
      <c r="C3570" s="1" t="s">
        <v>59</v>
      </c>
      <c r="D3570" s="1">
        <v>47</v>
      </c>
      <c r="E3570" s="1">
        <v>7</v>
      </c>
      <c r="F3570">
        <f t="shared" si="1207"/>
        <v>1</v>
      </c>
      <c r="G3570">
        <f t="shared" si="1208"/>
        <v>0</v>
      </c>
      <c r="H3570" s="4">
        <v>1.125</v>
      </c>
      <c r="I3570" s="4">
        <v>7</v>
      </c>
      <c r="L3570" s="18">
        <f t="shared" si="1209"/>
        <v>80</v>
      </c>
      <c r="M3570" s="18">
        <f t="shared" si="1210"/>
        <v>10</v>
      </c>
      <c r="N3570" s="18" t="e">
        <f t="shared" si="1211"/>
        <v>#DIV/0!</v>
      </c>
      <c r="O3570" s="18" t="e">
        <f t="shared" si="1212"/>
        <v>#DIV/0!</v>
      </c>
      <c r="P3570" s="4">
        <f t="shared" si="1213"/>
        <v>200912</v>
      </c>
      <c r="Q3570" s="23">
        <f t="shared" si="1214"/>
        <v>1.125</v>
      </c>
      <c r="R3570" s="23">
        <f t="shared" si="1215"/>
        <v>-8.1666666666666661</v>
      </c>
      <c r="S3570" s="22">
        <f t="shared" si="1216"/>
        <v>-7.0416666666666661</v>
      </c>
      <c r="T3570" s="5">
        <f t="shared" si="1217"/>
        <v>6.2222222222222223</v>
      </c>
      <c r="W3570" s="5">
        <f t="shared" si="1218"/>
        <v>0.125</v>
      </c>
      <c r="X3570" s="4">
        <f t="shared" si="1219"/>
        <v>-1</v>
      </c>
      <c r="AE3570" s="4" t="e">
        <f t="shared" si="1220"/>
        <v>#DIV/0!</v>
      </c>
    </row>
    <row r="3571" spans="1:31" x14ac:dyDescent="0.25">
      <c r="A3571" s="9">
        <v>40160</v>
      </c>
      <c r="B3571" s="1" t="s">
        <v>39</v>
      </c>
      <c r="C3571" s="1" t="s">
        <v>53</v>
      </c>
      <c r="D3571" s="1">
        <v>3</v>
      </c>
      <c r="E3571" s="1">
        <v>26</v>
      </c>
      <c r="F3571">
        <f t="shared" si="1207"/>
        <v>0</v>
      </c>
      <c r="G3571">
        <f t="shared" si="1208"/>
        <v>1</v>
      </c>
      <c r="H3571" s="4">
        <v>2.65</v>
      </c>
      <c r="I3571" s="4">
        <v>1.5263157894736801</v>
      </c>
      <c r="L3571" s="18">
        <f t="shared" si="1209"/>
        <v>30</v>
      </c>
      <c r="M3571" s="18">
        <f t="shared" si="1210"/>
        <v>65</v>
      </c>
      <c r="N3571" s="18" t="e">
        <f t="shared" si="1211"/>
        <v>#DIV/0!</v>
      </c>
      <c r="O3571" s="18" t="e">
        <f t="shared" si="1212"/>
        <v>#DIV/0!</v>
      </c>
      <c r="P3571" s="4">
        <f t="shared" si="1213"/>
        <v>200912</v>
      </c>
      <c r="Q3571" s="23">
        <f t="shared" si="1214"/>
        <v>1.7362068965517288</v>
      </c>
      <c r="R3571" s="23">
        <f t="shared" si="1215"/>
        <v>-2.506060606060621</v>
      </c>
      <c r="S3571" s="22">
        <f t="shared" si="1216"/>
        <v>-0.7698537095088922</v>
      </c>
      <c r="T3571" s="5">
        <f t="shared" si="1217"/>
        <v>0.57596822244289814</v>
      </c>
      <c r="W3571" s="5">
        <f t="shared" si="1218"/>
        <v>-1</v>
      </c>
      <c r="X3571" s="4">
        <f t="shared" si="1219"/>
        <v>-1</v>
      </c>
      <c r="AE3571" s="4" t="e">
        <f t="shared" si="1220"/>
        <v>#DIV/0!</v>
      </c>
    </row>
    <row r="3572" spans="1:31" x14ac:dyDescent="0.25">
      <c r="A3572" s="9">
        <v>40160</v>
      </c>
      <c r="B3572" s="1" t="s">
        <v>54</v>
      </c>
      <c r="C3572" s="1" t="s">
        <v>48</v>
      </c>
      <c r="D3572" s="1">
        <v>13</v>
      </c>
      <c r="E3572" s="1">
        <v>34</v>
      </c>
      <c r="F3572">
        <f t="shared" si="1207"/>
        <v>0</v>
      </c>
      <c r="G3572">
        <f t="shared" si="1208"/>
        <v>1</v>
      </c>
      <c r="H3572" s="4">
        <v>2.15</v>
      </c>
      <c r="I3572" s="4">
        <v>1.74074074074074</v>
      </c>
      <c r="L3572" s="18">
        <f t="shared" si="1209"/>
        <v>40</v>
      </c>
      <c r="M3572" s="18">
        <f t="shared" si="1210"/>
        <v>55</v>
      </c>
      <c r="N3572" s="18" t="e">
        <f t="shared" si="1211"/>
        <v>#DIV/0!</v>
      </c>
      <c r="O3572" s="18" t="e">
        <f t="shared" si="1212"/>
        <v>#DIV/0!</v>
      </c>
      <c r="P3572" s="4">
        <f t="shared" si="1213"/>
        <v>200912</v>
      </c>
      <c r="Q3572" s="23">
        <f t="shared" si="1214"/>
        <v>1.2351063829787239</v>
      </c>
      <c r="R3572" s="23">
        <f t="shared" si="1215"/>
        <v>-2.2195652173913056</v>
      </c>
      <c r="S3572" s="22">
        <f t="shared" si="1216"/>
        <v>-0.98445883441258175</v>
      </c>
      <c r="T3572" s="5">
        <f t="shared" si="1217"/>
        <v>0.80964685615848375</v>
      </c>
      <c r="W3572" s="5">
        <f t="shared" si="1218"/>
        <v>-1</v>
      </c>
      <c r="X3572" s="4">
        <f t="shared" si="1219"/>
        <v>-1</v>
      </c>
      <c r="AE3572" s="4" t="e">
        <f t="shared" si="1220"/>
        <v>#DIV/0!</v>
      </c>
    </row>
    <row r="3573" spans="1:31" x14ac:dyDescent="0.25">
      <c r="A3573" s="9">
        <v>40160</v>
      </c>
      <c r="B3573" s="1" t="s">
        <v>34</v>
      </c>
      <c r="C3573" s="1" t="s">
        <v>55</v>
      </c>
      <c r="D3573" s="1">
        <v>38</v>
      </c>
      <c r="E3573" s="1">
        <v>45</v>
      </c>
      <c r="F3573">
        <f t="shared" si="1207"/>
        <v>0</v>
      </c>
      <c r="G3573">
        <f t="shared" si="1208"/>
        <v>1</v>
      </c>
      <c r="H3573" s="4">
        <v>2</v>
      </c>
      <c r="I3573" s="4">
        <v>1.8333333333333299</v>
      </c>
      <c r="L3573" s="18">
        <f t="shared" si="1209"/>
        <v>50</v>
      </c>
      <c r="M3573" s="18">
        <f t="shared" si="1210"/>
        <v>50</v>
      </c>
      <c r="N3573" s="18" t="e">
        <f t="shared" si="1211"/>
        <v>#DIV/0!</v>
      </c>
      <c r="O3573" s="18" t="e">
        <f t="shared" si="1212"/>
        <v>#DIV/0!</v>
      </c>
      <c r="P3573" s="4">
        <f t="shared" si="1213"/>
        <v>200912</v>
      </c>
      <c r="Q3573" s="23">
        <f t="shared" si="1214"/>
        <v>1.0909090909090928</v>
      </c>
      <c r="R3573" s="23">
        <f t="shared" si="1215"/>
        <v>-2.2000000000000046</v>
      </c>
      <c r="S3573" s="22">
        <f t="shared" si="1216"/>
        <v>-1.1090909090909118</v>
      </c>
      <c r="T3573" s="5">
        <f t="shared" si="1217"/>
        <v>0.91666666666666496</v>
      </c>
      <c r="W3573" s="5">
        <f t="shared" si="1218"/>
        <v>-1</v>
      </c>
      <c r="X3573" s="4">
        <f t="shared" si="1219"/>
        <v>-1</v>
      </c>
      <c r="AE3573" s="4" t="e">
        <f t="shared" si="1220"/>
        <v>#DIV/0!</v>
      </c>
    </row>
    <row r="3574" spans="1:31" x14ac:dyDescent="0.25">
      <c r="A3574" s="9">
        <v>40160</v>
      </c>
      <c r="B3574" s="1" t="s">
        <v>52</v>
      </c>
      <c r="C3574" s="1" t="s">
        <v>40</v>
      </c>
      <c r="D3574" s="1">
        <v>20</v>
      </c>
      <c r="E3574" s="1">
        <v>10</v>
      </c>
      <c r="F3574">
        <f t="shared" si="1207"/>
        <v>1</v>
      </c>
      <c r="G3574">
        <f t="shared" si="1208"/>
        <v>0</v>
      </c>
      <c r="H3574" s="4">
        <v>1.1481481481481499</v>
      </c>
      <c r="I3574" s="4">
        <v>5.5</v>
      </c>
      <c r="L3574" s="18">
        <f t="shared" si="1209"/>
        <v>80</v>
      </c>
      <c r="M3574" s="18">
        <f t="shared" si="1210"/>
        <v>15</v>
      </c>
      <c r="N3574" s="18" t="e">
        <f t="shared" si="1211"/>
        <v>#DIV/0!</v>
      </c>
      <c r="O3574" s="18" t="e">
        <f t="shared" si="1212"/>
        <v>#DIV/0!</v>
      </c>
      <c r="P3574" s="4">
        <f t="shared" si="1213"/>
        <v>200912</v>
      </c>
      <c r="Q3574" s="23">
        <f t="shared" si="1214"/>
        <v>1.1481481481481499</v>
      </c>
      <c r="R3574" s="23">
        <f t="shared" si="1215"/>
        <v>-6.9722222222221415</v>
      </c>
      <c r="S3574" s="22">
        <f t="shared" si="1216"/>
        <v>-5.8240740740739918</v>
      </c>
      <c r="T3574" s="5">
        <f t="shared" si="1217"/>
        <v>4.7903225806451539</v>
      </c>
      <c r="W3574" s="5">
        <f t="shared" si="1218"/>
        <v>0.14814814814814992</v>
      </c>
      <c r="X3574" s="4">
        <f t="shared" si="1219"/>
        <v>-1</v>
      </c>
      <c r="AE3574" s="4" t="e">
        <f t="shared" si="1220"/>
        <v>#DIV/0!</v>
      </c>
    </row>
    <row r="3575" spans="1:31" x14ac:dyDescent="0.25">
      <c r="A3575" s="9">
        <v>40160</v>
      </c>
      <c r="B3575" s="1" t="s">
        <v>60</v>
      </c>
      <c r="C3575" s="1" t="s">
        <v>44</v>
      </c>
      <c r="D3575" s="1">
        <v>30</v>
      </c>
      <c r="E3575" s="1">
        <v>10</v>
      </c>
      <c r="F3575">
        <f t="shared" si="1207"/>
        <v>1</v>
      </c>
      <c r="G3575">
        <f t="shared" si="1208"/>
        <v>0</v>
      </c>
      <c r="H3575" s="4">
        <v>1.3846153846153799</v>
      </c>
      <c r="I3575" s="4">
        <v>3.15</v>
      </c>
      <c r="L3575" s="18">
        <f t="shared" si="1209"/>
        <v>70</v>
      </c>
      <c r="M3575" s="18">
        <f t="shared" si="1210"/>
        <v>30</v>
      </c>
      <c r="N3575" s="18" t="e">
        <f t="shared" si="1211"/>
        <v>#DIV/0!</v>
      </c>
      <c r="O3575" s="18" t="e">
        <f t="shared" si="1212"/>
        <v>#DIV/0!</v>
      </c>
      <c r="P3575" s="4">
        <f t="shared" si="1213"/>
        <v>200912</v>
      </c>
      <c r="Q3575" s="23">
        <f t="shared" si="1214"/>
        <v>1.3846153846153799</v>
      </c>
      <c r="R3575" s="23">
        <f t="shared" si="1215"/>
        <v>-3.065116279069799</v>
      </c>
      <c r="S3575" s="22">
        <f t="shared" si="1216"/>
        <v>-1.6805008944544191</v>
      </c>
      <c r="T3575" s="5">
        <f t="shared" si="1217"/>
        <v>2.2750000000000075</v>
      </c>
      <c r="W3575" s="5">
        <f t="shared" si="1218"/>
        <v>0.38461538461537992</v>
      </c>
      <c r="X3575" s="4">
        <f t="shared" si="1219"/>
        <v>-1</v>
      </c>
      <c r="AE3575" s="4" t="e">
        <f t="shared" si="1220"/>
        <v>#DIV/0!</v>
      </c>
    </row>
    <row r="3576" spans="1:31" x14ac:dyDescent="0.25">
      <c r="A3576" s="9">
        <v>40160</v>
      </c>
      <c r="B3576" s="1" t="s">
        <v>49</v>
      </c>
      <c r="C3576" s="1" t="s">
        <v>46</v>
      </c>
      <c r="D3576" s="1">
        <v>10</v>
      </c>
      <c r="E3576" s="1">
        <v>16</v>
      </c>
      <c r="F3576">
        <f t="shared" si="1207"/>
        <v>0</v>
      </c>
      <c r="G3576">
        <f t="shared" si="1208"/>
        <v>1</v>
      </c>
      <c r="H3576" s="4">
        <v>2.4</v>
      </c>
      <c r="I3576" s="4">
        <v>1.6666666666666701</v>
      </c>
      <c r="L3576" s="18">
        <f t="shared" si="1209"/>
        <v>40</v>
      </c>
      <c r="M3576" s="18">
        <f t="shared" si="1210"/>
        <v>60</v>
      </c>
      <c r="N3576" s="18" t="e">
        <f t="shared" si="1211"/>
        <v>#DIV/0!</v>
      </c>
      <c r="O3576" s="18" t="e">
        <f t="shared" si="1212"/>
        <v>#DIV/0!</v>
      </c>
      <c r="P3576" s="4">
        <f t="shared" si="1213"/>
        <v>200912</v>
      </c>
      <c r="Q3576" s="23">
        <f t="shared" si="1214"/>
        <v>1.4399999999999971</v>
      </c>
      <c r="R3576" s="23">
        <f t="shared" si="1215"/>
        <v>-2.2142857142857069</v>
      </c>
      <c r="S3576" s="22">
        <f t="shared" si="1216"/>
        <v>-0.7742857142857098</v>
      </c>
      <c r="T3576" s="5">
        <f t="shared" si="1217"/>
        <v>0.69444444444444586</v>
      </c>
      <c r="W3576" s="5">
        <f t="shared" si="1218"/>
        <v>-1</v>
      </c>
      <c r="X3576" s="4">
        <f t="shared" si="1219"/>
        <v>-1</v>
      </c>
      <c r="AE3576" s="4" t="e">
        <f t="shared" si="1220"/>
        <v>#DIV/0!</v>
      </c>
    </row>
    <row r="3577" spans="1:31" x14ac:dyDescent="0.25">
      <c r="A3577" s="9">
        <v>40160</v>
      </c>
      <c r="B3577" s="1" t="s">
        <v>56</v>
      </c>
      <c r="C3577" s="1" t="s">
        <v>51</v>
      </c>
      <c r="D3577" s="1">
        <v>10</v>
      </c>
      <c r="E3577" s="1">
        <v>14</v>
      </c>
      <c r="F3577">
        <f t="shared" si="1207"/>
        <v>0</v>
      </c>
      <c r="G3577">
        <f t="shared" si="1208"/>
        <v>1</v>
      </c>
      <c r="H3577" s="4">
        <v>1.7692307692307701</v>
      </c>
      <c r="I3577" s="4">
        <v>2.1</v>
      </c>
      <c r="L3577" s="18">
        <f t="shared" si="1209"/>
        <v>50</v>
      </c>
      <c r="M3577" s="18">
        <f t="shared" si="1210"/>
        <v>45</v>
      </c>
      <c r="N3577" s="18" t="e">
        <f t="shared" si="1211"/>
        <v>#DIV/0!</v>
      </c>
      <c r="O3577" s="18" t="e">
        <f t="shared" si="1212"/>
        <v>#DIV/0!</v>
      </c>
      <c r="P3577" s="4">
        <f t="shared" si="1213"/>
        <v>200912</v>
      </c>
      <c r="Q3577" s="23">
        <f t="shared" si="1214"/>
        <v>0.84249084249084283</v>
      </c>
      <c r="R3577" s="23">
        <f t="shared" si="1215"/>
        <v>-2.2090909090909077</v>
      </c>
      <c r="S3577" s="22">
        <f t="shared" si="1216"/>
        <v>-1.3666000666000648</v>
      </c>
      <c r="T3577" s="5">
        <f t="shared" si="1217"/>
        <v>1.18695652173913</v>
      </c>
      <c r="W3577" s="5">
        <f t="shared" si="1218"/>
        <v>-1</v>
      </c>
      <c r="X3577" s="4">
        <f t="shared" si="1219"/>
        <v>-1</v>
      </c>
      <c r="AE3577" s="4" t="e">
        <f t="shared" si="1220"/>
        <v>#DIV/0!</v>
      </c>
    </row>
    <row r="3578" spans="1:31" x14ac:dyDescent="0.25">
      <c r="A3578" s="9">
        <v>40160</v>
      </c>
      <c r="B3578" s="1" t="s">
        <v>36</v>
      </c>
      <c r="C3578" s="1" t="s">
        <v>35</v>
      </c>
      <c r="D3578" s="1">
        <v>28</v>
      </c>
      <c r="E3578" s="1">
        <v>16</v>
      </c>
      <c r="F3578">
        <f t="shared" si="1207"/>
        <v>1</v>
      </c>
      <c r="G3578">
        <f t="shared" si="1208"/>
        <v>0</v>
      </c>
      <c r="H3578" s="4">
        <v>1.3389830508474601</v>
      </c>
      <c r="I3578" s="4">
        <v>3.4</v>
      </c>
      <c r="L3578" s="18">
        <f t="shared" si="1209"/>
        <v>70</v>
      </c>
      <c r="M3578" s="18">
        <f t="shared" si="1210"/>
        <v>25</v>
      </c>
      <c r="N3578" s="18" t="e">
        <f t="shared" si="1211"/>
        <v>#DIV/0!</v>
      </c>
      <c r="O3578" s="18" t="e">
        <f t="shared" si="1212"/>
        <v>#DIV/0!</v>
      </c>
      <c r="P3578" s="4">
        <f t="shared" si="1213"/>
        <v>200912</v>
      </c>
      <c r="Q3578" s="23">
        <f t="shared" si="1214"/>
        <v>1.3389830508474601</v>
      </c>
      <c r="R3578" s="23">
        <f t="shared" si="1215"/>
        <v>-3.3666666666666454</v>
      </c>
      <c r="S3578" s="22">
        <f t="shared" si="1216"/>
        <v>-2.0276836158191855</v>
      </c>
      <c r="T3578" s="5">
        <f t="shared" si="1217"/>
        <v>2.5392405063291092</v>
      </c>
      <c r="W3578" s="5">
        <f t="shared" si="1218"/>
        <v>0.33898305084746005</v>
      </c>
      <c r="X3578" s="4">
        <f t="shared" si="1219"/>
        <v>-1</v>
      </c>
      <c r="AE3578" s="4" t="e">
        <f t="shared" si="1220"/>
        <v>#DIV/0!</v>
      </c>
    </row>
    <row r="3579" spans="1:31" x14ac:dyDescent="0.25">
      <c r="A3579" s="9">
        <v>40160</v>
      </c>
      <c r="B3579" s="1" t="s">
        <v>47</v>
      </c>
      <c r="C3579" s="1" t="s">
        <v>61</v>
      </c>
      <c r="D3579" s="1">
        <v>34</v>
      </c>
      <c r="E3579" s="1">
        <v>7</v>
      </c>
      <c r="F3579">
        <f t="shared" si="1207"/>
        <v>1</v>
      </c>
      <c r="G3579">
        <f t="shared" si="1208"/>
        <v>0</v>
      </c>
      <c r="H3579" s="4">
        <v>1.3030303030303001</v>
      </c>
      <c r="I3579" s="4">
        <v>3.6</v>
      </c>
      <c r="L3579" s="18">
        <f t="shared" si="1209"/>
        <v>70</v>
      </c>
      <c r="M3579" s="18">
        <f t="shared" si="1210"/>
        <v>25</v>
      </c>
      <c r="N3579" s="18" t="e">
        <f t="shared" si="1211"/>
        <v>#DIV/0!</v>
      </c>
      <c r="O3579" s="18" t="e">
        <f t="shared" si="1212"/>
        <v>#DIV/0!</v>
      </c>
      <c r="P3579" s="4">
        <f t="shared" si="1213"/>
        <v>200912</v>
      </c>
      <c r="Q3579" s="23">
        <f t="shared" si="1214"/>
        <v>1.3030303030303001</v>
      </c>
      <c r="R3579" s="23">
        <f t="shared" si="1215"/>
        <v>-3.6846153846154164</v>
      </c>
      <c r="S3579" s="22">
        <f t="shared" si="1216"/>
        <v>-2.3815850815851163</v>
      </c>
      <c r="T3579" s="5">
        <f t="shared" si="1217"/>
        <v>2.7627906976744248</v>
      </c>
      <c r="W3579" s="5">
        <f t="shared" si="1218"/>
        <v>0.3030303030303001</v>
      </c>
      <c r="X3579" s="4">
        <f t="shared" si="1219"/>
        <v>-1</v>
      </c>
      <c r="AE3579" s="4" t="e">
        <f t="shared" si="1220"/>
        <v>#DIV/0!</v>
      </c>
    </row>
    <row r="3580" spans="1:31" x14ac:dyDescent="0.25">
      <c r="A3580" s="9">
        <v>40160</v>
      </c>
      <c r="B3580" s="1" t="s">
        <v>37</v>
      </c>
      <c r="C3580" s="1" t="s">
        <v>64</v>
      </c>
      <c r="D3580" s="1">
        <v>17</v>
      </c>
      <c r="E3580" s="1">
        <v>20</v>
      </c>
      <c r="F3580">
        <f t="shared" si="1207"/>
        <v>0</v>
      </c>
      <c r="G3580">
        <f t="shared" si="1208"/>
        <v>1</v>
      </c>
      <c r="H3580" s="4">
        <v>1.55555555555556</v>
      </c>
      <c r="I3580" s="4">
        <v>2.5499999999999998</v>
      </c>
      <c r="L3580" s="18">
        <f t="shared" si="1209"/>
        <v>60</v>
      </c>
      <c r="M3580" s="18">
        <f t="shared" si="1210"/>
        <v>35</v>
      </c>
      <c r="N3580" s="18" t="e">
        <f t="shared" si="1211"/>
        <v>#DIV/0!</v>
      </c>
      <c r="O3580" s="18" t="e">
        <f t="shared" si="1212"/>
        <v>#DIV/0!</v>
      </c>
      <c r="P3580" s="4">
        <f t="shared" si="1213"/>
        <v>200912</v>
      </c>
      <c r="Q3580" s="23">
        <f t="shared" si="1214"/>
        <v>0.61002178649237648</v>
      </c>
      <c r="R3580" s="23">
        <f t="shared" si="1215"/>
        <v>-2.4451612903225666</v>
      </c>
      <c r="S3580" s="22">
        <f t="shared" si="1216"/>
        <v>-1.8351395038301901</v>
      </c>
      <c r="T3580" s="5">
        <f t="shared" si="1217"/>
        <v>1.6392857142857096</v>
      </c>
      <c r="W3580" s="5">
        <f t="shared" si="1218"/>
        <v>-1</v>
      </c>
      <c r="X3580" s="4">
        <f t="shared" si="1219"/>
        <v>-1</v>
      </c>
      <c r="AE3580" s="4" t="e">
        <f t="shared" si="1220"/>
        <v>#DIV/0!</v>
      </c>
    </row>
    <row r="3581" spans="1:31" x14ac:dyDescent="0.25">
      <c r="A3581" s="9">
        <v>40160</v>
      </c>
      <c r="B3581" s="1" t="s">
        <v>45</v>
      </c>
      <c r="C3581" s="1" t="s">
        <v>62</v>
      </c>
      <c r="D3581" s="1">
        <v>14</v>
      </c>
      <c r="E3581" s="1">
        <v>21</v>
      </c>
      <c r="F3581">
        <f t="shared" si="1207"/>
        <v>0</v>
      </c>
      <c r="G3581">
        <f t="shared" si="1208"/>
        <v>1</v>
      </c>
      <c r="H3581" s="4">
        <v>2.85</v>
      </c>
      <c r="I3581" s="4">
        <v>1.46511627906977</v>
      </c>
      <c r="L3581" s="18">
        <f t="shared" si="1209"/>
        <v>30</v>
      </c>
      <c r="M3581" s="18">
        <f t="shared" si="1210"/>
        <v>65</v>
      </c>
      <c r="N3581" s="18" t="e">
        <f t="shared" si="1211"/>
        <v>#DIV/0!</v>
      </c>
      <c r="O3581" s="18" t="e">
        <f t="shared" si="1212"/>
        <v>#DIV/0!</v>
      </c>
      <c r="P3581" s="4">
        <f t="shared" si="1213"/>
        <v>200912</v>
      </c>
      <c r="Q3581" s="23">
        <f t="shared" si="1214"/>
        <v>1.9452380952380919</v>
      </c>
      <c r="R3581" s="23">
        <f t="shared" si="1215"/>
        <v>-2.6905405405405283</v>
      </c>
      <c r="S3581" s="22">
        <f t="shared" si="1216"/>
        <v>-0.74530244530243639</v>
      </c>
      <c r="T3581" s="5">
        <f t="shared" si="1217"/>
        <v>0.51407588739290178</v>
      </c>
      <c r="W3581" s="5">
        <f t="shared" si="1218"/>
        <v>-1</v>
      </c>
      <c r="X3581" s="4">
        <f t="shared" si="1219"/>
        <v>-1</v>
      </c>
      <c r="AE3581" s="4" t="e">
        <f t="shared" si="1220"/>
        <v>#DIV/0!</v>
      </c>
    </row>
    <row r="3582" spans="1:31" x14ac:dyDescent="0.25">
      <c r="A3582" s="9">
        <v>40160</v>
      </c>
      <c r="B3582" s="1" t="s">
        <v>43</v>
      </c>
      <c r="C3582" s="1" t="s">
        <v>33</v>
      </c>
      <c r="D3582" s="1">
        <v>48</v>
      </c>
      <c r="E3582" s="1">
        <v>3</v>
      </c>
      <c r="F3582">
        <f t="shared" si="1207"/>
        <v>1</v>
      </c>
      <c r="G3582">
        <f t="shared" si="1208"/>
        <v>0</v>
      </c>
      <c r="H3582" s="4">
        <v>1.1111111111111101</v>
      </c>
      <c r="I3582" s="4">
        <v>7</v>
      </c>
      <c r="L3582" s="18">
        <f t="shared" si="1209"/>
        <v>90</v>
      </c>
      <c r="M3582" s="18">
        <f t="shared" si="1210"/>
        <v>10</v>
      </c>
      <c r="N3582" s="18" t="e">
        <f t="shared" si="1211"/>
        <v>#DIV/0!</v>
      </c>
      <c r="O3582" s="18" t="e">
        <f t="shared" si="1212"/>
        <v>#DIV/0!</v>
      </c>
      <c r="P3582" s="4">
        <f t="shared" si="1213"/>
        <v>200912</v>
      </c>
      <c r="Q3582" s="23">
        <f t="shared" si="1214"/>
        <v>1.1111111111111101</v>
      </c>
      <c r="R3582" s="23">
        <f t="shared" si="1215"/>
        <v>-9.1666666666667513</v>
      </c>
      <c r="S3582" s="22">
        <f t="shared" si="1216"/>
        <v>-8.0555555555556406</v>
      </c>
      <c r="T3582" s="5">
        <f t="shared" si="1217"/>
        <v>6.300000000000006</v>
      </c>
      <c r="W3582" s="5">
        <f t="shared" si="1218"/>
        <v>0.11111111111111005</v>
      </c>
      <c r="X3582" s="4">
        <f t="shared" si="1219"/>
        <v>-1</v>
      </c>
      <c r="AE3582" s="4" t="e">
        <f t="shared" si="1220"/>
        <v>#DIV/0!</v>
      </c>
    </row>
    <row r="3583" spans="1:31" x14ac:dyDescent="0.25">
      <c r="A3583" s="9">
        <v>40160</v>
      </c>
      <c r="B3583" s="1" t="s">
        <v>41</v>
      </c>
      <c r="C3583" s="1" t="s">
        <v>42</v>
      </c>
      <c r="D3583" s="1">
        <v>23</v>
      </c>
      <c r="E3583" s="1">
        <v>26</v>
      </c>
      <c r="F3583">
        <f t="shared" si="1207"/>
        <v>0</v>
      </c>
      <c r="G3583">
        <f t="shared" si="1208"/>
        <v>1</v>
      </c>
      <c r="H3583" s="4">
        <v>5</v>
      </c>
      <c r="I3583" s="4">
        <v>1.19047619047619</v>
      </c>
      <c r="L3583" s="18">
        <f t="shared" si="1209"/>
        <v>20</v>
      </c>
      <c r="M3583" s="18">
        <f t="shared" si="1210"/>
        <v>80</v>
      </c>
      <c r="N3583" s="18" t="e">
        <f t="shared" si="1211"/>
        <v>#DIV/0!</v>
      </c>
      <c r="O3583" s="18" t="e">
        <f t="shared" si="1212"/>
        <v>#DIV/0!</v>
      </c>
      <c r="P3583" s="4">
        <f t="shared" si="1213"/>
        <v>200912</v>
      </c>
      <c r="Q3583" s="23">
        <f t="shared" si="1214"/>
        <v>4.200000000000002</v>
      </c>
      <c r="R3583" s="23">
        <f t="shared" si="1215"/>
        <v>-5.5000000000000124</v>
      </c>
      <c r="S3583" s="22">
        <f t="shared" si="1216"/>
        <v>-1.3000000000000105</v>
      </c>
      <c r="T3583" s="5">
        <f t="shared" si="1217"/>
        <v>0.238095238095238</v>
      </c>
      <c r="W3583" s="5">
        <f t="shared" si="1218"/>
        <v>-1</v>
      </c>
      <c r="X3583" s="4">
        <f t="shared" si="1219"/>
        <v>-1</v>
      </c>
      <c r="AE3583" s="4" t="e">
        <f t="shared" si="1220"/>
        <v>#DIV/0!</v>
      </c>
    </row>
    <row r="3584" spans="1:31" x14ac:dyDescent="0.25">
      <c r="A3584" s="9">
        <v>40157</v>
      </c>
      <c r="B3584" s="1" t="s">
        <v>58</v>
      </c>
      <c r="C3584" s="1" t="s">
        <v>57</v>
      </c>
      <c r="D3584" s="1">
        <v>13</v>
      </c>
      <c r="E3584" s="1">
        <v>6</v>
      </c>
      <c r="F3584">
        <f t="shared" si="1207"/>
        <v>1</v>
      </c>
      <c r="G3584">
        <f t="shared" si="1208"/>
        <v>0</v>
      </c>
      <c r="H3584" s="4">
        <v>5</v>
      </c>
      <c r="I3584" s="4">
        <v>1.1818181818181799</v>
      </c>
      <c r="L3584" s="18">
        <f t="shared" si="1209"/>
        <v>20</v>
      </c>
      <c r="M3584" s="18">
        <f t="shared" si="1210"/>
        <v>80</v>
      </c>
      <c r="N3584" s="18" t="e">
        <f t="shared" si="1211"/>
        <v>#DIV/0!</v>
      </c>
      <c r="O3584" s="18" t="e">
        <f t="shared" si="1212"/>
        <v>#DIV/0!</v>
      </c>
      <c r="P3584" s="4">
        <f t="shared" si="1213"/>
        <v>200912</v>
      </c>
      <c r="Q3584" s="23">
        <f t="shared" si="1214"/>
        <v>5</v>
      </c>
      <c r="R3584" s="23">
        <f t="shared" si="1215"/>
        <v>-5.7500000000000586</v>
      </c>
      <c r="S3584" s="22">
        <f t="shared" si="1216"/>
        <v>-0.75000000000005862</v>
      </c>
      <c r="T3584" s="5">
        <f t="shared" si="1217"/>
        <v>0.23636363636363597</v>
      </c>
      <c r="W3584" s="5">
        <f t="shared" si="1218"/>
        <v>4</v>
      </c>
      <c r="X3584" s="4">
        <f t="shared" si="1219"/>
        <v>-1</v>
      </c>
      <c r="AE3584" s="4" t="e">
        <f t="shared" si="1220"/>
        <v>#DIV/0!</v>
      </c>
    </row>
    <row r="3585" spans="1:31" x14ac:dyDescent="0.25">
      <c r="A3585" s="9">
        <v>40154</v>
      </c>
      <c r="B3585" s="1" t="s">
        <v>62</v>
      </c>
      <c r="C3585" s="1" t="s">
        <v>43</v>
      </c>
      <c r="D3585" s="1">
        <v>27</v>
      </c>
      <c r="E3585" s="1">
        <v>14</v>
      </c>
      <c r="F3585">
        <f t="shared" si="1207"/>
        <v>1</v>
      </c>
      <c r="G3585">
        <f t="shared" si="1208"/>
        <v>0</v>
      </c>
      <c r="H3585" s="4">
        <v>1.47619047619048</v>
      </c>
      <c r="I3585" s="4">
        <v>2.75</v>
      </c>
      <c r="L3585" s="18">
        <f t="shared" si="1209"/>
        <v>60</v>
      </c>
      <c r="M3585" s="18">
        <f t="shared" si="1210"/>
        <v>35</v>
      </c>
      <c r="N3585" s="18" t="e">
        <f t="shared" si="1211"/>
        <v>#DIV/0!</v>
      </c>
      <c r="O3585" s="18" t="e">
        <f t="shared" si="1212"/>
        <v>#DIV/0!</v>
      </c>
      <c r="P3585" s="4">
        <f t="shared" si="1213"/>
        <v>200912</v>
      </c>
      <c r="Q3585" s="23">
        <f t="shared" si="1214"/>
        <v>1.47619047619048</v>
      </c>
      <c r="R3585" s="23">
        <f t="shared" si="1215"/>
        <v>-2.6714285714285539</v>
      </c>
      <c r="S3585" s="22">
        <f t="shared" si="1216"/>
        <v>-1.1952380952380739</v>
      </c>
      <c r="T3585" s="5">
        <f t="shared" si="1217"/>
        <v>1.8629032258064468</v>
      </c>
      <c r="W3585" s="5">
        <f t="shared" si="1218"/>
        <v>0.47619047619048005</v>
      </c>
      <c r="X3585" s="4">
        <f t="shared" si="1219"/>
        <v>-1</v>
      </c>
      <c r="AE3585" s="4" t="e">
        <f t="shared" si="1220"/>
        <v>#DIV/0!</v>
      </c>
    </row>
    <row r="3586" spans="1:31" x14ac:dyDescent="0.25">
      <c r="A3586" s="9">
        <v>40153</v>
      </c>
      <c r="B3586" s="1" t="s">
        <v>48</v>
      </c>
      <c r="C3586" s="1" t="s">
        <v>42</v>
      </c>
      <c r="D3586" s="1">
        <v>30</v>
      </c>
      <c r="E3586" s="1">
        <v>33</v>
      </c>
      <c r="F3586">
        <f t="shared" si="1207"/>
        <v>0</v>
      </c>
      <c r="G3586">
        <f t="shared" si="1208"/>
        <v>1</v>
      </c>
      <c r="H3586" s="4">
        <v>4.5999999999999996</v>
      </c>
      <c r="I3586" s="4">
        <v>1.2173913043478299</v>
      </c>
      <c r="L3586" s="18">
        <f t="shared" si="1209"/>
        <v>20</v>
      </c>
      <c r="M3586" s="18">
        <f t="shared" si="1210"/>
        <v>80</v>
      </c>
      <c r="N3586" s="18" t="e">
        <f t="shared" si="1211"/>
        <v>#DIV/0!</v>
      </c>
      <c r="O3586" s="18" t="e">
        <f t="shared" si="1212"/>
        <v>#DIV/0!</v>
      </c>
      <c r="P3586" s="4">
        <f t="shared" si="1213"/>
        <v>200912</v>
      </c>
      <c r="Q3586" s="23">
        <f t="shared" si="1214"/>
        <v>3.7785714285714165</v>
      </c>
      <c r="R3586" s="23">
        <f t="shared" si="1215"/>
        <v>-4.8777777777776965</v>
      </c>
      <c r="S3586" s="22">
        <f t="shared" si="1216"/>
        <v>-1.09920634920628</v>
      </c>
      <c r="T3586" s="5">
        <f t="shared" si="1217"/>
        <v>0.2646502835538761</v>
      </c>
      <c r="W3586" s="5">
        <f t="shared" si="1218"/>
        <v>-1</v>
      </c>
      <c r="X3586" s="4">
        <f t="shared" si="1219"/>
        <v>-1</v>
      </c>
      <c r="AE3586" s="4" t="e">
        <f t="shared" si="1220"/>
        <v>#DIV/0!</v>
      </c>
    </row>
    <row r="3587" spans="1:31" x14ac:dyDescent="0.25">
      <c r="A3587" s="9">
        <v>40153</v>
      </c>
      <c r="B3587" s="1" t="s">
        <v>61</v>
      </c>
      <c r="C3587" s="1" t="s">
        <v>38</v>
      </c>
      <c r="D3587" s="1">
        <v>20</v>
      </c>
      <c r="E3587" s="1">
        <v>17</v>
      </c>
      <c r="F3587">
        <f t="shared" ref="F3587:F3650" si="1221">IF(D3587&gt;E3587,1,0)</f>
        <v>1</v>
      </c>
      <c r="G3587">
        <f t="shared" ref="G3587:G3650" si="1222">IF(E3587&gt;D3587,1,0)</f>
        <v>0</v>
      </c>
      <c r="H3587" s="4">
        <v>2</v>
      </c>
      <c r="I3587" s="4">
        <v>1.8333333333333299</v>
      </c>
      <c r="L3587" s="18">
        <f t="shared" ref="L3587:L3650" si="1223">INT(100/H3587/10)*10</f>
        <v>50</v>
      </c>
      <c r="M3587" s="18">
        <f t="shared" ref="M3587:M3650" si="1224">INT(100/I3587/5)*5</f>
        <v>50</v>
      </c>
      <c r="N3587" s="18" t="e">
        <f t="shared" ref="N3587:N3650" si="1225">INT(100/J3587/5)*5</f>
        <v>#DIV/0!</v>
      </c>
      <c r="O3587" s="18" t="e">
        <f t="shared" ref="O3587:O3650" si="1226">INT(100/K3587/5)*5</f>
        <v>#DIV/0!</v>
      </c>
      <c r="P3587" s="4">
        <f t="shared" ref="P3587:P3650" si="1227">YEAR(A3587)*100+MONTH(A3587)</f>
        <v>200912</v>
      </c>
      <c r="Q3587" s="23">
        <f t="shared" ref="Q3587:Q3650" si="1228">IF(F3587=1,H3587,H3587/I3587)</f>
        <v>2</v>
      </c>
      <c r="R3587" s="23">
        <f t="shared" ref="R3587:R3650" si="1229">-1/(H3587-1)-1/(I3587-1)</f>
        <v>-2.2000000000000046</v>
      </c>
      <c r="S3587" s="22">
        <f t="shared" ref="S3587:S3650" si="1230">Q3587+R3587</f>
        <v>-0.20000000000000462</v>
      </c>
      <c r="T3587" s="5">
        <f t="shared" ref="T3587:T3650" si="1231">I3587/H3587</f>
        <v>0.91666666666666496</v>
      </c>
      <c r="W3587" s="5">
        <f t="shared" ref="W3587:W3650" si="1232">H3587*F3587-1</f>
        <v>1</v>
      </c>
      <c r="X3587" s="4">
        <f t="shared" ref="X3587:X3650" si="1233">J3587*F3587-1</f>
        <v>-1</v>
      </c>
      <c r="AE3587" s="4" t="e">
        <f t="shared" ref="AE3587:AE3650" si="1234">(1/H3587-1/J3587)</f>
        <v>#DIV/0!</v>
      </c>
    </row>
    <row r="3588" spans="1:31" x14ac:dyDescent="0.25">
      <c r="A3588" s="9">
        <v>40153</v>
      </c>
      <c r="B3588" s="1" t="s">
        <v>57</v>
      </c>
      <c r="C3588" s="1" t="s">
        <v>54</v>
      </c>
      <c r="D3588" s="1">
        <v>24</v>
      </c>
      <c r="E3588" s="1">
        <v>27</v>
      </c>
      <c r="F3588">
        <f t="shared" si="1221"/>
        <v>0</v>
      </c>
      <c r="G3588">
        <f t="shared" si="1222"/>
        <v>1</v>
      </c>
      <c r="H3588" s="4">
        <v>1.07692307692308</v>
      </c>
      <c r="I3588" s="4">
        <v>9.5</v>
      </c>
      <c r="L3588" s="18">
        <f t="shared" si="1223"/>
        <v>90</v>
      </c>
      <c r="M3588" s="18">
        <f t="shared" si="1224"/>
        <v>10</v>
      </c>
      <c r="N3588" s="18" t="e">
        <f t="shared" si="1225"/>
        <v>#DIV/0!</v>
      </c>
      <c r="O3588" s="18" t="e">
        <f t="shared" si="1226"/>
        <v>#DIV/0!</v>
      </c>
      <c r="P3588" s="4">
        <f t="shared" si="1227"/>
        <v>200912</v>
      </c>
      <c r="Q3588" s="23">
        <f t="shared" si="1228"/>
        <v>0.11336032388664</v>
      </c>
      <c r="R3588" s="23">
        <f t="shared" si="1229"/>
        <v>-13.117647058823012</v>
      </c>
      <c r="S3588" s="22">
        <f t="shared" si="1230"/>
        <v>-13.004286734936372</v>
      </c>
      <c r="T3588" s="5">
        <f t="shared" si="1231"/>
        <v>8.8214285714285463</v>
      </c>
      <c r="W3588" s="5">
        <f t="shared" si="1232"/>
        <v>-1</v>
      </c>
      <c r="X3588" s="4">
        <f t="shared" si="1233"/>
        <v>-1</v>
      </c>
      <c r="AE3588" s="4" t="e">
        <f t="shared" si="1234"/>
        <v>#DIV/0!</v>
      </c>
    </row>
    <row r="3589" spans="1:31" x14ac:dyDescent="0.25">
      <c r="A3589" s="9">
        <v>40153</v>
      </c>
      <c r="B3589" s="1" t="s">
        <v>34</v>
      </c>
      <c r="C3589" s="1" t="s">
        <v>37</v>
      </c>
      <c r="D3589" s="1">
        <v>31</v>
      </c>
      <c r="E3589" s="1">
        <v>24</v>
      </c>
      <c r="F3589">
        <f t="shared" si="1221"/>
        <v>1</v>
      </c>
      <c r="G3589">
        <f t="shared" si="1222"/>
        <v>0</v>
      </c>
      <c r="H3589" s="4">
        <v>2.0499999999999998</v>
      </c>
      <c r="I3589" s="4">
        <v>1.8</v>
      </c>
      <c r="L3589" s="18">
        <f t="shared" si="1223"/>
        <v>40</v>
      </c>
      <c r="M3589" s="18">
        <f t="shared" si="1224"/>
        <v>55</v>
      </c>
      <c r="N3589" s="18" t="e">
        <f t="shared" si="1225"/>
        <v>#DIV/0!</v>
      </c>
      <c r="O3589" s="18" t="e">
        <f t="shared" si="1226"/>
        <v>#DIV/0!</v>
      </c>
      <c r="P3589" s="4">
        <f t="shared" si="1227"/>
        <v>200912</v>
      </c>
      <c r="Q3589" s="23">
        <f t="shared" si="1228"/>
        <v>2.0499999999999998</v>
      </c>
      <c r="R3589" s="23">
        <f t="shared" si="1229"/>
        <v>-2.2023809523809526</v>
      </c>
      <c r="S3589" s="22">
        <f t="shared" si="1230"/>
        <v>-0.15238095238095273</v>
      </c>
      <c r="T3589" s="5">
        <f t="shared" si="1231"/>
        <v>0.87804878048780499</v>
      </c>
      <c r="W3589" s="5">
        <f t="shared" si="1232"/>
        <v>1.0499999999999998</v>
      </c>
      <c r="X3589" s="4">
        <f t="shared" si="1233"/>
        <v>-1</v>
      </c>
      <c r="AE3589" s="4" t="e">
        <f t="shared" si="1234"/>
        <v>#DIV/0!</v>
      </c>
    </row>
    <row r="3590" spans="1:31" x14ac:dyDescent="0.25">
      <c r="A3590" s="9">
        <v>40153</v>
      </c>
      <c r="B3590" s="1" t="s">
        <v>51</v>
      </c>
      <c r="C3590" s="1" t="s">
        <v>52</v>
      </c>
      <c r="D3590" s="1">
        <v>22</v>
      </c>
      <c r="E3590" s="1">
        <v>21</v>
      </c>
      <c r="F3590">
        <f t="shared" si="1221"/>
        <v>1</v>
      </c>
      <c r="G3590">
        <f t="shared" si="1222"/>
        <v>0</v>
      </c>
      <c r="H3590" s="4">
        <v>3</v>
      </c>
      <c r="I3590" s="4">
        <v>1.4166666666666701</v>
      </c>
      <c r="L3590" s="18">
        <f t="shared" si="1223"/>
        <v>30</v>
      </c>
      <c r="M3590" s="18">
        <f t="shared" si="1224"/>
        <v>70</v>
      </c>
      <c r="N3590" s="18" t="e">
        <f t="shared" si="1225"/>
        <v>#DIV/0!</v>
      </c>
      <c r="O3590" s="18" t="e">
        <f t="shared" si="1226"/>
        <v>#DIV/0!</v>
      </c>
      <c r="P3590" s="4">
        <f t="shared" si="1227"/>
        <v>200912</v>
      </c>
      <c r="Q3590" s="23">
        <f t="shared" si="1228"/>
        <v>3</v>
      </c>
      <c r="R3590" s="23">
        <f t="shared" si="1229"/>
        <v>-2.8999999999999804</v>
      </c>
      <c r="S3590" s="22">
        <f t="shared" si="1230"/>
        <v>0.10000000000001963</v>
      </c>
      <c r="T3590" s="5">
        <f t="shared" si="1231"/>
        <v>0.47222222222222338</v>
      </c>
      <c r="W3590" s="5">
        <f t="shared" si="1232"/>
        <v>2</v>
      </c>
      <c r="X3590" s="4">
        <f t="shared" si="1233"/>
        <v>-1</v>
      </c>
      <c r="AE3590" s="4" t="e">
        <f t="shared" si="1234"/>
        <v>#DIV/0!</v>
      </c>
    </row>
    <row r="3591" spans="1:31" x14ac:dyDescent="0.25">
      <c r="A3591" s="9">
        <v>40153</v>
      </c>
      <c r="B3591" s="1" t="s">
        <v>49</v>
      </c>
      <c r="C3591" s="1" t="s">
        <v>35</v>
      </c>
      <c r="D3591" s="1">
        <v>13</v>
      </c>
      <c r="E3591" s="1">
        <v>44</v>
      </c>
      <c r="F3591">
        <f t="shared" si="1221"/>
        <v>0</v>
      </c>
      <c r="G3591">
        <f t="shared" si="1222"/>
        <v>1</v>
      </c>
      <c r="H3591" s="4">
        <v>3.2</v>
      </c>
      <c r="I3591" s="4">
        <v>1.37037037037037</v>
      </c>
      <c r="L3591" s="18">
        <f t="shared" si="1223"/>
        <v>30</v>
      </c>
      <c r="M3591" s="18">
        <f t="shared" si="1224"/>
        <v>70</v>
      </c>
      <c r="N3591" s="18" t="e">
        <f t="shared" si="1225"/>
        <v>#DIV/0!</v>
      </c>
      <c r="O3591" s="18" t="e">
        <f t="shared" si="1226"/>
        <v>#DIV/0!</v>
      </c>
      <c r="P3591" s="4">
        <f t="shared" si="1227"/>
        <v>200912</v>
      </c>
      <c r="Q3591" s="23">
        <f t="shared" si="1228"/>
        <v>2.3351351351351357</v>
      </c>
      <c r="R3591" s="23">
        <f t="shared" si="1229"/>
        <v>-3.154545454545457</v>
      </c>
      <c r="S3591" s="22">
        <f t="shared" si="1230"/>
        <v>-0.81941031941032128</v>
      </c>
      <c r="T3591" s="5">
        <f t="shared" si="1231"/>
        <v>0.42824074074074059</v>
      </c>
      <c r="W3591" s="5">
        <f t="shared" si="1232"/>
        <v>-1</v>
      </c>
      <c r="X3591" s="4">
        <f t="shared" si="1233"/>
        <v>-1</v>
      </c>
      <c r="AE3591" s="4" t="e">
        <f t="shared" si="1234"/>
        <v>#DIV/0!</v>
      </c>
    </row>
    <row r="3592" spans="1:31" x14ac:dyDescent="0.25">
      <c r="A3592" s="9">
        <v>40153</v>
      </c>
      <c r="B3592" s="1" t="s">
        <v>56</v>
      </c>
      <c r="C3592" s="1" t="s">
        <v>47</v>
      </c>
      <c r="D3592" s="1">
        <v>23</v>
      </c>
      <c r="E3592" s="1">
        <v>18</v>
      </c>
      <c r="F3592">
        <f t="shared" si="1221"/>
        <v>1</v>
      </c>
      <c r="G3592">
        <f t="shared" si="1222"/>
        <v>0</v>
      </c>
      <c r="H3592" s="4">
        <v>2.0499999999999998</v>
      </c>
      <c r="I3592" s="4">
        <v>1.8</v>
      </c>
      <c r="L3592" s="18">
        <f t="shared" si="1223"/>
        <v>40</v>
      </c>
      <c r="M3592" s="18">
        <f t="shared" si="1224"/>
        <v>55</v>
      </c>
      <c r="N3592" s="18" t="e">
        <f t="shared" si="1225"/>
        <v>#DIV/0!</v>
      </c>
      <c r="O3592" s="18" t="e">
        <f t="shared" si="1226"/>
        <v>#DIV/0!</v>
      </c>
      <c r="P3592" s="4">
        <f t="shared" si="1227"/>
        <v>200912</v>
      </c>
      <c r="Q3592" s="23">
        <f t="shared" si="1228"/>
        <v>2.0499999999999998</v>
      </c>
      <c r="R3592" s="23">
        <f t="shared" si="1229"/>
        <v>-2.2023809523809526</v>
      </c>
      <c r="S3592" s="22">
        <f t="shared" si="1230"/>
        <v>-0.15238095238095273</v>
      </c>
      <c r="T3592" s="5">
        <f t="shared" si="1231"/>
        <v>0.87804878048780499</v>
      </c>
      <c r="W3592" s="5">
        <f t="shared" si="1232"/>
        <v>1.0499999999999998</v>
      </c>
      <c r="X3592" s="4">
        <f t="shared" si="1233"/>
        <v>-1</v>
      </c>
      <c r="AE3592" s="4" t="e">
        <f t="shared" si="1234"/>
        <v>#DIV/0!</v>
      </c>
    </row>
    <row r="3593" spans="1:31" x14ac:dyDescent="0.25">
      <c r="A3593" s="9">
        <v>40153</v>
      </c>
      <c r="B3593" s="1" t="s">
        <v>36</v>
      </c>
      <c r="C3593" s="1" t="s">
        <v>50</v>
      </c>
      <c r="D3593" s="1">
        <v>27</v>
      </c>
      <c r="E3593" s="1">
        <v>17</v>
      </c>
      <c r="F3593">
        <f t="shared" si="1221"/>
        <v>1</v>
      </c>
      <c r="G3593">
        <f t="shared" si="1222"/>
        <v>0</v>
      </c>
      <c r="H3593" s="4">
        <v>1.4</v>
      </c>
      <c r="I3593" s="4">
        <v>3.1</v>
      </c>
      <c r="L3593" s="18">
        <f t="shared" si="1223"/>
        <v>70</v>
      </c>
      <c r="M3593" s="18">
        <f t="shared" si="1224"/>
        <v>30</v>
      </c>
      <c r="N3593" s="18" t="e">
        <f t="shared" si="1225"/>
        <v>#DIV/0!</v>
      </c>
      <c r="O3593" s="18" t="e">
        <f t="shared" si="1226"/>
        <v>#DIV/0!</v>
      </c>
      <c r="P3593" s="4">
        <f t="shared" si="1227"/>
        <v>200912</v>
      </c>
      <c r="Q3593" s="23">
        <f t="shared" si="1228"/>
        <v>1.4</v>
      </c>
      <c r="R3593" s="23">
        <f t="shared" si="1229"/>
        <v>-2.9761904761904767</v>
      </c>
      <c r="S3593" s="22">
        <f t="shared" si="1230"/>
        <v>-1.5761904761904768</v>
      </c>
      <c r="T3593" s="5">
        <f t="shared" si="1231"/>
        <v>2.2142857142857144</v>
      </c>
      <c r="W3593" s="5">
        <f t="shared" si="1232"/>
        <v>0.39999999999999991</v>
      </c>
      <c r="X3593" s="4">
        <f t="shared" si="1233"/>
        <v>-1</v>
      </c>
      <c r="AE3593" s="4" t="e">
        <f t="shared" si="1234"/>
        <v>#DIV/0!</v>
      </c>
    </row>
    <row r="3594" spans="1:31" x14ac:dyDescent="0.25">
      <c r="A3594" s="9">
        <v>40153</v>
      </c>
      <c r="B3594" s="1" t="s">
        <v>58</v>
      </c>
      <c r="C3594" s="1" t="s">
        <v>64</v>
      </c>
      <c r="D3594" s="1">
        <v>23</v>
      </c>
      <c r="E3594" s="1">
        <v>30</v>
      </c>
      <c r="F3594">
        <f t="shared" si="1221"/>
        <v>0</v>
      </c>
      <c r="G3594">
        <f t="shared" si="1222"/>
        <v>1</v>
      </c>
      <c r="H3594" s="4">
        <v>7</v>
      </c>
      <c r="I3594" s="4">
        <v>1.1176470588235299</v>
      </c>
      <c r="L3594" s="18">
        <f t="shared" si="1223"/>
        <v>10</v>
      </c>
      <c r="M3594" s="18">
        <f t="shared" si="1224"/>
        <v>85</v>
      </c>
      <c r="N3594" s="18" t="e">
        <f t="shared" si="1225"/>
        <v>#DIV/0!</v>
      </c>
      <c r="O3594" s="18" t="e">
        <f t="shared" si="1226"/>
        <v>#DIV/0!</v>
      </c>
      <c r="P3594" s="4">
        <f t="shared" si="1227"/>
        <v>200912</v>
      </c>
      <c r="Q3594" s="23">
        <f t="shared" si="1228"/>
        <v>6.2631578947368398</v>
      </c>
      <c r="R3594" s="23">
        <f t="shared" si="1229"/>
        <v>-8.6666666666666323</v>
      </c>
      <c r="S3594" s="22">
        <f t="shared" si="1230"/>
        <v>-2.4035087719297925</v>
      </c>
      <c r="T3594" s="5">
        <f t="shared" si="1231"/>
        <v>0.15966386554621856</v>
      </c>
      <c r="W3594" s="5">
        <f t="shared" si="1232"/>
        <v>-1</v>
      </c>
      <c r="X3594" s="4">
        <f t="shared" si="1233"/>
        <v>-1</v>
      </c>
      <c r="AE3594" s="4" t="e">
        <f t="shared" si="1234"/>
        <v>#DIV/0!</v>
      </c>
    </row>
    <row r="3595" spans="1:31" x14ac:dyDescent="0.25">
      <c r="A3595" s="9">
        <v>40153</v>
      </c>
      <c r="B3595" s="1" t="s">
        <v>44</v>
      </c>
      <c r="C3595" s="1" t="s">
        <v>33</v>
      </c>
      <c r="D3595" s="1">
        <v>23</v>
      </c>
      <c r="E3595" s="1">
        <v>13</v>
      </c>
      <c r="F3595">
        <f t="shared" si="1221"/>
        <v>1</v>
      </c>
      <c r="G3595">
        <f t="shared" si="1222"/>
        <v>0</v>
      </c>
      <c r="H3595" s="4">
        <v>1.125</v>
      </c>
      <c r="I3595" s="4">
        <v>7</v>
      </c>
      <c r="L3595" s="18">
        <f t="shared" si="1223"/>
        <v>80</v>
      </c>
      <c r="M3595" s="18">
        <f t="shared" si="1224"/>
        <v>10</v>
      </c>
      <c r="N3595" s="18" t="e">
        <f t="shared" si="1225"/>
        <v>#DIV/0!</v>
      </c>
      <c r="O3595" s="18" t="e">
        <f t="shared" si="1226"/>
        <v>#DIV/0!</v>
      </c>
      <c r="P3595" s="4">
        <f t="shared" si="1227"/>
        <v>200912</v>
      </c>
      <c r="Q3595" s="23">
        <f t="shared" si="1228"/>
        <v>1.125</v>
      </c>
      <c r="R3595" s="23">
        <f t="shared" si="1229"/>
        <v>-8.1666666666666661</v>
      </c>
      <c r="S3595" s="22">
        <f t="shared" si="1230"/>
        <v>-7.0416666666666661</v>
      </c>
      <c r="T3595" s="5">
        <f t="shared" si="1231"/>
        <v>6.2222222222222223</v>
      </c>
      <c r="W3595" s="5">
        <f t="shared" si="1232"/>
        <v>0.125</v>
      </c>
      <c r="X3595" s="4">
        <f t="shared" si="1233"/>
        <v>-1</v>
      </c>
      <c r="AE3595" s="4" t="e">
        <f t="shared" si="1234"/>
        <v>#DIV/0!</v>
      </c>
    </row>
    <row r="3596" spans="1:31" x14ac:dyDescent="0.25">
      <c r="A3596" s="9">
        <v>40153</v>
      </c>
      <c r="B3596" s="1" t="s">
        <v>45</v>
      </c>
      <c r="C3596" s="1" t="s">
        <v>59</v>
      </c>
      <c r="D3596" s="1">
        <v>17</v>
      </c>
      <c r="E3596" s="1">
        <v>9</v>
      </c>
      <c r="F3596">
        <f t="shared" si="1221"/>
        <v>1</v>
      </c>
      <c r="G3596">
        <f t="shared" si="1222"/>
        <v>0</v>
      </c>
      <c r="H3596" s="4">
        <v>1.2173913043478299</v>
      </c>
      <c r="I3596" s="4">
        <v>4.5999999999999996</v>
      </c>
      <c r="L3596" s="18">
        <f t="shared" si="1223"/>
        <v>80</v>
      </c>
      <c r="M3596" s="18">
        <f t="shared" si="1224"/>
        <v>20</v>
      </c>
      <c r="N3596" s="18" t="e">
        <f t="shared" si="1225"/>
        <v>#DIV/0!</v>
      </c>
      <c r="O3596" s="18" t="e">
        <f t="shared" si="1226"/>
        <v>#DIV/0!</v>
      </c>
      <c r="P3596" s="4">
        <f t="shared" si="1227"/>
        <v>200912</v>
      </c>
      <c r="Q3596" s="23">
        <f t="shared" si="1228"/>
        <v>1.2173913043478299</v>
      </c>
      <c r="R3596" s="23">
        <f t="shared" si="1229"/>
        <v>-4.8777777777776965</v>
      </c>
      <c r="S3596" s="22">
        <f t="shared" si="1230"/>
        <v>-3.6603864734298668</v>
      </c>
      <c r="T3596" s="5">
        <f t="shared" si="1231"/>
        <v>3.7785714285714165</v>
      </c>
      <c r="W3596" s="5">
        <f t="shared" si="1232"/>
        <v>0.21739130434782994</v>
      </c>
      <c r="X3596" s="4">
        <f t="shared" si="1233"/>
        <v>-1</v>
      </c>
      <c r="AE3596" s="4" t="e">
        <f t="shared" si="1234"/>
        <v>#DIV/0!</v>
      </c>
    </row>
    <row r="3597" spans="1:31" x14ac:dyDescent="0.25">
      <c r="A3597" s="9">
        <v>40153</v>
      </c>
      <c r="B3597" s="1" t="s">
        <v>40</v>
      </c>
      <c r="C3597" s="1" t="s">
        <v>39</v>
      </c>
      <c r="D3597" s="1">
        <v>16</v>
      </c>
      <c r="E3597" s="1">
        <v>6</v>
      </c>
      <c r="F3597">
        <f t="shared" si="1221"/>
        <v>1</v>
      </c>
      <c r="G3597">
        <f t="shared" si="1222"/>
        <v>0</v>
      </c>
      <c r="H3597" s="4">
        <v>1.5</v>
      </c>
      <c r="I3597" s="4">
        <v>2.7</v>
      </c>
      <c r="L3597" s="18">
        <f t="shared" si="1223"/>
        <v>60</v>
      </c>
      <c r="M3597" s="18">
        <f t="shared" si="1224"/>
        <v>35</v>
      </c>
      <c r="N3597" s="18" t="e">
        <f t="shared" si="1225"/>
        <v>#DIV/0!</v>
      </c>
      <c r="O3597" s="18" t="e">
        <f t="shared" si="1226"/>
        <v>#DIV/0!</v>
      </c>
      <c r="P3597" s="4">
        <f t="shared" si="1227"/>
        <v>200912</v>
      </c>
      <c r="Q3597" s="23">
        <f t="shared" si="1228"/>
        <v>1.5</v>
      </c>
      <c r="R3597" s="23">
        <f t="shared" si="1229"/>
        <v>-2.5882352941176467</v>
      </c>
      <c r="S3597" s="22">
        <f t="shared" si="1230"/>
        <v>-1.0882352941176467</v>
      </c>
      <c r="T3597" s="5">
        <f t="shared" si="1231"/>
        <v>1.8</v>
      </c>
      <c r="W3597" s="5">
        <f t="shared" si="1232"/>
        <v>0.5</v>
      </c>
      <c r="X3597" s="4">
        <f t="shared" si="1233"/>
        <v>-1</v>
      </c>
      <c r="AE3597" s="4" t="e">
        <f t="shared" si="1234"/>
        <v>#DIV/0!</v>
      </c>
    </row>
    <row r="3598" spans="1:31" x14ac:dyDescent="0.25">
      <c r="A3598" s="9">
        <v>40153</v>
      </c>
      <c r="B3598" s="1" t="s">
        <v>41</v>
      </c>
      <c r="C3598" s="1" t="s">
        <v>55</v>
      </c>
      <c r="D3598" s="1">
        <v>7</v>
      </c>
      <c r="E3598" s="1">
        <v>34</v>
      </c>
      <c r="F3598">
        <f t="shared" si="1221"/>
        <v>0</v>
      </c>
      <c r="G3598">
        <f t="shared" si="1222"/>
        <v>1</v>
      </c>
      <c r="H3598" s="4">
        <v>2.85</v>
      </c>
      <c r="I3598" s="4">
        <v>1.44444444444444</v>
      </c>
      <c r="L3598" s="18">
        <f t="shared" si="1223"/>
        <v>30</v>
      </c>
      <c r="M3598" s="18">
        <f t="shared" si="1224"/>
        <v>65</v>
      </c>
      <c r="N3598" s="18" t="e">
        <f t="shared" si="1225"/>
        <v>#DIV/0!</v>
      </c>
      <c r="O3598" s="18" t="e">
        <f t="shared" si="1226"/>
        <v>#DIV/0!</v>
      </c>
      <c r="P3598" s="4">
        <f t="shared" si="1227"/>
        <v>200912</v>
      </c>
      <c r="Q3598" s="23">
        <f t="shared" si="1228"/>
        <v>1.9730769230769292</v>
      </c>
      <c r="R3598" s="23">
        <f t="shared" si="1229"/>
        <v>-2.790540540540563</v>
      </c>
      <c r="S3598" s="22">
        <f t="shared" si="1230"/>
        <v>-0.81746361746363383</v>
      </c>
      <c r="T3598" s="5">
        <f t="shared" si="1231"/>
        <v>0.5068226120857684</v>
      </c>
      <c r="W3598" s="5">
        <f t="shared" si="1232"/>
        <v>-1</v>
      </c>
      <c r="X3598" s="4">
        <f t="shared" si="1233"/>
        <v>-1</v>
      </c>
      <c r="AE3598" s="4" t="e">
        <f t="shared" si="1234"/>
        <v>#DIV/0!</v>
      </c>
    </row>
    <row r="3599" spans="1:31" x14ac:dyDescent="0.25">
      <c r="A3599" s="9">
        <v>40153</v>
      </c>
      <c r="B3599" s="1" t="s">
        <v>63</v>
      </c>
      <c r="C3599" s="1" t="s">
        <v>60</v>
      </c>
      <c r="D3599" s="1">
        <v>30</v>
      </c>
      <c r="E3599" s="1">
        <v>17</v>
      </c>
      <c r="F3599">
        <f t="shared" si="1221"/>
        <v>1</v>
      </c>
      <c r="G3599">
        <f t="shared" si="1222"/>
        <v>0</v>
      </c>
      <c r="H3599" s="4">
        <v>2.6</v>
      </c>
      <c r="I3599" s="4">
        <v>1.55555555555556</v>
      </c>
      <c r="L3599" s="18">
        <f t="shared" si="1223"/>
        <v>30</v>
      </c>
      <c r="M3599" s="18">
        <f t="shared" si="1224"/>
        <v>60</v>
      </c>
      <c r="N3599" s="18" t="e">
        <f t="shared" si="1225"/>
        <v>#DIV/0!</v>
      </c>
      <c r="O3599" s="18" t="e">
        <f t="shared" si="1226"/>
        <v>#DIV/0!</v>
      </c>
      <c r="P3599" s="4">
        <f t="shared" si="1227"/>
        <v>200912</v>
      </c>
      <c r="Q3599" s="23">
        <f t="shared" si="1228"/>
        <v>2.6</v>
      </c>
      <c r="R3599" s="23">
        <f t="shared" si="1229"/>
        <v>-2.4249999999999856</v>
      </c>
      <c r="S3599" s="22">
        <f t="shared" si="1230"/>
        <v>0.17500000000001448</v>
      </c>
      <c r="T3599" s="5">
        <f t="shared" si="1231"/>
        <v>0.59829059829059994</v>
      </c>
      <c r="W3599" s="5">
        <f t="shared" si="1232"/>
        <v>1.6</v>
      </c>
      <c r="X3599" s="4">
        <f t="shared" si="1233"/>
        <v>-1</v>
      </c>
      <c r="AE3599" s="4" t="e">
        <f t="shared" si="1234"/>
        <v>#DIV/0!</v>
      </c>
    </row>
    <row r="3600" spans="1:31" x14ac:dyDescent="0.25">
      <c r="A3600" s="9">
        <v>40150</v>
      </c>
      <c r="B3600" s="1" t="s">
        <v>46</v>
      </c>
      <c r="C3600" s="1" t="s">
        <v>53</v>
      </c>
      <c r="D3600" s="1">
        <v>13</v>
      </c>
      <c r="E3600" s="1">
        <v>19</v>
      </c>
      <c r="F3600">
        <f t="shared" si="1221"/>
        <v>0</v>
      </c>
      <c r="G3600">
        <f t="shared" si="1222"/>
        <v>1</v>
      </c>
      <c r="H3600" s="4">
        <v>2.7</v>
      </c>
      <c r="I3600" s="4">
        <v>1.5263157894736801</v>
      </c>
      <c r="L3600" s="18">
        <f t="shared" si="1223"/>
        <v>30</v>
      </c>
      <c r="M3600" s="18">
        <f t="shared" si="1224"/>
        <v>65</v>
      </c>
      <c r="N3600" s="18" t="e">
        <f t="shared" si="1225"/>
        <v>#DIV/0!</v>
      </c>
      <c r="O3600" s="18" t="e">
        <f t="shared" si="1226"/>
        <v>#DIV/0!</v>
      </c>
      <c r="P3600" s="4">
        <f t="shared" si="1227"/>
        <v>200912</v>
      </c>
      <c r="Q3600" s="23">
        <f t="shared" si="1228"/>
        <v>1.7689655172413843</v>
      </c>
      <c r="R3600" s="23">
        <f t="shared" si="1229"/>
        <v>-2.4882352941176622</v>
      </c>
      <c r="S3600" s="22">
        <f t="shared" si="1230"/>
        <v>-0.71926977687627791</v>
      </c>
      <c r="T3600" s="5">
        <f t="shared" si="1231"/>
        <v>0.56530214424951108</v>
      </c>
      <c r="W3600" s="5">
        <f t="shared" si="1232"/>
        <v>-1</v>
      </c>
      <c r="X3600" s="4">
        <f t="shared" si="1233"/>
        <v>-1</v>
      </c>
      <c r="AE3600" s="4" t="e">
        <f t="shared" si="1234"/>
        <v>#DIV/0!</v>
      </c>
    </row>
    <row r="3601" spans="1:31" x14ac:dyDescent="0.25">
      <c r="A3601" s="9">
        <v>40147</v>
      </c>
      <c r="B3601" s="1" t="s">
        <v>42</v>
      </c>
      <c r="C3601" s="1" t="s">
        <v>52</v>
      </c>
      <c r="D3601" s="1">
        <v>38</v>
      </c>
      <c r="E3601" s="1">
        <v>17</v>
      </c>
      <c r="F3601">
        <f t="shared" si="1221"/>
        <v>1</v>
      </c>
      <c r="G3601">
        <f t="shared" si="1222"/>
        <v>0</v>
      </c>
      <c r="H3601" s="4">
        <v>1.7692307692307701</v>
      </c>
      <c r="I3601" s="4">
        <v>2.1</v>
      </c>
      <c r="L3601" s="18">
        <f t="shared" si="1223"/>
        <v>50</v>
      </c>
      <c r="M3601" s="18">
        <f t="shared" si="1224"/>
        <v>45</v>
      </c>
      <c r="N3601" s="18" t="e">
        <f t="shared" si="1225"/>
        <v>#DIV/0!</v>
      </c>
      <c r="O3601" s="18" t="e">
        <f t="shared" si="1226"/>
        <v>#DIV/0!</v>
      </c>
      <c r="P3601" s="4">
        <f t="shared" si="1227"/>
        <v>200911</v>
      </c>
      <c r="Q3601" s="23">
        <f t="shared" si="1228"/>
        <v>1.7692307692307701</v>
      </c>
      <c r="R3601" s="23">
        <f t="shared" si="1229"/>
        <v>-2.2090909090909077</v>
      </c>
      <c r="S3601" s="22">
        <f t="shared" si="1230"/>
        <v>-0.43986013986013761</v>
      </c>
      <c r="T3601" s="5">
        <f t="shared" si="1231"/>
        <v>1.18695652173913</v>
      </c>
      <c r="W3601" s="5">
        <f t="shared" si="1232"/>
        <v>0.76923076923077005</v>
      </c>
      <c r="X3601" s="4">
        <f t="shared" si="1233"/>
        <v>-1</v>
      </c>
      <c r="AE3601" s="4" t="e">
        <f t="shared" si="1234"/>
        <v>#DIV/0!</v>
      </c>
    </row>
    <row r="3602" spans="1:31" x14ac:dyDescent="0.25">
      <c r="A3602" s="9">
        <v>40146</v>
      </c>
      <c r="B3602" s="1" t="s">
        <v>50</v>
      </c>
      <c r="C3602" s="1" t="s">
        <v>63</v>
      </c>
      <c r="D3602" s="1">
        <v>20</v>
      </c>
      <c r="E3602" s="1">
        <v>17</v>
      </c>
      <c r="F3602">
        <f t="shared" si="1221"/>
        <v>1</v>
      </c>
      <c r="G3602">
        <f t="shared" si="1222"/>
        <v>0</v>
      </c>
      <c r="H3602" s="4">
        <v>1.5263157894736801</v>
      </c>
      <c r="I3602" s="4">
        <v>2.65</v>
      </c>
      <c r="L3602" s="18">
        <f t="shared" si="1223"/>
        <v>60</v>
      </c>
      <c r="M3602" s="18">
        <f t="shared" si="1224"/>
        <v>35</v>
      </c>
      <c r="N3602" s="18" t="e">
        <f t="shared" si="1225"/>
        <v>#DIV/0!</v>
      </c>
      <c r="O3602" s="18" t="e">
        <f t="shared" si="1226"/>
        <v>#DIV/0!</v>
      </c>
      <c r="P3602" s="4">
        <f t="shared" si="1227"/>
        <v>200911</v>
      </c>
      <c r="Q3602" s="23">
        <f t="shared" si="1228"/>
        <v>1.5263157894736801</v>
      </c>
      <c r="R3602" s="23">
        <f t="shared" si="1229"/>
        <v>-2.506060606060621</v>
      </c>
      <c r="S3602" s="22">
        <f t="shared" si="1230"/>
        <v>-0.9797448165869409</v>
      </c>
      <c r="T3602" s="5">
        <f t="shared" si="1231"/>
        <v>1.7362068965517288</v>
      </c>
      <c r="W3602" s="5">
        <f t="shared" si="1232"/>
        <v>0.52631578947368007</v>
      </c>
      <c r="X3602" s="4">
        <f t="shared" si="1233"/>
        <v>-1</v>
      </c>
      <c r="AE3602" s="4" t="e">
        <f t="shared" si="1234"/>
        <v>#DIV/0!</v>
      </c>
    </row>
    <row r="3603" spans="1:31" x14ac:dyDescent="0.25">
      <c r="A3603" s="9">
        <v>40146</v>
      </c>
      <c r="B3603" s="1" t="s">
        <v>59</v>
      </c>
      <c r="C3603" s="1" t="s">
        <v>61</v>
      </c>
      <c r="D3603" s="1">
        <v>17</v>
      </c>
      <c r="E3603" s="1">
        <v>27</v>
      </c>
      <c r="F3603">
        <f t="shared" si="1221"/>
        <v>0</v>
      </c>
      <c r="G3603">
        <f t="shared" si="1222"/>
        <v>1</v>
      </c>
      <c r="H3603" s="4">
        <v>2.7</v>
      </c>
      <c r="I3603" s="4">
        <v>1.5</v>
      </c>
      <c r="L3603" s="18">
        <f t="shared" si="1223"/>
        <v>30</v>
      </c>
      <c r="M3603" s="18">
        <f t="shared" si="1224"/>
        <v>65</v>
      </c>
      <c r="N3603" s="18" t="e">
        <f t="shared" si="1225"/>
        <v>#DIV/0!</v>
      </c>
      <c r="O3603" s="18" t="e">
        <f t="shared" si="1226"/>
        <v>#DIV/0!</v>
      </c>
      <c r="P3603" s="4">
        <f t="shared" si="1227"/>
        <v>200911</v>
      </c>
      <c r="Q3603" s="23">
        <f t="shared" si="1228"/>
        <v>1.8</v>
      </c>
      <c r="R3603" s="23">
        <f t="shared" si="1229"/>
        <v>-2.5882352941176467</v>
      </c>
      <c r="S3603" s="22">
        <f t="shared" si="1230"/>
        <v>-0.7882352941176467</v>
      </c>
      <c r="T3603" s="5">
        <f t="shared" si="1231"/>
        <v>0.55555555555555547</v>
      </c>
      <c r="W3603" s="5">
        <f t="shared" si="1232"/>
        <v>-1</v>
      </c>
      <c r="X3603" s="4">
        <f t="shared" si="1233"/>
        <v>-1</v>
      </c>
      <c r="AE3603" s="4" t="e">
        <f t="shared" si="1234"/>
        <v>#DIV/0!</v>
      </c>
    </row>
    <row r="3604" spans="1:31" x14ac:dyDescent="0.25">
      <c r="A3604" s="9">
        <v>40146</v>
      </c>
      <c r="B3604" s="1" t="s">
        <v>38</v>
      </c>
      <c r="C3604" s="1" t="s">
        <v>56</v>
      </c>
      <c r="D3604" s="1">
        <v>20</v>
      </c>
      <c r="E3604" s="1">
        <v>3</v>
      </c>
      <c r="F3604">
        <f t="shared" si="1221"/>
        <v>1</v>
      </c>
      <c r="G3604">
        <f t="shared" si="1222"/>
        <v>0</v>
      </c>
      <c r="H3604" s="4">
        <v>1.5714285714285698</v>
      </c>
      <c r="I3604" s="4">
        <v>2.5499999999999998</v>
      </c>
      <c r="L3604" s="18">
        <f t="shared" si="1223"/>
        <v>60</v>
      </c>
      <c r="M3604" s="18">
        <f t="shared" si="1224"/>
        <v>35</v>
      </c>
      <c r="N3604" s="18" t="e">
        <f t="shared" si="1225"/>
        <v>#DIV/0!</v>
      </c>
      <c r="O3604" s="18" t="e">
        <f t="shared" si="1226"/>
        <v>#DIV/0!</v>
      </c>
      <c r="P3604" s="4">
        <f t="shared" si="1227"/>
        <v>200911</v>
      </c>
      <c r="Q3604" s="23">
        <f t="shared" si="1228"/>
        <v>1.5714285714285698</v>
      </c>
      <c r="R3604" s="23">
        <f t="shared" si="1229"/>
        <v>-2.3951612903225854</v>
      </c>
      <c r="S3604" s="22">
        <f t="shared" si="1230"/>
        <v>-0.82373271889401556</v>
      </c>
      <c r="T3604" s="5">
        <f t="shared" si="1231"/>
        <v>1.6227272727272744</v>
      </c>
      <c r="W3604" s="5">
        <f t="shared" si="1232"/>
        <v>0.57142857142856984</v>
      </c>
      <c r="X3604" s="4">
        <f t="shared" si="1233"/>
        <v>-1</v>
      </c>
      <c r="AE3604" s="4" t="e">
        <f t="shared" si="1234"/>
        <v>#DIV/0!</v>
      </c>
    </row>
    <row r="3605" spans="1:31" x14ac:dyDescent="0.25">
      <c r="A3605" s="9">
        <v>40146</v>
      </c>
      <c r="B3605" s="1" t="s">
        <v>64</v>
      </c>
      <c r="C3605" s="1" t="s">
        <v>49</v>
      </c>
      <c r="D3605" s="1">
        <v>43</v>
      </c>
      <c r="E3605" s="1">
        <v>14</v>
      </c>
      <c r="F3605">
        <f t="shared" si="1221"/>
        <v>1</v>
      </c>
      <c r="G3605">
        <f t="shared" si="1222"/>
        <v>0</v>
      </c>
      <c r="H3605" s="4">
        <v>1.12903225806452</v>
      </c>
      <c r="I3605" s="4">
        <v>6.5</v>
      </c>
      <c r="L3605" s="18">
        <f t="shared" si="1223"/>
        <v>80</v>
      </c>
      <c r="M3605" s="18">
        <f t="shared" si="1224"/>
        <v>15</v>
      </c>
      <c r="N3605" s="18" t="e">
        <f t="shared" si="1225"/>
        <v>#DIV/0!</v>
      </c>
      <c r="O3605" s="18" t="e">
        <f t="shared" si="1226"/>
        <v>#DIV/0!</v>
      </c>
      <c r="P3605" s="4">
        <f t="shared" si="1227"/>
        <v>200911</v>
      </c>
      <c r="Q3605" s="23">
        <f t="shared" si="1228"/>
        <v>1.12903225806452</v>
      </c>
      <c r="R3605" s="23">
        <f t="shared" si="1229"/>
        <v>-7.9318181818179481</v>
      </c>
      <c r="S3605" s="22">
        <f t="shared" si="1230"/>
        <v>-6.8027859237534276</v>
      </c>
      <c r="T3605" s="5">
        <f t="shared" si="1231"/>
        <v>5.7571428571428376</v>
      </c>
      <c r="W3605" s="5">
        <f t="shared" si="1232"/>
        <v>0.12903225806452001</v>
      </c>
      <c r="X3605" s="4">
        <f t="shared" si="1233"/>
        <v>-1</v>
      </c>
      <c r="AE3605" s="4" t="e">
        <f t="shared" si="1234"/>
        <v>#DIV/0!</v>
      </c>
    </row>
    <row r="3606" spans="1:31" x14ac:dyDescent="0.25">
      <c r="A3606" s="9">
        <v>40146</v>
      </c>
      <c r="B3606" s="1" t="s">
        <v>55</v>
      </c>
      <c r="C3606" s="1" t="s">
        <v>48</v>
      </c>
      <c r="D3606" s="1">
        <v>27</v>
      </c>
      <c r="E3606" s="1">
        <v>24</v>
      </c>
      <c r="F3606">
        <f t="shared" si="1221"/>
        <v>1</v>
      </c>
      <c r="G3606">
        <f t="shared" si="1222"/>
        <v>0</v>
      </c>
      <c r="H3606" s="4">
        <v>1.19047619047619</v>
      </c>
      <c r="I3606" s="4">
        <v>5</v>
      </c>
      <c r="L3606" s="18">
        <f t="shared" si="1223"/>
        <v>80</v>
      </c>
      <c r="M3606" s="18">
        <f t="shared" si="1224"/>
        <v>20</v>
      </c>
      <c r="N3606" s="18" t="e">
        <f t="shared" si="1225"/>
        <v>#DIV/0!</v>
      </c>
      <c r="O3606" s="18" t="e">
        <f t="shared" si="1226"/>
        <v>#DIV/0!</v>
      </c>
      <c r="P3606" s="4">
        <f t="shared" si="1227"/>
        <v>200911</v>
      </c>
      <c r="Q3606" s="23">
        <f t="shared" si="1228"/>
        <v>1.19047619047619</v>
      </c>
      <c r="R3606" s="23">
        <f t="shared" si="1229"/>
        <v>-5.5000000000000124</v>
      </c>
      <c r="S3606" s="22">
        <f t="shared" si="1230"/>
        <v>-4.3095238095238226</v>
      </c>
      <c r="T3606" s="5">
        <f t="shared" si="1231"/>
        <v>4.200000000000002</v>
      </c>
      <c r="W3606" s="5">
        <f t="shared" si="1232"/>
        <v>0.19047619047619002</v>
      </c>
      <c r="X3606" s="4">
        <f t="shared" si="1233"/>
        <v>-1</v>
      </c>
      <c r="AE3606" s="4" t="e">
        <f t="shared" si="1234"/>
        <v>#DIV/0!</v>
      </c>
    </row>
    <row r="3607" spans="1:31" x14ac:dyDescent="0.25">
      <c r="A3607" s="9">
        <v>40146</v>
      </c>
      <c r="B3607" s="1" t="s">
        <v>53</v>
      </c>
      <c r="C3607" s="1" t="s">
        <v>40</v>
      </c>
      <c r="D3607" s="1">
        <v>17</v>
      </c>
      <c r="E3607" s="1">
        <v>6</v>
      </c>
      <c r="F3607">
        <f t="shared" si="1221"/>
        <v>1</v>
      </c>
      <c r="G3607">
        <f t="shared" si="1222"/>
        <v>0</v>
      </c>
      <c r="H3607" s="4">
        <v>1.55555555555556</v>
      </c>
      <c r="I3607" s="4">
        <v>2.6</v>
      </c>
      <c r="L3607" s="18">
        <f t="shared" si="1223"/>
        <v>60</v>
      </c>
      <c r="M3607" s="18">
        <f t="shared" si="1224"/>
        <v>35</v>
      </c>
      <c r="N3607" s="18" t="e">
        <f t="shared" si="1225"/>
        <v>#DIV/0!</v>
      </c>
      <c r="O3607" s="18" t="e">
        <f t="shared" si="1226"/>
        <v>#DIV/0!</v>
      </c>
      <c r="P3607" s="4">
        <f t="shared" si="1227"/>
        <v>200911</v>
      </c>
      <c r="Q3607" s="23">
        <f t="shared" si="1228"/>
        <v>1.55555555555556</v>
      </c>
      <c r="R3607" s="23">
        <f t="shared" si="1229"/>
        <v>-2.4249999999999856</v>
      </c>
      <c r="S3607" s="22">
        <f t="shared" si="1230"/>
        <v>-0.86944444444442559</v>
      </c>
      <c r="T3607" s="5">
        <f t="shared" si="1231"/>
        <v>1.6714285714285666</v>
      </c>
      <c r="W3607" s="5">
        <f t="shared" si="1232"/>
        <v>0.55555555555556002</v>
      </c>
      <c r="X3607" s="4">
        <f t="shared" si="1233"/>
        <v>-1</v>
      </c>
      <c r="AE3607" s="4" t="e">
        <f t="shared" si="1234"/>
        <v>#DIV/0!</v>
      </c>
    </row>
    <row r="3608" spans="1:31" x14ac:dyDescent="0.25">
      <c r="A3608" s="9">
        <v>40146</v>
      </c>
      <c r="B3608" s="1" t="s">
        <v>60</v>
      </c>
      <c r="C3608" s="1" t="s">
        <v>45</v>
      </c>
      <c r="D3608" s="1">
        <v>36</v>
      </c>
      <c r="E3608" s="1">
        <v>10</v>
      </c>
      <c r="F3608">
        <f t="shared" si="1221"/>
        <v>1</v>
      </c>
      <c r="G3608">
        <f t="shared" si="1222"/>
        <v>0</v>
      </c>
      <c r="H3608" s="4">
        <v>1.1666666666666701</v>
      </c>
      <c r="I3608" s="4">
        <v>5.25</v>
      </c>
      <c r="L3608" s="18">
        <f t="shared" si="1223"/>
        <v>80</v>
      </c>
      <c r="M3608" s="18">
        <f t="shared" si="1224"/>
        <v>15</v>
      </c>
      <c r="N3608" s="18" t="e">
        <f t="shared" si="1225"/>
        <v>#DIV/0!</v>
      </c>
      <c r="O3608" s="18" t="e">
        <f t="shared" si="1226"/>
        <v>#DIV/0!</v>
      </c>
      <c r="P3608" s="4">
        <f t="shared" si="1227"/>
        <v>200911</v>
      </c>
      <c r="Q3608" s="23">
        <f t="shared" si="1228"/>
        <v>1.1666666666666701</v>
      </c>
      <c r="R3608" s="23">
        <f t="shared" si="1229"/>
        <v>-6.2352941176469363</v>
      </c>
      <c r="S3608" s="22">
        <f t="shared" si="1230"/>
        <v>-5.0686274509802658</v>
      </c>
      <c r="T3608" s="5">
        <f t="shared" si="1231"/>
        <v>4.4999999999999867</v>
      </c>
      <c r="W3608" s="5">
        <f t="shared" si="1232"/>
        <v>0.16666666666667007</v>
      </c>
      <c r="X3608" s="4">
        <f t="shared" si="1233"/>
        <v>-1</v>
      </c>
      <c r="AE3608" s="4" t="e">
        <f t="shared" si="1234"/>
        <v>#DIV/0!</v>
      </c>
    </row>
    <row r="3609" spans="1:31" x14ac:dyDescent="0.25">
      <c r="A3609" s="9">
        <v>40146</v>
      </c>
      <c r="B3609" s="1" t="s">
        <v>47</v>
      </c>
      <c r="C3609" s="1" t="s">
        <v>36</v>
      </c>
      <c r="D3609" s="1">
        <v>27</v>
      </c>
      <c r="E3609" s="1">
        <v>35</v>
      </c>
      <c r="F3609">
        <f t="shared" si="1221"/>
        <v>0</v>
      </c>
      <c r="G3609">
        <f t="shared" si="1222"/>
        <v>1</v>
      </c>
      <c r="H3609" s="4">
        <v>2.35</v>
      </c>
      <c r="I3609" s="4">
        <v>1.6451612903225801</v>
      </c>
      <c r="L3609" s="18">
        <f t="shared" si="1223"/>
        <v>40</v>
      </c>
      <c r="M3609" s="18">
        <f t="shared" si="1224"/>
        <v>60</v>
      </c>
      <c r="N3609" s="18" t="e">
        <f t="shared" si="1225"/>
        <v>#DIV/0!</v>
      </c>
      <c r="O3609" s="18" t="e">
        <f t="shared" si="1226"/>
        <v>#DIV/0!</v>
      </c>
      <c r="P3609" s="4">
        <f t="shared" si="1227"/>
        <v>200911</v>
      </c>
      <c r="Q3609" s="23">
        <f t="shared" si="1228"/>
        <v>1.4284313725490201</v>
      </c>
      <c r="R3609" s="23">
        <f t="shared" si="1229"/>
        <v>-2.2907407407407421</v>
      </c>
      <c r="S3609" s="22">
        <f t="shared" si="1230"/>
        <v>-0.86230936819172199</v>
      </c>
      <c r="T3609" s="5">
        <f t="shared" si="1231"/>
        <v>0.70006863417982124</v>
      </c>
      <c r="W3609" s="5">
        <f t="shared" si="1232"/>
        <v>-1</v>
      </c>
      <c r="X3609" s="4">
        <f t="shared" si="1233"/>
        <v>-1</v>
      </c>
      <c r="AE3609" s="4" t="e">
        <f t="shared" si="1234"/>
        <v>#DIV/0!</v>
      </c>
    </row>
    <row r="3610" spans="1:31" x14ac:dyDescent="0.25">
      <c r="A3610" s="9">
        <v>40146</v>
      </c>
      <c r="B3610" s="1" t="s">
        <v>44</v>
      </c>
      <c r="C3610" s="1" t="s">
        <v>58</v>
      </c>
      <c r="D3610" s="1">
        <v>16</v>
      </c>
      <c r="E3610" s="1">
        <v>7</v>
      </c>
      <c r="F3610">
        <f t="shared" si="1221"/>
        <v>1</v>
      </c>
      <c r="G3610">
        <f t="shared" si="1222"/>
        <v>0</v>
      </c>
      <c r="H3610" s="4">
        <v>1.13793103448276</v>
      </c>
      <c r="I3610" s="4">
        <v>6.25</v>
      </c>
      <c r="L3610" s="18">
        <f t="shared" si="1223"/>
        <v>80</v>
      </c>
      <c r="M3610" s="18">
        <f t="shared" si="1224"/>
        <v>15</v>
      </c>
      <c r="N3610" s="18" t="e">
        <f t="shared" si="1225"/>
        <v>#DIV/0!</v>
      </c>
      <c r="O3610" s="18" t="e">
        <f t="shared" si="1226"/>
        <v>#DIV/0!</v>
      </c>
      <c r="P3610" s="4">
        <f t="shared" si="1227"/>
        <v>200911</v>
      </c>
      <c r="Q3610" s="23">
        <f t="shared" si="1228"/>
        <v>1.13793103448276</v>
      </c>
      <c r="R3610" s="23">
        <f t="shared" si="1229"/>
        <v>-7.4404761904761179</v>
      </c>
      <c r="S3610" s="22">
        <f t="shared" si="1230"/>
        <v>-6.3025451559933581</v>
      </c>
      <c r="T3610" s="5">
        <f t="shared" si="1231"/>
        <v>5.492424242424236</v>
      </c>
      <c r="W3610" s="5">
        <f t="shared" si="1232"/>
        <v>0.13793103448276001</v>
      </c>
      <c r="X3610" s="4">
        <f t="shared" si="1233"/>
        <v>-1</v>
      </c>
      <c r="AE3610" s="4" t="e">
        <f t="shared" si="1234"/>
        <v>#DIV/0!</v>
      </c>
    </row>
    <row r="3611" spans="1:31" x14ac:dyDescent="0.25">
      <c r="A3611" s="9">
        <v>40146</v>
      </c>
      <c r="B3611" s="1" t="s">
        <v>46</v>
      </c>
      <c r="C3611" s="1" t="s">
        <v>51</v>
      </c>
      <c r="D3611" s="1">
        <v>31</v>
      </c>
      <c r="E3611" s="1">
        <v>14</v>
      </c>
      <c r="F3611">
        <f t="shared" si="1221"/>
        <v>1</v>
      </c>
      <c r="G3611">
        <f t="shared" si="1222"/>
        <v>0</v>
      </c>
      <c r="H3611" s="4">
        <v>2.7</v>
      </c>
      <c r="I3611" s="4">
        <v>1.5263157894736801</v>
      </c>
      <c r="L3611" s="18">
        <f t="shared" si="1223"/>
        <v>30</v>
      </c>
      <c r="M3611" s="18">
        <f t="shared" si="1224"/>
        <v>65</v>
      </c>
      <c r="N3611" s="18" t="e">
        <f t="shared" si="1225"/>
        <v>#DIV/0!</v>
      </c>
      <c r="O3611" s="18" t="e">
        <f t="shared" si="1226"/>
        <v>#DIV/0!</v>
      </c>
      <c r="P3611" s="4">
        <f t="shared" si="1227"/>
        <v>200911</v>
      </c>
      <c r="Q3611" s="23">
        <f t="shared" si="1228"/>
        <v>2.7</v>
      </c>
      <c r="R3611" s="23">
        <f t="shared" si="1229"/>
        <v>-2.4882352941176622</v>
      </c>
      <c r="S3611" s="22">
        <f t="shared" si="1230"/>
        <v>0.21176470588233798</v>
      </c>
      <c r="T3611" s="5">
        <f t="shared" si="1231"/>
        <v>0.56530214424951108</v>
      </c>
      <c r="W3611" s="5">
        <f t="shared" si="1232"/>
        <v>1.7000000000000002</v>
      </c>
      <c r="X3611" s="4">
        <f t="shared" si="1233"/>
        <v>-1</v>
      </c>
      <c r="AE3611" s="4" t="e">
        <f t="shared" si="1234"/>
        <v>#DIV/0!</v>
      </c>
    </row>
    <row r="3612" spans="1:31" x14ac:dyDescent="0.25">
      <c r="A3612" s="9">
        <v>40146</v>
      </c>
      <c r="B3612" s="1" t="s">
        <v>43</v>
      </c>
      <c r="C3612" s="1" t="s">
        <v>57</v>
      </c>
      <c r="D3612" s="1">
        <v>20</v>
      </c>
      <c r="E3612" s="1">
        <v>17</v>
      </c>
      <c r="F3612">
        <f t="shared" si="1221"/>
        <v>1</v>
      </c>
      <c r="G3612">
        <f t="shared" si="1222"/>
        <v>0</v>
      </c>
      <c r="H3612" s="4">
        <v>1.2777777777777799</v>
      </c>
      <c r="I3612" s="4">
        <v>3.8</v>
      </c>
      <c r="L3612" s="18">
        <f t="shared" si="1223"/>
        <v>70</v>
      </c>
      <c r="M3612" s="18">
        <f t="shared" si="1224"/>
        <v>25</v>
      </c>
      <c r="N3612" s="18" t="e">
        <f t="shared" si="1225"/>
        <v>#DIV/0!</v>
      </c>
      <c r="O3612" s="18" t="e">
        <f t="shared" si="1226"/>
        <v>#DIV/0!</v>
      </c>
      <c r="P3612" s="4">
        <f t="shared" si="1227"/>
        <v>200911</v>
      </c>
      <c r="Q3612" s="23">
        <f t="shared" si="1228"/>
        <v>1.2777777777777799</v>
      </c>
      <c r="R3612" s="23">
        <f t="shared" si="1229"/>
        <v>-3.9571428571428298</v>
      </c>
      <c r="S3612" s="22">
        <f t="shared" si="1230"/>
        <v>-2.6793650793650499</v>
      </c>
      <c r="T3612" s="5">
        <f t="shared" si="1231"/>
        <v>2.9739130434782557</v>
      </c>
      <c r="W3612" s="5">
        <f t="shared" si="1232"/>
        <v>0.2777777777777799</v>
      </c>
      <c r="X3612" s="4">
        <f t="shared" si="1233"/>
        <v>-1</v>
      </c>
      <c r="AE3612" s="4" t="e">
        <f t="shared" si="1234"/>
        <v>#DIV/0!</v>
      </c>
    </row>
    <row r="3613" spans="1:31" x14ac:dyDescent="0.25">
      <c r="A3613" s="9">
        <v>40146</v>
      </c>
      <c r="B3613" s="1" t="s">
        <v>41</v>
      </c>
      <c r="C3613" s="1" t="s">
        <v>39</v>
      </c>
      <c r="D3613" s="1">
        <v>20</v>
      </c>
      <c r="E3613" s="1">
        <v>17</v>
      </c>
      <c r="F3613">
        <f t="shared" si="1221"/>
        <v>1</v>
      </c>
      <c r="G3613">
        <f t="shared" si="1222"/>
        <v>0</v>
      </c>
      <c r="H3613" s="4">
        <v>1.15384615384615</v>
      </c>
      <c r="I3613" s="4">
        <v>5.75</v>
      </c>
      <c r="L3613" s="18">
        <f t="shared" si="1223"/>
        <v>80</v>
      </c>
      <c r="M3613" s="18">
        <f t="shared" si="1224"/>
        <v>15</v>
      </c>
      <c r="N3613" s="18" t="e">
        <f t="shared" si="1225"/>
        <v>#DIV/0!</v>
      </c>
      <c r="O3613" s="18" t="e">
        <f t="shared" si="1226"/>
        <v>#DIV/0!</v>
      </c>
      <c r="P3613" s="4">
        <f t="shared" si="1227"/>
        <v>200911</v>
      </c>
      <c r="Q3613" s="23">
        <f t="shared" si="1228"/>
        <v>1.15384615384615</v>
      </c>
      <c r="R3613" s="23">
        <f t="shared" si="1229"/>
        <v>-6.7105263157896369</v>
      </c>
      <c r="S3613" s="22">
        <f t="shared" si="1230"/>
        <v>-5.5566801619434871</v>
      </c>
      <c r="T3613" s="5">
        <f t="shared" si="1231"/>
        <v>4.9833333333333503</v>
      </c>
      <c r="W3613" s="5">
        <f t="shared" si="1232"/>
        <v>0.15384615384614997</v>
      </c>
      <c r="X3613" s="4">
        <f t="shared" si="1233"/>
        <v>-1</v>
      </c>
      <c r="AE3613" s="4" t="e">
        <f t="shared" si="1234"/>
        <v>#DIV/0!</v>
      </c>
    </row>
    <row r="3614" spans="1:31" x14ac:dyDescent="0.25">
      <c r="A3614" s="9">
        <v>40143</v>
      </c>
      <c r="B3614" s="1" t="s">
        <v>33</v>
      </c>
      <c r="C3614" s="1" t="s">
        <v>62</v>
      </c>
      <c r="D3614" s="1">
        <v>12</v>
      </c>
      <c r="E3614" s="1">
        <v>34</v>
      </c>
      <c r="F3614">
        <f t="shared" si="1221"/>
        <v>0</v>
      </c>
      <c r="G3614">
        <f t="shared" si="1222"/>
        <v>1</v>
      </c>
      <c r="H3614" s="4">
        <v>5.75</v>
      </c>
      <c r="I3614" s="4">
        <v>1.1481481481481499</v>
      </c>
      <c r="L3614" s="18">
        <f t="shared" si="1223"/>
        <v>10</v>
      </c>
      <c r="M3614" s="18">
        <f t="shared" si="1224"/>
        <v>85</v>
      </c>
      <c r="N3614" s="18" t="e">
        <f t="shared" si="1225"/>
        <v>#DIV/0!</v>
      </c>
      <c r="O3614" s="18" t="e">
        <f t="shared" si="1226"/>
        <v>#DIV/0!</v>
      </c>
      <c r="P3614" s="4">
        <f t="shared" si="1227"/>
        <v>200911</v>
      </c>
      <c r="Q3614" s="23">
        <f t="shared" si="1228"/>
        <v>5.0080645161290249</v>
      </c>
      <c r="R3614" s="23">
        <f t="shared" si="1229"/>
        <v>-6.9605263157893926</v>
      </c>
      <c r="S3614" s="22">
        <f t="shared" si="1230"/>
        <v>-1.9524617996603677</v>
      </c>
      <c r="T3614" s="5">
        <f t="shared" si="1231"/>
        <v>0.19967793880837389</v>
      </c>
      <c r="W3614" s="5">
        <f t="shared" si="1232"/>
        <v>-1</v>
      </c>
      <c r="X3614" s="4">
        <f t="shared" si="1233"/>
        <v>-1</v>
      </c>
      <c r="AE3614" s="4" t="e">
        <f t="shared" si="1234"/>
        <v>#DIV/0!</v>
      </c>
    </row>
    <row r="3615" spans="1:31" x14ac:dyDescent="0.25">
      <c r="A3615" s="9">
        <v>40143</v>
      </c>
      <c r="B3615" s="1" t="s">
        <v>35</v>
      </c>
      <c r="C3615" s="1" t="s">
        <v>34</v>
      </c>
      <c r="D3615" s="1">
        <v>26</v>
      </c>
      <c r="E3615" s="1">
        <v>6</v>
      </c>
      <c r="F3615">
        <f t="shared" si="1221"/>
        <v>1</v>
      </c>
      <c r="G3615">
        <f t="shared" si="1222"/>
        <v>0</v>
      </c>
      <c r="H3615" s="4">
        <v>2.8</v>
      </c>
      <c r="I3615" s="4">
        <v>1.46511627906977</v>
      </c>
      <c r="L3615" s="18">
        <f t="shared" si="1223"/>
        <v>30</v>
      </c>
      <c r="M3615" s="18">
        <f t="shared" si="1224"/>
        <v>65</v>
      </c>
      <c r="N3615" s="18" t="e">
        <f t="shared" si="1225"/>
        <v>#DIV/0!</v>
      </c>
      <c r="O3615" s="18" t="e">
        <f t="shared" si="1226"/>
        <v>#DIV/0!</v>
      </c>
      <c r="P3615" s="4">
        <f t="shared" si="1227"/>
        <v>200911</v>
      </c>
      <c r="Q3615" s="23">
        <f t="shared" si="1228"/>
        <v>2.8</v>
      </c>
      <c r="R3615" s="23">
        <f t="shared" si="1229"/>
        <v>-2.7055555555555433</v>
      </c>
      <c r="S3615" s="22">
        <f t="shared" si="1230"/>
        <v>9.4444444444456543E-2</v>
      </c>
      <c r="T3615" s="5">
        <f t="shared" si="1231"/>
        <v>0.5232558139534893</v>
      </c>
      <c r="W3615" s="5">
        <f t="shared" si="1232"/>
        <v>1.7999999999999998</v>
      </c>
      <c r="X3615" s="4">
        <f t="shared" si="1233"/>
        <v>-1</v>
      </c>
      <c r="AE3615" s="4" t="e">
        <f t="shared" si="1234"/>
        <v>#DIV/0!</v>
      </c>
    </row>
    <row r="3616" spans="1:31" x14ac:dyDescent="0.25">
      <c r="A3616" s="9">
        <v>40143</v>
      </c>
      <c r="B3616" s="1" t="s">
        <v>37</v>
      </c>
      <c r="C3616" s="1" t="s">
        <v>54</v>
      </c>
      <c r="D3616" s="1">
        <v>24</v>
      </c>
      <c r="E3616" s="1">
        <v>7</v>
      </c>
      <c r="F3616">
        <f t="shared" si="1221"/>
        <v>1</v>
      </c>
      <c r="G3616">
        <f t="shared" si="1222"/>
        <v>0</v>
      </c>
      <c r="H3616" s="4">
        <v>1.125</v>
      </c>
      <c r="I3616" s="4">
        <v>7</v>
      </c>
      <c r="L3616" s="18">
        <f t="shared" si="1223"/>
        <v>80</v>
      </c>
      <c r="M3616" s="18">
        <f t="shared" si="1224"/>
        <v>10</v>
      </c>
      <c r="N3616" s="18" t="e">
        <f t="shared" si="1225"/>
        <v>#DIV/0!</v>
      </c>
      <c r="O3616" s="18" t="e">
        <f t="shared" si="1226"/>
        <v>#DIV/0!</v>
      </c>
      <c r="P3616" s="4">
        <f t="shared" si="1227"/>
        <v>200911</v>
      </c>
      <c r="Q3616" s="23">
        <f t="shared" si="1228"/>
        <v>1.125</v>
      </c>
      <c r="R3616" s="23">
        <f t="shared" si="1229"/>
        <v>-8.1666666666666661</v>
      </c>
      <c r="S3616" s="22">
        <f t="shared" si="1230"/>
        <v>-7.0416666666666661</v>
      </c>
      <c r="T3616" s="5">
        <f t="shared" si="1231"/>
        <v>6.2222222222222223</v>
      </c>
      <c r="W3616" s="5">
        <f t="shared" si="1232"/>
        <v>0.125</v>
      </c>
      <c r="X3616" s="4">
        <f t="shared" si="1233"/>
        <v>-1</v>
      </c>
      <c r="AE3616" s="4" t="e">
        <f t="shared" si="1234"/>
        <v>#DIV/0!</v>
      </c>
    </row>
    <row r="3617" spans="1:31" x14ac:dyDescent="0.25">
      <c r="A3617" s="9">
        <v>40140</v>
      </c>
      <c r="B3617" s="1" t="s">
        <v>47</v>
      </c>
      <c r="C3617" s="1" t="s">
        <v>50</v>
      </c>
      <c r="D3617" s="1">
        <v>17</v>
      </c>
      <c r="E3617" s="1">
        <v>20</v>
      </c>
      <c r="F3617">
        <f t="shared" si="1221"/>
        <v>0</v>
      </c>
      <c r="G3617">
        <f t="shared" si="1222"/>
        <v>1</v>
      </c>
      <c r="H3617" s="4">
        <v>1.5</v>
      </c>
      <c r="I3617" s="4">
        <v>2.7</v>
      </c>
      <c r="L3617" s="18">
        <f t="shared" si="1223"/>
        <v>60</v>
      </c>
      <c r="M3617" s="18">
        <f t="shared" si="1224"/>
        <v>35</v>
      </c>
      <c r="N3617" s="18" t="e">
        <f t="shared" si="1225"/>
        <v>#DIV/0!</v>
      </c>
      <c r="O3617" s="18" t="e">
        <f t="shared" si="1226"/>
        <v>#DIV/0!</v>
      </c>
      <c r="P3617" s="4">
        <f t="shared" si="1227"/>
        <v>200911</v>
      </c>
      <c r="Q3617" s="23">
        <f t="shared" si="1228"/>
        <v>0.55555555555555547</v>
      </c>
      <c r="R3617" s="23">
        <f t="shared" si="1229"/>
        <v>-2.5882352941176467</v>
      </c>
      <c r="S3617" s="22">
        <f t="shared" si="1230"/>
        <v>-2.0326797385620914</v>
      </c>
      <c r="T3617" s="5">
        <f t="shared" si="1231"/>
        <v>1.8</v>
      </c>
      <c r="W3617" s="5">
        <f t="shared" si="1232"/>
        <v>-1</v>
      </c>
      <c r="X3617" s="4">
        <f t="shared" si="1233"/>
        <v>-1</v>
      </c>
      <c r="AE3617" s="4" t="e">
        <f t="shared" si="1234"/>
        <v>#DIV/0!</v>
      </c>
    </row>
    <row r="3618" spans="1:31" x14ac:dyDescent="0.25">
      <c r="A3618" s="9">
        <v>40139</v>
      </c>
      <c r="B3618" s="1" t="s">
        <v>39</v>
      </c>
      <c r="C3618" s="1" t="s">
        <v>42</v>
      </c>
      <c r="D3618" s="1">
        <v>7</v>
      </c>
      <c r="E3618" s="1">
        <v>38</v>
      </c>
      <c r="F3618">
        <f t="shared" si="1221"/>
        <v>0</v>
      </c>
      <c r="G3618">
        <f t="shared" si="1222"/>
        <v>1</v>
      </c>
      <c r="H3618" s="4">
        <v>5</v>
      </c>
      <c r="I3618" s="4">
        <v>1.1818181818181799</v>
      </c>
      <c r="L3618" s="18">
        <f t="shared" si="1223"/>
        <v>20</v>
      </c>
      <c r="M3618" s="18">
        <f t="shared" si="1224"/>
        <v>80</v>
      </c>
      <c r="N3618" s="18" t="e">
        <f t="shared" si="1225"/>
        <v>#DIV/0!</v>
      </c>
      <c r="O3618" s="18" t="e">
        <f t="shared" si="1226"/>
        <v>#DIV/0!</v>
      </c>
      <c r="P3618" s="4">
        <f t="shared" si="1227"/>
        <v>200911</v>
      </c>
      <c r="Q3618" s="23">
        <f t="shared" si="1228"/>
        <v>4.2307692307692379</v>
      </c>
      <c r="R3618" s="23">
        <f t="shared" si="1229"/>
        <v>-5.7500000000000586</v>
      </c>
      <c r="S3618" s="22">
        <f t="shared" si="1230"/>
        <v>-1.5192307692308207</v>
      </c>
      <c r="T3618" s="5">
        <f t="shared" si="1231"/>
        <v>0.23636363636363597</v>
      </c>
      <c r="W3618" s="5">
        <f t="shared" si="1232"/>
        <v>-1</v>
      </c>
      <c r="X3618" s="4">
        <f t="shared" si="1233"/>
        <v>-1</v>
      </c>
      <c r="AE3618" s="4" t="e">
        <f t="shared" si="1234"/>
        <v>#DIV/0!</v>
      </c>
    </row>
    <row r="3619" spans="1:31" x14ac:dyDescent="0.25">
      <c r="A3619" s="9">
        <v>40139</v>
      </c>
      <c r="B3619" s="1" t="s">
        <v>59</v>
      </c>
      <c r="C3619" s="1" t="s">
        <v>63</v>
      </c>
      <c r="D3619" s="1">
        <v>13</v>
      </c>
      <c r="E3619" s="1">
        <v>21</v>
      </c>
      <c r="F3619">
        <f t="shared" si="1221"/>
        <v>0</v>
      </c>
      <c r="G3619">
        <f t="shared" si="1222"/>
        <v>1</v>
      </c>
      <c r="H3619" s="4">
        <v>4.25</v>
      </c>
      <c r="I3619" s="4">
        <v>1.25</v>
      </c>
      <c r="L3619" s="18">
        <f t="shared" si="1223"/>
        <v>20</v>
      </c>
      <c r="M3619" s="18">
        <f t="shared" si="1224"/>
        <v>80</v>
      </c>
      <c r="N3619" s="18" t="e">
        <f t="shared" si="1225"/>
        <v>#DIV/0!</v>
      </c>
      <c r="O3619" s="18" t="e">
        <f t="shared" si="1226"/>
        <v>#DIV/0!</v>
      </c>
      <c r="P3619" s="4">
        <f t="shared" si="1227"/>
        <v>200911</v>
      </c>
      <c r="Q3619" s="23">
        <f t="shared" si="1228"/>
        <v>3.4</v>
      </c>
      <c r="R3619" s="23">
        <f t="shared" si="1229"/>
        <v>-4.3076923076923075</v>
      </c>
      <c r="S3619" s="22">
        <f t="shared" si="1230"/>
        <v>-0.90769230769230758</v>
      </c>
      <c r="T3619" s="5">
        <f t="shared" si="1231"/>
        <v>0.29411764705882354</v>
      </c>
      <c r="W3619" s="5">
        <f t="shared" si="1232"/>
        <v>-1</v>
      </c>
      <c r="X3619" s="4">
        <f t="shared" si="1233"/>
        <v>-1</v>
      </c>
      <c r="AE3619" s="4" t="e">
        <f t="shared" si="1234"/>
        <v>#DIV/0!</v>
      </c>
    </row>
    <row r="3620" spans="1:31" x14ac:dyDescent="0.25">
      <c r="A3620" s="9">
        <v>40139</v>
      </c>
      <c r="B3620" s="1" t="s">
        <v>54</v>
      </c>
      <c r="C3620" s="1" t="s">
        <v>44</v>
      </c>
      <c r="D3620" s="1">
        <v>20</v>
      </c>
      <c r="E3620" s="1">
        <v>17</v>
      </c>
      <c r="F3620">
        <f t="shared" si="1221"/>
        <v>1</v>
      </c>
      <c r="G3620">
        <f t="shared" si="1222"/>
        <v>0</v>
      </c>
      <c r="H3620" s="4">
        <v>4.25</v>
      </c>
      <c r="I3620" s="4">
        <v>1.2222222222222201</v>
      </c>
      <c r="L3620" s="18">
        <f t="shared" si="1223"/>
        <v>20</v>
      </c>
      <c r="M3620" s="18">
        <f t="shared" si="1224"/>
        <v>80</v>
      </c>
      <c r="N3620" s="18" t="e">
        <f t="shared" si="1225"/>
        <v>#DIV/0!</v>
      </c>
      <c r="O3620" s="18" t="e">
        <f t="shared" si="1226"/>
        <v>#DIV/0!</v>
      </c>
      <c r="P3620" s="4">
        <f t="shared" si="1227"/>
        <v>200911</v>
      </c>
      <c r="Q3620" s="23">
        <f t="shared" si="1228"/>
        <v>4.25</v>
      </c>
      <c r="R3620" s="23">
        <f t="shared" si="1229"/>
        <v>-4.8076923076923501</v>
      </c>
      <c r="S3620" s="22">
        <f t="shared" si="1230"/>
        <v>-0.55769230769235012</v>
      </c>
      <c r="T3620" s="5">
        <f t="shared" si="1231"/>
        <v>0.28758169934640471</v>
      </c>
      <c r="W3620" s="5">
        <f t="shared" si="1232"/>
        <v>3.25</v>
      </c>
      <c r="X3620" s="4">
        <f t="shared" si="1233"/>
        <v>-1</v>
      </c>
      <c r="AE3620" s="4" t="e">
        <f t="shared" si="1234"/>
        <v>#DIV/0!</v>
      </c>
    </row>
    <row r="3621" spans="1:31" x14ac:dyDescent="0.25">
      <c r="A3621" s="9">
        <v>40139</v>
      </c>
      <c r="B3621" s="1" t="s">
        <v>34</v>
      </c>
      <c r="C3621" s="1" t="s">
        <v>41</v>
      </c>
      <c r="D3621" s="1">
        <v>34</v>
      </c>
      <c r="E3621" s="1">
        <v>31</v>
      </c>
      <c r="F3621">
        <f t="shared" si="1221"/>
        <v>1</v>
      </c>
      <c r="G3621">
        <f t="shared" si="1222"/>
        <v>0</v>
      </c>
      <c r="H3621" s="4">
        <v>1.28571428571429</v>
      </c>
      <c r="I3621" s="4">
        <v>3.9</v>
      </c>
      <c r="L3621" s="18">
        <f t="shared" si="1223"/>
        <v>70</v>
      </c>
      <c r="M3621" s="18">
        <f t="shared" si="1224"/>
        <v>25</v>
      </c>
      <c r="N3621" s="18" t="e">
        <f t="shared" si="1225"/>
        <v>#DIV/0!</v>
      </c>
      <c r="O3621" s="18" t="e">
        <f t="shared" si="1226"/>
        <v>#DIV/0!</v>
      </c>
      <c r="P3621" s="4">
        <f t="shared" si="1227"/>
        <v>200911</v>
      </c>
      <c r="Q3621" s="23">
        <f t="shared" si="1228"/>
        <v>1.28571428571429</v>
      </c>
      <c r="R3621" s="23">
        <f t="shared" si="1229"/>
        <v>-3.8448275862068435</v>
      </c>
      <c r="S3621" s="22">
        <f t="shared" si="1230"/>
        <v>-2.5591133004925535</v>
      </c>
      <c r="T3621" s="5">
        <f t="shared" si="1231"/>
        <v>3.033333333333323</v>
      </c>
      <c r="W3621" s="5">
        <f t="shared" si="1232"/>
        <v>0.28571428571429003</v>
      </c>
      <c r="X3621" s="4">
        <f t="shared" si="1233"/>
        <v>-1</v>
      </c>
      <c r="AE3621" s="4" t="e">
        <f t="shared" si="1234"/>
        <v>#DIV/0!</v>
      </c>
    </row>
    <row r="3622" spans="1:31" x14ac:dyDescent="0.25">
      <c r="A3622" s="9">
        <v>40139</v>
      </c>
      <c r="B3622" s="1" t="s">
        <v>52</v>
      </c>
      <c r="C3622" s="1" t="s">
        <v>53</v>
      </c>
      <c r="D3622" s="1">
        <v>31</v>
      </c>
      <c r="E3622" s="1">
        <v>14</v>
      </c>
      <c r="F3622">
        <f t="shared" si="1221"/>
        <v>1</v>
      </c>
      <c r="G3622">
        <f t="shared" si="1222"/>
        <v>0</v>
      </c>
      <c r="H3622" s="4">
        <v>1.15384615384615</v>
      </c>
      <c r="I3622" s="4">
        <v>5.75</v>
      </c>
      <c r="L3622" s="18">
        <f t="shared" si="1223"/>
        <v>80</v>
      </c>
      <c r="M3622" s="18">
        <f t="shared" si="1224"/>
        <v>15</v>
      </c>
      <c r="N3622" s="18" t="e">
        <f t="shared" si="1225"/>
        <v>#DIV/0!</v>
      </c>
      <c r="O3622" s="18" t="e">
        <f t="shared" si="1226"/>
        <v>#DIV/0!</v>
      </c>
      <c r="P3622" s="4">
        <f t="shared" si="1227"/>
        <v>200911</v>
      </c>
      <c r="Q3622" s="23">
        <f t="shared" si="1228"/>
        <v>1.15384615384615</v>
      </c>
      <c r="R3622" s="23">
        <f t="shared" si="1229"/>
        <v>-6.7105263157896369</v>
      </c>
      <c r="S3622" s="22">
        <f t="shared" si="1230"/>
        <v>-5.5566801619434871</v>
      </c>
      <c r="T3622" s="5">
        <f t="shared" si="1231"/>
        <v>4.9833333333333503</v>
      </c>
      <c r="W3622" s="5">
        <f t="shared" si="1232"/>
        <v>0.15384615384614997</v>
      </c>
      <c r="X3622" s="4">
        <f t="shared" si="1233"/>
        <v>-1</v>
      </c>
      <c r="AE3622" s="4" t="e">
        <f t="shared" si="1234"/>
        <v>#DIV/0!</v>
      </c>
    </row>
    <row r="3623" spans="1:31" x14ac:dyDescent="0.25">
      <c r="A3623" s="9">
        <v>40139</v>
      </c>
      <c r="B3623" s="1" t="s">
        <v>60</v>
      </c>
      <c r="C3623" s="1" t="s">
        <v>61</v>
      </c>
      <c r="D3623" s="1">
        <v>35</v>
      </c>
      <c r="E3623" s="1">
        <v>9</v>
      </c>
      <c r="F3623">
        <f t="shared" si="1221"/>
        <v>1</v>
      </c>
      <c r="G3623">
        <f t="shared" si="1222"/>
        <v>0</v>
      </c>
      <c r="H3623" s="4">
        <v>1.1818181818181799</v>
      </c>
      <c r="I3623" s="4">
        <v>5.25</v>
      </c>
      <c r="L3623" s="18">
        <f t="shared" si="1223"/>
        <v>80</v>
      </c>
      <c r="M3623" s="18">
        <f t="shared" si="1224"/>
        <v>15</v>
      </c>
      <c r="N3623" s="18" t="e">
        <f t="shared" si="1225"/>
        <v>#DIV/0!</v>
      </c>
      <c r="O3623" s="18" t="e">
        <f t="shared" si="1226"/>
        <v>#DIV/0!</v>
      </c>
      <c r="P3623" s="4">
        <f t="shared" si="1227"/>
        <v>200911</v>
      </c>
      <c r="Q3623" s="23">
        <f t="shared" si="1228"/>
        <v>1.1818181818181799</v>
      </c>
      <c r="R3623" s="23">
        <f t="shared" si="1229"/>
        <v>-5.7352941176471175</v>
      </c>
      <c r="S3623" s="22">
        <f t="shared" si="1230"/>
        <v>-4.5534759358289376</v>
      </c>
      <c r="T3623" s="5">
        <f t="shared" si="1231"/>
        <v>4.4423076923076996</v>
      </c>
      <c r="W3623" s="5">
        <f t="shared" si="1232"/>
        <v>0.18181818181817988</v>
      </c>
      <c r="X3623" s="4">
        <f t="shared" si="1233"/>
        <v>-1</v>
      </c>
      <c r="AE3623" s="4" t="e">
        <f t="shared" si="1234"/>
        <v>#DIV/0!</v>
      </c>
    </row>
    <row r="3624" spans="1:31" x14ac:dyDescent="0.25">
      <c r="A3624" s="9">
        <v>40139</v>
      </c>
      <c r="B3624" s="1" t="s">
        <v>49</v>
      </c>
      <c r="C3624" s="1" t="s">
        <v>57</v>
      </c>
      <c r="D3624" s="1">
        <v>27</v>
      </c>
      <c r="E3624" s="1">
        <v>24</v>
      </c>
      <c r="F3624">
        <f t="shared" si="1221"/>
        <v>1</v>
      </c>
      <c r="G3624">
        <f t="shared" si="1222"/>
        <v>0</v>
      </c>
      <c r="H3624" s="4">
        <v>5.75</v>
      </c>
      <c r="I3624" s="4">
        <v>1.1481481481481499</v>
      </c>
      <c r="L3624" s="18">
        <f t="shared" si="1223"/>
        <v>10</v>
      </c>
      <c r="M3624" s="18">
        <f t="shared" si="1224"/>
        <v>85</v>
      </c>
      <c r="N3624" s="18" t="e">
        <f t="shared" si="1225"/>
        <v>#DIV/0!</v>
      </c>
      <c r="O3624" s="18" t="e">
        <f t="shared" si="1226"/>
        <v>#DIV/0!</v>
      </c>
      <c r="P3624" s="4">
        <f t="shared" si="1227"/>
        <v>200911</v>
      </c>
      <c r="Q3624" s="23">
        <f t="shared" si="1228"/>
        <v>5.75</v>
      </c>
      <c r="R3624" s="23">
        <f t="shared" si="1229"/>
        <v>-6.9605263157893926</v>
      </c>
      <c r="S3624" s="22">
        <f t="shared" si="1230"/>
        <v>-1.2105263157893926</v>
      </c>
      <c r="T3624" s="5">
        <f t="shared" si="1231"/>
        <v>0.19967793880837389</v>
      </c>
      <c r="W3624" s="5">
        <f t="shared" si="1232"/>
        <v>4.75</v>
      </c>
      <c r="X3624" s="4">
        <f t="shared" si="1233"/>
        <v>-1</v>
      </c>
      <c r="AE3624" s="4" t="e">
        <f t="shared" si="1234"/>
        <v>#DIV/0!</v>
      </c>
    </row>
    <row r="3625" spans="1:31" x14ac:dyDescent="0.25">
      <c r="A3625" s="9">
        <v>40139</v>
      </c>
      <c r="B3625" s="1" t="s">
        <v>56</v>
      </c>
      <c r="C3625" s="1" t="s">
        <v>46</v>
      </c>
      <c r="D3625" s="1">
        <v>18</v>
      </c>
      <c r="E3625" s="1">
        <v>15</v>
      </c>
      <c r="F3625">
        <f t="shared" si="1221"/>
        <v>1</v>
      </c>
      <c r="G3625">
        <f t="shared" si="1222"/>
        <v>0</v>
      </c>
      <c r="H3625" s="4">
        <v>1.2666666666666699</v>
      </c>
      <c r="I3625" s="4">
        <v>4.0999999999999996</v>
      </c>
      <c r="L3625" s="18">
        <f t="shared" si="1223"/>
        <v>70</v>
      </c>
      <c r="M3625" s="18">
        <f t="shared" si="1224"/>
        <v>20</v>
      </c>
      <c r="N3625" s="18" t="e">
        <f t="shared" si="1225"/>
        <v>#DIV/0!</v>
      </c>
      <c r="O3625" s="18" t="e">
        <f t="shared" si="1226"/>
        <v>#DIV/0!</v>
      </c>
      <c r="P3625" s="4">
        <f t="shared" si="1227"/>
        <v>200911</v>
      </c>
      <c r="Q3625" s="23">
        <f t="shared" si="1228"/>
        <v>1.2666666666666699</v>
      </c>
      <c r="R3625" s="23">
        <f t="shared" si="1229"/>
        <v>-4.0725806451612439</v>
      </c>
      <c r="S3625" s="22">
        <f t="shared" si="1230"/>
        <v>-2.8059139784945737</v>
      </c>
      <c r="T3625" s="5">
        <f t="shared" si="1231"/>
        <v>3.2368421052631491</v>
      </c>
      <c r="W3625" s="5">
        <f t="shared" si="1232"/>
        <v>0.26666666666666994</v>
      </c>
      <c r="X3625" s="4">
        <f t="shared" si="1233"/>
        <v>-1</v>
      </c>
      <c r="AE3625" s="4" t="e">
        <f t="shared" si="1234"/>
        <v>#DIV/0!</v>
      </c>
    </row>
    <row r="3626" spans="1:31" x14ac:dyDescent="0.25">
      <c r="A3626" s="9">
        <v>40139</v>
      </c>
      <c r="B3626" s="1" t="s">
        <v>62</v>
      </c>
      <c r="C3626" s="1" t="s">
        <v>38</v>
      </c>
      <c r="D3626" s="1">
        <v>30</v>
      </c>
      <c r="E3626" s="1">
        <v>24</v>
      </c>
      <c r="F3626">
        <f t="shared" si="1221"/>
        <v>1</v>
      </c>
      <c r="G3626">
        <f t="shared" si="1222"/>
        <v>0</v>
      </c>
      <c r="H3626" s="4">
        <v>1.3773584905660399</v>
      </c>
      <c r="I3626" s="4">
        <v>3.2</v>
      </c>
      <c r="L3626" s="18">
        <f t="shared" si="1223"/>
        <v>70</v>
      </c>
      <c r="M3626" s="18">
        <f t="shared" si="1224"/>
        <v>30</v>
      </c>
      <c r="N3626" s="18" t="e">
        <f t="shared" si="1225"/>
        <v>#DIV/0!</v>
      </c>
      <c r="O3626" s="18" t="e">
        <f t="shared" si="1226"/>
        <v>#DIV/0!</v>
      </c>
      <c r="P3626" s="4">
        <f t="shared" si="1227"/>
        <v>200911</v>
      </c>
      <c r="Q3626" s="23">
        <f t="shared" si="1228"/>
        <v>1.3773584905660399</v>
      </c>
      <c r="R3626" s="23">
        <f t="shared" si="1229"/>
        <v>-3.1045454545454394</v>
      </c>
      <c r="S3626" s="22">
        <f t="shared" si="1230"/>
        <v>-1.7271869639793995</v>
      </c>
      <c r="T3626" s="5">
        <f t="shared" si="1231"/>
        <v>2.3232876712328734</v>
      </c>
      <c r="W3626" s="5">
        <f t="shared" si="1232"/>
        <v>0.37735849056603987</v>
      </c>
      <c r="X3626" s="4">
        <f t="shared" si="1233"/>
        <v>-1</v>
      </c>
      <c r="AE3626" s="4" t="e">
        <f t="shared" si="1234"/>
        <v>#DIV/0!</v>
      </c>
    </row>
    <row r="3627" spans="1:31" x14ac:dyDescent="0.25">
      <c r="A3627" s="9">
        <v>40139</v>
      </c>
      <c r="B3627" s="1" t="s">
        <v>33</v>
      </c>
      <c r="C3627" s="1" t="s">
        <v>58</v>
      </c>
      <c r="D3627" s="1">
        <v>38</v>
      </c>
      <c r="E3627" s="1">
        <v>37</v>
      </c>
      <c r="F3627">
        <f t="shared" si="1221"/>
        <v>1</v>
      </c>
      <c r="G3627">
        <f t="shared" si="1222"/>
        <v>0</v>
      </c>
      <c r="H3627" s="4">
        <v>1.5714285714285698</v>
      </c>
      <c r="I3627" s="4">
        <v>2.5499999999999998</v>
      </c>
      <c r="L3627" s="18">
        <f t="shared" si="1223"/>
        <v>60</v>
      </c>
      <c r="M3627" s="18">
        <f t="shared" si="1224"/>
        <v>35</v>
      </c>
      <c r="N3627" s="18" t="e">
        <f t="shared" si="1225"/>
        <v>#DIV/0!</v>
      </c>
      <c r="O3627" s="18" t="e">
        <f t="shared" si="1226"/>
        <v>#DIV/0!</v>
      </c>
      <c r="P3627" s="4">
        <f t="shared" si="1227"/>
        <v>200911</v>
      </c>
      <c r="Q3627" s="23">
        <f t="shared" si="1228"/>
        <v>1.5714285714285698</v>
      </c>
      <c r="R3627" s="23">
        <f t="shared" si="1229"/>
        <v>-2.3951612903225854</v>
      </c>
      <c r="S3627" s="22">
        <f t="shared" si="1230"/>
        <v>-0.82373271889401556</v>
      </c>
      <c r="T3627" s="5">
        <f t="shared" si="1231"/>
        <v>1.6227272727272744</v>
      </c>
      <c r="W3627" s="5">
        <f t="shared" si="1232"/>
        <v>0.57142857142856984</v>
      </c>
      <c r="X3627" s="4">
        <f t="shared" si="1233"/>
        <v>-1</v>
      </c>
      <c r="AE3627" s="4" t="e">
        <f t="shared" si="1234"/>
        <v>#DIV/0!</v>
      </c>
    </row>
    <row r="3628" spans="1:31" x14ac:dyDescent="0.25">
      <c r="A3628" s="9">
        <v>40139</v>
      </c>
      <c r="B3628" s="1" t="s">
        <v>35</v>
      </c>
      <c r="C3628" s="1" t="s">
        <v>64</v>
      </c>
      <c r="D3628" s="1">
        <v>3</v>
      </c>
      <c r="E3628" s="1">
        <v>32</v>
      </c>
      <c r="F3628">
        <f t="shared" si="1221"/>
        <v>0</v>
      </c>
      <c r="G3628">
        <f t="shared" si="1222"/>
        <v>1</v>
      </c>
      <c r="H3628" s="4">
        <v>3.35</v>
      </c>
      <c r="I3628" s="4">
        <v>1.36363636363636</v>
      </c>
      <c r="L3628" s="18">
        <f t="shared" si="1223"/>
        <v>20</v>
      </c>
      <c r="M3628" s="18">
        <f t="shared" si="1224"/>
        <v>70</v>
      </c>
      <c r="N3628" s="18" t="e">
        <f t="shared" si="1225"/>
        <v>#DIV/0!</v>
      </c>
      <c r="O3628" s="18" t="e">
        <f t="shared" si="1226"/>
        <v>#DIV/0!</v>
      </c>
      <c r="P3628" s="4">
        <f t="shared" si="1227"/>
        <v>200911</v>
      </c>
      <c r="Q3628" s="23">
        <f t="shared" si="1228"/>
        <v>2.4566666666666732</v>
      </c>
      <c r="R3628" s="23">
        <f t="shared" si="1229"/>
        <v>-3.1755319148936447</v>
      </c>
      <c r="S3628" s="22">
        <f t="shared" si="1230"/>
        <v>-0.71886524822697151</v>
      </c>
      <c r="T3628" s="5">
        <f t="shared" si="1231"/>
        <v>0.40705563093622688</v>
      </c>
      <c r="W3628" s="5">
        <f t="shared" si="1232"/>
        <v>-1</v>
      </c>
      <c r="X3628" s="4">
        <f t="shared" si="1233"/>
        <v>-1</v>
      </c>
      <c r="AE3628" s="4" t="e">
        <f t="shared" si="1234"/>
        <v>#DIV/0!</v>
      </c>
    </row>
    <row r="3629" spans="1:31" x14ac:dyDescent="0.25">
      <c r="A3629" s="9">
        <v>40139</v>
      </c>
      <c r="B3629" s="1" t="s">
        <v>37</v>
      </c>
      <c r="C3629" s="1" t="s">
        <v>48</v>
      </c>
      <c r="D3629" s="1">
        <v>7</v>
      </c>
      <c r="E3629" s="1">
        <v>6</v>
      </c>
      <c r="F3629">
        <f t="shared" si="1221"/>
        <v>1</v>
      </c>
      <c r="G3629">
        <f t="shared" si="1222"/>
        <v>0</v>
      </c>
      <c r="H3629" s="4">
        <v>1.1666666666666701</v>
      </c>
      <c r="I3629" s="4">
        <v>5.25</v>
      </c>
      <c r="L3629" s="18">
        <f t="shared" si="1223"/>
        <v>80</v>
      </c>
      <c r="M3629" s="18">
        <f t="shared" si="1224"/>
        <v>15</v>
      </c>
      <c r="N3629" s="18" t="e">
        <f t="shared" si="1225"/>
        <v>#DIV/0!</v>
      </c>
      <c r="O3629" s="18" t="e">
        <f t="shared" si="1226"/>
        <v>#DIV/0!</v>
      </c>
      <c r="P3629" s="4">
        <f t="shared" si="1227"/>
        <v>200911</v>
      </c>
      <c r="Q3629" s="23">
        <f t="shared" si="1228"/>
        <v>1.1666666666666701</v>
      </c>
      <c r="R3629" s="23">
        <f t="shared" si="1229"/>
        <v>-6.2352941176469363</v>
      </c>
      <c r="S3629" s="22">
        <f t="shared" si="1230"/>
        <v>-5.0686274509802658</v>
      </c>
      <c r="T3629" s="5">
        <f t="shared" si="1231"/>
        <v>4.4999999999999867</v>
      </c>
      <c r="W3629" s="5">
        <f t="shared" si="1232"/>
        <v>0.16666666666667007</v>
      </c>
      <c r="X3629" s="4">
        <f t="shared" si="1233"/>
        <v>-1</v>
      </c>
      <c r="AE3629" s="4" t="e">
        <f t="shared" si="1234"/>
        <v>#DIV/0!</v>
      </c>
    </row>
    <row r="3630" spans="1:31" x14ac:dyDescent="0.25">
      <c r="A3630" s="9">
        <v>40139</v>
      </c>
      <c r="B3630" s="1" t="s">
        <v>45</v>
      </c>
      <c r="C3630" s="1" t="s">
        <v>55</v>
      </c>
      <c r="D3630" s="1">
        <v>20</v>
      </c>
      <c r="E3630" s="1">
        <v>24</v>
      </c>
      <c r="F3630">
        <f t="shared" si="1221"/>
        <v>0</v>
      </c>
      <c r="G3630">
        <f t="shared" si="1222"/>
        <v>1</v>
      </c>
      <c r="H3630" s="4">
        <v>2.7</v>
      </c>
      <c r="I3630" s="4">
        <v>1.5128205128205101</v>
      </c>
      <c r="L3630" s="18">
        <f t="shared" si="1223"/>
        <v>30</v>
      </c>
      <c r="M3630" s="18">
        <f t="shared" si="1224"/>
        <v>65</v>
      </c>
      <c r="N3630" s="18" t="e">
        <f t="shared" si="1225"/>
        <v>#DIV/0!</v>
      </c>
      <c r="O3630" s="18" t="e">
        <f t="shared" si="1226"/>
        <v>#DIV/0!</v>
      </c>
      <c r="P3630" s="4">
        <f t="shared" si="1227"/>
        <v>200911</v>
      </c>
      <c r="Q3630" s="23">
        <f t="shared" si="1228"/>
        <v>1.7847457627118677</v>
      </c>
      <c r="R3630" s="23">
        <f t="shared" si="1229"/>
        <v>-2.5382352941176576</v>
      </c>
      <c r="S3630" s="22">
        <f t="shared" si="1230"/>
        <v>-0.75348953140578989</v>
      </c>
      <c r="T3630" s="5">
        <f t="shared" si="1231"/>
        <v>0.56030389363722588</v>
      </c>
      <c r="W3630" s="5">
        <f t="shared" si="1232"/>
        <v>-1</v>
      </c>
      <c r="X3630" s="4">
        <f t="shared" si="1233"/>
        <v>-1</v>
      </c>
      <c r="AE3630" s="4" t="e">
        <f t="shared" si="1234"/>
        <v>#DIV/0!</v>
      </c>
    </row>
    <row r="3631" spans="1:31" x14ac:dyDescent="0.25">
      <c r="A3631" s="9">
        <v>40139</v>
      </c>
      <c r="B3631" s="1" t="s">
        <v>43</v>
      </c>
      <c r="C3631" s="1" t="s">
        <v>36</v>
      </c>
      <c r="D3631" s="1">
        <v>15</v>
      </c>
      <c r="E3631" s="1">
        <v>17</v>
      </c>
      <c r="F3631">
        <f t="shared" si="1221"/>
        <v>0</v>
      </c>
      <c r="G3631">
        <f t="shared" si="1222"/>
        <v>1</v>
      </c>
      <c r="H3631" s="4">
        <v>2.0499999999999998</v>
      </c>
      <c r="I3631" s="4">
        <v>1.8</v>
      </c>
      <c r="L3631" s="18">
        <f t="shared" si="1223"/>
        <v>40</v>
      </c>
      <c r="M3631" s="18">
        <f t="shared" si="1224"/>
        <v>55</v>
      </c>
      <c r="N3631" s="18" t="e">
        <f t="shared" si="1225"/>
        <v>#DIV/0!</v>
      </c>
      <c r="O3631" s="18" t="e">
        <f t="shared" si="1226"/>
        <v>#DIV/0!</v>
      </c>
      <c r="P3631" s="4">
        <f t="shared" si="1227"/>
        <v>200911</v>
      </c>
      <c r="Q3631" s="23">
        <f t="shared" si="1228"/>
        <v>1.1388888888888888</v>
      </c>
      <c r="R3631" s="23">
        <f t="shared" si="1229"/>
        <v>-2.2023809523809526</v>
      </c>
      <c r="S3631" s="22">
        <f t="shared" si="1230"/>
        <v>-1.0634920634920637</v>
      </c>
      <c r="T3631" s="5">
        <f t="shared" si="1231"/>
        <v>0.87804878048780499</v>
      </c>
      <c r="W3631" s="5">
        <f t="shared" si="1232"/>
        <v>-1</v>
      </c>
      <c r="X3631" s="4">
        <f t="shared" si="1233"/>
        <v>-1</v>
      </c>
      <c r="AE3631" s="4" t="e">
        <f t="shared" si="1234"/>
        <v>#DIV/0!</v>
      </c>
    </row>
    <row r="3632" spans="1:31" x14ac:dyDescent="0.25">
      <c r="A3632" s="9">
        <v>40136</v>
      </c>
      <c r="B3632" s="1" t="s">
        <v>40</v>
      </c>
      <c r="C3632" s="1" t="s">
        <v>51</v>
      </c>
      <c r="D3632" s="1">
        <v>17</v>
      </c>
      <c r="E3632" s="1">
        <v>24</v>
      </c>
      <c r="F3632">
        <f t="shared" si="1221"/>
        <v>0</v>
      </c>
      <c r="G3632">
        <f t="shared" si="1222"/>
        <v>1</v>
      </c>
      <c r="H3632" s="4">
        <v>1.5</v>
      </c>
      <c r="I3632" s="4">
        <v>2.7</v>
      </c>
      <c r="L3632" s="18">
        <f t="shared" si="1223"/>
        <v>60</v>
      </c>
      <c r="M3632" s="18">
        <f t="shared" si="1224"/>
        <v>35</v>
      </c>
      <c r="N3632" s="18" t="e">
        <f t="shared" si="1225"/>
        <v>#DIV/0!</v>
      </c>
      <c r="O3632" s="18" t="e">
        <f t="shared" si="1226"/>
        <v>#DIV/0!</v>
      </c>
      <c r="P3632" s="4">
        <f t="shared" si="1227"/>
        <v>200911</v>
      </c>
      <c r="Q3632" s="23">
        <f t="shared" si="1228"/>
        <v>0.55555555555555547</v>
      </c>
      <c r="R3632" s="23">
        <f t="shared" si="1229"/>
        <v>-2.5882352941176467</v>
      </c>
      <c r="S3632" s="22">
        <f t="shared" si="1230"/>
        <v>-2.0326797385620914</v>
      </c>
      <c r="T3632" s="5">
        <f t="shared" si="1231"/>
        <v>1.8</v>
      </c>
      <c r="W3632" s="5">
        <f t="shared" si="1232"/>
        <v>-1</v>
      </c>
      <c r="X3632" s="4">
        <f t="shared" si="1233"/>
        <v>-1</v>
      </c>
      <c r="AE3632" s="4" t="e">
        <f t="shared" si="1234"/>
        <v>#DIV/0!</v>
      </c>
    </row>
    <row r="3633" spans="1:31" x14ac:dyDescent="0.25">
      <c r="A3633" s="9">
        <v>40133</v>
      </c>
      <c r="B3633" s="1" t="s">
        <v>58</v>
      </c>
      <c r="C3633" s="1" t="s">
        <v>43</v>
      </c>
      <c r="D3633" s="1">
        <v>0</v>
      </c>
      <c r="E3633" s="1">
        <v>16</v>
      </c>
      <c r="F3633">
        <f t="shared" si="1221"/>
        <v>0</v>
      </c>
      <c r="G3633">
        <f t="shared" si="1222"/>
        <v>1</v>
      </c>
      <c r="H3633" s="4">
        <v>5.5</v>
      </c>
      <c r="I3633" s="4">
        <v>1.1666666666666701</v>
      </c>
      <c r="L3633" s="18">
        <f t="shared" si="1223"/>
        <v>10</v>
      </c>
      <c r="M3633" s="18">
        <f t="shared" si="1224"/>
        <v>85</v>
      </c>
      <c r="N3633" s="18" t="e">
        <f t="shared" si="1225"/>
        <v>#DIV/0!</v>
      </c>
      <c r="O3633" s="18" t="e">
        <f t="shared" si="1226"/>
        <v>#DIV/0!</v>
      </c>
      <c r="P3633" s="4">
        <f t="shared" si="1227"/>
        <v>200911</v>
      </c>
      <c r="Q3633" s="23">
        <f t="shared" si="1228"/>
        <v>4.7142857142857002</v>
      </c>
      <c r="R3633" s="23">
        <f t="shared" si="1229"/>
        <v>-6.2222222222220998</v>
      </c>
      <c r="S3633" s="22">
        <f t="shared" si="1230"/>
        <v>-1.5079365079363996</v>
      </c>
      <c r="T3633" s="5">
        <f t="shared" si="1231"/>
        <v>0.21212121212121274</v>
      </c>
      <c r="W3633" s="5">
        <f t="shared" si="1232"/>
        <v>-1</v>
      </c>
      <c r="X3633" s="4">
        <f t="shared" si="1233"/>
        <v>-1</v>
      </c>
      <c r="AE3633" s="4" t="e">
        <f t="shared" si="1234"/>
        <v>#DIV/0!</v>
      </c>
    </row>
    <row r="3634" spans="1:31" x14ac:dyDescent="0.25">
      <c r="A3634" s="9">
        <v>40132</v>
      </c>
      <c r="B3634" s="1" t="s">
        <v>48</v>
      </c>
      <c r="C3634" s="1" t="s">
        <v>35</v>
      </c>
      <c r="D3634" s="1">
        <v>27</v>
      </c>
      <c r="E3634" s="1">
        <v>17</v>
      </c>
      <c r="F3634">
        <f t="shared" si="1221"/>
        <v>1</v>
      </c>
      <c r="G3634">
        <f t="shared" si="1222"/>
        <v>0</v>
      </c>
      <c r="H3634" s="4">
        <v>2.65</v>
      </c>
      <c r="I3634" s="4">
        <v>1.5405405405405399</v>
      </c>
      <c r="L3634" s="18">
        <f t="shared" si="1223"/>
        <v>30</v>
      </c>
      <c r="M3634" s="18">
        <f t="shared" si="1224"/>
        <v>60</v>
      </c>
      <c r="N3634" s="18" t="e">
        <f t="shared" si="1225"/>
        <v>#DIV/0!</v>
      </c>
      <c r="O3634" s="18" t="e">
        <f t="shared" si="1226"/>
        <v>#DIV/0!</v>
      </c>
      <c r="P3634" s="4">
        <f t="shared" si="1227"/>
        <v>200911</v>
      </c>
      <c r="Q3634" s="23">
        <f t="shared" si="1228"/>
        <v>2.65</v>
      </c>
      <c r="R3634" s="23">
        <f t="shared" si="1229"/>
        <v>-2.4560606060606083</v>
      </c>
      <c r="S3634" s="22">
        <f t="shared" si="1230"/>
        <v>0.19393939393939164</v>
      </c>
      <c r="T3634" s="5">
        <f t="shared" si="1231"/>
        <v>0.58133605303416602</v>
      </c>
      <c r="W3634" s="5">
        <f t="shared" si="1232"/>
        <v>1.65</v>
      </c>
      <c r="X3634" s="4">
        <f t="shared" si="1233"/>
        <v>-1</v>
      </c>
      <c r="AE3634" s="4" t="e">
        <f t="shared" si="1234"/>
        <v>#DIV/0!</v>
      </c>
    </row>
    <row r="3635" spans="1:31" x14ac:dyDescent="0.25">
      <c r="A3635" s="9">
        <v>40132</v>
      </c>
      <c r="B3635" s="1" t="s">
        <v>50</v>
      </c>
      <c r="C3635" s="1" t="s">
        <v>46</v>
      </c>
      <c r="D3635" s="1">
        <v>41</v>
      </c>
      <c r="E3635" s="1">
        <v>17</v>
      </c>
      <c r="F3635">
        <f t="shared" si="1221"/>
        <v>1</v>
      </c>
      <c r="G3635">
        <f t="shared" si="1222"/>
        <v>0</v>
      </c>
      <c r="H3635" s="4">
        <v>1.2777777777777799</v>
      </c>
      <c r="I3635" s="4">
        <v>4</v>
      </c>
      <c r="L3635" s="18">
        <f t="shared" si="1223"/>
        <v>70</v>
      </c>
      <c r="M3635" s="18">
        <f t="shared" si="1224"/>
        <v>25</v>
      </c>
      <c r="N3635" s="18" t="e">
        <f t="shared" si="1225"/>
        <v>#DIV/0!</v>
      </c>
      <c r="O3635" s="18" t="e">
        <f t="shared" si="1226"/>
        <v>#DIV/0!</v>
      </c>
      <c r="P3635" s="4">
        <f t="shared" si="1227"/>
        <v>200911</v>
      </c>
      <c r="Q3635" s="23">
        <f t="shared" si="1228"/>
        <v>1.2777777777777799</v>
      </c>
      <c r="R3635" s="23">
        <f t="shared" si="1229"/>
        <v>-3.933333333333306</v>
      </c>
      <c r="S3635" s="22">
        <f t="shared" si="1230"/>
        <v>-2.6555555555555261</v>
      </c>
      <c r="T3635" s="5">
        <f t="shared" si="1231"/>
        <v>3.1304347826086905</v>
      </c>
      <c r="W3635" s="5">
        <f t="shared" si="1232"/>
        <v>0.2777777777777799</v>
      </c>
      <c r="X3635" s="4">
        <f t="shared" si="1233"/>
        <v>-1</v>
      </c>
      <c r="AE3635" s="4" t="e">
        <f t="shared" si="1234"/>
        <v>#DIV/0!</v>
      </c>
    </row>
    <row r="3636" spans="1:31" x14ac:dyDescent="0.25">
      <c r="A3636" s="9">
        <v>40132</v>
      </c>
      <c r="B3636" s="1" t="s">
        <v>59</v>
      </c>
      <c r="C3636" s="1" t="s">
        <v>42</v>
      </c>
      <c r="D3636" s="1">
        <v>23</v>
      </c>
      <c r="E3636" s="1">
        <v>28</v>
      </c>
      <c r="F3636">
        <f t="shared" si="1221"/>
        <v>0</v>
      </c>
      <c r="G3636">
        <f t="shared" si="1222"/>
        <v>1</v>
      </c>
      <c r="H3636" s="4">
        <v>7.5</v>
      </c>
      <c r="I3636" s="4">
        <v>1.1111111111111101</v>
      </c>
      <c r="L3636" s="18">
        <f t="shared" si="1223"/>
        <v>10</v>
      </c>
      <c r="M3636" s="18">
        <f t="shared" si="1224"/>
        <v>90</v>
      </c>
      <c r="N3636" s="18" t="e">
        <f t="shared" si="1225"/>
        <v>#DIV/0!</v>
      </c>
      <c r="O3636" s="18" t="e">
        <f t="shared" si="1226"/>
        <v>#DIV/0!</v>
      </c>
      <c r="P3636" s="4">
        <f t="shared" si="1227"/>
        <v>200911</v>
      </c>
      <c r="Q3636" s="23">
        <f t="shared" si="1228"/>
        <v>6.7500000000000062</v>
      </c>
      <c r="R3636" s="23">
        <f t="shared" si="1229"/>
        <v>-9.1538461538462386</v>
      </c>
      <c r="S3636" s="22">
        <f t="shared" si="1230"/>
        <v>-2.4038461538462323</v>
      </c>
      <c r="T3636" s="5">
        <f t="shared" si="1231"/>
        <v>0.148148148148148</v>
      </c>
      <c r="W3636" s="5">
        <f t="shared" si="1232"/>
        <v>-1</v>
      </c>
      <c r="X3636" s="4">
        <f t="shared" si="1233"/>
        <v>-1</v>
      </c>
      <c r="AE3636" s="4" t="e">
        <f t="shared" si="1234"/>
        <v>#DIV/0!</v>
      </c>
    </row>
    <row r="3637" spans="1:31" x14ac:dyDescent="0.25">
      <c r="A3637" s="9">
        <v>40132</v>
      </c>
      <c r="B3637" s="1" t="s">
        <v>64</v>
      </c>
      <c r="C3637" s="1" t="s">
        <v>55</v>
      </c>
      <c r="D3637" s="1">
        <v>31</v>
      </c>
      <c r="E3637" s="1">
        <v>23</v>
      </c>
      <c r="F3637">
        <f t="shared" si="1221"/>
        <v>1</v>
      </c>
      <c r="G3637">
        <f t="shared" si="1222"/>
        <v>0</v>
      </c>
      <c r="H3637" s="4">
        <v>1.8333333333333299</v>
      </c>
      <c r="I3637" s="4">
        <v>2</v>
      </c>
      <c r="L3637" s="18">
        <f t="shared" si="1223"/>
        <v>50</v>
      </c>
      <c r="M3637" s="18">
        <f t="shared" si="1224"/>
        <v>50</v>
      </c>
      <c r="N3637" s="18" t="e">
        <f t="shared" si="1225"/>
        <v>#DIV/0!</v>
      </c>
      <c r="O3637" s="18" t="e">
        <f t="shared" si="1226"/>
        <v>#DIV/0!</v>
      </c>
      <c r="P3637" s="4">
        <f t="shared" si="1227"/>
        <v>200911</v>
      </c>
      <c r="Q3637" s="23">
        <f t="shared" si="1228"/>
        <v>1.8333333333333299</v>
      </c>
      <c r="R3637" s="23">
        <f t="shared" si="1229"/>
        <v>-2.2000000000000046</v>
      </c>
      <c r="S3637" s="22">
        <f t="shared" si="1230"/>
        <v>-0.36666666666667469</v>
      </c>
      <c r="T3637" s="5">
        <f t="shared" si="1231"/>
        <v>1.0909090909090928</v>
      </c>
      <c r="W3637" s="5">
        <f t="shared" si="1232"/>
        <v>0.83333333333332993</v>
      </c>
      <c r="X3637" s="4">
        <f t="shared" si="1233"/>
        <v>-1</v>
      </c>
      <c r="AE3637" s="4" t="e">
        <f t="shared" si="1234"/>
        <v>#DIV/0!</v>
      </c>
    </row>
    <row r="3638" spans="1:31" x14ac:dyDescent="0.25">
      <c r="A3638" s="9">
        <v>40132</v>
      </c>
      <c r="B3638" s="1" t="s">
        <v>57</v>
      </c>
      <c r="C3638" s="1" t="s">
        <v>44</v>
      </c>
      <c r="D3638" s="1">
        <v>12</v>
      </c>
      <c r="E3638" s="1">
        <v>18</v>
      </c>
      <c r="F3638">
        <f t="shared" si="1221"/>
        <v>0</v>
      </c>
      <c r="G3638">
        <f t="shared" si="1222"/>
        <v>1</v>
      </c>
      <c r="H3638" s="4">
        <v>1.32258064516129</v>
      </c>
      <c r="I3638" s="4">
        <v>3.6</v>
      </c>
      <c r="L3638" s="18">
        <f t="shared" si="1223"/>
        <v>70</v>
      </c>
      <c r="M3638" s="18">
        <f t="shared" si="1224"/>
        <v>25</v>
      </c>
      <c r="N3638" s="18" t="e">
        <f t="shared" si="1225"/>
        <v>#DIV/0!</v>
      </c>
      <c r="O3638" s="18" t="e">
        <f t="shared" si="1226"/>
        <v>#DIV/0!</v>
      </c>
      <c r="P3638" s="4">
        <f t="shared" si="1227"/>
        <v>200911</v>
      </c>
      <c r="Q3638" s="23">
        <f t="shared" si="1228"/>
        <v>0.36738351254480278</v>
      </c>
      <c r="R3638" s="23">
        <f t="shared" si="1229"/>
        <v>-3.4846153846153873</v>
      </c>
      <c r="S3638" s="22">
        <f t="shared" si="1230"/>
        <v>-3.1172318720705845</v>
      </c>
      <c r="T3638" s="5">
        <f t="shared" si="1231"/>
        <v>2.7219512195121958</v>
      </c>
      <c r="W3638" s="5">
        <f t="shared" si="1232"/>
        <v>-1</v>
      </c>
      <c r="X3638" s="4">
        <f t="shared" si="1233"/>
        <v>-1</v>
      </c>
      <c r="AE3638" s="4" t="e">
        <f t="shared" si="1234"/>
        <v>#DIV/0!</v>
      </c>
    </row>
    <row r="3639" spans="1:31" x14ac:dyDescent="0.25">
      <c r="A3639" s="9">
        <v>40132</v>
      </c>
      <c r="B3639" s="1" t="s">
        <v>54</v>
      </c>
      <c r="C3639" s="1" t="s">
        <v>49</v>
      </c>
      <c r="D3639" s="1">
        <v>10</v>
      </c>
      <c r="E3639" s="1">
        <v>16</v>
      </c>
      <c r="F3639">
        <f t="shared" si="1221"/>
        <v>0</v>
      </c>
      <c r="G3639">
        <f t="shared" si="1222"/>
        <v>1</v>
      </c>
      <c r="H3639" s="4">
        <v>1.71428571428571</v>
      </c>
      <c r="I3639" s="4">
        <v>2.2000000000000002</v>
      </c>
      <c r="L3639" s="18">
        <f t="shared" si="1223"/>
        <v>50</v>
      </c>
      <c r="M3639" s="18">
        <f t="shared" si="1224"/>
        <v>45</v>
      </c>
      <c r="N3639" s="18" t="e">
        <f t="shared" si="1225"/>
        <v>#DIV/0!</v>
      </c>
      <c r="O3639" s="18" t="e">
        <f t="shared" si="1226"/>
        <v>#DIV/0!</v>
      </c>
      <c r="P3639" s="4">
        <f t="shared" si="1227"/>
        <v>200911</v>
      </c>
      <c r="Q3639" s="23">
        <f t="shared" si="1228"/>
        <v>0.77922077922077715</v>
      </c>
      <c r="R3639" s="23">
        <f t="shared" si="1229"/>
        <v>-2.2333333333333414</v>
      </c>
      <c r="S3639" s="22">
        <f t="shared" si="1230"/>
        <v>-1.4541125541125641</v>
      </c>
      <c r="T3639" s="5">
        <f t="shared" si="1231"/>
        <v>1.2833333333333368</v>
      </c>
      <c r="W3639" s="5">
        <f t="shared" si="1232"/>
        <v>-1</v>
      </c>
      <c r="X3639" s="4">
        <f t="shared" si="1233"/>
        <v>-1</v>
      </c>
      <c r="AE3639" s="4" t="e">
        <f t="shared" si="1234"/>
        <v>#DIV/0!</v>
      </c>
    </row>
    <row r="3640" spans="1:31" x14ac:dyDescent="0.25">
      <c r="A3640" s="9">
        <v>40132</v>
      </c>
      <c r="B3640" s="1" t="s">
        <v>53</v>
      </c>
      <c r="C3640" s="1" t="s">
        <v>56</v>
      </c>
      <c r="D3640" s="1">
        <v>22</v>
      </c>
      <c r="E3640" s="1">
        <v>24</v>
      </c>
      <c r="F3640">
        <f t="shared" si="1221"/>
        <v>0</v>
      </c>
      <c r="G3640">
        <f t="shared" si="1222"/>
        <v>1</v>
      </c>
      <c r="H3640" s="4">
        <v>1.3448275862068999</v>
      </c>
      <c r="I3640" s="4">
        <v>3.4</v>
      </c>
      <c r="L3640" s="18">
        <f t="shared" si="1223"/>
        <v>70</v>
      </c>
      <c r="M3640" s="18">
        <f t="shared" si="1224"/>
        <v>25</v>
      </c>
      <c r="N3640" s="18" t="e">
        <f t="shared" si="1225"/>
        <v>#DIV/0!</v>
      </c>
      <c r="O3640" s="18" t="e">
        <f t="shared" si="1226"/>
        <v>#DIV/0!</v>
      </c>
      <c r="P3640" s="4">
        <f t="shared" si="1227"/>
        <v>200911</v>
      </c>
      <c r="Q3640" s="23">
        <f t="shared" si="1228"/>
        <v>0.39553752535497055</v>
      </c>
      <c r="R3640" s="23">
        <f t="shared" si="1229"/>
        <v>-3.3166666666666385</v>
      </c>
      <c r="S3640" s="22">
        <f t="shared" si="1230"/>
        <v>-2.9211291413116678</v>
      </c>
      <c r="T3640" s="5">
        <f t="shared" si="1231"/>
        <v>2.5282051282051219</v>
      </c>
      <c r="W3640" s="5">
        <f t="shared" si="1232"/>
        <v>-1</v>
      </c>
      <c r="X3640" s="4">
        <f t="shared" si="1233"/>
        <v>-1</v>
      </c>
      <c r="AE3640" s="4" t="e">
        <f t="shared" si="1234"/>
        <v>#DIV/0!</v>
      </c>
    </row>
    <row r="3641" spans="1:31" x14ac:dyDescent="0.25">
      <c r="A3641" s="9">
        <v>40132</v>
      </c>
      <c r="B3641" s="1" t="s">
        <v>60</v>
      </c>
      <c r="C3641" s="1" t="s">
        <v>33</v>
      </c>
      <c r="D3641" s="1">
        <v>27</v>
      </c>
      <c r="E3641" s="1">
        <v>10</v>
      </c>
      <c r="F3641">
        <f t="shared" si="1221"/>
        <v>1</v>
      </c>
      <c r="G3641">
        <f t="shared" si="1222"/>
        <v>0</v>
      </c>
      <c r="H3641" s="4">
        <v>1.0588235294117601</v>
      </c>
      <c r="I3641" s="4">
        <v>12</v>
      </c>
      <c r="L3641" s="18">
        <f t="shared" si="1223"/>
        <v>90</v>
      </c>
      <c r="M3641" s="18">
        <f t="shared" si="1224"/>
        <v>5</v>
      </c>
      <c r="N3641" s="18" t="e">
        <f t="shared" si="1225"/>
        <v>#DIV/0!</v>
      </c>
      <c r="O3641" s="18" t="e">
        <f t="shared" si="1226"/>
        <v>#DIV/0!</v>
      </c>
      <c r="P3641" s="4">
        <f t="shared" si="1227"/>
        <v>200911</v>
      </c>
      <c r="Q3641" s="23">
        <f t="shared" si="1228"/>
        <v>1.0588235294117601</v>
      </c>
      <c r="R3641" s="23">
        <f t="shared" si="1229"/>
        <v>-17.090909090910433</v>
      </c>
      <c r="S3641" s="22">
        <f t="shared" si="1230"/>
        <v>-16.032085561498672</v>
      </c>
      <c r="T3641" s="5">
        <f t="shared" si="1231"/>
        <v>11.333333333333384</v>
      </c>
      <c r="W3641" s="5">
        <f t="shared" si="1232"/>
        <v>5.8823529411760056E-2</v>
      </c>
      <c r="X3641" s="4">
        <f t="shared" si="1233"/>
        <v>-1</v>
      </c>
      <c r="AE3641" s="4" t="e">
        <f t="shared" si="1234"/>
        <v>#DIV/0!</v>
      </c>
    </row>
    <row r="3642" spans="1:31" x14ac:dyDescent="0.25">
      <c r="A3642" s="9">
        <v>40132</v>
      </c>
      <c r="B3642" s="1" t="s">
        <v>51</v>
      </c>
      <c r="C3642" s="1" t="s">
        <v>39</v>
      </c>
      <c r="D3642" s="1">
        <v>25</v>
      </c>
      <c r="E3642" s="1">
        <v>23</v>
      </c>
      <c r="F3642">
        <f t="shared" si="1221"/>
        <v>1</v>
      </c>
      <c r="G3642">
        <f t="shared" si="1222"/>
        <v>0</v>
      </c>
      <c r="H3642" s="4">
        <v>1.2</v>
      </c>
      <c r="I3642" s="4">
        <v>4.75</v>
      </c>
      <c r="L3642" s="18">
        <f t="shared" si="1223"/>
        <v>80</v>
      </c>
      <c r="M3642" s="18">
        <f t="shared" si="1224"/>
        <v>20</v>
      </c>
      <c r="N3642" s="18" t="e">
        <f t="shared" si="1225"/>
        <v>#DIV/0!</v>
      </c>
      <c r="O3642" s="18" t="e">
        <f t="shared" si="1226"/>
        <v>#DIV/0!</v>
      </c>
      <c r="P3642" s="4">
        <f t="shared" si="1227"/>
        <v>200911</v>
      </c>
      <c r="Q3642" s="23">
        <f t="shared" si="1228"/>
        <v>1.2</v>
      </c>
      <c r="R3642" s="23">
        <f t="shared" si="1229"/>
        <v>-5.2666666666666675</v>
      </c>
      <c r="S3642" s="22">
        <f t="shared" si="1230"/>
        <v>-4.0666666666666673</v>
      </c>
      <c r="T3642" s="5">
        <f t="shared" si="1231"/>
        <v>3.9583333333333335</v>
      </c>
      <c r="W3642" s="5">
        <f t="shared" si="1232"/>
        <v>0.19999999999999996</v>
      </c>
      <c r="X3642" s="4">
        <f t="shared" si="1233"/>
        <v>-1</v>
      </c>
      <c r="AE3642" s="4" t="e">
        <f t="shared" si="1234"/>
        <v>#DIV/0!</v>
      </c>
    </row>
    <row r="3643" spans="1:31" x14ac:dyDescent="0.25">
      <c r="A3643" s="9">
        <v>40132</v>
      </c>
      <c r="B3643" s="1" t="s">
        <v>36</v>
      </c>
      <c r="C3643" s="1" t="s">
        <v>52</v>
      </c>
      <c r="D3643" s="1">
        <v>35</v>
      </c>
      <c r="E3643" s="1">
        <v>34</v>
      </c>
      <c r="F3643">
        <f t="shared" si="1221"/>
        <v>1</v>
      </c>
      <c r="G3643">
        <f t="shared" si="1222"/>
        <v>0</v>
      </c>
      <c r="H3643" s="4">
        <v>1.7692307692307701</v>
      </c>
      <c r="I3643" s="4">
        <v>2.1</v>
      </c>
      <c r="L3643" s="18">
        <f t="shared" si="1223"/>
        <v>50</v>
      </c>
      <c r="M3643" s="18">
        <f t="shared" si="1224"/>
        <v>45</v>
      </c>
      <c r="N3643" s="18" t="e">
        <f t="shared" si="1225"/>
        <v>#DIV/0!</v>
      </c>
      <c r="O3643" s="18" t="e">
        <f t="shared" si="1226"/>
        <v>#DIV/0!</v>
      </c>
      <c r="P3643" s="4">
        <f t="shared" si="1227"/>
        <v>200911</v>
      </c>
      <c r="Q3643" s="23">
        <f t="shared" si="1228"/>
        <v>1.7692307692307701</v>
      </c>
      <c r="R3643" s="23">
        <f t="shared" si="1229"/>
        <v>-2.2090909090909077</v>
      </c>
      <c r="S3643" s="22">
        <f t="shared" si="1230"/>
        <v>-0.43986013986013761</v>
      </c>
      <c r="T3643" s="5">
        <f t="shared" si="1231"/>
        <v>1.18695652173913</v>
      </c>
      <c r="W3643" s="5">
        <f t="shared" si="1232"/>
        <v>0.76923076923077005</v>
      </c>
      <c r="X3643" s="4">
        <f t="shared" si="1233"/>
        <v>-1</v>
      </c>
      <c r="AE3643" s="4" t="e">
        <f t="shared" si="1234"/>
        <v>#DIV/0!</v>
      </c>
    </row>
    <row r="3644" spans="1:31" x14ac:dyDescent="0.25">
      <c r="A3644" s="9">
        <v>40132</v>
      </c>
      <c r="B3644" s="1" t="s">
        <v>62</v>
      </c>
      <c r="C3644" s="1" t="s">
        <v>37</v>
      </c>
      <c r="D3644" s="1">
        <v>17</v>
      </c>
      <c r="E3644" s="1">
        <v>7</v>
      </c>
      <c r="F3644">
        <f t="shared" si="1221"/>
        <v>1</v>
      </c>
      <c r="G3644">
        <f t="shared" si="1222"/>
        <v>0</v>
      </c>
      <c r="H3644" s="4">
        <v>2.35</v>
      </c>
      <c r="I3644" s="4">
        <v>1.6451612903225801</v>
      </c>
      <c r="L3644" s="18">
        <f t="shared" si="1223"/>
        <v>40</v>
      </c>
      <c r="M3644" s="18">
        <f t="shared" si="1224"/>
        <v>60</v>
      </c>
      <c r="N3644" s="18" t="e">
        <f t="shared" si="1225"/>
        <v>#DIV/0!</v>
      </c>
      <c r="O3644" s="18" t="e">
        <f t="shared" si="1226"/>
        <v>#DIV/0!</v>
      </c>
      <c r="P3644" s="4">
        <f t="shared" si="1227"/>
        <v>200911</v>
      </c>
      <c r="Q3644" s="23">
        <f t="shared" si="1228"/>
        <v>2.35</v>
      </c>
      <c r="R3644" s="23">
        <f t="shared" si="1229"/>
        <v>-2.2907407407407421</v>
      </c>
      <c r="S3644" s="22">
        <f t="shared" si="1230"/>
        <v>5.9259259259258013E-2</v>
      </c>
      <c r="T3644" s="5">
        <f t="shared" si="1231"/>
        <v>0.70006863417982124</v>
      </c>
      <c r="W3644" s="5">
        <f t="shared" si="1232"/>
        <v>1.35</v>
      </c>
      <c r="X3644" s="4">
        <f t="shared" si="1233"/>
        <v>-1</v>
      </c>
      <c r="AE3644" s="4" t="e">
        <f t="shared" si="1234"/>
        <v>#DIV/0!</v>
      </c>
    </row>
    <row r="3645" spans="1:31" x14ac:dyDescent="0.25">
      <c r="A3645" s="9">
        <v>40132</v>
      </c>
      <c r="B3645" s="1" t="s">
        <v>40</v>
      </c>
      <c r="C3645" s="1" t="s">
        <v>41</v>
      </c>
      <c r="D3645" s="1">
        <v>28</v>
      </c>
      <c r="E3645" s="1">
        <v>19</v>
      </c>
      <c r="F3645">
        <f t="shared" si="1221"/>
        <v>1</v>
      </c>
      <c r="G3645">
        <f t="shared" si="1222"/>
        <v>0</v>
      </c>
      <c r="H3645" s="4">
        <v>2.0499999999999998</v>
      </c>
      <c r="I3645" s="4">
        <v>1.8</v>
      </c>
      <c r="L3645" s="18">
        <f t="shared" si="1223"/>
        <v>40</v>
      </c>
      <c r="M3645" s="18">
        <f t="shared" si="1224"/>
        <v>55</v>
      </c>
      <c r="N3645" s="18" t="e">
        <f t="shared" si="1225"/>
        <v>#DIV/0!</v>
      </c>
      <c r="O3645" s="18" t="e">
        <f t="shared" si="1226"/>
        <v>#DIV/0!</v>
      </c>
      <c r="P3645" s="4">
        <f t="shared" si="1227"/>
        <v>200911</v>
      </c>
      <c r="Q3645" s="23">
        <f t="shared" si="1228"/>
        <v>2.0499999999999998</v>
      </c>
      <c r="R3645" s="23">
        <f t="shared" si="1229"/>
        <v>-2.2023809523809526</v>
      </c>
      <c r="S3645" s="22">
        <f t="shared" si="1230"/>
        <v>-0.15238095238095273</v>
      </c>
      <c r="T3645" s="5">
        <f t="shared" si="1231"/>
        <v>0.87804878048780499</v>
      </c>
      <c r="W3645" s="5">
        <f t="shared" si="1232"/>
        <v>1.0499999999999998</v>
      </c>
      <c r="X3645" s="4">
        <f t="shared" si="1233"/>
        <v>-1</v>
      </c>
      <c r="AE3645" s="4" t="e">
        <f t="shared" si="1234"/>
        <v>#DIV/0!</v>
      </c>
    </row>
    <row r="3646" spans="1:31" x14ac:dyDescent="0.25">
      <c r="A3646" s="9">
        <v>40132</v>
      </c>
      <c r="B3646" s="1" t="s">
        <v>63</v>
      </c>
      <c r="C3646" s="1" t="s">
        <v>61</v>
      </c>
      <c r="D3646" s="1">
        <v>31</v>
      </c>
      <c r="E3646" s="1">
        <v>20</v>
      </c>
      <c r="F3646">
        <f t="shared" si="1221"/>
        <v>1</v>
      </c>
      <c r="G3646">
        <f t="shared" si="1222"/>
        <v>0</v>
      </c>
      <c r="H3646" s="4">
        <v>1.2777777777777799</v>
      </c>
      <c r="I3646" s="4">
        <v>3.9</v>
      </c>
      <c r="L3646" s="18">
        <f t="shared" si="1223"/>
        <v>70</v>
      </c>
      <c r="M3646" s="18">
        <f t="shared" si="1224"/>
        <v>25</v>
      </c>
      <c r="N3646" s="18" t="e">
        <f t="shared" si="1225"/>
        <v>#DIV/0!</v>
      </c>
      <c r="O3646" s="18" t="e">
        <f t="shared" si="1226"/>
        <v>#DIV/0!</v>
      </c>
      <c r="P3646" s="4">
        <f t="shared" si="1227"/>
        <v>200911</v>
      </c>
      <c r="Q3646" s="23">
        <f t="shared" si="1228"/>
        <v>1.2777777777777799</v>
      </c>
      <c r="R3646" s="23">
        <f t="shared" si="1229"/>
        <v>-3.9448275862068689</v>
      </c>
      <c r="S3646" s="22">
        <f t="shared" si="1230"/>
        <v>-2.667049808429089</v>
      </c>
      <c r="T3646" s="5">
        <f t="shared" si="1231"/>
        <v>3.0521739130434731</v>
      </c>
      <c r="W3646" s="5">
        <f t="shared" si="1232"/>
        <v>0.2777777777777799</v>
      </c>
      <c r="X3646" s="4">
        <f t="shared" si="1233"/>
        <v>-1</v>
      </c>
      <c r="AE3646" s="4" t="e">
        <f t="shared" si="1234"/>
        <v>#DIV/0!</v>
      </c>
    </row>
    <row r="3647" spans="1:31" x14ac:dyDescent="0.25">
      <c r="A3647" s="9">
        <v>40129</v>
      </c>
      <c r="B3647" s="1" t="s">
        <v>38</v>
      </c>
      <c r="C3647" s="1" t="s">
        <v>45</v>
      </c>
      <c r="D3647" s="1">
        <v>10</v>
      </c>
      <c r="E3647" s="1">
        <v>6</v>
      </c>
      <c r="F3647">
        <f t="shared" si="1221"/>
        <v>1</v>
      </c>
      <c r="G3647">
        <f t="shared" si="1222"/>
        <v>0</v>
      </c>
      <c r="H3647" s="4">
        <v>1.5714285714285698</v>
      </c>
      <c r="I3647" s="4">
        <v>2.5499999999999998</v>
      </c>
      <c r="L3647" s="18">
        <f t="shared" si="1223"/>
        <v>60</v>
      </c>
      <c r="M3647" s="18">
        <f t="shared" si="1224"/>
        <v>35</v>
      </c>
      <c r="N3647" s="18" t="e">
        <f t="shared" si="1225"/>
        <v>#DIV/0!</v>
      </c>
      <c r="O3647" s="18" t="e">
        <f t="shared" si="1226"/>
        <v>#DIV/0!</v>
      </c>
      <c r="P3647" s="4">
        <f t="shared" si="1227"/>
        <v>200911</v>
      </c>
      <c r="Q3647" s="23">
        <f t="shared" si="1228"/>
        <v>1.5714285714285698</v>
      </c>
      <c r="R3647" s="23">
        <f t="shared" si="1229"/>
        <v>-2.3951612903225854</v>
      </c>
      <c r="S3647" s="22">
        <f t="shared" si="1230"/>
        <v>-0.82373271889401556</v>
      </c>
      <c r="T3647" s="5">
        <f t="shared" si="1231"/>
        <v>1.6227272727272744</v>
      </c>
      <c r="W3647" s="5">
        <f t="shared" si="1232"/>
        <v>0.57142857142856984</v>
      </c>
      <c r="X3647" s="4">
        <f t="shared" si="1233"/>
        <v>-1</v>
      </c>
      <c r="AE3647" s="4" t="e">
        <f t="shared" si="1234"/>
        <v>#DIV/0!</v>
      </c>
    </row>
    <row r="3648" spans="1:31" x14ac:dyDescent="0.25">
      <c r="A3648" s="9">
        <v>40126</v>
      </c>
      <c r="B3648" s="1" t="s">
        <v>35</v>
      </c>
      <c r="C3648" s="1" t="s">
        <v>57</v>
      </c>
      <c r="D3648" s="1">
        <v>10</v>
      </c>
      <c r="E3648" s="1">
        <v>28</v>
      </c>
      <c r="F3648">
        <f t="shared" si="1221"/>
        <v>0</v>
      </c>
      <c r="G3648">
        <f t="shared" si="1222"/>
        <v>1</v>
      </c>
      <c r="H3648" s="4">
        <v>2.35</v>
      </c>
      <c r="I3648" s="4">
        <v>1.6451612903225801</v>
      </c>
      <c r="L3648" s="18">
        <f t="shared" si="1223"/>
        <v>40</v>
      </c>
      <c r="M3648" s="18">
        <f t="shared" si="1224"/>
        <v>60</v>
      </c>
      <c r="N3648" s="18" t="e">
        <f t="shared" si="1225"/>
        <v>#DIV/0!</v>
      </c>
      <c r="O3648" s="18" t="e">
        <f t="shared" si="1226"/>
        <v>#DIV/0!</v>
      </c>
      <c r="P3648" s="4">
        <f t="shared" si="1227"/>
        <v>200911</v>
      </c>
      <c r="Q3648" s="23">
        <f t="shared" si="1228"/>
        <v>1.4284313725490201</v>
      </c>
      <c r="R3648" s="23">
        <f t="shared" si="1229"/>
        <v>-2.2907407407407421</v>
      </c>
      <c r="S3648" s="22">
        <f t="shared" si="1230"/>
        <v>-0.86230936819172199</v>
      </c>
      <c r="T3648" s="5">
        <f t="shared" si="1231"/>
        <v>0.70006863417982124</v>
      </c>
      <c r="W3648" s="5">
        <f t="shared" si="1232"/>
        <v>-1</v>
      </c>
      <c r="X3648" s="4">
        <f t="shared" si="1233"/>
        <v>-1</v>
      </c>
      <c r="AE3648" s="4" t="e">
        <f t="shared" si="1234"/>
        <v>#DIV/0!</v>
      </c>
    </row>
    <row r="3649" spans="1:31" x14ac:dyDescent="0.25">
      <c r="A3649" s="9">
        <v>40125</v>
      </c>
      <c r="B3649" s="1" t="s">
        <v>39</v>
      </c>
      <c r="C3649" s="1" t="s">
        <v>62</v>
      </c>
      <c r="D3649" s="1">
        <v>38</v>
      </c>
      <c r="E3649" s="1">
        <v>28</v>
      </c>
      <c r="F3649">
        <f t="shared" si="1221"/>
        <v>1</v>
      </c>
      <c r="G3649">
        <f t="shared" si="1222"/>
        <v>0</v>
      </c>
      <c r="H3649" s="4">
        <v>5</v>
      </c>
      <c r="I3649" s="4">
        <v>1.2</v>
      </c>
      <c r="L3649" s="18">
        <f t="shared" si="1223"/>
        <v>20</v>
      </c>
      <c r="M3649" s="18">
        <f t="shared" si="1224"/>
        <v>80</v>
      </c>
      <c r="N3649" s="18" t="e">
        <f t="shared" si="1225"/>
        <v>#DIV/0!</v>
      </c>
      <c r="O3649" s="18" t="e">
        <f t="shared" si="1226"/>
        <v>#DIV/0!</v>
      </c>
      <c r="P3649" s="4">
        <f t="shared" si="1227"/>
        <v>200911</v>
      </c>
      <c r="Q3649" s="23">
        <f t="shared" si="1228"/>
        <v>5</v>
      </c>
      <c r="R3649" s="23">
        <f t="shared" si="1229"/>
        <v>-5.2500000000000009</v>
      </c>
      <c r="S3649" s="22">
        <f t="shared" si="1230"/>
        <v>-0.25000000000000089</v>
      </c>
      <c r="T3649" s="5">
        <f t="shared" si="1231"/>
        <v>0.24</v>
      </c>
      <c r="W3649" s="5">
        <f t="shared" si="1232"/>
        <v>4</v>
      </c>
      <c r="X3649" s="4">
        <f t="shared" si="1233"/>
        <v>-1</v>
      </c>
      <c r="AE3649" s="4" t="e">
        <f t="shared" si="1234"/>
        <v>#DIV/0!</v>
      </c>
    </row>
    <row r="3650" spans="1:31" x14ac:dyDescent="0.25">
      <c r="A3650" s="9">
        <v>40125</v>
      </c>
      <c r="B3650" s="1" t="s">
        <v>61</v>
      </c>
      <c r="C3650" s="1" t="s">
        <v>33</v>
      </c>
      <c r="D3650" s="1">
        <v>32</v>
      </c>
      <c r="E3650" s="1">
        <v>20</v>
      </c>
      <c r="F3650">
        <f t="shared" si="1221"/>
        <v>1</v>
      </c>
      <c r="G3650">
        <f t="shared" si="1222"/>
        <v>0</v>
      </c>
      <c r="H3650" s="4">
        <v>1.1666666666666701</v>
      </c>
      <c r="I3650" s="4">
        <v>5.5</v>
      </c>
      <c r="L3650" s="18">
        <f t="shared" si="1223"/>
        <v>80</v>
      </c>
      <c r="M3650" s="18">
        <f t="shared" si="1224"/>
        <v>15</v>
      </c>
      <c r="N3650" s="18" t="e">
        <f t="shared" si="1225"/>
        <v>#DIV/0!</v>
      </c>
      <c r="O3650" s="18" t="e">
        <f t="shared" si="1226"/>
        <v>#DIV/0!</v>
      </c>
      <c r="P3650" s="4">
        <f t="shared" si="1227"/>
        <v>200911</v>
      </c>
      <c r="Q3650" s="23">
        <f t="shared" si="1228"/>
        <v>1.1666666666666701</v>
      </c>
      <c r="R3650" s="23">
        <f t="shared" si="1229"/>
        <v>-6.2222222222220998</v>
      </c>
      <c r="S3650" s="22">
        <f t="shared" si="1230"/>
        <v>-5.0555555555554292</v>
      </c>
      <c r="T3650" s="5">
        <f t="shared" si="1231"/>
        <v>4.7142857142857002</v>
      </c>
      <c r="W3650" s="5">
        <f t="shared" si="1232"/>
        <v>0.16666666666667007</v>
      </c>
      <c r="X3650" s="4">
        <f t="shared" si="1233"/>
        <v>-1</v>
      </c>
      <c r="AE3650" s="4" t="e">
        <f t="shared" si="1234"/>
        <v>#DIV/0!</v>
      </c>
    </row>
    <row r="3651" spans="1:31" x14ac:dyDescent="0.25">
      <c r="A3651" s="9">
        <v>40125</v>
      </c>
      <c r="B3651" s="1" t="s">
        <v>38</v>
      </c>
      <c r="C3651" s="1" t="s">
        <v>50</v>
      </c>
      <c r="D3651" s="1">
        <v>27</v>
      </c>
      <c r="E3651" s="1">
        <v>34</v>
      </c>
      <c r="F3651">
        <f t="shared" ref="F3651:F3714" si="1235">IF(D3651&gt;E3651,1,0)</f>
        <v>0</v>
      </c>
      <c r="G3651">
        <f t="shared" ref="G3651:G3714" si="1236">IF(E3651&gt;D3651,1,0)</f>
        <v>1</v>
      </c>
      <c r="H3651" s="4">
        <v>1.4545454545454499</v>
      </c>
      <c r="I3651" s="4">
        <v>2.8</v>
      </c>
      <c r="L3651" s="18">
        <f t="shared" ref="L3651:L3714" si="1237">INT(100/H3651/10)*10</f>
        <v>60</v>
      </c>
      <c r="M3651" s="18">
        <f t="shared" ref="M3651:M3714" si="1238">INT(100/I3651/5)*5</f>
        <v>35</v>
      </c>
      <c r="N3651" s="18" t="e">
        <f t="shared" ref="N3651:N3714" si="1239">INT(100/J3651/5)*5</f>
        <v>#DIV/0!</v>
      </c>
      <c r="O3651" s="18" t="e">
        <f t="shared" ref="O3651:O3714" si="1240">INT(100/K3651/5)*5</f>
        <v>#DIV/0!</v>
      </c>
      <c r="P3651" s="4">
        <f t="shared" ref="P3651:P3714" si="1241">YEAR(A3651)*100+MONTH(A3651)</f>
        <v>200911</v>
      </c>
      <c r="Q3651" s="23">
        <f t="shared" ref="Q3651:Q3714" si="1242">IF(F3651=1,H3651,H3651/I3651)</f>
        <v>0.51948051948051788</v>
      </c>
      <c r="R3651" s="23">
        <f t="shared" ref="R3651:R3714" si="1243">-1/(H3651-1)-1/(I3651-1)</f>
        <v>-2.7555555555555777</v>
      </c>
      <c r="S3651" s="22">
        <f t="shared" ref="S3651:S3714" si="1244">Q3651+R3651</f>
        <v>-2.2360750360750599</v>
      </c>
      <c r="T3651" s="5">
        <f t="shared" ref="T3651:T3714" si="1245">I3651/H3651</f>
        <v>1.925000000000006</v>
      </c>
      <c r="W3651" s="5">
        <f t="shared" ref="W3651:W3714" si="1246">H3651*F3651-1</f>
        <v>-1</v>
      </c>
      <c r="X3651" s="4">
        <f t="shared" ref="X3651:X3714" si="1247">J3651*F3651-1</f>
        <v>-1</v>
      </c>
      <c r="AE3651" s="4" t="e">
        <f t="shared" ref="AE3651:AE3714" si="1248">(1/H3651-1/J3651)</f>
        <v>#DIV/0!</v>
      </c>
    </row>
    <row r="3652" spans="1:31" x14ac:dyDescent="0.25">
      <c r="A3652" s="9">
        <v>40125</v>
      </c>
      <c r="B3652" s="1" t="s">
        <v>55</v>
      </c>
      <c r="C3652" s="1" t="s">
        <v>37</v>
      </c>
      <c r="D3652" s="1">
        <v>16</v>
      </c>
      <c r="E3652" s="1">
        <v>20</v>
      </c>
      <c r="F3652">
        <f t="shared" si="1235"/>
        <v>0</v>
      </c>
      <c r="G3652">
        <f t="shared" si="1236"/>
        <v>1</v>
      </c>
      <c r="H3652" s="4">
        <v>1.68965517241379</v>
      </c>
      <c r="I3652" s="4">
        <v>2.25</v>
      </c>
      <c r="L3652" s="18">
        <f t="shared" si="1237"/>
        <v>50</v>
      </c>
      <c r="M3652" s="18">
        <f t="shared" si="1238"/>
        <v>40</v>
      </c>
      <c r="N3652" s="18" t="e">
        <f t="shared" si="1239"/>
        <v>#DIV/0!</v>
      </c>
      <c r="O3652" s="18" t="e">
        <f t="shared" si="1240"/>
        <v>#DIV/0!</v>
      </c>
      <c r="P3652" s="4">
        <f t="shared" si="1241"/>
        <v>200911</v>
      </c>
      <c r="Q3652" s="23">
        <f t="shared" si="1242"/>
        <v>0.75095785440612894</v>
      </c>
      <c r="R3652" s="23">
        <f t="shared" si="1243"/>
        <v>-2.2500000000000062</v>
      </c>
      <c r="S3652" s="22">
        <f t="shared" si="1244"/>
        <v>-1.4990421455938772</v>
      </c>
      <c r="T3652" s="5">
        <f t="shared" si="1245"/>
        <v>1.3316326530612268</v>
      </c>
      <c r="W3652" s="5">
        <f t="shared" si="1246"/>
        <v>-1</v>
      </c>
      <c r="X3652" s="4">
        <f t="shared" si="1247"/>
        <v>-1</v>
      </c>
      <c r="AE3652" s="4" t="e">
        <f t="shared" si="1248"/>
        <v>#DIV/0!</v>
      </c>
    </row>
    <row r="3653" spans="1:31" x14ac:dyDescent="0.25">
      <c r="A3653" s="9">
        <v>40125</v>
      </c>
      <c r="B3653" s="1" t="s">
        <v>34</v>
      </c>
      <c r="C3653" s="1" t="s">
        <v>64</v>
      </c>
      <c r="D3653" s="1">
        <v>20</v>
      </c>
      <c r="E3653" s="1">
        <v>21</v>
      </c>
      <c r="F3653">
        <f t="shared" si="1235"/>
        <v>0</v>
      </c>
      <c r="G3653">
        <f t="shared" si="1236"/>
        <v>1</v>
      </c>
      <c r="H3653" s="4">
        <v>1.4166666666666701</v>
      </c>
      <c r="I3653" s="4">
        <v>3</v>
      </c>
      <c r="L3653" s="18">
        <f t="shared" si="1237"/>
        <v>70</v>
      </c>
      <c r="M3653" s="18">
        <f t="shared" si="1238"/>
        <v>30</v>
      </c>
      <c r="N3653" s="18" t="e">
        <f t="shared" si="1239"/>
        <v>#DIV/0!</v>
      </c>
      <c r="O3653" s="18" t="e">
        <f t="shared" si="1240"/>
        <v>#DIV/0!</v>
      </c>
      <c r="P3653" s="4">
        <f t="shared" si="1241"/>
        <v>200911</v>
      </c>
      <c r="Q3653" s="23">
        <f t="shared" si="1242"/>
        <v>0.47222222222222338</v>
      </c>
      <c r="R3653" s="23">
        <f t="shared" si="1243"/>
        <v>-2.8999999999999804</v>
      </c>
      <c r="S3653" s="22">
        <f t="shared" si="1244"/>
        <v>-2.4277777777777572</v>
      </c>
      <c r="T3653" s="5">
        <f t="shared" si="1245"/>
        <v>2.1176470588235241</v>
      </c>
      <c r="W3653" s="5">
        <f t="shared" si="1246"/>
        <v>-1</v>
      </c>
      <c r="X3653" s="4">
        <f t="shared" si="1247"/>
        <v>-1</v>
      </c>
      <c r="AE3653" s="4" t="e">
        <f t="shared" si="1248"/>
        <v>#DIV/0!</v>
      </c>
    </row>
    <row r="3654" spans="1:31" x14ac:dyDescent="0.25">
      <c r="A3654" s="9">
        <v>40125</v>
      </c>
      <c r="B3654" s="1" t="s">
        <v>42</v>
      </c>
      <c r="C3654" s="1" t="s">
        <v>40</v>
      </c>
      <c r="D3654" s="1">
        <v>30</v>
      </c>
      <c r="E3654" s="1">
        <v>20</v>
      </c>
      <c r="F3654">
        <f t="shared" si="1235"/>
        <v>1</v>
      </c>
      <c r="G3654">
        <f t="shared" si="1236"/>
        <v>0</v>
      </c>
      <c r="H3654" s="4">
        <v>1.1599999999999999</v>
      </c>
      <c r="I3654" s="4">
        <v>5.5</v>
      </c>
      <c r="L3654" s="18">
        <f t="shared" si="1237"/>
        <v>80</v>
      </c>
      <c r="M3654" s="18">
        <f t="shared" si="1238"/>
        <v>15</v>
      </c>
      <c r="N3654" s="18" t="e">
        <f t="shared" si="1239"/>
        <v>#DIV/0!</v>
      </c>
      <c r="O3654" s="18" t="e">
        <f t="shared" si="1240"/>
        <v>#DIV/0!</v>
      </c>
      <c r="P3654" s="4">
        <f t="shared" si="1241"/>
        <v>200911</v>
      </c>
      <c r="Q3654" s="23">
        <f t="shared" si="1242"/>
        <v>1.1599999999999999</v>
      </c>
      <c r="R3654" s="23">
        <f t="shared" si="1243"/>
        <v>-6.4722222222222259</v>
      </c>
      <c r="S3654" s="22">
        <f t="shared" si="1244"/>
        <v>-5.3122222222222257</v>
      </c>
      <c r="T3654" s="5">
        <f t="shared" si="1245"/>
        <v>4.7413793103448283</v>
      </c>
      <c r="W3654" s="5">
        <f t="shared" si="1246"/>
        <v>0.15999999999999992</v>
      </c>
      <c r="X3654" s="4">
        <f t="shared" si="1247"/>
        <v>-1</v>
      </c>
      <c r="AE3654" s="4" t="e">
        <f t="shared" si="1248"/>
        <v>#DIV/0!</v>
      </c>
    </row>
    <row r="3655" spans="1:31" x14ac:dyDescent="0.25">
      <c r="A3655" s="9">
        <v>40125</v>
      </c>
      <c r="B3655" s="1" t="s">
        <v>52</v>
      </c>
      <c r="C3655" s="1" t="s">
        <v>51</v>
      </c>
      <c r="D3655" s="1">
        <v>27</v>
      </c>
      <c r="E3655" s="1">
        <v>17</v>
      </c>
      <c r="F3655">
        <f t="shared" si="1235"/>
        <v>1</v>
      </c>
      <c r="G3655">
        <f t="shared" si="1236"/>
        <v>0</v>
      </c>
      <c r="H3655" s="4">
        <v>1.1599999999999999</v>
      </c>
      <c r="I3655" s="4">
        <v>5.5</v>
      </c>
      <c r="L3655" s="18">
        <f t="shared" si="1237"/>
        <v>80</v>
      </c>
      <c r="M3655" s="18">
        <f t="shared" si="1238"/>
        <v>15</v>
      </c>
      <c r="N3655" s="18" t="e">
        <f t="shared" si="1239"/>
        <v>#DIV/0!</v>
      </c>
      <c r="O3655" s="18" t="e">
        <f t="shared" si="1240"/>
        <v>#DIV/0!</v>
      </c>
      <c r="P3655" s="4">
        <f t="shared" si="1241"/>
        <v>200911</v>
      </c>
      <c r="Q3655" s="23">
        <f t="shared" si="1242"/>
        <v>1.1599999999999999</v>
      </c>
      <c r="R3655" s="23">
        <f t="shared" si="1243"/>
        <v>-6.4722222222222259</v>
      </c>
      <c r="S3655" s="22">
        <f t="shared" si="1244"/>
        <v>-5.3122222222222257</v>
      </c>
      <c r="T3655" s="5">
        <f t="shared" si="1245"/>
        <v>4.7413793103448283</v>
      </c>
      <c r="W3655" s="5">
        <f t="shared" si="1246"/>
        <v>0.15999999999999992</v>
      </c>
      <c r="X3655" s="4">
        <f t="shared" si="1247"/>
        <v>-1</v>
      </c>
      <c r="AE3655" s="4" t="e">
        <f t="shared" si="1248"/>
        <v>#DIV/0!</v>
      </c>
    </row>
    <row r="3656" spans="1:31" x14ac:dyDescent="0.25">
      <c r="A3656" s="9">
        <v>40125</v>
      </c>
      <c r="B3656" s="1" t="s">
        <v>56</v>
      </c>
      <c r="C3656" s="1" t="s">
        <v>49</v>
      </c>
      <c r="D3656" s="1">
        <v>24</v>
      </c>
      <c r="E3656" s="1">
        <v>21</v>
      </c>
      <c r="F3656">
        <f t="shared" si="1235"/>
        <v>1</v>
      </c>
      <c r="G3656">
        <f t="shared" si="1236"/>
        <v>0</v>
      </c>
      <c r="H3656" s="4">
        <v>1.3076923076923099</v>
      </c>
      <c r="I3656" s="4">
        <v>3.5</v>
      </c>
      <c r="L3656" s="18">
        <f t="shared" si="1237"/>
        <v>70</v>
      </c>
      <c r="M3656" s="18">
        <f t="shared" si="1238"/>
        <v>25</v>
      </c>
      <c r="N3656" s="18" t="e">
        <f t="shared" si="1239"/>
        <v>#DIV/0!</v>
      </c>
      <c r="O3656" s="18" t="e">
        <f t="shared" si="1240"/>
        <v>#DIV/0!</v>
      </c>
      <c r="P3656" s="4">
        <f t="shared" si="1241"/>
        <v>200911</v>
      </c>
      <c r="Q3656" s="23">
        <f t="shared" si="1242"/>
        <v>1.3076923076923099</v>
      </c>
      <c r="R3656" s="23">
        <f t="shared" si="1243"/>
        <v>-3.6499999999999764</v>
      </c>
      <c r="S3656" s="22">
        <f t="shared" si="1244"/>
        <v>-2.3423076923076662</v>
      </c>
      <c r="T3656" s="5">
        <f t="shared" si="1245"/>
        <v>2.6764705882352895</v>
      </c>
      <c r="W3656" s="5">
        <f t="shared" si="1246"/>
        <v>0.30769230769230993</v>
      </c>
      <c r="X3656" s="4">
        <f t="shared" si="1247"/>
        <v>-1</v>
      </c>
      <c r="AE3656" s="4" t="e">
        <f t="shared" si="1248"/>
        <v>#DIV/0!</v>
      </c>
    </row>
    <row r="3657" spans="1:31" x14ac:dyDescent="0.25">
      <c r="A3657" s="9">
        <v>40125</v>
      </c>
      <c r="B3657" s="1" t="s">
        <v>36</v>
      </c>
      <c r="C3657" s="1" t="s">
        <v>47</v>
      </c>
      <c r="D3657" s="1">
        <v>20</v>
      </c>
      <c r="E3657" s="1">
        <v>17</v>
      </c>
      <c r="F3657">
        <f t="shared" si="1235"/>
        <v>1</v>
      </c>
      <c r="G3657">
        <f t="shared" si="1236"/>
        <v>0</v>
      </c>
      <c r="H3657" s="4">
        <v>1.28571428571429</v>
      </c>
      <c r="I3657" s="4">
        <v>3.9</v>
      </c>
      <c r="L3657" s="18">
        <f t="shared" si="1237"/>
        <v>70</v>
      </c>
      <c r="M3657" s="18">
        <f t="shared" si="1238"/>
        <v>25</v>
      </c>
      <c r="N3657" s="18" t="e">
        <f t="shared" si="1239"/>
        <v>#DIV/0!</v>
      </c>
      <c r="O3657" s="18" t="e">
        <f t="shared" si="1240"/>
        <v>#DIV/0!</v>
      </c>
      <c r="P3657" s="4">
        <f t="shared" si="1241"/>
        <v>200911</v>
      </c>
      <c r="Q3657" s="23">
        <f t="shared" si="1242"/>
        <v>1.28571428571429</v>
      </c>
      <c r="R3657" s="23">
        <f t="shared" si="1243"/>
        <v>-3.8448275862068435</v>
      </c>
      <c r="S3657" s="22">
        <f t="shared" si="1244"/>
        <v>-2.5591133004925535</v>
      </c>
      <c r="T3657" s="5">
        <f t="shared" si="1245"/>
        <v>3.033333333333323</v>
      </c>
      <c r="W3657" s="5">
        <f t="shared" si="1246"/>
        <v>0.28571428571429003</v>
      </c>
      <c r="X3657" s="4">
        <f t="shared" si="1247"/>
        <v>-1</v>
      </c>
      <c r="AE3657" s="4" t="e">
        <f t="shared" si="1248"/>
        <v>#DIV/0!</v>
      </c>
    </row>
    <row r="3658" spans="1:31" x14ac:dyDescent="0.25">
      <c r="A3658" s="9">
        <v>40125</v>
      </c>
      <c r="B3658" s="1" t="s">
        <v>44</v>
      </c>
      <c r="C3658" s="1" t="s">
        <v>43</v>
      </c>
      <c r="D3658" s="1">
        <v>17</v>
      </c>
      <c r="E3658" s="1">
        <v>7</v>
      </c>
      <c r="F3658">
        <f t="shared" si="1235"/>
        <v>1</v>
      </c>
      <c r="G3658">
        <f t="shared" si="1236"/>
        <v>0</v>
      </c>
      <c r="H3658" s="4">
        <v>2.25</v>
      </c>
      <c r="I3658" s="4">
        <v>1.68965517241379</v>
      </c>
      <c r="L3658" s="18">
        <f t="shared" si="1237"/>
        <v>40</v>
      </c>
      <c r="M3658" s="18">
        <f t="shared" si="1238"/>
        <v>55</v>
      </c>
      <c r="N3658" s="18" t="e">
        <f t="shared" si="1239"/>
        <v>#DIV/0!</v>
      </c>
      <c r="O3658" s="18" t="e">
        <f t="shared" si="1240"/>
        <v>#DIV/0!</v>
      </c>
      <c r="P3658" s="4">
        <f t="shared" si="1241"/>
        <v>200911</v>
      </c>
      <c r="Q3658" s="23">
        <f t="shared" si="1242"/>
        <v>2.25</v>
      </c>
      <c r="R3658" s="23">
        <f t="shared" si="1243"/>
        <v>-2.2500000000000062</v>
      </c>
      <c r="S3658" s="22">
        <f t="shared" si="1244"/>
        <v>-6.2172489379008766E-15</v>
      </c>
      <c r="T3658" s="5">
        <f t="shared" si="1245"/>
        <v>0.75095785440612894</v>
      </c>
      <c r="W3658" s="5">
        <f t="shared" si="1246"/>
        <v>1.25</v>
      </c>
      <c r="X3658" s="4">
        <f t="shared" si="1247"/>
        <v>-1</v>
      </c>
      <c r="AE3658" s="4" t="e">
        <f t="shared" si="1248"/>
        <v>#DIV/0!</v>
      </c>
    </row>
    <row r="3659" spans="1:31" x14ac:dyDescent="0.25">
      <c r="A3659" s="9">
        <v>40125</v>
      </c>
      <c r="B3659" s="1" t="s">
        <v>45</v>
      </c>
      <c r="C3659" s="1" t="s">
        <v>63</v>
      </c>
      <c r="D3659" s="1">
        <v>21</v>
      </c>
      <c r="E3659" s="1">
        <v>41</v>
      </c>
      <c r="F3659">
        <f t="shared" si="1235"/>
        <v>0</v>
      </c>
      <c r="G3659">
        <f t="shared" si="1236"/>
        <v>1</v>
      </c>
      <c r="H3659" s="4">
        <v>1.74074074074074</v>
      </c>
      <c r="I3659" s="4">
        <v>2.15</v>
      </c>
      <c r="L3659" s="18">
        <f t="shared" si="1237"/>
        <v>50</v>
      </c>
      <c r="M3659" s="18">
        <f t="shared" si="1238"/>
        <v>45</v>
      </c>
      <c r="N3659" s="18" t="e">
        <f t="shared" si="1239"/>
        <v>#DIV/0!</v>
      </c>
      <c r="O3659" s="18" t="e">
        <f t="shared" si="1240"/>
        <v>#DIV/0!</v>
      </c>
      <c r="P3659" s="4">
        <f t="shared" si="1241"/>
        <v>200911</v>
      </c>
      <c r="Q3659" s="23">
        <f t="shared" si="1242"/>
        <v>0.80964685615848375</v>
      </c>
      <c r="R3659" s="23">
        <f t="shared" si="1243"/>
        <v>-2.2195652173913056</v>
      </c>
      <c r="S3659" s="22">
        <f t="shared" si="1244"/>
        <v>-1.4099183612328219</v>
      </c>
      <c r="T3659" s="5">
        <f t="shared" si="1245"/>
        <v>1.2351063829787239</v>
      </c>
      <c r="W3659" s="5">
        <f t="shared" si="1246"/>
        <v>-1</v>
      </c>
      <c r="X3659" s="4">
        <f t="shared" si="1247"/>
        <v>-1</v>
      </c>
      <c r="AE3659" s="4" t="e">
        <f t="shared" si="1248"/>
        <v>#DIV/0!</v>
      </c>
    </row>
    <row r="3660" spans="1:31" x14ac:dyDescent="0.25">
      <c r="A3660" s="9">
        <v>40125</v>
      </c>
      <c r="B3660" s="1" t="s">
        <v>41</v>
      </c>
      <c r="C3660" s="1" t="s">
        <v>48</v>
      </c>
      <c r="D3660" s="1">
        <v>31</v>
      </c>
      <c r="E3660" s="1">
        <v>17</v>
      </c>
      <c r="F3660">
        <f t="shared" si="1235"/>
        <v>1</v>
      </c>
      <c r="G3660">
        <f t="shared" si="1236"/>
        <v>0</v>
      </c>
      <c r="H3660" s="4">
        <v>1.2222222222222201</v>
      </c>
      <c r="I3660" s="4">
        <v>4.5</v>
      </c>
      <c r="L3660" s="18">
        <f t="shared" si="1237"/>
        <v>80</v>
      </c>
      <c r="M3660" s="18">
        <f t="shared" si="1238"/>
        <v>20</v>
      </c>
      <c r="N3660" s="18" t="e">
        <f t="shared" si="1239"/>
        <v>#DIV/0!</v>
      </c>
      <c r="O3660" s="18" t="e">
        <f t="shared" si="1240"/>
        <v>#DIV/0!</v>
      </c>
      <c r="P3660" s="4">
        <f t="shared" si="1241"/>
        <v>200911</v>
      </c>
      <c r="Q3660" s="23">
        <f t="shared" si="1242"/>
        <v>1.2222222222222201</v>
      </c>
      <c r="R3660" s="23">
        <f t="shared" si="1243"/>
        <v>-4.7857142857143282</v>
      </c>
      <c r="S3660" s="22">
        <f t="shared" si="1244"/>
        <v>-3.5634920634921081</v>
      </c>
      <c r="T3660" s="5">
        <f t="shared" si="1245"/>
        <v>3.6818181818181883</v>
      </c>
      <c r="W3660" s="5">
        <f t="shared" si="1246"/>
        <v>0.2222222222222201</v>
      </c>
      <c r="X3660" s="4">
        <f t="shared" si="1247"/>
        <v>-1</v>
      </c>
      <c r="AE3660" s="4" t="e">
        <f t="shared" si="1248"/>
        <v>#DIV/0!</v>
      </c>
    </row>
    <row r="3661" spans="1:31" x14ac:dyDescent="0.25">
      <c r="A3661" s="9">
        <v>40119</v>
      </c>
      <c r="B3661" s="1" t="s">
        <v>42</v>
      </c>
      <c r="C3661" s="1" t="s">
        <v>41</v>
      </c>
      <c r="D3661" s="1">
        <v>35</v>
      </c>
      <c r="E3661" s="1">
        <v>27</v>
      </c>
      <c r="F3661">
        <f t="shared" si="1235"/>
        <v>1</v>
      </c>
      <c r="G3661">
        <f t="shared" si="1236"/>
        <v>0</v>
      </c>
      <c r="H3661" s="4">
        <v>1.1818181818181799</v>
      </c>
      <c r="I3661" s="4">
        <v>5</v>
      </c>
      <c r="L3661" s="18">
        <f t="shared" si="1237"/>
        <v>80</v>
      </c>
      <c r="M3661" s="18">
        <f t="shared" si="1238"/>
        <v>20</v>
      </c>
      <c r="N3661" s="18" t="e">
        <f t="shared" si="1239"/>
        <v>#DIV/0!</v>
      </c>
      <c r="O3661" s="18" t="e">
        <f t="shared" si="1240"/>
        <v>#DIV/0!</v>
      </c>
      <c r="P3661" s="4">
        <f t="shared" si="1241"/>
        <v>200911</v>
      </c>
      <c r="Q3661" s="23">
        <f t="shared" si="1242"/>
        <v>1.1818181818181799</v>
      </c>
      <c r="R3661" s="23">
        <f t="shared" si="1243"/>
        <v>-5.7500000000000586</v>
      </c>
      <c r="S3661" s="22">
        <f t="shared" si="1244"/>
        <v>-4.5681818181818787</v>
      </c>
      <c r="T3661" s="5">
        <f t="shared" si="1245"/>
        <v>4.2307692307692379</v>
      </c>
      <c r="W3661" s="5">
        <f t="shared" si="1246"/>
        <v>0.18181818181817988</v>
      </c>
      <c r="X3661" s="4">
        <f t="shared" si="1247"/>
        <v>-1</v>
      </c>
      <c r="AE3661" s="4" t="e">
        <f t="shared" si="1248"/>
        <v>#DIV/0!</v>
      </c>
    </row>
    <row r="3662" spans="1:31" x14ac:dyDescent="0.25">
      <c r="A3662" s="9">
        <v>40118</v>
      </c>
      <c r="B3662" s="1" t="s">
        <v>50</v>
      </c>
      <c r="C3662" s="1" t="s">
        <v>56</v>
      </c>
      <c r="D3662" s="1">
        <v>30</v>
      </c>
      <c r="E3662" s="1">
        <v>13</v>
      </c>
      <c r="F3662">
        <f t="shared" si="1235"/>
        <v>1</v>
      </c>
      <c r="G3662">
        <f t="shared" si="1236"/>
        <v>0</v>
      </c>
      <c r="H3662" s="4">
        <v>1.625</v>
      </c>
      <c r="I3662" s="4">
        <v>2.4</v>
      </c>
      <c r="L3662" s="18">
        <f t="shared" si="1237"/>
        <v>60</v>
      </c>
      <c r="M3662" s="18">
        <f t="shared" si="1238"/>
        <v>40</v>
      </c>
      <c r="N3662" s="18" t="e">
        <f t="shared" si="1239"/>
        <v>#DIV/0!</v>
      </c>
      <c r="O3662" s="18" t="e">
        <f t="shared" si="1240"/>
        <v>#DIV/0!</v>
      </c>
      <c r="P3662" s="4">
        <f t="shared" si="1241"/>
        <v>200911</v>
      </c>
      <c r="Q3662" s="23">
        <f t="shared" si="1242"/>
        <v>1.625</v>
      </c>
      <c r="R3662" s="23">
        <f t="shared" si="1243"/>
        <v>-2.3142857142857145</v>
      </c>
      <c r="S3662" s="22">
        <f t="shared" si="1244"/>
        <v>-0.6892857142857145</v>
      </c>
      <c r="T3662" s="5">
        <f t="shared" si="1245"/>
        <v>1.4769230769230768</v>
      </c>
      <c r="W3662" s="5">
        <f t="shared" si="1246"/>
        <v>0.625</v>
      </c>
      <c r="X3662" s="4">
        <f t="shared" si="1247"/>
        <v>-1</v>
      </c>
      <c r="AE3662" s="4" t="e">
        <f t="shared" si="1248"/>
        <v>#DIV/0!</v>
      </c>
    </row>
    <row r="3663" spans="1:31" x14ac:dyDescent="0.25">
      <c r="A3663" s="9">
        <v>40118</v>
      </c>
      <c r="B3663" s="1" t="s">
        <v>64</v>
      </c>
      <c r="C3663" s="1" t="s">
        <v>54</v>
      </c>
      <c r="D3663" s="1">
        <v>24</v>
      </c>
      <c r="E3663" s="1">
        <v>16</v>
      </c>
      <c r="F3663">
        <f t="shared" si="1235"/>
        <v>1</v>
      </c>
      <c r="G3663">
        <f t="shared" si="1236"/>
        <v>0</v>
      </c>
      <c r="H3663" s="4">
        <v>1.0625</v>
      </c>
      <c r="I3663" s="4">
        <v>11</v>
      </c>
      <c r="L3663" s="18">
        <f t="shared" si="1237"/>
        <v>90</v>
      </c>
      <c r="M3663" s="18">
        <f t="shared" si="1238"/>
        <v>5</v>
      </c>
      <c r="N3663" s="18" t="e">
        <f t="shared" si="1239"/>
        <v>#DIV/0!</v>
      </c>
      <c r="O3663" s="18" t="e">
        <f t="shared" si="1240"/>
        <v>#DIV/0!</v>
      </c>
      <c r="P3663" s="4">
        <f t="shared" si="1241"/>
        <v>200911</v>
      </c>
      <c r="Q3663" s="23">
        <f t="shared" si="1242"/>
        <v>1.0625</v>
      </c>
      <c r="R3663" s="23">
        <f t="shared" si="1243"/>
        <v>-16.100000000000001</v>
      </c>
      <c r="S3663" s="22">
        <f t="shared" si="1244"/>
        <v>-15.037500000000001</v>
      </c>
      <c r="T3663" s="5">
        <f t="shared" si="1245"/>
        <v>10.352941176470589</v>
      </c>
      <c r="W3663" s="5">
        <f t="shared" si="1246"/>
        <v>6.25E-2</v>
      </c>
      <c r="X3663" s="4">
        <f t="shared" si="1247"/>
        <v>-1</v>
      </c>
      <c r="AE3663" s="4" t="e">
        <f t="shared" si="1248"/>
        <v>#DIV/0!</v>
      </c>
    </row>
    <row r="3664" spans="1:31" x14ac:dyDescent="0.25">
      <c r="A3664" s="9">
        <v>40118</v>
      </c>
      <c r="B3664" s="1" t="s">
        <v>55</v>
      </c>
      <c r="C3664" s="1" t="s">
        <v>34</v>
      </c>
      <c r="D3664" s="1">
        <v>40</v>
      </c>
      <c r="E3664" s="1">
        <v>17</v>
      </c>
      <c r="F3664">
        <f t="shared" si="1235"/>
        <v>1</v>
      </c>
      <c r="G3664">
        <f t="shared" si="1236"/>
        <v>0</v>
      </c>
      <c r="H3664" s="4">
        <v>2.2999999999999998</v>
      </c>
      <c r="I3664" s="4">
        <v>1.6666666666666701</v>
      </c>
      <c r="L3664" s="18">
        <f t="shared" si="1237"/>
        <v>40</v>
      </c>
      <c r="M3664" s="18">
        <f t="shared" si="1238"/>
        <v>60</v>
      </c>
      <c r="N3664" s="18" t="e">
        <f t="shared" si="1239"/>
        <v>#DIV/0!</v>
      </c>
      <c r="O3664" s="18" t="e">
        <f t="shared" si="1240"/>
        <v>#DIV/0!</v>
      </c>
      <c r="P3664" s="4">
        <f t="shared" si="1241"/>
        <v>200911</v>
      </c>
      <c r="Q3664" s="23">
        <f t="shared" si="1242"/>
        <v>2.2999999999999998</v>
      </c>
      <c r="R3664" s="23">
        <f t="shared" si="1243"/>
        <v>-2.2692307692307621</v>
      </c>
      <c r="S3664" s="22">
        <f t="shared" si="1244"/>
        <v>3.0769230769237765E-2</v>
      </c>
      <c r="T3664" s="5">
        <f t="shared" si="1245"/>
        <v>0.72463768115942184</v>
      </c>
      <c r="W3664" s="5">
        <f t="shared" si="1246"/>
        <v>1.2999999999999998</v>
      </c>
      <c r="X3664" s="4">
        <f t="shared" si="1247"/>
        <v>-1</v>
      </c>
      <c r="AE3664" s="4" t="e">
        <f t="shared" si="1248"/>
        <v>#DIV/0!</v>
      </c>
    </row>
    <row r="3665" spans="1:31" x14ac:dyDescent="0.25">
      <c r="A3665" s="9">
        <v>40118</v>
      </c>
      <c r="B3665" s="1" t="s">
        <v>53</v>
      </c>
      <c r="C3665" s="1" t="s">
        <v>51</v>
      </c>
      <c r="D3665" s="1">
        <v>25</v>
      </c>
      <c r="E3665" s="1">
        <v>30</v>
      </c>
      <c r="F3665">
        <f t="shared" si="1235"/>
        <v>0</v>
      </c>
      <c r="G3665">
        <f t="shared" si="1236"/>
        <v>1</v>
      </c>
      <c r="H3665" s="4">
        <v>1.5405405405405399</v>
      </c>
      <c r="I3665" s="4">
        <v>2.65</v>
      </c>
      <c r="L3665" s="18">
        <f t="shared" si="1237"/>
        <v>60</v>
      </c>
      <c r="M3665" s="18">
        <f t="shared" si="1238"/>
        <v>35</v>
      </c>
      <c r="N3665" s="18" t="e">
        <f t="shared" si="1239"/>
        <v>#DIV/0!</v>
      </c>
      <c r="O3665" s="18" t="e">
        <f t="shared" si="1240"/>
        <v>#DIV/0!</v>
      </c>
      <c r="P3665" s="4">
        <f t="shared" si="1241"/>
        <v>200911</v>
      </c>
      <c r="Q3665" s="23">
        <f t="shared" si="1242"/>
        <v>0.58133605303416602</v>
      </c>
      <c r="R3665" s="23">
        <f t="shared" si="1243"/>
        <v>-2.4560606060606083</v>
      </c>
      <c r="S3665" s="22">
        <f t="shared" si="1244"/>
        <v>-1.8747245530264423</v>
      </c>
      <c r="T3665" s="5">
        <f t="shared" si="1245"/>
        <v>1.7201754385964918</v>
      </c>
      <c r="W3665" s="5">
        <f t="shared" si="1246"/>
        <v>-1</v>
      </c>
      <c r="X3665" s="4">
        <f t="shared" si="1247"/>
        <v>-1</v>
      </c>
      <c r="AE3665" s="4" t="e">
        <f t="shared" si="1248"/>
        <v>#DIV/0!</v>
      </c>
    </row>
    <row r="3666" spans="1:31" x14ac:dyDescent="0.25">
      <c r="A3666" s="9">
        <v>40118</v>
      </c>
      <c r="B3666" s="1" t="s">
        <v>36</v>
      </c>
      <c r="C3666" s="1" t="s">
        <v>38</v>
      </c>
      <c r="D3666" s="1">
        <v>18</v>
      </c>
      <c r="E3666" s="1">
        <v>14</v>
      </c>
      <c r="F3666">
        <f t="shared" si="1235"/>
        <v>1</v>
      </c>
      <c r="G3666">
        <f t="shared" si="1236"/>
        <v>0</v>
      </c>
      <c r="H3666" s="4">
        <v>1.125</v>
      </c>
      <c r="I3666" s="4">
        <v>6.5</v>
      </c>
      <c r="L3666" s="18">
        <f t="shared" si="1237"/>
        <v>80</v>
      </c>
      <c r="M3666" s="18">
        <f t="shared" si="1238"/>
        <v>15</v>
      </c>
      <c r="N3666" s="18" t="e">
        <f t="shared" si="1239"/>
        <v>#DIV/0!</v>
      </c>
      <c r="O3666" s="18" t="e">
        <f t="shared" si="1240"/>
        <v>#DIV/0!</v>
      </c>
      <c r="P3666" s="4">
        <f t="shared" si="1241"/>
        <v>200911</v>
      </c>
      <c r="Q3666" s="23">
        <f t="shared" si="1242"/>
        <v>1.125</v>
      </c>
      <c r="R3666" s="23">
        <f t="shared" si="1243"/>
        <v>-8.1818181818181817</v>
      </c>
      <c r="S3666" s="22">
        <f t="shared" si="1244"/>
        <v>-7.0568181818181817</v>
      </c>
      <c r="T3666" s="5">
        <f t="shared" si="1245"/>
        <v>5.7777777777777777</v>
      </c>
      <c r="W3666" s="5">
        <f t="shared" si="1246"/>
        <v>0.125</v>
      </c>
      <c r="X3666" s="4">
        <f t="shared" si="1247"/>
        <v>-1</v>
      </c>
      <c r="AE3666" s="4" t="e">
        <f t="shared" si="1248"/>
        <v>#DIV/0!</v>
      </c>
    </row>
    <row r="3667" spans="1:31" x14ac:dyDescent="0.25">
      <c r="A3667" s="9">
        <v>40118</v>
      </c>
      <c r="B3667" s="1" t="s">
        <v>62</v>
      </c>
      <c r="C3667" s="1" t="s">
        <v>60</v>
      </c>
      <c r="D3667" s="1">
        <v>26</v>
      </c>
      <c r="E3667" s="1">
        <v>38</v>
      </c>
      <c r="F3667">
        <f t="shared" si="1235"/>
        <v>0</v>
      </c>
      <c r="G3667">
        <f t="shared" si="1236"/>
        <v>1</v>
      </c>
      <c r="H3667" s="4">
        <v>1.5</v>
      </c>
      <c r="I3667" s="4">
        <v>2.75</v>
      </c>
      <c r="L3667" s="18">
        <f t="shared" si="1237"/>
        <v>60</v>
      </c>
      <c r="M3667" s="18">
        <f t="shared" si="1238"/>
        <v>35</v>
      </c>
      <c r="N3667" s="18" t="e">
        <f t="shared" si="1239"/>
        <v>#DIV/0!</v>
      </c>
      <c r="O3667" s="18" t="e">
        <f t="shared" si="1240"/>
        <v>#DIV/0!</v>
      </c>
      <c r="P3667" s="4">
        <f t="shared" si="1241"/>
        <v>200911</v>
      </c>
      <c r="Q3667" s="23">
        <f t="shared" si="1242"/>
        <v>0.54545454545454541</v>
      </c>
      <c r="R3667" s="23">
        <f t="shared" si="1243"/>
        <v>-2.5714285714285712</v>
      </c>
      <c r="S3667" s="22">
        <f t="shared" si="1244"/>
        <v>-2.0259740259740258</v>
      </c>
      <c r="T3667" s="5">
        <f t="shared" si="1245"/>
        <v>1.8333333333333333</v>
      </c>
      <c r="W3667" s="5">
        <f t="shared" si="1246"/>
        <v>-1</v>
      </c>
      <c r="X3667" s="4">
        <f t="shared" si="1247"/>
        <v>-1</v>
      </c>
      <c r="AE3667" s="4" t="e">
        <f t="shared" si="1248"/>
        <v>#DIV/0!</v>
      </c>
    </row>
    <row r="3668" spans="1:31" x14ac:dyDescent="0.25">
      <c r="A3668" s="9">
        <v>40118</v>
      </c>
      <c r="B3668" s="1" t="s">
        <v>33</v>
      </c>
      <c r="C3668" s="1" t="s">
        <v>59</v>
      </c>
      <c r="D3668" s="1">
        <v>10</v>
      </c>
      <c r="E3668" s="1">
        <v>17</v>
      </c>
      <c r="F3668">
        <f t="shared" si="1235"/>
        <v>0</v>
      </c>
      <c r="G3668">
        <f t="shared" si="1236"/>
        <v>1</v>
      </c>
      <c r="H3668" s="4">
        <v>1.5882352941176499</v>
      </c>
      <c r="I3668" s="4">
        <v>2.5</v>
      </c>
      <c r="L3668" s="18">
        <f t="shared" si="1237"/>
        <v>60</v>
      </c>
      <c r="M3668" s="18">
        <f t="shared" si="1238"/>
        <v>40</v>
      </c>
      <c r="N3668" s="18" t="e">
        <f t="shared" si="1239"/>
        <v>#DIV/0!</v>
      </c>
      <c r="O3668" s="18" t="e">
        <f t="shared" si="1240"/>
        <v>#DIV/0!</v>
      </c>
      <c r="P3668" s="4">
        <f t="shared" si="1241"/>
        <v>200911</v>
      </c>
      <c r="Q3668" s="23">
        <f t="shared" si="1242"/>
        <v>0.6352941176470599</v>
      </c>
      <c r="R3668" s="23">
        <f t="shared" si="1243"/>
        <v>-2.3666666666666587</v>
      </c>
      <c r="S3668" s="22">
        <f t="shared" si="1244"/>
        <v>-1.7313725490195988</v>
      </c>
      <c r="T3668" s="5">
        <f t="shared" si="1245"/>
        <v>1.5740740740740713</v>
      </c>
      <c r="W3668" s="5">
        <f t="shared" si="1246"/>
        <v>-1</v>
      </c>
      <c r="X3668" s="4">
        <f t="shared" si="1247"/>
        <v>-1</v>
      </c>
      <c r="AE3668" s="4" t="e">
        <f t="shared" si="1248"/>
        <v>#DIV/0!</v>
      </c>
    </row>
    <row r="3669" spans="1:31" x14ac:dyDescent="0.25">
      <c r="A3669" s="9">
        <v>40118</v>
      </c>
      <c r="B3669" s="1" t="s">
        <v>37</v>
      </c>
      <c r="C3669" s="1" t="s">
        <v>61</v>
      </c>
      <c r="D3669" s="1">
        <v>38</v>
      </c>
      <c r="E3669" s="1">
        <v>17</v>
      </c>
      <c r="F3669">
        <f t="shared" si="1235"/>
        <v>1</v>
      </c>
      <c r="G3669">
        <f t="shared" si="1236"/>
        <v>0</v>
      </c>
      <c r="H3669" s="4">
        <v>1.19047619047619</v>
      </c>
      <c r="I3669" s="4">
        <v>5</v>
      </c>
      <c r="L3669" s="18">
        <f t="shared" si="1237"/>
        <v>80</v>
      </c>
      <c r="M3669" s="18">
        <f t="shared" si="1238"/>
        <v>20</v>
      </c>
      <c r="N3669" s="18" t="e">
        <f t="shared" si="1239"/>
        <v>#DIV/0!</v>
      </c>
      <c r="O3669" s="18" t="e">
        <f t="shared" si="1240"/>
        <v>#DIV/0!</v>
      </c>
      <c r="P3669" s="4">
        <f t="shared" si="1241"/>
        <v>200911</v>
      </c>
      <c r="Q3669" s="23">
        <f t="shared" si="1242"/>
        <v>1.19047619047619</v>
      </c>
      <c r="R3669" s="23">
        <f t="shared" si="1243"/>
        <v>-5.5000000000000124</v>
      </c>
      <c r="S3669" s="22">
        <f t="shared" si="1244"/>
        <v>-4.3095238095238226</v>
      </c>
      <c r="T3669" s="5">
        <f t="shared" si="1245"/>
        <v>4.200000000000002</v>
      </c>
      <c r="W3669" s="5">
        <f t="shared" si="1246"/>
        <v>0.19047619047619002</v>
      </c>
      <c r="X3669" s="4">
        <f t="shared" si="1247"/>
        <v>-1</v>
      </c>
      <c r="AE3669" s="4" t="e">
        <f t="shared" si="1248"/>
        <v>#DIV/0!</v>
      </c>
    </row>
    <row r="3670" spans="1:31" x14ac:dyDescent="0.25">
      <c r="A3670" s="9">
        <v>40118</v>
      </c>
      <c r="B3670" s="1" t="s">
        <v>45</v>
      </c>
      <c r="C3670" s="1" t="s">
        <v>58</v>
      </c>
      <c r="D3670" s="1">
        <v>30</v>
      </c>
      <c r="E3670" s="1">
        <v>6</v>
      </c>
      <c r="F3670">
        <f t="shared" si="1235"/>
        <v>1</v>
      </c>
      <c r="G3670">
        <f t="shared" si="1236"/>
        <v>0</v>
      </c>
      <c r="H3670" s="4">
        <v>1.1666666666666701</v>
      </c>
      <c r="I3670" s="4">
        <v>5.5</v>
      </c>
      <c r="L3670" s="18">
        <f t="shared" si="1237"/>
        <v>80</v>
      </c>
      <c r="M3670" s="18">
        <f t="shared" si="1238"/>
        <v>15</v>
      </c>
      <c r="N3670" s="18" t="e">
        <f t="shared" si="1239"/>
        <v>#DIV/0!</v>
      </c>
      <c r="O3670" s="18" t="e">
        <f t="shared" si="1240"/>
        <v>#DIV/0!</v>
      </c>
      <c r="P3670" s="4">
        <f t="shared" si="1241"/>
        <v>200911</v>
      </c>
      <c r="Q3670" s="23">
        <f t="shared" si="1242"/>
        <v>1.1666666666666701</v>
      </c>
      <c r="R3670" s="23">
        <f t="shared" si="1243"/>
        <v>-6.2222222222220998</v>
      </c>
      <c r="S3670" s="22">
        <f t="shared" si="1244"/>
        <v>-5.0555555555554292</v>
      </c>
      <c r="T3670" s="5">
        <f t="shared" si="1245"/>
        <v>4.7142857142857002</v>
      </c>
      <c r="W3670" s="5">
        <f t="shared" si="1246"/>
        <v>0.16666666666667007</v>
      </c>
      <c r="X3670" s="4">
        <f t="shared" si="1247"/>
        <v>-1</v>
      </c>
      <c r="AE3670" s="4" t="e">
        <f t="shared" si="1248"/>
        <v>#DIV/0!</v>
      </c>
    </row>
    <row r="3671" spans="1:31" x14ac:dyDescent="0.25">
      <c r="A3671" s="9">
        <v>40118</v>
      </c>
      <c r="B3671" s="1" t="s">
        <v>46</v>
      </c>
      <c r="C3671" s="1" t="s">
        <v>47</v>
      </c>
      <c r="D3671" s="1">
        <v>10</v>
      </c>
      <c r="E3671" s="1">
        <v>31</v>
      </c>
      <c r="F3671">
        <f t="shared" si="1235"/>
        <v>0</v>
      </c>
      <c r="G3671">
        <f t="shared" si="1236"/>
        <v>1</v>
      </c>
      <c r="H3671" s="4">
        <v>2.65</v>
      </c>
      <c r="I3671" s="4">
        <v>1.5263157894736801</v>
      </c>
      <c r="L3671" s="18">
        <f t="shared" si="1237"/>
        <v>30</v>
      </c>
      <c r="M3671" s="18">
        <f t="shared" si="1238"/>
        <v>65</v>
      </c>
      <c r="N3671" s="18" t="e">
        <f t="shared" si="1239"/>
        <v>#DIV/0!</v>
      </c>
      <c r="O3671" s="18" t="e">
        <f t="shared" si="1240"/>
        <v>#DIV/0!</v>
      </c>
      <c r="P3671" s="4">
        <f t="shared" si="1241"/>
        <v>200911</v>
      </c>
      <c r="Q3671" s="23">
        <f t="shared" si="1242"/>
        <v>1.7362068965517288</v>
      </c>
      <c r="R3671" s="23">
        <f t="shared" si="1243"/>
        <v>-2.506060606060621</v>
      </c>
      <c r="S3671" s="22">
        <f t="shared" si="1244"/>
        <v>-0.7698537095088922</v>
      </c>
      <c r="T3671" s="5">
        <f t="shared" si="1245"/>
        <v>0.57596822244289814</v>
      </c>
      <c r="W3671" s="5">
        <f t="shared" si="1246"/>
        <v>-1</v>
      </c>
      <c r="X3671" s="4">
        <f t="shared" si="1247"/>
        <v>-1</v>
      </c>
      <c r="AE3671" s="4" t="e">
        <f t="shared" si="1248"/>
        <v>#DIV/0!</v>
      </c>
    </row>
    <row r="3672" spans="1:31" x14ac:dyDescent="0.25">
      <c r="A3672" s="9">
        <v>40118</v>
      </c>
      <c r="B3672" s="1" t="s">
        <v>43</v>
      </c>
      <c r="C3672" s="1" t="s">
        <v>35</v>
      </c>
      <c r="D3672" s="1">
        <v>30</v>
      </c>
      <c r="E3672" s="1">
        <v>7</v>
      </c>
      <c r="F3672">
        <f t="shared" si="1235"/>
        <v>1</v>
      </c>
      <c r="G3672">
        <f t="shared" si="1236"/>
        <v>0</v>
      </c>
      <c r="H3672" s="4">
        <v>1.4347826086956501</v>
      </c>
      <c r="I3672" s="4">
        <v>2.85</v>
      </c>
      <c r="L3672" s="18">
        <f t="shared" si="1237"/>
        <v>60</v>
      </c>
      <c r="M3672" s="18">
        <f t="shared" si="1238"/>
        <v>35</v>
      </c>
      <c r="N3672" s="18" t="e">
        <f t="shared" si="1239"/>
        <v>#DIV/0!</v>
      </c>
      <c r="O3672" s="18" t="e">
        <f t="shared" si="1240"/>
        <v>#DIV/0!</v>
      </c>
      <c r="P3672" s="4">
        <f t="shared" si="1241"/>
        <v>200911</v>
      </c>
      <c r="Q3672" s="23">
        <f t="shared" si="1242"/>
        <v>1.4347826086956501</v>
      </c>
      <c r="R3672" s="23">
        <f t="shared" si="1243"/>
        <v>-2.8405405405405513</v>
      </c>
      <c r="S3672" s="22">
        <f t="shared" si="1244"/>
        <v>-1.4057579318449012</v>
      </c>
      <c r="T3672" s="5">
        <f t="shared" si="1245"/>
        <v>1.9863636363636392</v>
      </c>
      <c r="W3672" s="5">
        <f t="shared" si="1246"/>
        <v>0.43478260869565011</v>
      </c>
      <c r="X3672" s="4">
        <f t="shared" si="1247"/>
        <v>-1</v>
      </c>
      <c r="AE3672" s="4" t="e">
        <f t="shared" si="1248"/>
        <v>#DIV/0!</v>
      </c>
    </row>
    <row r="3673" spans="1:31" x14ac:dyDescent="0.25">
      <c r="A3673" s="9">
        <v>40118</v>
      </c>
      <c r="B3673" s="1" t="s">
        <v>63</v>
      </c>
      <c r="C3673" s="1" t="s">
        <v>40</v>
      </c>
      <c r="D3673" s="1">
        <v>21</v>
      </c>
      <c r="E3673" s="1">
        <v>34</v>
      </c>
      <c r="F3673">
        <f t="shared" si="1235"/>
        <v>0</v>
      </c>
      <c r="G3673">
        <f t="shared" si="1236"/>
        <v>1</v>
      </c>
      <c r="H3673" s="4">
        <v>1.2</v>
      </c>
      <c r="I3673" s="4">
        <v>5</v>
      </c>
      <c r="L3673" s="18">
        <f t="shared" si="1237"/>
        <v>80</v>
      </c>
      <c r="M3673" s="18">
        <f t="shared" si="1238"/>
        <v>20</v>
      </c>
      <c r="N3673" s="18" t="e">
        <f t="shared" si="1239"/>
        <v>#DIV/0!</v>
      </c>
      <c r="O3673" s="18" t="e">
        <f t="shared" si="1240"/>
        <v>#DIV/0!</v>
      </c>
      <c r="P3673" s="4">
        <f t="shared" si="1241"/>
        <v>200911</v>
      </c>
      <c r="Q3673" s="23">
        <f t="shared" si="1242"/>
        <v>0.24</v>
      </c>
      <c r="R3673" s="23">
        <f t="shared" si="1243"/>
        <v>-5.2500000000000009</v>
      </c>
      <c r="S3673" s="22">
        <f t="shared" si="1244"/>
        <v>-5.0100000000000007</v>
      </c>
      <c r="T3673" s="5">
        <f t="shared" si="1245"/>
        <v>4.166666666666667</v>
      </c>
      <c r="W3673" s="5">
        <f t="shared" si="1246"/>
        <v>-1</v>
      </c>
      <c r="X3673" s="4">
        <f t="shared" si="1247"/>
        <v>-1</v>
      </c>
      <c r="AE3673" s="4" t="e">
        <f t="shared" si="1248"/>
        <v>#DIV/0!</v>
      </c>
    </row>
    <row r="3674" spans="1:31" x14ac:dyDescent="0.25">
      <c r="A3674" s="9">
        <v>40112</v>
      </c>
      <c r="B3674" s="1" t="s">
        <v>48</v>
      </c>
      <c r="C3674" s="1" t="s">
        <v>55</v>
      </c>
      <c r="D3674" s="1">
        <v>17</v>
      </c>
      <c r="E3674" s="1">
        <v>27</v>
      </c>
      <c r="F3674">
        <f t="shared" si="1235"/>
        <v>0</v>
      </c>
      <c r="G3674">
        <f t="shared" si="1236"/>
        <v>1</v>
      </c>
      <c r="H3674" s="4">
        <v>4.25</v>
      </c>
      <c r="I3674" s="4">
        <v>1.24390243902439</v>
      </c>
      <c r="L3674" s="18">
        <f t="shared" si="1237"/>
        <v>20</v>
      </c>
      <c r="M3674" s="18">
        <f t="shared" si="1238"/>
        <v>80</v>
      </c>
      <c r="N3674" s="18" t="e">
        <f t="shared" si="1239"/>
        <v>#DIV/0!</v>
      </c>
      <c r="O3674" s="18" t="e">
        <f t="shared" si="1240"/>
        <v>#DIV/0!</v>
      </c>
      <c r="P3674" s="4">
        <f t="shared" si="1241"/>
        <v>200910</v>
      </c>
      <c r="Q3674" s="23">
        <f t="shared" si="1242"/>
        <v>3.4166666666666674</v>
      </c>
      <c r="R3674" s="23">
        <f t="shared" si="1243"/>
        <v>-4.4076923076923116</v>
      </c>
      <c r="S3674" s="22">
        <f t="shared" si="1244"/>
        <v>-0.99102564102564417</v>
      </c>
      <c r="T3674" s="5">
        <f t="shared" si="1245"/>
        <v>0.29268292682926822</v>
      </c>
      <c r="W3674" s="5">
        <f t="shared" si="1246"/>
        <v>-1</v>
      </c>
      <c r="X3674" s="4">
        <f t="shared" si="1247"/>
        <v>-1</v>
      </c>
      <c r="AE3674" s="4" t="e">
        <f t="shared" si="1248"/>
        <v>#DIV/0!</v>
      </c>
    </row>
    <row r="3675" spans="1:31" x14ac:dyDescent="0.25">
      <c r="A3675" s="9">
        <v>40111</v>
      </c>
      <c r="B3675" s="1" t="s">
        <v>39</v>
      </c>
      <c r="C3675" s="1" t="s">
        <v>52</v>
      </c>
      <c r="D3675" s="1">
        <v>7</v>
      </c>
      <c r="E3675" s="1">
        <v>35</v>
      </c>
      <c r="F3675">
        <f t="shared" si="1235"/>
        <v>0</v>
      </c>
      <c r="G3675">
        <f t="shared" si="1236"/>
        <v>1</v>
      </c>
      <c r="H3675" s="4">
        <v>10</v>
      </c>
      <c r="I3675" s="4">
        <v>1.07692307692308</v>
      </c>
      <c r="L3675" s="18">
        <f t="shared" si="1237"/>
        <v>10</v>
      </c>
      <c r="M3675" s="18">
        <f t="shared" si="1238"/>
        <v>90</v>
      </c>
      <c r="N3675" s="18" t="e">
        <f t="shared" si="1239"/>
        <v>#DIV/0!</v>
      </c>
      <c r="O3675" s="18" t="e">
        <f t="shared" si="1240"/>
        <v>#DIV/0!</v>
      </c>
      <c r="P3675" s="4">
        <f t="shared" si="1241"/>
        <v>200910</v>
      </c>
      <c r="Q3675" s="23">
        <f t="shared" si="1242"/>
        <v>9.2857142857142598</v>
      </c>
      <c r="R3675" s="23">
        <f t="shared" si="1243"/>
        <v>-13.111111111110594</v>
      </c>
      <c r="S3675" s="22">
        <f t="shared" si="1244"/>
        <v>-3.825396825396334</v>
      </c>
      <c r="T3675" s="5">
        <f t="shared" si="1245"/>
        <v>0.107692307692308</v>
      </c>
      <c r="W3675" s="5">
        <f t="shared" si="1246"/>
        <v>-1</v>
      </c>
      <c r="X3675" s="4">
        <f t="shared" si="1247"/>
        <v>-1</v>
      </c>
      <c r="AE3675" s="4" t="e">
        <f t="shared" si="1248"/>
        <v>#DIV/0!</v>
      </c>
    </row>
    <row r="3676" spans="1:31" x14ac:dyDescent="0.25">
      <c r="A3676" s="9">
        <v>40111</v>
      </c>
      <c r="B3676" s="1" t="s">
        <v>59</v>
      </c>
      <c r="C3676" s="1" t="s">
        <v>36</v>
      </c>
      <c r="D3676" s="1">
        <v>6</v>
      </c>
      <c r="E3676" s="1">
        <v>42</v>
      </c>
      <c r="F3676">
        <f t="shared" si="1235"/>
        <v>0</v>
      </c>
      <c r="G3676">
        <f t="shared" si="1236"/>
        <v>1</v>
      </c>
      <c r="H3676" s="4">
        <v>9</v>
      </c>
      <c r="I3676" s="4">
        <v>1.0909090909090899</v>
      </c>
      <c r="L3676" s="18">
        <f t="shared" si="1237"/>
        <v>10</v>
      </c>
      <c r="M3676" s="18">
        <f t="shared" si="1238"/>
        <v>90</v>
      </c>
      <c r="N3676" s="18" t="e">
        <f t="shared" si="1239"/>
        <v>#DIV/0!</v>
      </c>
      <c r="O3676" s="18" t="e">
        <f t="shared" si="1240"/>
        <v>#DIV/0!</v>
      </c>
      <c r="P3676" s="4">
        <f t="shared" si="1241"/>
        <v>200910</v>
      </c>
      <c r="Q3676" s="23">
        <f t="shared" si="1242"/>
        <v>8.2500000000000071</v>
      </c>
      <c r="R3676" s="23">
        <f t="shared" si="1243"/>
        <v>-11.125000000000117</v>
      </c>
      <c r="S3676" s="22">
        <f t="shared" si="1244"/>
        <v>-2.8750000000001101</v>
      </c>
      <c r="T3676" s="5">
        <f t="shared" si="1245"/>
        <v>0.1212121212121211</v>
      </c>
      <c r="W3676" s="5">
        <f t="shared" si="1246"/>
        <v>-1</v>
      </c>
      <c r="X3676" s="4">
        <f t="shared" si="1247"/>
        <v>-1</v>
      </c>
      <c r="AE3676" s="4" t="e">
        <f t="shared" si="1248"/>
        <v>#DIV/0!</v>
      </c>
    </row>
    <row r="3677" spans="1:31" x14ac:dyDescent="0.25">
      <c r="A3677" s="9">
        <v>40111</v>
      </c>
      <c r="B3677" s="1" t="s">
        <v>57</v>
      </c>
      <c r="C3677" s="1" t="s">
        <v>60</v>
      </c>
      <c r="D3677" s="1">
        <v>27</v>
      </c>
      <c r="E3677" s="1">
        <v>17</v>
      </c>
      <c r="F3677">
        <f t="shared" si="1235"/>
        <v>1</v>
      </c>
      <c r="G3677">
        <f t="shared" si="1236"/>
        <v>0</v>
      </c>
      <c r="H3677" s="4">
        <v>1.37037037037037</v>
      </c>
      <c r="I3677" s="4">
        <v>3.25</v>
      </c>
      <c r="L3677" s="18">
        <f t="shared" si="1237"/>
        <v>70</v>
      </c>
      <c r="M3677" s="18">
        <f t="shared" si="1238"/>
        <v>30</v>
      </c>
      <c r="N3677" s="18" t="e">
        <f t="shared" si="1239"/>
        <v>#DIV/0!</v>
      </c>
      <c r="O3677" s="18" t="e">
        <f t="shared" si="1240"/>
        <v>#DIV/0!</v>
      </c>
      <c r="P3677" s="4">
        <f t="shared" si="1241"/>
        <v>200910</v>
      </c>
      <c r="Q3677" s="23">
        <f t="shared" si="1242"/>
        <v>1.37037037037037</v>
      </c>
      <c r="R3677" s="23">
        <f t="shared" si="1243"/>
        <v>-3.1444444444444466</v>
      </c>
      <c r="S3677" s="22">
        <f t="shared" si="1244"/>
        <v>-1.7740740740740766</v>
      </c>
      <c r="T3677" s="5">
        <f t="shared" si="1245"/>
        <v>2.3716216216216224</v>
      </c>
      <c r="W3677" s="5">
        <f t="shared" si="1246"/>
        <v>0.37037037037037002</v>
      </c>
      <c r="X3677" s="4">
        <f t="shared" si="1247"/>
        <v>-1</v>
      </c>
      <c r="AE3677" s="4" t="e">
        <f t="shared" si="1248"/>
        <v>#DIV/0!</v>
      </c>
    </row>
    <row r="3678" spans="1:31" x14ac:dyDescent="0.25">
      <c r="A3678" s="9">
        <v>40111</v>
      </c>
      <c r="B3678" s="1" t="s">
        <v>54</v>
      </c>
      <c r="C3678" s="1" t="s">
        <v>53</v>
      </c>
      <c r="D3678" s="1">
        <v>0</v>
      </c>
      <c r="E3678" s="1">
        <v>38</v>
      </c>
      <c r="F3678">
        <f t="shared" si="1235"/>
        <v>0</v>
      </c>
      <c r="G3678">
        <f t="shared" si="1236"/>
        <v>1</v>
      </c>
      <c r="H3678" s="4">
        <v>3.4</v>
      </c>
      <c r="I3678" s="4">
        <v>1.3571428571428599</v>
      </c>
      <c r="L3678" s="18">
        <f t="shared" si="1237"/>
        <v>20</v>
      </c>
      <c r="M3678" s="18">
        <f t="shared" si="1238"/>
        <v>70</v>
      </c>
      <c r="N3678" s="18" t="e">
        <f t="shared" si="1239"/>
        <v>#DIV/0!</v>
      </c>
      <c r="O3678" s="18" t="e">
        <f t="shared" si="1240"/>
        <v>#DIV/0!</v>
      </c>
      <c r="P3678" s="4">
        <f t="shared" si="1241"/>
        <v>200910</v>
      </c>
      <c r="Q3678" s="23">
        <f t="shared" si="1242"/>
        <v>2.5052631578947318</v>
      </c>
      <c r="R3678" s="23">
        <f t="shared" si="1243"/>
        <v>-3.216666666666645</v>
      </c>
      <c r="S3678" s="22">
        <f t="shared" si="1244"/>
        <v>-0.71140350877191327</v>
      </c>
      <c r="T3678" s="5">
        <f t="shared" si="1245"/>
        <v>0.39915966386554702</v>
      </c>
      <c r="W3678" s="5">
        <f t="shared" si="1246"/>
        <v>-1</v>
      </c>
      <c r="X3678" s="4">
        <f t="shared" si="1247"/>
        <v>-1</v>
      </c>
      <c r="AE3678" s="4" t="e">
        <f t="shared" si="1248"/>
        <v>#DIV/0!</v>
      </c>
    </row>
    <row r="3679" spans="1:31" x14ac:dyDescent="0.25">
      <c r="A3679" s="9">
        <v>40111</v>
      </c>
      <c r="B3679" s="1" t="s">
        <v>34</v>
      </c>
      <c r="C3679" s="1" t="s">
        <v>63</v>
      </c>
      <c r="D3679" s="1">
        <v>17</v>
      </c>
      <c r="E3679" s="1">
        <v>24</v>
      </c>
      <c r="F3679">
        <f t="shared" si="1235"/>
        <v>0</v>
      </c>
      <c r="G3679">
        <f t="shared" si="1236"/>
        <v>1</v>
      </c>
      <c r="H3679" s="4">
        <v>1.28571428571429</v>
      </c>
      <c r="I3679" s="4">
        <v>3.9</v>
      </c>
      <c r="L3679" s="18">
        <f t="shared" si="1237"/>
        <v>70</v>
      </c>
      <c r="M3679" s="18">
        <f t="shared" si="1238"/>
        <v>25</v>
      </c>
      <c r="N3679" s="18" t="e">
        <f t="shared" si="1239"/>
        <v>#DIV/0!</v>
      </c>
      <c r="O3679" s="18" t="e">
        <f t="shared" si="1240"/>
        <v>#DIV/0!</v>
      </c>
      <c r="P3679" s="4">
        <f t="shared" si="1241"/>
        <v>200910</v>
      </c>
      <c r="Q3679" s="23">
        <f t="shared" si="1242"/>
        <v>0.32967032967033078</v>
      </c>
      <c r="R3679" s="23">
        <f t="shared" si="1243"/>
        <v>-3.8448275862068435</v>
      </c>
      <c r="S3679" s="22">
        <f t="shared" si="1244"/>
        <v>-3.5151572565365128</v>
      </c>
      <c r="T3679" s="5">
        <f t="shared" si="1245"/>
        <v>3.033333333333323</v>
      </c>
      <c r="W3679" s="5">
        <f t="shared" si="1246"/>
        <v>-1</v>
      </c>
      <c r="X3679" s="4">
        <f t="shared" si="1247"/>
        <v>-1</v>
      </c>
      <c r="AE3679" s="4" t="e">
        <f t="shared" si="1248"/>
        <v>#DIV/0!</v>
      </c>
    </row>
    <row r="3680" spans="1:31" x14ac:dyDescent="0.25">
      <c r="A3680" s="9">
        <v>40111</v>
      </c>
      <c r="B3680" s="1" t="s">
        <v>51</v>
      </c>
      <c r="C3680" s="1" t="s">
        <v>42</v>
      </c>
      <c r="D3680" s="1">
        <v>34</v>
      </c>
      <c r="E3680" s="1">
        <v>46</v>
      </c>
      <c r="F3680">
        <f t="shared" si="1235"/>
        <v>0</v>
      </c>
      <c r="G3680">
        <f t="shared" si="1236"/>
        <v>1</v>
      </c>
      <c r="H3680" s="4">
        <v>3.2</v>
      </c>
      <c r="I3680" s="4">
        <v>1.3508771929824599</v>
      </c>
      <c r="L3680" s="18">
        <f t="shared" si="1237"/>
        <v>30</v>
      </c>
      <c r="M3680" s="18">
        <f t="shared" si="1238"/>
        <v>70</v>
      </c>
      <c r="N3680" s="18" t="e">
        <f t="shared" si="1239"/>
        <v>#DIV/0!</v>
      </c>
      <c r="O3680" s="18" t="e">
        <f t="shared" si="1240"/>
        <v>#DIV/0!</v>
      </c>
      <c r="P3680" s="4">
        <f t="shared" si="1241"/>
        <v>200910</v>
      </c>
      <c r="Q3680" s="23">
        <f t="shared" si="1242"/>
        <v>2.3688311688311625</v>
      </c>
      <c r="R3680" s="23">
        <f t="shared" si="1243"/>
        <v>-3.304545454545424</v>
      </c>
      <c r="S3680" s="22">
        <f t="shared" si="1244"/>
        <v>-0.93571428571426152</v>
      </c>
      <c r="T3680" s="5">
        <f t="shared" si="1245"/>
        <v>0.42214912280701872</v>
      </c>
      <c r="W3680" s="5">
        <f t="shared" si="1246"/>
        <v>-1</v>
      </c>
      <c r="X3680" s="4">
        <f t="shared" si="1247"/>
        <v>-1</v>
      </c>
      <c r="AE3680" s="4" t="e">
        <f t="shared" si="1248"/>
        <v>#DIV/0!</v>
      </c>
    </row>
    <row r="3681" spans="1:31" x14ac:dyDescent="0.25">
      <c r="A3681" s="9">
        <v>40111</v>
      </c>
      <c r="B3681" s="1" t="s">
        <v>49</v>
      </c>
      <c r="C3681" s="1" t="s">
        <v>64</v>
      </c>
      <c r="D3681" s="1">
        <v>7</v>
      </c>
      <c r="E3681" s="1">
        <v>37</v>
      </c>
      <c r="F3681">
        <f t="shared" si="1235"/>
        <v>0</v>
      </c>
      <c r="G3681">
        <f t="shared" si="1236"/>
        <v>1</v>
      </c>
      <c r="H3681" s="4">
        <v>3.05</v>
      </c>
      <c r="I3681" s="4">
        <v>1.40816326530612</v>
      </c>
      <c r="L3681" s="18">
        <f t="shared" si="1237"/>
        <v>30</v>
      </c>
      <c r="M3681" s="18">
        <f t="shared" si="1238"/>
        <v>70</v>
      </c>
      <c r="N3681" s="18" t="e">
        <f t="shared" si="1239"/>
        <v>#DIV/0!</v>
      </c>
      <c r="O3681" s="18" t="e">
        <f t="shared" si="1240"/>
        <v>#DIV/0!</v>
      </c>
      <c r="P3681" s="4">
        <f t="shared" si="1241"/>
        <v>200910</v>
      </c>
      <c r="Q3681" s="23">
        <f t="shared" si="1242"/>
        <v>2.1659420289855107</v>
      </c>
      <c r="R3681" s="23">
        <f t="shared" si="1243"/>
        <v>-2.9378048780487949</v>
      </c>
      <c r="S3681" s="22">
        <f t="shared" si="1244"/>
        <v>-0.77186284906328417</v>
      </c>
      <c r="T3681" s="5">
        <f t="shared" si="1245"/>
        <v>0.46169287387085906</v>
      </c>
      <c r="W3681" s="5">
        <f t="shared" si="1246"/>
        <v>-1</v>
      </c>
      <c r="X3681" s="4">
        <f t="shared" si="1247"/>
        <v>-1</v>
      </c>
      <c r="AE3681" s="4" t="e">
        <f t="shared" si="1248"/>
        <v>#DIV/0!</v>
      </c>
    </row>
    <row r="3682" spans="1:31" x14ac:dyDescent="0.25">
      <c r="A3682" s="9">
        <v>40111</v>
      </c>
      <c r="B3682" s="1" t="s">
        <v>47</v>
      </c>
      <c r="C3682" s="1" t="s">
        <v>38</v>
      </c>
      <c r="D3682" s="1">
        <v>24</v>
      </c>
      <c r="E3682" s="1">
        <v>21</v>
      </c>
      <c r="F3682">
        <f t="shared" si="1235"/>
        <v>1</v>
      </c>
      <c r="G3682">
        <f t="shared" si="1236"/>
        <v>0</v>
      </c>
      <c r="H3682" s="4">
        <v>1.5405405405405399</v>
      </c>
      <c r="I3682" s="4">
        <v>2.6</v>
      </c>
      <c r="L3682" s="18">
        <f t="shared" si="1237"/>
        <v>60</v>
      </c>
      <c r="M3682" s="18">
        <f t="shared" si="1238"/>
        <v>35</v>
      </c>
      <c r="N3682" s="18" t="e">
        <f t="shared" si="1239"/>
        <v>#DIV/0!</v>
      </c>
      <c r="O3682" s="18" t="e">
        <f t="shared" si="1240"/>
        <v>#DIV/0!</v>
      </c>
      <c r="P3682" s="4">
        <f t="shared" si="1241"/>
        <v>200910</v>
      </c>
      <c r="Q3682" s="23">
        <f t="shared" si="1242"/>
        <v>1.5405405405405399</v>
      </c>
      <c r="R3682" s="23">
        <f t="shared" si="1243"/>
        <v>-2.4750000000000023</v>
      </c>
      <c r="S3682" s="22">
        <f t="shared" si="1244"/>
        <v>-0.9344594594594624</v>
      </c>
      <c r="T3682" s="5">
        <f t="shared" si="1245"/>
        <v>1.6877192982456148</v>
      </c>
      <c r="W3682" s="5">
        <f t="shared" si="1246"/>
        <v>0.5405405405405399</v>
      </c>
      <c r="X3682" s="4">
        <f t="shared" si="1247"/>
        <v>-1</v>
      </c>
      <c r="AE3682" s="4" t="e">
        <f t="shared" si="1248"/>
        <v>#DIV/0!</v>
      </c>
    </row>
    <row r="3683" spans="1:31" x14ac:dyDescent="0.25">
      <c r="A3683" s="9">
        <v>40111</v>
      </c>
      <c r="B3683" s="1" t="s">
        <v>37</v>
      </c>
      <c r="C3683" s="1" t="s">
        <v>41</v>
      </c>
      <c r="D3683" s="1">
        <v>37</v>
      </c>
      <c r="E3683" s="1">
        <v>21</v>
      </c>
      <c r="F3683">
        <f t="shared" si="1235"/>
        <v>1</v>
      </c>
      <c r="G3683">
        <f t="shared" si="1236"/>
        <v>0</v>
      </c>
      <c r="H3683" s="4">
        <v>1.4255319148936201</v>
      </c>
      <c r="I3683" s="4">
        <v>2.95</v>
      </c>
      <c r="L3683" s="18">
        <f t="shared" si="1237"/>
        <v>70</v>
      </c>
      <c r="M3683" s="18">
        <f t="shared" si="1238"/>
        <v>30</v>
      </c>
      <c r="N3683" s="18" t="e">
        <f t="shared" si="1239"/>
        <v>#DIV/0!</v>
      </c>
      <c r="O3683" s="18" t="e">
        <f t="shared" si="1240"/>
        <v>#DIV/0!</v>
      </c>
      <c r="P3683" s="4">
        <f t="shared" si="1241"/>
        <v>200910</v>
      </c>
      <c r="Q3683" s="23">
        <f t="shared" si="1242"/>
        <v>1.4255319148936201</v>
      </c>
      <c r="R3683" s="23">
        <f t="shared" si="1243"/>
        <v>-2.862820512820496</v>
      </c>
      <c r="S3683" s="22">
        <f t="shared" si="1244"/>
        <v>-1.4372885979268759</v>
      </c>
      <c r="T3683" s="5">
        <f t="shared" si="1245"/>
        <v>2.0694029850746225</v>
      </c>
      <c r="W3683" s="5">
        <f t="shared" si="1246"/>
        <v>0.42553191489362008</v>
      </c>
      <c r="X3683" s="4">
        <f t="shared" si="1247"/>
        <v>-1</v>
      </c>
      <c r="AE3683" s="4" t="e">
        <f t="shared" si="1248"/>
        <v>#DIV/0!</v>
      </c>
    </row>
    <row r="3684" spans="1:31" x14ac:dyDescent="0.25">
      <c r="A3684" s="9">
        <v>40111</v>
      </c>
      <c r="B3684" s="1" t="s">
        <v>58</v>
      </c>
      <c r="C3684" s="1" t="s">
        <v>62</v>
      </c>
      <c r="D3684" s="1">
        <v>3</v>
      </c>
      <c r="E3684" s="1">
        <v>31</v>
      </c>
      <c r="F3684">
        <f t="shared" si="1235"/>
        <v>0</v>
      </c>
      <c r="G3684">
        <f t="shared" si="1236"/>
        <v>1</v>
      </c>
      <c r="H3684" s="4">
        <v>4.25</v>
      </c>
      <c r="I3684" s="4">
        <v>1.23529411764706</v>
      </c>
      <c r="L3684" s="18">
        <f t="shared" si="1237"/>
        <v>20</v>
      </c>
      <c r="M3684" s="18">
        <f t="shared" si="1238"/>
        <v>80</v>
      </c>
      <c r="N3684" s="18" t="e">
        <f t="shared" si="1239"/>
        <v>#DIV/0!</v>
      </c>
      <c r="O3684" s="18" t="e">
        <f t="shared" si="1240"/>
        <v>#DIV/0!</v>
      </c>
      <c r="P3684" s="4">
        <f t="shared" si="1241"/>
        <v>200910</v>
      </c>
      <c r="Q3684" s="23">
        <f t="shared" si="1242"/>
        <v>3.4404761904761871</v>
      </c>
      <c r="R3684" s="23">
        <f t="shared" si="1243"/>
        <v>-4.5576923076922862</v>
      </c>
      <c r="S3684" s="22">
        <f t="shared" si="1244"/>
        <v>-1.117216117216099</v>
      </c>
      <c r="T3684" s="5">
        <f t="shared" si="1245"/>
        <v>0.29065743944636707</v>
      </c>
      <c r="W3684" s="5">
        <f t="shared" si="1246"/>
        <v>-1</v>
      </c>
      <c r="X3684" s="4">
        <f t="shared" si="1247"/>
        <v>-1</v>
      </c>
      <c r="AE3684" s="4" t="e">
        <f t="shared" si="1248"/>
        <v>#DIV/0!</v>
      </c>
    </row>
    <row r="3685" spans="1:31" x14ac:dyDescent="0.25">
      <c r="A3685" s="9">
        <v>40111</v>
      </c>
      <c r="B3685" s="1" t="s">
        <v>44</v>
      </c>
      <c r="C3685" s="1" t="s">
        <v>45</v>
      </c>
      <c r="D3685" s="1">
        <v>45</v>
      </c>
      <c r="E3685" s="1">
        <v>10</v>
      </c>
      <c r="F3685">
        <f t="shared" si="1235"/>
        <v>1</v>
      </c>
      <c r="G3685">
        <f t="shared" si="1236"/>
        <v>0</v>
      </c>
      <c r="H3685" s="4">
        <v>2.0499999999999998</v>
      </c>
      <c r="I3685" s="4">
        <v>1.8</v>
      </c>
      <c r="L3685" s="18">
        <f t="shared" si="1237"/>
        <v>40</v>
      </c>
      <c r="M3685" s="18">
        <f t="shared" si="1238"/>
        <v>55</v>
      </c>
      <c r="N3685" s="18" t="e">
        <f t="shared" si="1239"/>
        <v>#DIV/0!</v>
      </c>
      <c r="O3685" s="18" t="e">
        <f t="shared" si="1240"/>
        <v>#DIV/0!</v>
      </c>
      <c r="P3685" s="4">
        <f t="shared" si="1241"/>
        <v>200910</v>
      </c>
      <c r="Q3685" s="23">
        <f t="shared" si="1242"/>
        <v>2.0499999999999998</v>
      </c>
      <c r="R3685" s="23">
        <f t="shared" si="1243"/>
        <v>-2.2023809523809526</v>
      </c>
      <c r="S3685" s="22">
        <f t="shared" si="1244"/>
        <v>-0.15238095238095273</v>
      </c>
      <c r="T3685" s="5">
        <f t="shared" si="1245"/>
        <v>0.87804878048780499</v>
      </c>
      <c r="W3685" s="5">
        <f t="shared" si="1246"/>
        <v>1.0499999999999998</v>
      </c>
      <c r="X3685" s="4">
        <f t="shared" si="1247"/>
        <v>-1</v>
      </c>
      <c r="AE3685" s="4" t="e">
        <f t="shared" si="1248"/>
        <v>#DIV/0!</v>
      </c>
    </row>
    <row r="3686" spans="1:31" x14ac:dyDescent="0.25">
      <c r="A3686" s="9">
        <v>40111</v>
      </c>
      <c r="B3686" s="1" t="s">
        <v>40</v>
      </c>
      <c r="C3686" s="1" t="s">
        <v>46</v>
      </c>
      <c r="D3686" s="1">
        <v>9</v>
      </c>
      <c r="E3686" s="1">
        <v>20</v>
      </c>
      <c r="F3686">
        <f t="shared" si="1235"/>
        <v>0</v>
      </c>
      <c r="G3686">
        <f t="shared" si="1236"/>
        <v>1</v>
      </c>
      <c r="H3686" s="4">
        <v>1.3125</v>
      </c>
      <c r="I3686" s="4">
        <v>3.6</v>
      </c>
      <c r="L3686" s="18">
        <f t="shared" si="1237"/>
        <v>70</v>
      </c>
      <c r="M3686" s="18">
        <f t="shared" si="1238"/>
        <v>25</v>
      </c>
      <c r="N3686" s="18" t="e">
        <f t="shared" si="1239"/>
        <v>#DIV/0!</v>
      </c>
      <c r="O3686" s="18" t="e">
        <f t="shared" si="1240"/>
        <v>#DIV/0!</v>
      </c>
      <c r="P3686" s="4">
        <f t="shared" si="1241"/>
        <v>200910</v>
      </c>
      <c r="Q3686" s="23">
        <f t="shared" si="1242"/>
        <v>0.36458333333333331</v>
      </c>
      <c r="R3686" s="23">
        <f t="shared" si="1243"/>
        <v>-3.5846153846153848</v>
      </c>
      <c r="S3686" s="22">
        <f t="shared" si="1244"/>
        <v>-3.2200320512820513</v>
      </c>
      <c r="T3686" s="5">
        <f t="shared" si="1245"/>
        <v>2.7428571428571429</v>
      </c>
      <c r="W3686" s="5">
        <f t="shared" si="1246"/>
        <v>-1</v>
      </c>
      <c r="X3686" s="4">
        <f t="shared" si="1247"/>
        <v>-1</v>
      </c>
      <c r="AE3686" s="4" t="e">
        <f t="shared" si="1248"/>
        <v>#DIV/0!</v>
      </c>
    </row>
    <row r="3687" spans="1:31" x14ac:dyDescent="0.25">
      <c r="A3687" s="9">
        <v>40105</v>
      </c>
      <c r="B3687" s="1" t="s">
        <v>64</v>
      </c>
      <c r="C3687" s="1" t="s">
        <v>35</v>
      </c>
      <c r="D3687" s="1">
        <v>23</v>
      </c>
      <c r="E3687" s="1">
        <v>34</v>
      </c>
      <c r="F3687">
        <f t="shared" si="1235"/>
        <v>0</v>
      </c>
      <c r="G3687">
        <f t="shared" si="1236"/>
        <v>1</v>
      </c>
      <c r="H3687" s="4">
        <v>1.5714285714285698</v>
      </c>
      <c r="I3687" s="4">
        <v>2.5499999999999998</v>
      </c>
      <c r="L3687" s="18">
        <f t="shared" si="1237"/>
        <v>60</v>
      </c>
      <c r="M3687" s="18">
        <f t="shared" si="1238"/>
        <v>35</v>
      </c>
      <c r="N3687" s="18" t="e">
        <f t="shared" si="1239"/>
        <v>#DIV/0!</v>
      </c>
      <c r="O3687" s="18" t="e">
        <f t="shared" si="1240"/>
        <v>#DIV/0!</v>
      </c>
      <c r="P3687" s="4">
        <f t="shared" si="1241"/>
        <v>200910</v>
      </c>
      <c r="Q3687" s="23">
        <f t="shared" si="1242"/>
        <v>0.61624649859943925</v>
      </c>
      <c r="R3687" s="23">
        <f t="shared" si="1243"/>
        <v>-2.3951612903225854</v>
      </c>
      <c r="S3687" s="22">
        <f t="shared" si="1244"/>
        <v>-1.778914791723146</v>
      </c>
      <c r="T3687" s="5">
        <f t="shared" si="1245"/>
        <v>1.6227272727272744</v>
      </c>
      <c r="W3687" s="5">
        <f t="shared" si="1246"/>
        <v>-1</v>
      </c>
      <c r="X3687" s="4">
        <f t="shared" si="1247"/>
        <v>-1</v>
      </c>
      <c r="AE3687" s="4" t="e">
        <f t="shared" si="1248"/>
        <v>#DIV/0!</v>
      </c>
    </row>
    <row r="3688" spans="1:31" x14ac:dyDescent="0.25">
      <c r="A3688" s="9">
        <v>40104</v>
      </c>
      <c r="B3688" s="1" t="s">
        <v>48</v>
      </c>
      <c r="C3688" s="1" t="s">
        <v>49</v>
      </c>
      <c r="D3688" s="1">
        <v>6</v>
      </c>
      <c r="E3688" s="1">
        <v>14</v>
      </c>
      <c r="F3688">
        <f t="shared" si="1235"/>
        <v>0</v>
      </c>
      <c r="G3688">
        <f t="shared" si="1236"/>
        <v>1</v>
      </c>
      <c r="H3688" s="4">
        <v>1.37037037037037</v>
      </c>
      <c r="I3688" s="4">
        <v>3.3</v>
      </c>
      <c r="L3688" s="18">
        <f t="shared" si="1237"/>
        <v>70</v>
      </c>
      <c r="M3688" s="18">
        <f t="shared" si="1238"/>
        <v>30</v>
      </c>
      <c r="N3688" s="18" t="e">
        <f t="shared" si="1239"/>
        <v>#DIV/0!</v>
      </c>
      <c r="O3688" s="18" t="e">
        <f t="shared" si="1240"/>
        <v>#DIV/0!</v>
      </c>
      <c r="P3688" s="4">
        <f t="shared" si="1241"/>
        <v>200910</v>
      </c>
      <c r="Q3688" s="23">
        <f t="shared" si="1242"/>
        <v>0.41526374859708187</v>
      </c>
      <c r="R3688" s="23">
        <f t="shared" si="1243"/>
        <v>-3.1347826086956547</v>
      </c>
      <c r="S3688" s="22">
        <f t="shared" si="1244"/>
        <v>-2.7195188600985727</v>
      </c>
      <c r="T3688" s="5">
        <f t="shared" si="1245"/>
        <v>2.4081081081081086</v>
      </c>
      <c r="W3688" s="5">
        <f t="shared" si="1246"/>
        <v>-1</v>
      </c>
      <c r="X3688" s="4">
        <f t="shared" si="1247"/>
        <v>-1</v>
      </c>
      <c r="AE3688" s="4" t="e">
        <f t="shared" si="1248"/>
        <v>#DIV/0!</v>
      </c>
    </row>
    <row r="3689" spans="1:31" x14ac:dyDescent="0.25">
      <c r="A3689" s="9">
        <v>40104</v>
      </c>
      <c r="B3689" s="1" t="s">
        <v>39</v>
      </c>
      <c r="C3689" s="1" t="s">
        <v>40</v>
      </c>
      <c r="D3689" s="1">
        <v>21</v>
      </c>
      <c r="E3689" s="1">
        <v>28</v>
      </c>
      <c r="F3689">
        <f t="shared" si="1235"/>
        <v>0</v>
      </c>
      <c r="G3689">
        <f t="shared" si="1236"/>
        <v>1</v>
      </c>
      <c r="H3689" s="4">
        <v>2.5</v>
      </c>
      <c r="I3689" s="4">
        <v>1.5882352941176499</v>
      </c>
      <c r="L3689" s="18">
        <f t="shared" si="1237"/>
        <v>40</v>
      </c>
      <c r="M3689" s="18">
        <f t="shared" si="1238"/>
        <v>60</v>
      </c>
      <c r="N3689" s="18" t="e">
        <f t="shared" si="1239"/>
        <v>#DIV/0!</v>
      </c>
      <c r="O3689" s="18" t="e">
        <f t="shared" si="1240"/>
        <v>#DIV/0!</v>
      </c>
      <c r="P3689" s="4">
        <f t="shared" si="1241"/>
        <v>200910</v>
      </c>
      <c r="Q3689" s="23">
        <f t="shared" si="1242"/>
        <v>1.5740740740740713</v>
      </c>
      <c r="R3689" s="23">
        <f t="shared" si="1243"/>
        <v>-2.3666666666666587</v>
      </c>
      <c r="S3689" s="22">
        <f t="shared" si="1244"/>
        <v>-0.79259259259258741</v>
      </c>
      <c r="T3689" s="5">
        <f t="shared" si="1245"/>
        <v>0.6352941176470599</v>
      </c>
      <c r="W3689" s="5">
        <f t="shared" si="1246"/>
        <v>-1</v>
      </c>
      <c r="X3689" s="4">
        <f t="shared" si="1247"/>
        <v>-1</v>
      </c>
      <c r="AE3689" s="4" t="e">
        <f t="shared" si="1248"/>
        <v>#DIV/0!</v>
      </c>
    </row>
    <row r="3690" spans="1:31" x14ac:dyDescent="0.25">
      <c r="A3690" s="9">
        <v>40104</v>
      </c>
      <c r="B3690" s="1" t="s">
        <v>61</v>
      </c>
      <c r="C3690" s="1" t="s">
        <v>63</v>
      </c>
      <c r="D3690" s="1">
        <v>3</v>
      </c>
      <c r="E3690" s="1">
        <v>27</v>
      </c>
      <c r="F3690">
        <f t="shared" si="1235"/>
        <v>0</v>
      </c>
      <c r="G3690">
        <f t="shared" si="1236"/>
        <v>1</v>
      </c>
      <c r="H3690" s="4">
        <v>1.6666666666666701</v>
      </c>
      <c r="I3690" s="4">
        <v>2.2999999999999998</v>
      </c>
      <c r="L3690" s="18">
        <f t="shared" si="1237"/>
        <v>50</v>
      </c>
      <c r="M3690" s="18">
        <f t="shared" si="1238"/>
        <v>40</v>
      </c>
      <c r="N3690" s="18" t="e">
        <f t="shared" si="1239"/>
        <v>#DIV/0!</v>
      </c>
      <c r="O3690" s="18" t="e">
        <f t="shared" si="1240"/>
        <v>#DIV/0!</v>
      </c>
      <c r="P3690" s="4">
        <f t="shared" si="1241"/>
        <v>200910</v>
      </c>
      <c r="Q3690" s="23">
        <f t="shared" si="1242"/>
        <v>0.72463768115942184</v>
      </c>
      <c r="R3690" s="23">
        <f t="shared" si="1243"/>
        <v>-2.2692307692307621</v>
      </c>
      <c r="S3690" s="22">
        <f t="shared" si="1244"/>
        <v>-1.5445930880713403</v>
      </c>
      <c r="T3690" s="5">
        <f t="shared" si="1245"/>
        <v>1.379999999999997</v>
      </c>
      <c r="W3690" s="5">
        <f t="shared" si="1246"/>
        <v>-1</v>
      </c>
      <c r="X3690" s="4">
        <f t="shared" si="1247"/>
        <v>-1</v>
      </c>
      <c r="AE3690" s="4" t="e">
        <f t="shared" si="1248"/>
        <v>#DIV/0!</v>
      </c>
    </row>
    <row r="3691" spans="1:31" x14ac:dyDescent="0.25">
      <c r="A3691" s="9">
        <v>40104</v>
      </c>
      <c r="B3691" s="1" t="s">
        <v>57</v>
      </c>
      <c r="C3691" s="1" t="s">
        <v>58</v>
      </c>
      <c r="D3691" s="1">
        <v>27</v>
      </c>
      <c r="E3691" s="1">
        <v>14</v>
      </c>
      <c r="F3691">
        <f t="shared" si="1235"/>
        <v>1</v>
      </c>
      <c r="G3691">
        <f t="shared" si="1236"/>
        <v>0</v>
      </c>
      <c r="H3691" s="4">
        <v>1.0869565217391299</v>
      </c>
      <c r="I3691" s="4">
        <v>9</v>
      </c>
      <c r="L3691" s="18">
        <f t="shared" si="1237"/>
        <v>90</v>
      </c>
      <c r="M3691" s="18">
        <f t="shared" si="1238"/>
        <v>10</v>
      </c>
      <c r="N3691" s="18" t="e">
        <f t="shared" si="1239"/>
        <v>#DIV/0!</v>
      </c>
      <c r="O3691" s="18" t="e">
        <f t="shared" si="1240"/>
        <v>#DIV/0!</v>
      </c>
      <c r="P3691" s="4">
        <f t="shared" si="1241"/>
        <v>200910</v>
      </c>
      <c r="Q3691" s="23">
        <f t="shared" si="1242"/>
        <v>1.0869565217391299</v>
      </c>
      <c r="R3691" s="23">
        <f t="shared" si="1243"/>
        <v>-11.625000000000066</v>
      </c>
      <c r="S3691" s="22">
        <f t="shared" si="1244"/>
        <v>-10.538043478260935</v>
      </c>
      <c r="T3691" s="5">
        <f t="shared" si="1245"/>
        <v>8.2800000000000047</v>
      </c>
      <c r="W3691" s="5">
        <f t="shared" si="1246"/>
        <v>8.6956521739129933E-2</v>
      </c>
      <c r="X3691" s="4">
        <f t="shared" si="1247"/>
        <v>-1</v>
      </c>
      <c r="AE3691" s="4" t="e">
        <f t="shared" si="1248"/>
        <v>#DIV/0!</v>
      </c>
    </row>
    <row r="3692" spans="1:31" x14ac:dyDescent="0.25">
      <c r="A3692" s="9">
        <v>40104</v>
      </c>
      <c r="B3692" s="1" t="s">
        <v>54</v>
      </c>
      <c r="C3692" s="1" t="s">
        <v>55</v>
      </c>
      <c r="D3692" s="1">
        <v>13</v>
      </c>
      <c r="E3692" s="1">
        <v>9</v>
      </c>
      <c r="F3692">
        <f t="shared" si="1235"/>
        <v>1</v>
      </c>
      <c r="G3692">
        <f t="shared" si="1236"/>
        <v>0</v>
      </c>
      <c r="H3692" s="4">
        <v>8</v>
      </c>
      <c r="I3692" s="4">
        <v>1.1000000000000001</v>
      </c>
      <c r="L3692" s="18">
        <f t="shared" si="1237"/>
        <v>10</v>
      </c>
      <c r="M3692" s="18">
        <f t="shared" si="1238"/>
        <v>90</v>
      </c>
      <c r="N3692" s="18" t="e">
        <f t="shared" si="1239"/>
        <v>#DIV/0!</v>
      </c>
      <c r="O3692" s="18" t="e">
        <f t="shared" si="1240"/>
        <v>#DIV/0!</v>
      </c>
      <c r="P3692" s="4">
        <f t="shared" si="1241"/>
        <v>200910</v>
      </c>
      <c r="Q3692" s="23">
        <f t="shared" si="1242"/>
        <v>8</v>
      </c>
      <c r="R3692" s="23">
        <f t="shared" si="1243"/>
        <v>-10.142857142857133</v>
      </c>
      <c r="S3692" s="22">
        <f t="shared" si="1244"/>
        <v>-2.1428571428571335</v>
      </c>
      <c r="T3692" s="5">
        <f t="shared" si="1245"/>
        <v>0.13750000000000001</v>
      </c>
      <c r="W3692" s="5">
        <f t="shared" si="1246"/>
        <v>7</v>
      </c>
      <c r="X3692" s="4">
        <f t="shared" si="1247"/>
        <v>-1</v>
      </c>
      <c r="AE3692" s="4" t="e">
        <f t="shared" si="1248"/>
        <v>#DIV/0!</v>
      </c>
    </row>
    <row r="3693" spans="1:31" x14ac:dyDescent="0.25">
      <c r="A3693" s="9">
        <v>40104</v>
      </c>
      <c r="B3693" s="1" t="s">
        <v>53</v>
      </c>
      <c r="C3693" s="1" t="s">
        <v>46</v>
      </c>
      <c r="D3693" s="1">
        <v>13</v>
      </c>
      <c r="E3693" s="1">
        <v>16</v>
      </c>
      <c r="F3693">
        <f t="shared" si="1235"/>
        <v>0</v>
      </c>
      <c r="G3693">
        <f t="shared" si="1236"/>
        <v>1</v>
      </c>
      <c r="H3693" s="4">
        <v>1.2</v>
      </c>
      <c r="I3693" s="4">
        <v>4.75</v>
      </c>
      <c r="L3693" s="18">
        <f t="shared" si="1237"/>
        <v>80</v>
      </c>
      <c r="M3693" s="18">
        <f t="shared" si="1238"/>
        <v>20</v>
      </c>
      <c r="N3693" s="18" t="e">
        <f t="shared" si="1239"/>
        <v>#DIV/0!</v>
      </c>
      <c r="O3693" s="18" t="e">
        <f t="shared" si="1240"/>
        <v>#DIV/0!</v>
      </c>
      <c r="P3693" s="4">
        <f t="shared" si="1241"/>
        <v>200910</v>
      </c>
      <c r="Q3693" s="23">
        <f t="shared" si="1242"/>
        <v>0.25263157894736843</v>
      </c>
      <c r="R3693" s="23">
        <f t="shared" si="1243"/>
        <v>-5.2666666666666675</v>
      </c>
      <c r="S3693" s="22">
        <f t="shared" si="1244"/>
        <v>-5.0140350877192992</v>
      </c>
      <c r="T3693" s="5">
        <f t="shared" si="1245"/>
        <v>3.9583333333333335</v>
      </c>
      <c r="W3693" s="5">
        <f t="shared" si="1246"/>
        <v>-1</v>
      </c>
      <c r="X3693" s="4">
        <f t="shared" si="1247"/>
        <v>-1</v>
      </c>
      <c r="AE3693" s="4" t="e">
        <f t="shared" si="1248"/>
        <v>#DIV/0!</v>
      </c>
    </row>
    <row r="3694" spans="1:31" x14ac:dyDescent="0.25">
      <c r="A3694" s="9">
        <v>40104</v>
      </c>
      <c r="B3694" s="1" t="s">
        <v>42</v>
      </c>
      <c r="C3694" s="1" t="s">
        <v>34</v>
      </c>
      <c r="D3694" s="1">
        <v>48</v>
      </c>
      <c r="E3694" s="1">
        <v>27</v>
      </c>
      <c r="F3694">
        <f t="shared" si="1235"/>
        <v>1</v>
      </c>
      <c r="G3694">
        <f t="shared" si="1236"/>
        <v>0</v>
      </c>
      <c r="H3694" s="4">
        <v>1.5714285714285698</v>
      </c>
      <c r="I3694" s="4">
        <v>2.5499999999999998</v>
      </c>
      <c r="L3694" s="18">
        <f t="shared" si="1237"/>
        <v>60</v>
      </c>
      <c r="M3694" s="18">
        <f t="shared" si="1238"/>
        <v>35</v>
      </c>
      <c r="N3694" s="18" t="e">
        <f t="shared" si="1239"/>
        <v>#DIV/0!</v>
      </c>
      <c r="O3694" s="18" t="e">
        <f t="shared" si="1240"/>
        <v>#DIV/0!</v>
      </c>
      <c r="P3694" s="4">
        <f t="shared" si="1241"/>
        <v>200910</v>
      </c>
      <c r="Q3694" s="23">
        <f t="shared" si="1242"/>
        <v>1.5714285714285698</v>
      </c>
      <c r="R3694" s="23">
        <f t="shared" si="1243"/>
        <v>-2.3951612903225854</v>
      </c>
      <c r="S3694" s="22">
        <f t="shared" si="1244"/>
        <v>-0.82373271889401556</v>
      </c>
      <c r="T3694" s="5">
        <f t="shared" si="1245"/>
        <v>1.6227272727272744</v>
      </c>
      <c r="W3694" s="5">
        <f t="shared" si="1246"/>
        <v>0.57142857142856984</v>
      </c>
      <c r="X3694" s="4">
        <f t="shared" si="1247"/>
        <v>-1</v>
      </c>
      <c r="AE3694" s="4" t="e">
        <f t="shared" si="1248"/>
        <v>#DIV/0!</v>
      </c>
    </row>
    <row r="3695" spans="1:31" x14ac:dyDescent="0.25">
      <c r="A3695" s="9">
        <v>40104</v>
      </c>
      <c r="B3695" s="1" t="s">
        <v>52</v>
      </c>
      <c r="C3695" s="1" t="s">
        <v>50</v>
      </c>
      <c r="D3695" s="1">
        <v>59</v>
      </c>
      <c r="E3695" s="1">
        <v>0</v>
      </c>
      <c r="F3695">
        <f t="shared" si="1235"/>
        <v>1</v>
      </c>
      <c r="G3695">
        <f t="shared" si="1236"/>
        <v>0</v>
      </c>
      <c r="H3695" s="4">
        <v>1.2105263157894699</v>
      </c>
      <c r="I3695" s="4">
        <v>4.75</v>
      </c>
      <c r="L3695" s="18">
        <f t="shared" si="1237"/>
        <v>80</v>
      </c>
      <c r="M3695" s="18">
        <f t="shared" si="1238"/>
        <v>20</v>
      </c>
      <c r="N3695" s="18" t="e">
        <f t="shared" si="1239"/>
        <v>#DIV/0!</v>
      </c>
      <c r="O3695" s="18" t="e">
        <f t="shared" si="1240"/>
        <v>#DIV/0!</v>
      </c>
      <c r="P3695" s="4">
        <f t="shared" si="1241"/>
        <v>200910</v>
      </c>
      <c r="Q3695" s="23">
        <f t="shared" si="1242"/>
        <v>1.2105263157894699</v>
      </c>
      <c r="R3695" s="23">
        <f t="shared" si="1243"/>
        <v>-5.0166666666667519</v>
      </c>
      <c r="S3695" s="22">
        <f t="shared" si="1244"/>
        <v>-3.806140350877282</v>
      </c>
      <c r="T3695" s="5">
        <f t="shared" si="1245"/>
        <v>3.9239130434782732</v>
      </c>
      <c r="W3695" s="5">
        <f t="shared" si="1246"/>
        <v>0.2105263157894699</v>
      </c>
      <c r="X3695" s="4">
        <f t="shared" si="1247"/>
        <v>-1</v>
      </c>
      <c r="AE3695" s="4" t="e">
        <f t="shared" si="1248"/>
        <v>#DIV/0!</v>
      </c>
    </row>
    <row r="3696" spans="1:31" x14ac:dyDescent="0.25">
      <c r="A3696" s="9">
        <v>40104</v>
      </c>
      <c r="B3696" s="1" t="s">
        <v>60</v>
      </c>
      <c r="C3696" s="1" t="s">
        <v>43</v>
      </c>
      <c r="D3696" s="1">
        <v>33</v>
      </c>
      <c r="E3696" s="1">
        <v>31</v>
      </c>
      <c r="F3696">
        <f t="shared" si="1235"/>
        <v>1</v>
      </c>
      <c r="G3696">
        <f t="shared" si="1236"/>
        <v>0</v>
      </c>
      <c r="H3696" s="4">
        <v>1.68965517241379</v>
      </c>
      <c r="I3696" s="4">
        <v>2.25</v>
      </c>
      <c r="L3696" s="18">
        <f t="shared" si="1237"/>
        <v>50</v>
      </c>
      <c r="M3696" s="18">
        <f t="shared" si="1238"/>
        <v>40</v>
      </c>
      <c r="N3696" s="18" t="e">
        <f t="shared" si="1239"/>
        <v>#DIV/0!</v>
      </c>
      <c r="O3696" s="18" t="e">
        <f t="shared" si="1240"/>
        <v>#DIV/0!</v>
      </c>
      <c r="P3696" s="4">
        <f t="shared" si="1241"/>
        <v>200910</v>
      </c>
      <c r="Q3696" s="23">
        <f t="shared" si="1242"/>
        <v>1.68965517241379</v>
      </c>
      <c r="R3696" s="23">
        <f t="shared" si="1243"/>
        <v>-2.2500000000000062</v>
      </c>
      <c r="S3696" s="22">
        <f t="shared" si="1244"/>
        <v>-0.56034482758621618</v>
      </c>
      <c r="T3696" s="5">
        <f t="shared" si="1245"/>
        <v>1.3316326530612268</v>
      </c>
      <c r="W3696" s="5">
        <f t="shared" si="1246"/>
        <v>0.68965517241379004</v>
      </c>
      <c r="X3696" s="4">
        <f t="shared" si="1247"/>
        <v>-1</v>
      </c>
      <c r="AE3696" s="4" t="e">
        <f t="shared" si="1248"/>
        <v>#DIV/0!</v>
      </c>
    </row>
    <row r="3697" spans="1:31" x14ac:dyDescent="0.25">
      <c r="A3697" s="9">
        <v>40104</v>
      </c>
      <c r="B3697" s="1" t="s">
        <v>56</v>
      </c>
      <c r="C3697" s="1" t="s">
        <v>59</v>
      </c>
      <c r="D3697" s="1">
        <v>23</v>
      </c>
      <c r="E3697" s="1">
        <v>20</v>
      </c>
      <c r="F3697">
        <f t="shared" si="1235"/>
        <v>1</v>
      </c>
      <c r="G3697">
        <f t="shared" si="1236"/>
        <v>0</v>
      </c>
      <c r="H3697" s="4">
        <v>1.2</v>
      </c>
      <c r="I3697" s="4">
        <v>4.5</v>
      </c>
      <c r="L3697" s="18">
        <f t="shared" si="1237"/>
        <v>80</v>
      </c>
      <c r="M3697" s="18">
        <f t="shared" si="1238"/>
        <v>20</v>
      </c>
      <c r="N3697" s="18" t="e">
        <f t="shared" si="1239"/>
        <v>#DIV/0!</v>
      </c>
      <c r="O3697" s="18" t="e">
        <f t="shared" si="1240"/>
        <v>#DIV/0!</v>
      </c>
      <c r="P3697" s="4">
        <f t="shared" si="1241"/>
        <v>200910</v>
      </c>
      <c r="Q3697" s="23">
        <f t="shared" si="1242"/>
        <v>1.2</v>
      </c>
      <c r="R3697" s="23">
        <f t="shared" si="1243"/>
        <v>-5.2857142857142865</v>
      </c>
      <c r="S3697" s="22">
        <f t="shared" si="1244"/>
        <v>-4.0857142857142863</v>
      </c>
      <c r="T3697" s="5">
        <f t="shared" si="1245"/>
        <v>3.75</v>
      </c>
      <c r="W3697" s="5">
        <f t="shared" si="1246"/>
        <v>0.19999999999999996</v>
      </c>
      <c r="X3697" s="4">
        <f t="shared" si="1247"/>
        <v>-1</v>
      </c>
      <c r="AE3697" s="4" t="e">
        <f t="shared" si="1248"/>
        <v>#DIV/0!</v>
      </c>
    </row>
    <row r="3698" spans="1:31" x14ac:dyDescent="0.25">
      <c r="A3698" s="9">
        <v>40104</v>
      </c>
      <c r="B3698" s="1" t="s">
        <v>62</v>
      </c>
      <c r="C3698" s="1" t="s">
        <v>33</v>
      </c>
      <c r="D3698" s="1">
        <v>26</v>
      </c>
      <c r="E3698" s="1">
        <v>0</v>
      </c>
      <c r="F3698">
        <f t="shared" si="1235"/>
        <v>1</v>
      </c>
      <c r="G3698">
        <f t="shared" si="1236"/>
        <v>0</v>
      </c>
      <c r="H3698" s="4">
        <v>1.1000000000000001</v>
      </c>
      <c r="I3698" s="4">
        <v>8</v>
      </c>
      <c r="L3698" s="18">
        <f t="shared" si="1237"/>
        <v>90</v>
      </c>
      <c r="M3698" s="18">
        <f t="shared" si="1238"/>
        <v>10</v>
      </c>
      <c r="N3698" s="18" t="e">
        <f t="shared" si="1239"/>
        <v>#DIV/0!</v>
      </c>
      <c r="O3698" s="18" t="e">
        <f t="shared" si="1240"/>
        <v>#DIV/0!</v>
      </c>
      <c r="P3698" s="4">
        <f t="shared" si="1241"/>
        <v>200910</v>
      </c>
      <c r="Q3698" s="23">
        <f t="shared" si="1242"/>
        <v>1.1000000000000001</v>
      </c>
      <c r="R3698" s="23">
        <f t="shared" si="1243"/>
        <v>-10.142857142857133</v>
      </c>
      <c r="S3698" s="22">
        <f t="shared" si="1244"/>
        <v>-9.0428571428571338</v>
      </c>
      <c r="T3698" s="5">
        <f t="shared" si="1245"/>
        <v>7.2727272727272725</v>
      </c>
      <c r="W3698" s="5">
        <f t="shared" si="1246"/>
        <v>0.10000000000000009</v>
      </c>
      <c r="X3698" s="4">
        <f t="shared" si="1247"/>
        <v>-1</v>
      </c>
      <c r="AE3698" s="4" t="e">
        <f t="shared" si="1248"/>
        <v>#DIV/0!</v>
      </c>
    </row>
    <row r="3699" spans="1:31" x14ac:dyDescent="0.25">
      <c r="A3699" s="9">
        <v>40104</v>
      </c>
      <c r="B3699" s="1" t="s">
        <v>44</v>
      </c>
      <c r="C3699" s="1" t="s">
        <v>47</v>
      </c>
      <c r="D3699" s="1">
        <v>17</v>
      </c>
      <c r="E3699" s="1">
        <v>28</v>
      </c>
      <c r="F3699">
        <f t="shared" si="1235"/>
        <v>0</v>
      </c>
      <c r="G3699">
        <f t="shared" si="1236"/>
        <v>1</v>
      </c>
      <c r="H3699" s="4">
        <v>1.5</v>
      </c>
      <c r="I3699" s="4">
        <v>2.7</v>
      </c>
      <c r="L3699" s="18">
        <f t="shared" si="1237"/>
        <v>60</v>
      </c>
      <c r="M3699" s="18">
        <f t="shared" si="1238"/>
        <v>35</v>
      </c>
      <c r="N3699" s="18" t="e">
        <f t="shared" si="1239"/>
        <v>#DIV/0!</v>
      </c>
      <c r="O3699" s="18" t="e">
        <f t="shared" si="1240"/>
        <v>#DIV/0!</v>
      </c>
      <c r="P3699" s="4">
        <f t="shared" si="1241"/>
        <v>200910</v>
      </c>
      <c r="Q3699" s="23">
        <f t="shared" si="1242"/>
        <v>0.55555555555555547</v>
      </c>
      <c r="R3699" s="23">
        <f t="shared" si="1243"/>
        <v>-2.5882352941176467</v>
      </c>
      <c r="S3699" s="22">
        <f t="shared" si="1244"/>
        <v>-2.0326797385620914</v>
      </c>
      <c r="T3699" s="5">
        <f t="shared" si="1245"/>
        <v>1.8</v>
      </c>
      <c r="W3699" s="5">
        <f t="shared" si="1246"/>
        <v>-1</v>
      </c>
      <c r="X3699" s="4">
        <f t="shared" si="1247"/>
        <v>-1</v>
      </c>
      <c r="AE3699" s="4" t="e">
        <f t="shared" si="1248"/>
        <v>#DIV/0!</v>
      </c>
    </row>
    <row r="3700" spans="1:31" x14ac:dyDescent="0.25">
      <c r="A3700" s="9">
        <v>40104</v>
      </c>
      <c r="B3700" s="1" t="s">
        <v>41</v>
      </c>
      <c r="C3700" s="1" t="s">
        <v>45</v>
      </c>
      <c r="D3700" s="1">
        <v>21</v>
      </c>
      <c r="E3700" s="1">
        <v>14</v>
      </c>
      <c r="F3700">
        <f t="shared" si="1235"/>
        <v>1</v>
      </c>
      <c r="G3700">
        <f t="shared" si="1236"/>
        <v>0</v>
      </c>
      <c r="H3700" s="4">
        <v>1.47619047619048</v>
      </c>
      <c r="I3700" s="4">
        <v>2.8</v>
      </c>
      <c r="L3700" s="18">
        <f t="shared" si="1237"/>
        <v>60</v>
      </c>
      <c r="M3700" s="18">
        <f t="shared" si="1238"/>
        <v>35</v>
      </c>
      <c r="N3700" s="18" t="e">
        <f t="shared" si="1239"/>
        <v>#DIV/0!</v>
      </c>
      <c r="O3700" s="18" t="e">
        <f t="shared" si="1240"/>
        <v>#DIV/0!</v>
      </c>
      <c r="P3700" s="4">
        <f t="shared" si="1241"/>
        <v>200910</v>
      </c>
      <c r="Q3700" s="23">
        <f t="shared" si="1242"/>
        <v>1.47619047619048</v>
      </c>
      <c r="R3700" s="23">
        <f t="shared" si="1243"/>
        <v>-2.6555555555555381</v>
      </c>
      <c r="S3700" s="22">
        <f t="shared" si="1244"/>
        <v>-1.1793650793650581</v>
      </c>
      <c r="T3700" s="5">
        <f t="shared" si="1245"/>
        <v>1.8967741935483819</v>
      </c>
      <c r="W3700" s="5">
        <f t="shared" si="1246"/>
        <v>0.47619047619048005</v>
      </c>
      <c r="X3700" s="4">
        <f t="shared" si="1247"/>
        <v>-1</v>
      </c>
      <c r="AE3700" s="4" t="e">
        <f t="shared" si="1248"/>
        <v>#DIV/0!</v>
      </c>
    </row>
    <row r="3701" spans="1:31" x14ac:dyDescent="0.25">
      <c r="A3701" s="9">
        <v>40098</v>
      </c>
      <c r="B3701" s="1" t="s">
        <v>51</v>
      </c>
      <c r="C3701" s="1" t="s">
        <v>53</v>
      </c>
      <c r="D3701" s="1">
        <v>31</v>
      </c>
      <c r="E3701" s="1">
        <v>27</v>
      </c>
      <c r="F3701">
        <f t="shared" si="1235"/>
        <v>1</v>
      </c>
      <c r="G3701">
        <f t="shared" si="1236"/>
        <v>0</v>
      </c>
      <c r="H3701" s="4">
        <v>2.4500000000000002</v>
      </c>
      <c r="I3701" s="4">
        <v>1.60606060606061</v>
      </c>
      <c r="L3701" s="18">
        <f t="shared" si="1237"/>
        <v>40</v>
      </c>
      <c r="M3701" s="18">
        <f t="shared" si="1238"/>
        <v>60</v>
      </c>
      <c r="N3701" s="18" t="e">
        <f t="shared" si="1239"/>
        <v>#DIV/0!</v>
      </c>
      <c r="O3701" s="18" t="e">
        <f t="shared" si="1240"/>
        <v>#DIV/0!</v>
      </c>
      <c r="P3701" s="4">
        <f t="shared" si="1241"/>
        <v>200910</v>
      </c>
      <c r="Q3701" s="23">
        <f t="shared" si="1242"/>
        <v>2.4500000000000002</v>
      </c>
      <c r="R3701" s="23">
        <f t="shared" si="1243"/>
        <v>-2.3396551724137824</v>
      </c>
      <c r="S3701" s="22">
        <f t="shared" si="1244"/>
        <v>0.11034482758621778</v>
      </c>
      <c r="T3701" s="5">
        <f t="shared" si="1245"/>
        <v>0.65553494124922851</v>
      </c>
      <c r="W3701" s="5">
        <f t="shared" si="1246"/>
        <v>1.4500000000000002</v>
      </c>
      <c r="X3701" s="4">
        <f t="shared" si="1247"/>
        <v>-1</v>
      </c>
      <c r="AE3701" s="4" t="e">
        <f t="shared" si="1248"/>
        <v>#DIV/0!</v>
      </c>
    </row>
    <row r="3702" spans="1:31" x14ac:dyDescent="0.25">
      <c r="A3702" s="9">
        <v>40097</v>
      </c>
      <c r="B3702" s="1" t="s">
        <v>50</v>
      </c>
      <c r="C3702" s="1" t="s">
        <v>36</v>
      </c>
      <c r="D3702" s="1">
        <v>9</v>
      </c>
      <c r="E3702" s="1">
        <v>31</v>
      </c>
      <c r="F3702">
        <f t="shared" si="1235"/>
        <v>0</v>
      </c>
      <c r="G3702">
        <f t="shared" si="1236"/>
        <v>1</v>
      </c>
      <c r="H3702" s="4">
        <v>2.75</v>
      </c>
      <c r="I3702" s="4">
        <v>1.5</v>
      </c>
      <c r="L3702" s="18">
        <f t="shared" si="1237"/>
        <v>30</v>
      </c>
      <c r="M3702" s="18">
        <f t="shared" si="1238"/>
        <v>65</v>
      </c>
      <c r="N3702" s="18" t="e">
        <f t="shared" si="1239"/>
        <v>#DIV/0!</v>
      </c>
      <c r="O3702" s="18" t="e">
        <f t="shared" si="1240"/>
        <v>#DIV/0!</v>
      </c>
      <c r="P3702" s="4">
        <f t="shared" si="1241"/>
        <v>200910</v>
      </c>
      <c r="Q3702" s="23">
        <f t="shared" si="1242"/>
        <v>1.8333333333333333</v>
      </c>
      <c r="R3702" s="23">
        <f t="shared" si="1243"/>
        <v>-2.5714285714285712</v>
      </c>
      <c r="S3702" s="22">
        <f t="shared" si="1244"/>
        <v>-0.73809523809523792</v>
      </c>
      <c r="T3702" s="5">
        <f t="shared" si="1245"/>
        <v>0.54545454545454541</v>
      </c>
      <c r="W3702" s="5">
        <f t="shared" si="1246"/>
        <v>-1</v>
      </c>
      <c r="X3702" s="4">
        <f t="shared" si="1247"/>
        <v>-1</v>
      </c>
      <c r="AE3702" s="4" t="e">
        <f t="shared" si="1248"/>
        <v>#DIV/0!</v>
      </c>
    </row>
    <row r="3703" spans="1:31" x14ac:dyDescent="0.25">
      <c r="A3703" s="9">
        <v>40097</v>
      </c>
      <c r="B3703" s="1" t="s">
        <v>59</v>
      </c>
      <c r="C3703" s="1" t="s">
        <v>60</v>
      </c>
      <c r="D3703" s="1">
        <v>10</v>
      </c>
      <c r="E3703" s="1">
        <v>38</v>
      </c>
      <c r="F3703">
        <f t="shared" si="1235"/>
        <v>0</v>
      </c>
      <c r="G3703">
        <f t="shared" si="1236"/>
        <v>1</v>
      </c>
      <c r="H3703" s="4">
        <v>5.5</v>
      </c>
      <c r="I3703" s="4">
        <v>1.1599999999999999</v>
      </c>
      <c r="L3703" s="18">
        <f t="shared" si="1237"/>
        <v>10</v>
      </c>
      <c r="M3703" s="18">
        <f t="shared" si="1238"/>
        <v>85</v>
      </c>
      <c r="N3703" s="18" t="e">
        <f t="shared" si="1239"/>
        <v>#DIV/0!</v>
      </c>
      <c r="O3703" s="18" t="e">
        <f t="shared" si="1240"/>
        <v>#DIV/0!</v>
      </c>
      <c r="P3703" s="4">
        <f t="shared" si="1241"/>
        <v>200910</v>
      </c>
      <c r="Q3703" s="23">
        <f t="shared" si="1242"/>
        <v>4.7413793103448283</v>
      </c>
      <c r="R3703" s="23">
        <f t="shared" si="1243"/>
        <v>-6.4722222222222259</v>
      </c>
      <c r="S3703" s="22">
        <f t="shared" si="1244"/>
        <v>-1.7308429118773976</v>
      </c>
      <c r="T3703" s="5">
        <f t="shared" si="1245"/>
        <v>0.21090909090909091</v>
      </c>
      <c r="W3703" s="5">
        <f t="shared" si="1246"/>
        <v>-1</v>
      </c>
      <c r="X3703" s="4">
        <f t="shared" si="1247"/>
        <v>-1</v>
      </c>
      <c r="AE3703" s="4" t="e">
        <f t="shared" si="1248"/>
        <v>#DIV/0!</v>
      </c>
    </row>
    <row r="3704" spans="1:31" x14ac:dyDescent="0.25">
      <c r="A3704" s="9">
        <v>40097</v>
      </c>
      <c r="B3704" s="1" t="s">
        <v>61</v>
      </c>
      <c r="C3704" s="1" t="s">
        <v>56</v>
      </c>
      <c r="D3704" s="1">
        <v>41</v>
      </c>
      <c r="E3704" s="1">
        <v>0</v>
      </c>
      <c r="F3704">
        <f t="shared" si="1235"/>
        <v>1</v>
      </c>
      <c r="G3704">
        <f t="shared" si="1236"/>
        <v>0</v>
      </c>
      <c r="H3704" s="4">
        <v>1.8</v>
      </c>
      <c r="I3704" s="4">
        <v>2.0499999999999998</v>
      </c>
      <c r="L3704" s="18">
        <f t="shared" si="1237"/>
        <v>50</v>
      </c>
      <c r="M3704" s="18">
        <f t="shared" si="1238"/>
        <v>45</v>
      </c>
      <c r="N3704" s="18" t="e">
        <f t="shared" si="1239"/>
        <v>#DIV/0!</v>
      </c>
      <c r="O3704" s="18" t="e">
        <f t="shared" si="1240"/>
        <v>#DIV/0!</v>
      </c>
      <c r="P3704" s="4">
        <f t="shared" si="1241"/>
        <v>200910</v>
      </c>
      <c r="Q3704" s="23">
        <f t="shared" si="1242"/>
        <v>1.8</v>
      </c>
      <c r="R3704" s="23">
        <f t="shared" si="1243"/>
        <v>-2.2023809523809526</v>
      </c>
      <c r="S3704" s="22">
        <f t="shared" si="1244"/>
        <v>-0.40238095238095251</v>
      </c>
      <c r="T3704" s="5">
        <f t="shared" si="1245"/>
        <v>1.1388888888888888</v>
      </c>
      <c r="W3704" s="5">
        <f t="shared" si="1246"/>
        <v>0.8</v>
      </c>
      <c r="X3704" s="4">
        <f t="shared" si="1247"/>
        <v>-1</v>
      </c>
      <c r="AE3704" s="4" t="e">
        <f t="shared" si="1248"/>
        <v>#DIV/0!</v>
      </c>
    </row>
    <row r="3705" spans="1:31" x14ac:dyDescent="0.25">
      <c r="A3705" s="9">
        <v>40097</v>
      </c>
      <c r="B3705" s="1" t="s">
        <v>38</v>
      </c>
      <c r="C3705" s="1" t="s">
        <v>41</v>
      </c>
      <c r="D3705" s="1">
        <v>10</v>
      </c>
      <c r="E3705" s="1">
        <v>45</v>
      </c>
      <c r="F3705">
        <f t="shared" si="1235"/>
        <v>0</v>
      </c>
      <c r="G3705">
        <f t="shared" si="1236"/>
        <v>1</v>
      </c>
      <c r="H3705" s="4">
        <v>1.8695652173913</v>
      </c>
      <c r="I3705" s="4">
        <v>1.9523809523809499</v>
      </c>
      <c r="L3705" s="18">
        <f t="shared" si="1237"/>
        <v>50</v>
      </c>
      <c r="M3705" s="18">
        <f t="shared" si="1238"/>
        <v>50</v>
      </c>
      <c r="N3705" s="18" t="e">
        <f t="shared" si="1239"/>
        <v>#DIV/0!</v>
      </c>
      <c r="O3705" s="18" t="e">
        <f t="shared" si="1240"/>
        <v>#DIV/0!</v>
      </c>
      <c r="P3705" s="4">
        <f t="shared" si="1241"/>
        <v>200910</v>
      </c>
      <c r="Q3705" s="23">
        <f t="shared" si="1242"/>
        <v>0.95758218451749633</v>
      </c>
      <c r="R3705" s="23">
        <f t="shared" si="1243"/>
        <v>-2.2000000000000082</v>
      </c>
      <c r="S3705" s="22">
        <f t="shared" si="1244"/>
        <v>-1.2424178154825118</v>
      </c>
      <c r="T3705" s="5">
        <f t="shared" si="1245"/>
        <v>1.044296788482836</v>
      </c>
      <c r="W3705" s="5">
        <f t="shared" si="1246"/>
        <v>-1</v>
      </c>
      <c r="X3705" s="4">
        <f t="shared" si="1247"/>
        <v>-1</v>
      </c>
      <c r="AE3705" s="4" t="e">
        <f t="shared" si="1248"/>
        <v>#DIV/0!</v>
      </c>
    </row>
    <row r="3706" spans="1:31" x14ac:dyDescent="0.25">
      <c r="A3706" s="9">
        <v>40097</v>
      </c>
      <c r="B3706" s="1" t="s">
        <v>55</v>
      </c>
      <c r="C3706" s="1" t="s">
        <v>39</v>
      </c>
      <c r="D3706" s="1">
        <v>33</v>
      </c>
      <c r="E3706" s="1">
        <v>14</v>
      </c>
      <c r="F3706">
        <f t="shared" si="1235"/>
        <v>1</v>
      </c>
      <c r="G3706">
        <f t="shared" si="1236"/>
        <v>0</v>
      </c>
      <c r="H3706" s="4">
        <v>1.07692307692308</v>
      </c>
      <c r="I3706" s="4">
        <v>10</v>
      </c>
      <c r="L3706" s="18">
        <f t="shared" si="1237"/>
        <v>90</v>
      </c>
      <c r="M3706" s="18">
        <f t="shared" si="1238"/>
        <v>10</v>
      </c>
      <c r="N3706" s="18" t="e">
        <f t="shared" si="1239"/>
        <v>#DIV/0!</v>
      </c>
      <c r="O3706" s="18" t="e">
        <f t="shared" si="1240"/>
        <v>#DIV/0!</v>
      </c>
      <c r="P3706" s="4">
        <f t="shared" si="1241"/>
        <v>200910</v>
      </c>
      <c r="Q3706" s="23">
        <f t="shared" si="1242"/>
        <v>1.07692307692308</v>
      </c>
      <c r="R3706" s="23">
        <f t="shared" si="1243"/>
        <v>-13.111111111110594</v>
      </c>
      <c r="S3706" s="22">
        <f t="shared" si="1244"/>
        <v>-12.034188034187514</v>
      </c>
      <c r="T3706" s="5">
        <f t="shared" si="1245"/>
        <v>9.2857142857142598</v>
      </c>
      <c r="W3706" s="5">
        <f t="shared" si="1246"/>
        <v>7.692307692307998E-2</v>
      </c>
      <c r="X3706" s="4">
        <f t="shared" si="1247"/>
        <v>-1</v>
      </c>
      <c r="AE3706" s="4" t="e">
        <f t="shared" si="1248"/>
        <v>#DIV/0!</v>
      </c>
    </row>
    <row r="3707" spans="1:31" x14ac:dyDescent="0.25">
      <c r="A3707" s="9">
        <v>40097</v>
      </c>
      <c r="B3707" s="1" t="s">
        <v>34</v>
      </c>
      <c r="C3707" s="1" t="s">
        <v>54</v>
      </c>
      <c r="D3707" s="1">
        <v>44</v>
      </c>
      <c r="E3707" s="1">
        <v>7</v>
      </c>
      <c r="F3707">
        <f t="shared" si="1235"/>
        <v>1</v>
      </c>
      <c r="G3707">
        <f t="shared" si="1236"/>
        <v>0</v>
      </c>
      <c r="H3707" s="4">
        <v>1.07692307692308</v>
      </c>
      <c r="I3707" s="4">
        <v>10</v>
      </c>
      <c r="L3707" s="18">
        <f t="shared" si="1237"/>
        <v>90</v>
      </c>
      <c r="M3707" s="18">
        <f t="shared" si="1238"/>
        <v>10</v>
      </c>
      <c r="N3707" s="18" t="e">
        <f t="shared" si="1239"/>
        <v>#DIV/0!</v>
      </c>
      <c r="O3707" s="18" t="e">
        <f t="shared" si="1240"/>
        <v>#DIV/0!</v>
      </c>
      <c r="P3707" s="4">
        <f t="shared" si="1241"/>
        <v>200910</v>
      </c>
      <c r="Q3707" s="23">
        <f t="shared" si="1242"/>
        <v>1.07692307692308</v>
      </c>
      <c r="R3707" s="23">
        <f t="shared" si="1243"/>
        <v>-13.111111111110594</v>
      </c>
      <c r="S3707" s="22">
        <f t="shared" si="1244"/>
        <v>-12.034188034187514</v>
      </c>
      <c r="T3707" s="5">
        <f t="shared" si="1245"/>
        <v>9.2857142857142598</v>
      </c>
      <c r="W3707" s="5">
        <f t="shared" si="1246"/>
        <v>7.692307692307998E-2</v>
      </c>
      <c r="X3707" s="4">
        <f t="shared" si="1247"/>
        <v>-1</v>
      </c>
      <c r="AE3707" s="4" t="e">
        <f t="shared" si="1248"/>
        <v>#DIV/0!</v>
      </c>
    </row>
    <row r="3708" spans="1:31" x14ac:dyDescent="0.25">
      <c r="A3708" s="9">
        <v>40097</v>
      </c>
      <c r="B3708" s="1" t="s">
        <v>49</v>
      </c>
      <c r="C3708" s="1" t="s">
        <v>37</v>
      </c>
      <c r="D3708" s="1">
        <v>20</v>
      </c>
      <c r="E3708" s="1">
        <v>26</v>
      </c>
      <c r="F3708">
        <f t="shared" si="1235"/>
        <v>0</v>
      </c>
      <c r="G3708">
        <f t="shared" si="1236"/>
        <v>1</v>
      </c>
      <c r="H3708" s="4">
        <v>3.9</v>
      </c>
      <c r="I3708" s="4">
        <v>1.28571428571429</v>
      </c>
      <c r="L3708" s="18">
        <f t="shared" si="1237"/>
        <v>20</v>
      </c>
      <c r="M3708" s="18">
        <f t="shared" si="1238"/>
        <v>75</v>
      </c>
      <c r="N3708" s="18" t="e">
        <f t="shared" si="1239"/>
        <v>#DIV/0!</v>
      </c>
      <c r="O3708" s="18" t="e">
        <f t="shared" si="1240"/>
        <v>#DIV/0!</v>
      </c>
      <c r="P3708" s="4">
        <f t="shared" si="1241"/>
        <v>200910</v>
      </c>
      <c r="Q3708" s="23">
        <f t="shared" si="1242"/>
        <v>3.033333333333323</v>
      </c>
      <c r="R3708" s="23">
        <f t="shared" si="1243"/>
        <v>-3.8448275862068435</v>
      </c>
      <c r="S3708" s="22">
        <f t="shared" si="1244"/>
        <v>-0.81149425287352051</v>
      </c>
      <c r="T3708" s="5">
        <f t="shared" si="1245"/>
        <v>0.32967032967033078</v>
      </c>
      <c r="W3708" s="5">
        <f t="shared" si="1246"/>
        <v>-1</v>
      </c>
      <c r="X3708" s="4">
        <f t="shared" si="1247"/>
        <v>-1</v>
      </c>
      <c r="AE3708" s="4" t="e">
        <f t="shared" si="1248"/>
        <v>#DIV/0!</v>
      </c>
    </row>
    <row r="3709" spans="1:31" x14ac:dyDescent="0.25">
      <c r="A3709" s="9">
        <v>40097</v>
      </c>
      <c r="B3709" s="1" t="s">
        <v>33</v>
      </c>
      <c r="C3709" s="1" t="s">
        <v>57</v>
      </c>
      <c r="D3709" s="1">
        <v>20</v>
      </c>
      <c r="E3709" s="1">
        <v>28</v>
      </c>
      <c r="F3709">
        <f t="shared" si="1235"/>
        <v>0</v>
      </c>
      <c r="G3709">
        <f t="shared" si="1236"/>
        <v>1</v>
      </c>
      <c r="H3709" s="4">
        <v>6</v>
      </c>
      <c r="I3709" s="4">
        <v>1.1428571428571399</v>
      </c>
      <c r="L3709" s="18">
        <f t="shared" si="1237"/>
        <v>10</v>
      </c>
      <c r="M3709" s="18">
        <f t="shared" si="1238"/>
        <v>85</v>
      </c>
      <c r="N3709" s="18" t="e">
        <f t="shared" si="1239"/>
        <v>#DIV/0!</v>
      </c>
      <c r="O3709" s="18" t="e">
        <f t="shared" si="1240"/>
        <v>#DIV/0!</v>
      </c>
      <c r="P3709" s="4">
        <f t="shared" si="1241"/>
        <v>200910</v>
      </c>
      <c r="Q3709" s="23">
        <f t="shared" si="1242"/>
        <v>5.2500000000000133</v>
      </c>
      <c r="R3709" s="23">
        <f t="shared" si="1243"/>
        <v>-7.200000000000145</v>
      </c>
      <c r="S3709" s="22">
        <f t="shared" si="1244"/>
        <v>-1.9500000000001316</v>
      </c>
      <c r="T3709" s="5">
        <f t="shared" si="1245"/>
        <v>0.19047619047618999</v>
      </c>
      <c r="W3709" s="5">
        <f t="shared" si="1246"/>
        <v>-1</v>
      </c>
      <c r="X3709" s="4">
        <f t="shared" si="1247"/>
        <v>-1</v>
      </c>
      <c r="AE3709" s="4" t="e">
        <f t="shared" si="1248"/>
        <v>#DIV/0!</v>
      </c>
    </row>
    <row r="3710" spans="1:31" x14ac:dyDescent="0.25">
      <c r="A3710" s="9">
        <v>40097</v>
      </c>
      <c r="B3710" s="1" t="s">
        <v>35</v>
      </c>
      <c r="C3710" s="1" t="s">
        <v>52</v>
      </c>
      <c r="D3710" s="1">
        <v>20</v>
      </c>
      <c r="E3710" s="1">
        <v>17</v>
      </c>
      <c r="F3710">
        <f t="shared" si="1235"/>
        <v>1</v>
      </c>
      <c r="G3710">
        <f t="shared" si="1236"/>
        <v>0</v>
      </c>
      <c r="H3710" s="4">
        <v>2.4500000000000002</v>
      </c>
      <c r="I3710" s="4">
        <v>1.60606060606061</v>
      </c>
      <c r="L3710" s="18">
        <f t="shared" si="1237"/>
        <v>40</v>
      </c>
      <c r="M3710" s="18">
        <f t="shared" si="1238"/>
        <v>60</v>
      </c>
      <c r="N3710" s="18" t="e">
        <f t="shared" si="1239"/>
        <v>#DIV/0!</v>
      </c>
      <c r="O3710" s="18" t="e">
        <f t="shared" si="1240"/>
        <v>#DIV/0!</v>
      </c>
      <c r="P3710" s="4">
        <f t="shared" si="1241"/>
        <v>200910</v>
      </c>
      <c r="Q3710" s="23">
        <f t="shared" si="1242"/>
        <v>2.4500000000000002</v>
      </c>
      <c r="R3710" s="23">
        <f t="shared" si="1243"/>
        <v>-2.3396551724137824</v>
      </c>
      <c r="S3710" s="22">
        <f t="shared" si="1244"/>
        <v>0.11034482758621778</v>
      </c>
      <c r="T3710" s="5">
        <f t="shared" si="1245"/>
        <v>0.65553494124922851</v>
      </c>
      <c r="W3710" s="5">
        <f t="shared" si="1246"/>
        <v>1.4500000000000002</v>
      </c>
      <c r="X3710" s="4">
        <f t="shared" si="1247"/>
        <v>-1</v>
      </c>
      <c r="AE3710" s="4" t="e">
        <f t="shared" si="1248"/>
        <v>#DIV/0!</v>
      </c>
    </row>
    <row r="3711" spans="1:31" x14ac:dyDescent="0.25">
      <c r="A3711" s="9">
        <v>40097</v>
      </c>
      <c r="B3711" s="1" t="s">
        <v>40</v>
      </c>
      <c r="C3711" s="1" t="s">
        <v>48</v>
      </c>
      <c r="D3711" s="1">
        <v>20</v>
      </c>
      <c r="E3711" s="1">
        <v>17</v>
      </c>
      <c r="F3711">
        <f t="shared" si="1235"/>
        <v>1</v>
      </c>
      <c r="G3711">
        <f t="shared" si="1236"/>
        <v>0</v>
      </c>
      <c r="H3711" s="4">
        <v>1.3846153846153799</v>
      </c>
      <c r="I3711" s="4">
        <v>3.2</v>
      </c>
      <c r="L3711" s="18">
        <f t="shared" si="1237"/>
        <v>70</v>
      </c>
      <c r="M3711" s="18">
        <f t="shared" si="1238"/>
        <v>30</v>
      </c>
      <c r="N3711" s="18" t="e">
        <f t="shared" si="1239"/>
        <v>#DIV/0!</v>
      </c>
      <c r="O3711" s="18" t="e">
        <f t="shared" si="1240"/>
        <v>#DIV/0!</v>
      </c>
      <c r="P3711" s="4">
        <f t="shared" si="1241"/>
        <v>200910</v>
      </c>
      <c r="Q3711" s="23">
        <f t="shared" si="1242"/>
        <v>1.3846153846153799</v>
      </c>
      <c r="R3711" s="23">
        <f t="shared" si="1243"/>
        <v>-3.0545454545454862</v>
      </c>
      <c r="S3711" s="22">
        <f t="shared" si="1244"/>
        <v>-1.6699300699301063</v>
      </c>
      <c r="T3711" s="5">
        <f t="shared" si="1245"/>
        <v>2.3111111111111189</v>
      </c>
      <c r="W3711" s="5">
        <f t="shared" si="1246"/>
        <v>0.38461538461537992</v>
      </c>
      <c r="X3711" s="4">
        <f t="shared" si="1247"/>
        <v>-1</v>
      </c>
      <c r="AE3711" s="4" t="e">
        <f t="shared" si="1248"/>
        <v>#DIV/0!</v>
      </c>
    </row>
    <row r="3712" spans="1:31" x14ac:dyDescent="0.25">
      <c r="A3712" s="9">
        <v>40097</v>
      </c>
      <c r="B3712" s="1" t="s">
        <v>46</v>
      </c>
      <c r="C3712" s="1" t="s">
        <v>58</v>
      </c>
      <c r="D3712" s="1">
        <v>3</v>
      </c>
      <c r="E3712" s="1">
        <v>6</v>
      </c>
      <c r="F3712">
        <f t="shared" si="1235"/>
        <v>0</v>
      </c>
      <c r="G3712">
        <f t="shared" si="1236"/>
        <v>1</v>
      </c>
      <c r="H3712" s="4">
        <v>1.4</v>
      </c>
      <c r="I3712" s="4">
        <v>3.1</v>
      </c>
      <c r="L3712" s="18">
        <f t="shared" si="1237"/>
        <v>70</v>
      </c>
      <c r="M3712" s="18">
        <f t="shared" si="1238"/>
        <v>30</v>
      </c>
      <c r="N3712" s="18" t="e">
        <f t="shared" si="1239"/>
        <v>#DIV/0!</v>
      </c>
      <c r="O3712" s="18" t="e">
        <f t="shared" si="1240"/>
        <v>#DIV/0!</v>
      </c>
      <c r="P3712" s="4">
        <f t="shared" si="1241"/>
        <v>200910</v>
      </c>
      <c r="Q3712" s="23">
        <f t="shared" si="1242"/>
        <v>0.45161290322580638</v>
      </c>
      <c r="R3712" s="23">
        <f t="shared" si="1243"/>
        <v>-2.9761904761904767</v>
      </c>
      <c r="S3712" s="22">
        <f t="shared" si="1244"/>
        <v>-2.5245775729646702</v>
      </c>
      <c r="T3712" s="5">
        <f t="shared" si="1245"/>
        <v>2.2142857142857144</v>
      </c>
      <c r="W3712" s="5">
        <f t="shared" si="1246"/>
        <v>-1</v>
      </c>
      <c r="X3712" s="4">
        <f t="shared" si="1247"/>
        <v>-1</v>
      </c>
      <c r="AE3712" s="4" t="e">
        <f t="shared" si="1248"/>
        <v>#DIV/0!</v>
      </c>
    </row>
    <row r="3713" spans="1:31" x14ac:dyDescent="0.25">
      <c r="A3713" s="9">
        <v>40097</v>
      </c>
      <c r="B3713" s="1" t="s">
        <v>43</v>
      </c>
      <c r="C3713" s="1" t="s">
        <v>44</v>
      </c>
      <c r="D3713" s="1">
        <v>14</v>
      </c>
      <c r="E3713" s="1">
        <v>17</v>
      </c>
      <c r="F3713">
        <f t="shared" si="1235"/>
        <v>0</v>
      </c>
      <c r="G3713">
        <f t="shared" si="1236"/>
        <v>1</v>
      </c>
      <c r="H3713" s="4">
        <v>1.2222222222222201</v>
      </c>
      <c r="I3713" s="4">
        <v>4.5</v>
      </c>
      <c r="L3713" s="18">
        <f t="shared" si="1237"/>
        <v>80</v>
      </c>
      <c r="M3713" s="18">
        <f t="shared" si="1238"/>
        <v>20</v>
      </c>
      <c r="N3713" s="18" t="e">
        <f t="shared" si="1239"/>
        <v>#DIV/0!</v>
      </c>
      <c r="O3713" s="18" t="e">
        <f t="shared" si="1240"/>
        <v>#DIV/0!</v>
      </c>
      <c r="P3713" s="4">
        <f t="shared" si="1241"/>
        <v>200910</v>
      </c>
      <c r="Q3713" s="23">
        <f t="shared" si="1242"/>
        <v>0.27160493827160448</v>
      </c>
      <c r="R3713" s="23">
        <f t="shared" si="1243"/>
        <v>-4.7857142857143282</v>
      </c>
      <c r="S3713" s="22">
        <f t="shared" si="1244"/>
        <v>-4.5141093474427239</v>
      </c>
      <c r="T3713" s="5">
        <f t="shared" si="1245"/>
        <v>3.6818181818181883</v>
      </c>
      <c r="W3713" s="5">
        <f t="shared" si="1246"/>
        <v>-1</v>
      </c>
      <c r="X3713" s="4">
        <f t="shared" si="1247"/>
        <v>-1</v>
      </c>
      <c r="AE3713" s="4" t="e">
        <f t="shared" si="1248"/>
        <v>#DIV/0!</v>
      </c>
    </row>
    <row r="3714" spans="1:31" x14ac:dyDescent="0.25">
      <c r="A3714" s="9">
        <v>40097</v>
      </c>
      <c r="B3714" s="1" t="s">
        <v>63</v>
      </c>
      <c r="C3714" s="1" t="s">
        <v>47</v>
      </c>
      <c r="D3714" s="1">
        <v>28</v>
      </c>
      <c r="E3714" s="1">
        <v>21</v>
      </c>
      <c r="F3714">
        <f t="shared" si="1235"/>
        <v>1</v>
      </c>
      <c r="G3714">
        <f t="shared" si="1236"/>
        <v>0</v>
      </c>
      <c r="H3714" s="4">
        <v>1.4</v>
      </c>
      <c r="I3714" s="4">
        <v>3.1</v>
      </c>
      <c r="L3714" s="18">
        <f t="shared" si="1237"/>
        <v>70</v>
      </c>
      <c r="M3714" s="18">
        <f t="shared" si="1238"/>
        <v>30</v>
      </c>
      <c r="N3714" s="18" t="e">
        <f t="shared" si="1239"/>
        <v>#DIV/0!</v>
      </c>
      <c r="O3714" s="18" t="e">
        <f t="shared" si="1240"/>
        <v>#DIV/0!</v>
      </c>
      <c r="P3714" s="4">
        <f t="shared" si="1241"/>
        <v>200910</v>
      </c>
      <c r="Q3714" s="23">
        <f t="shared" si="1242"/>
        <v>1.4</v>
      </c>
      <c r="R3714" s="23">
        <f t="shared" si="1243"/>
        <v>-2.9761904761904767</v>
      </c>
      <c r="S3714" s="22">
        <f t="shared" si="1244"/>
        <v>-1.5761904761904768</v>
      </c>
      <c r="T3714" s="5">
        <f t="shared" si="1245"/>
        <v>2.2142857142857144</v>
      </c>
      <c r="W3714" s="5">
        <f t="shared" si="1246"/>
        <v>0.39999999999999991</v>
      </c>
      <c r="X3714" s="4">
        <f t="shared" si="1247"/>
        <v>-1</v>
      </c>
      <c r="AE3714" s="4" t="e">
        <f t="shared" si="1248"/>
        <v>#DIV/0!</v>
      </c>
    </row>
    <row r="3715" spans="1:31" x14ac:dyDescent="0.25">
      <c r="A3715" s="9">
        <v>40091</v>
      </c>
      <c r="B3715" s="1" t="s">
        <v>60</v>
      </c>
      <c r="C3715" s="1" t="s">
        <v>62</v>
      </c>
      <c r="D3715" s="1">
        <v>30</v>
      </c>
      <c r="E3715" s="1">
        <v>23</v>
      </c>
      <c r="F3715">
        <f t="shared" ref="F3715:F3778" si="1249">IF(D3715&gt;E3715,1,0)</f>
        <v>1</v>
      </c>
      <c r="G3715">
        <f t="shared" ref="G3715:G3778" si="1250">IF(E3715&gt;D3715,1,0)</f>
        <v>0</v>
      </c>
      <c r="H3715" s="4">
        <v>1.4347826086956501</v>
      </c>
      <c r="I3715" s="4">
        <v>2.9</v>
      </c>
      <c r="L3715" s="18">
        <f t="shared" ref="L3715:L3778" si="1251">INT(100/H3715/10)*10</f>
        <v>60</v>
      </c>
      <c r="M3715" s="18">
        <f t="shared" ref="M3715:M3778" si="1252">INT(100/I3715/5)*5</f>
        <v>30</v>
      </c>
      <c r="N3715" s="18" t="e">
        <f t="shared" ref="N3715:N3778" si="1253">INT(100/J3715/5)*5</f>
        <v>#DIV/0!</v>
      </c>
      <c r="O3715" s="18" t="e">
        <f t="shared" ref="O3715:O3778" si="1254">INT(100/K3715/5)*5</f>
        <v>#DIV/0!</v>
      </c>
      <c r="P3715" s="4">
        <f t="shared" ref="P3715:P3778" si="1255">YEAR(A3715)*100+MONTH(A3715)</f>
        <v>200910</v>
      </c>
      <c r="Q3715" s="23">
        <f t="shared" ref="Q3715:Q3778" si="1256">IF(F3715=1,H3715,H3715/I3715)</f>
        <v>1.4347826086956501</v>
      </c>
      <c r="R3715" s="23">
        <f t="shared" ref="R3715:R3778" si="1257">-1/(H3715-1)-1/(I3715-1)</f>
        <v>-2.826315789473695</v>
      </c>
      <c r="S3715" s="22">
        <f t="shared" ref="S3715:S3778" si="1258">Q3715+R3715</f>
        <v>-1.3915331807780449</v>
      </c>
      <c r="T3715" s="5">
        <f t="shared" ref="T3715:T3778" si="1259">I3715/H3715</f>
        <v>2.0212121212121241</v>
      </c>
      <c r="W3715" s="5">
        <f t="shared" ref="W3715:W3778" si="1260">H3715*F3715-1</f>
        <v>0.43478260869565011</v>
      </c>
      <c r="X3715" s="4">
        <f t="shared" ref="X3715:X3778" si="1261">J3715*F3715-1</f>
        <v>-1</v>
      </c>
      <c r="AE3715" s="4" t="e">
        <f t="shared" ref="AE3715:AE3778" si="1262">(1/H3715-1/J3715)</f>
        <v>#DIV/0!</v>
      </c>
    </row>
    <row r="3716" spans="1:31" x14ac:dyDescent="0.25">
      <c r="A3716" s="9">
        <v>40090</v>
      </c>
      <c r="B3716" s="1" t="s">
        <v>48</v>
      </c>
      <c r="C3716" s="1" t="s">
        <v>39</v>
      </c>
      <c r="D3716" s="1">
        <v>16</v>
      </c>
      <c r="E3716" s="1">
        <v>13</v>
      </c>
      <c r="F3716">
        <f t="shared" si="1249"/>
        <v>1</v>
      </c>
      <c r="G3716">
        <f t="shared" si="1250"/>
        <v>0</v>
      </c>
      <c r="H3716" s="4">
        <v>1.25</v>
      </c>
      <c r="I3716" s="4">
        <v>4.3</v>
      </c>
      <c r="L3716" s="18">
        <f t="shared" si="1251"/>
        <v>80</v>
      </c>
      <c r="M3716" s="18">
        <f t="shared" si="1252"/>
        <v>20</v>
      </c>
      <c r="N3716" s="18" t="e">
        <f t="shared" si="1253"/>
        <v>#DIV/0!</v>
      </c>
      <c r="O3716" s="18" t="e">
        <f t="shared" si="1254"/>
        <v>#DIV/0!</v>
      </c>
      <c r="P3716" s="4">
        <f t="shared" si="1255"/>
        <v>200910</v>
      </c>
      <c r="Q3716" s="23">
        <f t="shared" si="1256"/>
        <v>1.25</v>
      </c>
      <c r="R3716" s="23">
        <f t="shared" si="1257"/>
        <v>-4.3030303030303028</v>
      </c>
      <c r="S3716" s="22">
        <f t="shared" si="1258"/>
        <v>-3.0530303030303028</v>
      </c>
      <c r="T3716" s="5">
        <f t="shared" si="1259"/>
        <v>3.44</v>
      </c>
      <c r="W3716" s="5">
        <f t="shared" si="1260"/>
        <v>0.25</v>
      </c>
      <c r="X3716" s="4">
        <f t="shared" si="1261"/>
        <v>-1</v>
      </c>
      <c r="AE3716" s="4" t="e">
        <f t="shared" si="1262"/>
        <v>#DIV/0!</v>
      </c>
    </row>
    <row r="3717" spans="1:31" x14ac:dyDescent="0.25">
      <c r="A3717" s="9">
        <v>40090</v>
      </c>
      <c r="B3717" s="1" t="s">
        <v>38</v>
      </c>
      <c r="C3717" s="1" t="s">
        <v>59</v>
      </c>
      <c r="D3717" s="1">
        <v>35</v>
      </c>
      <c r="E3717" s="1">
        <v>0</v>
      </c>
      <c r="F3717">
        <f t="shared" si="1249"/>
        <v>1</v>
      </c>
      <c r="G3717">
        <f t="shared" si="1250"/>
        <v>0</v>
      </c>
      <c r="H3717" s="4">
        <v>1.2105263157894699</v>
      </c>
      <c r="I3717" s="4">
        <v>4.5</v>
      </c>
      <c r="L3717" s="18">
        <f t="shared" si="1251"/>
        <v>80</v>
      </c>
      <c r="M3717" s="18">
        <f t="shared" si="1252"/>
        <v>20</v>
      </c>
      <c r="N3717" s="18" t="e">
        <f t="shared" si="1253"/>
        <v>#DIV/0!</v>
      </c>
      <c r="O3717" s="18" t="e">
        <f t="shared" si="1254"/>
        <v>#DIV/0!</v>
      </c>
      <c r="P3717" s="4">
        <f t="shared" si="1255"/>
        <v>200910</v>
      </c>
      <c r="Q3717" s="23">
        <f t="shared" si="1256"/>
        <v>1.2105263157894699</v>
      </c>
      <c r="R3717" s="23">
        <f t="shared" si="1257"/>
        <v>-5.0357142857143709</v>
      </c>
      <c r="S3717" s="22">
        <f t="shared" si="1258"/>
        <v>-3.825187969924901</v>
      </c>
      <c r="T3717" s="5">
        <f t="shared" si="1259"/>
        <v>3.7173913043478377</v>
      </c>
      <c r="W3717" s="5">
        <f t="shared" si="1260"/>
        <v>0.2105263157894699</v>
      </c>
      <c r="X3717" s="4">
        <f t="shared" si="1261"/>
        <v>-1</v>
      </c>
      <c r="AE3717" s="4" t="e">
        <f t="shared" si="1262"/>
        <v>#DIV/0!</v>
      </c>
    </row>
    <row r="3718" spans="1:31" x14ac:dyDescent="0.25">
      <c r="A3718" s="9">
        <v>40090</v>
      </c>
      <c r="B3718" s="1" t="s">
        <v>57</v>
      </c>
      <c r="C3718" s="1" t="s">
        <v>64</v>
      </c>
      <c r="D3718" s="1">
        <v>38</v>
      </c>
      <c r="E3718" s="1">
        <v>28</v>
      </c>
      <c r="F3718">
        <f t="shared" si="1249"/>
        <v>1</v>
      </c>
      <c r="G3718">
        <f t="shared" si="1250"/>
        <v>0</v>
      </c>
      <c r="H3718" s="4">
        <v>1.4166666666666701</v>
      </c>
      <c r="I3718" s="4">
        <v>3</v>
      </c>
      <c r="L3718" s="18">
        <f t="shared" si="1251"/>
        <v>70</v>
      </c>
      <c r="M3718" s="18">
        <f t="shared" si="1252"/>
        <v>30</v>
      </c>
      <c r="N3718" s="18" t="e">
        <f t="shared" si="1253"/>
        <v>#DIV/0!</v>
      </c>
      <c r="O3718" s="18" t="e">
        <f t="shared" si="1254"/>
        <v>#DIV/0!</v>
      </c>
      <c r="P3718" s="4">
        <f t="shared" si="1255"/>
        <v>200910</v>
      </c>
      <c r="Q3718" s="23">
        <f t="shared" si="1256"/>
        <v>1.4166666666666701</v>
      </c>
      <c r="R3718" s="23">
        <f t="shared" si="1257"/>
        <v>-2.8999999999999804</v>
      </c>
      <c r="S3718" s="22">
        <f t="shared" si="1258"/>
        <v>-1.4833333333333103</v>
      </c>
      <c r="T3718" s="5">
        <f t="shared" si="1259"/>
        <v>2.1176470588235241</v>
      </c>
      <c r="W3718" s="5">
        <f t="shared" si="1260"/>
        <v>0.41666666666667007</v>
      </c>
      <c r="X3718" s="4">
        <f t="shared" si="1261"/>
        <v>-1</v>
      </c>
      <c r="AE3718" s="4" t="e">
        <f t="shared" si="1262"/>
        <v>#DIV/0!</v>
      </c>
    </row>
    <row r="3719" spans="1:31" x14ac:dyDescent="0.25">
      <c r="A3719" s="9">
        <v>40090</v>
      </c>
      <c r="B3719" s="1" t="s">
        <v>42</v>
      </c>
      <c r="C3719" s="1" t="s">
        <v>53</v>
      </c>
      <c r="D3719" s="1">
        <v>24</v>
      </c>
      <c r="E3719" s="1">
        <v>10</v>
      </c>
      <c r="F3719">
        <f t="shared" si="1249"/>
        <v>1</v>
      </c>
      <c r="G3719">
        <f t="shared" si="1250"/>
        <v>0</v>
      </c>
      <c r="H3719" s="4">
        <v>1.2777777777777799</v>
      </c>
      <c r="I3719" s="4">
        <v>4</v>
      </c>
      <c r="L3719" s="18">
        <f t="shared" si="1251"/>
        <v>70</v>
      </c>
      <c r="M3719" s="18">
        <f t="shared" si="1252"/>
        <v>25</v>
      </c>
      <c r="N3719" s="18" t="e">
        <f t="shared" si="1253"/>
        <v>#DIV/0!</v>
      </c>
      <c r="O3719" s="18" t="e">
        <f t="shared" si="1254"/>
        <v>#DIV/0!</v>
      </c>
      <c r="P3719" s="4">
        <f t="shared" si="1255"/>
        <v>200910</v>
      </c>
      <c r="Q3719" s="23">
        <f t="shared" si="1256"/>
        <v>1.2777777777777799</v>
      </c>
      <c r="R3719" s="23">
        <f t="shared" si="1257"/>
        <v>-3.933333333333306</v>
      </c>
      <c r="S3719" s="22">
        <f t="shared" si="1258"/>
        <v>-2.6555555555555261</v>
      </c>
      <c r="T3719" s="5">
        <f t="shared" si="1259"/>
        <v>3.1304347826086905</v>
      </c>
      <c r="W3719" s="5">
        <f t="shared" si="1260"/>
        <v>0.2777777777777799</v>
      </c>
      <c r="X3719" s="4">
        <f t="shared" si="1261"/>
        <v>-1</v>
      </c>
      <c r="AE3719" s="4" t="e">
        <f t="shared" si="1262"/>
        <v>#DIV/0!</v>
      </c>
    </row>
    <row r="3720" spans="1:31" x14ac:dyDescent="0.25">
      <c r="A3720" s="9">
        <v>40090</v>
      </c>
      <c r="B3720" s="1" t="s">
        <v>52</v>
      </c>
      <c r="C3720" s="1" t="s">
        <v>43</v>
      </c>
      <c r="D3720" s="1">
        <v>27</v>
      </c>
      <c r="E3720" s="1">
        <v>21</v>
      </c>
      <c r="F3720">
        <f t="shared" si="1249"/>
        <v>1</v>
      </c>
      <c r="G3720">
        <f t="shared" si="1250"/>
        <v>0</v>
      </c>
      <c r="H3720" s="4">
        <v>1.74074074074074</v>
      </c>
      <c r="I3720" s="4">
        <v>2.15</v>
      </c>
      <c r="L3720" s="18">
        <f t="shared" si="1251"/>
        <v>50</v>
      </c>
      <c r="M3720" s="18">
        <f t="shared" si="1252"/>
        <v>45</v>
      </c>
      <c r="N3720" s="18" t="e">
        <f t="shared" si="1253"/>
        <v>#DIV/0!</v>
      </c>
      <c r="O3720" s="18" t="e">
        <f t="shared" si="1254"/>
        <v>#DIV/0!</v>
      </c>
      <c r="P3720" s="4">
        <f t="shared" si="1255"/>
        <v>200910</v>
      </c>
      <c r="Q3720" s="23">
        <f t="shared" si="1256"/>
        <v>1.74074074074074</v>
      </c>
      <c r="R3720" s="23">
        <f t="shared" si="1257"/>
        <v>-2.2195652173913056</v>
      </c>
      <c r="S3720" s="22">
        <f t="shared" si="1258"/>
        <v>-0.4788244766505656</v>
      </c>
      <c r="T3720" s="5">
        <f t="shared" si="1259"/>
        <v>1.2351063829787239</v>
      </c>
      <c r="W3720" s="5">
        <f t="shared" si="1260"/>
        <v>0.74074074074074003</v>
      </c>
      <c r="X3720" s="4">
        <f t="shared" si="1261"/>
        <v>-1</v>
      </c>
      <c r="AE3720" s="4" t="e">
        <f t="shared" si="1262"/>
        <v>#DIV/0!</v>
      </c>
    </row>
    <row r="3721" spans="1:31" x14ac:dyDescent="0.25">
      <c r="A3721" s="9">
        <v>40090</v>
      </c>
      <c r="B3721" s="1" t="s">
        <v>51</v>
      </c>
      <c r="C3721" s="1" t="s">
        <v>46</v>
      </c>
      <c r="D3721" s="1">
        <v>38</v>
      </c>
      <c r="E3721" s="1">
        <v>10</v>
      </c>
      <c r="F3721">
        <f t="shared" si="1249"/>
        <v>1</v>
      </c>
      <c r="G3721">
        <f t="shared" si="1250"/>
        <v>0</v>
      </c>
      <c r="H3721" s="4">
        <v>1.8333333333333299</v>
      </c>
      <c r="I3721" s="4">
        <v>2</v>
      </c>
      <c r="L3721" s="18">
        <f t="shared" si="1251"/>
        <v>50</v>
      </c>
      <c r="M3721" s="18">
        <f t="shared" si="1252"/>
        <v>50</v>
      </c>
      <c r="N3721" s="18" t="e">
        <f t="shared" si="1253"/>
        <v>#DIV/0!</v>
      </c>
      <c r="O3721" s="18" t="e">
        <f t="shared" si="1254"/>
        <v>#DIV/0!</v>
      </c>
      <c r="P3721" s="4">
        <f t="shared" si="1255"/>
        <v>200910</v>
      </c>
      <c r="Q3721" s="23">
        <f t="shared" si="1256"/>
        <v>1.8333333333333299</v>
      </c>
      <c r="R3721" s="23">
        <f t="shared" si="1257"/>
        <v>-2.2000000000000046</v>
      </c>
      <c r="S3721" s="22">
        <f t="shared" si="1258"/>
        <v>-0.36666666666667469</v>
      </c>
      <c r="T3721" s="5">
        <f t="shared" si="1259"/>
        <v>1.0909090909090928</v>
      </c>
      <c r="W3721" s="5">
        <f t="shared" si="1260"/>
        <v>0.83333333333332993</v>
      </c>
      <c r="X3721" s="4">
        <f t="shared" si="1261"/>
        <v>-1</v>
      </c>
      <c r="AE3721" s="4" t="e">
        <f t="shared" si="1262"/>
        <v>#DIV/0!</v>
      </c>
    </row>
    <row r="3722" spans="1:31" x14ac:dyDescent="0.25">
      <c r="A3722" s="9">
        <v>40090</v>
      </c>
      <c r="B3722" s="1" t="s">
        <v>49</v>
      </c>
      <c r="C3722" s="1" t="s">
        <v>34</v>
      </c>
      <c r="D3722" s="1">
        <v>16</v>
      </c>
      <c r="E3722" s="1">
        <v>27</v>
      </c>
      <c r="F3722">
        <f t="shared" si="1249"/>
        <v>0</v>
      </c>
      <c r="G3722">
        <f t="shared" si="1250"/>
        <v>1</v>
      </c>
      <c r="H3722" s="4">
        <v>4.3</v>
      </c>
      <c r="I3722" s="4">
        <v>1.23529411764706</v>
      </c>
      <c r="L3722" s="18">
        <f t="shared" si="1251"/>
        <v>20</v>
      </c>
      <c r="M3722" s="18">
        <f t="shared" si="1252"/>
        <v>80</v>
      </c>
      <c r="N3722" s="18" t="e">
        <f t="shared" si="1253"/>
        <v>#DIV/0!</v>
      </c>
      <c r="O3722" s="18" t="e">
        <f t="shared" si="1254"/>
        <v>#DIV/0!</v>
      </c>
      <c r="P3722" s="4">
        <f t="shared" si="1255"/>
        <v>200910</v>
      </c>
      <c r="Q3722" s="23">
        <f t="shared" si="1256"/>
        <v>3.4809523809523775</v>
      </c>
      <c r="R3722" s="23">
        <f t="shared" si="1257"/>
        <v>-4.5530303030302814</v>
      </c>
      <c r="S3722" s="22">
        <f t="shared" si="1258"/>
        <v>-1.072077922077904</v>
      </c>
      <c r="T3722" s="5">
        <f t="shared" si="1259"/>
        <v>0.28727770177838607</v>
      </c>
      <c r="W3722" s="5">
        <f t="shared" si="1260"/>
        <v>-1</v>
      </c>
      <c r="X3722" s="4">
        <f t="shared" si="1261"/>
        <v>-1</v>
      </c>
      <c r="AE3722" s="4" t="e">
        <f t="shared" si="1262"/>
        <v>#DIV/0!</v>
      </c>
    </row>
    <row r="3723" spans="1:31" x14ac:dyDescent="0.25">
      <c r="A3723" s="9">
        <v>40090</v>
      </c>
      <c r="B3723" s="1" t="s">
        <v>56</v>
      </c>
      <c r="C3723" s="1" t="s">
        <v>50</v>
      </c>
      <c r="D3723" s="1">
        <v>37</v>
      </c>
      <c r="E3723" s="1">
        <v>17</v>
      </c>
      <c r="F3723">
        <f t="shared" si="1249"/>
        <v>1</v>
      </c>
      <c r="G3723">
        <f t="shared" si="1250"/>
        <v>0</v>
      </c>
      <c r="H3723" s="4">
        <v>2.6</v>
      </c>
      <c r="I3723" s="4">
        <v>1.55555555555556</v>
      </c>
      <c r="L3723" s="18">
        <f t="shared" si="1251"/>
        <v>30</v>
      </c>
      <c r="M3723" s="18">
        <f t="shared" si="1252"/>
        <v>60</v>
      </c>
      <c r="N3723" s="18" t="e">
        <f t="shared" si="1253"/>
        <v>#DIV/0!</v>
      </c>
      <c r="O3723" s="18" t="e">
        <f t="shared" si="1254"/>
        <v>#DIV/0!</v>
      </c>
      <c r="P3723" s="4">
        <f t="shared" si="1255"/>
        <v>200910</v>
      </c>
      <c r="Q3723" s="23">
        <f t="shared" si="1256"/>
        <v>2.6</v>
      </c>
      <c r="R3723" s="23">
        <f t="shared" si="1257"/>
        <v>-2.4249999999999856</v>
      </c>
      <c r="S3723" s="22">
        <f t="shared" si="1258"/>
        <v>0.17500000000001448</v>
      </c>
      <c r="T3723" s="5">
        <f t="shared" si="1259"/>
        <v>0.59829059829059994</v>
      </c>
      <c r="W3723" s="5">
        <f t="shared" si="1260"/>
        <v>1.6</v>
      </c>
      <c r="X3723" s="4">
        <f t="shared" si="1261"/>
        <v>-1</v>
      </c>
      <c r="AE3723" s="4" t="e">
        <f t="shared" si="1262"/>
        <v>#DIV/0!</v>
      </c>
    </row>
    <row r="3724" spans="1:31" x14ac:dyDescent="0.25">
      <c r="A3724" s="9">
        <v>40090</v>
      </c>
      <c r="B3724" s="1" t="s">
        <v>36</v>
      </c>
      <c r="C3724" s="1" t="s">
        <v>61</v>
      </c>
      <c r="D3724" s="1">
        <v>34</v>
      </c>
      <c r="E3724" s="1">
        <v>17</v>
      </c>
      <c r="F3724">
        <f t="shared" si="1249"/>
        <v>1</v>
      </c>
      <c r="G3724">
        <f t="shared" si="1250"/>
        <v>0</v>
      </c>
      <c r="H3724" s="4">
        <v>1.1818181818181799</v>
      </c>
      <c r="I3724" s="4">
        <v>5</v>
      </c>
      <c r="L3724" s="18">
        <f t="shared" si="1251"/>
        <v>80</v>
      </c>
      <c r="M3724" s="18">
        <f t="shared" si="1252"/>
        <v>20</v>
      </c>
      <c r="N3724" s="18" t="e">
        <f t="shared" si="1253"/>
        <v>#DIV/0!</v>
      </c>
      <c r="O3724" s="18" t="e">
        <f t="shared" si="1254"/>
        <v>#DIV/0!</v>
      </c>
      <c r="P3724" s="4">
        <f t="shared" si="1255"/>
        <v>200910</v>
      </c>
      <c r="Q3724" s="23">
        <f t="shared" si="1256"/>
        <v>1.1818181818181799</v>
      </c>
      <c r="R3724" s="23">
        <f t="shared" si="1257"/>
        <v>-5.7500000000000586</v>
      </c>
      <c r="S3724" s="22">
        <f t="shared" si="1258"/>
        <v>-4.5681818181818787</v>
      </c>
      <c r="T3724" s="5">
        <f t="shared" si="1259"/>
        <v>4.2307692307692379</v>
      </c>
      <c r="W3724" s="5">
        <f t="shared" si="1260"/>
        <v>0.18181818181817988</v>
      </c>
      <c r="X3724" s="4">
        <f t="shared" si="1261"/>
        <v>-1</v>
      </c>
      <c r="AE3724" s="4" t="e">
        <f t="shared" si="1262"/>
        <v>#DIV/0!</v>
      </c>
    </row>
    <row r="3725" spans="1:31" x14ac:dyDescent="0.25">
      <c r="A3725" s="9">
        <v>40090</v>
      </c>
      <c r="B3725" s="1" t="s">
        <v>47</v>
      </c>
      <c r="C3725" s="1" t="s">
        <v>54</v>
      </c>
      <c r="D3725" s="1">
        <v>29</v>
      </c>
      <c r="E3725" s="1">
        <v>6</v>
      </c>
      <c r="F3725">
        <f t="shared" si="1249"/>
        <v>1</v>
      </c>
      <c r="G3725">
        <f t="shared" si="1250"/>
        <v>0</v>
      </c>
      <c r="H3725" s="4">
        <v>1.24390243902439</v>
      </c>
      <c r="I3725" s="4">
        <v>4.4000000000000004</v>
      </c>
      <c r="L3725" s="18">
        <f t="shared" si="1251"/>
        <v>80</v>
      </c>
      <c r="M3725" s="18">
        <f t="shared" si="1252"/>
        <v>20</v>
      </c>
      <c r="N3725" s="18" t="e">
        <f t="shared" si="1253"/>
        <v>#DIV/0!</v>
      </c>
      <c r="O3725" s="18" t="e">
        <f t="shared" si="1254"/>
        <v>#DIV/0!</v>
      </c>
      <c r="P3725" s="4">
        <f t="shared" si="1255"/>
        <v>200910</v>
      </c>
      <c r="Q3725" s="23">
        <f t="shared" si="1256"/>
        <v>1.24390243902439</v>
      </c>
      <c r="R3725" s="23">
        <f t="shared" si="1257"/>
        <v>-4.3941176470588275</v>
      </c>
      <c r="S3725" s="22">
        <f t="shared" si="1258"/>
        <v>-3.1502152080344374</v>
      </c>
      <c r="T3725" s="5">
        <f t="shared" si="1259"/>
        <v>3.5372549019607851</v>
      </c>
      <c r="W3725" s="5">
        <f t="shared" si="1260"/>
        <v>0.24390243902439002</v>
      </c>
      <c r="X3725" s="4">
        <f t="shared" si="1261"/>
        <v>-1</v>
      </c>
      <c r="AE3725" s="4" t="e">
        <f t="shared" si="1262"/>
        <v>#DIV/0!</v>
      </c>
    </row>
    <row r="3726" spans="1:31" x14ac:dyDescent="0.25">
      <c r="A3726" s="9">
        <v>40090</v>
      </c>
      <c r="B3726" s="1" t="s">
        <v>35</v>
      </c>
      <c r="C3726" s="1" t="s">
        <v>37</v>
      </c>
      <c r="D3726" s="1">
        <v>17</v>
      </c>
      <c r="E3726" s="1">
        <v>10</v>
      </c>
      <c r="F3726">
        <f t="shared" si="1249"/>
        <v>1</v>
      </c>
      <c r="G3726">
        <f t="shared" si="1250"/>
        <v>0</v>
      </c>
      <c r="H3726" s="4">
        <v>2.2000000000000002</v>
      </c>
      <c r="I3726" s="4">
        <v>1.71428571428571</v>
      </c>
      <c r="L3726" s="18">
        <f t="shared" si="1251"/>
        <v>40</v>
      </c>
      <c r="M3726" s="18">
        <f t="shared" si="1252"/>
        <v>55</v>
      </c>
      <c r="N3726" s="18" t="e">
        <f t="shared" si="1253"/>
        <v>#DIV/0!</v>
      </c>
      <c r="O3726" s="18" t="e">
        <f t="shared" si="1254"/>
        <v>#DIV/0!</v>
      </c>
      <c r="P3726" s="4">
        <f t="shared" si="1255"/>
        <v>200910</v>
      </c>
      <c r="Q3726" s="23">
        <f t="shared" si="1256"/>
        <v>2.2000000000000002</v>
      </c>
      <c r="R3726" s="23">
        <f t="shared" si="1257"/>
        <v>-2.2333333333333414</v>
      </c>
      <c r="S3726" s="22">
        <f t="shared" si="1258"/>
        <v>-3.3333333333341209E-2</v>
      </c>
      <c r="T3726" s="5">
        <f t="shared" si="1259"/>
        <v>0.77922077922077715</v>
      </c>
      <c r="W3726" s="5">
        <f t="shared" si="1260"/>
        <v>1.2000000000000002</v>
      </c>
      <c r="X3726" s="4">
        <f t="shared" si="1261"/>
        <v>-1</v>
      </c>
      <c r="AE3726" s="4" t="e">
        <f t="shared" si="1262"/>
        <v>#DIV/0!</v>
      </c>
    </row>
    <row r="3727" spans="1:31" x14ac:dyDescent="0.25">
      <c r="A3727" s="9">
        <v>40090</v>
      </c>
      <c r="B3727" s="1" t="s">
        <v>58</v>
      </c>
      <c r="C3727" s="1" t="s">
        <v>44</v>
      </c>
      <c r="D3727" s="1">
        <v>20</v>
      </c>
      <c r="E3727" s="1">
        <v>23</v>
      </c>
      <c r="F3727">
        <f t="shared" si="1249"/>
        <v>0</v>
      </c>
      <c r="G3727">
        <f t="shared" si="1250"/>
        <v>1</v>
      </c>
      <c r="H3727" s="4">
        <v>3.4</v>
      </c>
      <c r="I3727" s="4">
        <v>1.3448275862068999</v>
      </c>
      <c r="L3727" s="18">
        <f t="shared" si="1251"/>
        <v>20</v>
      </c>
      <c r="M3727" s="18">
        <f t="shared" si="1252"/>
        <v>70</v>
      </c>
      <c r="N3727" s="18" t="e">
        <f t="shared" si="1253"/>
        <v>#DIV/0!</v>
      </c>
      <c r="O3727" s="18" t="e">
        <f t="shared" si="1254"/>
        <v>#DIV/0!</v>
      </c>
      <c r="P3727" s="4">
        <f t="shared" si="1255"/>
        <v>200910</v>
      </c>
      <c r="Q3727" s="23">
        <f t="shared" si="1256"/>
        <v>2.5282051282051219</v>
      </c>
      <c r="R3727" s="23">
        <f t="shared" si="1257"/>
        <v>-3.3166666666666385</v>
      </c>
      <c r="S3727" s="22">
        <f t="shared" si="1258"/>
        <v>-0.78846153846151656</v>
      </c>
      <c r="T3727" s="5">
        <f t="shared" si="1259"/>
        <v>0.39553752535497055</v>
      </c>
      <c r="W3727" s="5">
        <f t="shared" si="1260"/>
        <v>-1</v>
      </c>
      <c r="X3727" s="4">
        <f t="shared" si="1261"/>
        <v>-1</v>
      </c>
      <c r="AE3727" s="4" t="e">
        <f t="shared" si="1262"/>
        <v>#DIV/0!</v>
      </c>
    </row>
    <row r="3728" spans="1:31" x14ac:dyDescent="0.25">
      <c r="A3728" s="9">
        <v>40090</v>
      </c>
      <c r="B3728" s="1" t="s">
        <v>45</v>
      </c>
      <c r="C3728" s="1" t="s">
        <v>33</v>
      </c>
      <c r="D3728" s="1">
        <v>48</v>
      </c>
      <c r="E3728" s="1">
        <v>24</v>
      </c>
      <c r="F3728">
        <f t="shared" si="1249"/>
        <v>1</v>
      </c>
      <c r="G3728">
        <f t="shared" si="1250"/>
        <v>0</v>
      </c>
      <c r="H3728" s="4">
        <v>1.2</v>
      </c>
      <c r="I3728" s="4">
        <v>4.75</v>
      </c>
      <c r="L3728" s="18">
        <f t="shared" si="1251"/>
        <v>80</v>
      </c>
      <c r="M3728" s="18">
        <f t="shared" si="1252"/>
        <v>20</v>
      </c>
      <c r="N3728" s="18" t="e">
        <f t="shared" si="1253"/>
        <v>#DIV/0!</v>
      </c>
      <c r="O3728" s="18" t="e">
        <f t="shared" si="1254"/>
        <v>#DIV/0!</v>
      </c>
      <c r="P3728" s="4">
        <f t="shared" si="1255"/>
        <v>200910</v>
      </c>
      <c r="Q3728" s="23">
        <f t="shared" si="1256"/>
        <v>1.2</v>
      </c>
      <c r="R3728" s="23">
        <f t="shared" si="1257"/>
        <v>-5.2666666666666675</v>
      </c>
      <c r="S3728" s="22">
        <f t="shared" si="1258"/>
        <v>-4.0666666666666673</v>
      </c>
      <c r="T3728" s="5">
        <f t="shared" si="1259"/>
        <v>3.9583333333333335</v>
      </c>
      <c r="W3728" s="5">
        <f t="shared" si="1260"/>
        <v>0.19999999999999996</v>
      </c>
      <c r="X3728" s="4">
        <f t="shared" si="1261"/>
        <v>-1</v>
      </c>
      <c r="AE3728" s="4" t="e">
        <f t="shared" si="1262"/>
        <v>#DIV/0!</v>
      </c>
    </row>
    <row r="3729" spans="1:31" x14ac:dyDescent="0.25">
      <c r="A3729" s="9">
        <v>40084</v>
      </c>
      <c r="B3729" s="1" t="s">
        <v>37</v>
      </c>
      <c r="C3729" s="1" t="s">
        <v>40</v>
      </c>
      <c r="D3729" s="1">
        <v>21</v>
      </c>
      <c r="E3729" s="1">
        <v>7</v>
      </c>
      <c r="F3729">
        <f t="shared" si="1249"/>
        <v>1</v>
      </c>
      <c r="G3729">
        <f t="shared" si="1250"/>
        <v>0</v>
      </c>
      <c r="H3729" s="4">
        <v>1.25</v>
      </c>
      <c r="I3729" s="4">
        <v>4.3</v>
      </c>
      <c r="L3729" s="18">
        <f t="shared" si="1251"/>
        <v>80</v>
      </c>
      <c r="M3729" s="18">
        <f t="shared" si="1252"/>
        <v>20</v>
      </c>
      <c r="N3729" s="18" t="e">
        <f t="shared" si="1253"/>
        <v>#DIV/0!</v>
      </c>
      <c r="O3729" s="18" t="e">
        <f t="shared" si="1254"/>
        <v>#DIV/0!</v>
      </c>
      <c r="P3729" s="4">
        <f t="shared" si="1255"/>
        <v>200909</v>
      </c>
      <c r="Q3729" s="23">
        <f t="shared" si="1256"/>
        <v>1.25</v>
      </c>
      <c r="R3729" s="23">
        <f t="shared" si="1257"/>
        <v>-4.3030303030303028</v>
      </c>
      <c r="S3729" s="22">
        <f t="shared" si="1258"/>
        <v>-3.0530303030303028</v>
      </c>
      <c r="T3729" s="5">
        <f t="shared" si="1259"/>
        <v>3.44</v>
      </c>
      <c r="W3729" s="5">
        <f t="shared" si="1260"/>
        <v>0.25</v>
      </c>
      <c r="X3729" s="4">
        <f t="shared" si="1261"/>
        <v>-1</v>
      </c>
      <c r="AE3729" s="4" t="e">
        <f t="shared" si="1262"/>
        <v>#DIV/0!</v>
      </c>
    </row>
    <row r="3730" spans="1:31" x14ac:dyDescent="0.25">
      <c r="A3730" s="9">
        <v>40083</v>
      </c>
      <c r="B3730" s="1" t="s">
        <v>39</v>
      </c>
      <c r="C3730" s="1" t="s">
        <v>34</v>
      </c>
      <c r="D3730" s="1">
        <v>0</v>
      </c>
      <c r="E3730" s="1">
        <v>24</v>
      </c>
      <c r="F3730">
        <f t="shared" si="1249"/>
        <v>0</v>
      </c>
      <c r="G3730">
        <f t="shared" si="1250"/>
        <v>1</v>
      </c>
      <c r="H3730" s="4">
        <v>3.3</v>
      </c>
      <c r="I3730" s="4">
        <v>1.37037037037037</v>
      </c>
      <c r="L3730" s="18">
        <f t="shared" si="1251"/>
        <v>30</v>
      </c>
      <c r="M3730" s="18">
        <f t="shared" si="1252"/>
        <v>70</v>
      </c>
      <c r="N3730" s="18" t="e">
        <f t="shared" si="1253"/>
        <v>#DIV/0!</v>
      </c>
      <c r="O3730" s="18" t="e">
        <f t="shared" si="1254"/>
        <v>#DIV/0!</v>
      </c>
      <c r="P3730" s="4">
        <f t="shared" si="1255"/>
        <v>200909</v>
      </c>
      <c r="Q3730" s="23">
        <f t="shared" si="1256"/>
        <v>2.4081081081081086</v>
      </c>
      <c r="R3730" s="23">
        <f t="shared" si="1257"/>
        <v>-3.1347826086956547</v>
      </c>
      <c r="S3730" s="22">
        <f t="shared" si="1258"/>
        <v>-0.72667450058754612</v>
      </c>
      <c r="T3730" s="5">
        <f t="shared" si="1259"/>
        <v>0.41526374859708187</v>
      </c>
      <c r="W3730" s="5">
        <f t="shared" si="1260"/>
        <v>-1</v>
      </c>
      <c r="X3730" s="4">
        <f t="shared" si="1261"/>
        <v>-1</v>
      </c>
      <c r="AE3730" s="4" t="e">
        <f t="shared" si="1262"/>
        <v>#DIV/0!</v>
      </c>
    </row>
    <row r="3731" spans="1:31" x14ac:dyDescent="0.25">
      <c r="A3731" s="9">
        <v>40083</v>
      </c>
      <c r="B3731" s="1" t="s">
        <v>59</v>
      </c>
      <c r="C3731" s="1" t="s">
        <v>62</v>
      </c>
      <c r="D3731" s="1">
        <v>17</v>
      </c>
      <c r="E3731" s="1">
        <v>36</v>
      </c>
      <c r="F3731">
        <f t="shared" si="1249"/>
        <v>0</v>
      </c>
      <c r="G3731">
        <f t="shared" si="1250"/>
        <v>1</v>
      </c>
      <c r="H3731" s="4">
        <v>3.4</v>
      </c>
      <c r="I3731" s="4">
        <v>1.3571428571428599</v>
      </c>
      <c r="L3731" s="18">
        <f t="shared" si="1251"/>
        <v>20</v>
      </c>
      <c r="M3731" s="18">
        <f t="shared" si="1252"/>
        <v>70</v>
      </c>
      <c r="N3731" s="18" t="e">
        <f t="shared" si="1253"/>
        <v>#DIV/0!</v>
      </c>
      <c r="O3731" s="18" t="e">
        <f t="shared" si="1254"/>
        <v>#DIV/0!</v>
      </c>
      <c r="P3731" s="4">
        <f t="shared" si="1255"/>
        <v>200909</v>
      </c>
      <c r="Q3731" s="23">
        <f t="shared" si="1256"/>
        <v>2.5052631578947318</v>
      </c>
      <c r="R3731" s="23">
        <f t="shared" si="1257"/>
        <v>-3.216666666666645</v>
      </c>
      <c r="S3731" s="22">
        <f t="shared" si="1258"/>
        <v>-0.71140350877191327</v>
      </c>
      <c r="T3731" s="5">
        <f t="shared" si="1259"/>
        <v>0.39915966386554702</v>
      </c>
      <c r="W3731" s="5">
        <f t="shared" si="1260"/>
        <v>-1</v>
      </c>
      <c r="X3731" s="4">
        <f t="shared" si="1261"/>
        <v>-1</v>
      </c>
      <c r="AE3731" s="4" t="e">
        <f t="shared" si="1262"/>
        <v>#DIV/0!</v>
      </c>
    </row>
    <row r="3732" spans="1:31" x14ac:dyDescent="0.25">
      <c r="A3732" s="9">
        <v>40083</v>
      </c>
      <c r="B3732" s="1" t="s">
        <v>61</v>
      </c>
      <c r="C3732" s="1" t="s">
        <v>45</v>
      </c>
      <c r="D3732" s="1">
        <v>19</v>
      </c>
      <c r="E3732" s="1">
        <v>25</v>
      </c>
      <c r="F3732">
        <f t="shared" si="1249"/>
        <v>0</v>
      </c>
      <c r="G3732">
        <f t="shared" si="1250"/>
        <v>1</v>
      </c>
      <c r="H3732" s="4">
        <v>2.35</v>
      </c>
      <c r="I3732" s="4">
        <v>1.6451612903225801</v>
      </c>
      <c r="L3732" s="18">
        <f t="shared" si="1251"/>
        <v>40</v>
      </c>
      <c r="M3732" s="18">
        <f t="shared" si="1252"/>
        <v>60</v>
      </c>
      <c r="N3732" s="18" t="e">
        <f t="shared" si="1253"/>
        <v>#DIV/0!</v>
      </c>
      <c r="O3732" s="18" t="e">
        <f t="shared" si="1254"/>
        <v>#DIV/0!</v>
      </c>
      <c r="P3732" s="4">
        <f t="shared" si="1255"/>
        <v>200909</v>
      </c>
      <c r="Q3732" s="23">
        <f t="shared" si="1256"/>
        <v>1.4284313725490201</v>
      </c>
      <c r="R3732" s="23">
        <f t="shared" si="1257"/>
        <v>-2.2907407407407421</v>
      </c>
      <c r="S3732" s="22">
        <f t="shared" si="1258"/>
        <v>-0.86230936819172199</v>
      </c>
      <c r="T3732" s="5">
        <f t="shared" si="1259"/>
        <v>0.70006863417982124</v>
      </c>
      <c r="W3732" s="5">
        <f t="shared" si="1260"/>
        <v>-1</v>
      </c>
      <c r="X3732" s="4">
        <f t="shared" si="1261"/>
        <v>-1</v>
      </c>
      <c r="AE3732" s="4" t="e">
        <f t="shared" si="1262"/>
        <v>#DIV/0!</v>
      </c>
    </row>
    <row r="3733" spans="1:31" x14ac:dyDescent="0.25">
      <c r="A3733" s="9">
        <v>40083</v>
      </c>
      <c r="B3733" s="1" t="s">
        <v>64</v>
      </c>
      <c r="C3733" s="1" t="s">
        <v>51</v>
      </c>
      <c r="D3733" s="1">
        <v>23</v>
      </c>
      <c r="E3733" s="1">
        <v>13</v>
      </c>
      <c r="F3733">
        <f t="shared" si="1249"/>
        <v>1</v>
      </c>
      <c r="G3733">
        <f t="shared" si="1250"/>
        <v>0</v>
      </c>
      <c r="H3733" s="4">
        <v>1.3846153846153799</v>
      </c>
      <c r="I3733" s="4">
        <v>3.2</v>
      </c>
      <c r="L3733" s="18">
        <f t="shared" si="1251"/>
        <v>70</v>
      </c>
      <c r="M3733" s="18">
        <f t="shared" si="1252"/>
        <v>30</v>
      </c>
      <c r="N3733" s="18" t="e">
        <f t="shared" si="1253"/>
        <v>#DIV/0!</v>
      </c>
      <c r="O3733" s="18" t="e">
        <f t="shared" si="1254"/>
        <v>#DIV/0!</v>
      </c>
      <c r="P3733" s="4">
        <f t="shared" si="1255"/>
        <v>200909</v>
      </c>
      <c r="Q3733" s="23">
        <f t="shared" si="1256"/>
        <v>1.3846153846153799</v>
      </c>
      <c r="R3733" s="23">
        <f t="shared" si="1257"/>
        <v>-3.0545454545454862</v>
      </c>
      <c r="S3733" s="22">
        <f t="shared" si="1258"/>
        <v>-1.6699300699301063</v>
      </c>
      <c r="T3733" s="5">
        <f t="shared" si="1259"/>
        <v>2.3111111111111189</v>
      </c>
      <c r="W3733" s="5">
        <f t="shared" si="1260"/>
        <v>0.38461538461537992</v>
      </c>
      <c r="X3733" s="4">
        <f t="shared" si="1261"/>
        <v>-1</v>
      </c>
      <c r="AE3733" s="4" t="e">
        <f t="shared" si="1262"/>
        <v>#DIV/0!</v>
      </c>
    </row>
    <row r="3734" spans="1:31" x14ac:dyDescent="0.25">
      <c r="A3734" s="9">
        <v>40083</v>
      </c>
      <c r="B3734" s="1" t="s">
        <v>55</v>
      </c>
      <c r="C3734" s="1" t="s">
        <v>49</v>
      </c>
      <c r="D3734" s="1">
        <v>34</v>
      </c>
      <c r="E3734" s="1">
        <v>14</v>
      </c>
      <c r="F3734">
        <f t="shared" si="1249"/>
        <v>1</v>
      </c>
      <c r="G3734">
        <f t="shared" si="1250"/>
        <v>0</v>
      </c>
      <c r="H3734" s="4">
        <v>1.3030303030303001</v>
      </c>
      <c r="I3734" s="4">
        <v>3.7</v>
      </c>
      <c r="L3734" s="18">
        <f t="shared" si="1251"/>
        <v>70</v>
      </c>
      <c r="M3734" s="18">
        <f t="shared" si="1252"/>
        <v>25</v>
      </c>
      <c r="N3734" s="18" t="e">
        <f t="shared" si="1253"/>
        <v>#DIV/0!</v>
      </c>
      <c r="O3734" s="18" t="e">
        <f t="shared" si="1254"/>
        <v>#DIV/0!</v>
      </c>
      <c r="P3734" s="4">
        <f t="shared" si="1255"/>
        <v>200909</v>
      </c>
      <c r="Q3734" s="23">
        <f t="shared" si="1256"/>
        <v>1.3030303030303001</v>
      </c>
      <c r="R3734" s="23">
        <f t="shared" si="1257"/>
        <v>-3.670370370370402</v>
      </c>
      <c r="S3734" s="22">
        <f t="shared" si="1258"/>
        <v>-2.3673400673401019</v>
      </c>
      <c r="T3734" s="5">
        <f t="shared" si="1259"/>
        <v>2.8395348837209369</v>
      </c>
      <c r="W3734" s="5">
        <f t="shared" si="1260"/>
        <v>0.3030303030303001</v>
      </c>
      <c r="X3734" s="4">
        <f t="shared" si="1261"/>
        <v>-1</v>
      </c>
      <c r="AE3734" s="4" t="e">
        <f t="shared" si="1262"/>
        <v>#DIV/0!</v>
      </c>
    </row>
    <row r="3735" spans="1:31" x14ac:dyDescent="0.25">
      <c r="A3735" s="9">
        <v>40083</v>
      </c>
      <c r="B3735" s="1" t="s">
        <v>54</v>
      </c>
      <c r="C3735" s="1" t="s">
        <v>35</v>
      </c>
      <c r="D3735" s="1">
        <v>3</v>
      </c>
      <c r="E3735" s="1">
        <v>23</v>
      </c>
      <c r="F3735">
        <f t="shared" si="1249"/>
        <v>0</v>
      </c>
      <c r="G3735">
        <f t="shared" si="1250"/>
        <v>1</v>
      </c>
      <c r="H3735" s="4">
        <v>2.15</v>
      </c>
      <c r="I3735" s="4">
        <v>1.74074074074074</v>
      </c>
      <c r="L3735" s="18">
        <f t="shared" si="1251"/>
        <v>40</v>
      </c>
      <c r="M3735" s="18">
        <f t="shared" si="1252"/>
        <v>55</v>
      </c>
      <c r="N3735" s="18" t="e">
        <f t="shared" si="1253"/>
        <v>#DIV/0!</v>
      </c>
      <c r="O3735" s="18" t="e">
        <f t="shared" si="1254"/>
        <v>#DIV/0!</v>
      </c>
      <c r="P3735" s="4">
        <f t="shared" si="1255"/>
        <v>200909</v>
      </c>
      <c r="Q3735" s="23">
        <f t="shared" si="1256"/>
        <v>1.2351063829787239</v>
      </c>
      <c r="R3735" s="23">
        <f t="shared" si="1257"/>
        <v>-2.2195652173913056</v>
      </c>
      <c r="S3735" s="22">
        <f t="shared" si="1258"/>
        <v>-0.98445883441258175</v>
      </c>
      <c r="T3735" s="5">
        <f t="shared" si="1259"/>
        <v>0.80964685615848375</v>
      </c>
      <c r="W3735" s="5">
        <f t="shared" si="1260"/>
        <v>-1</v>
      </c>
      <c r="X3735" s="4">
        <f t="shared" si="1261"/>
        <v>-1</v>
      </c>
      <c r="AE3735" s="4" t="e">
        <f t="shared" si="1262"/>
        <v>#DIV/0!</v>
      </c>
    </row>
    <row r="3736" spans="1:31" x14ac:dyDescent="0.25">
      <c r="A3736" s="9">
        <v>40083</v>
      </c>
      <c r="B3736" s="1" t="s">
        <v>53</v>
      </c>
      <c r="C3736" s="1" t="s">
        <v>50</v>
      </c>
      <c r="D3736" s="1">
        <v>24</v>
      </c>
      <c r="E3736" s="1">
        <v>17</v>
      </c>
      <c r="F3736">
        <f t="shared" si="1249"/>
        <v>1</v>
      </c>
      <c r="G3736">
        <f t="shared" si="1250"/>
        <v>0</v>
      </c>
      <c r="H3736" s="4">
        <v>1.8333333333333299</v>
      </c>
      <c r="I3736" s="4">
        <v>2</v>
      </c>
      <c r="L3736" s="18">
        <f t="shared" si="1251"/>
        <v>50</v>
      </c>
      <c r="M3736" s="18">
        <f t="shared" si="1252"/>
        <v>50</v>
      </c>
      <c r="N3736" s="18" t="e">
        <f t="shared" si="1253"/>
        <v>#DIV/0!</v>
      </c>
      <c r="O3736" s="18" t="e">
        <f t="shared" si="1254"/>
        <v>#DIV/0!</v>
      </c>
      <c r="P3736" s="4">
        <f t="shared" si="1255"/>
        <v>200909</v>
      </c>
      <c r="Q3736" s="23">
        <f t="shared" si="1256"/>
        <v>1.8333333333333299</v>
      </c>
      <c r="R3736" s="23">
        <f t="shared" si="1257"/>
        <v>-2.2000000000000046</v>
      </c>
      <c r="S3736" s="22">
        <f t="shared" si="1258"/>
        <v>-0.36666666666667469</v>
      </c>
      <c r="T3736" s="5">
        <f t="shared" si="1259"/>
        <v>1.0909090909090928</v>
      </c>
      <c r="W3736" s="5">
        <f t="shared" si="1260"/>
        <v>0.83333333333332993</v>
      </c>
      <c r="X3736" s="4">
        <f t="shared" si="1261"/>
        <v>-1</v>
      </c>
      <c r="AE3736" s="4" t="e">
        <f t="shared" si="1262"/>
        <v>#DIV/0!</v>
      </c>
    </row>
    <row r="3737" spans="1:31" x14ac:dyDescent="0.25">
      <c r="A3737" s="9">
        <v>40083</v>
      </c>
      <c r="B3737" s="1" t="s">
        <v>52</v>
      </c>
      <c r="C3737" s="1" t="s">
        <v>41</v>
      </c>
      <c r="D3737" s="1">
        <v>26</v>
      </c>
      <c r="E3737" s="1">
        <v>10</v>
      </c>
      <c r="F3737">
        <f t="shared" si="1249"/>
        <v>1</v>
      </c>
      <c r="G3737">
        <f t="shared" si="1250"/>
        <v>0</v>
      </c>
      <c r="H3737" s="4">
        <v>1.4166666666666701</v>
      </c>
      <c r="I3737" s="4">
        <v>3</v>
      </c>
      <c r="L3737" s="18">
        <f t="shared" si="1251"/>
        <v>70</v>
      </c>
      <c r="M3737" s="18">
        <f t="shared" si="1252"/>
        <v>30</v>
      </c>
      <c r="N3737" s="18" t="e">
        <f t="shared" si="1253"/>
        <v>#DIV/0!</v>
      </c>
      <c r="O3737" s="18" t="e">
        <f t="shared" si="1254"/>
        <v>#DIV/0!</v>
      </c>
      <c r="P3737" s="4">
        <f t="shared" si="1255"/>
        <v>200909</v>
      </c>
      <c r="Q3737" s="23">
        <f t="shared" si="1256"/>
        <v>1.4166666666666701</v>
      </c>
      <c r="R3737" s="23">
        <f t="shared" si="1257"/>
        <v>-2.8999999999999804</v>
      </c>
      <c r="S3737" s="22">
        <f t="shared" si="1258"/>
        <v>-1.4833333333333103</v>
      </c>
      <c r="T3737" s="5">
        <f t="shared" si="1259"/>
        <v>2.1176470588235241</v>
      </c>
      <c r="W3737" s="5">
        <f t="shared" si="1260"/>
        <v>0.41666666666667007</v>
      </c>
      <c r="X3737" s="4">
        <f t="shared" si="1261"/>
        <v>-1</v>
      </c>
      <c r="AE3737" s="4" t="e">
        <f t="shared" si="1262"/>
        <v>#DIV/0!</v>
      </c>
    </row>
    <row r="3738" spans="1:31" x14ac:dyDescent="0.25">
      <c r="A3738" s="9">
        <v>40083</v>
      </c>
      <c r="B3738" s="1" t="s">
        <v>60</v>
      </c>
      <c r="C3738" s="1" t="s">
        <v>38</v>
      </c>
      <c r="D3738" s="1">
        <v>27</v>
      </c>
      <c r="E3738" s="1">
        <v>24</v>
      </c>
      <c r="F3738">
        <f t="shared" si="1249"/>
        <v>1</v>
      </c>
      <c r="G3738">
        <f t="shared" si="1250"/>
        <v>0</v>
      </c>
      <c r="H3738" s="4">
        <v>1.3571428571428599</v>
      </c>
      <c r="I3738" s="4">
        <v>3.4</v>
      </c>
      <c r="L3738" s="18">
        <f t="shared" si="1251"/>
        <v>70</v>
      </c>
      <c r="M3738" s="18">
        <f t="shared" si="1252"/>
        <v>25</v>
      </c>
      <c r="N3738" s="18" t="e">
        <f t="shared" si="1253"/>
        <v>#DIV/0!</v>
      </c>
      <c r="O3738" s="18" t="e">
        <f t="shared" si="1254"/>
        <v>#DIV/0!</v>
      </c>
      <c r="P3738" s="4">
        <f t="shared" si="1255"/>
        <v>200909</v>
      </c>
      <c r="Q3738" s="23">
        <f t="shared" si="1256"/>
        <v>1.3571428571428599</v>
      </c>
      <c r="R3738" s="23">
        <f t="shared" si="1257"/>
        <v>-3.216666666666645</v>
      </c>
      <c r="S3738" s="22">
        <f t="shared" si="1258"/>
        <v>-1.8595238095237852</v>
      </c>
      <c r="T3738" s="5">
        <f t="shared" si="1259"/>
        <v>2.5052631578947318</v>
      </c>
      <c r="W3738" s="5">
        <f t="shared" si="1260"/>
        <v>0.35714285714285987</v>
      </c>
      <c r="X3738" s="4">
        <f t="shared" si="1261"/>
        <v>-1</v>
      </c>
      <c r="AE3738" s="4" t="e">
        <f t="shared" si="1262"/>
        <v>#DIV/0!</v>
      </c>
    </row>
    <row r="3739" spans="1:31" x14ac:dyDescent="0.25">
      <c r="A3739" s="9">
        <v>40083</v>
      </c>
      <c r="B3739" s="1" t="s">
        <v>47</v>
      </c>
      <c r="C3739" s="1" t="s">
        <v>56</v>
      </c>
      <c r="D3739" s="1">
        <v>24</v>
      </c>
      <c r="E3739" s="1">
        <v>31</v>
      </c>
      <c r="F3739">
        <f t="shared" si="1249"/>
        <v>0</v>
      </c>
      <c r="G3739">
        <f t="shared" si="1250"/>
        <v>1</v>
      </c>
      <c r="H3739" s="4">
        <v>1.47619047619048</v>
      </c>
      <c r="I3739" s="4">
        <v>2.8</v>
      </c>
      <c r="L3739" s="18">
        <f t="shared" si="1251"/>
        <v>60</v>
      </c>
      <c r="M3739" s="18">
        <f t="shared" si="1252"/>
        <v>35</v>
      </c>
      <c r="N3739" s="18" t="e">
        <f t="shared" si="1253"/>
        <v>#DIV/0!</v>
      </c>
      <c r="O3739" s="18" t="e">
        <f t="shared" si="1254"/>
        <v>#DIV/0!</v>
      </c>
      <c r="P3739" s="4">
        <f t="shared" si="1255"/>
        <v>200909</v>
      </c>
      <c r="Q3739" s="23">
        <f t="shared" si="1256"/>
        <v>0.52721088435374286</v>
      </c>
      <c r="R3739" s="23">
        <f t="shared" si="1257"/>
        <v>-2.6555555555555381</v>
      </c>
      <c r="S3739" s="22">
        <f t="shared" si="1258"/>
        <v>-2.1283446712017953</v>
      </c>
      <c r="T3739" s="5">
        <f t="shared" si="1259"/>
        <v>1.8967741935483819</v>
      </c>
      <c r="W3739" s="5">
        <f t="shared" si="1260"/>
        <v>-1</v>
      </c>
      <c r="X3739" s="4">
        <f t="shared" si="1261"/>
        <v>-1</v>
      </c>
      <c r="AE3739" s="4" t="e">
        <f t="shared" si="1262"/>
        <v>#DIV/0!</v>
      </c>
    </row>
    <row r="3740" spans="1:31" x14ac:dyDescent="0.25">
      <c r="A3740" s="9">
        <v>40083</v>
      </c>
      <c r="B3740" s="1" t="s">
        <v>33</v>
      </c>
      <c r="C3740" s="1" t="s">
        <v>48</v>
      </c>
      <c r="D3740" s="1">
        <v>19</v>
      </c>
      <c r="E3740" s="1">
        <v>14</v>
      </c>
      <c r="F3740">
        <f t="shared" si="1249"/>
        <v>1</v>
      </c>
      <c r="G3740">
        <f t="shared" si="1250"/>
        <v>0</v>
      </c>
      <c r="H3740" s="4">
        <v>3.2</v>
      </c>
      <c r="I3740" s="4">
        <v>1.3846153846153799</v>
      </c>
      <c r="L3740" s="18">
        <f t="shared" si="1251"/>
        <v>30</v>
      </c>
      <c r="M3740" s="18">
        <f t="shared" si="1252"/>
        <v>70</v>
      </c>
      <c r="N3740" s="18" t="e">
        <f t="shared" si="1253"/>
        <v>#DIV/0!</v>
      </c>
      <c r="O3740" s="18" t="e">
        <f t="shared" si="1254"/>
        <v>#DIV/0!</v>
      </c>
      <c r="P3740" s="4">
        <f t="shared" si="1255"/>
        <v>200909</v>
      </c>
      <c r="Q3740" s="23">
        <f t="shared" si="1256"/>
        <v>3.2</v>
      </c>
      <c r="R3740" s="23">
        <f t="shared" si="1257"/>
        <v>-3.0545454545454862</v>
      </c>
      <c r="S3740" s="22">
        <f t="shared" si="1258"/>
        <v>0.14545454545451397</v>
      </c>
      <c r="T3740" s="5">
        <f t="shared" si="1259"/>
        <v>0.43269230769230621</v>
      </c>
      <c r="W3740" s="5">
        <f t="shared" si="1260"/>
        <v>2.2000000000000002</v>
      </c>
      <c r="X3740" s="4">
        <f t="shared" si="1261"/>
        <v>-1</v>
      </c>
      <c r="AE3740" s="4" t="e">
        <f t="shared" si="1262"/>
        <v>#DIV/0!</v>
      </c>
    </row>
    <row r="3741" spans="1:31" x14ac:dyDescent="0.25">
      <c r="A3741" s="9">
        <v>40083</v>
      </c>
      <c r="B3741" s="1" t="s">
        <v>44</v>
      </c>
      <c r="C3741" s="1" t="s">
        <v>57</v>
      </c>
      <c r="D3741" s="1">
        <v>23</v>
      </c>
      <c r="E3741" s="1">
        <v>20</v>
      </c>
      <c r="F3741">
        <f t="shared" si="1249"/>
        <v>1</v>
      </c>
      <c r="G3741">
        <f t="shared" si="1250"/>
        <v>0</v>
      </c>
      <c r="H3741" s="4">
        <v>2.6</v>
      </c>
      <c r="I3741" s="4">
        <v>1.55555555555556</v>
      </c>
      <c r="L3741" s="18">
        <f t="shared" si="1251"/>
        <v>30</v>
      </c>
      <c r="M3741" s="18">
        <f t="shared" si="1252"/>
        <v>60</v>
      </c>
      <c r="N3741" s="18" t="e">
        <f t="shared" si="1253"/>
        <v>#DIV/0!</v>
      </c>
      <c r="O3741" s="18" t="e">
        <f t="shared" si="1254"/>
        <v>#DIV/0!</v>
      </c>
      <c r="P3741" s="4">
        <f t="shared" si="1255"/>
        <v>200909</v>
      </c>
      <c r="Q3741" s="23">
        <f t="shared" si="1256"/>
        <v>2.6</v>
      </c>
      <c r="R3741" s="23">
        <f t="shared" si="1257"/>
        <v>-2.4249999999999856</v>
      </c>
      <c r="S3741" s="22">
        <f t="shared" si="1258"/>
        <v>0.17500000000001448</v>
      </c>
      <c r="T3741" s="5">
        <f t="shared" si="1259"/>
        <v>0.59829059829059994</v>
      </c>
      <c r="W3741" s="5">
        <f t="shared" si="1260"/>
        <v>1.6</v>
      </c>
      <c r="X3741" s="4">
        <f t="shared" si="1261"/>
        <v>-1</v>
      </c>
      <c r="AE3741" s="4" t="e">
        <f t="shared" si="1262"/>
        <v>#DIV/0!</v>
      </c>
    </row>
    <row r="3742" spans="1:31" x14ac:dyDescent="0.25">
      <c r="A3742" s="9">
        <v>40083</v>
      </c>
      <c r="B3742" s="1" t="s">
        <v>46</v>
      </c>
      <c r="C3742" s="1" t="s">
        <v>42</v>
      </c>
      <c r="D3742" s="1">
        <v>7</v>
      </c>
      <c r="E3742" s="1">
        <v>27</v>
      </c>
      <c r="F3742">
        <f t="shared" si="1249"/>
        <v>0</v>
      </c>
      <c r="G3742">
        <f t="shared" si="1250"/>
        <v>1</v>
      </c>
      <c r="H3742" s="4">
        <v>3.25</v>
      </c>
      <c r="I3742" s="4">
        <v>1.3773584905660399</v>
      </c>
      <c r="L3742" s="18">
        <f t="shared" si="1251"/>
        <v>30</v>
      </c>
      <c r="M3742" s="18">
        <f t="shared" si="1252"/>
        <v>70</v>
      </c>
      <c r="N3742" s="18" t="e">
        <f t="shared" si="1253"/>
        <v>#DIV/0!</v>
      </c>
      <c r="O3742" s="18" t="e">
        <f t="shared" si="1254"/>
        <v>#DIV/0!</v>
      </c>
      <c r="P3742" s="4">
        <f t="shared" si="1255"/>
        <v>200909</v>
      </c>
      <c r="Q3742" s="23">
        <f t="shared" si="1256"/>
        <v>2.3595890410958869</v>
      </c>
      <c r="R3742" s="23">
        <f t="shared" si="1257"/>
        <v>-3.094444444444429</v>
      </c>
      <c r="S3742" s="22">
        <f t="shared" si="1258"/>
        <v>-0.73485540334854216</v>
      </c>
      <c r="T3742" s="5">
        <f t="shared" si="1259"/>
        <v>0.42380261248185841</v>
      </c>
      <c r="W3742" s="5">
        <f t="shared" si="1260"/>
        <v>-1</v>
      </c>
      <c r="X3742" s="4">
        <f t="shared" si="1261"/>
        <v>-1</v>
      </c>
      <c r="AE3742" s="4" t="e">
        <f t="shared" si="1262"/>
        <v>#DIV/0!</v>
      </c>
    </row>
    <row r="3743" spans="1:31" x14ac:dyDescent="0.25">
      <c r="A3743" s="9">
        <v>40083</v>
      </c>
      <c r="B3743" s="1" t="s">
        <v>43</v>
      </c>
      <c r="C3743" s="1" t="s">
        <v>58</v>
      </c>
      <c r="D3743" s="1">
        <v>34</v>
      </c>
      <c r="E3743" s="1">
        <v>3</v>
      </c>
      <c r="F3743">
        <f t="shared" si="1249"/>
        <v>1</v>
      </c>
      <c r="G3743">
        <f t="shared" si="1250"/>
        <v>0</v>
      </c>
      <c r="H3743" s="4">
        <v>1.12121212121212</v>
      </c>
      <c r="I3743" s="4">
        <v>7</v>
      </c>
      <c r="L3743" s="18">
        <f t="shared" si="1251"/>
        <v>80</v>
      </c>
      <c r="M3743" s="18">
        <f t="shared" si="1252"/>
        <v>10</v>
      </c>
      <c r="N3743" s="18" t="e">
        <f t="shared" si="1253"/>
        <v>#DIV/0!</v>
      </c>
      <c r="O3743" s="18" t="e">
        <f t="shared" si="1254"/>
        <v>#DIV/0!</v>
      </c>
      <c r="P3743" s="4">
        <f t="shared" si="1255"/>
        <v>200909</v>
      </c>
      <c r="Q3743" s="23">
        <f t="shared" si="1256"/>
        <v>1.12121212121212</v>
      </c>
      <c r="R3743" s="23">
        <f t="shared" si="1257"/>
        <v>-8.4166666666667496</v>
      </c>
      <c r="S3743" s="22">
        <f t="shared" si="1258"/>
        <v>-7.2954545454546293</v>
      </c>
      <c r="T3743" s="5">
        <f t="shared" si="1259"/>
        <v>6.2432432432432501</v>
      </c>
      <c r="W3743" s="5">
        <f t="shared" si="1260"/>
        <v>0.12121212121211999</v>
      </c>
      <c r="X3743" s="4">
        <f t="shared" si="1261"/>
        <v>-1</v>
      </c>
      <c r="AE3743" s="4" t="e">
        <f t="shared" si="1262"/>
        <v>#DIV/0!</v>
      </c>
    </row>
    <row r="3744" spans="1:31" x14ac:dyDescent="0.25">
      <c r="A3744" s="9">
        <v>40083</v>
      </c>
      <c r="B3744" s="1" t="s">
        <v>63</v>
      </c>
      <c r="C3744" s="1" t="s">
        <v>36</v>
      </c>
      <c r="D3744" s="1">
        <v>10</v>
      </c>
      <c r="E3744" s="1">
        <v>31</v>
      </c>
      <c r="F3744">
        <f t="shared" si="1249"/>
        <v>0</v>
      </c>
      <c r="G3744">
        <f t="shared" si="1250"/>
        <v>1</v>
      </c>
      <c r="H3744" s="4">
        <v>1.625</v>
      </c>
      <c r="I3744" s="4">
        <v>2.4</v>
      </c>
      <c r="L3744" s="18">
        <f t="shared" si="1251"/>
        <v>60</v>
      </c>
      <c r="M3744" s="18">
        <f t="shared" si="1252"/>
        <v>40</v>
      </c>
      <c r="N3744" s="18" t="e">
        <f t="shared" si="1253"/>
        <v>#DIV/0!</v>
      </c>
      <c r="O3744" s="18" t="e">
        <f t="shared" si="1254"/>
        <v>#DIV/0!</v>
      </c>
      <c r="P3744" s="4">
        <f t="shared" si="1255"/>
        <v>200909</v>
      </c>
      <c r="Q3744" s="23">
        <f t="shared" si="1256"/>
        <v>0.67708333333333337</v>
      </c>
      <c r="R3744" s="23">
        <f t="shared" si="1257"/>
        <v>-2.3142857142857145</v>
      </c>
      <c r="S3744" s="22">
        <f t="shared" si="1258"/>
        <v>-1.637202380952381</v>
      </c>
      <c r="T3744" s="5">
        <f t="shared" si="1259"/>
        <v>1.4769230769230768</v>
      </c>
      <c r="W3744" s="5">
        <f t="shared" si="1260"/>
        <v>-1</v>
      </c>
      <c r="X3744" s="4">
        <f t="shared" si="1261"/>
        <v>-1</v>
      </c>
      <c r="AE3744" s="4" t="e">
        <f t="shared" si="1262"/>
        <v>#DIV/0!</v>
      </c>
    </row>
    <row r="3745" spans="1:31" x14ac:dyDescent="0.25">
      <c r="A3745" s="9">
        <v>40077</v>
      </c>
      <c r="B3745" s="1" t="s">
        <v>51</v>
      </c>
      <c r="C3745" s="1" t="s">
        <v>36</v>
      </c>
      <c r="D3745" s="1">
        <v>23</v>
      </c>
      <c r="E3745" s="1">
        <v>27</v>
      </c>
      <c r="F3745">
        <f t="shared" si="1249"/>
        <v>0</v>
      </c>
      <c r="G3745">
        <f t="shared" si="1250"/>
        <v>1</v>
      </c>
      <c r="H3745" s="4">
        <v>2.4500000000000002</v>
      </c>
      <c r="I3745" s="4">
        <v>1.60606060606061</v>
      </c>
      <c r="L3745" s="18">
        <f t="shared" si="1251"/>
        <v>40</v>
      </c>
      <c r="M3745" s="18">
        <f t="shared" si="1252"/>
        <v>60</v>
      </c>
      <c r="N3745" s="18" t="e">
        <f t="shared" si="1253"/>
        <v>#DIV/0!</v>
      </c>
      <c r="O3745" s="18" t="e">
        <f t="shared" si="1254"/>
        <v>#DIV/0!</v>
      </c>
      <c r="P3745" s="4">
        <f t="shared" si="1255"/>
        <v>200909</v>
      </c>
      <c r="Q3745" s="23">
        <f t="shared" si="1256"/>
        <v>1.5254716981132039</v>
      </c>
      <c r="R3745" s="23">
        <f t="shared" si="1257"/>
        <v>-2.3396551724137824</v>
      </c>
      <c r="S3745" s="22">
        <f t="shared" si="1258"/>
        <v>-0.81418347430057847</v>
      </c>
      <c r="T3745" s="5">
        <f t="shared" si="1259"/>
        <v>0.65553494124922851</v>
      </c>
      <c r="W3745" s="5">
        <f t="shared" si="1260"/>
        <v>-1</v>
      </c>
      <c r="X3745" s="4">
        <f t="shared" si="1261"/>
        <v>-1</v>
      </c>
      <c r="AE3745" s="4" t="e">
        <f t="shared" si="1262"/>
        <v>#DIV/0!</v>
      </c>
    </row>
    <row r="3746" spans="1:31" x14ac:dyDescent="0.25">
      <c r="A3746" s="9">
        <v>40076</v>
      </c>
      <c r="B3746" s="1" t="s">
        <v>48</v>
      </c>
      <c r="C3746" s="1" t="s">
        <v>59</v>
      </c>
      <c r="D3746" s="1">
        <v>9</v>
      </c>
      <c r="E3746" s="1">
        <v>7</v>
      </c>
      <c r="F3746">
        <f t="shared" si="1249"/>
        <v>1</v>
      </c>
      <c r="G3746">
        <f t="shared" si="1250"/>
        <v>0</v>
      </c>
      <c r="H3746" s="4">
        <v>1.1818181818181799</v>
      </c>
      <c r="I3746" s="4">
        <v>5</v>
      </c>
      <c r="L3746" s="18">
        <f t="shared" si="1251"/>
        <v>80</v>
      </c>
      <c r="M3746" s="18">
        <f t="shared" si="1252"/>
        <v>20</v>
      </c>
      <c r="N3746" s="18" t="e">
        <f t="shared" si="1253"/>
        <v>#DIV/0!</v>
      </c>
      <c r="O3746" s="18" t="e">
        <f t="shared" si="1254"/>
        <v>#DIV/0!</v>
      </c>
      <c r="P3746" s="4">
        <f t="shared" si="1255"/>
        <v>200909</v>
      </c>
      <c r="Q3746" s="23">
        <f t="shared" si="1256"/>
        <v>1.1818181818181799</v>
      </c>
      <c r="R3746" s="23">
        <f t="shared" si="1257"/>
        <v>-5.7500000000000586</v>
      </c>
      <c r="S3746" s="22">
        <f t="shared" si="1258"/>
        <v>-4.5681818181818787</v>
      </c>
      <c r="T3746" s="5">
        <f t="shared" si="1259"/>
        <v>4.2307692307692379</v>
      </c>
      <c r="W3746" s="5">
        <f t="shared" si="1260"/>
        <v>0.18181818181817988</v>
      </c>
      <c r="X3746" s="4">
        <f t="shared" si="1261"/>
        <v>-1</v>
      </c>
      <c r="AE3746" s="4" t="e">
        <f t="shared" si="1262"/>
        <v>#DIV/0!</v>
      </c>
    </row>
    <row r="3747" spans="1:31" x14ac:dyDescent="0.25">
      <c r="A3747" s="9">
        <v>40076</v>
      </c>
      <c r="B3747" s="1" t="s">
        <v>50</v>
      </c>
      <c r="C3747" s="1" t="s">
        <v>47</v>
      </c>
      <c r="D3747" s="1">
        <v>31</v>
      </c>
      <c r="E3747" s="1">
        <v>34</v>
      </c>
      <c r="F3747">
        <f t="shared" si="1249"/>
        <v>0</v>
      </c>
      <c r="G3747">
        <f t="shared" si="1250"/>
        <v>1</v>
      </c>
      <c r="H3747" s="4">
        <v>1.3174603174603199</v>
      </c>
      <c r="I3747" s="4">
        <v>3.5</v>
      </c>
      <c r="L3747" s="18">
        <f t="shared" si="1251"/>
        <v>70</v>
      </c>
      <c r="M3747" s="18">
        <f t="shared" si="1252"/>
        <v>25</v>
      </c>
      <c r="N3747" s="18" t="e">
        <f t="shared" si="1253"/>
        <v>#DIV/0!</v>
      </c>
      <c r="O3747" s="18" t="e">
        <f t="shared" si="1254"/>
        <v>#DIV/0!</v>
      </c>
      <c r="P3747" s="4">
        <f t="shared" si="1255"/>
        <v>200909</v>
      </c>
      <c r="Q3747" s="23">
        <f t="shared" si="1256"/>
        <v>0.37641723356009138</v>
      </c>
      <c r="R3747" s="23">
        <f t="shared" si="1257"/>
        <v>-3.5499999999999758</v>
      </c>
      <c r="S3747" s="22">
        <f t="shared" si="1258"/>
        <v>-3.1735827664398846</v>
      </c>
      <c r="T3747" s="5">
        <f t="shared" si="1259"/>
        <v>2.6566265060240917</v>
      </c>
      <c r="W3747" s="5">
        <f t="shared" si="1260"/>
        <v>-1</v>
      </c>
      <c r="X3747" s="4">
        <f t="shared" si="1261"/>
        <v>-1</v>
      </c>
      <c r="AE3747" s="4" t="e">
        <f t="shared" si="1262"/>
        <v>#DIV/0!</v>
      </c>
    </row>
    <row r="3748" spans="1:31" x14ac:dyDescent="0.25">
      <c r="A3748" s="9">
        <v>40076</v>
      </c>
      <c r="B3748" s="1" t="s">
        <v>38</v>
      </c>
      <c r="C3748" s="1" t="s">
        <v>61</v>
      </c>
      <c r="D3748" s="1">
        <v>23</v>
      </c>
      <c r="E3748" s="1">
        <v>10</v>
      </c>
      <c r="F3748">
        <f t="shared" si="1249"/>
        <v>1</v>
      </c>
      <c r="G3748">
        <f t="shared" si="1250"/>
        <v>0</v>
      </c>
      <c r="H3748" s="4">
        <v>1.8333333333333299</v>
      </c>
      <c r="I3748" s="4">
        <v>2</v>
      </c>
      <c r="L3748" s="18">
        <f t="shared" si="1251"/>
        <v>50</v>
      </c>
      <c r="M3748" s="18">
        <f t="shared" si="1252"/>
        <v>50</v>
      </c>
      <c r="N3748" s="18" t="e">
        <f t="shared" si="1253"/>
        <v>#DIV/0!</v>
      </c>
      <c r="O3748" s="18" t="e">
        <f t="shared" si="1254"/>
        <v>#DIV/0!</v>
      </c>
      <c r="P3748" s="4">
        <f t="shared" si="1255"/>
        <v>200909</v>
      </c>
      <c r="Q3748" s="23">
        <f t="shared" si="1256"/>
        <v>1.8333333333333299</v>
      </c>
      <c r="R3748" s="23">
        <f t="shared" si="1257"/>
        <v>-2.2000000000000046</v>
      </c>
      <c r="S3748" s="22">
        <f t="shared" si="1258"/>
        <v>-0.36666666666667469</v>
      </c>
      <c r="T3748" s="5">
        <f t="shared" si="1259"/>
        <v>1.0909090909090928</v>
      </c>
      <c r="W3748" s="5">
        <f t="shared" si="1260"/>
        <v>0.83333333333332993</v>
      </c>
      <c r="X3748" s="4">
        <f t="shared" si="1261"/>
        <v>-1</v>
      </c>
      <c r="AE3748" s="4" t="e">
        <f t="shared" si="1262"/>
        <v>#DIV/0!</v>
      </c>
    </row>
    <row r="3749" spans="1:31" x14ac:dyDescent="0.25">
      <c r="A3749" s="9">
        <v>40076</v>
      </c>
      <c r="B3749" s="1" t="s">
        <v>64</v>
      </c>
      <c r="C3749" s="1" t="s">
        <v>43</v>
      </c>
      <c r="D3749" s="1">
        <v>26</v>
      </c>
      <c r="E3749" s="1">
        <v>31</v>
      </c>
      <c r="F3749">
        <f t="shared" si="1249"/>
        <v>0</v>
      </c>
      <c r="G3749">
        <f t="shared" si="1250"/>
        <v>1</v>
      </c>
      <c r="H3749" s="4">
        <v>1.8333333333333299</v>
      </c>
      <c r="I3749" s="4">
        <v>2</v>
      </c>
      <c r="L3749" s="18">
        <f t="shared" si="1251"/>
        <v>50</v>
      </c>
      <c r="M3749" s="18">
        <f t="shared" si="1252"/>
        <v>50</v>
      </c>
      <c r="N3749" s="18" t="e">
        <f t="shared" si="1253"/>
        <v>#DIV/0!</v>
      </c>
      <c r="O3749" s="18" t="e">
        <f t="shared" si="1254"/>
        <v>#DIV/0!</v>
      </c>
      <c r="P3749" s="4">
        <f t="shared" si="1255"/>
        <v>200909</v>
      </c>
      <c r="Q3749" s="23">
        <f t="shared" si="1256"/>
        <v>0.91666666666666496</v>
      </c>
      <c r="R3749" s="23">
        <f t="shared" si="1257"/>
        <v>-2.2000000000000046</v>
      </c>
      <c r="S3749" s="22">
        <f t="shared" si="1258"/>
        <v>-1.2833333333333397</v>
      </c>
      <c r="T3749" s="5">
        <f t="shared" si="1259"/>
        <v>1.0909090909090928</v>
      </c>
      <c r="W3749" s="5">
        <f t="shared" si="1260"/>
        <v>-1</v>
      </c>
      <c r="X3749" s="4">
        <f t="shared" si="1261"/>
        <v>-1</v>
      </c>
      <c r="AE3749" s="4" t="e">
        <f t="shared" si="1262"/>
        <v>#DIV/0!</v>
      </c>
    </row>
    <row r="3750" spans="1:31" x14ac:dyDescent="0.25">
      <c r="A3750" s="9">
        <v>40076</v>
      </c>
      <c r="B3750" s="1" t="s">
        <v>55</v>
      </c>
      <c r="C3750" s="1" t="s">
        <v>42</v>
      </c>
      <c r="D3750" s="1">
        <v>22</v>
      </c>
      <c r="E3750" s="1">
        <v>48</v>
      </c>
      <c r="F3750">
        <f t="shared" si="1249"/>
        <v>0</v>
      </c>
      <c r="G3750">
        <f t="shared" si="1250"/>
        <v>1</v>
      </c>
      <c r="H3750" s="4">
        <v>2.2999999999999998</v>
      </c>
      <c r="I3750" s="4">
        <v>1.6666666666666701</v>
      </c>
      <c r="L3750" s="18">
        <f t="shared" si="1251"/>
        <v>40</v>
      </c>
      <c r="M3750" s="18">
        <f t="shared" si="1252"/>
        <v>60</v>
      </c>
      <c r="N3750" s="18" t="e">
        <f t="shared" si="1253"/>
        <v>#DIV/0!</v>
      </c>
      <c r="O3750" s="18" t="e">
        <f t="shared" si="1254"/>
        <v>#DIV/0!</v>
      </c>
      <c r="P3750" s="4">
        <f t="shared" si="1255"/>
        <v>200909</v>
      </c>
      <c r="Q3750" s="23">
        <f t="shared" si="1256"/>
        <v>1.379999999999997</v>
      </c>
      <c r="R3750" s="23">
        <f t="shared" si="1257"/>
        <v>-2.2692307692307621</v>
      </c>
      <c r="S3750" s="22">
        <f t="shared" si="1258"/>
        <v>-0.88923076923076505</v>
      </c>
      <c r="T3750" s="5">
        <f t="shared" si="1259"/>
        <v>0.72463768115942184</v>
      </c>
      <c r="W3750" s="5">
        <f t="shared" si="1260"/>
        <v>-1</v>
      </c>
      <c r="X3750" s="4">
        <f t="shared" si="1261"/>
        <v>-1</v>
      </c>
      <c r="AE3750" s="4" t="e">
        <f t="shared" si="1262"/>
        <v>#DIV/0!</v>
      </c>
    </row>
    <row r="3751" spans="1:31" x14ac:dyDescent="0.25">
      <c r="A3751" s="9">
        <v>40076</v>
      </c>
      <c r="B3751" s="1" t="s">
        <v>53</v>
      </c>
      <c r="C3751" s="1" t="s">
        <v>52</v>
      </c>
      <c r="D3751" s="1">
        <v>16</v>
      </c>
      <c r="E3751" s="1">
        <v>9</v>
      </c>
      <c r="F3751">
        <f t="shared" si="1249"/>
        <v>1</v>
      </c>
      <c r="G3751">
        <f t="shared" si="1250"/>
        <v>0</v>
      </c>
      <c r="H3751" s="4">
        <v>2.5499999999999998</v>
      </c>
      <c r="I3751" s="4">
        <v>1.5714285714285698</v>
      </c>
      <c r="L3751" s="18">
        <f t="shared" si="1251"/>
        <v>30</v>
      </c>
      <c r="M3751" s="18">
        <f t="shared" si="1252"/>
        <v>60</v>
      </c>
      <c r="N3751" s="18" t="e">
        <f t="shared" si="1253"/>
        <v>#DIV/0!</v>
      </c>
      <c r="O3751" s="18" t="e">
        <f t="shared" si="1254"/>
        <v>#DIV/0!</v>
      </c>
      <c r="P3751" s="4">
        <f t="shared" si="1255"/>
        <v>200909</v>
      </c>
      <c r="Q3751" s="23">
        <f t="shared" si="1256"/>
        <v>2.5499999999999998</v>
      </c>
      <c r="R3751" s="23">
        <f t="shared" si="1257"/>
        <v>-2.3951612903225854</v>
      </c>
      <c r="S3751" s="22">
        <f t="shared" si="1258"/>
        <v>0.15483870967741442</v>
      </c>
      <c r="T3751" s="5">
        <f t="shared" si="1259"/>
        <v>0.61624649859943925</v>
      </c>
      <c r="W3751" s="5">
        <f t="shared" si="1260"/>
        <v>1.5499999999999998</v>
      </c>
      <c r="X3751" s="4">
        <f t="shared" si="1261"/>
        <v>-1</v>
      </c>
      <c r="AE3751" s="4" t="e">
        <f t="shared" si="1262"/>
        <v>#DIV/0!</v>
      </c>
    </row>
    <row r="3752" spans="1:31" x14ac:dyDescent="0.25">
      <c r="A3752" s="9">
        <v>40076</v>
      </c>
      <c r="B3752" s="1" t="s">
        <v>49</v>
      </c>
      <c r="C3752" s="1" t="s">
        <v>54</v>
      </c>
      <c r="D3752" s="1">
        <v>10</v>
      </c>
      <c r="E3752" s="1">
        <v>13</v>
      </c>
      <c r="F3752">
        <f t="shared" si="1249"/>
        <v>0</v>
      </c>
      <c r="G3752">
        <f t="shared" si="1250"/>
        <v>1</v>
      </c>
      <c r="H3752" s="4">
        <v>1.74074074074074</v>
      </c>
      <c r="I3752" s="4">
        <v>2.15</v>
      </c>
      <c r="L3752" s="18">
        <f t="shared" si="1251"/>
        <v>50</v>
      </c>
      <c r="M3752" s="18">
        <f t="shared" si="1252"/>
        <v>45</v>
      </c>
      <c r="N3752" s="18" t="e">
        <f t="shared" si="1253"/>
        <v>#DIV/0!</v>
      </c>
      <c r="O3752" s="18" t="e">
        <f t="shared" si="1254"/>
        <v>#DIV/0!</v>
      </c>
      <c r="P3752" s="4">
        <f t="shared" si="1255"/>
        <v>200909</v>
      </c>
      <c r="Q3752" s="23">
        <f t="shared" si="1256"/>
        <v>0.80964685615848375</v>
      </c>
      <c r="R3752" s="23">
        <f t="shared" si="1257"/>
        <v>-2.2195652173913056</v>
      </c>
      <c r="S3752" s="22">
        <f t="shared" si="1258"/>
        <v>-1.4099183612328219</v>
      </c>
      <c r="T3752" s="5">
        <f t="shared" si="1259"/>
        <v>1.2351063829787239</v>
      </c>
      <c r="W3752" s="5">
        <f t="shared" si="1260"/>
        <v>-1</v>
      </c>
      <c r="X3752" s="4">
        <f t="shared" si="1261"/>
        <v>-1</v>
      </c>
      <c r="AE3752" s="4" t="e">
        <f t="shared" si="1262"/>
        <v>#DIV/0!</v>
      </c>
    </row>
    <row r="3753" spans="1:31" x14ac:dyDescent="0.25">
      <c r="A3753" s="9">
        <v>40076</v>
      </c>
      <c r="B3753" s="1" t="s">
        <v>56</v>
      </c>
      <c r="C3753" s="1" t="s">
        <v>63</v>
      </c>
      <c r="D3753" s="1">
        <v>17</v>
      </c>
      <c r="E3753" s="1">
        <v>31</v>
      </c>
      <c r="F3753">
        <f t="shared" si="1249"/>
        <v>0</v>
      </c>
      <c r="G3753">
        <f t="shared" si="1250"/>
        <v>1</v>
      </c>
      <c r="H3753" s="4">
        <v>1.60606060606061</v>
      </c>
      <c r="I3753" s="4">
        <v>2.4500000000000002</v>
      </c>
      <c r="L3753" s="18">
        <f t="shared" si="1251"/>
        <v>60</v>
      </c>
      <c r="M3753" s="18">
        <f t="shared" si="1252"/>
        <v>40</v>
      </c>
      <c r="N3753" s="18" t="e">
        <f t="shared" si="1253"/>
        <v>#DIV/0!</v>
      </c>
      <c r="O3753" s="18" t="e">
        <f t="shared" si="1254"/>
        <v>#DIV/0!</v>
      </c>
      <c r="P3753" s="4">
        <f t="shared" si="1255"/>
        <v>200909</v>
      </c>
      <c r="Q3753" s="23">
        <f t="shared" si="1256"/>
        <v>0.65553494124922851</v>
      </c>
      <c r="R3753" s="23">
        <f t="shared" si="1257"/>
        <v>-2.3396551724137824</v>
      </c>
      <c r="S3753" s="22">
        <f t="shared" si="1258"/>
        <v>-1.6841202311645538</v>
      </c>
      <c r="T3753" s="5">
        <f t="shared" si="1259"/>
        <v>1.5254716981132039</v>
      </c>
      <c r="W3753" s="5">
        <f t="shared" si="1260"/>
        <v>-1</v>
      </c>
      <c r="X3753" s="4">
        <f t="shared" si="1261"/>
        <v>-1</v>
      </c>
      <c r="AE3753" s="4" t="e">
        <f t="shared" si="1262"/>
        <v>#DIV/0!</v>
      </c>
    </row>
    <row r="3754" spans="1:31" x14ac:dyDescent="0.25">
      <c r="A3754" s="9">
        <v>40076</v>
      </c>
      <c r="B3754" s="1" t="s">
        <v>62</v>
      </c>
      <c r="C3754" s="1" t="s">
        <v>44</v>
      </c>
      <c r="D3754" s="1">
        <v>24</v>
      </c>
      <c r="E3754" s="1">
        <v>31</v>
      </c>
      <c r="F3754">
        <f t="shared" si="1249"/>
        <v>0</v>
      </c>
      <c r="G3754">
        <f t="shared" si="1250"/>
        <v>1</v>
      </c>
      <c r="H3754" s="4">
        <v>1.2564102564102599</v>
      </c>
      <c r="I3754" s="4">
        <v>4.0999999999999996</v>
      </c>
      <c r="L3754" s="18">
        <f t="shared" si="1251"/>
        <v>70</v>
      </c>
      <c r="M3754" s="18">
        <f t="shared" si="1252"/>
        <v>20</v>
      </c>
      <c r="N3754" s="18" t="e">
        <f t="shared" si="1253"/>
        <v>#DIV/0!</v>
      </c>
      <c r="O3754" s="18" t="e">
        <f t="shared" si="1254"/>
        <v>#DIV/0!</v>
      </c>
      <c r="P3754" s="4">
        <f t="shared" si="1255"/>
        <v>200909</v>
      </c>
      <c r="Q3754" s="23">
        <f t="shared" si="1256"/>
        <v>0.30644152595372198</v>
      </c>
      <c r="R3754" s="23">
        <f t="shared" si="1257"/>
        <v>-4.2225806451612362</v>
      </c>
      <c r="S3754" s="22">
        <f t="shared" si="1258"/>
        <v>-3.9161391192075143</v>
      </c>
      <c r="T3754" s="5">
        <f t="shared" si="1259"/>
        <v>3.2632653061224395</v>
      </c>
      <c r="W3754" s="5">
        <f t="shared" si="1260"/>
        <v>-1</v>
      </c>
      <c r="X3754" s="4">
        <f t="shared" si="1261"/>
        <v>-1</v>
      </c>
      <c r="AE3754" s="4" t="e">
        <f t="shared" si="1262"/>
        <v>#DIV/0!</v>
      </c>
    </row>
    <row r="3755" spans="1:31" x14ac:dyDescent="0.25">
      <c r="A3755" s="9">
        <v>40076</v>
      </c>
      <c r="B3755" s="1" t="s">
        <v>33</v>
      </c>
      <c r="C3755" s="1" t="s">
        <v>60</v>
      </c>
      <c r="D3755" s="1">
        <v>13</v>
      </c>
      <c r="E3755" s="1">
        <v>27</v>
      </c>
      <c r="F3755">
        <f t="shared" si="1249"/>
        <v>0</v>
      </c>
      <c r="G3755">
        <f t="shared" si="1250"/>
        <v>1</v>
      </c>
      <c r="H3755" s="4">
        <v>5</v>
      </c>
      <c r="I3755" s="4">
        <v>1.2</v>
      </c>
      <c r="L3755" s="18">
        <f t="shared" si="1251"/>
        <v>20</v>
      </c>
      <c r="M3755" s="18">
        <f t="shared" si="1252"/>
        <v>80</v>
      </c>
      <c r="N3755" s="18" t="e">
        <f t="shared" si="1253"/>
        <v>#DIV/0!</v>
      </c>
      <c r="O3755" s="18" t="e">
        <f t="shared" si="1254"/>
        <v>#DIV/0!</v>
      </c>
      <c r="P3755" s="4">
        <f t="shared" si="1255"/>
        <v>200909</v>
      </c>
      <c r="Q3755" s="23">
        <f t="shared" si="1256"/>
        <v>4.166666666666667</v>
      </c>
      <c r="R3755" s="23">
        <f t="shared" si="1257"/>
        <v>-5.2500000000000009</v>
      </c>
      <c r="S3755" s="22">
        <f t="shared" si="1258"/>
        <v>-1.0833333333333339</v>
      </c>
      <c r="T3755" s="5">
        <f t="shared" si="1259"/>
        <v>0.24</v>
      </c>
      <c r="W3755" s="5">
        <f t="shared" si="1260"/>
        <v>-1</v>
      </c>
      <c r="X3755" s="4">
        <f t="shared" si="1261"/>
        <v>-1</v>
      </c>
      <c r="AE3755" s="4" t="e">
        <f t="shared" si="1262"/>
        <v>#DIV/0!</v>
      </c>
    </row>
    <row r="3756" spans="1:31" x14ac:dyDescent="0.25">
      <c r="A3756" s="9">
        <v>40076</v>
      </c>
      <c r="B3756" s="1" t="s">
        <v>35</v>
      </c>
      <c r="C3756" s="1" t="s">
        <v>58</v>
      </c>
      <c r="D3756" s="1">
        <v>27</v>
      </c>
      <c r="E3756" s="1">
        <v>6</v>
      </c>
      <c r="F3756">
        <f t="shared" si="1249"/>
        <v>1</v>
      </c>
      <c r="G3756">
        <f t="shared" si="1250"/>
        <v>0</v>
      </c>
      <c r="H3756" s="4">
        <v>1.55555555555556</v>
      </c>
      <c r="I3756" s="4">
        <v>2.6</v>
      </c>
      <c r="L3756" s="18">
        <f t="shared" si="1251"/>
        <v>60</v>
      </c>
      <c r="M3756" s="18">
        <f t="shared" si="1252"/>
        <v>35</v>
      </c>
      <c r="N3756" s="18" t="e">
        <f t="shared" si="1253"/>
        <v>#DIV/0!</v>
      </c>
      <c r="O3756" s="18" t="e">
        <f t="shared" si="1254"/>
        <v>#DIV/0!</v>
      </c>
      <c r="P3756" s="4">
        <f t="shared" si="1255"/>
        <v>200909</v>
      </c>
      <c r="Q3756" s="23">
        <f t="shared" si="1256"/>
        <v>1.55555555555556</v>
      </c>
      <c r="R3756" s="23">
        <f t="shared" si="1257"/>
        <v>-2.4249999999999856</v>
      </c>
      <c r="S3756" s="22">
        <f t="shared" si="1258"/>
        <v>-0.86944444444442559</v>
      </c>
      <c r="T3756" s="5">
        <f t="shared" si="1259"/>
        <v>1.6714285714285666</v>
      </c>
      <c r="W3756" s="5">
        <f t="shared" si="1260"/>
        <v>0.55555555555556002</v>
      </c>
      <c r="X3756" s="4">
        <f t="shared" si="1261"/>
        <v>-1</v>
      </c>
      <c r="AE3756" s="4" t="e">
        <f t="shared" si="1262"/>
        <v>#DIV/0!</v>
      </c>
    </row>
    <row r="3757" spans="1:31" x14ac:dyDescent="0.25">
      <c r="A3757" s="9">
        <v>40076</v>
      </c>
      <c r="B3757" s="1" t="s">
        <v>37</v>
      </c>
      <c r="C3757" s="1" t="s">
        <v>34</v>
      </c>
      <c r="D3757" s="1">
        <v>31</v>
      </c>
      <c r="E3757" s="1">
        <v>33</v>
      </c>
      <c r="F3757">
        <f t="shared" si="1249"/>
        <v>0</v>
      </c>
      <c r="G3757">
        <f t="shared" si="1250"/>
        <v>1</v>
      </c>
      <c r="H3757" s="4">
        <v>1.68965517241379</v>
      </c>
      <c r="I3757" s="4">
        <v>2.25</v>
      </c>
      <c r="L3757" s="18">
        <f t="shared" si="1251"/>
        <v>50</v>
      </c>
      <c r="M3757" s="18">
        <f t="shared" si="1252"/>
        <v>40</v>
      </c>
      <c r="N3757" s="18" t="e">
        <f t="shared" si="1253"/>
        <v>#DIV/0!</v>
      </c>
      <c r="O3757" s="18" t="e">
        <f t="shared" si="1254"/>
        <v>#DIV/0!</v>
      </c>
      <c r="P3757" s="4">
        <f t="shared" si="1255"/>
        <v>200909</v>
      </c>
      <c r="Q3757" s="23">
        <f t="shared" si="1256"/>
        <v>0.75095785440612894</v>
      </c>
      <c r="R3757" s="23">
        <f t="shared" si="1257"/>
        <v>-2.2500000000000062</v>
      </c>
      <c r="S3757" s="22">
        <f t="shared" si="1258"/>
        <v>-1.4990421455938772</v>
      </c>
      <c r="T3757" s="5">
        <f t="shared" si="1259"/>
        <v>1.3316326530612268</v>
      </c>
      <c r="W3757" s="5">
        <f t="shared" si="1260"/>
        <v>-1</v>
      </c>
      <c r="X3757" s="4">
        <f t="shared" si="1261"/>
        <v>-1</v>
      </c>
      <c r="AE3757" s="4" t="e">
        <f t="shared" si="1262"/>
        <v>#DIV/0!</v>
      </c>
    </row>
    <row r="3758" spans="1:31" x14ac:dyDescent="0.25">
      <c r="A3758" s="9">
        <v>40076</v>
      </c>
      <c r="B3758" s="1" t="s">
        <v>45</v>
      </c>
      <c r="C3758" s="1" t="s">
        <v>57</v>
      </c>
      <c r="D3758" s="1">
        <v>17</v>
      </c>
      <c r="E3758" s="1">
        <v>14</v>
      </c>
      <c r="F3758">
        <f t="shared" si="1249"/>
        <v>1</v>
      </c>
      <c r="G3758">
        <f t="shared" si="1250"/>
        <v>0</v>
      </c>
      <c r="H3758" s="4">
        <v>2.25</v>
      </c>
      <c r="I3758" s="4">
        <v>1.68965517241379</v>
      </c>
      <c r="L3758" s="18">
        <f t="shared" si="1251"/>
        <v>40</v>
      </c>
      <c r="M3758" s="18">
        <f t="shared" si="1252"/>
        <v>55</v>
      </c>
      <c r="N3758" s="18" t="e">
        <f t="shared" si="1253"/>
        <v>#DIV/0!</v>
      </c>
      <c r="O3758" s="18" t="e">
        <f t="shared" si="1254"/>
        <v>#DIV/0!</v>
      </c>
      <c r="P3758" s="4">
        <f t="shared" si="1255"/>
        <v>200909</v>
      </c>
      <c r="Q3758" s="23">
        <f t="shared" si="1256"/>
        <v>2.25</v>
      </c>
      <c r="R3758" s="23">
        <f t="shared" si="1257"/>
        <v>-2.2500000000000062</v>
      </c>
      <c r="S3758" s="22">
        <f t="shared" si="1258"/>
        <v>-6.2172489379008766E-15</v>
      </c>
      <c r="T3758" s="5">
        <f t="shared" si="1259"/>
        <v>0.75095785440612894</v>
      </c>
      <c r="W3758" s="5">
        <f t="shared" si="1260"/>
        <v>1.25</v>
      </c>
      <c r="X3758" s="4">
        <f t="shared" si="1261"/>
        <v>-1</v>
      </c>
      <c r="AE3758" s="4" t="e">
        <f t="shared" si="1262"/>
        <v>#DIV/0!</v>
      </c>
    </row>
    <row r="3759" spans="1:31" x14ac:dyDescent="0.25">
      <c r="A3759" s="9">
        <v>40076</v>
      </c>
      <c r="B3759" s="1" t="s">
        <v>46</v>
      </c>
      <c r="C3759" s="1" t="s">
        <v>39</v>
      </c>
      <c r="D3759" s="1">
        <v>33</v>
      </c>
      <c r="E3759" s="1">
        <v>20</v>
      </c>
      <c r="F3759">
        <f t="shared" si="1249"/>
        <v>1</v>
      </c>
      <c r="G3759">
        <f t="shared" si="1250"/>
        <v>0</v>
      </c>
      <c r="H3759" s="4">
        <v>1.5</v>
      </c>
      <c r="I3759" s="4">
        <v>2.7</v>
      </c>
      <c r="L3759" s="18">
        <f t="shared" si="1251"/>
        <v>60</v>
      </c>
      <c r="M3759" s="18">
        <f t="shared" si="1252"/>
        <v>35</v>
      </c>
      <c r="N3759" s="18" t="e">
        <f t="shared" si="1253"/>
        <v>#DIV/0!</v>
      </c>
      <c r="O3759" s="18" t="e">
        <f t="shared" si="1254"/>
        <v>#DIV/0!</v>
      </c>
      <c r="P3759" s="4">
        <f t="shared" si="1255"/>
        <v>200909</v>
      </c>
      <c r="Q3759" s="23">
        <f t="shared" si="1256"/>
        <v>1.5</v>
      </c>
      <c r="R3759" s="23">
        <f t="shared" si="1257"/>
        <v>-2.5882352941176467</v>
      </c>
      <c r="S3759" s="22">
        <f t="shared" si="1258"/>
        <v>-1.0882352941176467</v>
      </c>
      <c r="T3759" s="5">
        <f t="shared" si="1259"/>
        <v>1.8</v>
      </c>
      <c r="W3759" s="5">
        <f t="shared" si="1260"/>
        <v>0.5</v>
      </c>
      <c r="X3759" s="4">
        <f t="shared" si="1261"/>
        <v>-1</v>
      </c>
      <c r="AE3759" s="4" t="e">
        <f t="shared" si="1262"/>
        <v>#DIV/0!</v>
      </c>
    </row>
    <row r="3760" spans="1:31" x14ac:dyDescent="0.25">
      <c r="A3760" s="9">
        <v>40076</v>
      </c>
      <c r="B3760" s="1" t="s">
        <v>41</v>
      </c>
      <c r="C3760" s="1" t="s">
        <v>40</v>
      </c>
      <c r="D3760" s="1">
        <v>28</v>
      </c>
      <c r="E3760" s="1">
        <v>20</v>
      </c>
      <c r="F3760">
        <f t="shared" si="1249"/>
        <v>1</v>
      </c>
      <c r="G3760">
        <f t="shared" si="1250"/>
        <v>0</v>
      </c>
      <c r="H3760" s="4">
        <v>1.4</v>
      </c>
      <c r="I3760" s="4">
        <v>3</v>
      </c>
      <c r="L3760" s="18">
        <f t="shared" si="1251"/>
        <v>70</v>
      </c>
      <c r="M3760" s="18">
        <f t="shared" si="1252"/>
        <v>30</v>
      </c>
      <c r="N3760" s="18" t="e">
        <f t="shared" si="1253"/>
        <v>#DIV/0!</v>
      </c>
      <c r="O3760" s="18" t="e">
        <f t="shared" si="1254"/>
        <v>#DIV/0!</v>
      </c>
      <c r="P3760" s="4">
        <f t="shared" si="1255"/>
        <v>200909</v>
      </c>
      <c r="Q3760" s="23">
        <f t="shared" si="1256"/>
        <v>1.4</v>
      </c>
      <c r="R3760" s="23">
        <f t="shared" si="1257"/>
        <v>-3.0000000000000004</v>
      </c>
      <c r="S3760" s="22">
        <f t="shared" si="1258"/>
        <v>-1.6000000000000005</v>
      </c>
      <c r="T3760" s="5">
        <f t="shared" si="1259"/>
        <v>2.1428571428571428</v>
      </c>
      <c r="W3760" s="5">
        <f t="shared" si="1260"/>
        <v>0.39999999999999991</v>
      </c>
      <c r="X3760" s="4">
        <f t="shared" si="1261"/>
        <v>-1</v>
      </c>
      <c r="AE3760" s="4" t="e">
        <f t="shared" si="1262"/>
        <v>#DIV/0!</v>
      </c>
    </row>
    <row r="3761" spans="1:31" x14ac:dyDescent="0.25">
      <c r="A3761" s="9">
        <v>40070</v>
      </c>
      <c r="B3761" s="1" t="s">
        <v>54</v>
      </c>
      <c r="C3761" s="1" t="s">
        <v>64</v>
      </c>
      <c r="D3761" s="1">
        <v>20</v>
      </c>
      <c r="E3761" s="1">
        <v>24</v>
      </c>
      <c r="F3761">
        <f t="shared" si="1249"/>
        <v>0</v>
      </c>
      <c r="G3761">
        <f t="shared" si="1250"/>
        <v>1</v>
      </c>
      <c r="H3761" s="4">
        <v>5.5</v>
      </c>
      <c r="I3761" s="4">
        <v>1.1666666666666701</v>
      </c>
      <c r="L3761" s="18">
        <f t="shared" si="1251"/>
        <v>10</v>
      </c>
      <c r="M3761" s="18">
        <f t="shared" si="1252"/>
        <v>85</v>
      </c>
      <c r="N3761" s="18" t="e">
        <f t="shared" si="1253"/>
        <v>#DIV/0!</v>
      </c>
      <c r="O3761" s="18" t="e">
        <f t="shared" si="1254"/>
        <v>#DIV/0!</v>
      </c>
      <c r="P3761" s="4">
        <f t="shared" si="1255"/>
        <v>200909</v>
      </c>
      <c r="Q3761" s="23">
        <f t="shared" si="1256"/>
        <v>4.7142857142857002</v>
      </c>
      <c r="R3761" s="23">
        <f t="shared" si="1257"/>
        <v>-6.2222222222220998</v>
      </c>
      <c r="S3761" s="22">
        <f t="shared" si="1258"/>
        <v>-1.5079365079363996</v>
      </c>
      <c r="T3761" s="5">
        <f t="shared" si="1259"/>
        <v>0.21212121212121274</v>
      </c>
      <c r="W3761" s="5">
        <f t="shared" si="1260"/>
        <v>-1</v>
      </c>
      <c r="X3761" s="4">
        <f t="shared" si="1261"/>
        <v>-1</v>
      </c>
      <c r="AE3761" s="4" t="e">
        <f t="shared" si="1262"/>
        <v>#DIV/0!</v>
      </c>
    </row>
    <row r="3762" spans="1:31" x14ac:dyDescent="0.25">
      <c r="A3762" s="9">
        <v>40070</v>
      </c>
      <c r="B3762" s="1" t="s">
        <v>52</v>
      </c>
      <c r="C3762" s="1" t="s">
        <v>46</v>
      </c>
      <c r="D3762" s="1">
        <v>25</v>
      </c>
      <c r="E3762" s="1">
        <v>24</v>
      </c>
      <c r="F3762">
        <f t="shared" si="1249"/>
        <v>1</v>
      </c>
      <c r="G3762">
        <f t="shared" si="1250"/>
        <v>0</v>
      </c>
      <c r="H3762" s="4">
        <v>1.1025641025641</v>
      </c>
      <c r="I3762" s="4">
        <v>7.75</v>
      </c>
      <c r="L3762" s="18">
        <f t="shared" si="1251"/>
        <v>90</v>
      </c>
      <c r="M3762" s="18">
        <f t="shared" si="1252"/>
        <v>10</v>
      </c>
      <c r="N3762" s="18" t="e">
        <f t="shared" si="1253"/>
        <v>#DIV/0!</v>
      </c>
      <c r="O3762" s="18" t="e">
        <f t="shared" si="1254"/>
        <v>#DIV/0!</v>
      </c>
      <c r="P3762" s="4">
        <f t="shared" si="1255"/>
        <v>200909</v>
      </c>
      <c r="Q3762" s="23">
        <f t="shared" si="1256"/>
        <v>1.1025641025641</v>
      </c>
      <c r="R3762" s="23">
        <f t="shared" si="1257"/>
        <v>-9.8981481481483939</v>
      </c>
      <c r="S3762" s="22">
        <f t="shared" si="1258"/>
        <v>-8.7955840455842935</v>
      </c>
      <c r="T3762" s="5">
        <f t="shared" si="1259"/>
        <v>7.0290697674418769</v>
      </c>
      <c r="W3762" s="5">
        <f t="shared" si="1260"/>
        <v>0.10256410256409998</v>
      </c>
      <c r="X3762" s="4">
        <f t="shared" si="1261"/>
        <v>-1</v>
      </c>
      <c r="AE3762" s="4" t="e">
        <f t="shared" si="1262"/>
        <v>#DIV/0!</v>
      </c>
    </row>
    <row r="3763" spans="1:31" x14ac:dyDescent="0.25">
      <c r="A3763" s="9">
        <v>40069</v>
      </c>
      <c r="B3763" s="1" t="s">
        <v>39</v>
      </c>
      <c r="C3763" s="1" t="s">
        <v>37</v>
      </c>
      <c r="D3763" s="1">
        <v>21</v>
      </c>
      <c r="E3763" s="1">
        <v>34</v>
      </c>
      <c r="F3763">
        <f t="shared" si="1249"/>
        <v>0</v>
      </c>
      <c r="G3763">
        <f t="shared" si="1250"/>
        <v>1</v>
      </c>
      <c r="H3763" s="4">
        <v>3.15</v>
      </c>
      <c r="I3763" s="4">
        <v>1.3846153846153799</v>
      </c>
      <c r="L3763" s="18">
        <f t="shared" si="1251"/>
        <v>30</v>
      </c>
      <c r="M3763" s="18">
        <f t="shared" si="1252"/>
        <v>70</v>
      </c>
      <c r="N3763" s="18" t="e">
        <f t="shared" si="1253"/>
        <v>#DIV/0!</v>
      </c>
      <c r="O3763" s="18" t="e">
        <f t="shared" si="1254"/>
        <v>#DIV/0!</v>
      </c>
      <c r="P3763" s="4">
        <f t="shared" si="1255"/>
        <v>200909</v>
      </c>
      <c r="Q3763" s="23">
        <f t="shared" si="1256"/>
        <v>2.2750000000000075</v>
      </c>
      <c r="R3763" s="23">
        <f t="shared" si="1257"/>
        <v>-3.065116279069799</v>
      </c>
      <c r="S3763" s="22">
        <f t="shared" si="1258"/>
        <v>-0.79011627906979154</v>
      </c>
      <c r="T3763" s="5">
        <f t="shared" si="1259"/>
        <v>0.43956043956043805</v>
      </c>
      <c r="W3763" s="5">
        <f t="shared" si="1260"/>
        <v>-1</v>
      </c>
      <c r="X3763" s="4">
        <f t="shared" si="1261"/>
        <v>-1</v>
      </c>
      <c r="AE3763" s="4" t="e">
        <f t="shared" si="1262"/>
        <v>#DIV/0!</v>
      </c>
    </row>
    <row r="3764" spans="1:31" x14ac:dyDescent="0.25">
      <c r="A3764" s="9">
        <v>40069</v>
      </c>
      <c r="B3764" s="1" t="s">
        <v>61</v>
      </c>
      <c r="C3764" s="1" t="s">
        <v>59</v>
      </c>
      <c r="D3764" s="1">
        <v>28</v>
      </c>
      <c r="E3764" s="1">
        <v>0</v>
      </c>
      <c r="F3764">
        <f t="shared" si="1249"/>
        <v>1</v>
      </c>
      <c r="G3764">
        <f t="shared" si="1250"/>
        <v>0</v>
      </c>
      <c r="H3764" s="4">
        <v>1.27027027027027</v>
      </c>
      <c r="I3764" s="4">
        <v>4</v>
      </c>
      <c r="L3764" s="18">
        <f t="shared" si="1251"/>
        <v>70</v>
      </c>
      <c r="M3764" s="18">
        <f t="shared" si="1252"/>
        <v>25</v>
      </c>
      <c r="N3764" s="18" t="e">
        <f t="shared" si="1253"/>
        <v>#DIV/0!</v>
      </c>
      <c r="O3764" s="18" t="e">
        <f t="shared" si="1254"/>
        <v>#DIV/0!</v>
      </c>
      <c r="P3764" s="4">
        <f t="shared" si="1255"/>
        <v>200909</v>
      </c>
      <c r="Q3764" s="23">
        <f t="shared" si="1256"/>
        <v>1.27027027027027</v>
      </c>
      <c r="R3764" s="23">
        <f t="shared" si="1257"/>
        <v>-4.0333333333333377</v>
      </c>
      <c r="S3764" s="22">
        <f t="shared" si="1258"/>
        <v>-2.7630630630630675</v>
      </c>
      <c r="T3764" s="5">
        <f t="shared" si="1259"/>
        <v>3.1489361702127669</v>
      </c>
      <c r="W3764" s="5">
        <f t="shared" si="1260"/>
        <v>0.27027027027026995</v>
      </c>
      <c r="X3764" s="4">
        <f t="shared" si="1261"/>
        <v>-1</v>
      </c>
      <c r="AE3764" s="4" t="e">
        <f t="shared" si="1262"/>
        <v>#DIV/0!</v>
      </c>
    </row>
    <row r="3765" spans="1:31" x14ac:dyDescent="0.25">
      <c r="A3765" s="9">
        <v>40069</v>
      </c>
      <c r="B3765" s="1" t="s">
        <v>34</v>
      </c>
      <c r="C3765" s="1" t="s">
        <v>48</v>
      </c>
      <c r="D3765" s="1">
        <v>23</v>
      </c>
      <c r="E3765" s="1">
        <v>17</v>
      </c>
      <c r="F3765">
        <f t="shared" si="1249"/>
        <v>1</v>
      </c>
      <c r="G3765">
        <f t="shared" si="1250"/>
        <v>0</v>
      </c>
      <c r="H3765" s="4">
        <v>1.3571428571428599</v>
      </c>
      <c r="I3765" s="4">
        <v>3.4</v>
      </c>
      <c r="L3765" s="18">
        <f t="shared" si="1251"/>
        <v>70</v>
      </c>
      <c r="M3765" s="18">
        <f t="shared" si="1252"/>
        <v>25</v>
      </c>
      <c r="N3765" s="18" t="e">
        <f t="shared" si="1253"/>
        <v>#DIV/0!</v>
      </c>
      <c r="O3765" s="18" t="e">
        <f t="shared" si="1254"/>
        <v>#DIV/0!</v>
      </c>
      <c r="P3765" s="4">
        <f t="shared" si="1255"/>
        <v>200909</v>
      </c>
      <c r="Q3765" s="23">
        <f t="shared" si="1256"/>
        <v>1.3571428571428599</v>
      </c>
      <c r="R3765" s="23">
        <f t="shared" si="1257"/>
        <v>-3.216666666666645</v>
      </c>
      <c r="S3765" s="22">
        <f t="shared" si="1258"/>
        <v>-1.8595238095237852</v>
      </c>
      <c r="T3765" s="5">
        <f t="shared" si="1259"/>
        <v>2.5052631578947318</v>
      </c>
      <c r="W3765" s="5">
        <f t="shared" si="1260"/>
        <v>0.35714285714285987</v>
      </c>
      <c r="X3765" s="4">
        <f t="shared" si="1261"/>
        <v>-1</v>
      </c>
      <c r="AE3765" s="4" t="e">
        <f t="shared" si="1262"/>
        <v>#DIV/0!</v>
      </c>
    </row>
    <row r="3766" spans="1:31" x14ac:dyDescent="0.25">
      <c r="A3766" s="9">
        <v>40069</v>
      </c>
      <c r="B3766" s="1" t="s">
        <v>42</v>
      </c>
      <c r="C3766" s="1" t="s">
        <v>33</v>
      </c>
      <c r="D3766" s="1">
        <v>45</v>
      </c>
      <c r="E3766" s="1">
        <v>27</v>
      </c>
      <c r="F3766">
        <f t="shared" si="1249"/>
        <v>1</v>
      </c>
      <c r="G3766">
        <f t="shared" si="1250"/>
        <v>0</v>
      </c>
      <c r="H3766" s="4">
        <v>1.0952380952381</v>
      </c>
      <c r="I3766" s="4">
        <v>8.5</v>
      </c>
      <c r="L3766" s="18">
        <f t="shared" si="1251"/>
        <v>90</v>
      </c>
      <c r="M3766" s="18">
        <f t="shared" si="1252"/>
        <v>10</v>
      </c>
      <c r="N3766" s="18" t="e">
        <f t="shared" si="1253"/>
        <v>#DIV/0!</v>
      </c>
      <c r="O3766" s="18" t="e">
        <f t="shared" si="1254"/>
        <v>#DIV/0!</v>
      </c>
      <c r="P3766" s="4">
        <f t="shared" si="1255"/>
        <v>200909</v>
      </c>
      <c r="Q3766" s="23">
        <f t="shared" si="1256"/>
        <v>1.0952380952381</v>
      </c>
      <c r="R3766" s="23">
        <f t="shared" si="1257"/>
        <v>-10.633333333332807</v>
      </c>
      <c r="S3766" s="22">
        <f t="shared" si="1258"/>
        <v>-9.5380952380947068</v>
      </c>
      <c r="T3766" s="5">
        <f t="shared" si="1259"/>
        <v>7.7608695652173578</v>
      </c>
      <c r="W3766" s="5">
        <f t="shared" si="1260"/>
        <v>9.5238095238100007E-2</v>
      </c>
      <c r="X3766" s="4">
        <f t="shared" si="1261"/>
        <v>-1</v>
      </c>
      <c r="AE3766" s="4" t="e">
        <f t="shared" si="1262"/>
        <v>#DIV/0!</v>
      </c>
    </row>
    <row r="3767" spans="1:31" x14ac:dyDescent="0.25">
      <c r="A3767" s="9">
        <v>40069</v>
      </c>
      <c r="B3767" s="1" t="s">
        <v>36</v>
      </c>
      <c r="C3767" s="1" t="s">
        <v>56</v>
      </c>
      <c r="D3767" s="1">
        <v>14</v>
      </c>
      <c r="E3767" s="1">
        <v>12</v>
      </c>
      <c r="F3767">
        <f t="shared" si="1249"/>
        <v>1</v>
      </c>
      <c r="G3767">
        <f t="shared" si="1250"/>
        <v>0</v>
      </c>
      <c r="H3767" s="4">
        <v>1.3448275862068999</v>
      </c>
      <c r="I3767" s="4">
        <v>3.4</v>
      </c>
      <c r="L3767" s="18">
        <f t="shared" si="1251"/>
        <v>70</v>
      </c>
      <c r="M3767" s="18">
        <f t="shared" si="1252"/>
        <v>25</v>
      </c>
      <c r="N3767" s="18" t="e">
        <f t="shared" si="1253"/>
        <v>#DIV/0!</v>
      </c>
      <c r="O3767" s="18" t="e">
        <f t="shared" si="1254"/>
        <v>#DIV/0!</v>
      </c>
      <c r="P3767" s="4">
        <f t="shared" si="1255"/>
        <v>200909</v>
      </c>
      <c r="Q3767" s="23">
        <f t="shared" si="1256"/>
        <v>1.3448275862068999</v>
      </c>
      <c r="R3767" s="23">
        <f t="shared" si="1257"/>
        <v>-3.3166666666666385</v>
      </c>
      <c r="S3767" s="22">
        <f t="shared" si="1258"/>
        <v>-1.9718390804597385</v>
      </c>
      <c r="T3767" s="5">
        <f t="shared" si="1259"/>
        <v>2.5282051282051219</v>
      </c>
      <c r="W3767" s="5">
        <f t="shared" si="1260"/>
        <v>0.34482758620689991</v>
      </c>
      <c r="X3767" s="4">
        <f t="shared" si="1261"/>
        <v>-1</v>
      </c>
      <c r="AE3767" s="4" t="e">
        <f t="shared" si="1262"/>
        <v>#DIV/0!</v>
      </c>
    </row>
    <row r="3768" spans="1:31" x14ac:dyDescent="0.25">
      <c r="A3768" s="9">
        <v>40069</v>
      </c>
      <c r="B3768" s="1" t="s">
        <v>47</v>
      </c>
      <c r="C3768" s="1" t="s">
        <v>53</v>
      </c>
      <c r="D3768" s="1">
        <v>7</v>
      </c>
      <c r="E3768" s="1">
        <v>24</v>
      </c>
      <c r="F3768">
        <f t="shared" si="1249"/>
        <v>0</v>
      </c>
      <c r="G3768">
        <f t="shared" si="1250"/>
        <v>1</v>
      </c>
      <c r="H3768" s="4">
        <v>1.4545454545454499</v>
      </c>
      <c r="I3768" s="4">
        <v>2.85</v>
      </c>
      <c r="L3768" s="18">
        <f t="shared" si="1251"/>
        <v>60</v>
      </c>
      <c r="M3768" s="18">
        <f t="shared" si="1252"/>
        <v>35</v>
      </c>
      <c r="N3768" s="18" t="e">
        <f t="shared" si="1253"/>
        <v>#DIV/0!</v>
      </c>
      <c r="O3768" s="18" t="e">
        <f t="shared" si="1254"/>
        <v>#DIV/0!</v>
      </c>
      <c r="P3768" s="4">
        <f t="shared" si="1255"/>
        <v>200909</v>
      </c>
      <c r="Q3768" s="23">
        <f t="shared" si="1256"/>
        <v>0.51036682615629825</v>
      </c>
      <c r="R3768" s="23">
        <f t="shared" si="1257"/>
        <v>-2.7405405405405627</v>
      </c>
      <c r="S3768" s="22">
        <f t="shared" si="1258"/>
        <v>-2.2301737143842644</v>
      </c>
      <c r="T3768" s="5">
        <f t="shared" si="1259"/>
        <v>1.9593750000000063</v>
      </c>
      <c r="W3768" s="5">
        <f t="shared" si="1260"/>
        <v>-1</v>
      </c>
      <c r="X3768" s="4">
        <f t="shared" si="1261"/>
        <v>-1</v>
      </c>
      <c r="AE3768" s="4" t="e">
        <f t="shared" si="1262"/>
        <v>#DIV/0!</v>
      </c>
    </row>
    <row r="3769" spans="1:31" x14ac:dyDescent="0.25">
      <c r="A3769" s="9">
        <v>40069</v>
      </c>
      <c r="B3769" s="1" t="s">
        <v>62</v>
      </c>
      <c r="C3769" s="1" t="s">
        <v>45</v>
      </c>
      <c r="D3769" s="1">
        <v>21</v>
      </c>
      <c r="E3769" s="1">
        <v>15</v>
      </c>
      <c r="F3769">
        <f t="shared" si="1249"/>
        <v>1</v>
      </c>
      <c r="G3769">
        <f t="shared" si="1250"/>
        <v>0</v>
      </c>
      <c r="H3769" s="4">
        <v>1.4166666666666701</v>
      </c>
      <c r="I3769" s="4">
        <v>3</v>
      </c>
      <c r="L3769" s="18">
        <f t="shared" si="1251"/>
        <v>70</v>
      </c>
      <c r="M3769" s="18">
        <f t="shared" si="1252"/>
        <v>30</v>
      </c>
      <c r="N3769" s="18" t="e">
        <f t="shared" si="1253"/>
        <v>#DIV/0!</v>
      </c>
      <c r="O3769" s="18" t="e">
        <f t="shared" si="1254"/>
        <v>#DIV/0!</v>
      </c>
      <c r="P3769" s="4">
        <f t="shared" si="1255"/>
        <v>200909</v>
      </c>
      <c r="Q3769" s="23">
        <f t="shared" si="1256"/>
        <v>1.4166666666666701</v>
      </c>
      <c r="R3769" s="23">
        <f t="shared" si="1257"/>
        <v>-2.8999999999999804</v>
      </c>
      <c r="S3769" s="22">
        <f t="shared" si="1258"/>
        <v>-1.4833333333333103</v>
      </c>
      <c r="T3769" s="5">
        <f t="shared" si="1259"/>
        <v>2.1176470588235241</v>
      </c>
      <c r="W3769" s="5">
        <f t="shared" si="1260"/>
        <v>0.41666666666667007</v>
      </c>
      <c r="X3769" s="4">
        <f t="shared" si="1261"/>
        <v>-1</v>
      </c>
      <c r="AE3769" s="4" t="e">
        <f t="shared" si="1262"/>
        <v>#DIV/0!</v>
      </c>
    </row>
    <row r="3770" spans="1:31" x14ac:dyDescent="0.25">
      <c r="A3770" s="9">
        <v>40069</v>
      </c>
      <c r="B3770" s="1" t="s">
        <v>58</v>
      </c>
      <c r="C3770" s="1" t="s">
        <v>60</v>
      </c>
      <c r="D3770" s="1">
        <v>20</v>
      </c>
      <c r="E3770" s="1">
        <v>34</v>
      </c>
      <c r="F3770">
        <f t="shared" si="1249"/>
        <v>0</v>
      </c>
      <c r="G3770">
        <f t="shared" si="1250"/>
        <v>1</v>
      </c>
      <c r="H3770" s="4">
        <v>2.9</v>
      </c>
      <c r="I3770" s="4">
        <v>1.4545454545454499</v>
      </c>
      <c r="L3770" s="18">
        <f t="shared" si="1251"/>
        <v>30</v>
      </c>
      <c r="M3770" s="18">
        <f t="shared" si="1252"/>
        <v>65</v>
      </c>
      <c r="N3770" s="18" t="e">
        <f t="shared" si="1253"/>
        <v>#DIV/0!</v>
      </c>
      <c r="O3770" s="18" t="e">
        <f t="shared" si="1254"/>
        <v>#DIV/0!</v>
      </c>
      <c r="P3770" s="4">
        <f t="shared" si="1255"/>
        <v>200909</v>
      </c>
      <c r="Q3770" s="23">
        <f t="shared" si="1256"/>
        <v>1.9937500000000064</v>
      </c>
      <c r="R3770" s="23">
        <f t="shared" si="1257"/>
        <v>-2.7263157894737065</v>
      </c>
      <c r="S3770" s="22">
        <f t="shared" si="1258"/>
        <v>-0.7325657894737001</v>
      </c>
      <c r="T3770" s="5">
        <f t="shared" si="1259"/>
        <v>0.50156739811912066</v>
      </c>
      <c r="W3770" s="5">
        <f t="shared" si="1260"/>
        <v>-1</v>
      </c>
      <c r="X3770" s="4">
        <f t="shared" si="1261"/>
        <v>-1</v>
      </c>
      <c r="AE3770" s="4" t="e">
        <f t="shared" si="1262"/>
        <v>#DIV/0!</v>
      </c>
    </row>
    <row r="3771" spans="1:31" x14ac:dyDescent="0.25">
      <c r="A3771" s="9">
        <v>40069</v>
      </c>
      <c r="B3771" s="1" t="s">
        <v>44</v>
      </c>
      <c r="C3771" s="1" t="s">
        <v>35</v>
      </c>
      <c r="D3771" s="1">
        <v>7</v>
      </c>
      <c r="E3771" s="1">
        <v>12</v>
      </c>
      <c r="F3771">
        <f t="shared" si="1249"/>
        <v>0</v>
      </c>
      <c r="G3771">
        <f t="shared" si="1250"/>
        <v>1</v>
      </c>
      <c r="H3771" s="4">
        <v>1.4166666666666701</v>
      </c>
      <c r="I3771" s="4">
        <v>2.95</v>
      </c>
      <c r="L3771" s="18">
        <f t="shared" si="1251"/>
        <v>70</v>
      </c>
      <c r="M3771" s="18">
        <f t="shared" si="1252"/>
        <v>30</v>
      </c>
      <c r="N3771" s="18" t="e">
        <f t="shared" si="1253"/>
        <v>#DIV/0!</v>
      </c>
      <c r="O3771" s="18" t="e">
        <f t="shared" si="1254"/>
        <v>#DIV/0!</v>
      </c>
      <c r="P3771" s="4">
        <f t="shared" si="1255"/>
        <v>200909</v>
      </c>
      <c r="Q3771" s="23">
        <f t="shared" si="1256"/>
        <v>0.4802259887005661</v>
      </c>
      <c r="R3771" s="23">
        <f t="shared" si="1257"/>
        <v>-2.9128205128204931</v>
      </c>
      <c r="S3771" s="22">
        <f t="shared" si="1258"/>
        <v>-2.4325945241199269</v>
      </c>
      <c r="T3771" s="5">
        <f t="shared" si="1259"/>
        <v>2.0823529411764659</v>
      </c>
      <c r="W3771" s="5">
        <f t="shared" si="1260"/>
        <v>-1</v>
      </c>
      <c r="X3771" s="4">
        <f t="shared" si="1261"/>
        <v>-1</v>
      </c>
      <c r="AE3771" s="4" t="e">
        <f t="shared" si="1262"/>
        <v>#DIV/0!</v>
      </c>
    </row>
    <row r="3772" spans="1:31" x14ac:dyDescent="0.25">
      <c r="A3772" s="9">
        <v>40069</v>
      </c>
      <c r="B3772" s="1" t="s">
        <v>40</v>
      </c>
      <c r="C3772" s="1" t="s">
        <v>55</v>
      </c>
      <c r="D3772" s="1">
        <v>10</v>
      </c>
      <c r="E3772" s="1">
        <v>38</v>
      </c>
      <c r="F3772">
        <f t="shared" si="1249"/>
        <v>0</v>
      </c>
      <c r="G3772">
        <f t="shared" si="1250"/>
        <v>1</v>
      </c>
      <c r="H3772" s="4">
        <v>2.25</v>
      </c>
      <c r="I3772" s="4">
        <v>1.68965517241379</v>
      </c>
      <c r="L3772" s="18">
        <f t="shared" si="1251"/>
        <v>40</v>
      </c>
      <c r="M3772" s="18">
        <f t="shared" si="1252"/>
        <v>55</v>
      </c>
      <c r="N3772" s="18" t="e">
        <f t="shared" si="1253"/>
        <v>#DIV/0!</v>
      </c>
      <c r="O3772" s="18" t="e">
        <f t="shared" si="1254"/>
        <v>#DIV/0!</v>
      </c>
      <c r="P3772" s="4">
        <f t="shared" si="1255"/>
        <v>200909</v>
      </c>
      <c r="Q3772" s="23">
        <f t="shared" si="1256"/>
        <v>1.3316326530612268</v>
      </c>
      <c r="R3772" s="23">
        <f t="shared" si="1257"/>
        <v>-2.2500000000000062</v>
      </c>
      <c r="S3772" s="22">
        <f t="shared" si="1258"/>
        <v>-0.91836734693877942</v>
      </c>
      <c r="T3772" s="5">
        <f t="shared" si="1259"/>
        <v>0.75095785440612894</v>
      </c>
      <c r="W3772" s="5">
        <f t="shared" si="1260"/>
        <v>-1</v>
      </c>
      <c r="X3772" s="4">
        <f t="shared" si="1261"/>
        <v>-1</v>
      </c>
      <c r="AE3772" s="4" t="e">
        <f t="shared" si="1262"/>
        <v>#DIV/0!</v>
      </c>
    </row>
    <row r="3773" spans="1:31" x14ac:dyDescent="0.25">
      <c r="A3773" s="9">
        <v>40069</v>
      </c>
      <c r="B3773" s="1" t="s">
        <v>43</v>
      </c>
      <c r="C3773" s="1" t="s">
        <v>49</v>
      </c>
      <c r="D3773" s="1">
        <v>38</v>
      </c>
      <c r="E3773" s="1">
        <v>24</v>
      </c>
      <c r="F3773">
        <f t="shared" si="1249"/>
        <v>1</v>
      </c>
      <c r="G3773">
        <f t="shared" si="1250"/>
        <v>0</v>
      </c>
      <c r="H3773" s="4">
        <v>1.1111111111111101</v>
      </c>
      <c r="I3773" s="4">
        <v>7.25</v>
      </c>
      <c r="L3773" s="18">
        <f t="shared" si="1251"/>
        <v>90</v>
      </c>
      <c r="M3773" s="18">
        <f t="shared" si="1252"/>
        <v>10</v>
      </c>
      <c r="N3773" s="18" t="e">
        <f t="shared" si="1253"/>
        <v>#DIV/0!</v>
      </c>
      <c r="O3773" s="18" t="e">
        <f t="shared" si="1254"/>
        <v>#DIV/0!</v>
      </c>
      <c r="P3773" s="4">
        <f t="shared" si="1255"/>
        <v>200909</v>
      </c>
      <c r="Q3773" s="23">
        <f t="shared" si="1256"/>
        <v>1.1111111111111101</v>
      </c>
      <c r="R3773" s="23">
        <f t="shared" si="1257"/>
        <v>-9.1600000000000854</v>
      </c>
      <c r="S3773" s="22">
        <f t="shared" si="1258"/>
        <v>-8.0488888888889747</v>
      </c>
      <c r="T3773" s="5">
        <f t="shared" si="1259"/>
        <v>6.5250000000000066</v>
      </c>
      <c r="W3773" s="5">
        <f t="shared" si="1260"/>
        <v>0.11111111111111005</v>
      </c>
      <c r="X3773" s="4">
        <f t="shared" si="1261"/>
        <v>-1</v>
      </c>
      <c r="AE3773" s="4" t="e">
        <f t="shared" si="1262"/>
        <v>#DIV/0!</v>
      </c>
    </row>
    <row r="3774" spans="1:31" x14ac:dyDescent="0.25">
      <c r="A3774" s="9">
        <v>40069</v>
      </c>
      <c r="B3774" s="1" t="s">
        <v>41</v>
      </c>
      <c r="C3774" s="1" t="s">
        <v>51</v>
      </c>
      <c r="D3774" s="1">
        <v>19</v>
      </c>
      <c r="E3774" s="1">
        <v>7</v>
      </c>
      <c r="F3774">
        <f t="shared" si="1249"/>
        <v>1</v>
      </c>
      <c r="G3774">
        <f t="shared" si="1250"/>
        <v>0</v>
      </c>
      <c r="H3774" s="4">
        <v>1.46511627906977</v>
      </c>
      <c r="I3774" s="4">
        <v>2.8</v>
      </c>
      <c r="L3774" s="18">
        <f t="shared" si="1251"/>
        <v>60</v>
      </c>
      <c r="M3774" s="18">
        <f t="shared" si="1252"/>
        <v>35</v>
      </c>
      <c r="N3774" s="18" t="e">
        <f t="shared" si="1253"/>
        <v>#DIV/0!</v>
      </c>
      <c r="O3774" s="18" t="e">
        <f t="shared" si="1254"/>
        <v>#DIV/0!</v>
      </c>
      <c r="P3774" s="4">
        <f t="shared" si="1255"/>
        <v>200909</v>
      </c>
      <c r="Q3774" s="23">
        <f t="shared" si="1256"/>
        <v>1.46511627906977</v>
      </c>
      <c r="R3774" s="23">
        <f t="shared" si="1257"/>
        <v>-2.7055555555555433</v>
      </c>
      <c r="S3774" s="22">
        <f t="shared" si="1258"/>
        <v>-1.2404392764857732</v>
      </c>
      <c r="T3774" s="5">
        <f t="shared" si="1259"/>
        <v>1.9111111111111077</v>
      </c>
      <c r="W3774" s="5">
        <f t="shared" si="1260"/>
        <v>0.46511627906977004</v>
      </c>
      <c r="X3774" s="4">
        <f t="shared" si="1261"/>
        <v>-1</v>
      </c>
      <c r="AE3774" s="4" t="e">
        <f t="shared" si="1262"/>
        <v>#DIV/0!</v>
      </c>
    </row>
    <row r="3775" spans="1:31" x14ac:dyDescent="0.25">
      <c r="A3775" s="9">
        <v>40069</v>
      </c>
      <c r="B3775" s="1" t="s">
        <v>63</v>
      </c>
      <c r="C3775" s="1" t="s">
        <v>38</v>
      </c>
      <c r="D3775" s="1">
        <v>16</v>
      </c>
      <c r="E3775" s="1">
        <v>20</v>
      </c>
      <c r="F3775">
        <f t="shared" si="1249"/>
        <v>0</v>
      </c>
      <c r="G3775">
        <f t="shared" si="1250"/>
        <v>1</v>
      </c>
      <c r="H3775" s="4">
        <v>1.4347826086956501</v>
      </c>
      <c r="I3775" s="4">
        <v>2.9</v>
      </c>
      <c r="L3775" s="18">
        <f t="shared" si="1251"/>
        <v>60</v>
      </c>
      <c r="M3775" s="18">
        <f t="shared" si="1252"/>
        <v>30</v>
      </c>
      <c r="N3775" s="18" t="e">
        <f t="shared" si="1253"/>
        <v>#DIV/0!</v>
      </c>
      <c r="O3775" s="18" t="e">
        <f t="shared" si="1254"/>
        <v>#DIV/0!</v>
      </c>
      <c r="P3775" s="4">
        <f t="shared" si="1255"/>
        <v>200909</v>
      </c>
      <c r="Q3775" s="23">
        <f t="shared" si="1256"/>
        <v>0.4947526236881552</v>
      </c>
      <c r="R3775" s="23">
        <f t="shared" si="1257"/>
        <v>-2.826315789473695</v>
      </c>
      <c r="S3775" s="22">
        <f t="shared" si="1258"/>
        <v>-2.33156316578554</v>
      </c>
      <c r="T3775" s="5">
        <f t="shared" si="1259"/>
        <v>2.0212121212121241</v>
      </c>
      <c r="W3775" s="5">
        <f t="shared" si="1260"/>
        <v>-1</v>
      </c>
      <c r="X3775" s="4">
        <f t="shared" si="1261"/>
        <v>-1</v>
      </c>
      <c r="AE3775" s="4" t="e">
        <f t="shared" si="1262"/>
        <v>#DIV/0!</v>
      </c>
    </row>
    <row r="3776" spans="1:31" x14ac:dyDescent="0.25">
      <c r="A3776" s="9">
        <v>40066</v>
      </c>
      <c r="B3776" s="1" t="s">
        <v>57</v>
      </c>
      <c r="C3776" s="1" t="s">
        <v>50</v>
      </c>
      <c r="D3776" s="1">
        <v>13</v>
      </c>
      <c r="E3776" s="1">
        <v>10</v>
      </c>
      <c r="F3776">
        <f t="shared" si="1249"/>
        <v>1</v>
      </c>
      <c r="G3776">
        <f t="shared" si="1250"/>
        <v>0</v>
      </c>
      <c r="H3776" s="4">
        <v>1.3333333333333299</v>
      </c>
      <c r="I3776" s="4">
        <v>3.5</v>
      </c>
      <c r="L3776" s="18">
        <f t="shared" si="1251"/>
        <v>70</v>
      </c>
      <c r="M3776" s="18">
        <f t="shared" si="1252"/>
        <v>25</v>
      </c>
      <c r="N3776" s="18" t="e">
        <f t="shared" si="1253"/>
        <v>#DIV/0!</v>
      </c>
      <c r="O3776" s="18" t="e">
        <f t="shared" si="1254"/>
        <v>#DIV/0!</v>
      </c>
      <c r="P3776" s="4">
        <f t="shared" si="1255"/>
        <v>200909</v>
      </c>
      <c r="Q3776" s="23">
        <f t="shared" si="1256"/>
        <v>1.3333333333333299</v>
      </c>
      <c r="R3776" s="23">
        <f t="shared" si="1257"/>
        <v>-3.4000000000000306</v>
      </c>
      <c r="S3776" s="22">
        <f t="shared" si="1258"/>
        <v>-2.0666666666667006</v>
      </c>
      <c r="T3776" s="5">
        <f t="shared" si="1259"/>
        <v>2.6250000000000067</v>
      </c>
      <c r="W3776" s="5">
        <f t="shared" si="1260"/>
        <v>0.33333333333332993</v>
      </c>
      <c r="X3776" s="4">
        <f t="shared" si="1261"/>
        <v>-1</v>
      </c>
      <c r="AE3776" s="4" t="e">
        <f t="shared" si="1262"/>
        <v>#DIV/0!</v>
      </c>
    </row>
    <row r="3777" spans="1:31" x14ac:dyDescent="0.25">
      <c r="A3777" s="9">
        <v>39845</v>
      </c>
      <c r="B3777" s="1" t="s">
        <v>57</v>
      </c>
      <c r="C3777" s="1" t="s">
        <v>63</v>
      </c>
      <c r="D3777" s="1">
        <v>27</v>
      </c>
      <c r="E3777" s="1">
        <v>23</v>
      </c>
      <c r="F3777">
        <f t="shared" si="1249"/>
        <v>1</v>
      </c>
      <c r="G3777">
        <f t="shared" si="1250"/>
        <v>0</v>
      </c>
      <c r="H3777" s="4">
        <v>1.44444444444444</v>
      </c>
      <c r="I3777" s="4">
        <v>2.9</v>
      </c>
      <c r="L3777" s="18">
        <f t="shared" si="1251"/>
        <v>60</v>
      </c>
      <c r="M3777" s="18">
        <f t="shared" si="1252"/>
        <v>30</v>
      </c>
      <c r="N3777" s="18" t="e">
        <f t="shared" si="1253"/>
        <v>#DIV/0!</v>
      </c>
      <c r="O3777" s="18" t="e">
        <f t="shared" si="1254"/>
        <v>#DIV/0!</v>
      </c>
      <c r="P3777" s="4">
        <f t="shared" si="1255"/>
        <v>200902</v>
      </c>
      <c r="Q3777" s="23">
        <f t="shared" si="1256"/>
        <v>1.44444444444444</v>
      </c>
      <c r="R3777" s="23">
        <f t="shared" si="1257"/>
        <v>-2.7763157894737067</v>
      </c>
      <c r="S3777" s="22">
        <f t="shared" si="1258"/>
        <v>-1.3318713450292667</v>
      </c>
      <c r="T3777" s="5">
        <f t="shared" si="1259"/>
        <v>2.0076923076923139</v>
      </c>
      <c r="W3777" s="5">
        <f t="shared" si="1260"/>
        <v>0.44444444444443998</v>
      </c>
      <c r="X3777" s="4">
        <f t="shared" si="1261"/>
        <v>-1</v>
      </c>
      <c r="AE3777" s="4" t="e">
        <f t="shared" si="1262"/>
        <v>#DIV/0!</v>
      </c>
    </row>
    <row r="3778" spans="1:31" x14ac:dyDescent="0.25">
      <c r="A3778" s="9">
        <v>39831</v>
      </c>
      <c r="B3778" s="1" t="s">
        <v>57</v>
      </c>
      <c r="C3778" s="1" t="s">
        <v>43</v>
      </c>
      <c r="D3778" s="1">
        <v>23</v>
      </c>
      <c r="E3778" s="1">
        <v>14</v>
      </c>
      <c r="F3778">
        <f t="shared" si="1249"/>
        <v>1</v>
      </c>
      <c r="G3778">
        <f t="shared" si="1250"/>
        <v>0</v>
      </c>
      <c r="H3778" s="4">
        <v>1.37037037037037</v>
      </c>
      <c r="I3778" s="4">
        <v>3.3</v>
      </c>
      <c r="L3778" s="18">
        <f t="shared" si="1251"/>
        <v>70</v>
      </c>
      <c r="M3778" s="18">
        <f t="shared" si="1252"/>
        <v>30</v>
      </c>
      <c r="N3778" s="18" t="e">
        <f t="shared" si="1253"/>
        <v>#DIV/0!</v>
      </c>
      <c r="O3778" s="18" t="e">
        <f t="shared" si="1254"/>
        <v>#DIV/0!</v>
      </c>
      <c r="P3778" s="4">
        <f t="shared" si="1255"/>
        <v>200901</v>
      </c>
      <c r="Q3778" s="23">
        <f t="shared" si="1256"/>
        <v>1.37037037037037</v>
      </c>
      <c r="R3778" s="23">
        <f t="shared" si="1257"/>
        <v>-3.1347826086956547</v>
      </c>
      <c r="S3778" s="22">
        <f t="shared" si="1258"/>
        <v>-1.7644122383252847</v>
      </c>
      <c r="T3778" s="5">
        <f t="shared" si="1259"/>
        <v>2.4081081081081086</v>
      </c>
      <c r="W3778" s="5">
        <f t="shared" si="1260"/>
        <v>0.37037037037037002</v>
      </c>
      <c r="X3778" s="4">
        <f t="shared" si="1261"/>
        <v>-1</v>
      </c>
      <c r="AE3778" s="4" t="e">
        <f t="shared" si="1262"/>
        <v>#DIV/0!</v>
      </c>
    </row>
    <row r="3779" spans="1:31" x14ac:dyDescent="0.25">
      <c r="A3779" s="9">
        <v>39831</v>
      </c>
      <c r="B3779" s="1" t="s">
        <v>63</v>
      </c>
      <c r="C3779" s="1" t="s">
        <v>55</v>
      </c>
      <c r="D3779" s="1">
        <v>32</v>
      </c>
      <c r="E3779" s="1">
        <v>25</v>
      </c>
      <c r="F3779">
        <f t="shared" ref="F3779:F3842" si="1263">IF(D3779&gt;E3779,1,0)</f>
        <v>1</v>
      </c>
      <c r="G3779">
        <f t="shared" ref="G3779:G3842" si="1264">IF(E3779&gt;D3779,1,0)</f>
        <v>0</v>
      </c>
      <c r="H3779" s="4">
        <v>2.5</v>
      </c>
      <c r="I3779" s="4">
        <v>1.5882352941176499</v>
      </c>
      <c r="L3779" s="18">
        <f t="shared" ref="L3779:L3842" si="1265">INT(100/H3779/10)*10</f>
        <v>40</v>
      </c>
      <c r="M3779" s="18">
        <f t="shared" ref="M3779:M3842" si="1266">INT(100/I3779/5)*5</f>
        <v>60</v>
      </c>
      <c r="N3779" s="18" t="e">
        <f t="shared" ref="N3779:N3842" si="1267">INT(100/J3779/5)*5</f>
        <v>#DIV/0!</v>
      </c>
      <c r="O3779" s="18" t="e">
        <f t="shared" ref="O3779:O3842" si="1268">INT(100/K3779/5)*5</f>
        <v>#DIV/0!</v>
      </c>
      <c r="P3779" s="4">
        <f t="shared" ref="P3779:P3842" si="1269">YEAR(A3779)*100+MONTH(A3779)</f>
        <v>200901</v>
      </c>
      <c r="Q3779" s="23">
        <f t="shared" ref="Q3779:Q3842" si="1270">IF(F3779=1,H3779,H3779/I3779)</f>
        <v>2.5</v>
      </c>
      <c r="R3779" s="23">
        <f t="shared" ref="R3779:R3842" si="1271">-1/(H3779-1)-1/(I3779-1)</f>
        <v>-2.3666666666666587</v>
      </c>
      <c r="S3779" s="22">
        <f t="shared" ref="S3779:S3842" si="1272">Q3779+R3779</f>
        <v>0.1333333333333413</v>
      </c>
      <c r="T3779" s="5">
        <f t="shared" ref="T3779:T3842" si="1273">I3779/H3779</f>
        <v>0.6352941176470599</v>
      </c>
      <c r="W3779" s="5">
        <f t="shared" ref="W3779:W3842" si="1274">H3779*F3779-1</f>
        <v>1.5</v>
      </c>
      <c r="X3779" s="4">
        <f t="shared" ref="X3779:X3842" si="1275">J3779*F3779-1</f>
        <v>-1</v>
      </c>
      <c r="AE3779" s="4" t="e">
        <f t="shared" ref="AE3779:AE3842" si="1276">(1/H3779-1/J3779)</f>
        <v>#DIV/0!</v>
      </c>
    </row>
    <row r="3780" spans="1:31" x14ac:dyDescent="0.25">
      <c r="A3780" s="9">
        <v>39824</v>
      </c>
      <c r="B3780" s="1" t="s">
        <v>57</v>
      </c>
      <c r="C3780" s="1" t="s">
        <v>64</v>
      </c>
      <c r="D3780" s="1">
        <v>35</v>
      </c>
      <c r="E3780" s="1">
        <v>24</v>
      </c>
      <c r="F3780">
        <f t="shared" si="1263"/>
        <v>1</v>
      </c>
      <c r="G3780">
        <f t="shared" si="1264"/>
        <v>0</v>
      </c>
      <c r="H3780" s="4">
        <v>1.3773584905660399</v>
      </c>
      <c r="I3780" s="4">
        <v>3.25</v>
      </c>
      <c r="L3780" s="18">
        <f t="shared" si="1265"/>
        <v>70</v>
      </c>
      <c r="M3780" s="18">
        <f t="shared" si="1266"/>
        <v>30</v>
      </c>
      <c r="N3780" s="18" t="e">
        <f t="shared" si="1267"/>
        <v>#DIV/0!</v>
      </c>
      <c r="O3780" s="18" t="e">
        <f t="shared" si="1268"/>
        <v>#DIV/0!</v>
      </c>
      <c r="P3780" s="4">
        <f t="shared" si="1269"/>
        <v>200901</v>
      </c>
      <c r="Q3780" s="23">
        <f t="shared" si="1270"/>
        <v>1.3773584905660399</v>
      </c>
      <c r="R3780" s="23">
        <f t="shared" si="1271"/>
        <v>-3.094444444444429</v>
      </c>
      <c r="S3780" s="22">
        <f t="shared" si="1272"/>
        <v>-1.7170859538783891</v>
      </c>
      <c r="T3780" s="5">
        <f t="shared" si="1273"/>
        <v>2.3595890410958869</v>
      </c>
      <c r="W3780" s="5">
        <f t="shared" si="1274"/>
        <v>0.37735849056603987</v>
      </c>
      <c r="X3780" s="4">
        <f t="shared" si="1275"/>
        <v>-1</v>
      </c>
      <c r="AE3780" s="4" t="e">
        <f t="shared" si="1276"/>
        <v>#DIV/0!</v>
      </c>
    </row>
    <row r="3781" spans="1:31" x14ac:dyDescent="0.25">
      <c r="A3781" s="9">
        <v>39824</v>
      </c>
      <c r="B3781" s="1" t="s">
        <v>34</v>
      </c>
      <c r="C3781" s="1" t="s">
        <v>55</v>
      </c>
      <c r="D3781" s="1">
        <v>11</v>
      </c>
      <c r="E3781" s="1">
        <v>23</v>
      </c>
      <c r="F3781">
        <f t="shared" si="1263"/>
        <v>0</v>
      </c>
      <c r="G3781">
        <f t="shared" si="1264"/>
        <v>1</v>
      </c>
      <c r="H3781" s="4">
        <v>1.5</v>
      </c>
      <c r="I3781" s="4">
        <v>2.75</v>
      </c>
      <c r="L3781" s="18">
        <f t="shared" si="1265"/>
        <v>60</v>
      </c>
      <c r="M3781" s="18">
        <f t="shared" si="1266"/>
        <v>35</v>
      </c>
      <c r="N3781" s="18" t="e">
        <f t="shared" si="1267"/>
        <v>#DIV/0!</v>
      </c>
      <c r="O3781" s="18" t="e">
        <f t="shared" si="1268"/>
        <v>#DIV/0!</v>
      </c>
      <c r="P3781" s="4">
        <f t="shared" si="1269"/>
        <v>200901</v>
      </c>
      <c r="Q3781" s="23">
        <f t="shared" si="1270"/>
        <v>0.54545454545454541</v>
      </c>
      <c r="R3781" s="23">
        <f t="shared" si="1271"/>
        <v>-2.5714285714285712</v>
      </c>
      <c r="S3781" s="22">
        <f t="shared" si="1272"/>
        <v>-2.0259740259740258</v>
      </c>
      <c r="T3781" s="5">
        <f t="shared" si="1273"/>
        <v>1.8333333333333333</v>
      </c>
      <c r="W3781" s="5">
        <f t="shared" si="1274"/>
        <v>-1</v>
      </c>
      <c r="X3781" s="4">
        <f t="shared" si="1275"/>
        <v>-1</v>
      </c>
      <c r="AE3781" s="4" t="e">
        <f t="shared" si="1276"/>
        <v>#DIV/0!</v>
      </c>
    </row>
    <row r="3782" spans="1:31" x14ac:dyDescent="0.25">
      <c r="A3782" s="9">
        <v>39823</v>
      </c>
      <c r="B3782" s="1" t="s">
        <v>50</v>
      </c>
      <c r="C3782" s="1" t="s">
        <v>43</v>
      </c>
      <c r="D3782" s="1">
        <v>10</v>
      </c>
      <c r="E3782" s="1">
        <v>13</v>
      </c>
      <c r="F3782">
        <f t="shared" si="1263"/>
        <v>0</v>
      </c>
      <c r="G3782">
        <f t="shared" si="1264"/>
        <v>1</v>
      </c>
      <c r="H3782" s="4">
        <v>1.6451612903225801</v>
      </c>
      <c r="I3782" s="4">
        <v>2.35</v>
      </c>
      <c r="L3782" s="18">
        <f t="shared" si="1265"/>
        <v>60</v>
      </c>
      <c r="M3782" s="18">
        <f t="shared" si="1266"/>
        <v>40</v>
      </c>
      <c r="N3782" s="18" t="e">
        <f t="shared" si="1267"/>
        <v>#DIV/0!</v>
      </c>
      <c r="O3782" s="18" t="e">
        <f t="shared" si="1268"/>
        <v>#DIV/0!</v>
      </c>
      <c r="P3782" s="4">
        <f t="shared" si="1269"/>
        <v>200901</v>
      </c>
      <c r="Q3782" s="23">
        <f t="shared" si="1270"/>
        <v>0.70006863417982124</v>
      </c>
      <c r="R3782" s="23">
        <f t="shared" si="1271"/>
        <v>-2.2907407407407421</v>
      </c>
      <c r="S3782" s="22">
        <f t="shared" si="1272"/>
        <v>-1.5906721065609208</v>
      </c>
      <c r="T3782" s="5">
        <f t="shared" si="1273"/>
        <v>1.4284313725490201</v>
      </c>
      <c r="W3782" s="5">
        <f t="shared" si="1274"/>
        <v>-1</v>
      </c>
      <c r="X3782" s="4">
        <f t="shared" si="1275"/>
        <v>-1</v>
      </c>
      <c r="AE3782" s="4" t="e">
        <f t="shared" si="1276"/>
        <v>#DIV/0!</v>
      </c>
    </row>
    <row r="3783" spans="1:31" x14ac:dyDescent="0.25">
      <c r="A3783" s="9">
        <v>39823</v>
      </c>
      <c r="B3783" s="1" t="s">
        <v>40</v>
      </c>
      <c r="C3783" s="1" t="s">
        <v>63</v>
      </c>
      <c r="D3783" s="1">
        <v>13</v>
      </c>
      <c r="E3783" s="1">
        <v>33</v>
      </c>
      <c r="F3783">
        <f t="shared" si="1263"/>
        <v>0</v>
      </c>
      <c r="G3783">
        <f t="shared" si="1264"/>
        <v>1</v>
      </c>
      <c r="H3783" s="4">
        <v>1.2</v>
      </c>
      <c r="I3783" s="4">
        <v>5</v>
      </c>
      <c r="L3783" s="18">
        <f t="shared" si="1265"/>
        <v>80</v>
      </c>
      <c r="M3783" s="18">
        <f t="shared" si="1266"/>
        <v>20</v>
      </c>
      <c r="N3783" s="18" t="e">
        <f t="shared" si="1267"/>
        <v>#DIV/0!</v>
      </c>
      <c r="O3783" s="18" t="e">
        <f t="shared" si="1268"/>
        <v>#DIV/0!</v>
      </c>
      <c r="P3783" s="4">
        <f t="shared" si="1269"/>
        <v>200901</v>
      </c>
      <c r="Q3783" s="23">
        <f t="shared" si="1270"/>
        <v>0.24</v>
      </c>
      <c r="R3783" s="23">
        <f t="shared" si="1271"/>
        <v>-5.2500000000000009</v>
      </c>
      <c r="S3783" s="22">
        <f t="shared" si="1272"/>
        <v>-5.0100000000000007</v>
      </c>
      <c r="T3783" s="5">
        <f t="shared" si="1273"/>
        <v>4.166666666666667</v>
      </c>
      <c r="W3783" s="5">
        <f t="shared" si="1274"/>
        <v>-1</v>
      </c>
      <c r="X3783" s="4">
        <f t="shared" si="1275"/>
        <v>-1</v>
      </c>
      <c r="AE3783" s="4" t="e">
        <f t="shared" si="1276"/>
        <v>#DIV/0!</v>
      </c>
    </row>
    <row r="3784" spans="1:31" x14ac:dyDescent="0.25">
      <c r="A3784" s="9">
        <v>39817</v>
      </c>
      <c r="B3784" s="1" t="s">
        <v>60</v>
      </c>
      <c r="C3784" s="1" t="s">
        <v>55</v>
      </c>
      <c r="D3784" s="1">
        <v>14</v>
      </c>
      <c r="E3784" s="1">
        <v>26</v>
      </c>
      <c r="F3784">
        <f t="shared" si="1263"/>
        <v>0</v>
      </c>
      <c r="G3784">
        <f t="shared" si="1264"/>
        <v>1</v>
      </c>
      <c r="H3784" s="4">
        <v>2.5499999999999998</v>
      </c>
      <c r="I3784" s="4">
        <v>1.5714285714285698</v>
      </c>
      <c r="L3784" s="18">
        <f t="shared" si="1265"/>
        <v>30</v>
      </c>
      <c r="M3784" s="18">
        <f t="shared" si="1266"/>
        <v>60</v>
      </c>
      <c r="N3784" s="18" t="e">
        <f t="shared" si="1267"/>
        <v>#DIV/0!</v>
      </c>
      <c r="O3784" s="18" t="e">
        <f t="shared" si="1268"/>
        <v>#DIV/0!</v>
      </c>
      <c r="P3784" s="4">
        <f t="shared" si="1269"/>
        <v>200901</v>
      </c>
      <c r="Q3784" s="23">
        <f t="shared" si="1270"/>
        <v>1.6227272727272744</v>
      </c>
      <c r="R3784" s="23">
        <f t="shared" si="1271"/>
        <v>-2.3951612903225854</v>
      </c>
      <c r="S3784" s="22">
        <f t="shared" si="1272"/>
        <v>-0.77243401759531105</v>
      </c>
      <c r="T3784" s="5">
        <f t="shared" si="1273"/>
        <v>0.61624649859943925</v>
      </c>
      <c r="W3784" s="5">
        <f t="shared" si="1274"/>
        <v>-1</v>
      </c>
      <c r="X3784" s="4">
        <f t="shared" si="1275"/>
        <v>-1</v>
      </c>
      <c r="AE3784" s="4" t="e">
        <f t="shared" si="1276"/>
        <v>#DIV/0!</v>
      </c>
    </row>
    <row r="3785" spans="1:31" x14ac:dyDescent="0.25">
      <c r="A3785" s="9">
        <v>39817</v>
      </c>
      <c r="B3785" s="1" t="s">
        <v>51</v>
      </c>
      <c r="C3785" s="1" t="s">
        <v>43</v>
      </c>
      <c r="D3785" s="1">
        <v>9</v>
      </c>
      <c r="E3785" s="1">
        <v>27</v>
      </c>
      <c r="F3785">
        <f t="shared" si="1263"/>
        <v>0</v>
      </c>
      <c r="G3785">
        <f t="shared" si="1264"/>
        <v>1</v>
      </c>
      <c r="H3785" s="4">
        <v>2.7</v>
      </c>
      <c r="I3785" s="4">
        <v>1.5263157894736801</v>
      </c>
      <c r="L3785" s="18">
        <f t="shared" si="1265"/>
        <v>30</v>
      </c>
      <c r="M3785" s="18">
        <f t="shared" si="1266"/>
        <v>65</v>
      </c>
      <c r="N3785" s="18" t="e">
        <f t="shared" si="1267"/>
        <v>#DIV/0!</v>
      </c>
      <c r="O3785" s="18" t="e">
        <f t="shared" si="1268"/>
        <v>#DIV/0!</v>
      </c>
      <c r="P3785" s="4">
        <f t="shared" si="1269"/>
        <v>200901</v>
      </c>
      <c r="Q3785" s="23">
        <f t="shared" si="1270"/>
        <v>1.7689655172413843</v>
      </c>
      <c r="R3785" s="23">
        <f t="shared" si="1271"/>
        <v>-2.4882352941176622</v>
      </c>
      <c r="S3785" s="22">
        <f t="shared" si="1272"/>
        <v>-0.71926977687627791</v>
      </c>
      <c r="T3785" s="5">
        <f t="shared" si="1273"/>
        <v>0.56530214424951108</v>
      </c>
      <c r="W3785" s="5">
        <f t="shared" si="1274"/>
        <v>-1</v>
      </c>
      <c r="X3785" s="4">
        <f t="shared" si="1275"/>
        <v>-1</v>
      </c>
      <c r="AE3785" s="4" t="e">
        <f t="shared" si="1276"/>
        <v>#DIV/0!</v>
      </c>
    </row>
    <row r="3786" spans="1:31" x14ac:dyDescent="0.25">
      <c r="A3786" s="9">
        <v>39816</v>
      </c>
      <c r="B3786" s="1" t="s">
        <v>64</v>
      </c>
      <c r="C3786" s="1" t="s">
        <v>36</v>
      </c>
      <c r="D3786" s="1">
        <v>23</v>
      </c>
      <c r="E3786" s="1">
        <v>17</v>
      </c>
      <c r="F3786">
        <f t="shared" si="1263"/>
        <v>1</v>
      </c>
      <c r="G3786">
        <f t="shared" si="1264"/>
        <v>0</v>
      </c>
      <c r="H3786" s="4">
        <v>2.1</v>
      </c>
      <c r="I3786" s="4">
        <v>1.7692307692307701</v>
      </c>
      <c r="L3786" s="18">
        <f t="shared" si="1265"/>
        <v>40</v>
      </c>
      <c r="M3786" s="18">
        <f t="shared" si="1266"/>
        <v>55</v>
      </c>
      <c r="N3786" s="18" t="e">
        <f t="shared" si="1267"/>
        <v>#DIV/0!</v>
      </c>
      <c r="O3786" s="18" t="e">
        <f t="shared" si="1268"/>
        <v>#DIV/0!</v>
      </c>
      <c r="P3786" s="4">
        <f t="shared" si="1269"/>
        <v>200901</v>
      </c>
      <c r="Q3786" s="23">
        <f t="shared" si="1270"/>
        <v>2.1</v>
      </c>
      <c r="R3786" s="23">
        <f t="shared" si="1271"/>
        <v>-2.2090909090909077</v>
      </c>
      <c r="S3786" s="22">
        <f t="shared" si="1272"/>
        <v>-0.10909090909090757</v>
      </c>
      <c r="T3786" s="5">
        <f t="shared" si="1273"/>
        <v>0.84249084249084283</v>
      </c>
      <c r="W3786" s="5">
        <f t="shared" si="1274"/>
        <v>1.1000000000000001</v>
      </c>
      <c r="X3786" s="4">
        <f t="shared" si="1275"/>
        <v>-1</v>
      </c>
      <c r="AE3786" s="4" t="e">
        <f t="shared" si="1276"/>
        <v>#DIV/0!</v>
      </c>
    </row>
    <row r="3787" spans="1:31" x14ac:dyDescent="0.25">
      <c r="A3787" s="9">
        <v>39816</v>
      </c>
      <c r="B3787" s="1" t="s">
        <v>63</v>
      </c>
      <c r="C3787" s="1" t="s">
        <v>41</v>
      </c>
      <c r="D3787" s="1">
        <v>30</v>
      </c>
      <c r="E3787" s="1">
        <v>24</v>
      </c>
      <c r="F3787">
        <f t="shared" si="1263"/>
        <v>1</v>
      </c>
      <c r="G3787">
        <f t="shared" si="1264"/>
        <v>0</v>
      </c>
      <c r="H3787" s="4">
        <v>1.7692307692307701</v>
      </c>
      <c r="I3787" s="4">
        <v>2.1</v>
      </c>
      <c r="L3787" s="18">
        <f t="shared" si="1265"/>
        <v>50</v>
      </c>
      <c r="M3787" s="18">
        <f t="shared" si="1266"/>
        <v>45</v>
      </c>
      <c r="N3787" s="18" t="e">
        <f t="shared" si="1267"/>
        <v>#DIV/0!</v>
      </c>
      <c r="O3787" s="18" t="e">
        <f t="shared" si="1268"/>
        <v>#DIV/0!</v>
      </c>
      <c r="P3787" s="4">
        <f t="shared" si="1269"/>
        <v>200901</v>
      </c>
      <c r="Q3787" s="23">
        <f t="shared" si="1270"/>
        <v>1.7692307692307701</v>
      </c>
      <c r="R3787" s="23">
        <f t="shared" si="1271"/>
        <v>-2.2090909090909077</v>
      </c>
      <c r="S3787" s="22">
        <f t="shared" si="1272"/>
        <v>-0.43986013986013761</v>
      </c>
      <c r="T3787" s="5">
        <f t="shared" si="1273"/>
        <v>1.18695652173913</v>
      </c>
      <c r="W3787" s="5">
        <f t="shared" si="1274"/>
        <v>0.76923076923077005</v>
      </c>
      <c r="X3787" s="4">
        <f t="shared" si="1275"/>
        <v>-1</v>
      </c>
      <c r="AE3787" s="4" t="e">
        <f t="shared" si="1276"/>
        <v>#DIV/0!</v>
      </c>
    </row>
    <row r="3788" spans="1:31" x14ac:dyDescent="0.25">
      <c r="A3788" s="9">
        <v>39810</v>
      </c>
      <c r="B3788" s="1" t="s">
        <v>39</v>
      </c>
      <c r="C3788" s="1" t="s">
        <v>54</v>
      </c>
      <c r="D3788" s="1">
        <v>24</v>
      </c>
      <c r="E3788" s="1">
        <v>31</v>
      </c>
      <c r="F3788">
        <f t="shared" si="1263"/>
        <v>0</v>
      </c>
      <c r="G3788">
        <f t="shared" si="1264"/>
        <v>1</v>
      </c>
      <c r="H3788" s="4">
        <v>1.1666666666666701</v>
      </c>
      <c r="I3788" s="4">
        <v>5.5</v>
      </c>
      <c r="L3788" s="18">
        <f t="shared" si="1265"/>
        <v>80</v>
      </c>
      <c r="M3788" s="18">
        <f t="shared" si="1266"/>
        <v>15</v>
      </c>
      <c r="N3788" s="18" t="e">
        <f t="shared" si="1267"/>
        <v>#DIV/0!</v>
      </c>
      <c r="O3788" s="18" t="e">
        <f t="shared" si="1268"/>
        <v>#DIV/0!</v>
      </c>
      <c r="P3788" s="4">
        <f t="shared" si="1269"/>
        <v>200812</v>
      </c>
      <c r="Q3788" s="23">
        <f t="shared" si="1270"/>
        <v>0.21212121212121274</v>
      </c>
      <c r="R3788" s="23">
        <f t="shared" si="1271"/>
        <v>-6.2222222222220998</v>
      </c>
      <c r="S3788" s="22">
        <f t="shared" si="1272"/>
        <v>-6.0101010101008869</v>
      </c>
      <c r="T3788" s="5">
        <f t="shared" si="1273"/>
        <v>4.7142857142857002</v>
      </c>
      <c r="W3788" s="5">
        <f t="shared" si="1274"/>
        <v>-1</v>
      </c>
      <c r="X3788" s="4">
        <f t="shared" si="1275"/>
        <v>-1</v>
      </c>
      <c r="AE3788" s="4" t="e">
        <f t="shared" si="1276"/>
        <v>#DIV/0!</v>
      </c>
    </row>
    <row r="3789" spans="1:31" x14ac:dyDescent="0.25">
      <c r="A3789" s="9">
        <v>39810</v>
      </c>
      <c r="B3789" s="1" t="s">
        <v>38</v>
      </c>
      <c r="C3789" s="1" t="s">
        <v>48</v>
      </c>
      <c r="D3789" s="1">
        <v>27</v>
      </c>
      <c r="E3789" s="1">
        <v>24</v>
      </c>
      <c r="F3789">
        <f t="shared" si="1263"/>
        <v>1</v>
      </c>
      <c r="G3789">
        <f t="shared" si="1264"/>
        <v>0</v>
      </c>
      <c r="H3789" s="4">
        <v>1.68965517241379</v>
      </c>
      <c r="I3789" s="4">
        <v>2.25</v>
      </c>
      <c r="L3789" s="18">
        <f t="shared" si="1265"/>
        <v>50</v>
      </c>
      <c r="M3789" s="18">
        <f t="shared" si="1266"/>
        <v>40</v>
      </c>
      <c r="N3789" s="18" t="e">
        <f t="shared" si="1267"/>
        <v>#DIV/0!</v>
      </c>
      <c r="O3789" s="18" t="e">
        <f t="shared" si="1268"/>
        <v>#DIV/0!</v>
      </c>
      <c r="P3789" s="4">
        <f t="shared" si="1269"/>
        <v>200812</v>
      </c>
      <c r="Q3789" s="23">
        <f t="shared" si="1270"/>
        <v>1.68965517241379</v>
      </c>
      <c r="R3789" s="23">
        <f t="shared" si="1271"/>
        <v>-2.2500000000000062</v>
      </c>
      <c r="S3789" s="22">
        <f t="shared" si="1272"/>
        <v>-0.56034482758621618</v>
      </c>
      <c r="T3789" s="5">
        <f t="shared" si="1273"/>
        <v>1.3316326530612268</v>
      </c>
      <c r="W3789" s="5">
        <f t="shared" si="1274"/>
        <v>0.68965517241379004</v>
      </c>
      <c r="X3789" s="4">
        <f t="shared" si="1275"/>
        <v>-1</v>
      </c>
      <c r="AE3789" s="4" t="e">
        <f t="shared" si="1276"/>
        <v>#DIV/0!</v>
      </c>
    </row>
    <row r="3790" spans="1:31" x14ac:dyDescent="0.25">
      <c r="A3790" s="9">
        <v>39810</v>
      </c>
      <c r="B3790" s="1" t="s">
        <v>64</v>
      </c>
      <c r="C3790" s="1" t="s">
        <v>35</v>
      </c>
      <c r="D3790" s="1">
        <v>52</v>
      </c>
      <c r="E3790" s="1">
        <v>21</v>
      </c>
      <c r="F3790">
        <f t="shared" si="1263"/>
        <v>1</v>
      </c>
      <c r="G3790">
        <f t="shared" si="1264"/>
        <v>0</v>
      </c>
      <c r="H3790" s="4">
        <v>1.3030303030303001</v>
      </c>
      <c r="I3790" s="4">
        <v>3.7</v>
      </c>
      <c r="L3790" s="18">
        <f t="shared" si="1265"/>
        <v>70</v>
      </c>
      <c r="M3790" s="18">
        <f t="shared" si="1266"/>
        <v>25</v>
      </c>
      <c r="N3790" s="18" t="e">
        <f t="shared" si="1267"/>
        <v>#DIV/0!</v>
      </c>
      <c r="O3790" s="18" t="e">
        <f t="shared" si="1268"/>
        <v>#DIV/0!</v>
      </c>
      <c r="P3790" s="4">
        <f t="shared" si="1269"/>
        <v>200812</v>
      </c>
      <c r="Q3790" s="23">
        <f t="shared" si="1270"/>
        <v>1.3030303030303001</v>
      </c>
      <c r="R3790" s="23">
        <f t="shared" si="1271"/>
        <v>-3.670370370370402</v>
      </c>
      <c r="S3790" s="22">
        <f t="shared" si="1272"/>
        <v>-2.3673400673401019</v>
      </c>
      <c r="T3790" s="5">
        <f t="shared" si="1273"/>
        <v>2.8395348837209369</v>
      </c>
      <c r="W3790" s="5">
        <f t="shared" si="1274"/>
        <v>0.3030303030303001</v>
      </c>
      <c r="X3790" s="4">
        <f t="shared" si="1275"/>
        <v>-1</v>
      </c>
      <c r="AE3790" s="4" t="e">
        <f t="shared" si="1276"/>
        <v>#DIV/0!</v>
      </c>
    </row>
    <row r="3791" spans="1:31" x14ac:dyDescent="0.25">
      <c r="A3791" s="9">
        <v>39810</v>
      </c>
      <c r="B3791" s="1" t="s">
        <v>57</v>
      </c>
      <c r="C3791" s="1" t="s">
        <v>58</v>
      </c>
      <c r="D3791" s="1">
        <v>31</v>
      </c>
      <c r="E3791" s="1">
        <v>0</v>
      </c>
      <c r="F3791">
        <f t="shared" si="1263"/>
        <v>1</v>
      </c>
      <c r="G3791">
        <f t="shared" si="1264"/>
        <v>0</v>
      </c>
      <c r="H3791" s="4">
        <v>1.15384615384615</v>
      </c>
      <c r="I3791" s="4">
        <v>6</v>
      </c>
      <c r="L3791" s="18">
        <f t="shared" si="1265"/>
        <v>80</v>
      </c>
      <c r="M3791" s="18">
        <f t="shared" si="1266"/>
        <v>15</v>
      </c>
      <c r="N3791" s="18" t="e">
        <f t="shared" si="1267"/>
        <v>#DIV/0!</v>
      </c>
      <c r="O3791" s="18" t="e">
        <f t="shared" si="1268"/>
        <v>#DIV/0!</v>
      </c>
      <c r="P3791" s="4">
        <f t="shared" si="1269"/>
        <v>200812</v>
      </c>
      <c r="Q3791" s="23">
        <f t="shared" si="1270"/>
        <v>1.15384615384615</v>
      </c>
      <c r="R3791" s="23">
        <f t="shared" si="1271"/>
        <v>-6.7000000000001636</v>
      </c>
      <c r="S3791" s="22">
        <f t="shared" si="1272"/>
        <v>-5.5461538461540139</v>
      </c>
      <c r="T3791" s="5">
        <f t="shared" si="1273"/>
        <v>5.2000000000000171</v>
      </c>
      <c r="W3791" s="5">
        <f t="shared" si="1274"/>
        <v>0.15384615384614997</v>
      </c>
      <c r="X3791" s="4">
        <f t="shared" si="1275"/>
        <v>-1</v>
      </c>
      <c r="AE3791" s="4" t="e">
        <f t="shared" si="1276"/>
        <v>#DIV/0!</v>
      </c>
    </row>
    <row r="3792" spans="1:31" x14ac:dyDescent="0.25">
      <c r="A3792" s="9">
        <v>39810</v>
      </c>
      <c r="B3792" s="1" t="s">
        <v>55</v>
      </c>
      <c r="C3792" s="1" t="s">
        <v>37</v>
      </c>
      <c r="D3792" s="1">
        <v>44</v>
      </c>
      <c r="E3792" s="1">
        <v>6</v>
      </c>
      <c r="F3792">
        <f t="shared" si="1263"/>
        <v>1</v>
      </c>
      <c r="G3792">
        <f t="shared" si="1264"/>
        <v>0</v>
      </c>
      <c r="H3792" s="4">
        <v>1.71428571428571</v>
      </c>
      <c r="I3792" s="4">
        <v>2.2000000000000002</v>
      </c>
      <c r="L3792" s="18">
        <f t="shared" si="1265"/>
        <v>50</v>
      </c>
      <c r="M3792" s="18">
        <f t="shared" si="1266"/>
        <v>45</v>
      </c>
      <c r="N3792" s="18" t="e">
        <f t="shared" si="1267"/>
        <v>#DIV/0!</v>
      </c>
      <c r="O3792" s="18" t="e">
        <f t="shared" si="1268"/>
        <v>#DIV/0!</v>
      </c>
      <c r="P3792" s="4">
        <f t="shared" si="1269"/>
        <v>200812</v>
      </c>
      <c r="Q3792" s="23">
        <f t="shared" si="1270"/>
        <v>1.71428571428571</v>
      </c>
      <c r="R3792" s="23">
        <f t="shared" si="1271"/>
        <v>-2.2333333333333414</v>
      </c>
      <c r="S3792" s="22">
        <f t="shared" si="1272"/>
        <v>-0.51904761904763141</v>
      </c>
      <c r="T3792" s="5">
        <f t="shared" si="1273"/>
        <v>1.2833333333333368</v>
      </c>
      <c r="W3792" s="5">
        <f t="shared" si="1274"/>
        <v>0.71428571428570997</v>
      </c>
      <c r="X3792" s="4">
        <f t="shared" si="1275"/>
        <v>-1</v>
      </c>
      <c r="AE3792" s="4" t="e">
        <f t="shared" si="1276"/>
        <v>#DIV/0!</v>
      </c>
    </row>
    <row r="3793" spans="1:31" x14ac:dyDescent="0.25">
      <c r="A3793" s="9">
        <v>39810</v>
      </c>
      <c r="B3793" s="1" t="s">
        <v>53</v>
      </c>
      <c r="C3793" s="1" t="s">
        <v>51</v>
      </c>
      <c r="D3793" s="1">
        <v>17</v>
      </c>
      <c r="E3793" s="1">
        <v>24</v>
      </c>
      <c r="F3793">
        <f t="shared" si="1263"/>
        <v>0</v>
      </c>
      <c r="G3793">
        <f t="shared" si="1264"/>
        <v>1</v>
      </c>
      <c r="H3793" s="4">
        <v>1.68965517241379</v>
      </c>
      <c r="I3793" s="4">
        <v>2.25</v>
      </c>
      <c r="L3793" s="18">
        <f t="shared" si="1265"/>
        <v>50</v>
      </c>
      <c r="M3793" s="18">
        <f t="shared" si="1266"/>
        <v>40</v>
      </c>
      <c r="N3793" s="18" t="e">
        <f t="shared" si="1267"/>
        <v>#DIV/0!</v>
      </c>
      <c r="O3793" s="18" t="e">
        <f t="shared" si="1268"/>
        <v>#DIV/0!</v>
      </c>
      <c r="P3793" s="4">
        <f t="shared" si="1269"/>
        <v>200812</v>
      </c>
      <c r="Q3793" s="23">
        <f t="shared" si="1270"/>
        <v>0.75095785440612894</v>
      </c>
      <c r="R3793" s="23">
        <f t="shared" si="1271"/>
        <v>-2.2500000000000062</v>
      </c>
      <c r="S3793" s="22">
        <f t="shared" si="1272"/>
        <v>-1.4990421455938772</v>
      </c>
      <c r="T3793" s="5">
        <f t="shared" si="1273"/>
        <v>1.3316326530612268</v>
      </c>
      <c r="W3793" s="5">
        <f t="shared" si="1274"/>
        <v>-1</v>
      </c>
      <c r="X3793" s="4">
        <f t="shared" si="1275"/>
        <v>-1</v>
      </c>
      <c r="AE3793" s="4" t="e">
        <f t="shared" si="1276"/>
        <v>#DIV/0!</v>
      </c>
    </row>
    <row r="3794" spans="1:31" x14ac:dyDescent="0.25">
      <c r="A3794" s="9">
        <v>39810</v>
      </c>
      <c r="B3794" s="1" t="s">
        <v>42</v>
      </c>
      <c r="C3794" s="1" t="s">
        <v>40</v>
      </c>
      <c r="D3794" s="1">
        <v>31</v>
      </c>
      <c r="E3794" s="1">
        <v>33</v>
      </c>
      <c r="F3794">
        <f t="shared" si="1263"/>
        <v>0</v>
      </c>
      <c r="G3794">
        <f t="shared" si="1264"/>
        <v>1</v>
      </c>
      <c r="H3794" s="4">
        <v>2.1</v>
      </c>
      <c r="I3794" s="4">
        <v>1.7692307692307701</v>
      </c>
      <c r="L3794" s="18">
        <f t="shared" si="1265"/>
        <v>40</v>
      </c>
      <c r="M3794" s="18">
        <f t="shared" si="1266"/>
        <v>55</v>
      </c>
      <c r="N3794" s="18" t="e">
        <f t="shared" si="1267"/>
        <v>#DIV/0!</v>
      </c>
      <c r="O3794" s="18" t="e">
        <f t="shared" si="1268"/>
        <v>#DIV/0!</v>
      </c>
      <c r="P3794" s="4">
        <f t="shared" si="1269"/>
        <v>200812</v>
      </c>
      <c r="Q3794" s="23">
        <f t="shared" si="1270"/>
        <v>1.18695652173913</v>
      </c>
      <c r="R3794" s="23">
        <f t="shared" si="1271"/>
        <v>-2.2090909090909077</v>
      </c>
      <c r="S3794" s="22">
        <f t="shared" si="1272"/>
        <v>-1.0221343873517776</v>
      </c>
      <c r="T3794" s="5">
        <f t="shared" si="1273"/>
        <v>0.84249084249084283</v>
      </c>
      <c r="W3794" s="5">
        <f t="shared" si="1274"/>
        <v>-1</v>
      </c>
      <c r="X3794" s="4">
        <f t="shared" si="1275"/>
        <v>-1</v>
      </c>
      <c r="AE3794" s="4" t="e">
        <f t="shared" si="1276"/>
        <v>#DIV/0!</v>
      </c>
    </row>
    <row r="3795" spans="1:31" x14ac:dyDescent="0.25">
      <c r="A3795" s="9">
        <v>39810</v>
      </c>
      <c r="B3795" s="1" t="s">
        <v>60</v>
      </c>
      <c r="C3795" s="1" t="s">
        <v>34</v>
      </c>
      <c r="D3795" s="1">
        <v>20</v>
      </c>
      <c r="E3795" s="1">
        <v>19</v>
      </c>
      <c r="F3795">
        <f t="shared" si="1263"/>
        <v>1</v>
      </c>
      <c r="G3795">
        <f t="shared" si="1264"/>
        <v>0</v>
      </c>
      <c r="H3795" s="4">
        <v>1.32258064516129</v>
      </c>
      <c r="I3795" s="4">
        <v>3.5</v>
      </c>
      <c r="L3795" s="18">
        <f t="shared" si="1265"/>
        <v>70</v>
      </c>
      <c r="M3795" s="18">
        <f t="shared" si="1266"/>
        <v>25</v>
      </c>
      <c r="N3795" s="18" t="e">
        <f t="shared" si="1267"/>
        <v>#DIV/0!</v>
      </c>
      <c r="O3795" s="18" t="e">
        <f t="shared" si="1268"/>
        <v>#DIV/0!</v>
      </c>
      <c r="P3795" s="4">
        <f t="shared" si="1269"/>
        <v>200812</v>
      </c>
      <c r="Q3795" s="23">
        <f t="shared" si="1270"/>
        <v>1.32258064516129</v>
      </c>
      <c r="R3795" s="23">
        <f t="shared" si="1271"/>
        <v>-3.5000000000000027</v>
      </c>
      <c r="S3795" s="22">
        <f t="shared" si="1272"/>
        <v>-2.1774193548387126</v>
      </c>
      <c r="T3795" s="5">
        <f t="shared" si="1273"/>
        <v>2.6463414634146347</v>
      </c>
      <c r="W3795" s="5">
        <f t="shared" si="1274"/>
        <v>0.32258064516129004</v>
      </c>
      <c r="X3795" s="4">
        <f t="shared" si="1275"/>
        <v>-1</v>
      </c>
      <c r="AE3795" s="4" t="e">
        <f t="shared" si="1276"/>
        <v>#DIV/0!</v>
      </c>
    </row>
    <row r="3796" spans="1:31" x14ac:dyDescent="0.25">
      <c r="A3796" s="9">
        <v>39810</v>
      </c>
      <c r="B3796" s="1" t="s">
        <v>36</v>
      </c>
      <c r="C3796" s="1" t="s">
        <v>50</v>
      </c>
      <c r="D3796" s="1">
        <v>23</v>
      </c>
      <c r="E3796" s="1">
        <v>0</v>
      </c>
      <c r="F3796">
        <f t="shared" si="1263"/>
        <v>1</v>
      </c>
      <c r="G3796">
        <f t="shared" si="1264"/>
        <v>0</v>
      </c>
      <c r="H3796" s="4">
        <v>2.25</v>
      </c>
      <c r="I3796" s="4">
        <v>1.68965517241379</v>
      </c>
      <c r="L3796" s="18">
        <f t="shared" si="1265"/>
        <v>40</v>
      </c>
      <c r="M3796" s="18">
        <f t="shared" si="1266"/>
        <v>55</v>
      </c>
      <c r="N3796" s="18" t="e">
        <f t="shared" si="1267"/>
        <v>#DIV/0!</v>
      </c>
      <c r="O3796" s="18" t="e">
        <f t="shared" si="1268"/>
        <v>#DIV/0!</v>
      </c>
      <c r="P3796" s="4">
        <f t="shared" si="1269"/>
        <v>200812</v>
      </c>
      <c r="Q3796" s="23">
        <f t="shared" si="1270"/>
        <v>2.25</v>
      </c>
      <c r="R3796" s="23">
        <f t="shared" si="1271"/>
        <v>-2.2500000000000062</v>
      </c>
      <c r="S3796" s="22">
        <f t="shared" si="1272"/>
        <v>-6.2172489379008766E-15</v>
      </c>
      <c r="T3796" s="5">
        <f t="shared" si="1273"/>
        <v>0.75095785440612894</v>
      </c>
      <c r="W3796" s="5">
        <f t="shared" si="1274"/>
        <v>1.25</v>
      </c>
      <c r="X3796" s="4">
        <f t="shared" si="1275"/>
        <v>-1</v>
      </c>
      <c r="AE3796" s="4" t="e">
        <f t="shared" si="1276"/>
        <v>#DIV/0!</v>
      </c>
    </row>
    <row r="3797" spans="1:31" x14ac:dyDescent="0.25">
      <c r="A3797" s="9">
        <v>39810</v>
      </c>
      <c r="B3797" s="1" t="s">
        <v>47</v>
      </c>
      <c r="C3797" s="1" t="s">
        <v>45</v>
      </c>
      <c r="D3797" s="1">
        <v>31</v>
      </c>
      <c r="E3797" s="1">
        <v>24</v>
      </c>
      <c r="F3797">
        <f t="shared" si="1263"/>
        <v>1</v>
      </c>
      <c r="G3797">
        <f t="shared" si="1264"/>
        <v>0</v>
      </c>
      <c r="H3797" s="4">
        <v>1.6451612903225801</v>
      </c>
      <c r="I3797" s="4">
        <v>2.35</v>
      </c>
      <c r="L3797" s="18">
        <f t="shared" si="1265"/>
        <v>60</v>
      </c>
      <c r="M3797" s="18">
        <f t="shared" si="1266"/>
        <v>40</v>
      </c>
      <c r="N3797" s="18" t="e">
        <f t="shared" si="1267"/>
        <v>#DIV/0!</v>
      </c>
      <c r="O3797" s="18" t="e">
        <f t="shared" si="1268"/>
        <v>#DIV/0!</v>
      </c>
      <c r="P3797" s="4">
        <f t="shared" si="1269"/>
        <v>200812</v>
      </c>
      <c r="Q3797" s="23">
        <f t="shared" si="1270"/>
        <v>1.6451612903225801</v>
      </c>
      <c r="R3797" s="23">
        <f t="shared" si="1271"/>
        <v>-2.2907407407407421</v>
      </c>
      <c r="S3797" s="22">
        <f t="shared" si="1272"/>
        <v>-0.645579450418162</v>
      </c>
      <c r="T3797" s="5">
        <f t="shared" si="1273"/>
        <v>1.4284313725490201</v>
      </c>
      <c r="W3797" s="5">
        <f t="shared" si="1274"/>
        <v>0.64516129032258007</v>
      </c>
      <c r="X3797" s="4">
        <f t="shared" si="1275"/>
        <v>-1</v>
      </c>
      <c r="AE3797" s="4" t="e">
        <f t="shared" si="1276"/>
        <v>#DIV/0!</v>
      </c>
    </row>
    <row r="3798" spans="1:31" x14ac:dyDescent="0.25">
      <c r="A3798" s="9">
        <v>39810</v>
      </c>
      <c r="B3798" s="1" t="s">
        <v>62</v>
      </c>
      <c r="C3798" s="1" t="s">
        <v>33</v>
      </c>
      <c r="D3798" s="1">
        <v>31</v>
      </c>
      <c r="E3798" s="1">
        <v>21</v>
      </c>
      <c r="F3798">
        <f t="shared" si="1263"/>
        <v>1</v>
      </c>
      <c r="G3798">
        <f t="shared" si="1264"/>
        <v>0</v>
      </c>
      <c r="H3798" s="4">
        <v>1.15384615384615</v>
      </c>
      <c r="I3798" s="4">
        <v>5.5</v>
      </c>
      <c r="L3798" s="18">
        <f t="shared" si="1265"/>
        <v>80</v>
      </c>
      <c r="M3798" s="18">
        <f t="shared" si="1266"/>
        <v>15</v>
      </c>
      <c r="N3798" s="18" t="e">
        <f t="shared" si="1267"/>
        <v>#DIV/0!</v>
      </c>
      <c r="O3798" s="18" t="e">
        <f t="shared" si="1268"/>
        <v>#DIV/0!</v>
      </c>
      <c r="P3798" s="4">
        <f t="shared" si="1269"/>
        <v>200812</v>
      </c>
      <c r="Q3798" s="23">
        <f t="shared" si="1270"/>
        <v>1.15384615384615</v>
      </c>
      <c r="R3798" s="23">
        <f t="shared" si="1271"/>
        <v>-6.7222222222223857</v>
      </c>
      <c r="S3798" s="22">
        <f t="shared" si="1272"/>
        <v>-5.568376068376236</v>
      </c>
      <c r="T3798" s="5">
        <f t="shared" si="1273"/>
        <v>4.7666666666666826</v>
      </c>
      <c r="W3798" s="5">
        <f t="shared" si="1274"/>
        <v>0.15384615384614997</v>
      </c>
      <c r="X3798" s="4">
        <f t="shared" si="1275"/>
        <v>-1</v>
      </c>
      <c r="AE3798" s="4" t="e">
        <f t="shared" si="1276"/>
        <v>#DIV/0!</v>
      </c>
    </row>
    <row r="3799" spans="1:31" x14ac:dyDescent="0.25">
      <c r="A3799" s="9">
        <v>39810</v>
      </c>
      <c r="B3799" s="1" t="s">
        <v>44</v>
      </c>
      <c r="C3799" s="1" t="s">
        <v>49</v>
      </c>
      <c r="D3799" s="1">
        <v>16</v>
      </c>
      <c r="E3799" s="1">
        <v>6</v>
      </c>
      <c r="F3799">
        <f t="shared" si="1263"/>
        <v>1</v>
      </c>
      <c r="G3799">
        <f t="shared" si="1264"/>
        <v>0</v>
      </c>
      <c r="H3799" s="4">
        <v>1.8</v>
      </c>
      <c r="I3799" s="4">
        <v>2.0499999999999998</v>
      </c>
      <c r="L3799" s="18">
        <f t="shared" si="1265"/>
        <v>50</v>
      </c>
      <c r="M3799" s="18">
        <f t="shared" si="1266"/>
        <v>45</v>
      </c>
      <c r="N3799" s="18" t="e">
        <f t="shared" si="1267"/>
        <v>#DIV/0!</v>
      </c>
      <c r="O3799" s="18" t="e">
        <f t="shared" si="1268"/>
        <v>#DIV/0!</v>
      </c>
      <c r="P3799" s="4">
        <f t="shared" si="1269"/>
        <v>200812</v>
      </c>
      <c r="Q3799" s="23">
        <f t="shared" si="1270"/>
        <v>1.8</v>
      </c>
      <c r="R3799" s="23">
        <f t="shared" si="1271"/>
        <v>-2.2023809523809526</v>
      </c>
      <c r="S3799" s="22">
        <f t="shared" si="1272"/>
        <v>-0.40238095238095251</v>
      </c>
      <c r="T3799" s="5">
        <f t="shared" si="1273"/>
        <v>1.1388888888888888</v>
      </c>
      <c r="W3799" s="5">
        <f t="shared" si="1274"/>
        <v>0.8</v>
      </c>
      <c r="X3799" s="4">
        <f t="shared" si="1275"/>
        <v>-1</v>
      </c>
      <c r="AE3799" s="4" t="e">
        <f t="shared" si="1276"/>
        <v>#DIV/0!</v>
      </c>
    </row>
    <row r="3800" spans="1:31" x14ac:dyDescent="0.25">
      <c r="A3800" s="9">
        <v>39810</v>
      </c>
      <c r="B3800" s="1" t="s">
        <v>46</v>
      </c>
      <c r="C3800" s="1" t="s">
        <v>52</v>
      </c>
      <c r="D3800" s="1">
        <v>0</v>
      </c>
      <c r="E3800" s="1">
        <v>13</v>
      </c>
      <c r="F3800">
        <f t="shared" si="1263"/>
        <v>0</v>
      </c>
      <c r="G3800">
        <f t="shared" si="1264"/>
        <v>1</v>
      </c>
      <c r="H3800" s="4">
        <v>3</v>
      </c>
      <c r="I3800" s="4">
        <v>1.4166666666666701</v>
      </c>
      <c r="L3800" s="18">
        <f t="shared" si="1265"/>
        <v>30</v>
      </c>
      <c r="M3800" s="18">
        <f t="shared" si="1266"/>
        <v>70</v>
      </c>
      <c r="N3800" s="18" t="e">
        <f t="shared" si="1267"/>
        <v>#DIV/0!</v>
      </c>
      <c r="O3800" s="18" t="e">
        <f t="shared" si="1268"/>
        <v>#DIV/0!</v>
      </c>
      <c r="P3800" s="4">
        <f t="shared" si="1269"/>
        <v>200812</v>
      </c>
      <c r="Q3800" s="23">
        <f t="shared" si="1270"/>
        <v>2.1176470588235241</v>
      </c>
      <c r="R3800" s="23">
        <f t="shared" si="1271"/>
        <v>-2.8999999999999804</v>
      </c>
      <c r="S3800" s="22">
        <f t="shared" si="1272"/>
        <v>-0.78235294117645626</v>
      </c>
      <c r="T3800" s="5">
        <f t="shared" si="1273"/>
        <v>0.47222222222222338</v>
      </c>
      <c r="W3800" s="5">
        <f t="shared" si="1274"/>
        <v>-1</v>
      </c>
      <c r="X3800" s="4">
        <f t="shared" si="1275"/>
        <v>-1</v>
      </c>
      <c r="AE3800" s="4" t="e">
        <f t="shared" si="1276"/>
        <v>#DIV/0!</v>
      </c>
    </row>
    <row r="3801" spans="1:31" x14ac:dyDescent="0.25">
      <c r="A3801" s="9">
        <v>39810</v>
      </c>
      <c r="B3801" s="1" t="s">
        <v>43</v>
      </c>
      <c r="C3801" s="1" t="s">
        <v>56</v>
      </c>
      <c r="D3801" s="1">
        <v>27</v>
      </c>
      <c r="E3801" s="1">
        <v>7</v>
      </c>
      <c r="F3801">
        <f t="shared" si="1263"/>
        <v>1</v>
      </c>
      <c r="G3801">
        <f t="shared" si="1264"/>
        <v>0</v>
      </c>
      <c r="H3801" s="4">
        <v>1.1599999999999999</v>
      </c>
      <c r="I3801" s="4">
        <v>5.5</v>
      </c>
      <c r="L3801" s="18">
        <f t="shared" si="1265"/>
        <v>80</v>
      </c>
      <c r="M3801" s="18">
        <f t="shared" si="1266"/>
        <v>15</v>
      </c>
      <c r="N3801" s="18" t="e">
        <f t="shared" si="1267"/>
        <v>#DIV/0!</v>
      </c>
      <c r="O3801" s="18" t="e">
        <f t="shared" si="1268"/>
        <v>#DIV/0!</v>
      </c>
      <c r="P3801" s="4">
        <f t="shared" si="1269"/>
        <v>200812</v>
      </c>
      <c r="Q3801" s="23">
        <f t="shared" si="1270"/>
        <v>1.1599999999999999</v>
      </c>
      <c r="R3801" s="23">
        <f t="shared" si="1271"/>
        <v>-6.4722222222222259</v>
      </c>
      <c r="S3801" s="22">
        <f t="shared" si="1272"/>
        <v>-5.3122222222222257</v>
      </c>
      <c r="T3801" s="5">
        <f t="shared" si="1273"/>
        <v>4.7413793103448283</v>
      </c>
      <c r="W3801" s="5">
        <f t="shared" si="1274"/>
        <v>0.15999999999999992</v>
      </c>
      <c r="X3801" s="4">
        <f t="shared" si="1275"/>
        <v>-1</v>
      </c>
      <c r="AE3801" s="4" t="e">
        <f t="shared" si="1276"/>
        <v>#DIV/0!</v>
      </c>
    </row>
    <row r="3802" spans="1:31" x14ac:dyDescent="0.25">
      <c r="A3802" s="9">
        <v>39810</v>
      </c>
      <c r="B3802" s="1" t="s">
        <v>41</v>
      </c>
      <c r="C3802" s="1" t="s">
        <v>59</v>
      </c>
      <c r="D3802" s="1">
        <v>31</v>
      </c>
      <c r="E3802" s="1">
        <v>27</v>
      </c>
      <c r="F3802">
        <f t="shared" si="1263"/>
        <v>1</v>
      </c>
      <c r="G3802">
        <f t="shared" si="1264"/>
        <v>0</v>
      </c>
      <c r="H3802" s="4">
        <v>1.1000000000000001</v>
      </c>
      <c r="I3802" s="4">
        <v>8</v>
      </c>
      <c r="L3802" s="18">
        <f t="shared" si="1265"/>
        <v>90</v>
      </c>
      <c r="M3802" s="18">
        <f t="shared" si="1266"/>
        <v>10</v>
      </c>
      <c r="N3802" s="18" t="e">
        <f t="shared" si="1267"/>
        <v>#DIV/0!</v>
      </c>
      <c r="O3802" s="18" t="e">
        <f t="shared" si="1268"/>
        <v>#DIV/0!</v>
      </c>
      <c r="P3802" s="4">
        <f t="shared" si="1269"/>
        <v>200812</v>
      </c>
      <c r="Q3802" s="23">
        <f t="shared" si="1270"/>
        <v>1.1000000000000001</v>
      </c>
      <c r="R3802" s="23">
        <f t="shared" si="1271"/>
        <v>-10.142857142857133</v>
      </c>
      <c r="S3802" s="22">
        <f t="shared" si="1272"/>
        <v>-9.0428571428571338</v>
      </c>
      <c r="T3802" s="5">
        <f t="shared" si="1273"/>
        <v>7.2727272727272725</v>
      </c>
      <c r="W3802" s="5">
        <f t="shared" si="1274"/>
        <v>0.10000000000000009</v>
      </c>
      <c r="X3802" s="4">
        <f t="shared" si="1275"/>
        <v>-1</v>
      </c>
      <c r="AE3802" s="4" t="e">
        <f t="shared" si="1276"/>
        <v>#DIV/0!</v>
      </c>
    </row>
    <row r="3803" spans="1:31" x14ac:dyDescent="0.25">
      <c r="A3803" s="9">
        <v>39810</v>
      </c>
      <c r="B3803" s="1" t="s">
        <v>63</v>
      </c>
      <c r="C3803" s="1" t="s">
        <v>61</v>
      </c>
      <c r="D3803" s="1">
        <v>34</v>
      </c>
      <c r="E3803" s="1">
        <v>21</v>
      </c>
      <c r="F3803">
        <f t="shared" si="1263"/>
        <v>1</v>
      </c>
      <c r="G3803">
        <f t="shared" si="1264"/>
        <v>0</v>
      </c>
      <c r="H3803" s="4">
        <v>1.32258064516129</v>
      </c>
      <c r="I3803" s="4">
        <v>3.6</v>
      </c>
      <c r="L3803" s="18">
        <f t="shared" si="1265"/>
        <v>70</v>
      </c>
      <c r="M3803" s="18">
        <f t="shared" si="1266"/>
        <v>25</v>
      </c>
      <c r="N3803" s="18" t="e">
        <f t="shared" si="1267"/>
        <v>#DIV/0!</v>
      </c>
      <c r="O3803" s="18" t="e">
        <f t="shared" si="1268"/>
        <v>#DIV/0!</v>
      </c>
      <c r="P3803" s="4">
        <f t="shared" si="1269"/>
        <v>200812</v>
      </c>
      <c r="Q3803" s="23">
        <f t="shared" si="1270"/>
        <v>1.32258064516129</v>
      </c>
      <c r="R3803" s="23">
        <f t="shared" si="1271"/>
        <v>-3.4846153846153873</v>
      </c>
      <c r="S3803" s="22">
        <f t="shared" si="1272"/>
        <v>-2.1620347394540973</v>
      </c>
      <c r="T3803" s="5">
        <f t="shared" si="1273"/>
        <v>2.7219512195121958</v>
      </c>
      <c r="W3803" s="5">
        <f t="shared" si="1274"/>
        <v>0.32258064516129004</v>
      </c>
      <c r="X3803" s="4">
        <f t="shared" si="1275"/>
        <v>-1</v>
      </c>
      <c r="AE3803" s="4" t="e">
        <f t="shared" si="1276"/>
        <v>#DIV/0!</v>
      </c>
    </row>
    <row r="3804" spans="1:31" x14ac:dyDescent="0.25">
      <c r="A3804" s="9">
        <v>39804</v>
      </c>
      <c r="B3804" s="1" t="s">
        <v>45</v>
      </c>
      <c r="C3804" s="1" t="s">
        <v>62</v>
      </c>
      <c r="D3804" s="1">
        <v>20</v>
      </c>
      <c r="E3804" s="1">
        <v>17</v>
      </c>
      <c r="F3804">
        <f t="shared" si="1263"/>
        <v>1</v>
      </c>
      <c r="G3804">
        <f t="shared" si="1264"/>
        <v>0</v>
      </c>
      <c r="H3804" s="4">
        <v>1.48780487804878</v>
      </c>
      <c r="I3804" s="4">
        <v>2.75</v>
      </c>
      <c r="L3804" s="18">
        <f t="shared" si="1265"/>
        <v>60</v>
      </c>
      <c r="M3804" s="18">
        <f t="shared" si="1266"/>
        <v>35</v>
      </c>
      <c r="N3804" s="18" t="e">
        <f t="shared" si="1267"/>
        <v>#DIV/0!</v>
      </c>
      <c r="O3804" s="18" t="e">
        <f t="shared" si="1268"/>
        <v>#DIV/0!</v>
      </c>
      <c r="P3804" s="4">
        <f t="shared" si="1269"/>
        <v>200812</v>
      </c>
      <c r="Q3804" s="23">
        <f t="shared" si="1270"/>
        <v>1.48780487804878</v>
      </c>
      <c r="R3804" s="23">
        <f t="shared" si="1271"/>
        <v>-2.6214285714285737</v>
      </c>
      <c r="S3804" s="22">
        <f t="shared" si="1272"/>
        <v>-1.1336236933797936</v>
      </c>
      <c r="T3804" s="5">
        <f t="shared" si="1273"/>
        <v>1.8483606557377055</v>
      </c>
      <c r="W3804" s="5">
        <f t="shared" si="1274"/>
        <v>0.48780487804878003</v>
      </c>
      <c r="X3804" s="4">
        <f t="shared" si="1275"/>
        <v>-1</v>
      </c>
      <c r="AE3804" s="4" t="e">
        <f t="shared" si="1276"/>
        <v>#DIV/0!</v>
      </c>
    </row>
    <row r="3805" spans="1:31" x14ac:dyDescent="0.25">
      <c r="A3805" s="9">
        <v>39803</v>
      </c>
      <c r="B3805" s="1" t="s">
        <v>48</v>
      </c>
      <c r="C3805" s="1" t="s">
        <v>55</v>
      </c>
      <c r="D3805" s="1">
        <v>10</v>
      </c>
      <c r="E3805" s="1">
        <v>3</v>
      </c>
      <c r="F3805">
        <f t="shared" si="1263"/>
        <v>1</v>
      </c>
      <c r="G3805">
        <f t="shared" si="1264"/>
        <v>0</v>
      </c>
      <c r="H3805" s="4">
        <v>2.9</v>
      </c>
      <c r="I3805" s="4">
        <v>1.4347826086956501</v>
      </c>
      <c r="L3805" s="18">
        <f t="shared" si="1265"/>
        <v>30</v>
      </c>
      <c r="M3805" s="18">
        <f t="shared" si="1266"/>
        <v>65</v>
      </c>
      <c r="N3805" s="18" t="e">
        <f t="shared" si="1267"/>
        <v>#DIV/0!</v>
      </c>
      <c r="O3805" s="18" t="e">
        <f t="shared" si="1268"/>
        <v>#DIV/0!</v>
      </c>
      <c r="P3805" s="4">
        <f t="shared" si="1269"/>
        <v>200812</v>
      </c>
      <c r="Q3805" s="23">
        <f t="shared" si="1270"/>
        <v>2.9</v>
      </c>
      <c r="R3805" s="23">
        <f t="shared" si="1271"/>
        <v>-2.826315789473695</v>
      </c>
      <c r="S3805" s="22">
        <f t="shared" si="1272"/>
        <v>7.3684210526304916E-2</v>
      </c>
      <c r="T3805" s="5">
        <f t="shared" si="1273"/>
        <v>0.4947526236881552</v>
      </c>
      <c r="W3805" s="5">
        <f t="shared" si="1274"/>
        <v>1.9</v>
      </c>
      <c r="X3805" s="4">
        <f t="shared" si="1275"/>
        <v>-1</v>
      </c>
      <c r="AE3805" s="4" t="e">
        <f t="shared" si="1276"/>
        <v>#DIV/0!</v>
      </c>
    </row>
    <row r="3806" spans="1:31" x14ac:dyDescent="0.25">
      <c r="A3806" s="9">
        <v>39803</v>
      </c>
      <c r="B3806" s="1" t="s">
        <v>50</v>
      </c>
      <c r="C3806" s="1" t="s">
        <v>57</v>
      </c>
      <c r="D3806" s="1">
        <v>31</v>
      </c>
      <c r="E3806" s="1">
        <v>14</v>
      </c>
      <c r="F3806">
        <f t="shared" si="1263"/>
        <v>1</v>
      </c>
      <c r="G3806">
        <f t="shared" si="1264"/>
        <v>0</v>
      </c>
      <c r="H3806" s="4">
        <v>2.2999999999999998</v>
      </c>
      <c r="I3806" s="4">
        <v>1.6666666666666701</v>
      </c>
      <c r="L3806" s="18">
        <f t="shared" si="1265"/>
        <v>40</v>
      </c>
      <c r="M3806" s="18">
        <f t="shared" si="1266"/>
        <v>60</v>
      </c>
      <c r="N3806" s="18" t="e">
        <f t="shared" si="1267"/>
        <v>#DIV/0!</v>
      </c>
      <c r="O3806" s="18" t="e">
        <f t="shared" si="1268"/>
        <v>#DIV/0!</v>
      </c>
      <c r="P3806" s="4">
        <f t="shared" si="1269"/>
        <v>200812</v>
      </c>
      <c r="Q3806" s="23">
        <f t="shared" si="1270"/>
        <v>2.2999999999999998</v>
      </c>
      <c r="R3806" s="23">
        <f t="shared" si="1271"/>
        <v>-2.2692307692307621</v>
      </c>
      <c r="S3806" s="22">
        <f t="shared" si="1272"/>
        <v>3.0769230769237765E-2</v>
      </c>
      <c r="T3806" s="5">
        <f t="shared" si="1273"/>
        <v>0.72463768115942184</v>
      </c>
      <c r="W3806" s="5">
        <f t="shared" si="1274"/>
        <v>1.2999999999999998</v>
      </c>
      <c r="X3806" s="4">
        <f t="shared" si="1275"/>
        <v>-1</v>
      </c>
      <c r="AE3806" s="4" t="e">
        <f t="shared" si="1276"/>
        <v>#DIV/0!</v>
      </c>
    </row>
    <row r="3807" spans="1:31" x14ac:dyDescent="0.25">
      <c r="A3807" s="9">
        <v>39803</v>
      </c>
      <c r="B3807" s="1" t="s">
        <v>39</v>
      </c>
      <c r="C3807" s="1" t="s">
        <v>64</v>
      </c>
      <c r="D3807" s="1">
        <v>24</v>
      </c>
      <c r="E3807" s="1">
        <v>41</v>
      </c>
      <c r="F3807">
        <f t="shared" si="1263"/>
        <v>0</v>
      </c>
      <c r="G3807">
        <f t="shared" si="1264"/>
        <v>1</v>
      </c>
      <c r="H3807" s="4">
        <v>1.5714285714285698</v>
      </c>
      <c r="I3807" s="4">
        <v>2.5499999999999998</v>
      </c>
      <c r="L3807" s="18">
        <f t="shared" si="1265"/>
        <v>60</v>
      </c>
      <c r="M3807" s="18">
        <f t="shared" si="1266"/>
        <v>35</v>
      </c>
      <c r="N3807" s="18" t="e">
        <f t="shared" si="1267"/>
        <v>#DIV/0!</v>
      </c>
      <c r="O3807" s="18" t="e">
        <f t="shared" si="1268"/>
        <v>#DIV/0!</v>
      </c>
      <c r="P3807" s="4">
        <f t="shared" si="1269"/>
        <v>200812</v>
      </c>
      <c r="Q3807" s="23">
        <f t="shared" si="1270"/>
        <v>0.61624649859943925</v>
      </c>
      <c r="R3807" s="23">
        <f t="shared" si="1271"/>
        <v>-2.3951612903225854</v>
      </c>
      <c r="S3807" s="22">
        <f t="shared" si="1272"/>
        <v>-1.778914791723146</v>
      </c>
      <c r="T3807" s="5">
        <f t="shared" si="1273"/>
        <v>1.6227272727272744</v>
      </c>
      <c r="W3807" s="5">
        <f t="shared" si="1274"/>
        <v>-1</v>
      </c>
      <c r="X3807" s="4">
        <f t="shared" si="1275"/>
        <v>-1</v>
      </c>
      <c r="AE3807" s="4" t="e">
        <f t="shared" si="1276"/>
        <v>#DIV/0!</v>
      </c>
    </row>
    <row r="3808" spans="1:31" x14ac:dyDescent="0.25">
      <c r="A3808" s="9">
        <v>39803</v>
      </c>
      <c r="B3808" s="1" t="s">
        <v>59</v>
      </c>
      <c r="C3808" s="1" t="s">
        <v>38</v>
      </c>
      <c r="D3808" s="1">
        <v>16</v>
      </c>
      <c r="E3808" s="1">
        <v>17</v>
      </c>
      <c r="F3808">
        <f t="shared" si="1263"/>
        <v>0</v>
      </c>
      <c r="G3808">
        <f t="shared" si="1264"/>
        <v>1</v>
      </c>
      <c r="H3808" s="4">
        <v>2.6</v>
      </c>
      <c r="I3808" s="4">
        <v>1.5263157894736801</v>
      </c>
      <c r="L3808" s="18">
        <f t="shared" si="1265"/>
        <v>30</v>
      </c>
      <c r="M3808" s="18">
        <f t="shared" si="1266"/>
        <v>65</v>
      </c>
      <c r="N3808" s="18" t="e">
        <f t="shared" si="1267"/>
        <v>#DIV/0!</v>
      </c>
      <c r="O3808" s="18" t="e">
        <f t="shared" si="1268"/>
        <v>#DIV/0!</v>
      </c>
      <c r="P3808" s="4">
        <f t="shared" si="1269"/>
        <v>200812</v>
      </c>
      <c r="Q3808" s="23">
        <f t="shared" si="1270"/>
        <v>1.7034482758620737</v>
      </c>
      <c r="R3808" s="23">
        <f t="shared" si="1271"/>
        <v>-2.525000000000015</v>
      </c>
      <c r="S3808" s="22">
        <f t="shared" si="1272"/>
        <v>-0.82155172413794131</v>
      </c>
      <c r="T3808" s="5">
        <f t="shared" si="1273"/>
        <v>0.5870445344129539</v>
      </c>
      <c r="W3808" s="5">
        <f t="shared" si="1274"/>
        <v>-1</v>
      </c>
      <c r="X3808" s="4">
        <f t="shared" si="1275"/>
        <v>-1</v>
      </c>
      <c r="AE3808" s="4" t="e">
        <f t="shared" si="1276"/>
        <v>#DIV/0!</v>
      </c>
    </row>
    <row r="3809" spans="1:31" x14ac:dyDescent="0.25">
      <c r="A3809" s="9">
        <v>39803</v>
      </c>
      <c r="B3809" s="1" t="s">
        <v>61</v>
      </c>
      <c r="C3809" s="1" t="s">
        <v>53</v>
      </c>
      <c r="D3809" s="1">
        <v>13</v>
      </c>
      <c r="E3809" s="1">
        <v>3</v>
      </c>
      <c r="F3809">
        <f t="shared" si="1263"/>
        <v>1</v>
      </c>
      <c r="G3809">
        <f t="shared" si="1264"/>
        <v>0</v>
      </c>
      <c r="H3809" s="4">
        <v>2.6</v>
      </c>
      <c r="I3809" s="4">
        <v>1.5263157894736801</v>
      </c>
      <c r="L3809" s="18">
        <f t="shared" si="1265"/>
        <v>30</v>
      </c>
      <c r="M3809" s="18">
        <f t="shared" si="1266"/>
        <v>65</v>
      </c>
      <c r="N3809" s="18" t="e">
        <f t="shared" si="1267"/>
        <v>#DIV/0!</v>
      </c>
      <c r="O3809" s="18" t="e">
        <f t="shared" si="1268"/>
        <v>#DIV/0!</v>
      </c>
      <c r="P3809" s="4">
        <f t="shared" si="1269"/>
        <v>200812</v>
      </c>
      <c r="Q3809" s="23">
        <f t="shared" si="1270"/>
        <v>2.6</v>
      </c>
      <c r="R3809" s="23">
        <f t="shared" si="1271"/>
        <v>-2.525000000000015</v>
      </c>
      <c r="S3809" s="22">
        <f t="shared" si="1272"/>
        <v>7.4999999999985079E-2</v>
      </c>
      <c r="T3809" s="5">
        <f t="shared" si="1273"/>
        <v>0.5870445344129539</v>
      </c>
      <c r="W3809" s="5">
        <f t="shared" si="1274"/>
        <v>1.6</v>
      </c>
      <c r="X3809" s="4">
        <f t="shared" si="1275"/>
        <v>-1</v>
      </c>
      <c r="AE3809" s="4" t="e">
        <f t="shared" si="1276"/>
        <v>#DIV/0!</v>
      </c>
    </row>
    <row r="3810" spans="1:31" x14ac:dyDescent="0.25">
      <c r="A3810" s="9">
        <v>39803</v>
      </c>
      <c r="B3810" s="1" t="s">
        <v>54</v>
      </c>
      <c r="C3810" s="1" t="s">
        <v>47</v>
      </c>
      <c r="D3810" s="1">
        <v>27</v>
      </c>
      <c r="E3810" s="1">
        <v>16</v>
      </c>
      <c r="F3810">
        <f t="shared" si="1263"/>
        <v>1</v>
      </c>
      <c r="G3810">
        <f t="shared" si="1264"/>
        <v>0</v>
      </c>
      <c r="H3810" s="4">
        <v>3.75</v>
      </c>
      <c r="I3810" s="4">
        <v>1.3076923076923099</v>
      </c>
      <c r="L3810" s="18">
        <f t="shared" si="1265"/>
        <v>20</v>
      </c>
      <c r="M3810" s="18">
        <f t="shared" si="1266"/>
        <v>75</v>
      </c>
      <c r="N3810" s="18" t="e">
        <f t="shared" si="1267"/>
        <v>#DIV/0!</v>
      </c>
      <c r="O3810" s="18" t="e">
        <f t="shared" si="1268"/>
        <v>#DIV/0!</v>
      </c>
      <c r="P3810" s="4">
        <f t="shared" si="1269"/>
        <v>200812</v>
      </c>
      <c r="Q3810" s="23">
        <f t="shared" si="1270"/>
        <v>3.75</v>
      </c>
      <c r="R3810" s="23">
        <f t="shared" si="1271"/>
        <v>-3.6136363636363402</v>
      </c>
      <c r="S3810" s="22">
        <f t="shared" si="1272"/>
        <v>0.13636363636365978</v>
      </c>
      <c r="T3810" s="5">
        <f t="shared" si="1273"/>
        <v>0.34871794871794931</v>
      </c>
      <c r="W3810" s="5">
        <f t="shared" si="1274"/>
        <v>2.75</v>
      </c>
      <c r="X3810" s="4">
        <f t="shared" si="1275"/>
        <v>-1</v>
      </c>
      <c r="AE3810" s="4" t="e">
        <f t="shared" si="1276"/>
        <v>#DIV/0!</v>
      </c>
    </row>
    <row r="3811" spans="1:31" x14ac:dyDescent="0.25">
      <c r="A3811" s="9">
        <v>39803</v>
      </c>
      <c r="B3811" s="1" t="s">
        <v>34</v>
      </c>
      <c r="C3811" s="1" t="s">
        <v>40</v>
      </c>
      <c r="D3811" s="1">
        <v>34</v>
      </c>
      <c r="E3811" s="1">
        <v>28</v>
      </c>
      <c r="F3811">
        <f t="shared" si="1263"/>
        <v>1</v>
      </c>
      <c r="G3811">
        <f t="shared" si="1264"/>
        <v>0</v>
      </c>
      <c r="H3811" s="4">
        <v>1.46511627906977</v>
      </c>
      <c r="I3811" s="4">
        <v>2.85</v>
      </c>
      <c r="L3811" s="18">
        <f t="shared" si="1265"/>
        <v>60</v>
      </c>
      <c r="M3811" s="18">
        <f t="shared" si="1266"/>
        <v>35</v>
      </c>
      <c r="N3811" s="18" t="e">
        <f t="shared" si="1267"/>
        <v>#DIV/0!</v>
      </c>
      <c r="O3811" s="18" t="e">
        <f t="shared" si="1268"/>
        <v>#DIV/0!</v>
      </c>
      <c r="P3811" s="4">
        <f t="shared" si="1269"/>
        <v>200812</v>
      </c>
      <c r="Q3811" s="23">
        <f t="shared" si="1270"/>
        <v>1.46511627906977</v>
      </c>
      <c r="R3811" s="23">
        <f t="shared" si="1271"/>
        <v>-2.6905405405405283</v>
      </c>
      <c r="S3811" s="22">
        <f t="shared" si="1272"/>
        <v>-1.2254242614707582</v>
      </c>
      <c r="T3811" s="5">
        <f t="shared" si="1273"/>
        <v>1.9452380952380919</v>
      </c>
      <c r="W3811" s="5">
        <f t="shared" si="1274"/>
        <v>0.46511627906977004</v>
      </c>
      <c r="X3811" s="4">
        <f t="shared" si="1275"/>
        <v>-1</v>
      </c>
      <c r="AE3811" s="4" t="e">
        <f t="shared" si="1276"/>
        <v>#DIV/0!</v>
      </c>
    </row>
    <row r="3812" spans="1:31" x14ac:dyDescent="0.25">
      <c r="A3812" s="9">
        <v>39803</v>
      </c>
      <c r="B3812" s="1" t="s">
        <v>52</v>
      </c>
      <c r="C3812" s="1" t="s">
        <v>63</v>
      </c>
      <c r="D3812" s="1">
        <v>47</v>
      </c>
      <c r="E3812" s="1">
        <v>7</v>
      </c>
      <c r="F3812">
        <f t="shared" si="1263"/>
        <v>1</v>
      </c>
      <c r="G3812">
        <f t="shared" si="1264"/>
        <v>0</v>
      </c>
      <c r="H3812" s="4">
        <v>1.32258064516129</v>
      </c>
      <c r="I3812" s="4">
        <v>3.6</v>
      </c>
      <c r="L3812" s="18">
        <f t="shared" si="1265"/>
        <v>70</v>
      </c>
      <c r="M3812" s="18">
        <f t="shared" si="1266"/>
        <v>25</v>
      </c>
      <c r="N3812" s="18" t="e">
        <f t="shared" si="1267"/>
        <v>#DIV/0!</v>
      </c>
      <c r="O3812" s="18" t="e">
        <f t="shared" si="1268"/>
        <v>#DIV/0!</v>
      </c>
      <c r="P3812" s="4">
        <f t="shared" si="1269"/>
        <v>200812</v>
      </c>
      <c r="Q3812" s="23">
        <f t="shared" si="1270"/>
        <v>1.32258064516129</v>
      </c>
      <c r="R3812" s="23">
        <f t="shared" si="1271"/>
        <v>-3.4846153846153873</v>
      </c>
      <c r="S3812" s="22">
        <f t="shared" si="1272"/>
        <v>-2.1620347394540973</v>
      </c>
      <c r="T3812" s="5">
        <f t="shared" si="1273"/>
        <v>2.7219512195121958</v>
      </c>
      <c r="W3812" s="5">
        <f t="shared" si="1274"/>
        <v>0.32258064516129004</v>
      </c>
      <c r="X3812" s="4">
        <f t="shared" si="1275"/>
        <v>-1</v>
      </c>
      <c r="AE3812" s="4" t="e">
        <f t="shared" si="1276"/>
        <v>#DIV/0!</v>
      </c>
    </row>
    <row r="3813" spans="1:31" x14ac:dyDescent="0.25">
      <c r="A3813" s="9">
        <v>39803</v>
      </c>
      <c r="B3813" s="1" t="s">
        <v>60</v>
      </c>
      <c r="C3813" s="1" t="s">
        <v>41</v>
      </c>
      <c r="D3813" s="1">
        <v>17</v>
      </c>
      <c r="E3813" s="1">
        <v>24</v>
      </c>
      <c r="F3813">
        <f t="shared" si="1263"/>
        <v>0</v>
      </c>
      <c r="G3813">
        <f t="shared" si="1264"/>
        <v>1</v>
      </c>
      <c r="H3813" s="4">
        <v>1.5882352941176499</v>
      </c>
      <c r="I3813" s="4">
        <v>2.5</v>
      </c>
      <c r="L3813" s="18">
        <f t="shared" si="1265"/>
        <v>60</v>
      </c>
      <c r="M3813" s="18">
        <f t="shared" si="1266"/>
        <v>40</v>
      </c>
      <c r="N3813" s="18" t="e">
        <f t="shared" si="1267"/>
        <v>#DIV/0!</v>
      </c>
      <c r="O3813" s="18" t="e">
        <f t="shared" si="1268"/>
        <v>#DIV/0!</v>
      </c>
      <c r="P3813" s="4">
        <f t="shared" si="1269"/>
        <v>200812</v>
      </c>
      <c r="Q3813" s="23">
        <f t="shared" si="1270"/>
        <v>0.6352941176470599</v>
      </c>
      <c r="R3813" s="23">
        <f t="shared" si="1271"/>
        <v>-2.3666666666666587</v>
      </c>
      <c r="S3813" s="22">
        <f t="shared" si="1272"/>
        <v>-1.7313725490195988</v>
      </c>
      <c r="T3813" s="5">
        <f t="shared" si="1273"/>
        <v>1.5740740740740713</v>
      </c>
      <c r="W3813" s="5">
        <f t="shared" si="1274"/>
        <v>-1</v>
      </c>
      <c r="X3813" s="4">
        <f t="shared" si="1275"/>
        <v>-1</v>
      </c>
      <c r="AE3813" s="4" t="e">
        <f t="shared" si="1276"/>
        <v>#DIV/0!</v>
      </c>
    </row>
    <row r="3814" spans="1:31" x14ac:dyDescent="0.25">
      <c r="A3814" s="9">
        <v>39803</v>
      </c>
      <c r="B3814" s="1" t="s">
        <v>49</v>
      </c>
      <c r="C3814" s="1" t="s">
        <v>51</v>
      </c>
      <c r="D3814" s="1">
        <v>31</v>
      </c>
      <c r="E3814" s="1">
        <v>38</v>
      </c>
      <c r="F3814">
        <f t="shared" si="1263"/>
        <v>0</v>
      </c>
      <c r="G3814">
        <f t="shared" si="1264"/>
        <v>1</v>
      </c>
      <c r="H3814" s="4">
        <v>2.6</v>
      </c>
      <c r="I3814" s="4">
        <v>1.5263157894736801</v>
      </c>
      <c r="L3814" s="18">
        <f t="shared" si="1265"/>
        <v>30</v>
      </c>
      <c r="M3814" s="18">
        <f t="shared" si="1266"/>
        <v>65</v>
      </c>
      <c r="N3814" s="18" t="e">
        <f t="shared" si="1267"/>
        <v>#DIV/0!</v>
      </c>
      <c r="O3814" s="18" t="e">
        <f t="shared" si="1268"/>
        <v>#DIV/0!</v>
      </c>
      <c r="P3814" s="4">
        <f t="shared" si="1269"/>
        <v>200812</v>
      </c>
      <c r="Q3814" s="23">
        <f t="shared" si="1270"/>
        <v>1.7034482758620737</v>
      </c>
      <c r="R3814" s="23">
        <f t="shared" si="1271"/>
        <v>-2.525000000000015</v>
      </c>
      <c r="S3814" s="22">
        <f t="shared" si="1272"/>
        <v>-0.82155172413794131</v>
      </c>
      <c r="T3814" s="5">
        <f t="shared" si="1273"/>
        <v>0.5870445344129539</v>
      </c>
      <c r="W3814" s="5">
        <f t="shared" si="1274"/>
        <v>-1</v>
      </c>
      <c r="X3814" s="4">
        <f t="shared" si="1275"/>
        <v>-1</v>
      </c>
      <c r="AE3814" s="4" t="e">
        <f t="shared" si="1276"/>
        <v>#DIV/0!</v>
      </c>
    </row>
    <row r="3815" spans="1:31" x14ac:dyDescent="0.25">
      <c r="A3815" s="9">
        <v>39803</v>
      </c>
      <c r="B3815" s="1" t="s">
        <v>33</v>
      </c>
      <c r="C3815" s="1" t="s">
        <v>42</v>
      </c>
      <c r="D3815" s="1">
        <v>7</v>
      </c>
      <c r="E3815" s="1">
        <v>42</v>
      </c>
      <c r="F3815">
        <f t="shared" si="1263"/>
        <v>0</v>
      </c>
      <c r="G3815">
        <f t="shared" si="1264"/>
        <v>1</v>
      </c>
      <c r="H3815" s="4">
        <v>3.6</v>
      </c>
      <c r="I3815" s="4">
        <v>1.32258064516129</v>
      </c>
      <c r="L3815" s="18">
        <f t="shared" si="1265"/>
        <v>20</v>
      </c>
      <c r="M3815" s="18">
        <f t="shared" si="1266"/>
        <v>75</v>
      </c>
      <c r="N3815" s="18" t="e">
        <f t="shared" si="1267"/>
        <v>#DIV/0!</v>
      </c>
      <c r="O3815" s="18" t="e">
        <f t="shared" si="1268"/>
        <v>#DIV/0!</v>
      </c>
      <c r="P3815" s="4">
        <f t="shared" si="1269"/>
        <v>200812</v>
      </c>
      <c r="Q3815" s="23">
        <f t="shared" si="1270"/>
        <v>2.7219512195121958</v>
      </c>
      <c r="R3815" s="23">
        <f t="shared" si="1271"/>
        <v>-3.4846153846153873</v>
      </c>
      <c r="S3815" s="22">
        <f t="shared" si="1272"/>
        <v>-0.76266416510319157</v>
      </c>
      <c r="T3815" s="5">
        <f t="shared" si="1273"/>
        <v>0.36738351254480278</v>
      </c>
      <c r="W3815" s="5">
        <f t="shared" si="1274"/>
        <v>-1</v>
      </c>
      <c r="X3815" s="4">
        <f t="shared" si="1275"/>
        <v>-1</v>
      </c>
      <c r="AE3815" s="4" t="e">
        <f t="shared" si="1276"/>
        <v>#DIV/0!</v>
      </c>
    </row>
    <row r="3816" spans="1:31" x14ac:dyDescent="0.25">
      <c r="A3816" s="9">
        <v>39803</v>
      </c>
      <c r="B3816" s="1" t="s">
        <v>35</v>
      </c>
      <c r="C3816" s="1" t="s">
        <v>46</v>
      </c>
      <c r="D3816" s="1">
        <v>23</v>
      </c>
      <c r="E3816" s="1">
        <v>30</v>
      </c>
      <c r="F3816">
        <f t="shared" si="1263"/>
        <v>0</v>
      </c>
      <c r="G3816">
        <f t="shared" si="1264"/>
        <v>1</v>
      </c>
      <c r="H3816" s="4">
        <v>1.36363636363636</v>
      </c>
      <c r="I3816" s="4">
        <v>3.35</v>
      </c>
      <c r="L3816" s="18">
        <f t="shared" si="1265"/>
        <v>70</v>
      </c>
      <c r="M3816" s="18">
        <f t="shared" si="1266"/>
        <v>25</v>
      </c>
      <c r="N3816" s="18" t="e">
        <f t="shared" si="1267"/>
        <v>#DIV/0!</v>
      </c>
      <c r="O3816" s="18" t="e">
        <f t="shared" si="1268"/>
        <v>#DIV/0!</v>
      </c>
      <c r="P3816" s="4">
        <f t="shared" si="1269"/>
        <v>200812</v>
      </c>
      <c r="Q3816" s="23">
        <f t="shared" si="1270"/>
        <v>0.40705563093622688</v>
      </c>
      <c r="R3816" s="23">
        <f t="shared" si="1271"/>
        <v>-3.1755319148936447</v>
      </c>
      <c r="S3816" s="22">
        <f t="shared" si="1272"/>
        <v>-2.7684762839574177</v>
      </c>
      <c r="T3816" s="5">
        <f t="shared" si="1273"/>
        <v>2.4566666666666732</v>
      </c>
      <c r="W3816" s="5">
        <f t="shared" si="1274"/>
        <v>-1</v>
      </c>
      <c r="X3816" s="4">
        <f t="shared" si="1275"/>
        <v>-1</v>
      </c>
      <c r="AE3816" s="4" t="e">
        <f t="shared" si="1276"/>
        <v>#DIV/0!</v>
      </c>
    </row>
    <row r="3817" spans="1:31" x14ac:dyDescent="0.25">
      <c r="A3817" s="9">
        <v>39803</v>
      </c>
      <c r="B3817" s="1" t="s">
        <v>58</v>
      </c>
      <c r="C3817" s="1" t="s">
        <v>44</v>
      </c>
      <c r="D3817" s="1">
        <v>0</v>
      </c>
      <c r="E3817" s="1">
        <v>14</v>
      </c>
      <c r="F3817">
        <f t="shared" si="1263"/>
        <v>0</v>
      </c>
      <c r="G3817">
        <f t="shared" si="1264"/>
        <v>1</v>
      </c>
      <c r="H3817" s="4">
        <v>1.71428571428571</v>
      </c>
      <c r="I3817" s="4">
        <v>2.2000000000000002</v>
      </c>
      <c r="L3817" s="18">
        <f t="shared" si="1265"/>
        <v>50</v>
      </c>
      <c r="M3817" s="18">
        <f t="shared" si="1266"/>
        <v>45</v>
      </c>
      <c r="N3817" s="18" t="e">
        <f t="shared" si="1267"/>
        <v>#DIV/0!</v>
      </c>
      <c r="O3817" s="18" t="e">
        <f t="shared" si="1268"/>
        <v>#DIV/0!</v>
      </c>
      <c r="P3817" s="4">
        <f t="shared" si="1269"/>
        <v>200812</v>
      </c>
      <c r="Q3817" s="23">
        <f t="shared" si="1270"/>
        <v>0.77922077922077715</v>
      </c>
      <c r="R3817" s="23">
        <f t="shared" si="1271"/>
        <v>-2.2333333333333414</v>
      </c>
      <c r="S3817" s="22">
        <f t="shared" si="1272"/>
        <v>-1.4541125541125641</v>
      </c>
      <c r="T3817" s="5">
        <f t="shared" si="1273"/>
        <v>1.2833333333333368</v>
      </c>
      <c r="W3817" s="5">
        <f t="shared" si="1274"/>
        <v>-1</v>
      </c>
      <c r="X3817" s="4">
        <f t="shared" si="1275"/>
        <v>-1</v>
      </c>
      <c r="AE3817" s="4" t="e">
        <f t="shared" si="1276"/>
        <v>#DIV/0!</v>
      </c>
    </row>
    <row r="3818" spans="1:31" x14ac:dyDescent="0.25">
      <c r="A3818" s="9">
        <v>39802</v>
      </c>
      <c r="B3818" s="1" t="s">
        <v>37</v>
      </c>
      <c r="C3818" s="1" t="s">
        <v>43</v>
      </c>
      <c r="D3818" s="1">
        <v>24</v>
      </c>
      <c r="E3818" s="1">
        <v>33</v>
      </c>
      <c r="F3818">
        <f t="shared" si="1263"/>
        <v>0</v>
      </c>
      <c r="G3818">
        <f t="shared" si="1264"/>
        <v>1</v>
      </c>
      <c r="H3818" s="4">
        <v>1.40816326530612</v>
      </c>
      <c r="I3818" s="4">
        <v>3.05</v>
      </c>
      <c r="L3818" s="18">
        <f t="shared" si="1265"/>
        <v>70</v>
      </c>
      <c r="M3818" s="18">
        <f t="shared" si="1266"/>
        <v>30</v>
      </c>
      <c r="N3818" s="18" t="e">
        <f t="shared" si="1267"/>
        <v>#DIV/0!</v>
      </c>
      <c r="O3818" s="18" t="e">
        <f t="shared" si="1268"/>
        <v>#DIV/0!</v>
      </c>
      <c r="P3818" s="4">
        <f t="shared" si="1269"/>
        <v>200812</v>
      </c>
      <c r="Q3818" s="23">
        <f t="shared" si="1270"/>
        <v>0.46169287387085906</v>
      </c>
      <c r="R3818" s="23">
        <f t="shared" si="1271"/>
        <v>-2.9378048780487949</v>
      </c>
      <c r="S3818" s="22">
        <f t="shared" si="1272"/>
        <v>-2.4761120041779359</v>
      </c>
      <c r="T3818" s="5">
        <f t="shared" si="1273"/>
        <v>2.1659420289855107</v>
      </c>
      <c r="W3818" s="5">
        <f t="shared" si="1274"/>
        <v>-1</v>
      </c>
      <c r="X3818" s="4">
        <f t="shared" si="1275"/>
        <v>-1</v>
      </c>
      <c r="AE3818" s="4" t="e">
        <f t="shared" si="1276"/>
        <v>#DIV/0!</v>
      </c>
    </row>
    <row r="3819" spans="1:31" x14ac:dyDescent="0.25">
      <c r="A3819" s="9">
        <v>39800</v>
      </c>
      <c r="B3819" s="1" t="s">
        <v>56</v>
      </c>
      <c r="C3819" s="1" t="s">
        <v>36</v>
      </c>
      <c r="D3819" s="1">
        <v>24</v>
      </c>
      <c r="E3819" s="1">
        <v>31</v>
      </c>
      <c r="F3819">
        <f t="shared" si="1263"/>
        <v>0</v>
      </c>
      <c r="G3819">
        <f t="shared" si="1264"/>
        <v>1</v>
      </c>
      <c r="H3819" s="4">
        <v>3.2</v>
      </c>
      <c r="I3819" s="4">
        <v>1.3846153846153799</v>
      </c>
      <c r="L3819" s="18">
        <f t="shared" si="1265"/>
        <v>30</v>
      </c>
      <c r="M3819" s="18">
        <f t="shared" si="1266"/>
        <v>70</v>
      </c>
      <c r="N3819" s="18" t="e">
        <f t="shared" si="1267"/>
        <v>#DIV/0!</v>
      </c>
      <c r="O3819" s="18" t="e">
        <f t="shared" si="1268"/>
        <v>#DIV/0!</v>
      </c>
      <c r="P3819" s="4">
        <f t="shared" si="1269"/>
        <v>200812</v>
      </c>
      <c r="Q3819" s="23">
        <f t="shared" si="1270"/>
        <v>2.3111111111111189</v>
      </c>
      <c r="R3819" s="23">
        <f t="shared" si="1271"/>
        <v>-3.0545454545454862</v>
      </c>
      <c r="S3819" s="22">
        <f t="shared" si="1272"/>
        <v>-0.74343434343436732</v>
      </c>
      <c r="T3819" s="5">
        <f t="shared" si="1273"/>
        <v>0.43269230769230621</v>
      </c>
      <c r="W3819" s="5">
        <f t="shared" si="1274"/>
        <v>-1</v>
      </c>
      <c r="X3819" s="4">
        <f t="shared" si="1275"/>
        <v>-1</v>
      </c>
      <c r="AE3819" s="4" t="e">
        <f t="shared" si="1276"/>
        <v>#DIV/0!</v>
      </c>
    </row>
    <row r="3820" spans="1:31" x14ac:dyDescent="0.25">
      <c r="A3820" s="9">
        <v>39797</v>
      </c>
      <c r="B3820" s="1" t="s">
        <v>55</v>
      </c>
      <c r="C3820" s="1" t="s">
        <v>58</v>
      </c>
      <c r="D3820" s="1">
        <v>30</v>
      </c>
      <c r="E3820" s="1">
        <v>10</v>
      </c>
      <c r="F3820">
        <f t="shared" si="1263"/>
        <v>1</v>
      </c>
      <c r="G3820">
        <f t="shared" si="1264"/>
        <v>0</v>
      </c>
      <c r="H3820" s="4">
        <v>1.0833333333333299</v>
      </c>
      <c r="I3820" s="4">
        <v>9</v>
      </c>
      <c r="L3820" s="18">
        <f t="shared" si="1265"/>
        <v>90</v>
      </c>
      <c r="M3820" s="18">
        <f t="shared" si="1266"/>
        <v>10</v>
      </c>
      <c r="N3820" s="18" t="e">
        <f t="shared" si="1267"/>
        <v>#DIV/0!</v>
      </c>
      <c r="O3820" s="18" t="e">
        <f t="shared" si="1268"/>
        <v>#DIV/0!</v>
      </c>
      <c r="P3820" s="4">
        <f t="shared" si="1269"/>
        <v>200812</v>
      </c>
      <c r="Q3820" s="23">
        <f t="shared" si="1270"/>
        <v>1.0833333333333299</v>
      </c>
      <c r="R3820" s="23">
        <f t="shared" si="1271"/>
        <v>-12.12500000000049</v>
      </c>
      <c r="S3820" s="22">
        <f t="shared" si="1272"/>
        <v>-11.04166666666716</v>
      </c>
      <c r="T3820" s="5">
        <f t="shared" si="1273"/>
        <v>8.3076923076923332</v>
      </c>
      <c r="W3820" s="5">
        <f t="shared" si="1274"/>
        <v>8.3333333333329929E-2</v>
      </c>
      <c r="X3820" s="4">
        <f t="shared" si="1275"/>
        <v>-1</v>
      </c>
      <c r="AE3820" s="4" t="e">
        <f t="shared" si="1276"/>
        <v>#DIV/0!</v>
      </c>
    </row>
    <row r="3821" spans="1:31" x14ac:dyDescent="0.25">
      <c r="A3821" s="9">
        <v>39796</v>
      </c>
      <c r="B3821" s="1" t="s">
        <v>59</v>
      </c>
      <c r="C3821" s="1" t="s">
        <v>61</v>
      </c>
      <c r="D3821" s="1">
        <v>20</v>
      </c>
      <c r="E3821" s="1">
        <v>23</v>
      </c>
      <c r="F3821">
        <f t="shared" si="1263"/>
        <v>0</v>
      </c>
      <c r="G3821">
        <f t="shared" si="1264"/>
        <v>1</v>
      </c>
      <c r="H3821" s="4">
        <v>2.1</v>
      </c>
      <c r="I3821" s="4">
        <v>1.7692307692307701</v>
      </c>
      <c r="L3821" s="18">
        <f t="shared" si="1265"/>
        <v>40</v>
      </c>
      <c r="M3821" s="18">
        <f t="shared" si="1266"/>
        <v>55</v>
      </c>
      <c r="N3821" s="18" t="e">
        <f t="shared" si="1267"/>
        <v>#DIV/0!</v>
      </c>
      <c r="O3821" s="18" t="e">
        <f t="shared" si="1268"/>
        <v>#DIV/0!</v>
      </c>
      <c r="P3821" s="4">
        <f t="shared" si="1269"/>
        <v>200812</v>
      </c>
      <c r="Q3821" s="23">
        <f t="shared" si="1270"/>
        <v>1.18695652173913</v>
      </c>
      <c r="R3821" s="23">
        <f t="shared" si="1271"/>
        <v>-2.2090909090909077</v>
      </c>
      <c r="S3821" s="22">
        <f t="shared" si="1272"/>
        <v>-1.0221343873517776</v>
      </c>
      <c r="T3821" s="5">
        <f t="shared" si="1273"/>
        <v>0.84249084249084283</v>
      </c>
      <c r="W3821" s="5">
        <f t="shared" si="1274"/>
        <v>-1</v>
      </c>
      <c r="X3821" s="4">
        <f t="shared" si="1275"/>
        <v>-1</v>
      </c>
      <c r="AE3821" s="4" t="e">
        <f t="shared" si="1276"/>
        <v>#DIV/0!</v>
      </c>
    </row>
    <row r="3822" spans="1:31" x14ac:dyDescent="0.25">
      <c r="A3822" s="9">
        <v>39796</v>
      </c>
      <c r="B3822" s="1" t="s">
        <v>54</v>
      </c>
      <c r="C3822" s="1" t="s">
        <v>52</v>
      </c>
      <c r="D3822" s="1">
        <v>26</v>
      </c>
      <c r="E3822" s="1">
        <v>49</v>
      </c>
      <c r="F3822">
        <f t="shared" si="1263"/>
        <v>0</v>
      </c>
      <c r="G3822">
        <f t="shared" si="1264"/>
        <v>1</v>
      </c>
      <c r="H3822" s="4">
        <v>3.45</v>
      </c>
      <c r="I3822" s="4">
        <v>1.3389830508474601</v>
      </c>
      <c r="L3822" s="18">
        <f t="shared" si="1265"/>
        <v>20</v>
      </c>
      <c r="M3822" s="18">
        <f t="shared" si="1266"/>
        <v>70</v>
      </c>
      <c r="N3822" s="18" t="e">
        <f t="shared" si="1267"/>
        <v>#DIV/0!</v>
      </c>
      <c r="O3822" s="18" t="e">
        <f t="shared" si="1268"/>
        <v>#DIV/0!</v>
      </c>
      <c r="P3822" s="4">
        <f t="shared" si="1269"/>
        <v>200812</v>
      </c>
      <c r="Q3822" s="23">
        <f t="shared" si="1270"/>
        <v>2.5765822784810082</v>
      </c>
      <c r="R3822" s="23">
        <f t="shared" si="1271"/>
        <v>-3.3581632653061013</v>
      </c>
      <c r="S3822" s="22">
        <f t="shared" si="1272"/>
        <v>-0.78158098682509314</v>
      </c>
      <c r="T3822" s="5">
        <f t="shared" si="1273"/>
        <v>0.38811102923114782</v>
      </c>
      <c r="W3822" s="5">
        <f t="shared" si="1274"/>
        <v>-1</v>
      </c>
      <c r="X3822" s="4">
        <f t="shared" si="1275"/>
        <v>-1</v>
      </c>
      <c r="AE3822" s="4" t="e">
        <f t="shared" si="1276"/>
        <v>#DIV/0!</v>
      </c>
    </row>
    <row r="3823" spans="1:31" x14ac:dyDescent="0.25">
      <c r="A3823" s="9">
        <v>39796</v>
      </c>
      <c r="B3823" s="1" t="s">
        <v>53</v>
      </c>
      <c r="C3823" s="1" t="s">
        <v>46</v>
      </c>
      <c r="D3823" s="1">
        <v>31</v>
      </c>
      <c r="E3823" s="1">
        <v>27</v>
      </c>
      <c r="F3823">
        <f t="shared" si="1263"/>
        <v>1</v>
      </c>
      <c r="G3823">
        <f t="shared" si="1264"/>
        <v>0</v>
      </c>
      <c r="H3823" s="4">
        <v>1.2777777777777799</v>
      </c>
      <c r="I3823" s="4">
        <v>4</v>
      </c>
      <c r="L3823" s="18">
        <f t="shared" si="1265"/>
        <v>70</v>
      </c>
      <c r="M3823" s="18">
        <f t="shared" si="1266"/>
        <v>25</v>
      </c>
      <c r="N3823" s="18" t="e">
        <f t="shared" si="1267"/>
        <v>#DIV/0!</v>
      </c>
      <c r="O3823" s="18" t="e">
        <f t="shared" si="1268"/>
        <v>#DIV/0!</v>
      </c>
      <c r="P3823" s="4">
        <f t="shared" si="1269"/>
        <v>200812</v>
      </c>
      <c r="Q3823" s="23">
        <f t="shared" si="1270"/>
        <v>1.2777777777777799</v>
      </c>
      <c r="R3823" s="23">
        <f t="shared" si="1271"/>
        <v>-3.933333333333306</v>
      </c>
      <c r="S3823" s="22">
        <f t="shared" si="1272"/>
        <v>-2.6555555555555261</v>
      </c>
      <c r="T3823" s="5">
        <f t="shared" si="1273"/>
        <v>3.1304347826086905</v>
      </c>
      <c r="W3823" s="5">
        <f t="shared" si="1274"/>
        <v>0.2777777777777799</v>
      </c>
      <c r="X3823" s="4">
        <f t="shared" si="1275"/>
        <v>-1</v>
      </c>
      <c r="AE3823" s="4" t="e">
        <f t="shared" si="1276"/>
        <v>#DIV/0!</v>
      </c>
    </row>
    <row r="3824" spans="1:31" x14ac:dyDescent="0.25">
      <c r="A3824" s="9">
        <v>39796</v>
      </c>
      <c r="B3824" s="1" t="s">
        <v>51</v>
      </c>
      <c r="C3824" s="1" t="s">
        <v>38</v>
      </c>
      <c r="D3824" s="1">
        <v>14</v>
      </c>
      <c r="E3824" s="1">
        <v>9</v>
      </c>
      <c r="F3824">
        <f t="shared" si="1263"/>
        <v>1</v>
      </c>
      <c r="G3824">
        <f t="shared" si="1264"/>
        <v>0</v>
      </c>
      <c r="H3824" s="4">
        <v>1.4</v>
      </c>
      <c r="I3824" s="4">
        <v>3.1</v>
      </c>
      <c r="L3824" s="18">
        <f t="shared" si="1265"/>
        <v>70</v>
      </c>
      <c r="M3824" s="18">
        <f t="shared" si="1266"/>
        <v>30</v>
      </c>
      <c r="N3824" s="18" t="e">
        <f t="shared" si="1267"/>
        <v>#DIV/0!</v>
      </c>
      <c r="O3824" s="18" t="e">
        <f t="shared" si="1268"/>
        <v>#DIV/0!</v>
      </c>
      <c r="P3824" s="4">
        <f t="shared" si="1269"/>
        <v>200812</v>
      </c>
      <c r="Q3824" s="23">
        <f t="shared" si="1270"/>
        <v>1.4</v>
      </c>
      <c r="R3824" s="23">
        <f t="shared" si="1271"/>
        <v>-2.9761904761904767</v>
      </c>
      <c r="S3824" s="22">
        <f t="shared" si="1272"/>
        <v>-1.5761904761904768</v>
      </c>
      <c r="T3824" s="5">
        <f t="shared" si="1273"/>
        <v>2.2142857142857144</v>
      </c>
      <c r="W3824" s="5">
        <f t="shared" si="1274"/>
        <v>0.39999999999999991</v>
      </c>
      <c r="X3824" s="4">
        <f t="shared" si="1275"/>
        <v>-1</v>
      </c>
      <c r="AE3824" s="4" t="e">
        <f t="shared" si="1276"/>
        <v>#DIV/0!</v>
      </c>
    </row>
    <row r="3825" spans="1:31" x14ac:dyDescent="0.25">
      <c r="A3825" s="9">
        <v>39796</v>
      </c>
      <c r="B3825" s="1" t="s">
        <v>49</v>
      </c>
      <c r="C3825" s="1" t="s">
        <v>64</v>
      </c>
      <c r="D3825" s="1">
        <v>21</v>
      </c>
      <c r="E3825" s="1">
        <v>22</v>
      </c>
      <c r="F3825">
        <f t="shared" si="1263"/>
        <v>0</v>
      </c>
      <c r="G3825">
        <f t="shared" si="1264"/>
        <v>1</v>
      </c>
      <c r="H3825" s="4">
        <v>3.1</v>
      </c>
      <c r="I3825" s="4">
        <v>1.4</v>
      </c>
      <c r="L3825" s="18">
        <f t="shared" si="1265"/>
        <v>30</v>
      </c>
      <c r="M3825" s="18">
        <f t="shared" si="1266"/>
        <v>70</v>
      </c>
      <c r="N3825" s="18" t="e">
        <f t="shared" si="1267"/>
        <v>#DIV/0!</v>
      </c>
      <c r="O3825" s="18" t="e">
        <f t="shared" si="1268"/>
        <v>#DIV/0!</v>
      </c>
      <c r="P3825" s="4">
        <f t="shared" si="1269"/>
        <v>200812</v>
      </c>
      <c r="Q3825" s="23">
        <f t="shared" si="1270"/>
        <v>2.2142857142857144</v>
      </c>
      <c r="R3825" s="23">
        <f t="shared" si="1271"/>
        <v>-2.9761904761904767</v>
      </c>
      <c r="S3825" s="22">
        <f t="shared" si="1272"/>
        <v>-0.76190476190476231</v>
      </c>
      <c r="T3825" s="5">
        <f t="shared" si="1273"/>
        <v>0.45161290322580638</v>
      </c>
      <c r="W3825" s="5">
        <f t="shared" si="1274"/>
        <v>-1</v>
      </c>
      <c r="X3825" s="4">
        <f t="shared" si="1275"/>
        <v>-1</v>
      </c>
      <c r="AE3825" s="4" t="e">
        <f t="shared" si="1276"/>
        <v>#DIV/0!</v>
      </c>
    </row>
    <row r="3826" spans="1:31" x14ac:dyDescent="0.25">
      <c r="A3826" s="9">
        <v>39796</v>
      </c>
      <c r="B3826" s="1" t="s">
        <v>56</v>
      </c>
      <c r="C3826" s="1" t="s">
        <v>62</v>
      </c>
      <c r="D3826" s="1">
        <v>20</v>
      </c>
      <c r="E3826" s="1">
        <v>16</v>
      </c>
      <c r="F3826">
        <f t="shared" si="1263"/>
        <v>1</v>
      </c>
      <c r="G3826">
        <f t="shared" si="1264"/>
        <v>0</v>
      </c>
      <c r="H3826" s="4">
        <v>2.2999999999999998</v>
      </c>
      <c r="I3826" s="4">
        <v>1.6666666666666701</v>
      </c>
      <c r="L3826" s="18">
        <f t="shared" si="1265"/>
        <v>40</v>
      </c>
      <c r="M3826" s="18">
        <f t="shared" si="1266"/>
        <v>60</v>
      </c>
      <c r="N3826" s="18" t="e">
        <f t="shared" si="1267"/>
        <v>#DIV/0!</v>
      </c>
      <c r="O3826" s="18" t="e">
        <f t="shared" si="1268"/>
        <v>#DIV/0!</v>
      </c>
      <c r="P3826" s="4">
        <f t="shared" si="1269"/>
        <v>200812</v>
      </c>
      <c r="Q3826" s="23">
        <f t="shared" si="1270"/>
        <v>2.2999999999999998</v>
      </c>
      <c r="R3826" s="23">
        <f t="shared" si="1271"/>
        <v>-2.2692307692307621</v>
      </c>
      <c r="S3826" s="22">
        <f t="shared" si="1272"/>
        <v>3.0769230769237765E-2</v>
      </c>
      <c r="T3826" s="5">
        <f t="shared" si="1273"/>
        <v>0.72463768115942184</v>
      </c>
      <c r="W3826" s="5">
        <f t="shared" si="1274"/>
        <v>1.2999999999999998</v>
      </c>
      <c r="X3826" s="4">
        <f t="shared" si="1275"/>
        <v>-1</v>
      </c>
      <c r="AE3826" s="4" t="e">
        <f t="shared" si="1276"/>
        <v>#DIV/0!</v>
      </c>
    </row>
    <row r="3827" spans="1:31" x14ac:dyDescent="0.25">
      <c r="A3827" s="9">
        <v>39796</v>
      </c>
      <c r="B3827" s="1" t="s">
        <v>36</v>
      </c>
      <c r="C3827" s="1" t="s">
        <v>33</v>
      </c>
      <c r="D3827" s="1">
        <v>31</v>
      </c>
      <c r="E3827" s="1">
        <v>21</v>
      </c>
      <c r="F3827">
        <f t="shared" si="1263"/>
        <v>1</v>
      </c>
      <c r="G3827">
        <f t="shared" si="1264"/>
        <v>0</v>
      </c>
      <c r="H3827" s="4">
        <v>1.0588235294117601</v>
      </c>
      <c r="I3827" s="4">
        <v>13</v>
      </c>
      <c r="L3827" s="18">
        <f t="shared" si="1265"/>
        <v>90</v>
      </c>
      <c r="M3827" s="18">
        <f t="shared" si="1266"/>
        <v>5</v>
      </c>
      <c r="N3827" s="18" t="e">
        <f t="shared" si="1267"/>
        <v>#DIV/0!</v>
      </c>
      <c r="O3827" s="18" t="e">
        <f t="shared" si="1268"/>
        <v>#DIV/0!</v>
      </c>
      <c r="P3827" s="4">
        <f t="shared" si="1269"/>
        <v>200812</v>
      </c>
      <c r="Q3827" s="23">
        <f t="shared" si="1270"/>
        <v>1.0588235294117601</v>
      </c>
      <c r="R3827" s="23">
        <f t="shared" si="1271"/>
        <v>-17.083333333334675</v>
      </c>
      <c r="S3827" s="22">
        <f t="shared" si="1272"/>
        <v>-16.024509803922914</v>
      </c>
      <c r="T3827" s="5">
        <f t="shared" si="1273"/>
        <v>12.277777777777832</v>
      </c>
      <c r="W3827" s="5">
        <f t="shared" si="1274"/>
        <v>5.8823529411760056E-2</v>
      </c>
      <c r="X3827" s="4">
        <f t="shared" si="1275"/>
        <v>-1</v>
      </c>
      <c r="AE3827" s="4" t="e">
        <f t="shared" si="1276"/>
        <v>#DIV/0!</v>
      </c>
    </row>
    <row r="3828" spans="1:31" x14ac:dyDescent="0.25">
      <c r="A3828" s="9">
        <v>39796</v>
      </c>
      <c r="B3828" s="1" t="s">
        <v>47</v>
      </c>
      <c r="C3828" s="1" t="s">
        <v>50</v>
      </c>
      <c r="D3828" s="1">
        <v>13</v>
      </c>
      <c r="E3828" s="1">
        <v>12</v>
      </c>
      <c r="F3828">
        <f t="shared" si="1263"/>
        <v>1</v>
      </c>
      <c r="G3828">
        <f t="shared" si="1264"/>
        <v>0</v>
      </c>
      <c r="H3828" s="4">
        <v>2.4</v>
      </c>
      <c r="I3828" s="4">
        <v>1.625</v>
      </c>
      <c r="L3828" s="18">
        <f t="shared" si="1265"/>
        <v>40</v>
      </c>
      <c r="M3828" s="18">
        <f t="shared" si="1266"/>
        <v>60</v>
      </c>
      <c r="N3828" s="18" t="e">
        <f t="shared" si="1267"/>
        <v>#DIV/0!</v>
      </c>
      <c r="O3828" s="18" t="e">
        <f t="shared" si="1268"/>
        <v>#DIV/0!</v>
      </c>
      <c r="P3828" s="4">
        <f t="shared" si="1269"/>
        <v>200812</v>
      </c>
      <c r="Q3828" s="23">
        <f t="shared" si="1270"/>
        <v>2.4</v>
      </c>
      <c r="R3828" s="23">
        <f t="shared" si="1271"/>
        <v>-2.3142857142857145</v>
      </c>
      <c r="S3828" s="22">
        <f t="shared" si="1272"/>
        <v>8.571428571428541E-2</v>
      </c>
      <c r="T3828" s="5">
        <f t="shared" si="1273"/>
        <v>0.67708333333333337</v>
      </c>
      <c r="W3828" s="5">
        <f t="shared" si="1274"/>
        <v>1.4</v>
      </c>
      <c r="X3828" s="4">
        <f t="shared" si="1275"/>
        <v>-1</v>
      </c>
      <c r="AE3828" s="4" t="e">
        <f t="shared" si="1276"/>
        <v>#DIV/0!</v>
      </c>
    </row>
    <row r="3829" spans="1:31" x14ac:dyDescent="0.25">
      <c r="A3829" s="9">
        <v>39796</v>
      </c>
      <c r="B3829" s="1" t="s">
        <v>37</v>
      </c>
      <c r="C3829" s="1" t="s">
        <v>34</v>
      </c>
      <c r="D3829" s="1">
        <v>20</v>
      </c>
      <c r="E3829" s="1">
        <v>8</v>
      </c>
      <c r="F3829">
        <f t="shared" si="1263"/>
        <v>1</v>
      </c>
      <c r="G3829">
        <f t="shared" si="1264"/>
        <v>0</v>
      </c>
      <c r="H3829" s="4">
        <v>1.6451612903225801</v>
      </c>
      <c r="I3829" s="4">
        <v>2.35</v>
      </c>
      <c r="L3829" s="18">
        <f t="shared" si="1265"/>
        <v>60</v>
      </c>
      <c r="M3829" s="18">
        <f t="shared" si="1266"/>
        <v>40</v>
      </c>
      <c r="N3829" s="18" t="e">
        <f t="shared" si="1267"/>
        <v>#DIV/0!</v>
      </c>
      <c r="O3829" s="18" t="e">
        <f t="shared" si="1268"/>
        <v>#DIV/0!</v>
      </c>
      <c r="P3829" s="4">
        <f t="shared" si="1269"/>
        <v>200812</v>
      </c>
      <c r="Q3829" s="23">
        <f t="shared" si="1270"/>
        <v>1.6451612903225801</v>
      </c>
      <c r="R3829" s="23">
        <f t="shared" si="1271"/>
        <v>-2.2907407407407421</v>
      </c>
      <c r="S3829" s="22">
        <f t="shared" si="1272"/>
        <v>-0.645579450418162</v>
      </c>
      <c r="T3829" s="5">
        <f t="shared" si="1273"/>
        <v>1.4284313725490201</v>
      </c>
      <c r="W3829" s="5">
        <f t="shared" si="1274"/>
        <v>0.64516129032258007</v>
      </c>
      <c r="X3829" s="4">
        <f t="shared" si="1275"/>
        <v>-1</v>
      </c>
      <c r="AE3829" s="4" t="e">
        <f t="shared" si="1276"/>
        <v>#DIV/0!</v>
      </c>
    </row>
    <row r="3830" spans="1:31" x14ac:dyDescent="0.25">
      <c r="A3830" s="9">
        <v>39796</v>
      </c>
      <c r="B3830" s="1" t="s">
        <v>44</v>
      </c>
      <c r="C3830" s="1" t="s">
        <v>48</v>
      </c>
      <c r="D3830" s="1">
        <v>20</v>
      </c>
      <c r="E3830" s="1">
        <v>13</v>
      </c>
      <c r="F3830">
        <f t="shared" si="1263"/>
        <v>1</v>
      </c>
      <c r="G3830">
        <f t="shared" si="1264"/>
        <v>0</v>
      </c>
      <c r="H3830" s="4">
        <v>3.4</v>
      </c>
      <c r="I3830" s="4">
        <v>1.3448275862068999</v>
      </c>
      <c r="L3830" s="18">
        <f t="shared" si="1265"/>
        <v>20</v>
      </c>
      <c r="M3830" s="18">
        <f t="shared" si="1266"/>
        <v>70</v>
      </c>
      <c r="N3830" s="18" t="e">
        <f t="shared" si="1267"/>
        <v>#DIV/0!</v>
      </c>
      <c r="O3830" s="18" t="e">
        <f t="shared" si="1268"/>
        <v>#DIV/0!</v>
      </c>
      <c r="P3830" s="4">
        <f t="shared" si="1269"/>
        <v>200812</v>
      </c>
      <c r="Q3830" s="23">
        <f t="shared" si="1270"/>
        <v>3.4</v>
      </c>
      <c r="R3830" s="23">
        <f t="shared" si="1271"/>
        <v>-3.3166666666666385</v>
      </c>
      <c r="S3830" s="22">
        <f t="shared" si="1272"/>
        <v>8.3333333333361459E-2</v>
      </c>
      <c r="T3830" s="5">
        <f t="shared" si="1273"/>
        <v>0.39553752535497055</v>
      </c>
      <c r="W3830" s="5">
        <f t="shared" si="1274"/>
        <v>2.4</v>
      </c>
      <c r="X3830" s="4">
        <f t="shared" si="1275"/>
        <v>-1</v>
      </c>
      <c r="AE3830" s="4" t="e">
        <f t="shared" si="1276"/>
        <v>#DIV/0!</v>
      </c>
    </row>
    <row r="3831" spans="1:31" x14ac:dyDescent="0.25">
      <c r="A3831" s="9">
        <v>39796</v>
      </c>
      <c r="B3831" s="1" t="s">
        <v>40</v>
      </c>
      <c r="C3831" s="1" t="s">
        <v>35</v>
      </c>
      <c r="D3831" s="1">
        <v>30</v>
      </c>
      <c r="E3831" s="1">
        <v>10</v>
      </c>
      <c r="F3831">
        <f t="shared" si="1263"/>
        <v>1</v>
      </c>
      <c r="G3831">
        <f t="shared" si="1264"/>
        <v>0</v>
      </c>
      <c r="H3831" s="4">
        <v>1.28571428571429</v>
      </c>
      <c r="I3831" s="4">
        <v>3.8</v>
      </c>
      <c r="L3831" s="18">
        <f t="shared" si="1265"/>
        <v>70</v>
      </c>
      <c r="M3831" s="18">
        <f t="shared" si="1266"/>
        <v>25</v>
      </c>
      <c r="N3831" s="18" t="e">
        <f t="shared" si="1267"/>
        <v>#DIV/0!</v>
      </c>
      <c r="O3831" s="18" t="e">
        <f t="shared" si="1268"/>
        <v>#DIV/0!</v>
      </c>
      <c r="P3831" s="4">
        <f t="shared" si="1269"/>
        <v>200812</v>
      </c>
      <c r="Q3831" s="23">
        <f t="shared" si="1270"/>
        <v>1.28571428571429</v>
      </c>
      <c r="R3831" s="23">
        <f t="shared" si="1271"/>
        <v>-3.8571428571428044</v>
      </c>
      <c r="S3831" s="22">
        <f t="shared" si="1272"/>
        <v>-2.5714285714285143</v>
      </c>
      <c r="T3831" s="5">
        <f t="shared" si="1273"/>
        <v>2.9555555555555455</v>
      </c>
      <c r="W3831" s="5">
        <f t="shared" si="1274"/>
        <v>0.28571428571429003</v>
      </c>
      <c r="X3831" s="4">
        <f t="shared" si="1275"/>
        <v>-1</v>
      </c>
      <c r="AE3831" s="4" t="e">
        <f t="shared" si="1276"/>
        <v>#DIV/0!</v>
      </c>
    </row>
    <row r="3832" spans="1:31" x14ac:dyDescent="0.25">
      <c r="A3832" s="9">
        <v>39796</v>
      </c>
      <c r="B3832" s="1" t="s">
        <v>43</v>
      </c>
      <c r="C3832" s="1" t="s">
        <v>57</v>
      </c>
      <c r="D3832" s="1">
        <v>9</v>
      </c>
      <c r="E3832" s="1">
        <v>13</v>
      </c>
      <c r="F3832">
        <f t="shared" si="1263"/>
        <v>0</v>
      </c>
      <c r="G3832">
        <f t="shared" si="1264"/>
        <v>1</v>
      </c>
      <c r="H3832" s="4">
        <v>1.6451612903225801</v>
      </c>
      <c r="I3832" s="4">
        <v>2.35</v>
      </c>
      <c r="L3832" s="18">
        <f t="shared" si="1265"/>
        <v>60</v>
      </c>
      <c r="M3832" s="18">
        <f t="shared" si="1266"/>
        <v>40</v>
      </c>
      <c r="N3832" s="18" t="e">
        <f t="shared" si="1267"/>
        <v>#DIV/0!</v>
      </c>
      <c r="O3832" s="18" t="e">
        <f t="shared" si="1268"/>
        <v>#DIV/0!</v>
      </c>
      <c r="P3832" s="4">
        <f t="shared" si="1269"/>
        <v>200812</v>
      </c>
      <c r="Q3832" s="23">
        <f t="shared" si="1270"/>
        <v>0.70006863417982124</v>
      </c>
      <c r="R3832" s="23">
        <f t="shared" si="1271"/>
        <v>-2.2907407407407421</v>
      </c>
      <c r="S3832" s="22">
        <f t="shared" si="1272"/>
        <v>-1.5906721065609208</v>
      </c>
      <c r="T3832" s="5">
        <f t="shared" si="1273"/>
        <v>1.4284313725490201</v>
      </c>
      <c r="W3832" s="5">
        <f t="shared" si="1274"/>
        <v>-1</v>
      </c>
      <c r="X3832" s="4">
        <f t="shared" si="1275"/>
        <v>-1</v>
      </c>
      <c r="AE3832" s="4" t="e">
        <f t="shared" si="1276"/>
        <v>#DIV/0!</v>
      </c>
    </row>
    <row r="3833" spans="1:31" x14ac:dyDescent="0.25">
      <c r="A3833" s="9">
        <v>39796</v>
      </c>
      <c r="B3833" s="1" t="s">
        <v>41</v>
      </c>
      <c r="C3833" s="1" t="s">
        <v>39</v>
      </c>
      <c r="D3833" s="1">
        <v>13</v>
      </c>
      <c r="E3833" s="1">
        <v>10</v>
      </c>
      <c r="F3833">
        <f t="shared" si="1263"/>
        <v>1</v>
      </c>
      <c r="G3833">
        <f t="shared" si="1264"/>
        <v>0</v>
      </c>
      <c r="H3833" s="4">
        <v>1.4</v>
      </c>
      <c r="I3833" s="4">
        <v>3.1</v>
      </c>
      <c r="L3833" s="18">
        <f t="shared" si="1265"/>
        <v>70</v>
      </c>
      <c r="M3833" s="18">
        <f t="shared" si="1266"/>
        <v>30</v>
      </c>
      <c r="N3833" s="18" t="e">
        <f t="shared" si="1267"/>
        <v>#DIV/0!</v>
      </c>
      <c r="O3833" s="18" t="e">
        <f t="shared" si="1268"/>
        <v>#DIV/0!</v>
      </c>
      <c r="P3833" s="4">
        <f t="shared" si="1269"/>
        <v>200812</v>
      </c>
      <c r="Q3833" s="23">
        <f t="shared" si="1270"/>
        <v>1.4</v>
      </c>
      <c r="R3833" s="23">
        <f t="shared" si="1271"/>
        <v>-2.9761904761904767</v>
      </c>
      <c r="S3833" s="22">
        <f t="shared" si="1272"/>
        <v>-1.5761904761904768</v>
      </c>
      <c r="T3833" s="5">
        <f t="shared" si="1273"/>
        <v>2.2142857142857144</v>
      </c>
      <c r="W3833" s="5">
        <f t="shared" si="1274"/>
        <v>0.39999999999999991</v>
      </c>
      <c r="X3833" s="4">
        <f t="shared" si="1275"/>
        <v>-1</v>
      </c>
      <c r="AE3833" s="4" t="e">
        <f t="shared" si="1276"/>
        <v>#DIV/0!</v>
      </c>
    </row>
    <row r="3834" spans="1:31" x14ac:dyDescent="0.25">
      <c r="A3834" s="9">
        <v>39796</v>
      </c>
      <c r="B3834" s="1" t="s">
        <v>63</v>
      </c>
      <c r="C3834" s="1" t="s">
        <v>60</v>
      </c>
      <c r="D3834" s="1">
        <v>14</v>
      </c>
      <c r="E3834" s="1">
        <v>35</v>
      </c>
      <c r="F3834">
        <f t="shared" si="1263"/>
        <v>0</v>
      </c>
      <c r="G3834">
        <f t="shared" si="1264"/>
        <v>1</v>
      </c>
      <c r="H3834" s="4">
        <v>1.47619047619048</v>
      </c>
      <c r="I3834" s="4">
        <v>2.8</v>
      </c>
      <c r="L3834" s="18">
        <f t="shared" si="1265"/>
        <v>60</v>
      </c>
      <c r="M3834" s="18">
        <f t="shared" si="1266"/>
        <v>35</v>
      </c>
      <c r="N3834" s="18" t="e">
        <f t="shared" si="1267"/>
        <v>#DIV/0!</v>
      </c>
      <c r="O3834" s="18" t="e">
        <f t="shared" si="1268"/>
        <v>#DIV/0!</v>
      </c>
      <c r="P3834" s="4">
        <f t="shared" si="1269"/>
        <v>200812</v>
      </c>
      <c r="Q3834" s="23">
        <f t="shared" si="1270"/>
        <v>0.52721088435374286</v>
      </c>
      <c r="R3834" s="23">
        <f t="shared" si="1271"/>
        <v>-2.6555555555555381</v>
      </c>
      <c r="S3834" s="22">
        <f t="shared" si="1272"/>
        <v>-2.1283446712017953</v>
      </c>
      <c r="T3834" s="5">
        <f t="shared" si="1273"/>
        <v>1.8967741935483819</v>
      </c>
      <c r="W3834" s="5">
        <f t="shared" si="1274"/>
        <v>-1</v>
      </c>
      <c r="X3834" s="4">
        <f t="shared" si="1275"/>
        <v>-1</v>
      </c>
      <c r="AE3834" s="4" t="e">
        <f t="shared" si="1276"/>
        <v>#DIV/0!</v>
      </c>
    </row>
    <row r="3835" spans="1:31" x14ac:dyDescent="0.25">
      <c r="A3835" s="9">
        <v>39793</v>
      </c>
      <c r="B3835" s="1" t="s">
        <v>45</v>
      </c>
      <c r="C3835" s="1" t="s">
        <v>42</v>
      </c>
      <c r="D3835" s="1">
        <v>27</v>
      </c>
      <c r="E3835" s="1">
        <v>24</v>
      </c>
      <c r="F3835">
        <f t="shared" si="1263"/>
        <v>1</v>
      </c>
      <c r="G3835">
        <f t="shared" si="1264"/>
        <v>0</v>
      </c>
      <c r="H3835" s="4">
        <v>1.6666666666666701</v>
      </c>
      <c r="I3835" s="4">
        <v>2.2999999999999998</v>
      </c>
      <c r="L3835" s="18">
        <f t="shared" si="1265"/>
        <v>50</v>
      </c>
      <c r="M3835" s="18">
        <f t="shared" si="1266"/>
        <v>40</v>
      </c>
      <c r="N3835" s="18" t="e">
        <f t="shared" si="1267"/>
        <v>#DIV/0!</v>
      </c>
      <c r="O3835" s="18" t="e">
        <f t="shared" si="1268"/>
        <v>#DIV/0!</v>
      </c>
      <c r="P3835" s="4">
        <f t="shared" si="1269"/>
        <v>200812</v>
      </c>
      <c r="Q3835" s="23">
        <f t="shared" si="1270"/>
        <v>1.6666666666666701</v>
      </c>
      <c r="R3835" s="23">
        <f t="shared" si="1271"/>
        <v>-2.2692307692307621</v>
      </c>
      <c r="S3835" s="22">
        <f t="shared" si="1272"/>
        <v>-0.60256410256409199</v>
      </c>
      <c r="T3835" s="5">
        <f t="shared" si="1273"/>
        <v>1.379999999999997</v>
      </c>
      <c r="W3835" s="5">
        <f t="shared" si="1274"/>
        <v>0.66666666666667007</v>
      </c>
      <c r="X3835" s="4">
        <f t="shared" si="1275"/>
        <v>-1</v>
      </c>
      <c r="AE3835" s="4" t="e">
        <f t="shared" si="1276"/>
        <v>#DIV/0!</v>
      </c>
    </row>
    <row r="3836" spans="1:31" x14ac:dyDescent="0.25">
      <c r="A3836" s="9">
        <v>39790</v>
      </c>
      <c r="B3836" s="1" t="s">
        <v>40</v>
      </c>
      <c r="C3836" s="1" t="s">
        <v>39</v>
      </c>
      <c r="D3836" s="1">
        <v>38</v>
      </c>
      <c r="E3836" s="1">
        <v>23</v>
      </c>
      <c r="F3836">
        <f t="shared" si="1263"/>
        <v>1</v>
      </c>
      <c r="G3836">
        <f t="shared" si="1264"/>
        <v>0</v>
      </c>
      <c r="H3836" s="4">
        <v>1.55555555555556</v>
      </c>
      <c r="I3836" s="4">
        <v>2.6</v>
      </c>
      <c r="L3836" s="18">
        <f t="shared" si="1265"/>
        <v>60</v>
      </c>
      <c r="M3836" s="18">
        <f t="shared" si="1266"/>
        <v>35</v>
      </c>
      <c r="N3836" s="18" t="e">
        <f t="shared" si="1267"/>
        <v>#DIV/0!</v>
      </c>
      <c r="O3836" s="18" t="e">
        <f t="shared" si="1268"/>
        <v>#DIV/0!</v>
      </c>
      <c r="P3836" s="4">
        <f t="shared" si="1269"/>
        <v>200812</v>
      </c>
      <c r="Q3836" s="23">
        <f t="shared" si="1270"/>
        <v>1.55555555555556</v>
      </c>
      <c r="R3836" s="23">
        <f t="shared" si="1271"/>
        <v>-2.4249999999999856</v>
      </c>
      <c r="S3836" s="22">
        <f t="shared" si="1272"/>
        <v>-0.86944444444442559</v>
      </c>
      <c r="T3836" s="5">
        <f t="shared" si="1273"/>
        <v>1.6714285714285666</v>
      </c>
      <c r="W3836" s="5">
        <f t="shared" si="1274"/>
        <v>0.55555555555556002</v>
      </c>
      <c r="X3836" s="4">
        <f t="shared" si="1275"/>
        <v>-1</v>
      </c>
      <c r="AE3836" s="4" t="e">
        <f t="shared" si="1276"/>
        <v>#DIV/0!</v>
      </c>
    </row>
    <row r="3837" spans="1:31" x14ac:dyDescent="0.25">
      <c r="A3837" s="9">
        <v>39789</v>
      </c>
      <c r="B3837" s="1" t="s">
        <v>50</v>
      </c>
      <c r="C3837" s="1" t="s">
        <v>58</v>
      </c>
      <c r="D3837" s="1">
        <v>28</v>
      </c>
      <c r="E3837" s="1">
        <v>9</v>
      </c>
      <c r="F3837">
        <f t="shared" si="1263"/>
        <v>1</v>
      </c>
      <c r="G3837">
        <f t="shared" si="1264"/>
        <v>0</v>
      </c>
      <c r="H3837" s="4">
        <v>1.13333333333333</v>
      </c>
      <c r="I3837" s="4">
        <v>6.5</v>
      </c>
      <c r="L3837" s="18">
        <f t="shared" si="1265"/>
        <v>80</v>
      </c>
      <c r="M3837" s="18">
        <f t="shared" si="1266"/>
        <v>15</v>
      </c>
      <c r="N3837" s="18" t="e">
        <f t="shared" si="1267"/>
        <v>#DIV/0!</v>
      </c>
      <c r="O3837" s="18" t="e">
        <f t="shared" si="1268"/>
        <v>#DIV/0!</v>
      </c>
      <c r="P3837" s="4">
        <f t="shared" si="1269"/>
        <v>200812</v>
      </c>
      <c r="Q3837" s="23">
        <f t="shared" si="1270"/>
        <v>1.13333333333333</v>
      </c>
      <c r="R3837" s="23">
        <f t="shared" si="1271"/>
        <v>-7.6818181818183708</v>
      </c>
      <c r="S3837" s="22">
        <f t="shared" si="1272"/>
        <v>-6.5484848484850406</v>
      </c>
      <c r="T3837" s="5">
        <f t="shared" si="1273"/>
        <v>5.7352941176470758</v>
      </c>
      <c r="W3837" s="5">
        <f t="shared" si="1274"/>
        <v>0.13333333333332997</v>
      </c>
      <c r="X3837" s="4">
        <f t="shared" si="1275"/>
        <v>-1</v>
      </c>
      <c r="AE3837" s="4" t="e">
        <f t="shared" si="1276"/>
        <v>#DIV/0!</v>
      </c>
    </row>
    <row r="3838" spans="1:31" x14ac:dyDescent="0.25">
      <c r="A3838" s="9">
        <v>39789</v>
      </c>
      <c r="B3838" s="1" t="s">
        <v>61</v>
      </c>
      <c r="C3838" s="1" t="s">
        <v>52</v>
      </c>
      <c r="D3838" s="1">
        <v>21</v>
      </c>
      <c r="E3838" s="1">
        <v>24</v>
      </c>
      <c r="F3838">
        <f t="shared" si="1263"/>
        <v>0</v>
      </c>
      <c r="G3838">
        <f t="shared" si="1264"/>
        <v>1</v>
      </c>
      <c r="H3838" s="4">
        <v>3.4</v>
      </c>
      <c r="I3838" s="4">
        <v>1.3448275862068999</v>
      </c>
      <c r="L3838" s="18">
        <f t="shared" si="1265"/>
        <v>20</v>
      </c>
      <c r="M3838" s="18">
        <f t="shared" si="1266"/>
        <v>70</v>
      </c>
      <c r="N3838" s="18" t="e">
        <f t="shared" si="1267"/>
        <v>#DIV/0!</v>
      </c>
      <c r="O3838" s="18" t="e">
        <f t="shared" si="1268"/>
        <v>#DIV/0!</v>
      </c>
      <c r="P3838" s="4">
        <f t="shared" si="1269"/>
        <v>200812</v>
      </c>
      <c r="Q3838" s="23">
        <f t="shared" si="1270"/>
        <v>2.5282051282051219</v>
      </c>
      <c r="R3838" s="23">
        <f t="shared" si="1271"/>
        <v>-3.3166666666666385</v>
      </c>
      <c r="S3838" s="22">
        <f t="shared" si="1272"/>
        <v>-0.78846153846151656</v>
      </c>
      <c r="T3838" s="5">
        <f t="shared" si="1273"/>
        <v>0.39553752535497055</v>
      </c>
      <c r="W3838" s="5">
        <f t="shared" si="1274"/>
        <v>-1</v>
      </c>
      <c r="X3838" s="4">
        <f t="shared" si="1275"/>
        <v>-1</v>
      </c>
      <c r="AE3838" s="4" t="e">
        <f t="shared" si="1276"/>
        <v>#DIV/0!</v>
      </c>
    </row>
    <row r="3839" spans="1:31" x14ac:dyDescent="0.25">
      <c r="A3839" s="9">
        <v>39789</v>
      </c>
      <c r="B3839" s="1" t="s">
        <v>38</v>
      </c>
      <c r="C3839" s="1" t="s">
        <v>53</v>
      </c>
      <c r="D3839" s="1">
        <v>24</v>
      </c>
      <c r="E3839" s="1">
        <v>14</v>
      </c>
      <c r="F3839">
        <f t="shared" si="1263"/>
        <v>1</v>
      </c>
      <c r="G3839">
        <f t="shared" si="1264"/>
        <v>0</v>
      </c>
      <c r="H3839" s="4">
        <v>2.85</v>
      </c>
      <c r="I3839" s="4">
        <v>1.46511627906977</v>
      </c>
      <c r="L3839" s="18">
        <f t="shared" si="1265"/>
        <v>30</v>
      </c>
      <c r="M3839" s="18">
        <f t="shared" si="1266"/>
        <v>65</v>
      </c>
      <c r="N3839" s="18" t="e">
        <f t="shared" si="1267"/>
        <v>#DIV/0!</v>
      </c>
      <c r="O3839" s="18" t="e">
        <f t="shared" si="1268"/>
        <v>#DIV/0!</v>
      </c>
      <c r="P3839" s="4">
        <f t="shared" si="1269"/>
        <v>200812</v>
      </c>
      <c r="Q3839" s="23">
        <f t="shared" si="1270"/>
        <v>2.85</v>
      </c>
      <c r="R3839" s="23">
        <f t="shared" si="1271"/>
        <v>-2.6905405405405283</v>
      </c>
      <c r="S3839" s="22">
        <f t="shared" si="1272"/>
        <v>0.15945945945947182</v>
      </c>
      <c r="T3839" s="5">
        <f t="shared" si="1273"/>
        <v>0.51407588739290178</v>
      </c>
      <c r="W3839" s="5">
        <f t="shared" si="1274"/>
        <v>1.85</v>
      </c>
      <c r="X3839" s="4">
        <f t="shared" si="1275"/>
        <v>-1</v>
      </c>
      <c r="AE3839" s="4" t="e">
        <f t="shared" si="1276"/>
        <v>#DIV/0!</v>
      </c>
    </row>
    <row r="3840" spans="1:31" x14ac:dyDescent="0.25">
      <c r="A3840" s="9">
        <v>39789</v>
      </c>
      <c r="B3840" s="1" t="s">
        <v>57</v>
      </c>
      <c r="C3840" s="1" t="s">
        <v>37</v>
      </c>
      <c r="D3840" s="1">
        <v>20</v>
      </c>
      <c r="E3840" s="1">
        <v>13</v>
      </c>
      <c r="F3840">
        <f t="shared" si="1263"/>
        <v>1</v>
      </c>
      <c r="G3840">
        <f t="shared" si="1264"/>
        <v>0</v>
      </c>
      <c r="H3840" s="4">
        <v>1.47619047619048</v>
      </c>
      <c r="I3840" s="4">
        <v>2.75</v>
      </c>
      <c r="L3840" s="18">
        <f t="shared" si="1265"/>
        <v>60</v>
      </c>
      <c r="M3840" s="18">
        <f t="shared" si="1266"/>
        <v>35</v>
      </c>
      <c r="N3840" s="18" t="e">
        <f t="shared" si="1267"/>
        <v>#DIV/0!</v>
      </c>
      <c r="O3840" s="18" t="e">
        <f t="shared" si="1268"/>
        <v>#DIV/0!</v>
      </c>
      <c r="P3840" s="4">
        <f t="shared" si="1269"/>
        <v>200812</v>
      </c>
      <c r="Q3840" s="23">
        <f t="shared" si="1270"/>
        <v>1.47619047619048</v>
      </c>
      <c r="R3840" s="23">
        <f t="shared" si="1271"/>
        <v>-2.6714285714285539</v>
      </c>
      <c r="S3840" s="22">
        <f t="shared" si="1272"/>
        <v>-1.1952380952380739</v>
      </c>
      <c r="T3840" s="5">
        <f t="shared" si="1273"/>
        <v>1.8629032258064468</v>
      </c>
      <c r="W3840" s="5">
        <f t="shared" si="1274"/>
        <v>0.47619047619048005</v>
      </c>
      <c r="X3840" s="4">
        <f t="shared" si="1275"/>
        <v>-1</v>
      </c>
      <c r="AE3840" s="4" t="e">
        <f t="shared" si="1276"/>
        <v>#DIV/0!</v>
      </c>
    </row>
    <row r="3841" spans="1:31" x14ac:dyDescent="0.25">
      <c r="A3841" s="9">
        <v>39789</v>
      </c>
      <c r="B3841" s="1" t="s">
        <v>34</v>
      </c>
      <c r="C3841" s="1" t="s">
        <v>55</v>
      </c>
      <c r="D3841" s="1">
        <v>14</v>
      </c>
      <c r="E3841" s="1">
        <v>20</v>
      </c>
      <c r="F3841">
        <f t="shared" si="1263"/>
        <v>0</v>
      </c>
      <c r="G3841">
        <f t="shared" si="1264"/>
        <v>1</v>
      </c>
      <c r="H3841" s="4">
        <v>1.37037037037037</v>
      </c>
      <c r="I3841" s="4">
        <v>3.3</v>
      </c>
      <c r="L3841" s="18">
        <f t="shared" si="1265"/>
        <v>70</v>
      </c>
      <c r="M3841" s="18">
        <f t="shared" si="1266"/>
        <v>30</v>
      </c>
      <c r="N3841" s="18" t="e">
        <f t="shared" si="1267"/>
        <v>#DIV/0!</v>
      </c>
      <c r="O3841" s="18" t="e">
        <f t="shared" si="1268"/>
        <v>#DIV/0!</v>
      </c>
      <c r="P3841" s="4">
        <f t="shared" si="1269"/>
        <v>200812</v>
      </c>
      <c r="Q3841" s="23">
        <f t="shared" si="1270"/>
        <v>0.41526374859708187</v>
      </c>
      <c r="R3841" s="23">
        <f t="shared" si="1271"/>
        <v>-3.1347826086956547</v>
      </c>
      <c r="S3841" s="22">
        <f t="shared" si="1272"/>
        <v>-2.7195188600985727</v>
      </c>
      <c r="T3841" s="5">
        <f t="shared" si="1273"/>
        <v>2.4081081081081086</v>
      </c>
      <c r="W3841" s="5">
        <f t="shared" si="1274"/>
        <v>-1</v>
      </c>
      <c r="X3841" s="4">
        <f t="shared" si="1275"/>
        <v>-1</v>
      </c>
      <c r="AE3841" s="4" t="e">
        <f t="shared" si="1276"/>
        <v>#DIV/0!</v>
      </c>
    </row>
    <row r="3842" spans="1:31" x14ac:dyDescent="0.25">
      <c r="A3842" s="9">
        <v>39789</v>
      </c>
      <c r="B3842" s="1" t="s">
        <v>42</v>
      </c>
      <c r="C3842" s="1" t="s">
        <v>41</v>
      </c>
      <c r="D3842" s="1">
        <v>29</v>
      </c>
      <c r="E3842" s="1">
        <v>25</v>
      </c>
      <c r="F3842">
        <f t="shared" si="1263"/>
        <v>1</v>
      </c>
      <c r="G3842">
        <f t="shared" si="1264"/>
        <v>0</v>
      </c>
      <c r="H3842" s="4">
        <v>1.60606060606061</v>
      </c>
      <c r="I3842" s="4">
        <v>2.4500000000000002</v>
      </c>
      <c r="L3842" s="18">
        <f t="shared" si="1265"/>
        <v>60</v>
      </c>
      <c r="M3842" s="18">
        <f t="shared" si="1266"/>
        <v>40</v>
      </c>
      <c r="N3842" s="18" t="e">
        <f t="shared" si="1267"/>
        <v>#DIV/0!</v>
      </c>
      <c r="O3842" s="18" t="e">
        <f t="shared" si="1268"/>
        <v>#DIV/0!</v>
      </c>
      <c r="P3842" s="4">
        <f t="shared" si="1269"/>
        <v>200812</v>
      </c>
      <c r="Q3842" s="23">
        <f t="shared" si="1270"/>
        <v>1.60606060606061</v>
      </c>
      <c r="R3842" s="23">
        <f t="shared" si="1271"/>
        <v>-2.3396551724137824</v>
      </c>
      <c r="S3842" s="22">
        <f t="shared" si="1272"/>
        <v>-0.73359456635317244</v>
      </c>
      <c r="T3842" s="5">
        <f t="shared" si="1273"/>
        <v>1.5254716981132039</v>
      </c>
      <c r="W3842" s="5">
        <f t="shared" si="1274"/>
        <v>0.60606060606060996</v>
      </c>
      <c r="X3842" s="4">
        <f t="shared" si="1275"/>
        <v>-1</v>
      </c>
      <c r="AE3842" s="4" t="e">
        <f t="shared" si="1276"/>
        <v>#DIV/0!</v>
      </c>
    </row>
    <row r="3843" spans="1:31" x14ac:dyDescent="0.25">
      <c r="A3843" s="9">
        <v>39789</v>
      </c>
      <c r="B3843" s="1" t="s">
        <v>36</v>
      </c>
      <c r="C3843" s="1" t="s">
        <v>44</v>
      </c>
      <c r="D3843" s="1">
        <v>35</v>
      </c>
      <c r="E3843" s="1">
        <v>3</v>
      </c>
      <c r="F3843">
        <f t="shared" ref="F3843:F3906" si="1277">IF(D3843&gt;E3843,1,0)</f>
        <v>1</v>
      </c>
      <c r="G3843">
        <f t="shared" ref="G3843:G3906" si="1278">IF(E3843&gt;D3843,1,0)</f>
        <v>0</v>
      </c>
      <c r="H3843" s="4">
        <v>1.1428571428571399</v>
      </c>
      <c r="I3843" s="4">
        <v>6.5</v>
      </c>
      <c r="L3843" s="18">
        <f t="shared" ref="L3843:L3906" si="1279">INT(100/H3843/10)*10</f>
        <v>80</v>
      </c>
      <c r="M3843" s="18">
        <f t="shared" ref="M3843:M3906" si="1280">INT(100/I3843/5)*5</f>
        <v>15</v>
      </c>
      <c r="N3843" s="18" t="e">
        <f t="shared" ref="N3843:N3906" si="1281">INT(100/J3843/5)*5</f>
        <v>#DIV/0!</v>
      </c>
      <c r="O3843" s="18" t="e">
        <f t="shared" ref="O3843:O3906" si="1282">INT(100/K3843/5)*5</f>
        <v>#DIV/0!</v>
      </c>
      <c r="P3843" s="4">
        <f t="shared" ref="P3843:P3906" si="1283">YEAR(A3843)*100+MONTH(A3843)</f>
        <v>200812</v>
      </c>
      <c r="Q3843" s="23">
        <f t="shared" ref="Q3843:Q3906" si="1284">IF(F3843=1,H3843,H3843/I3843)</f>
        <v>1.1428571428571399</v>
      </c>
      <c r="R3843" s="23">
        <f t="shared" ref="R3843:R3906" si="1285">-1/(H3843-1)-1/(I3843-1)</f>
        <v>-7.1818181818183264</v>
      </c>
      <c r="S3843" s="22">
        <f t="shared" ref="S3843:S3906" si="1286">Q3843+R3843</f>
        <v>-6.0389610389611867</v>
      </c>
      <c r="T3843" s="5">
        <f t="shared" ref="T3843:T3906" si="1287">I3843/H3843</f>
        <v>5.6875000000000151</v>
      </c>
      <c r="W3843" s="5">
        <f t="shared" ref="W3843:W3906" si="1288">H3843*F3843-1</f>
        <v>0.14285714285713991</v>
      </c>
      <c r="X3843" s="4">
        <f t="shared" ref="X3843:X3906" si="1289">J3843*F3843-1</f>
        <v>-1</v>
      </c>
      <c r="AE3843" s="4" t="e">
        <f t="shared" ref="AE3843:AE3906" si="1290">(1/H3843-1/J3843)</f>
        <v>#DIV/0!</v>
      </c>
    </row>
    <row r="3844" spans="1:31" x14ac:dyDescent="0.25">
      <c r="A3844" s="9">
        <v>39789</v>
      </c>
      <c r="B3844" s="1" t="s">
        <v>62</v>
      </c>
      <c r="C3844" s="1" t="s">
        <v>47</v>
      </c>
      <c r="D3844" s="1">
        <v>21</v>
      </c>
      <c r="E3844" s="1">
        <v>24</v>
      </c>
      <c r="F3844">
        <f t="shared" si="1277"/>
        <v>0</v>
      </c>
      <c r="G3844">
        <f t="shared" si="1278"/>
        <v>1</v>
      </c>
      <c r="H3844" s="4">
        <v>1.3333333333333299</v>
      </c>
      <c r="I3844" s="4">
        <v>3.5</v>
      </c>
      <c r="L3844" s="18">
        <f t="shared" si="1279"/>
        <v>70</v>
      </c>
      <c r="M3844" s="18">
        <f t="shared" si="1280"/>
        <v>25</v>
      </c>
      <c r="N3844" s="18" t="e">
        <f t="shared" si="1281"/>
        <v>#DIV/0!</v>
      </c>
      <c r="O3844" s="18" t="e">
        <f t="shared" si="1282"/>
        <v>#DIV/0!</v>
      </c>
      <c r="P3844" s="4">
        <f t="shared" si="1283"/>
        <v>200812</v>
      </c>
      <c r="Q3844" s="23">
        <f t="shared" si="1284"/>
        <v>0.38095238095237999</v>
      </c>
      <c r="R3844" s="23">
        <f t="shared" si="1285"/>
        <v>-3.4000000000000306</v>
      </c>
      <c r="S3844" s="22">
        <f t="shared" si="1286"/>
        <v>-3.0190476190476505</v>
      </c>
      <c r="T3844" s="5">
        <f t="shared" si="1287"/>
        <v>2.6250000000000067</v>
      </c>
      <c r="W3844" s="5">
        <f t="shared" si="1288"/>
        <v>-1</v>
      </c>
      <c r="X3844" s="4">
        <f t="shared" si="1289"/>
        <v>-1</v>
      </c>
      <c r="AE3844" s="4" t="e">
        <f t="shared" si="1290"/>
        <v>#DIV/0!</v>
      </c>
    </row>
    <row r="3845" spans="1:31" x14ac:dyDescent="0.25">
      <c r="A3845" s="9">
        <v>39789</v>
      </c>
      <c r="B3845" s="1" t="s">
        <v>33</v>
      </c>
      <c r="C3845" s="1" t="s">
        <v>60</v>
      </c>
      <c r="D3845" s="1">
        <v>16</v>
      </c>
      <c r="E3845" s="1">
        <v>20</v>
      </c>
      <c r="F3845">
        <f t="shared" si="1277"/>
        <v>0</v>
      </c>
      <c r="G3845">
        <f t="shared" si="1278"/>
        <v>1</v>
      </c>
      <c r="H3845" s="4">
        <v>5.5</v>
      </c>
      <c r="I3845" s="4">
        <v>1.1818181818181799</v>
      </c>
      <c r="L3845" s="18">
        <f t="shared" si="1279"/>
        <v>10</v>
      </c>
      <c r="M3845" s="18">
        <f t="shared" si="1280"/>
        <v>80</v>
      </c>
      <c r="N3845" s="18" t="e">
        <f t="shared" si="1281"/>
        <v>#DIV/0!</v>
      </c>
      <c r="O3845" s="18" t="e">
        <f t="shared" si="1282"/>
        <v>#DIV/0!</v>
      </c>
      <c r="P3845" s="4">
        <f t="shared" si="1283"/>
        <v>200812</v>
      </c>
      <c r="Q3845" s="23">
        <f t="shared" si="1284"/>
        <v>4.6538461538461613</v>
      </c>
      <c r="R3845" s="23">
        <f t="shared" si="1285"/>
        <v>-5.7222222222222809</v>
      </c>
      <c r="S3845" s="22">
        <f t="shared" si="1286"/>
        <v>-1.0683760683761196</v>
      </c>
      <c r="T3845" s="5">
        <f t="shared" si="1287"/>
        <v>0.21487603305785088</v>
      </c>
      <c r="W3845" s="5">
        <f t="shared" si="1288"/>
        <v>-1</v>
      </c>
      <c r="X3845" s="4">
        <f t="shared" si="1289"/>
        <v>-1</v>
      </c>
      <c r="AE3845" s="4" t="e">
        <f t="shared" si="1290"/>
        <v>#DIV/0!</v>
      </c>
    </row>
    <row r="3846" spans="1:31" x14ac:dyDescent="0.25">
      <c r="A3846" s="9">
        <v>39789</v>
      </c>
      <c r="B3846" s="1" t="s">
        <v>35</v>
      </c>
      <c r="C3846" s="1" t="s">
        <v>49</v>
      </c>
      <c r="D3846" s="1">
        <v>24</v>
      </c>
      <c r="E3846" s="1">
        <v>17</v>
      </c>
      <c r="F3846">
        <f t="shared" si="1277"/>
        <v>1</v>
      </c>
      <c r="G3846">
        <f t="shared" si="1278"/>
        <v>0</v>
      </c>
      <c r="H3846" s="4">
        <v>1.23529411764706</v>
      </c>
      <c r="I3846" s="4">
        <v>4.55</v>
      </c>
      <c r="L3846" s="18">
        <f t="shared" si="1279"/>
        <v>80</v>
      </c>
      <c r="M3846" s="18">
        <f t="shared" si="1280"/>
        <v>20</v>
      </c>
      <c r="N3846" s="18" t="e">
        <f t="shared" si="1281"/>
        <v>#DIV/0!</v>
      </c>
      <c r="O3846" s="18" t="e">
        <f t="shared" si="1282"/>
        <v>#DIV/0!</v>
      </c>
      <c r="P3846" s="4">
        <f t="shared" si="1283"/>
        <v>200812</v>
      </c>
      <c r="Q3846" s="23">
        <f t="shared" si="1284"/>
        <v>1.23529411764706</v>
      </c>
      <c r="R3846" s="23">
        <f t="shared" si="1285"/>
        <v>-4.5316901408450487</v>
      </c>
      <c r="S3846" s="22">
        <f t="shared" si="1286"/>
        <v>-3.296396023197989</v>
      </c>
      <c r="T3846" s="5">
        <f t="shared" si="1287"/>
        <v>3.6833333333333296</v>
      </c>
      <c r="W3846" s="5">
        <f t="shared" si="1288"/>
        <v>0.23529411764705999</v>
      </c>
      <c r="X3846" s="4">
        <f t="shared" si="1289"/>
        <v>-1</v>
      </c>
      <c r="AE3846" s="4" t="e">
        <f t="shared" si="1290"/>
        <v>#DIV/0!</v>
      </c>
    </row>
    <row r="3847" spans="1:31" x14ac:dyDescent="0.25">
      <c r="A3847" s="9">
        <v>39789</v>
      </c>
      <c r="B3847" s="1" t="s">
        <v>45</v>
      </c>
      <c r="C3847" s="1" t="s">
        <v>56</v>
      </c>
      <c r="D3847" s="1">
        <v>23</v>
      </c>
      <c r="E3847" s="1">
        <v>10</v>
      </c>
      <c r="F3847">
        <f t="shared" si="1277"/>
        <v>1</v>
      </c>
      <c r="G3847">
        <f t="shared" si="1278"/>
        <v>0</v>
      </c>
      <c r="H3847" s="4">
        <v>1.3448275862068999</v>
      </c>
      <c r="I3847" s="4">
        <v>3.45</v>
      </c>
      <c r="L3847" s="18">
        <f t="shared" si="1279"/>
        <v>70</v>
      </c>
      <c r="M3847" s="18">
        <f t="shared" si="1280"/>
        <v>25</v>
      </c>
      <c r="N3847" s="18" t="e">
        <f t="shared" si="1281"/>
        <v>#DIV/0!</v>
      </c>
      <c r="O3847" s="18" t="e">
        <f t="shared" si="1282"/>
        <v>#DIV/0!</v>
      </c>
      <c r="P3847" s="4">
        <f t="shared" si="1283"/>
        <v>200812</v>
      </c>
      <c r="Q3847" s="23">
        <f t="shared" si="1284"/>
        <v>1.3448275862068999</v>
      </c>
      <c r="R3847" s="23">
        <f t="shared" si="1285"/>
        <v>-3.3081632653060944</v>
      </c>
      <c r="S3847" s="22">
        <f t="shared" si="1286"/>
        <v>-1.9633356790991945</v>
      </c>
      <c r="T3847" s="5">
        <f t="shared" si="1287"/>
        <v>2.5653846153846089</v>
      </c>
      <c r="W3847" s="5">
        <f t="shared" si="1288"/>
        <v>0.34482758620689991</v>
      </c>
      <c r="X3847" s="4">
        <f t="shared" si="1289"/>
        <v>-1</v>
      </c>
      <c r="AE3847" s="4" t="e">
        <f t="shared" si="1290"/>
        <v>#DIV/0!</v>
      </c>
    </row>
    <row r="3848" spans="1:31" x14ac:dyDescent="0.25">
      <c r="A3848" s="9">
        <v>39789</v>
      </c>
      <c r="B3848" s="1" t="s">
        <v>46</v>
      </c>
      <c r="C3848" s="1" t="s">
        <v>51</v>
      </c>
      <c r="D3848" s="1">
        <v>3</v>
      </c>
      <c r="E3848" s="1">
        <v>16</v>
      </c>
      <c r="F3848">
        <f t="shared" si="1277"/>
        <v>0</v>
      </c>
      <c r="G3848">
        <f t="shared" si="1278"/>
        <v>1</v>
      </c>
      <c r="H3848" s="4">
        <v>1.8</v>
      </c>
      <c r="I3848" s="4">
        <v>2.0499999999999998</v>
      </c>
      <c r="L3848" s="18">
        <f t="shared" si="1279"/>
        <v>50</v>
      </c>
      <c r="M3848" s="18">
        <f t="shared" si="1280"/>
        <v>45</v>
      </c>
      <c r="N3848" s="18" t="e">
        <f t="shared" si="1281"/>
        <v>#DIV/0!</v>
      </c>
      <c r="O3848" s="18" t="e">
        <f t="shared" si="1282"/>
        <v>#DIV/0!</v>
      </c>
      <c r="P3848" s="4">
        <f t="shared" si="1283"/>
        <v>200812</v>
      </c>
      <c r="Q3848" s="23">
        <f t="shared" si="1284"/>
        <v>0.87804878048780499</v>
      </c>
      <c r="R3848" s="23">
        <f t="shared" si="1285"/>
        <v>-2.2023809523809526</v>
      </c>
      <c r="S3848" s="22">
        <f t="shared" si="1286"/>
        <v>-1.3243321718931476</v>
      </c>
      <c r="T3848" s="5">
        <f t="shared" si="1287"/>
        <v>1.1388888888888888</v>
      </c>
      <c r="W3848" s="5">
        <f t="shared" si="1288"/>
        <v>-1</v>
      </c>
      <c r="X3848" s="4">
        <f t="shared" si="1289"/>
        <v>-1</v>
      </c>
      <c r="AE3848" s="4" t="e">
        <f t="shared" si="1290"/>
        <v>#DIV/0!</v>
      </c>
    </row>
    <row r="3849" spans="1:31" x14ac:dyDescent="0.25">
      <c r="A3849" s="9">
        <v>39789</v>
      </c>
      <c r="B3849" s="1" t="s">
        <v>43</v>
      </c>
      <c r="C3849" s="1" t="s">
        <v>48</v>
      </c>
      <c r="D3849" s="1">
        <v>24</v>
      </c>
      <c r="E3849" s="1">
        <v>10</v>
      </c>
      <c r="F3849">
        <f t="shared" si="1277"/>
        <v>1</v>
      </c>
      <c r="G3849">
        <f t="shared" si="1278"/>
        <v>0</v>
      </c>
      <c r="H3849" s="4">
        <v>1.3333333333333299</v>
      </c>
      <c r="I3849" s="4">
        <v>3.5</v>
      </c>
      <c r="L3849" s="18">
        <f t="shared" si="1279"/>
        <v>70</v>
      </c>
      <c r="M3849" s="18">
        <f t="shared" si="1280"/>
        <v>25</v>
      </c>
      <c r="N3849" s="18" t="e">
        <f t="shared" si="1281"/>
        <v>#DIV/0!</v>
      </c>
      <c r="O3849" s="18" t="e">
        <f t="shared" si="1282"/>
        <v>#DIV/0!</v>
      </c>
      <c r="P3849" s="4">
        <f t="shared" si="1283"/>
        <v>200812</v>
      </c>
      <c r="Q3849" s="23">
        <f t="shared" si="1284"/>
        <v>1.3333333333333299</v>
      </c>
      <c r="R3849" s="23">
        <f t="shared" si="1285"/>
        <v>-3.4000000000000306</v>
      </c>
      <c r="S3849" s="22">
        <f t="shared" si="1286"/>
        <v>-2.0666666666667006</v>
      </c>
      <c r="T3849" s="5">
        <f t="shared" si="1287"/>
        <v>2.6250000000000067</v>
      </c>
      <c r="W3849" s="5">
        <f t="shared" si="1288"/>
        <v>0.33333333333332993</v>
      </c>
      <c r="X3849" s="4">
        <f t="shared" si="1289"/>
        <v>-1</v>
      </c>
      <c r="AE3849" s="4" t="e">
        <f t="shared" si="1290"/>
        <v>#DIV/0!</v>
      </c>
    </row>
    <row r="3850" spans="1:31" x14ac:dyDescent="0.25">
      <c r="A3850" s="9">
        <v>39789</v>
      </c>
      <c r="B3850" s="1" t="s">
        <v>63</v>
      </c>
      <c r="C3850" s="1" t="s">
        <v>59</v>
      </c>
      <c r="D3850" s="1">
        <v>34</v>
      </c>
      <c r="E3850" s="1">
        <v>10</v>
      </c>
      <c r="F3850">
        <f t="shared" si="1277"/>
        <v>1</v>
      </c>
      <c r="G3850">
        <f t="shared" si="1278"/>
        <v>0</v>
      </c>
      <c r="H3850" s="4">
        <v>1.12121212121212</v>
      </c>
      <c r="I3850" s="4">
        <v>7.25</v>
      </c>
      <c r="L3850" s="18">
        <f t="shared" si="1279"/>
        <v>80</v>
      </c>
      <c r="M3850" s="18">
        <f t="shared" si="1280"/>
        <v>10</v>
      </c>
      <c r="N3850" s="18" t="e">
        <f t="shared" si="1281"/>
        <v>#DIV/0!</v>
      </c>
      <c r="O3850" s="18" t="e">
        <f t="shared" si="1282"/>
        <v>#DIV/0!</v>
      </c>
      <c r="P3850" s="4">
        <f t="shared" si="1283"/>
        <v>200812</v>
      </c>
      <c r="Q3850" s="23">
        <f t="shared" si="1284"/>
        <v>1.12121212121212</v>
      </c>
      <c r="R3850" s="23">
        <f t="shared" si="1285"/>
        <v>-8.4100000000000836</v>
      </c>
      <c r="S3850" s="22">
        <f t="shared" si="1286"/>
        <v>-7.2887878787879634</v>
      </c>
      <c r="T3850" s="5">
        <f t="shared" si="1287"/>
        <v>6.4662162162162229</v>
      </c>
      <c r="W3850" s="5">
        <f t="shared" si="1288"/>
        <v>0.12121212121211999</v>
      </c>
      <c r="X3850" s="4">
        <f t="shared" si="1289"/>
        <v>-1</v>
      </c>
      <c r="AE3850" s="4" t="e">
        <f t="shared" si="1290"/>
        <v>#DIV/0!</v>
      </c>
    </row>
    <row r="3851" spans="1:31" x14ac:dyDescent="0.25">
      <c r="A3851" s="9">
        <v>39786</v>
      </c>
      <c r="B3851" s="1" t="s">
        <v>64</v>
      </c>
      <c r="C3851" s="1" t="s">
        <v>54</v>
      </c>
      <c r="D3851" s="1">
        <v>34</v>
      </c>
      <c r="E3851" s="1">
        <v>7</v>
      </c>
      <c r="F3851">
        <f t="shared" si="1277"/>
        <v>1</v>
      </c>
      <c r="G3851">
        <f t="shared" si="1278"/>
        <v>0</v>
      </c>
      <c r="H3851" s="4">
        <v>1.2222222222222201</v>
      </c>
      <c r="I3851" s="4">
        <v>4.75</v>
      </c>
      <c r="L3851" s="18">
        <f t="shared" si="1279"/>
        <v>80</v>
      </c>
      <c r="M3851" s="18">
        <f t="shared" si="1280"/>
        <v>20</v>
      </c>
      <c r="N3851" s="18" t="e">
        <f t="shared" si="1281"/>
        <v>#DIV/0!</v>
      </c>
      <c r="O3851" s="18" t="e">
        <f t="shared" si="1282"/>
        <v>#DIV/0!</v>
      </c>
      <c r="P3851" s="4">
        <f t="shared" si="1283"/>
        <v>200812</v>
      </c>
      <c r="Q3851" s="23">
        <f t="shared" si="1284"/>
        <v>1.2222222222222201</v>
      </c>
      <c r="R3851" s="23">
        <f t="shared" si="1285"/>
        <v>-4.7666666666667092</v>
      </c>
      <c r="S3851" s="22">
        <f t="shared" si="1286"/>
        <v>-3.5444444444444891</v>
      </c>
      <c r="T3851" s="5">
        <f t="shared" si="1287"/>
        <v>3.8863636363636429</v>
      </c>
      <c r="W3851" s="5">
        <f t="shared" si="1288"/>
        <v>0.2222222222222201</v>
      </c>
      <c r="X3851" s="4">
        <f t="shared" si="1289"/>
        <v>-1</v>
      </c>
      <c r="AE3851" s="4" t="e">
        <f t="shared" si="1290"/>
        <v>#DIV/0!</v>
      </c>
    </row>
    <row r="3852" spans="1:31" x14ac:dyDescent="0.25">
      <c r="A3852" s="9">
        <v>39783</v>
      </c>
      <c r="B3852" s="1" t="s">
        <v>47</v>
      </c>
      <c r="C3852" s="1" t="s">
        <v>56</v>
      </c>
      <c r="D3852" s="1">
        <v>30</v>
      </c>
      <c r="E3852" s="1">
        <v>17</v>
      </c>
      <c r="F3852">
        <f t="shared" si="1277"/>
        <v>1</v>
      </c>
      <c r="G3852">
        <f t="shared" si="1278"/>
        <v>0</v>
      </c>
      <c r="H3852" s="4">
        <v>1.60606060606061</v>
      </c>
      <c r="I3852" s="4">
        <v>2.4500000000000002</v>
      </c>
      <c r="L3852" s="18">
        <f t="shared" si="1279"/>
        <v>60</v>
      </c>
      <c r="M3852" s="18">
        <f t="shared" si="1280"/>
        <v>40</v>
      </c>
      <c r="N3852" s="18" t="e">
        <f t="shared" si="1281"/>
        <v>#DIV/0!</v>
      </c>
      <c r="O3852" s="18" t="e">
        <f t="shared" si="1282"/>
        <v>#DIV/0!</v>
      </c>
      <c r="P3852" s="4">
        <f t="shared" si="1283"/>
        <v>200812</v>
      </c>
      <c r="Q3852" s="23">
        <f t="shared" si="1284"/>
        <v>1.60606060606061</v>
      </c>
      <c r="R3852" s="23">
        <f t="shared" si="1285"/>
        <v>-2.3396551724137824</v>
      </c>
      <c r="S3852" s="22">
        <f t="shared" si="1286"/>
        <v>-0.73359456635317244</v>
      </c>
      <c r="T3852" s="5">
        <f t="shared" si="1287"/>
        <v>1.5254716981132039</v>
      </c>
      <c r="W3852" s="5">
        <f t="shared" si="1288"/>
        <v>0.60606060606060996</v>
      </c>
      <c r="X3852" s="4">
        <f t="shared" si="1289"/>
        <v>-1</v>
      </c>
      <c r="AE3852" s="4" t="e">
        <f t="shared" si="1290"/>
        <v>#DIV/0!</v>
      </c>
    </row>
    <row r="3853" spans="1:31" x14ac:dyDescent="0.25">
      <c r="A3853" s="9">
        <v>39782</v>
      </c>
      <c r="B3853" s="1" t="s">
        <v>48</v>
      </c>
      <c r="C3853" s="1" t="s">
        <v>34</v>
      </c>
      <c r="D3853" s="1">
        <v>7</v>
      </c>
      <c r="E3853" s="1">
        <v>23</v>
      </c>
      <c r="F3853">
        <f t="shared" si="1277"/>
        <v>0</v>
      </c>
      <c r="G3853">
        <f t="shared" si="1278"/>
        <v>1</v>
      </c>
      <c r="H3853" s="4">
        <v>2.6</v>
      </c>
      <c r="I3853" s="4">
        <v>1.5263157894736801</v>
      </c>
      <c r="L3853" s="18">
        <f t="shared" si="1279"/>
        <v>30</v>
      </c>
      <c r="M3853" s="18">
        <f t="shared" si="1280"/>
        <v>65</v>
      </c>
      <c r="N3853" s="18" t="e">
        <f t="shared" si="1281"/>
        <v>#DIV/0!</v>
      </c>
      <c r="O3853" s="18" t="e">
        <f t="shared" si="1282"/>
        <v>#DIV/0!</v>
      </c>
      <c r="P3853" s="4">
        <f t="shared" si="1283"/>
        <v>200811</v>
      </c>
      <c r="Q3853" s="23">
        <f t="shared" si="1284"/>
        <v>1.7034482758620737</v>
      </c>
      <c r="R3853" s="23">
        <f t="shared" si="1285"/>
        <v>-2.525000000000015</v>
      </c>
      <c r="S3853" s="22">
        <f t="shared" si="1286"/>
        <v>-0.82155172413794131</v>
      </c>
      <c r="T3853" s="5">
        <f t="shared" si="1287"/>
        <v>0.5870445344129539</v>
      </c>
      <c r="W3853" s="5">
        <f t="shared" si="1288"/>
        <v>-1</v>
      </c>
      <c r="X3853" s="4">
        <f t="shared" si="1289"/>
        <v>-1</v>
      </c>
      <c r="AE3853" s="4" t="e">
        <f t="shared" si="1290"/>
        <v>#DIV/0!</v>
      </c>
    </row>
    <row r="3854" spans="1:31" x14ac:dyDescent="0.25">
      <c r="A3854" s="9">
        <v>39782</v>
      </c>
      <c r="B3854" s="1" t="s">
        <v>39</v>
      </c>
      <c r="C3854" s="1" t="s">
        <v>42</v>
      </c>
      <c r="D3854" s="1">
        <v>23</v>
      </c>
      <c r="E3854" s="1">
        <v>20</v>
      </c>
      <c r="F3854">
        <f t="shared" si="1277"/>
        <v>1</v>
      </c>
      <c r="G3854">
        <f t="shared" si="1278"/>
        <v>0</v>
      </c>
      <c r="H3854" s="4">
        <v>1.5</v>
      </c>
      <c r="I3854" s="4">
        <v>2.75</v>
      </c>
      <c r="L3854" s="18">
        <f t="shared" si="1279"/>
        <v>60</v>
      </c>
      <c r="M3854" s="18">
        <f t="shared" si="1280"/>
        <v>35</v>
      </c>
      <c r="N3854" s="18" t="e">
        <f t="shared" si="1281"/>
        <v>#DIV/0!</v>
      </c>
      <c r="O3854" s="18" t="e">
        <f t="shared" si="1282"/>
        <v>#DIV/0!</v>
      </c>
      <c r="P3854" s="4">
        <f t="shared" si="1283"/>
        <v>200811</v>
      </c>
      <c r="Q3854" s="23">
        <f t="shared" si="1284"/>
        <v>1.5</v>
      </c>
      <c r="R3854" s="23">
        <f t="shared" si="1285"/>
        <v>-2.5714285714285712</v>
      </c>
      <c r="S3854" s="22">
        <f t="shared" si="1286"/>
        <v>-1.0714285714285712</v>
      </c>
      <c r="T3854" s="5">
        <f t="shared" si="1287"/>
        <v>1.8333333333333333</v>
      </c>
      <c r="W3854" s="5">
        <f t="shared" si="1288"/>
        <v>0.5</v>
      </c>
      <c r="X3854" s="4">
        <f t="shared" si="1289"/>
        <v>-1</v>
      </c>
      <c r="AE3854" s="4" t="e">
        <f t="shared" si="1290"/>
        <v>#DIV/0!</v>
      </c>
    </row>
    <row r="3855" spans="1:31" x14ac:dyDescent="0.25">
      <c r="A3855" s="9">
        <v>39782</v>
      </c>
      <c r="B3855" s="1" t="s">
        <v>59</v>
      </c>
      <c r="C3855" s="1" t="s">
        <v>51</v>
      </c>
      <c r="D3855" s="1">
        <v>12</v>
      </c>
      <c r="E3855" s="1">
        <v>16</v>
      </c>
      <c r="F3855">
        <f t="shared" si="1277"/>
        <v>0</v>
      </c>
      <c r="G3855">
        <f t="shared" si="1278"/>
        <v>1</v>
      </c>
      <c r="H3855" s="4">
        <v>3.75</v>
      </c>
      <c r="I3855" s="4">
        <v>1.3076923076923099</v>
      </c>
      <c r="L3855" s="18">
        <f t="shared" si="1279"/>
        <v>20</v>
      </c>
      <c r="M3855" s="18">
        <f t="shared" si="1280"/>
        <v>75</v>
      </c>
      <c r="N3855" s="18" t="e">
        <f t="shared" si="1281"/>
        <v>#DIV/0!</v>
      </c>
      <c r="O3855" s="18" t="e">
        <f t="shared" si="1282"/>
        <v>#DIV/0!</v>
      </c>
      <c r="P3855" s="4">
        <f t="shared" si="1283"/>
        <v>200811</v>
      </c>
      <c r="Q3855" s="23">
        <f t="shared" si="1284"/>
        <v>2.8676470588235246</v>
      </c>
      <c r="R3855" s="23">
        <f t="shared" si="1285"/>
        <v>-3.6136363636363402</v>
      </c>
      <c r="S3855" s="22">
        <f t="shared" si="1286"/>
        <v>-0.74598930481281567</v>
      </c>
      <c r="T3855" s="5">
        <f t="shared" si="1287"/>
        <v>0.34871794871794931</v>
      </c>
      <c r="W3855" s="5">
        <f t="shared" si="1288"/>
        <v>-1</v>
      </c>
      <c r="X3855" s="4">
        <f t="shared" si="1289"/>
        <v>-1</v>
      </c>
      <c r="AE3855" s="4" t="e">
        <f t="shared" si="1290"/>
        <v>#DIV/0!</v>
      </c>
    </row>
    <row r="3856" spans="1:31" x14ac:dyDescent="0.25">
      <c r="A3856" s="9">
        <v>39782</v>
      </c>
      <c r="B3856" s="1" t="s">
        <v>64</v>
      </c>
      <c r="C3856" s="1" t="s">
        <v>41</v>
      </c>
      <c r="D3856" s="1">
        <v>16</v>
      </c>
      <c r="E3856" s="1">
        <v>22</v>
      </c>
      <c r="F3856">
        <f t="shared" si="1277"/>
        <v>0</v>
      </c>
      <c r="G3856">
        <f t="shared" si="1278"/>
        <v>1</v>
      </c>
      <c r="H3856" s="4">
        <v>1.3448275862068999</v>
      </c>
      <c r="I3856" s="4">
        <v>3.4</v>
      </c>
      <c r="L3856" s="18">
        <f t="shared" si="1279"/>
        <v>70</v>
      </c>
      <c r="M3856" s="18">
        <f t="shared" si="1280"/>
        <v>25</v>
      </c>
      <c r="N3856" s="18" t="e">
        <f t="shared" si="1281"/>
        <v>#DIV/0!</v>
      </c>
      <c r="O3856" s="18" t="e">
        <f t="shared" si="1282"/>
        <v>#DIV/0!</v>
      </c>
      <c r="P3856" s="4">
        <f t="shared" si="1283"/>
        <v>200811</v>
      </c>
      <c r="Q3856" s="23">
        <f t="shared" si="1284"/>
        <v>0.39553752535497055</v>
      </c>
      <c r="R3856" s="23">
        <f t="shared" si="1285"/>
        <v>-3.3166666666666385</v>
      </c>
      <c r="S3856" s="22">
        <f t="shared" si="1286"/>
        <v>-2.9211291413116678</v>
      </c>
      <c r="T3856" s="5">
        <f t="shared" si="1287"/>
        <v>2.5282051282051219</v>
      </c>
      <c r="W3856" s="5">
        <f t="shared" si="1288"/>
        <v>-1</v>
      </c>
      <c r="X3856" s="4">
        <f t="shared" si="1289"/>
        <v>-1</v>
      </c>
      <c r="AE3856" s="4" t="e">
        <f t="shared" si="1290"/>
        <v>#DIV/0!</v>
      </c>
    </row>
    <row r="3857" spans="1:31" x14ac:dyDescent="0.25">
      <c r="A3857" s="9">
        <v>39782</v>
      </c>
      <c r="B3857" s="1" t="s">
        <v>54</v>
      </c>
      <c r="C3857" s="1" t="s">
        <v>49</v>
      </c>
      <c r="D3857" s="1">
        <v>13</v>
      </c>
      <c r="E3857" s="1">
        <v>20</v>
      </c>
      <c r="F3857">
        <f t="shared" si="1277"/>
        <v>0</v>
      </c>
      <c r="G3857">
        <f t="shared" si="1278"/>
        <v>1</v>
      </c>
      <c r="H3857" s="4">
        <v>1.5714285714285698</v>
      </c>
      <c r="I3857" s="4">
        <v>2.5499999999999998</v>
      </c>
      <c r="L3857" s="18">
        <f t="shared" si="1279"/>
        <v>60</v>
      </c>
      <c r="M3857" s="18">
        <f t="shared" si="1280"/>
        <v>35</v>
      </c>
      <c r="N3857" s="18" t="e">
        <f t="shared" si="1281"/>
        <v>#DIV/0!</v>
      </c>
      <c r="O3857" s="18" t="e">
        <f t="shared" si="1282"/>
        <v>#DIV/0!</v>
      </c>
      <c r="P3857" s="4">
        <f t="shared" si="1283"/>
        <v>200811</v>
      </c>
      <c r="Q3857" s="23">
        <f t="shared" si="1284"/>
        <v>0.61624649859943925</v>
      </c>
      <c r="R3857" s="23">
        <f t="shared" si="1285"/>
        <v>-2.3951612903225854</v>
      </c>
      <c r="S3857" s="22">
        <f t="shared" si="1286"/>
        <v>-1.778914791723146</v>
      </c>
      <c r="T3857" s="5">
        <f t="shared" si="1287"/>
        <v>1.6227272727272744</v>
      </c>
      <c r="W3857" s="5">
        <f t="shared" si="1288"/>
        <v>-1</v>
      </c>
      <c r="X3857" s="4">
        <f t="shared" si="1289"/>
        <v>-1</v>
      </c>
      <c r="AE3857" s="4" t="e">
        <f t="shared" si="1290"/>
        <v>#DIV/0!</v>
      </c>
    </row>
    <row r="3858" spans="1:31" x14ac:dyDescent="0.25">
      <c r="A3858" s="9">
        <v>39782</v>
      </c>
      <c r="B3858" s="1" t="s">
        <v>53</v>
      </c>
      <c r="C3858" s="1" t="s">
        <v>35</v>
      </c>
      <c r="D3858" s="1">
        <v>17</v>
      </c>
      <c r="E3858" s="1">
        <v>34</v>
      </c>
      <c r="F3858">
        <f t="shared" si="1277"/>
        <v>0</v>
      </c>
      <c r="G3858">
        <f t="shared" si="1278"/>
        <v>1</v>
      </c>
      <c r="H3858" s="4">
        <v>1.29411764705882</v>
      </c>
      <c r="I3858" s="4">
        <v>3.8</v>
      </c>
      <c r="L3858" s="18">
        <f t="shared" si="1279"/>
        <v>70</v>
      </c>
      <c r="M3858" s="18">
        <f t="shared" si="1280"/>
        <v>25</v>
      </c>
      <c r="N3858" s="18" t="e">
        <f t="shared" si="1281"/>
        <v>#DIV/0!</v>
      </c>
      <c r="O3858" s="18" t="e">
        <f t="shared" si="1282"/>
        <v>#DIV/0!</v>
      </c>
      <c r="P3858" s="4">
        <f t="shared" si="1283"/>
        <v>200811</v>
      </c>
      <c r="Q3858" s="23">
        <f t="shared" si="1284"/>
        <v>0.34055727554179477</v>
      </c>
      <c r="R3858" s="23">
        <f t="shared" si="1285"/>
        <v>-3.7571428571428975</v>
      </c>
      <c r="S3858" s="22">
        <f t="shared" si="1286"/>
        <v>-3.4165855816011028</v>
      </c>
      <c r="T3858" s="5">
        <f t="shared" si="1287"/>
        <v>2.9363636363636441</v>
      </c>
      <c r="W3858" s="5">
        <f t="shared" si="1288"/>
        <v>-1</v>
      </c>
      <c r="X3858" s="4">
        <f t="shared" si="1289"/>
        <v>-1</v>
      </c>
      <c r="AE3858" s="4" t="e">
        <f t="shared" si="1290"/>
        <v>#DIV/0!</v>
      </c>
    </row>
    <row r="3859" spans="1:31" x14ac:dyDescent="0.25">
      <c r="A3859" s="9">
        <v>39782</v>
      </c>
      <c r="B3859" s="1" t="s">
        <v>52</v>
      </c>
      <c r="C3859" s="1" t="s">
        <v>57</v>
      </c>
      <c r="D3859" s="1">
        <v>10</v>
      </c>
      <c r="E3859" s="1">
        <v>33</v>
      </c>
      <c r="F3859">
        <f t="shared" si="1277"/>
        <v>0</v>
      </c>
      <c r="G3859">
        <f t="shared" si="1278"/>
        <v>1</v>
      </c>
      <c r="H3859" s="4">
        <v>1.7692307692307701</v>
      </c>
      <c r="I3859" s="4">
        <v>2.1</v>
      </c>
      <c r="L3859" s="18">
        <f t="shared" si="1279"/>
        <v>50</v>
      </c>
      <c r="M3859" s="18">
        <f t="shared" si="1280"/>
        <v>45</v>
      </c>
      <c r="N3859" s="18" t="e">
        <f t="shared" si="1281"/>
        <v>#DIV/0!</v>
      </c>
      <c r="O3859" s="18" t="e">
        <f t="shared" si="1282"/>
        <v>#DIV/0!</v>
      </c>
      <c r="P3859" s="4">
        <f t="shared" si="1283"/>
        <v>200811</v>
      </c>
      <c r="Q3859" s="23">
        <f t="shared" si="1284"/>
        <v>0.84249084249084283</v>
      </c>
      <c r="R3859" s="23">
        <f t="shared" si="1285"/>
        <v>-2.2090909090909077</v>
      </c>
      <c r="S3859" s="22">
        <f t="shared" si="1286"/>
        <v>-1.3666000666000648</v>
      </c>
      <c r="T3859" s="5">
        <f t="shared" si="1287"/>
        <v>1.18695652173913</v>
      </c>
      <c r="W3859" s="5">
        <f t="shared" si="1288"/>
        <v>-1</v>
      </c>
      <c r="X3859" s="4">
        <f t="shared" si="1289"/>
        <v>-1</v>
      </c>
      <c r="AE3859" s="4" t="e">
        <f t="shared" si="1290"/>
        <v>#DIV/0!</v>
      </c>
    </row>
    <row r="3860" spans="1:31" x14ac:dyDescent="0.25">
      <c r="A3860" s="9">
        <v>39782</v>
      </c>
      <c r="B3860" s="1" t="s">
        <v>60</v>
      </c>
      <c r="C3860" s="1" t="s">
        <v>45</v>
      </c>
      <c r="D3860" s="1">
        <v>34</v>
      </c>
      <c r="E3860" s="1">
        <v>14</v>
      </c>
      <c r="F3860">
        <f t="shared" si="1277"/>
        <v>1</v>
      </c>
      <c r="G3860">
        <f t="shared" si="1278"/>
        <v>0</v>
      </c>
      <c r="H3860" s="4">
        <v>1.4347826086956501</v>
      </c>
      <c r="I3860" s="4">
        <v>2.9</v>
      </c>
      <c r="L3860" s="18">
        <f t="shared" si="1279"/>
        <v>60</v>
      </c>
      <c r="M3860" s="18">
        <f t="shared" si="1280"/>
        <v>30</v>
      </c>
      <c r="N3860" s="18" t="e">
        <f t="shared" si="1281"/>
        <v>#DIV/0!</v>
      </c>
      <c r="O3860" s="18" t="e">
        <f t="shared" si="1282"/>
        <v>#DIV/0!</v>
      </c>
      <c r="P3860" s="4">
        <f t="shared" si="1283"/>
        <v>200811</v>
      </c>
      <c r="Q3860" s="23">
        <f t="shared" si="1284"/>
        <v>1.4347826086956501</v>
      </c>
      <c r="R3860" s="23">
        <f t="shared" si="1285"/>
        <v>-2.826315789473695</v>
      </c>
      <c r="S3860" s="22">
        <f t="shared" si="1286"/>
        <v>-1.3915331807780449</v>
      </c>
      <c r="T3860" s="5">
        <f t="shared" si="1287"/>
        <v>2.0212121212121241</v>
      </c>
      <c r="W3860" s="5">
        <f t="shared" si="1288"/>
        <v>0.43478260869565011</v>
      </c>
      <c r="X3860" s="4">
        <f t="shared" si="1289"/>
        <v>-1</v>
      </c>
      <c r="AE3860" s="4" t="e">
        <f t="shared" si="1290"/>
        <v>#DIV/0!</v>
      </c>
    </row>
    <row r="3861" spans="1:31" x14ac:dyDescent="0.25">
      <c r="A3861" s="9">
        <v>39782</v>
      </c>
      <c r="B3861" s="1" t="s">
        <v>62</v>
      </c>
      <c r="C3861" s="1" t="s">
        <v>40</v>
      </c>
      <c r="D3861" s="1">
        <v>31</v>
      </c>
      <c r="E3861" s="1">
        <v>35</v>
      </c>
      <c r="F3861">
        <f t="shared" si="1277"/>
        <v>0</v>
      </c>
      <c r="G3861">
        <f t="shared" si="1278"/>
        <v>1</v>
      </c>
      <c r="H3861" s="4">
        <v>1.6451612903225801</v>
      </c>
      <c r="I3861" s="4">
        <v>2.35</v>
      </c>
      <c r="L3861" s="18">
        <f t="shared" si="1279"/>
        <v>60</v>
      </c>
      <c r="M3861" s="18">
        <f t="shared" si="1280"/>
        <v>40</v>
      </c>
      <c r="N3861" s="18" t="e">
        <f t="shared" si="1281"/>
        <v>#DIV/0!</v>
      </c>
      <c r="O3861" s="18" t="e">
        <f t="shared" si="1282"/>
        <v>#DIV/0!</v>
      </c>
      <c r="P3861" s="4">
        <f t="shared" si="1283"/>
        <v>200811</v>
      </c>
      <c r="Q3861" s="23">
        <f t="shared" si="1284"/>
        <v>0.70006863417982124</v>
      </c>
      <c r="R3861" s="23">
        <f t="shared" si="1285"/>
        <v>-2.2907407407407421</v>
      </c>
      <c r="S3861" s="22">
        <f t="shared" si="1286"/>
        <v>-1.5906721065609208</v>
      </c>
      <c r="T3861" s="5">
        <f t="shared" si="1287"/>
        <v>1.4284313725490201</v>
      </c>
      <c r="W3861" s="5">
        <f t="shared" si="1288"/>
        <v>-1</v>
      </c>
      <c r="X3861" s="4">
        <f t="shared" si="1289"/>
        <v>-1</v>
      </c>
      <c r="AE3861" s="4" t="e">
        <f t="shared" si="1290"/>
        <v>#DIV/0!</v>
      </c>
    </row>
    <row r="3862" spans="1:31" x14ac:dyDescent="0.25">
      <c r="A3862" s="9">
        <v>39782</v>
      </c>
      <c r="B3862" s="1" t="s">
        <v>58</v>
      </c>
      <c r="C3862" s="1" t="s">
        <v>36</v>
      </c>
      <c r="D3862" s="1">
        <v>6</v>
      </c>
      <c r="E3862" s="1">
        <v>10</v>
      </c>
      <c r="F3862">
        <f t="shared" si="1277"/>
        <v>0</v>
      </c>
      <c r="G3862">
        <f t="shared" si="1278"/>
        <v>1</v>
      </c>
      <c r="H3862" s="4">
        <v>3</v>
      </c>
      <c r="I3862" s="4">
        <v>1.4166666666666701</v>
      </c>
      <c r="L3862" s="18">
        <f t="shared" si="1279"/>
        <v>30</v>
      </c>
      <c r="M3862" s="18">
        <f t="shared" si="1280"/>
        <v>70</v>
      </c>
      <c r="N3862" s="18" t="e">
        <f t="shared" si="1281"/>
        <v>#DIV/0!</v>
      </c>
      <c r="O3862" s="18" t="e">
        <f t="shared" si="1282"/>
        <v>#DIV/0!</v>
      </c>
      <c r="P3862" s="4">
        <f t="shared" si="1283"/>
        <v>200811</v>
      </c>
      <c r="Q3862" s="23">
        <f t="shared" si="1284"/>
        <v>2.1176470588235241</v>
      </c>
      <c r="R3862" s="23">
        <f t="shared" si="1285"/>
        <v>-2.8999999999999804</v>
      </c>
      <c r="S3862" s="22">
        <f t="shared" si="1286"/>
        <v>-0.78235294117645626</v>
      </c>
      <c r="T3862" s="5">
        <f t="shared" si="1287"/>
        <v>0.47222222222222338</v>
      </c>
      <c r="W3862" s="5">
        <f t="shared" si="1288"/>
        <v>-1</v>
      </c>
      <c r="X3862" s="4">
        <f t="shared" si="1289"/>
        <v>-1</v>
      </c>
      <c r="AE3862" s="4" t="e">
        <f t="shared" si="1290"/>
        <v>#DIV/0!</v>
      </c>
    </row>
    <row r="3863" spans="1:31" x14ac:dyDescent="0.25">
      <c r="A3863" s="9">
        <v>39782</v>
      </c>
      <c r="B3863" s="1" t="s">
        <v>44</v>
      </c>
      <c r="C3863" s="1" t="s">
        <v>43</v>
      </c>
      <c r="D3863" s="1">
        <v>3</v>
      </c>
      <c r="E3863" s="1">
        <v>34</v>
      </c>
      <c r="F3863">
        <f t="shared" si="1277"/>
        <v>0</v>
      </c>
      <c r="G3863">
        <f t="shared" si="1278"/>
        <v>1</v>
      </c>
      <c r="H3863" s="4">
        <v>3.6</v>
      </c>
      <c r="I3863" s="4">
        <v>1.3174603174603199</v>
      </c>
      <c r="L3863" s="18">
        <f t="shared" si="1279"/>
        <v>20</v>
      </c>
      <c r="M3863" s="18">
        <f t="shared" si="1280"/>
        <v>75</v>
      </c>
      <c r="N3863" s="18" t="e">
        <f t="shared" si="1281"/>
        <v>#DIV/0!</v>
      </c>
      <c r="O3863" s="18" t="e">
        <f t="shared" si="1282"/>
        <v>#DIV/0!</v>
      </c>
      <c r="P3863" s="4">
        <f t="shared" si="1283"/>
        <v>200811</v>
      </c>
      <c r="Q3863" s="23">
        <f t="shared" si="1284"/>
        <v>2.7325301204819228</v>
      </c>
      <c r="R3863" s="23">
        <f t="shared" si="1285"/>
        <v>-3.5346153846153605</v>
      </c>
      <c r="S3863" s="22">
        <f t="shared" si="1286"/>
        <v>-0.80208526413343773</v>
      </c>
      <c r="T3863" s="5">
        <f t="shared" si="1287"/>
        <v>0.3659611992945333</v>
      </c>
      <c r="W3863" s="5">
        <f t="shared" si="1288"/>
        <v>-1</v>
      </c>
      <c r="X3863" s="4">
        <f t="shared" si="1289"/>
        <v>-1</v>
      </c>
      <c r="AE3863" s="4" t="e">
        <f t="shared" si="1290"/>
        <v>#DIV/0!</v>
      </c>
    </row>
    <row r="3864" spans="1:31" x14ac:dyDescent="0.25">
      <c r="A3864" s="9">
        <v>39782</v>
      </c>
      <c r="B3864" s="1" t="s">
        <v>46</v>
      </c>
      <c r="C3864" s="1" t="s">
        <v>38</v>
      </c>
      <c r="D3864" s="1">
        <v>3</v>
      </c>
      <c r="E3864" s="1">
        <v>10</v>
      </c>
      <c r="F3864">
        <f t="shared" si="1277"/>
        <v>0</v>
      </c>
      <c r="G3864">
        <f t="shared" si="1278"/>
        <v>1</v>
      </c>
      <c r="H3864" s="4">
        <v>1.3448275862068999</v>
      </c>
      <c r="I3864" s="4">
        <v>3.45</v>
      </c>
      <c r="L3864" s="18">
        <f t="shared" si="1279"/>
        <v>70</v>
      </c>
      <c r="M3864" s="18">
        <f t="shared" si="1280"/>
        <v>25</v>
      </c>
      <c r="N3864" s="18" t="e">
        <f t="shared" si="1281"/>
        <v>#DIV/0!</v>
      </c>
      <c r="O3864" s="18" t="e">
        <f t="shared" si="1282"/>
        <v>#DIV/0!</v>
      </c>
      <c r="P3864" s="4">
        <f t="shared" si="1283"/>
        <v>200811</v>
      </c>
      <c r="Q3864" s="23">
        <f t="shared" si="1284"/>
        <v>0.38980509745127534</v>
      </c>
      <c r="R3864" s="23">
        <f t="shared" si="1285"/>
        <v>-3.3081632653060944</v>
      </c>
      <c r="S3864" s="22">
        <f t="shared" si="1286"/>
        <v>-2.9183581678548189</v>
      </c>
      <c r="T3864" s="5">
        <f t="shared" si="1287"/>
        <v>2.5653846153846089</v>
      </c>
      <c r="W3864" s="5">
        <f t="shared" si="1288"/>
        <v>-1</v>
      </c>
      <c r="X3864" s="4">
        <f t="shared" si="1289"/>
        <v>-1</v>
      </c>
      <c r="AE3864" s="4" t="e">
        <f t="shared" si="1290"/>
        <v>#DIV/0!</v>
      </c>
    </row>
    <row r="3865" spans="1:31" x14ac:dyDescent="0.25">
      <c r="A3865" s="9">
        <v>39779</v>
      </c>
      <c r="B3865" s="1" t="s">
        <v>55</v>
      </c>
      <c r="C3865" s="1" t="s">
        <v>63</v>
      </c>
      <c r="D3865" s="1">
        <v>48</v>
      </c>
      <c r="E3865" s="1">
        <v>20</v>
      </c>
      <c r="F3865">
        <f t="shared" si="1277"/>
        <v>1</v>
      </c>
      <c r="G3865">
        <f t="shared" si="1278"/>
        <v>0</v>
      </c>
      <c r="H3865" s="4">
        <v>1.6451612903225801</v>
      </c>
      <c r="I3865" s="4">
        <v>2.35</v>
      </c>
      <c r="L3865" s="18">
        <f t="shared" si="1279"/>
        <v>60</v>
      </c>
      <c r="M3865" s="18">
        <f t="shared" si="1280"/>
        <v>40</v>
      </c>
      <c r="N3865" s="18" t="e">
        <f t="shared" si="1281"/>
        <v>#DIV/0!</v>
      </c>
      <c r="O3865" s="18" t="e">
        <f t="shared" si="1282"/>
        <v>#DIV/0!</v>
      </c>
      <c r="P3865" s="4">
        <f t="shared" si="1283"/>
        <v>200811</v>
      </c>
      <c r="Q3865" s="23">
        <f t="shared" si="1284"/>
        <v>1.6451612903225801</v>
      </c>
      <c r="R3865" s="23">
        <f t="shared" si="1285"/>
        <v>-2.2907407407407421</v>
      </c>
      <c r="S3865" s="22">
        <f t="shared" si="1286"/>
        <v>-0.645579450418162</v>
      </c>
      <c r="T3865" s="5">
        <f t="shared" si="1287"/>
        <v>1.4284313725490201</v>
      </c>
      <c r="W3865" s="5">
        <f t="shared" si="1288"/>
        <v>0.64516129032258007</v>
      </c>
      <c r="X3865" s="4">
        <f t="shared" si="1289"/>
        <v>-1</v>
      </c>
      <c r="AE3865" s="4" t="e">
        <f t="shared" si="1290"/>
        <v>#DIV/0!</v>
      </c>
    </row>
    <row r="3866" spans="1:31" x14ac:dyDescent="0.25">
      <c r="A3866" s="9">
        <v>39779</v>
      </c>
      <c r="B3866" s="1" t="s">
        <v>33</v>
      </c>
      <c r="C3866" s="1" t="s">
        <v>50</v>
      </c>
      <c r="D3866" s="1">
        <v>10</v>
      </c>
      <c r="E3866" s="1">
        <v>47</v>
      </c>
      <c r="F3866">
        <f t="shared" si="1277"/>
        <v>0</v>
      </c>
      <c r="G3866">
        <f t="shared" si="1278"/>
        <v>1</v>
      </c>
      <c r="H3866" s="4">
        <v>6</v>
      </c>
      <c r="I3866" s="4">
        <v>1.1428571428571399</v>
      </c>
      <c r="L3866" s="18">
        <f t="shared" si="1279"/>
        <v>10</v>
      </c>
      <c r="M3866" s="18">
        <f t="shared" si="1280"/>
        <v>85</v>
      </c>
      <c r="N3866" s="18" t="e">
        <f t="shared" si="1281"/>
        <v>#DIV/0!</v>
      </c>
      <c r="O3866" s="18" t="e">
        <f t="shared" si="1282"/>
        <v>#DIV/0!</v>
      </c>
      <c r="P3866" s="4">
        <f t="shared" si="1283"/>
        <v>200811</v>
      </c>
      <c r="Q3866" s="23">
        <f t="shared" si="1284"/>
        <v>5.2500000000000133</v>
      </c>
      <c r="R3866" s="23">
        <f t="shared" si="1285"/>
        <v>-7.200000000000145</v>
      </c>
      <c r="S3866" s="22">
        <f t="shared" si="1286"/>
        <v>-1.9500000000001316</v>
      </c>
      <c r="T3866" s="5">
        <f t="shared" si="1287"/>
        <v>0.19047619047618999</v>
      </c>
      <c r="W3866" s="5">
        <f t="shared" si="1288"/>
        <v>-1</v>
      </c>
      <c r="X3866" s="4">
        <f t="shared" si="1289"/>
        <v>-1</v>
      </c>
      <c r="AE3866" s="4" t="e">
        <f t="shared" si="1290"/>
        <v>#DIV/0!</v>
      </c>
    </row>
    <row r="3867" spans="1:31" x14ac:dyDescent="0.25">
      <c r="A3867" s="9">
        <v>39779</v>
      </c>
      <c r="B3867" s="1" t="s">
        <v>37</v>
      </c>
      <c r="C3867" s="1" t="s">
        <v>61</v>
      </c>
      <c r="D3867" s="1">
        <v>34</v>
      </c>
      <c r="E3867" s="1">
        <v>9</v>
      </c>
      <c r="F3867">
        <f t="shared" si="1277"/>
        <v>1</v>
      </c>
      <c r="G3867">
        <f t="shared" si="1278"/>
        <v>0</v>
      </c>
      <c r="H3867" s="4">
        <v>1.125</v>
      </c>
      <c r="I3867" s="4">
        <v>7</v>
      </c>
      <c r="L3867" s="18">
        <f t="shared" si="1279"/>
        <v>80</v>
      </c>
      <c r="M3867" s="18">
        <f t="shared" si="1280"/>
        <v>10</v>
      </c>
      <c r="N3867" s="18" t="e">
        <f t="shared" si="1281"/>
        <v>#DIV/0!</v>
      </c>
      <c r="O3867" s="18" t="e">
        <f t="shared" si="1282"/>
        <v>#DIV/0!</v>
      </c>
      <c r="P3867" s="4">
        <f t="shared" si="1283"/>
        <v>200811</v>
      </c>
      <c r="Q3867" s="23">
        <f t="shared" si="1284"/>
        <v>1.125</v>
      </c>
      <c r="R3867" s="23">
        <f t="shared" si="1285"/>
        <v>-8.1666666666666661</v>
      </c>
      <c r="S3867" s="22">
        <f t="shared" si="1286"/>
        <v>-7.0416666666666661</v>
      </c>
      <c r="T3867" s="5">
        <f t="shared" si="1287"/>
        <v>6.2222222222222223</v>
      </c>
      <c r="W3867" s="5">
        <f t="shared" si="1288"/>
        <v>0.125</v>
      </c>
      <c r="X3867" s="4">
        <f t="shared" si="1289"/>
        <v>-1</v>
      </c>
      <c r="AE3867" s="4" t="e">
        <f t="shared" si="1290"/>
        <v>#DIV/0!</v>
      </c>
    </row>
    <row r="3868" spans="1:31" x14ac:dyDescent="0.25">
      <c r="A3868" s="9">
        <v>39776</v>
      </c>
      <c r="B3868" s="1" t="s">
        <v>42</v>
      </c>
      <c r="C3868" s="1" t="s">
        <v>62</v>
      </c>
      <c r="D3868" s="1">
        <v>51</v>
      </c>
      <c r="E3868" s="1">
        <v>29</v>
      </c>
      <c r="F3868">
        <f t="shared" si="1277"/>
        <v>1</v>
      </c>
      <c r="G3868">
        <f t="shared" si="1278"/>
        <v>0</v>
      </c>
      <c r="H3868" s="4">
        <v>1.9090909090909101</v>
      </c>
      <c r="I3868" s="4">
        <v>1.9090909090909101</v>
      </c>
      <c r="L3868" s="18">
        <f t="shared" si="1279"/>
        <v>50</v>
      </c>
      <c r="M3868" s="18">
        <f t="shared" si="1280"/>
        <v>50</v>
      </c>
      <c r="N3868" s="18" t="e">
        <f t="shared" si="1281"/>
        <v>#DIV/0!</v>
      </c>
      <c r="O3868" s="18" t="e">
        <f t="shared" si="1282"/>
        <v>#DIV/0!</v>
      </c>
      <c r="P3868" s="4">
        <f t="shared" si="1283"/>
        <v>200811</v>
      </c>
      <c r="Q3868" s="23">
        <f t="shared" si="1284"/>
        <v>1.9090909090909101</v>
      </c>
      <c r="R3868" s="23">
        <f t="shared" si="1285"/>
        <v>-2.1999999999999975</v>
      </c>
      <c r="S3868" s="22">
        <f t="shared" si="1286"/>
        <v>-0.29090909090908745</v>
      </c>
      <c r="T3868" s="5">
        <f t="shared" si="1287"/>
        <v>1</v>
      </c>
      <c r="W3868" s="5">
        <f t="shared" si="1288"/>
        <v>0.90909090909091006</v>
      </c>
      <c r="X3868" s="4">
        <f t="shared" si="1289"/>
        <v>-1</v>
      </c>
      <c r="AE3868" s="4" t="e">
        <f t="shared" si="1290"/>
        <v>#DIV/0!</v>
      </c>
    </row>
    <row r="3869" spans="1:31" x14ac:dyDescent="0.25">
      <c r="A3869" s="9">
        <v>39775</v>
      </c>
      <c r="B3869" s="1" t="s">
        <v>50</v>
      </c>
      <c r="C3869" s="1" t="s">
        <v>53</v>
      </c>
      <c r="D3869" s="1">
        <v>13</v>
      </c>
      <c r="E3869" s="1">
        <v>34</v>
      </c>
      <c r="F3869">
        <f t="shared" si="1277"/>
        <v>0</v>
      </c>
      <c r="G3869">
        <f t="shared" si="1278"/>
        <v>1</v>
      </c>
      <c r="H3869" s="4">
        <v>1.4166666666666701</v>
      </c>
      <c r="I3869" s="4">
        <v>3</v>
      </c>
      <c r="L3869" s="18">
        <f t="shared" si="1279"/>
        <v>70</v>
      </c>
      <c r="M3869" s="18">
        <f t="shared" si="1280"/>
        <v>30</v>
      </c>
      <c r="N3869" s="18" t="e">
        <f t="shared" si="1281"/>
        <v>#DIV/0!</v>
      </c>
      <c r="O3869" s="18" t="e">
        <f t="shared" si="1282"/>
        <v>#DIV/0!</v>
      </c>
      <c r="P3869" s="4">
        <f t="shared" si="1283"/>
        <v>200811</v>
      </c>
      <c r="Q3869" s="23">
        <f t="shared" si="1284"/>
        <v>0.47222222222222338</v>
      </c>
      <c r="R3869" s="23">
        <f t="shared" si="1285"/>
        <v>-2.8999999999999804</v>
      </c>
      <c r="S3869" s="22">
        <f t="shared" si="1286"/>
        <v>-2.4277777777777572</v>
      </c>
      <c r="T3869" s="5">
        <f t="shared" si="1287"/>
        <v>2.1176470588235241</v>
      </c>
      <c r="W3869" s="5">
        <f t="shared" si="1288"/>
        <v>-1</v>
      </c>
      <c r="X3869" s="4">
        <f t="shared" si="1289"/>
        <v>-1</v>
      </c>
      <c r="AE3869" s="4" t="e">
        <f t="shared" si="1290"/>
        <v>#DIV/0!</v>
      </c>
    </row>
    <row r="3870" spans="1:31" x14ac:dyDescent="0.25">
      <c r="A3870" s="9">
        <v>39775</v>
      </c>
      <c r="B3870" s="1" t="s">
        <v>59</v>
      </c>
      <c r="C3870" s="1" t="s">
        <v>45</v>
      </c>
      <c r="D3870" s="1">
        <v>3</v>
      </c>
      <c r="E3870" s="1">
        <v>27</v>
      </c>
      <c r="F3870">
        <f t="shared" si="1277"/>
        <v>0</v>
      </c>
      <c r="G3870">
        <f t="shared" si="1278"/>
        <v>1</v>
      </c>
      <c r="H3870" s="4">
        <v>3.7</v>
      </c>
      <c r="I3870" s="4">
        <v>1.3030303030303001</v>
      </c>
      <c r="L3870" s="18">
        <f t="shared" si="1279"/>
        <v>20</v>
      </c>
      <c r="M3870" s="18">
        <f t="shared" si="1280"/>
        <v>75</v>
      </c>
      <c r="N3870" s="18" t="e">
        <f t="shared" si="1281"/>
        <v>#DIV/0!</v>
      </c>
      <c r="O3870" s="18" t="e">
        <f t="shared" si="1282"/>
        <v>#DIV/0!</v>
      </c>
      <c r="P3870" s="4">
        <f t="shared" si="1283"/>
        <v>200811</v>
      </c>
      <c r="Q3870" s="23">
        <f t="shared" si="1284"/>
        <v>2.8395348837209369</v>
      </c>
      <c r="R3870" s="23">
        <f t="shared" si="1285"/>
        <v>-3.670370370370402</v>
      </c>
      <c r="S3870" s="22">
        <f t="shared" si="1286"/>
        <v>-0.83083548664946516</v>
      </c>
      <c r="T3870" s="5">
        <f t="shared" si="1287"/>
        <v>0.35217035217035136</v>
      </c>
      <c r="W3870" s="5">
        <f t="shared" si="1288"/>
        <v>-1</v>
      </c>
      <c r="X3870" s="4">
        <f t="shared" si="1289"/>
        <v>-1</v>
      </c>
      <c r="AE3870" s="4" t="e">
        <f t="shared" si="1290"/>
        <v>#DIV/0!</v>
      </c>
    </row>
    <row r="3871" spans="1:31" x14ac:dyDescent="0.25">
      <c r="A3871" s="9">
        <v>39775</v>
      </c>
      <c r="B3871" s="1" t="s">
        <v>61</v>
      </c>
      <c r="C3871" s="1" t="s">
        <v>48</v>
      </c>
      <c r="D3871" s="1">
        <v>17</v>
      </c>
      <c r="E3871" s="1">
        <v>20</v>
      </c>
      <c r="F3871">
        <f t="shared" si="1277"/>
        <v>0</v>
      </c>
      <c r="G3871">
        <f t="shared" si="1278"/>
        <v>1</v>
      </c>
      <c r="H3871" s="4">
        <v>2.35</v>
      </c>
      <c r="I3871" s="4">
        <v>1.6451612903225801</v>
      </c>
      <c r="L3871" s="18">
        <f t="shared" si="1279"/>
        <v>40</v>
      </c>
      <c r="M3871" s="18">
        <f t="shared" si="1280"/>
        <v>60</v>
      </c>
      <c r="N3871" s="18" t="e">
        <f t="shared" si="1281"/>
        <v>#DIV/0!</v>
      </c>
      <c r="O3871" s="18" t="e">
        <f t="shared" si="1282"/>
        <v>#DIV/0!</v>
      </c>
      <c r="P3871" s="4">
        <f t="shared" si="1283"/>
        <v>200811</v>
      </c>
      <c r="Q3871" s="23">
        <f t="shared" si="1284"/>
        <v>1.4284313725490201</v>
      </c>
      <c r="R3871" s="23">
        <f t="shared" si="1285"/>
        <v>-2.2907407407407421</v>
      </c>
      <c r="S3871" s="22">
        <f t="shared" si="1286"/>
        <v>-0.86230936819172199</v>
      </c>
      <c r="T3871" s="5">
        <f t="shared" si="1287"/>
        <v>0.70006863417982124</v>
      </c>
      <c r="W3871" s="5">
        <f t="shared" si="1288"/>
        <v>-1</v>
      </c>
      <c r="X3871" s="4">
        <f t="shared" si="1289"/>
        <v>-1</v>
      </c>
      <c r="AE3871" s="4" t="e">
        <f t="shared" si="1290"/>
        <v>#DIV/0!</v>
      </c>
    </row>
    <row r="3872" spans="1:31" x14ac:dyDescent="0.25">
      <c r="A3872" s="9">
        <v>39775</v>
      </c>
      <c r="B3872" s="1" t="s">
        <v>64</v>
      </c>
      <c r="C3872" s="1" t="s">
        <v>36</v>
      </c>
      <c r="D3872" s="1">
        <v>20</v>
      </c>
      <c r="E3872" s="1">
        <v>23</v>
      </c>
      <c r="F3872">
        <f t="shared" si="1277"/>
        <v>0</v>
      </c>
      <c r="G3872">
        <f t="shared" si="1278"/>
        <v>1</v>
      </c>
      <c r="H3872" s="4">
        <v>1.6666666666666701</v>
      </c>
      <c r="I3872" s="4">
        <v>2.2999999999999998</v>
      </c>
      <c r="L3872" s="18">
        <f t="shared" si="1279"/>
        <v>50</v>
      </c>
      <c r="M3872" s="18">
        <f t="shared" si="1280"/>
        <v>40</v>
      </c>
      <c r="N3872" s="18" t="e">
        <f t="shared" si="1281"/>
        <v>#DIV/0!</v>
      </c>
      <c r="O3872" s="18" t="e">
        <f t="shared" si="1282"/>
        <v>#DIV/0!</v>
      </c>
      <c r="P3872" s="4">
        <f t="shared" si="1283"/>
        <v>200811</v>
      </c>
      <c r="Q3872" s="23">
        <f t="shared" si="1284"/>
        <v>0.72463768115942184</v>
      </c>
      <c r="R3872" s="23">
        <f t="shared" si="1285"/>
        <v>-2.2692307692307621</v>
      </c>
      <c r="S3872" s="22">
        <f t="shared" si="1286"/>
        <v>-1.5445930880713403</v>
      </c>
      <c r="T3872" s="5">
        <f t="shared" si="1287"/>
        <v>1.379999999999997</v>
      </c>
      <c r="W3872" s="5">
        <f t="shared" si="1288"/>
        <v>-1</v>
      </c>
      <c r="X3872" s="4">
        <f t="shared" si="1289"/>
        <v>-1</v>
      </c>
      <c r="AE3872" s="4" t="e">
        <f t="shared" si="1290"/>
        <v>#DIV/0!</v>
      </c>
    </row>
    <row r="3873" spans="1:31" x14ac:dyDescent="0.25">
      <c r="A3873" s="9">
        <v>39775</v>
      </c>
      <c r="B3873" s="1" t="s">
        <v>51</v>
      </c>
      <c r="C3873" s="1" t="s">
        <v>52</v>
      </c>
      <c r="D3873" s="1">
        <v>28</v>
      </c>
      <c r="E3873" s="1">
        <v>48</v>
      </c>
      <c r="F3873">
        <f t="shared" si="1277"/>
        <v>0</v>
      </c>
      <c r="G3873">
        <f t="shared" si="1278"/>
        <v>1</v>
      </c>
      <c r="H3873" s="4">
        <v>2.15</v>
      </c>
      <c r="I3873" s="4">
        <v>1.74074074074074</v>
      </c>
      <c r="L3873" s="18">
        <f t="shared" si="1279"/>
        <v>40</v>
      </c>
      <c r="M3873" s="18">
        <f t="shared" si="1280"/>
        <v>55</v>
      </c>
      <c r="N3873" s="18" t="e">
        <f t="shared" si="1281"/>
        <v>#DIV/0!</v>
      </c>
      <c r="O3873" s="18" t="e">
        <f t="shared" si="1282"/>
        <v>#DIV/0!</v>
      </c>
      <c r="P3873" s="4">
        <f t="shared" si="1283"/>
        <v>200811</v>
      </c>
      <c r="Q3873" s="23">
        <f t="shared" si="1284"/>
        <v>1.2351063829787239</v>
      </c>
      <c r="R3873" s="23">
        <f t="shared" si="1285"/>
        <v>-2.2195652173913056</v>
      </c>
      <c r="S3873" s="22">
        <f t="shared" si="1286"/>
        <v>-0.98445883441258175</v>
      </c>
      <c r="T3873" s="5">
        <f t="shared" si="1287"/>
        <v>0.80964685615848375</v>
      </c>
      <c r="W3873" s="5">
        <f t="shared" si="1288"/>
        <v>-1</v>
      </c>
      <c r="X3873" s="4">
        <f t="shared" si="1289"/>
        <v>-1</v>
      </c>
      <c r="AE3873" s="4" t="e">
        <f t="shared" si="1290"/>
        <v>#DIV/0!</v>
      </c>
    </row>
    <row r="3874" spans="1:31" x14ac:dyDescent="0.25">
      <c r="A3874" s="9">
        <v>39775</v>
      </c>
      <c r="B3874" s="1" t="s">
        <v>49</v>
      </c>
      <c r="C3874" s="1" t="s">
        <v>46</v>
      </c>
      <c r="D3874" s="1">
        <v>31</v>
      </c>
      <c r="E3874" s="1">
        <v>54</v>
      </c>
      <c r="F3874">
        <f t="shared" si="1277"/>
        <v>0</v>
      </c>
      <c r="G3874">
        <f t="shared" si="1278"/>
        <v>1</v>
      </c>
      <c r="H3874" s="4">
        <v>2.4</v>
      </c>
      <c r="I3874" s="4">
        <v>1.625</v>
      </c>
      <c r="L3874" s="18">
        <f t="shared" si="1279"/>
        <v>40</v>
      </c>
      <c r="M3874" s="18">
        <f t="shared" si="1280"/>
        <v>60</v>
      </c>
      <c r="N3874" s="18" t="e">
        <f t="shared" si="1281"/>
        <v>#DIV/0!</v>
      </c>
      <c r="O3874" s="18" t="e">
        <f t="shared" si="1282"/>
        <v>#DIV/0!</v>
      </c>
      <c r="P3874" s="4">
        <f t="shared" si="1283"/>
        <v>200811</v>
      </c>
      <c r="Q3874" s="23">
        <f t="shared" si="1284"/>
        <v>1.4769230769230768</v>
      </c>
      <c r="R3874" s="23">
        <f t="shared" si="1285"/>
        <v>-2.3142857142857145</v>
      </c>
      <c r="S3874" s="22">
        <f t="shared" si="1286"/>
        <v>-0.83736263736263772</v>
      </c>
      <c r="T3874" s="5">
        <f t="shared" si="1287"/>
        <v>0.67708333333333337</v>
      </c>
      <c r="W3874" s="5">
        <f t="shared" si="1288"/>
        <v>-1</v>
      </c>
      <c r="X3874" s="4">
        <f t="shared" si="1289"/>
        <v>-1</v>
      </c>
      <c r="AE3874" s="4" t="e">
        <f t="shared" si="1290"/>
        <v>#DIV/0!</v>
      </c>
    </row>
    <row r="3875" spans="1:31" x14ac:dyDescent="0.25">
      <c r="A3875" s="9">
        <v>39775</v>
      </c>
      <c r="B3875" s="1" t="s">
        <v>56</v>
      </c>
      <c r="C3875" s="1" t="s">
        <v>60</v>
      </c>
      <c r="D3875" s="1">
        <v>12</v>
      </c>
      <c r="E3875" s="1">
        <v>30</v>
      </c>
      <c r="F3875">
        <f t="shared" si="1277"/>
        <v>0</v>
      </c>
      <c r="G3875">
        <f t="shared" si="1278"/>
        <v>1</v>
      </c>
      <c r="H3875" s="4">
        <v>1.74074074074074</v>
      </c>
      <c r="I3875" s="4">
        <v>2.15</v>
      </c>
      <c r="L3875" s="18">
        <f t="shared" si="1279"/>
        <v>50</v>
      </c>
      <c r="M3875" s="18">
        <f t="shared" si="1280"/>
        <v>45</v>
      </c>
      <c r="N3875" s="18" t="e">
        <f t="shared" si="1281"/>
        <v>#DIV/0!</v>
      </c>
      <c r="O3875" s="18" t="e">
        <f t="shared" si="1282"/>
        <v>#DIV/0!</v>
      </c>
      <c r="P3875" s="4">
        <f t="shared" si="1283"/>
        <v>200811</v>
      </c>
      <c r="Q3875" s="23">
        <f t="shared" si="1284"/>
        <v>0.80964685615848375</v>
      </c>
      <c r="R3875" s="23">
        <f t="shared" si="1285"/>
        <v>-2.2195652173913056</v>
      </c>
      <c r="S3875" s="22">
        <f t="shared" si="1286"/>
        <v>-1.4099183612328219</v>
      </c>
      <c r="T3875" s="5">
        <f t="shared" si="1287"/>
        <v>1.2351063829787239</v>
      </c>
      <c r="W3875" s="5">
        <f t="shared" si="1288"/>
        <v>-1</v>
      </c>
      <c r="X3875" s="4">
        <f t="shared" si="1289"/>
        <v>-1</v>
      </c>
      <c r="AE3875" s="4" t="e">
        <f t="shared" si="1290"/>
        <v>#DIV/0!</v>
      </c>
    </row>
    <row r="3876" spans="1:31" x14ac:dyDescent="0.25">
      <c r="A3876" s="9">
        <v>39775</v>
      </c>
      <c r="B3876" s="1" t="s">
        <v>33</v>
      </c>
      <c r="C3876" s="1" t="s">
        <v>39</v>
      </c>
      <c r="D3876" s="1">
        <v>20</v>
      </c>
      <c r="E3876" s="1">
        <v>38</v>
      </c>
      <c r="F3876">
        <f t="shared" si="1277"/>
        <v>0</v>
      </c>
      <c r="G3876">
        <f t="shared" si="1278"/>
        <v>1</v>
      </c>
      <c r="H3876" s="4">
        <v>3.9</v>
      </c>
      <c r="I3876" s="4">
        <v>1.28571428571429</v>
      </c>
      <c r="L3876" s="18">
        <f t="shared" si="1279"/>
        <v>20</v>
      </c>
      <c r="M3876" s="18">
        <f t="shared" si="1280"/>
        <v>75</v>
      </c>
      <c r="N3876" s="18" t="e">
        <f t="shared" si="1281"/>
        <v>#DIV/0!</v>
      </c>
      <c r="O3876" s="18" t="e">
        <f t="shared" si="1282"/>
        <v>#DIV/0!</v>
      </c>
      <c r="P3876" s="4">
        <f t="shared" si="1283"/>
        <v>200811</v>
      </c>
      <c r="Q3876" s="23">
        <f t="shared" si="1284"/>
        <v>3.033333333333323</v>
      </c>
      <c r="R3876" s="23">
        <f t="shared" si="1285"/>
        <v>-3.8448275862068435</v>
      </c>
      <c r="S3876" s="22">
        <f t="shared" si="1286"/>
        <v>-0.81149425287352051</v>
      </c>
      <c r="T3876" s="5">
        <f t="shared" si="1287"/>
        <v>0.32967032967033078</v>
      </c>
      <c r="W3876" s="5">
        <f t="shared" si="1288"/>
        <v>-1</v>
      </c>
      <c r="X3876" s="4">
        <f t="shared" si="1289"/>
        <v>-1</v>
      </c>
      <c r="AE3876" s="4" t="e">
        <f t="shared" si="1290"/>
        <v>#DIV/0!</v>
      </c>
    </row>
    <row r="3877" spans="1:31" x14ac:dyDescent="0.25">
      <c r="A3877" s="9">
        <v>39775</v>
      </c>
      <c r="B3877" s="1" t="s">
        <v>35</v>
      </c>
      <c r="C3877" s="1" t="s">
        <v>54</v>
      </c>
      <c r="D3877" s="1">
        <v>10</v>
      </c>
      <c r="E3877" s="1">
        <v>31</v>
      </c>
      <c r="F3877">
        <f t="shared" si="1277"/>
        <v>0</v>
      </c>
      <c r="G3877">
        <f t="shared" si="1278"/>
        <v>1</v>
      </c>
      <c r="H3877" s="4">
        <v>1.2777777777777799</v>
      </c>
      <c r="I3877" s="4">
        <v>3.9</v>
      </c>
      <c r="L3877" s="18">
        <f t="shared" si="1279"/>
        <v>70</v>
      </c>
      <c r="M3877" s="18">
        <f t="shared" si="1280"/>
        <v>25</v>
      </c>
      <c r="N3877" s="18" t="e">
        <f t="shared" si="1281"/>
        <v>#DIV/0!</v>
      </c>
      <c r="O3877" s="18" t="e">
        <f t="shared" si="1282"/>
        <v>#DIV/0!</v>
      </c>
      <c r="P3877" s="4">
        <f t="shared" si="1283"/>
        <v>200811</v>
      </c>
      <c r="Q3877" s="23">
        <f t="shared" si="1284"/>
        <v>0.32763532763532821</v>
      </c>
      <c r="R3877" s="23">
        <f t="shared" si="1285"/>
        <v>-3.9448275862068689</v>
      </c>
      <c r="S3877" s="22">
        <f t="shared" si="1286"/>
        <v>-3.6171922585715408</v>
      </c>
      <c r="T3877" s="5">
        <f t="shared" si="1287"/>
        <v>3.0521739130434731</v>
      </c>
      <c r="W3877" s="5">
        <f t="shared" si="1288"/>
        <v>-1</v>
      </c>
      <c r="X3877" s="4">
        <f t="shared" si="1289"/>
        <v>-1</v>
      </c>
      <c r="AE3877" s="4" t="e">
        <f t="shared" si="1290"/>
        <v>#DIV/0!</v>
      </c>
    </row>
    <row r="3878" spans="1:31" x14ac:dyDescent="0.25">
      <c r="A3878" s="9">
        <v>39775</v>
      </c>
      <c r="B3878" s="1" t="s">
        <v>37</v>
      </c>
      <c r="C3878" s="1" t="s">
        <v>38</v>
      </c>
      <c r="D3878" s="1">
        <v>35</v>
      </c>
      <c r="E3878" s="1">
        <v>22</v>
      </c>
      <c r="F3878">
        <f t="shared" si="1277"/>
        <v>1</v>
      </c>
      <c r="G3878">
        <f t="shared" si="1278"/>
        <v>0</v>
      </c>
      <c r="H3878" s="4">
        <v>1.2222222222222201</v>
      </c>
      <c r="I3878" s="4">
        <v>4.5</v>
      </c>
      <c r="L3878" s="18">
        <f t="shared" si="1279"/>
        <v>80</v>
      </c>
      <c r="M3878" s="18">
        <f t="shared" si="1280"/>
        <v>20</v>
      </c>
      <c r="N3878" s="18" t="e">
        <f t="shared" si="1281"/>
        <v>#DIV/0!</v>
      </c>
      <c r="O3878" s="18" t="e">
        <f t="shared" si="1282"/>
        <v>#DIV/0!</v>
      </c>
      <c r="P3878" s="4">
        <f t="shared" si="1283"/>
        <v>200811</v>
      </c>
      <c r="Q3878" s="23">
        <f t="shared" si="1284"/>
        <v>1.2222222222222201</v>
      </c>
      <c r="R3878" s="23">
        <f t="shared" si="1285"/>
        <v>-4.7857142857143282</v>
      </c>
      <c r="S3878" s="22">
        <f t="shared" si="1286"/>
        <v>-3.5634920634921081</v>
      </c>
      <c r="T3878" s="5">
        <f t="shared" si="1287"/>
        <v>3.6818181818181883</v>
      </c>
      <c r="W3878" s="5">
        <f t="shared" si="1288"/>
        <v>0.2222222222222201</v>
      </c>
      <c r="X3878" s="4">
        <f t="shared" si="1289"/>
        <v>-1</v>
      </c>
      <c r="AE3878" s="4" t="e">
        <f t="shared" si="1290"/>
        <v>#DIV/0!</v>
      </c>
    </row>
    <row r="3879" spans="1:31" x14ac:dyDescent="0.25">
      <c r="A3879" s="9">
        <v>39775</v>
      </c>
      <c r="B3879" s="1" t="s">
        <v>58</v>
      </c>
      <c r="C3879" s="1" t="s">
        <v>47</v>
      </c>
      <c r="D3879" s="1">
        <v>6</v>
      </c>
      <c r="E3879" s="1">
        <v>16</v>
      </c>
      <c r="F3879">
        <f t="shared" si="1277"/>
        <v>0</v>
      </c>
      <c r="G3879">
        <f t="shared" si="1278"/>
        <v>1</v>
      </c>
      <c r="H3879" s="4">
        <v>1.6666666666666701</v>
      </c>
      <c r="I3879" s="4">
        <v>2.2999999999999998</v>
      </c>
      <c r="L3879" s="18">
        <f t="shared" si="1279"/>
        <v>50</v>
      </c>
      <c r="M3879" s="18">
        <f t="shared" si="1280"/>
        <v>40</v>
      </c>
      <c r="N3879" s="18" t="e">
        <f t="shared" si="1281"/>
        <v>#DIV/0!</v>
      </c>
      <c r="O3879" s="18" t="e">
        <f t="shared" si="1282"/>
        <v>#DIV/0!</v>
      </c>
      <c r="P3879" s="4">
        <f t="shared" si="1283"/>
        <v>200811</v>
      </c>
      <c r="Q3879" s="23">
        <f t="shared" si="1284"/>
        <v>0.72463768115942184</v>
      </c>
      <c r="R3879" s="23">
        <f t="shared" si="1285"/>
        <v>-2.2692307692307621</v>
      </c>
      <c r="S3879" s="22">
        <f t="shared" si="1286"/>
        <v>-1.5445930880713403</v>
      </c>
      <c r="T3879" s="5">
        <f t="shared" si="1287"/>
        <v>1.379999999999997</v>
      </c>
      <c r="W3879" s="5">
        <f t="shared" si="1288"/>
        <v>-1</v>
      </c>
      <c r="X3879" s="4">
        <f t="shared" si="1289"/>
        <v>-1</v>
      </c>
      <c r="AE3879" s="4" t="e">
        <f t="shared" si="1290"/>
        <v>#DIV/0!</v>
      </c>
    </row>
    <row r="3880" spans="1:31" x14ac:dyDescent="0.25">
      <c r="A3880" s="9">
        <v>39775</v>
      </c>
      <c r="B3880" s="1" t="s">
        <v>43</v>
      </c>
      <c r="C3880" s="1" t="s">
        <v>55</v>
      </c>
      <c r="D3880" s="1">
        <v>36</v>
      </c>
      <c r="E3880" s="1">
        <v>7</v>
      </c>
      <c r="F3880">
        <f t="shared" si="1277"/>
        <v>1</v>
      </c>
      <c r="G3880">
        <f t="shared" si="1278"/>
        <v>0</v>
      </c>
      <c r="H3880" s="4">
        <v>1.74074074074074</v>
      </c>
      <c r="I3880" s="4">
        <v>2.15</v>
      </c>
      <c r="L3880" s="18">
        <f t="shared" si="1279"/>
        <v>50</v>
      </c>
      <c r="M3880" s="18">
        <f t="shared" si="1280"/>
        <v>45</v>
      </c>
      <c r="N3880" s="18" t="e">
        <f t="shared" si="1281"/>
        <v>#DIV/0!</v>
      </c>
      <c r="O3880" s="18" t="e">
        <f t="shared" si="1282"/>
        <v>#DIV/0!</v>
      </c>
      <c r="P3880" s="4">
        <f t="shared" si="1283"/>
        <v>200811</v>
      </c>
      <c r="Q3880" s="23">
        <f t="shared" si="1284"/>
        <v>1.74074074074074</v>
      </c>
      <c r="R3880" s="23">
        <f t="shared" si="1285"/>
        <v>-2.2195652173913056</v>
      </c>
      <c r="S3880" s="22">
        <f t="shared" si="1286"/>
        <v>-0.4788244766505656</v>
      </c>
      <c r="T3880" s="5">
        <f t="shared" si="1287"/>
        <v>1.2351063829787239</v>
      </c>
      <c r="W3880" s="5">
        <f t="shared" si="1288"/>
        <v>0.74074074074074003</v>
      </c>
      <c r="X3880" s="4">
        <f t="shared" si="1289"/>
        <v>-1</v>
      </c>
      <c r="AE3880" s="4" t="e">
        <f t="shared" si="1290"/>
        <v>#DIV/0!</v>
      </c>
    </row>
    <row r="3881" spans="1:31" x14ac:dyDescent="0.25">
      <c r="A3881" s="9">
        <v>39775</v>
      </c>
      <c r="B3881" s="1" t="s">
        <v>41</v>
      </c>
      <c r="C3881" s="1" t="s">
        <v>40</v>
      </c>
      <c r="D3881" s="1">
        <v>45</v>
      </c>
      <c r="E3881" s="1">
        <v>28</v>
      </c>
      <c r="F3881">
        <f t="shared" si="1277"/>
        <v>1</v>
      </c>
      <c r="G3881">
        <f t="shared" si="1278"/>
        <v>0</v>
      </c>
      <c r="H3881" s="4">
        <v>1.9090909090909101</v>
      </c>
      <c r="I3881" s="4">
        <v>1.9090909090909101</v>
      </c>
      <c r="L3881" s="18">
        <f t="shared" si="1279"/>
        <v>50</v>
      </c>
      <c r="M3881" s="18">
        <f t="shared" si="1280"/>
        <v>50</v>
      </c>
      <c r="N3881" s="18" t="e">
        <f t="shared" si="1281"/>
        <v>#DIV/0!</v>
      </c>
      <c r="O3881" s="18" t="e">
        <f t="shared" si="1282"/>
        <v>#DIV/0!</v>
      </c>
      <c r="P3881" s="4">
        <f t="shared" si="1283"/>
        <v>200811</v>
      </c>
      <c r="Q3881" s="23">
        <f t="shared" si="1284"/>
        <v>1.9090909090909101</v>
      </c>
      <c r="R3881" s="23">
        <f t="shared" si="1285"/>
        <v>-2.1999999999999975</v>
      </c>
      <c r="S3881" s="22">
        <f t="shared" si="1286"/>
        <v>-0.29090909090908745</v>
      </c>
      <c r="T3881" s="5">
        <f t="shared" si="1287"/>
        <v>1</v>
      </c>
      <c r="W3881" s="5">
        <f t="shared" si="1288"/>
        <v>0.90909090909091006</v>
      </c>
      <c r="X3881" s="4">
        <f t="shared" si="1289"/>
        <v>-1</v>
      </c>
      <c r="AE3881" s="4" t="e">
        <f t="shared" si="1290"/>
        <v>#DIV/0!</v>
      </c>
    </row>
    <row r="3882" spans="1:31" x14ac:dyDescent="0.25">
      <c r="A3882" s="9">
        <v>39775</v>
      </c>
      <c r="B3882" s="1" t="s">
        <v>63</v>
      </c>
      <c r="C3882" s="1" t="s">
        <v>34</v>
      </c>
      <c r="D3882" s="1">
        <v>29</v>
      </c>
      <c r="E3882" s="1">
        <v>37</v>
      </c>
      <c r="F3882">
        <f t="shared" si="1277"/>
        <v>0</v>
      </c>
      <c r="G3882">
        <f t="shared" si="1278"/>
        <v>1</v>
      </c>
      <c r="H3882" s="4">
        <v>2.4</v>
      </c>
      <c r="I3882" s="4">
        <v>1.625</v>
      </c>
      <c r="L3882" s="18">
        <f t="shared" si="1279"/>
        <v>40</v>
      </c>
      <c r="M3882" s="18">
        <f t="shared" si="1280"/>
        <v>60</v>
      </c>
      <c r="N3882" s="18" t="e">
        <f t="shared" si="1281"/>
        <v>#DIV/0!</v>
      </c>
      <c r="O3882" s="18" t="e">
        <f t="shared" si="1282"/>
        <v>#DIV/0!</v>
      </c>
      <c r="P3882" s="4">
        <f t="shared" si="1283"/>
        <v>200811</v>
      </c>
      <c r="Q3882" s="23">
        <f t="shared" si="1284"/>
        <v>1.4769230769230768</v>
      </c>
      <c r="R3882" s="23">
        <f t="shared" si="1285"/>
        <v>-2.3142857142857145</v>
      </c>
      <c r="S3882" s="22">
        <f t="shared" si="1286"/>
        <v>-0.83736263736263772</v>
      </c>
      <c r="T3882" s="5">
        <f t="shared" si="1287"/>
        <v>0.67708333333333337</v>
      </c>
      <c r="W3882" s="5">
        <f t="shared" si="1288"/>
        <v>-1</v>
      </c>
      <c r="X3882" s="4">
        <f t="shared" si="1289"/>
        <v>-1</v>
      </c>
      <c r="AE3882" s="4" t="e">
        <f t="shared" si="1290"/>
        <v>#DIV/0!</v>
      </c>
    </row>
    <row r="3883" spans="1:31" x14ac:dyDescent="0.25">
      <c r="A3883" s="9">
        <v>39772</v>
      </c>
      <c r="B3883" s="1" t="s">
        <v>57</v>
      </c>
      <c r="C3883" s="1" t="s">
        <v>44</v>
      </c>
      <c r="D3883" s="1">
        <v>27</v>
      </c>
      <c r="E3883" s="1">
        <v>10</v>
      </c>
      <c r="F3883">
        <f t="shared" si="1277"/>
        <v>1</v>
      </c>
      <c r="G3883">
        <f t="shared" si="1278"/>
        <v>0</v>
      </c>
      <c r="H3883" s="4">
        <v>1.125</v>
      </c>
      <c r="I3883" s="4">
        <v>7</v>
      </c>
      <c r="L3883" s="18">
        <f t="shared" si="1279"/>
        <v>80</v>
      </c>
      <c r="M3883" s="18">
        <f t="shared" si="1280"/>
        <v>10</v>
      </c>
      <c r="N3883" s="18" t="e">
        <f t="shared" si="1281"/>
        <v>#DIV/0!</v>
      </c>
      <c r="O3883" s="18" t="e">
        <f t="shared" si="1282"/>
        <v>#DIV/0!</v>
      </c>
      <c r="P3883" s="4">
        <f t="shared" si="1283"/>
        <v>200811</v>
      </c>
      <c r="Q3883" s="23">
        <f t="shared" si="1284"/>
        <v>1.125</v>
      </c>
      <c r="R3883" s="23">
        <f t="shared" si="1285"/>
        <v>-8.1666666666666661</v>
      </c>
      <c r="S3883" s="22">
        <f t="shared" si="1286"/>
        <v>-7.0416666666666661</v>
      </c>
      <c r="T3883" s="5">
        <f t="shared" si="1287"/>
        <v>6.2222222222222223</v>
      </c>
      <c r="W3883" s="5">
        <f t="shared" si="1288"/>
        <v>0.125</v>
      </c>
      <c r="X3883" s="4">
        <f t="shared" si="1289"/>
        <v>-1</v>
      </c>
      <c r="AE3883" s="4" t="e">
        <f t="shared" si="1290"/>
        <v>#DIV/0!</v>
      </c>
    </row>
    <row r="3884" spans="1:31" x14ac:dyDescent="0.25">
      <c r="A3884" s="9">
        <v>39769</v>
      </c>
      <c r="B3884" s="1" t="s">
        <v>46</v>
      </c>
      <c r="C3884" s="1" t="s">
        <v>58</v>
      </c>
      <c r="D3884" s="1">
        <v>27</v>
      </c>
      <c r="E3884" s="1">
        <v>29</v>
      </c>
      <c r="F3884">
        <f t="shared" si="1277"/>
        <v>0</v>
      </c>
      <c r="G3884">
        <f t="shared" si="1278"/>
        <v>1</v>
      </c>
      <c r="H3884" s="4">
        <v>1.44444444444444</v>
      </c>
      <c r="I3884" s="4">
        <v>2.85</v>
      </c>
      <c r="L3884" s="18">
        <f t="shared" si="1279"/>
        <v>60</v>
      </c>
      <c r="M3884" s="18">
        <f t="shared" si="1280"/>
        <v>35</v>
      </c>
      <c r="N3884" s="18" t="e">
        <f t="shared" si="1281"/>
        <v>#DIV/0!</v>
      </c>
      <c r="O3884" s="18" t="e">
        <f t="shared" si="1282"/>
        <v>#DIV/0!</v>
      </c>
      <c r="P3884" s="4">
        <f t="shared" si="1283"/>
        <v>200811</v>
      </c>
      <c r="Q3884" s="23">
        <f t="shared" si="1284"/>
        <v>0.5068226120857684</v>
      </c>
      <c r="R3884" s="23">
        <f t="shared" si="1285"/>
        <v>-2.790540540540563</v>
      </c>
      <c r="S3884" s="22">
        <f t="shared" si="1286"/>
        <v>-2.2837179284547946</v>
      </c>
      <c r="T3884" s="5">
        <f t="shared" si="1287"/>
        <v>1.9730769230769292</v>
      </c>
      <c r="W3884" s="5">
        <f t="shared" si="1288"/>
        <v>-1</v>
      </c>
      <c r="X3884" s="4">
        <f t="shared" si="1289"/>
        <v>-1</v>
      </c>
      <c r="AE3884" s="4" t="e">
        <f t="shared" si="1290"/>
        <v>#DIV/0!</v>
      </c>
    </row>
    <row r="3885" spans="1:31" x14ac:dyDescent="0.25">
      <c r="A3885" s="9">
        <v>39768</v>
      </c>
      <c r="B3885" s="1" t="s">
        <v>48</v>
      </c>
      <c r="C3885" s="1" t="s">
        <v>37</v>
      </c>
      <c r="D3885" s="1">
        <v>10</v>
      </c>
      <c r="E3885" s="1">
        <v>14</v>
      </c>
      <c r="F3885">
        <f t="shared" si="1277"/>
        <v>0</v>
      </c>
      <c r="G3885">
        <f t="shared" si="1278"/>
        <v>1</v>
      </c>
      <c r="H3885" s="4">
        <v>2.1</v>
      </c>
      <c r="I3885" s="4">
        <v>1.7692307692307701</v>
      </c>
      <c r="L3885" s="18">
        <f t="shared" si="1279"/>
        <v>40</v>
      </c>
      <c r="M3885" s="18">
        <f t="shared" si="1280"/>
        <v>55</v>
      </c>
      <c r="N3885" s="18" t="e">
        <f t="shared" si="1281"/>
        <v>#DIV/0!</v>
      </c>
      <c r="O3885" s="18" t="e">
        <f t="shared" si="1282"/>
        <v>#DIV/0!</v>
      </c>
      <c r="P3885" s="4">
        <f t="shared" si="1283"/>
        <v>200811</v>
      </c>
      <c r="Q3885" s="23">
        <f t="shared" si="1284"/>
        <v>1.18695652173913</v>
      </c>
      <c r="R3885" s="23">
        <f t="shared" si="1285"/>
        <v>-2.2090909090909077</v>
      </c>
      <c r="S3885" s="22">
        <f t="shared" si="1286"/>
        <v>-1.0221343873517776</v>
      </c>
      <c r="T3885" s="5">
        <f t="shared" si="1287"/>
        <v>0.84249084249084283</v>
      </c>
      <c r="W3885" s="5">
        <f t="shared" si="1288"/>
        <v>-1</v>
      </c>
      <c r="X3885" s="4">
        <f t="shared" si="1289"/>
        <v>-1</v>
      </c>
      <c r="AE3885" s="4" t="e">
        <f t="shared" si="1290"/>
        <v>#DIV/0!</v>
      </c>
    </row>
    <row r="3886" spans="1:31" x14ac:dyDescent="0.25">
      <c r="A3886" s="9">
        <v>39768</v>
      </c>
      <c r="B3886" s="1" t="s">
        <v>39</v>
      </c>
      <c r="C3886" s="1" t="s">
        <v>60</v>
      </c>
      <c r="D3886" s="1">
        <v>19</v>
      </c>
      <c r="E3886" s="1">
        <v>13</v>
      </c>
      <c r="F3886">
        <f t="shared" si="1277"/>
        <v>1</v>
      </c>
      <c r="G3886">
        <f t="shared" si="1278"/>
        <v>0</v>
      </c>
      <c r="H3886" s="4">
        <v>1.4347826086956501</v>
      </c>
      <c r="I3886" s="4">
        <v>2.95</v>
      </c>
      <c r="L3886" s="18">
        <f t="shared" si="1279"/>
        <v>60</v>
      </c>
      <c r="M3886" s="18">
        <f t="shared" si="1280"/>
        <v>30</v>
      </c>
      <c r="N3886" s="18" t="e">
        <f t="shared" si="1281"/>
        <v>#DIV/0!</v>
      </c>
      <c r="O3886" s="18" t="e">
        <f t="shared" si="1282"/>
        <v>#DIV/0!</v>
      </c>
      <c r="P3886" s="4">
        <f t="shared" si="1283"/>
        <v>200811</v>
      </c>
      <c r="Q3886" s="23">
        <f t="shared" si="1284"/>
        <v>1.4347826086956501</v>
      </c>
      <c r="R3886" s="23">
        <f t="shared" si="1285"/>
        <v>-2.8128205128205237</v>
      </c>
      <c r="S3886" s="22">
        <f t="shared" si="1286"/>
        <v>-1.3780379041248736</v>
      </c>
      <c r="T3886" s="5">
        <f t="shared" si="1287"/>
        <v>2.0560606060606093</v>
      </c>
      <c r="W3886" s="5">
        <f t="shared" si="1288"/>
        <v>0.43478260869565011</v>
      </c>
      <c r="X3886" s="4">
        <f t="shared" si="1289"/>
        <v>-1</v>
      </c>
      <c r="AE3886" s="4" t="e">
        <f t="shared" si="1290"/>
        <v>#DIV/0!</v>
      </c>
    </row>
    <row r="3887" spans="1:31" x14ac:dyDescent="0.25">
      <c r="A3887" s="9">
        <v>39768</v>
      </c>
      <c r="B3887" s="1" t="s">
        <v>61</v>
      </c>
      <c r="C3887" s="1" t="s">
        <v>63</v>
      </c>
      <c r="D3887" s="1">
        <v>20</v>
      </c>
      <c r="E3887" s="1">
        <v>26</v>
      </c>
      <c r="F3887">
        <f t="shared" si="1277"/>
        <v>0</v>
      </c>
      <c r="G3887">
        <f t="shared" si="1278"/>
        <v>1</v>
      </c>
      <c r="H3887" s="4">
        <v>2.2999999999999998</v>
      </c>
      <c r="I3887" s="4">
        <v>1.6666666666666701</v>
      </c>
      <c r="L3887" s="18">
        <f t="shared" si="1279"/>
        <v>40</v>
      </c>
      <c r="M3887" s="18">
        <f t="shared" si="1280"/>
        <v>60</v>
      </c>
      <c r="N3887" s="18" t="e">
        <f t="shared" si="1281"/>
        <v>#DIV/0!</v>
      </c>
      <c r="O3887" s="18" t="e">
        <f t="shared" si="1282"/>
        <v>#DIV/0!</v>
      </c>
      <c r="P3887" s="4">
        <f t="shared" si="1283"/>
        <v>200811</v>
      </c>
      <c r="Q3887" s="23">
        <f t="shared" si="1284"/>
        <v>1.379999999999997</v>
      </c>
      <c r="R3887" s="23">
        <f t="shared" si="1285"/>
        <v>-2.2692307692307621</v>
      </c>
      <c r="S3887" s="22">
        <f t="shared" si="1286"/>
        <v>-0.88923076923076505</v>
      </c>
      <c r="T3887" s="5">
        <f t="shared" si="1287"/>
        <v>0.72463768115942184</v>
      </c>
      <c r="W3887" s="5">
        <f t="shared" si="1288"/>
        <v>-1</v>
      </c>
      <c r="X3887" s="4">
        <f t="shared" si="1289"/>
        <v>-1</v>
      </c>
      <c r="AE3887" s="4" t="e">
        <f t="shared" si="1290"/>
        <v>#DIV/0!</v>
      </c>
    </row>
    <row r="3888" spans="1:31" x14ac:dyDescent="0.25">
      <c r="A3888" s="9">
        <v>39768</v>
      </c>
      <c r="B3888" s="1" t="s">
        <v>38</v>
      </c>
      <c r="C3888" s="1" t="s">
        <v>59</v>
      </c>
      <c r="D3888" s="1">
        <v>35</v>
      </c>
      <c r="E3888" s="1">
        <v>16</v>
      </c>
      <c r="F3888">
        <f t="shared" si="1277"/>
        <v>1</v>
      </c>
      <c r="G3888">
        <f t="shared" si="1278"/>
        <v>0</v>
      </c>
      <c r="H3888" s="4">
        <v>1.3333333333333299</v>
      </c>
      <c r="I3888" s="4">
        <v>3.5</v>
      </c>
      <c r="L3888" s="18">
        <f t="shared" si="1279"/>
        <v>70</v>
      </c>
      <c r="M3888" s="18">
        <f t="shared" si="1280"/>
        <v>25</v>
      </c>
      <c r="N3888" s="18" t="e">
        <f t="shared" si="1281"/>
        <v>#DIV/0!</v>
      </c>
      <c r="O3888" s="18" t="e">
        <f t="shared" si="1282"/>
        <v>#DIV/0!</v>
      </c>
      <c r="P3888" s="4">
        <f t="shared" si="1283"/>
        <v>200811</v>
      </c>
      <c r="Q3888" s="23">
        <f t="shared" si="1284"/>
        <v>1.3333333333333299</v>
      </c>
      <c r="R3888" s="23">
        <f t="shared" si="1285"/>
        <v>-3.4000000000000306</v>
      </c>
      <c r="S3888" s="22">
        <f t="shared" si="1286"/>
        <v>-2.0666666666667006</v>
      </c>
      <c r="T3888" s="5">
        <f t="shared" si="1287"/>
        <v>2.6250000000000067</v>
      </c>
      <c r="W3888" s="5">
        <f t="shared" si="1288"/>
        <v>0.33333333333332993</v>
      </c>
      <c r="X3888" s="4">
        <f t="shared" si="1289"/>
        <v>-1</v>
      </c>
      <c r="AE3888" s="4" t="e">
        <f t="shared" si="1290"/>
        <v>#DIV/0!</v>
      </c>
    </row>
    <row r="3889" spans="1:31" x14ac:dyDescent="0.25">
      <c r="A3889" s="9">
        <v>39768</v>
      </c>
      <c r="B3889" s="1" t="s">
        <v>57</v>
      </c>
      <c r="C3889" s="1" t="s">
        <v>64</v>
      </c>
      <c r="D3889" s="1">
        <v>11</v>
      </c>
      <c r="E3889" s="1">
        <v>10</v>
      </c>
      <c r="F3889">
        <f t="shared" si="1277"/>
        <v>1</v>
      </c>
      <c r="G3889">
        <f t="shared" si="1278"/>
        <v>0</v>
      </c>
      <c r="H3889" s="4">
        <v>1.4545454545454499</v>
      </c>
      <c r="I3889" s="4">
        <v>2.85</v>
      </c>
      <c r="L3889" s="18">
        <f t="shared" si="1279"/>
        <v>60</v>
      </c>
      <c r="M3889" s="18">
        <f t="shared" si="1280"/>
        <v>35</v>
      </c>
      <c r="N3889" s="18" t="e">
        <f t="shared" si="1281"/>
        <v>#DIV/0!</v>
      </c>
      <c r="O3889" s="18" t="e">
        <f t="shared" si="1282"/>
        <v>#DIV/0!</v>
      </c>
      <c r="P3889" s="4">
        <f t="shared" si="1283"/>
        <v>200811</v>
      </c>
      <c r="Q3889" s="23">
        <f t="shared" si="1284"/>
        <v>1.4545454545454499</v>
      </c>
      <c r="R3889" s="23">
        <f t="shared" si="1285"/>
        <v>-2.7405405405405627</v>
      </c>
      <c r="S3889" s="22">
        <f t="shared" si="1286"/>
        <v>-1.2859950859951128</v>
      </c>
      <c r="T3889" s="5">
        <f t="shared" si="1287"/>
        <v>1.9593750000000063</v>
      </c>
      <c r="W3889" s="5">
        <f t="shared" si="1288"/>
        <v>0.45454545454544992</v>
      </c>
      <c r="X3889" s="4">
        <f t="shared" si="1289"/>
        <v>-1</v>
      </c>
      <c r="AE3889" s="4" t="e">
        <f t="shared" si="1290"/>
        <v>#DIV/0!</v>
      </c>
    </row>
    <row r="3890" spans="1:31" x14ac:dyDescent="0.25">
      <c r="A3890" s="9">
        <v>39768</v>
      </c>
      <c r="B3890" s="1" t="s">
        <v>34</v>
      </c>
      <c r="C3890" s="1" t="s">
        <v>43</v>
      </c>
      <c r="D3890" s="1">
        <v>30</v>
      </c>
      <c r="E3890" s="1">
        <v>10</v>
      </c>
      <c r="F3890">
        <f t="shared" si="1277"/>
        <v>1</v>
      </c>
      <c r="G3890">
        <f t="shared" si="1278"/>
        <v>0</v>
      </c>
      <c r="H3890" s="4">
        <v>1.32258064516129</v>
      </c>
      <c r="I3890" s="4">
        <v>3.6</v>
      </c>
      <c r="L3890" s="18">
        <f t="shared" si="1279"/>
        <v>70</v>
      </c>
      <c r="M3890" s="18">
        <f t="shared" si="1280"/>
        <v>25</v>
      </c>
      <c r="N3890" s="18" t="e">
        <f t="shared" si="1281"/>
        <v>#DIV/0!</v>
      </c>
      <c r="O3890" s="18" t="e">
        <f t="shared" si="1282"/>
        <v>#DIV/0!</v>
      </c>
      <c r="P3890" s="4">
        <f t="shared" si="1283"/>
        <v>200811</v>
      </c>
      <c r="Q3890" s="23">
        <f t="shared" si="1284"/>
        <v>1.32258064516129</v>
      </c>
      <c r="R3890" s="23">
        <f t="shared" si="1285"/>
        <v>-3.4846153846153873</v>
      </c>
      <c r="S3890" s="22">
        <f t="shared" si="1286"/>
        <v>-2.1620347394540973</v>
      </c>
      <c r="T3890" s="5">
        <f t="shared" si="1287"/>
        <v>2.7219512195121958</v>
      </c>
      <c r="W3890" s="5">
        <f t="shared" si="1288"/>
        <v>0.32258064516129004</v>
      </c>
      <c r="X3890" s="4">
        <f t="shared" si="1289"/>
        <v>-1</v>
      </c>
      <c r="AE3890" s="4" t="e">
        <f t="shared" si="1290"/>
        <v>#DIV/0!</v>
      </c>
    </row>
    <row r="3891" spans="1:31" x14ac:dyDescent="0.25">
      <c r="A3891" s="9">
        <v>39768</v>
      </c>
      <c r="B3891" s="1" t="s">
        <v>51</v>
      </c>
      <c r="C3891" s="1" t="s">
        <v>54</v>
      </c>
      <c r="D3891" s="1">
        <v>17</v>
      </c>
      <c r="E3891" s="1">
        <v>15</v>
      </c>
      <c r="F3891">
        <f t="shared" si="1277"/>
        <v>1</v>
      </c>
      <c r="G3891">
        <f t="shared" si="1278"/>
        <v>0</v>
      </c>
      <c r="H3891" s="4">
        <v>1.2105263157894699</v>
      </c>
      <c r="I3891" s="4">
        <v>4.75</v>
      </c>
      <c r="L3891" s="18">
        <f t="shared" si="1279"/>
        <v>80</v>
      </c>
      <c r="M3891" s="18">
        <f t="shared" si="1280"/>
        <v>20</v>
      </c>
      <c r="N3891" s="18" t="e">
        <f t="shared" si="1281"/>
        <v>#DIV/0!</v>
      </c>
      <c r="O3891" s="18" t="e">
        <f t="shared" si="1282"/>
        <v>#DIV/0!</v>
      </c>
      <c r="P3891" s="4">
        <f t="shared" si="1283"/>
        <v>200811</v>
      </c>
      <c r="Q3891" s="23">
        <f t="shared" si="1284"/>
        <v>1.2105263157894699</v>
      </c>
      <c r="R3891" s="23">
        <f t="shared" si="1285"/>
        <v>-5.0166666666667519</v>
      </c>
      <c r="S3891" s="22">
        <f t="shared" si="1286"/>
        <v>-3.806140350877282</v>
      </c>
      <c r="T3891" s="5">
        <f t="shared" si="1287"/>
        <v>3.9239130434782732</v>
      </c>
      <c r="W3891" s="5">
        <f t="shared" si="1288"/>
        <v>0.2105263157894699</v>
      </c>
      <c r="X3891" s="4">
        <f t="shared" si="1289"/>
        <v>-1</v>
      </c>
      <c r="AE3891" s="4" t="e">
        <f t="shared" si="1290"/>
        <v>#DIV/0!</v>
      </c>
    </row>
    <row r="3892" spans="1:31" x14ac:dyDescent="0.25">
      <c r="A3892" s="9">
        <v>39768</v>
      </c>
      <c r="B3892" s="1" t="s">
        <v>49</v>
      </c>
      <c r="C3892" s="1" t="s">
        <v>42</v>
      </c>
      <c r="D3892" s="1">
        <v>20</v>
      </c>
      <c r="E3892" s="1">
        <v>30</v>
      </c>
      <c r="F3892">
        <f t="shared" si="1277"/>
        <v>0</v>
      </c>
      <c r="G3892">
        <f t="shared" si="1278"/>
        <v>1</v>
      </c>
      <c r="H3892" s="4">
        <v>3.2</v>
      </c>
      <c r="I3892" s="4">
        <v>1.3846153846153799</v>
      </c>
      <c r="L3892" s="18">
        <f t="shared" si="1279"/>
        <v>30</v>
      </c>
      <c r="M3892" s="18">
        <f t="shared" si="1280"/>
        <v>70</v>
      </c>
      <c r="N3892" s="18" t="e">
        <f t="shared" si="1281"/>
        <v>#DIV/0!</v>
      </c>
      <c r="O3892" s="18" t="e">
        <f t="shared" si="1282"/>
        <v>#DIV/0!</v>
      </c>
      <c r="P3892" s="4">
        <f t="shared" si="1283"/>
        <v>200811</v>
      </c>
      <c r="Q3892" s="23">
        <f t="shared" si="1284"/>
        <v>2.3111111111111189</v>
      </c>
      <c r="R3892" s="23">
        <f t="shared" si="1285"/>
        <v>-3.0545454545454862</v>
      </c>
      <c r="S3892" s="22">
        <f t="shared" si="1286"/>
        <v>-0.74343434343436732</v>
      </c>
      <c r="T3892" s="5">
        <f t="shared" si="1287"/>
        <v>0.43269230769230621</v>
      </c>
      <c r="W3892" s="5">
        <f t="shared" si="1288"/>
        <v>-1</v>
      </c>
      <c r="X3892" s="4">
        <f t="shared" si="1289"/>
        <v>-1</v>
      </c>
      <c r="AE3892" s="4" t="e">
        <f t="shared" si="1290"/>
        <v>#DIV/0!</v>
      </c>
    </row>
    <row r="3893" spans="1:31" x14ac:dyDescent="0.25">
      <c r="A3893" s="9">
        <v>39768</v>
      </c>
      <c r="B3893" s="1" t="s">
        <v>56</v>
      </c>
      <c r="C3893" s="1" t="s">
        <v>50</v>
      </c>
      <c r="D3893" s="1">
        <v>14</v>
      </c>
      <c r="E3893" s="1">
        <v>24</v>
      </c>
      <c r="F3893">
        <f t="shared" si="1277"/>
        <v>0</v>
      </c>
      <c r="G3893">
        <f t="shared" si="1278"/>
        <v>1</v>
      </c>
      <c r="H3893" s="4">
        <v>2.2000000000000002</v>
      </c>
      <c r="I3893" s="4">
        <v>1.71428571428571</v>
      </c>
      <c r="L3893" s="18">
        <f t="shared" si="1279"/>
        <v>40</v>
      </c>
      <c r="M3893" s="18">
        <f t="shared" si="1280"/>
        <v>55</v>
      </c>
      <c r="N3893" s="18" t="e">
        <f t="shared" si="1281"/>
        <v>#DIV/0!</v>
      </c>
      <c r="O3893" s="18" t="e">
        <f t="shared" si="1282"/>
        <v>#DIV/0!</v>
      </c>
      <c r="P3893" s="4">
        <f t="shared" si="1283"/>
        <v>200811</v>
      </c>
      <c r="Q3893" s="23">
        <f t="shared" si="1284"/>
        <v>1.2833333333333368</v>
      </c>
      <c r="R3893" s="23">
        <f t="shared" si="1285"/>
        <v>-2.2333333333333414</v>
      </c>
      <c r="S3893" s="22">
        <f t="shared" si="1286"/>
        <v>-0.95000000000000462</v>
      </c>
      <c r="T3893" s="5">
        <f t="shared" si="1287"/>
        <v>0.77922077922077715</v>
      </c>
      <c r="W3893" s="5">
        <f t="shared" si="1288"/>
        <v>-1</v>
      </c>
      <c r="X3893" s="4">
        <f t="shared" si="1289"/>
        <v>-1</v>
      </c>
      <c r="AE3893" s="4" t="e">
        <f t="shared" si="1290"/>
        <v>#DIV/0!</v>
      </c>
    </row>
    <row r="3894" spans="1:31" x14ac:dyDescent="0.25">
      <c r="A3894" s="9">
        <v>39768</v>
      </c>
      <c r="B3894" s="1" t="s">
        <v>36</v>
      </c>
      <c r="C3894" s="1" t="s">
        <v>47</v>
      </c>
      <c r="D3894" s="1">
        <v>33</v>
      </c>
      <c r="E3894" s="1">
        <v>27</v>
      </c>
      <c r="F3894">
        <f t="shared" si="1277"/>
        <v>1</v>
      </c>
      <c r="G3894">
        <f t="shared" si="1278"/>
        <v>0</v>
      </c>
      <c r="H3894" s="4">
        <v>1.29411764705882</v>
      </c>
      <c r="I3894" s="4">
        <v>3.8</v>
      </c>
      <c r="L3894" s="18">
        <f t="shared" si="1279"/>
        <v>70</v>
      </c>
      <c r="M3894" s="18">
        <f t="shared" si="1280"/>
        <v>25</v>
      </c>
      <c r="N3894" s="18" t="e">
        <f t="shared" si="1281"/>
        <v>#DIV/0!</v>
      </c>
      <c r="O3894" s="18" t="e">
        <f t="shared" si="1282"/>
        <v>#DIV/0!</v>
      </c>
      <c r="P3894" s="4">
        <f t="shared" si="1283"/>
        <v>200811</v>
      </c>
      <c r="Q3894" s="23">
        <f t="shared" si="1284"/>
        <v>1.29411764705882</v>
      </c>
      <c r="R3894" s="23">
        <f t="shared" si="1285"/>
        <v>-3.7571428571428975</v>
      </c>
      <c r="S3894" s="22">
        <f t="shared" si="1286"/>
        <v>-2.4630252100840773</v>
      </c>
      <c r="T3894" s="5">
        <f t="shared" si="1287"/>
        <v>2.9363636363636441</v>
      </c>
      <c r="W3894" s="5">
        <f t="shared" si="1288"/>
        <v>0.29411764705882004</v>
      </c>
      <c r="X3894" s="4">
        <f t="shared" si="1289"/>
        <v>-1</v>
      </c>
      <c r="AE3894" s="4" t="e">
        <f t="shared" si="1290"/>
        <v>#DIV/0!</v>
      </c>
    </row>
    <row r="3895" spans="1:31" x14ac:dyDescent="0.25">
      <c r="A3895" s="9">
        <v>39768</v>
      </c>
      <c r="B3895" s="1" t="s">
        <v>62</v>
      </c>
      <c r="C3895" s="1" t="s">
        <v>45</v>
      </c>
      <c r="D3895" s="1">
        <v>37</v>
      </c>
      <c r="E3895" s="1">
        <v>3</v>
      </c>
      <c r="F3895">
        <f t="shared" si="1277"/>
        <v>1</v>
      </c>
      <c r="G3895">
        <f t="shared" si="1278"/>
        <v>0</v>
      </c>
      <c r="H3895" s="4">
        <v>1.55555555555556</v>
      </c>
      <c r="I3895" s="4">
        <v>2.6</v>
      </c>
      <c r="L3895" s="18">
        <f t="shared" si="1279"/>
        <v>60</v>
      </c>
      <c r="M3895" s="18">
        <f t="shared" si="1280"/>
        <v>35</v>
      </c>
      <c r="N3895" s="18" t="e">
        <f t="shared" si="1281"/>
        <v>#DIV/0!</v>
      </c>
      <c r="O3895" s="18" t="e">
        <f t="shared" si="1282"/>
        <v>#DIV/0!</v>
      </c>
      <c r="P3895" s="4">
        <f t="shared" si="1283"/>
        <v>200811</v>
      </c>
      <c r="Q3895" s="23">
        <f t="shared" si="1284"/>
        <v>1.55555555555556</v>
      </c>
      <c r="R3895" s="23">
        <f t="shared" si="1285"/>
        <v>-2.4249999999999856</v>
      </c>
      <c r="S3895" s="22">
        <f t="shared" si="1286"/>
        <v>-0.86944444444442559</v>
      </c>
      <c r="T3895" s="5">
        <f t="shared" si="1287"/>
        <v>1.6714285714285666</v>
      </c>
      <c r="W3895" s="5">
        <f t="shared" si="1288"/>
        <v>0.55555555555556002</v>
      </c>
      <c r="X3895" s="4">
        <f t="shared" si="1289"/>
        <v>-1</v>
      </c>
      <c r="AE3895" s="4" t="e">
        <f t="shared" si="1290"/>
        <v>#DIV/0!</v>
      </c>
    </row>
    <row r="3896" spans="1:31" x14ac:dyDescent="0.25">
      <c r="A3896" s="9">
        <v>39768</v>
      </c>
      <c r="B3896" s="1" t="s">
        <v>44</v>
      </c>
      <c r="C3896" s="1" t="s">
        <v>55</v>
      </c>
      <c r="D3896" s="1">
        <v>13</v>
      </c>
      <c r="E3896" s="1">
        <v>13</v>
      </c>
      <c r="F3896">
        <f t="shared" si="1277"/>
        <v>0</v>
      </c>
      <c r="G3896">
        <f t="shared" si="1278"/>
        <v>0</v>
      </c>
      <c r="H3896" s="4">
        <v>4.3</v>
      </c>
      <c r="I3896" s="4">
        <v>1.25</v>
      </c>
      <c r="L3896" s="18">
        <f t="shared" si="1279"/>
        <v>20</v>
      </c>
      <c r="M3896" s="18">
        <f t="shared" si="1280"/>
        <v>80</v>
      </c>
      <c r="N3896" s="18" t="e">
        <f t="shared" si="1281"/>
        <v>#DIV/0!</v>
      </c>
      <c r="O3896" s="18" t="e">
        <f t="shared" si="1282"/>
        <v>#DIV/0!</v>
      </c>
      <c r="P3896" s="4">
        <f t="shared" si="1283"/>
        <v>200811</v>
      </c>
      <c r="Q3896" s="23">
        <f t="shared" si="1284"/>
        <v>3.44</v>
      </c>
      <c r="R3896" s="23">
        <f t="shared" si="1285"/>
        <v>-4.3030303030303028</v>
      </c>
      <c r="S3896" s="22">
        <f t="shared" si="1286"/>
        <v>-0.86303030303030281</v>
      </c>
      <c r="T3896" s="5">
        <f t="shared" si="1287"/>
        <v>0.29069767441860467</v>
      </c>
      <c r="W3896" s="5">
        <f t="shared" si="1288"/>
        <v>-1</v>
      </c>
      <c r="X3896" s="4">
        <f t="shared" si="1289"/>
        <v>-1</v>
      </c>
      <c r="AE3896" s="4" t="e">
        <f t="shared" si="1290"/>
        <v>#DIV/0!</v>
      </c>
    </row>
    <row r="3897" spans="1:31" x14ac:dyDescent="0.25">
      <c r="A3897" s="9">
        <v>39768</v>
      </c>
      <c r="B3897" s="1" t="s">
        <v>40</v>
      </c>
      <c r="C3897" s="1" t="s">
        <v>33</v>
      </c>
      <c r="D3897" s="1">
        <v>31</v>
      </c>
      <c r="E3897" s="1">
        <v>22</v>
      </c>
      <c r="F3897">
        <f t="shared" si="1277"/>
        <v>1</v>
      </c>
      <c r="G3897">
        <f t="shared" si="1278"/>
        <v>0</v>
      </c>
      <c r="H3897" s="4">
        <v>1.1176470588235299</v>
      </c>
      <c r="I3897" s="4">
        <v>7</v>
      </c>
      <c r="L3897" s="18">
        <f t="shared" si="1279"/>
        <v>80</v>
      </c>
      <c r="M3897" s="18">
        <f t="shared" si="1280"/>
        <v>10</v>
      </c>
      <c r="N3897" s="18" t="e">
        <f t="shared" si="1281"/>
        <v>#DIV/0!</v>
      </c>
      <c r="O3897" s="18" t="e">
        <f t="shared" si="1282"/>
        <v>#DIV/0!</v>
      </c>
      <c r="P3897" s="4">
        <f t="shared" si="1283"/>
        <v>200811</v>
      </c>
      <c r="Q3897" s="23">
        <f t="shared" si="1284"/>
        <v>1.1176470588235299</v>
      </c>
      <c r="R3897" s="23">
        <f t="shared" si="1285"/>
        <v>-8.6666666666666323</v>
      </c>
      <c r="S3897" s="22">
        <f t="shared" si="1286"/>
        <v>-7.5490196078431024</v>
      </c>
      <c r="T3897" s="5">
        <f t="shared" si="1287"/>
        <v>6.2631578947368398</v>
      </c>
      <c r="W3897" s="5">
        <f t="shared" si="1288"/>
        <v>0.11764705882352988</v>
      </c>
      <c r="X3897" s="4">
        <f t="shared" si="1289"/>
        <v>-1</v>
      </c>
      <c r="AE3897" s="4" t="e">
        <f t="shared" si="1290"/>
        <v>#DIV/0!</v>
      </c>
    </row>
    <row r="3898" spans="1:31" x14ac:dyDescent="0.25">
      <c r="A3898" s="9">
        <v>39768</v>
      </c>
      <c r="B3898" s="1" t="s">
        <v>41</v>
      </c>
      <c r="C3898" s="1" t="s">
        <v>35</v>
      </c>
      <c r="D3898" s="1">
        <v>20</v>
      </c>
      <c r="E3898" s="1">
        <v>24</v>
      </c>
      <c r="F3898">
        <f t="shared" si="1277"/>
        <v>0</v>
      </c>
      <c r="G3898">
        <f t="shared" si="1278"/>
        <v>1</v>
      </c>
      <c r="H3898" s="4">
        <v>1.3571428571428599</v>
      </c>
      <c r="I3898" s="4">
        <v>3.4</v>
      </c>
      <c r="L3898" s="18">
        <f t="shared" si="1279"/>
        <v>70</v>
      </c>
      <c r="M3898" s="18">
        <f t="shared" si="1280"/>
        <v>25</v>
      </c>
      <c r="N3898" s="18" t="e">
        <f t="shared" si="1281"/>
        <v>#DIV/0!</v>
      </c>
      <c r="O3898" s="18" t="e">
        <f t="shared" si="1282"/>
        <v>#DIV/0!</v>
      </c>
      <c r="P3898" s="4">
        <f t="shared" si="1283"/>
        <v>200811</v>
      </c>
      <c r="Q3898" s="23">
        <f t="shared" si="1284"/>
        <v>0.39915966386554702</v>
      </c>
      <c r="R3898" s="23">
        <f t="shared" si="1285"/>
        <v>-3.216666666666645</v>
      </c>
      <c r="S3898" s="22">
        <f t="shared" si="1286"/>
        <v>-2.817507002801098</v>
      </c>
      <c r="T3898" s="5">
        <f t="shared" si="1287"/>
        <v>2.5052631578947318</v>
      </c>
      <c r="W3898" s="5">
        <f t="shared" si="1288"/>
        <v>-1</v>
      </c>
      <c r="X3898" s="4">
        <f t="shared" si="1289"/>
        <v>-1</v>
      </c>
      <c r="AE3898" s="4" t="e">
        <f t="shared" si="1290"/>
        <v>#DIV/0!</v>
      </c>
    </row>
    <row r="3899" spans="1:31" x14ac:dyDescent="0.25">
      <c r="A3899" s="9">
        <v>39765</v>
      </c>
      <c r="B3899" s="1" t="s">
        <v>52</v>
      </c>
      <c r="C3899" s="1" t="s">
        <v>53</v>
      </c>
      <c r="D3899" s="1">
        <v>31</v>
      </c>
      <c r="E3899" s="1">
        <v>34</v>
      </c>
      <c r="F3899">
        <f t="shared" si="1277"/>
        <v>0</v>
      </c>
      <c r="G3899">
        <f t="shared" si="1278"/>
        <v>1</v>
      </c>
      <c r="H3899" s="4">
        <v>1.625</v>
      </c>
      <c r="I3899" s="4">
        <v>2.4</v>
      </c>
      <c r="L3899" s="18">
        <f t="shared" si="1279"/>
        <v>60</v>
      </c>
      <c r="M3899" s="18">
        <f t="shared" si="1280"/>
        <v>40</v>
      </c>
      <c r="N3899" s="18" t="e">
        <f t="shared" si="1281"/>
        <v>#DIV/0!</v>
      </c>
      <c r="O3899" s="18" t="e">
        <f t="shared" si="1282"/>
        <v>#DIV/0!</v>
      </c>
      <c r="P3899" s="4">
        <f t="shared" si="1283"/>
        <v>200811</v>
      </c>
      <c r="Q3899" s="23">
        <f t="shared" si="1284"/>
        <v>0.67708333333333337</v>
      </c>
      <c r="R3899" s="23">
        <f t="shared" si="1285"/>
        <v>-2.3142857142857145</v>
      </c>
      <c r="S3899" s="22">
        <f t="shared" si="1286"/>
        <v>-1.637202380952381</v>
      </c>
      <c r="T3899" s="5">
        <f t="shared" si="1287"/>
        <v>1.4769230769230768</v>
      </c>
      <c r="W3899" s="5">
        <f t="shared" si="1288"/>
        <v>-1</v>
      </c>
      <c r="X3899" s="4">
        <f t="shared" si="1289"/>
        <v>-1</v>
      </c>
      <c r="AE3899" s="4" t="e">
        <f t="shared" si="1290"/>
        <v>#DIV/0!</v>
      </c>
    </row>
    <row r="3900" spans="1:31" x14ac:dyDescent="0.25">
      <c r="A3900" s="9">
        <v>39762</v>
      </c>
      <c r="B3900" s="1" t="s">
        <v>63</v>
      </c>
      <c r="C3900" s="1" t="s">
        <v>38</v>
      </c>
      <c r="D3900" s="1">
        <v>29</v>
      </c>
      <c r="E3900" s="1">
        <v>24</v>
      </c>
      <c r="F3900">
        <f t="shared" si="1277"/>
        <v>1</v>
      </c>
      <c r="G3900">
        <f t="shared" si="1278"/>
        <v>0</v>
      </c>
      <c r="H3900" s="4">
        <v>1.22727272727273</v>
      </c>
      <c r="I3900" s="4">
        <v>4.4000000000000004</v>
      </c>
      <c r="L3900" s="18">
        <f t="shared" si="1279"/>
        <v>80</v>
      </c>
      <c r="M3900" s="18">
        <f t="shared" si="1280"/>
        <v>20</v>
      </c>
      <c r="N3900" s="18" t="e">
        <f t="shared" si="1281"/>
        <v>#DIV/0!</v>
      </c>
      <c r="O3900" s="18" t="e">
        <f t="shared" si="1282"/>
        <v>#DIV/0!</v>
      </c>
      <c r="P3900" s="4">
        <f t="shared" si="1283"/>
        <v>200811</v>
      </c>
      <c r="Q3900" s="23">
        <f t="shared" si="1284"/>
        <v>1.22727272727273</v>
      </c>
      <c r="R3900" s="23">
        <f t="shared" si="1285"/>
        <v>-4.6941176470587713</v>
      </c>
      <c r="S3900" s="22">
        <f t="shared" si="1286"/>
        <v>-3.4668449197860411</v>
      </c>
      <c r="T3900" s="5">
        <f t="shared" si="1287"/>
        <v>3.5851851851851775</v>
      </c>
      <c r="W3900" s="5">
        <f t="shared" si="1288"/>
        <v>0.22727272727272996</v>
      </c>
      <c r="X3900" s="4">
        <f t="shared" si="1289"/>
        <v>-1</v>
      </c>
      <c r="AE3900" s="4" t="e">
        <f t="shared" si="1290"/>
        <v>#DIV/0!</v>
      </c>
    </row>
    <row r="3901" spans="1:31" x14ac:dyDescent="0.25">
      <c r="A3901" s="9">
        <v>39761</v>
      </c>
      <c r="B3901" s="1" t="s">
        <v>64</v>
      </c>
      <c r="C3901" s="1" t="s">
        <v>49</v>
      </c>
      <c r="D3901" s="1">
        <v>20</v>
      </c>
      <c r="E3901" s="1">
        <v>19</v>
      </c>
      <c r="F3901">
        <f t="shared" si="1277"/>
        <v>1</v>
      </c>
      <c r="G3901">
        <f t="shared" si="1278"/>
        <v>0</v>
      </c>
      <c r="H3901" s="4">
        <v>1.1111111111111101</v>
      </c>
      <c r="I3901" s="4">
        <v>7</v>
      </c>
      <c r="L3901" s="18">
        <f t="shared" si="1279"/>
        <v>90</v>
      </c>
      <c r="M3901" s="18">
        <f t="shared" si="1280"/>
        <v>10</v>
      </c>
      <c r="N3901" s="18" t="e">
        <f t="shared" si="1281"/>
        <v>#DIV/0!</v>
      </c>
      <c r="O3901" s="18" t="e">
        <f t="shared" si="1282"/>
        <v>#DIV/0!</v>
      </c>
      <c r="P3901" s="4">
        <f t="shared" si="1283"/>
        <v>200811</v>
      </c>
      <c r="Q3901" s="23">
        <f t="shared" si="1284"/>
        <v>1.1111111111111101</v>
      </c>
      <c r="R3901" s="23">
        <f t="shared" si="1285"/>
        <v>-9.1666666666667513</v>
      </c>
      <c r="S3901" s="22">
        <f t="shared" si="1286"/>
        <v>-8.0555555555556406</v>
      </c>
      <c r="T3901" s="5">
        <f t="shared" si="1287"/>
        <v>6.300000000000006</v>
      </c>
      <c r="W3901" s="5">
        <f t="shared" si="1288"/>
        <v>0.11111111111111005</v>
      </c>
      <c r="X3901" s="4">
        <f t="shared" si="1289"/>
        <v>-1</v>
      </c>
      <c r="AE3901" s="4" t="e">
        <f t="shared" si="1290"/>
        <v>#DIV/0!</v>
      </c>
    </row>
    <row r="3902" spans="1:31" x14ac:dyDescent="0.25">
      <c r="A3902" s="9">
        <v>39761</v>
      </c>
      <c r="B3902" s="1" t="s">
        <v>57</v>
      </c>
      <c r="C3902" s="1" t="s">
        <v>36</v>
      </c>
      <c r="D3902" s="1">
        <v>20</v>
      </c>
      <c r="E3902" s="1">
        <v>24</v>
      </c>
      <c r="F3902">
        <f t="shared" si="1277"/>
        <v>0</v>
      </c>
      <c r="G3902">
        <f t="shared" si="1278"/>
        <v>1</v>
      </c>
      <c r="H3902" s="4">
        <v>1.5714285714285698</v>
      </c>
      <c r="I3902" s="4">
        <v>2.5499999999999998</v>
      </c>
      <c r="L3902" s="18">
        <f t="shared" si="1279"/>
        <v>60</v>
      </c>
      <c r="M3902" s="18">
        <f t="shared" si="1280"/>
        <v>35</v>
      </c>
      <c r="N3902" s="18" t="e">
        <f t="shared" si="1281"/>
        <v>#DIV/0!</v>
      </c>
      <c r="O3902" s="18" t="e">
        <f t="shared" si="1282"/>
        <v>#DIV/0!</v>
      </c>
      <c r="P3902" s="4">
        <f t="shared" si="1283"/>
        <v>200811</v>
      </c>
      <c r="Q3902" s="23">
        <f t="shared" si="1284"/>
        <v>0.61624649859943925</v>
      </c>
      <c r="R3902" s="23">
        <f t="shared" si="1285"/>
        <v>-2.3951612903225854</v>
      </c>
      <c r="S3902" s="22">
        <f t="shared" si="1286"/>
        <v>-1.778914791723146</v>
      </c>
      <c r="T3902" s="5">
        <f t="shared" si="1287"/>
        <v>1.6227272727272744</v>
      </c>
      <c r="W3902" s="5">
        <f t="shared" si="1288"/>
        <v>-1</v>
      </c>
      <c r="X3902" s="4">
        <f t="shared" si="1289"/>
        <v>-1</v>
      </c>
      <c r="AE3902" s="4" t="e">
        <f t="shared" si="1290"/>
        <v>#DIV/0!</v>
      </c>
    </row>
    <row r="3903" spans="1:31" x14ac:dyDescent="0.25">
      <c r="A3903" s="9">
        <v>39761</v>
      </c>
      <c r="B3903" s="1" t="s">
        <v>55</v>
      </c>
      <c r="C3903" s="1" t="s">
        <v>34</v>
      </c>
      <c r="D3903" s="1">
        <v>31</v>
      </c>
      <c r="E3903" s="1">
        <v>36</v>
      </c>
      <c r="F3903">
        <f t="shared" si="1277"/>
        <v>0</v>
      </c>
      <c r="G3903">
        <f t="shared" si="1278"/>
        <v>1</v>
      </c>
      <c r="H3903" s="4">
        <v>1.6451612903225801</v>
      </c>
      <c r="I3903" s="4">
        <v>2.35</v>
      </c>
      <c r="L3903" s="18">
        <f t="shared" si="1279"/>
        <v>60</v>
      </c>
      <c r="M3903" s="18">
        <f t="shared" si="1280"/>
        <v>40</v>
      </c>
      <c r="N3903" s="18" t="e">
        <f t="shared" si="1281"/>
        <v>#DIV/0!</v>
      </c>
      <c r="O3903" s="18" t="e">
        <f t="shared" si="1282"/>
        <v>#DIV/0!</v>
      </c>
      <c r="P3903" s="4">
        <f t="shared" si="1283"/>
        <v>200811</v>
      </c>
      <c r="Q3903" s="23">
        <f t="shared" si="1284"/>
        <v>0.70006863417982124</v>
      </c>
      <c r="R3903" s="23">
        <f t="shared" si="1285"/>
        <v>-2.2907407407407421</v>
      </c>
      <c r="S3903" s="22">
        <f t="shared" si="1286"/>
        <v>-1.5906721065609208</v>
      </c>
      <c r="T3903" s="5">
        <f t="shared" si="1287"/>
        <v>1.4284313725490201</v>
      </c>
      <c r="W3903" s="5">
        <f t="shared" si="1288"/>
        <v>-1</v>
      </c>
      <c r="X3903" s="4">
        <f t="shared" si="1289"/>
        <v>-1</v>
      </c>
      <c r="AE3903" s="4" t="e">
        <f t="shared" si="1290"/>
        <v>#DIV/0!</v>
      </c>
    </row>
    <row r="3904" spans="1:31" x14ac:dyDescent="0.25">
      <c r="A3904" s="9">
        <v>39761</v>
      </c>
      <c r="B3904" s="1" t="s">
        <v>54</v>
      </c>
      <c r="C3904" s="1" t="s">
        <v>40</v>
      </c>
      <c r="D3904" s="1">
        <v>6</v>
      </c>
      <c r="E3904" s="1">
        <v>17</v>
      </c>
      <c r="F3904">
        <f t="shared" si="1277"/>
        <v>0</v>
      </c>
      <c r="G3904">
        <f t="shared" si="1278"/>
        <v>1</v>
      </c>
      <c r="H3904" s="4">
        <v>4.75</v>
      </c>
      <c r="I3904" s="4">
        <v>1.2105263157894699</v>
      </c>
      <c r="L3904" s="18">
        <f t="shared" si="1279"/>
        <v>20</v>
      </c>
      <c r="M3904" s="18">
        <f t="shared" si="1280"/>
        <v>80</v>
      </c>
      <c r="N3904" s="18" t="e">
        <f t="shared" si="1281"/>
        <v>#DIV/0!</v>
      </c>
      <c r="O3904" s="18" t="e">
        <f t="shared" si="1282"/>
        <v>#DIV/0!</v>
      </c>
      <c r="P3904" s="4">
        <f t="shared" si="1283"/>
        <v>200811</v>
      </c>
      <c r="Q3904" s="23">
        <f t="shared" si="1284"/>
        <v>3.9239130434782732</v>
      </c>
      <c r="R3904" s="23">
        <f t="shared" si="1285"/>
        <v>-5.0166666666667519</v>
      </c>
      <c r="S3904" s="22">
        <f t="shared" si="1286"/>
        <v>-1.0927536231884787</v>
      </c>
      <c r="T3904" s="5">
        <f t="shared" si="1287"/>
        <v>0.25484764542936206</v>
      </c>
      <c r="W3904" s="5">
        <f t="shared" si="1288"/>
        <v>-1</v>
      </c>
      <c r="X3904" s="4">
        <f t="shared" si="1289"/>
        <v>-1</v>
      </c>
      <c r="AE3904" s="4" t="e">
        <f t="shared" si="1290"/>
        <v>#DIV/0!</v>
      </c>
    </row>
    <row r="3905" spans="1:31" x14ac:dyDescent="0.25">
      <c r="A3905" s="9">
        <v>39761</v>
      </c>
      <c r="B3905" s="1" t="s">
        <v>53</v>
      </c>
      <c r="C3905" s="1" t="s">
        <v>59</v>
      </c>
      <c r="D3905" s="1">
        <v>47</v>
      </c>
      <c r="E3905" s="1">
        <v>3</v>
      </c>
      <c r="F3905">
        <f t="shared" si="1277"/>
        <v>1</v>
      </c>
      <c r="G3905">
        <f t="shared" si="1278"/>
        <v>0</v>
      </c>
      <c r="H3905" s="4">
        <v>1.25</v>
      </c>
      <c r="I3905" s="4">
        <v>4.3</v>
      </c>
      <c r="L3905" s="18">
        <f t="shared" si="1279"/>
        <v>80</v>
      </c>
      <c r="M3905" s="18">
        <f t="shared" si="1280"/>
        <v>20</v>
      </c>
      <c r="N3905" s="18" t="e">
        <f t="shared" si="1281"/>
        <v>#DIV/0!</v>
      </c>
      <c r="O3905" s="18" t="e">
        <f t="shared" si="1282"/>
        <v>#DIV/0!</v>
      </c>
      <c r="P3905" s="4">
        <f t="shared" si="1283"/>
        <v>200811</v>
      </c>
      <c r="Q3905" s="23">
        <f t="shared" si="1284"/>
        <v>1.25</v>
      </c>
      <c r="R3905" s="23">
        <f t="shared" si="1285"/>
        <v>-4.3030303030303028</v>
      </c>
      <c r="S3905" s="22">
        <f t="shared" si="1286"/>
        <v>-3.0530303030303028</v>
      </c>
      <c r="T3905" s="5">
        <f t="shared" si="1287"/>
        <v>3.44</v>
      </c>
      <c r="W3905" s="5">
        <f t="shared" si="1288"/>
        <v>0.25</v>
      </c>
      <c r="X3905" s="4">
        <f t="shared" si="1289"/>
        <v>-1</v>
      </c>
      <c r="AE3905" s="4" t="e">
        <f t="shared" si="1290"/>
        <v>#DIV/0!</v>
      </c>
    </row>
    <row r="3906" spans="1:31" x14ac:dyDescent="0.25">
      <c r="A3906" s="9">
        <v>39761</v>
      </c>
      <c r="B3906" s="1" t="s">
        <v>52</v>
      </c>
      <c r="C3906" s="1" t="s">
        <v>46</v>
      </c>
      <c r="D3906" s="1">
        <v>20</v>
      </c>
      <c r="E3906" s="1">
        <v>10</v>
      </c>
      <c r="F3906">
        <f t="shared" si="1277"/>
        <v>1</v>
      </c>
      <c r="G3906">
        <f t="shared" si="1278"/>
        <v>0</v>
      </c>
      <c r="H3906" s="4">
        <v>1.5405405405405399</v>
      </c>
      <c r="I3906" s="4">
        <v>2.65</v>
      </c>
      <c r="L3906" s="18">
        <f t="shared" si="1279"/>
        <v>60</v>
      </c>
      <c r="M3906" s="18">
        <f t="shared" si="1280"/>
        <v>35</v>
      </c>
      <c r="N3906" s="18" t="e">
        <f t="shared" si="1281"/>
        <v>#DIV/0!</v>
      </c>
      <c r="O3906" s="18" t="e">
        <f t="shared" si="1282"/>
        <v>#DIV/0!</v>
      </c>
      <c r="P3906" s="4">
        <f t="shared" si="1283"/>
        <v>200811</v>
      </c>
      <c r="Q3906" s="23">
        <f t="shared" si="1284"/>
        <v>1.5405405405405399</v>
      </c>
      <c r="R3906" s="23">
        <f t="shared" si="1285"/>
        <v>-2.4560606060606083</v>
      </c>
      <c r="S3906" s="22">
        <f t="shared" si="1286"/>
        <v>-0.91552006552006837</v>
      </c>
      <c r="T3906" s="5">
        <f t="shared" si="1287"/>
        <v>1.7201754385964918</v>
      </c>
      <c r="W3906" s="5">
        <f t="shared" si="1288"/>
        <v>0.5405405405405399</v>
      </c>
      <c r="X3906" s="4">
        <f t="shared" si="1289"/>
        <v>-1</v>
      </c>
      <c r="AE3906" s="4" t="e">
        <f t="shared" si="1290"/>
        <v>#DIV/0!</v>
      </c>
    </row>
    <row r="3907" spans="1:31" x14ac:dyDescent="0.25">
      <c r="A3907" s="9">
        <v>39761</v>
      </c>
      <c r="B3907" s="1" t="s">
        <v>60</v>
      </c>
      <c r="C3907" s="1" t="s">
        <v>62</v>
      </c>
      <c r="D3907" s="1">
        <v>28</v>
      </c>
      <c r="E3907" s="1">
        <v>27</v>
      </c>
      <c r="F3907">
        <f t="shared" ref="F3907:F3970" si="1291">IF(D3907&gt;E3907,1,0)</f>
        <v>1</v>
      </c>
      <c r="G3907">
        <f t="shared" ref="G3907:G3970" si="1292">IF(E3907&gt;D3907,1,0)</f>
        <v>0</v>
      </c>
      <c r="H3907" s="4">
        <v>1.74074074074074</v>
      </c>
      <c r="I3907" s="4">
        <v>2.15</v>
      </c>
      <c r="L3907" s="18">
        <f t="shared" ref="L3907:L3970" si="1293">INT(100/H3907/10)*10</f>
        <v>50</v>
      </c>
      <c r="M3907" s="18">
        <f t="shared" ref="M3907:M3970" si="1294">INT(100/I3907/5)*5</f>
        <v>45</v>
      </c>
      <c r="N3907" s="18" t="e">
        <f t="shared" ref="N3907:N3970" si="1295">INT(100/J3907/5)*5</f>
        <v>#DIV/0!</v>
      </c>
      <c r="O3907" s="18" t="e">
        <f t="shared" ref="O3907:O3970" si="1296">INT(100/K3907/5)*5</f>
        <v>#DIV/0!</v>
      </c>
      <c r="P3907" s="4">
        <f t="shared" ref="P3907:P3970" si="1297">YEAR(A3907)*100+MONTH(A3907)</f>
        <v>200811</v>
      </c>
      <c r="Q3907" s="23">
        <f t="shared" ref="Q3907:Q3970" si="1298">IF(F3907=1,H3907,H3907/I3907)</f>
        <v>1.74074074074074</v>
      </c>
      <c r="R3907" s="23">
        <f t="shared" ref="R3907:R3970" si="1299">-1/(H3907-1)-1/(I3907-1)</f>
        <v>-2.2195652173913056</v>
      </c>
      <c r="S3907" s="22">
        <f t="shared" ref="S3907:S3970" si="1300">Q3907+R3907</f>
        <v>-0.4788244766505656</v>
      </c>
      <c r="T3907" s="5">
        <f t="shared" ref="T3907:T3970" si="1301">I3907/H3907</f>
        <v>1.2351063829787239</v>
      </c>
      <c r="W3907" s="5">
        <f t="shared" ref="W3907:W3970" si="1302">H3907*F3907-1</f>
        <v>0.74074074074074003</v>
      </c>
      <c r="X3907" s="4">
        <f t="shared" ref="X3907:X3970" si="1303">J3907*F3907-1</f>
        <v>-1</v>
      </c>
      <c r="AE3907" s="4" t="e">
        <f t="shared" ref="AE3907:AE3970" si="1304">(1/H3907-1/J3907)</f>
        <v>#DIV/0!</v>
      </c>
    </row>
    <row r="3908" spans="1:31" x14ac:dyDescent="0.25">
      <c r="A3908" s="9">
        <v>39761</v>
      </c>
      <c r="B3908" s="1" t="s">
        <v>51</v>
      </c>
      <c r="C3908" s="1" t="s">
        <v>61</v>
      </c>
      <c r="D3908" s="1">
        <v>21</v>
      </c>
      <c r="E3908" s="1">
        <v>19</v>
      </c>
      <c r="F3908">
        <f t="shared" si="1291"/>
        <v>1</v>
      </c>
      <c r="G3908">
        <f t="shared" si="1292"/>
        <v>0</v>
      </c>
      <c r="H3908" s="4">
        <v>1.29411764705882</v>
      </c>
      <c r="I3908" s="4">
        <v>3.8</v>
      </c>
      <c r="L3908" s="18">
        <f t="shared" si="1293"/>
        <v>70</v>
      </c>
      <c r="M3908" s="18">
        <f t="shared" si="1294"/>
        <v>25</v>
      </c>
      <c r="N3908" s="18" t="e">
        <f t="shared" si="1295"/>
        <v>#DIV/0!</v>
      </c>
      <c r="O3908" s="18" t="e">
        <f t="shared" si="1296"/>
        <v>#DIV/0!</v>
      </c>
      <c r="P3908" s="4">
        <f t="shared" si="1297"/>
        <v>200811</v>
      </c>
      <c r="Q3908" s="23">
        <f t="shared" si="1298"/>
        <v>1.29411764705882</v>
      </c>
      <c r="R3908" s="23">
        <f t="shared" si="1299"/>
        <v>-3.7571428571428975</v>
      </c>
      <c r="S3908" s="22">
        <f t="shared" si="1300"/>
        <v>-2.4630252100840773</v>
      </c>
      <c r="T3908" s="5">
        <f t="shared" si="1301"/>
        <v>2.9363636363636441</v>
      </c>
      <c r="W3908" s="5">
        <f t="shared" si="1302"/>
        <v>0.29411764705882004</v>
      </c>
      <c r="X3908" s="4">
        <f t="shared" si="1303"/>
        <v>-1</v>
      </c>
      <c r="AE3908" s="4" t="e">
        <f t="shared" si="1304"/>
        <v>#DIV/0!</v>
      </c>
    </row>
    <row r="3909" spans="1:31" x14ac:dyDescent="0.25">
      <c r="A3909" s="9">
        <v>39761</v>
      </c>
      <c r="B3909" s="1" t="s">
        <v>47</v>
      </c>
      <c r="C3909" s="1" t="s">
        <v>43</v>
      </c>
      <c r="D3909" s="1">
        <v>13</v>
      </c>
      <c r="E3909" s="1">
        <v>41</v>
      </c>
      <c r="F3909">
        <f t="shared" si="1291"/>
        <v>0</v>
      </c>
      <c r="G3909">
        <f t="shared" si="1292"/>
        <v>1</v>
      </c>
      <c r="H3909" s="4">
        <v>1.74074074074074</v>
      </c>
      <c r="I3909" s="4">
        <v>2.15</v>
      </c>
      <c r="L3909" s="18">
        <f t="shared" si="1293"/>
        <v>50</v>
      </c>
      <c r="M3909" s="18">
        <f t="shared" si="1294"/>
        <v>45</v>
      </c>
      <c r="N3909" s="18" t="e">
        <f t="shared" si="1295"/>
        <v>#DIV/0!</v>
      </c>
      <c r="O3909" s="18" t="e">
        <f t="shared" si="1296"/>
        <v>#DIV/0!</v>
      </c>
      <c r="P3909" s="4">
        <f t="shared" si="1297"/>
        <v>200811</v>
      </c>
      <c r="Q3909" s="23">
        <f t="shared" si="1298"/>
        <v>0.80964685615848375</v>
      </c>
      <c r="R3909" s="23">
        <f t="shared" si="1299"/>
        <v>-2.2195652173913056</v>
      </c>
      <c r="S3909" s="22">
        <f t="shared" si="1300"/>
        <v>-1.4099183612328219</v>
      </c>
      <c r="T3909" s="5">
        <f t="shared" si="1301"/>
        <v>1.2351063829787239</v>
      </c>
      <c r="W3909" s="5">
        <f t="shared" si="1302"/>
        <v>-1</v>
      </c>
      <c r="X3909" s="4">
        <f t="shared" si="1303"/>
        <v>-1</v>
      </c>
      <c r="AE3909" s="4" t="e">
        <f t="shared" si="1304"/>
        <v>#DIV/0!</v>
      </c>
    </row>
    <row r="3910" spans="1:31" x14ac:dyDescent="0.25">
      <c r="A3910" s="9">
        <v>39761</v>
      </c>
      <c r="B3910" s="1" t="s">
        <v>33</v>
      </c>
      <c r="C3910" s="1" t="s">
        <v>56</v>
      </c>
      <c r="D3910" s="1">
        <v>14</v>
      </c>
      <c r="E3910" s="1">
        <v>38</v>
      </c>
      <c r="F3910">
        <f t="shared" si="1291"/>
        <v>0</v>
      </c>
      <c r="G3910">
        <f t="shared" si="1292"/>
        <v>1</v>
      </c>
      <c r="H3910" s="4">
        <v>3.35</v>
      </c>
      <c r="I3910" s="4">
        <v>1.36363636363636</v>
      </c>
      <c r="L3910" s="18">
        <f t="shared" si="1293"/>
        <v>20</v>
      </c>
      <c r="M3910" s="18">
        <f t="shared" si="1294"/>
        <v>70</v>
      </c>
      <c r="N3910" s="18" t="e">
        <f t="shared" si="1295"/>
        <v>#DIV/0!</v>
      </c>
      <c r="O3910" s="18" t="e">
        <f t="shared" si="1296"/>
        <v>#DIV/0!</v>
      </c>
      <c r="P3910" s="4">
        <f t="shared" si="1297"/>
        <v>200811</v>
      </c>
      <c r="Q3910" s="23">
        <f t="shared" si="1298"/>
        <v>2.4566666666666732</v>
      </c>
      <c r="R3910" s="23">
        <f t="shared" si="1299"/>
        <v>-3.1755319148936447</v>
      </c>
      <c r="S3910" s="22">
        <f t="shared" si="1300"/>
        <v>-0.71886524822697151</v>
      </c>
      <c r="T3910" s="5">
        <f t="shared" si="1301"/>
        <v>0.40705563093622688</v>
      </c>
      <c r="W3910" s="5">
        <f t="shared" si="1302"/>
        <v>-1</v>
      </c>
      <c r="X3910" s="4">
        <f t="shared" si="1303"/>
        <v>-1</v>
      </c>
      <c r="AE3910" s="4" t="e">
        <f t="shared" si="1304"/>
        <v>#DIV/0!</v>
      </c>
    </row>
    <row r="3911" spans="1:31" x14ac:dyDescent="0.25">
      <c r="A3911" s="9">
        <v>39761</v>
      </c>
      <c r="B3911" s="1" t="s">
        <v>45</v>
      </c>
      <c r="C3911" s="1" t="s">
        <v>50</v>
      </c>
      <c r="D3911" s="1">
        <v>14</v>
      </c>
      <c r="E3911" s="1">
        <v>21</v>
      </c>
      <c r="F3911">
        <f t="shared" si="1291"/>
        <v>0</v>
      </c>
      <c r="G3911">
        <f t="shared" si="1292"/>
        <v>1</v>
      </c>
      <c r="H3911" s="4">
        <v>2.2000000000000002</v>
      </c>
      <c r="I3911" s="4">
        <v>1.71428571428571</v>
      </c>
      <c r="L3911" s="18">
        <f t="shared" si="1293"/>
        <v>40</v>
      </c>
      <c r="M3911" s="18">
        <f t="shared" si="1294"/>
        <v>55</v>
      </c>
      <c r="N3911" s="18" t="e">
        <f t="shared" si="1295"/>
        <v>#DIV/0!</v>
      </c>
      <c r="O3911" s="18" t="e">
        <f t="shared" si="1296"/>
        <v>#DIV/0!</v>
      </c>
      <c r="P3911" s="4">
        <f t="shared" si="1297"/>
        <v>200811</v>
      </c>
      <c r="Q3911" s="23">
        <f t="shared" si="1298"/>
        <v>1.2833333333333368</v>
      </c>
      <c r="R3911" s="23">
        <f t="shared" si="1299"/>
        <v>-2.2333333333333414</v>
      </c>
      <c r="S3911" s="22">
        <f t="shared" si="1300"/>
        <v>-0.95000000000000462</v>
      </c>
      <c r="T3911" s="5">
        <f t="shared" si="1301"/>
        <v>0.77922077922077715</v>
      </c>
      <c r="W3911" s="5">
        <f t="shared" si="1302"/>
        <v>-1</v>
      </c>
      <c r="X3911" s="4">
        <f t="shared" si="1303"/>
        <v>-1</v>
      </c>
      <c r="AE3911" s="4" t="e">
        <f t="shared" si="1304"/>
        <v>#DIV/0!</v>
      </c>
    </row>
    <row r="3912" spans="1:31" x14ac:dyDescent="0.25">
      <c r="A3912" s="9">
        <v>39761</v>
      </c>
      <c r="B3912" s="1" t="s">
        <v>41</v>
      </c>
      <c r="C3912" s="1" t="s">
        <v>42</v>
      </c>
      <c r="D3912" s="1">
        <v>34</v>
      </c>
      <c r="E3912" s="1">
        <v>20</v>
      </c>
      <c r="F3912">
        <f t="shared" si="1291"/>
        <v>1</v>
      </c>
      <c r="G3912">
        <f t="shared" si="1292"/>
        <v>0</v>
      </c>
      <c r="H3912" s="4">
        <v>1.8</v>
      </c>
      <c r="I3912" s="4">
        <v>2.0499999999999998</v>
      </c>
      <c r="L3912" s="18">
        <f t="shared" si="1293"/>
        <v>50</v>
      </c>
      <c r="M3912" s="18">
        <f t="shared" si="1294"/>
        <v>45</v>
      </c>
      <c r="N3912" s="18" t="e">
        <f t="shared" si="1295"/>
        <v>#DIV/0!</v>
      </c>
      <c r="O3912" s="18" t="e">
        <f t="shared" si="1296"/>
        <v>#DIV/0!</v>
      </c>
      <c r="P3912" s="4">
        <f t="shared" si="1297"/>
        <v>200811</v>
      </c>
      <c r="Q3912" s="23">
        <f t="shared" si="1298"/>
        <v>1.8</v>
      </c>
      <c r="R3912" s="23">
        <f t="shared" si="1299"/>
        <v>-2.2023809523809526</v>
      </c>
      <c r="S3912" s="22">
        <f t="shared" si="1300"/>
        <v>-0.40238095238095251</v>
      </c>
      <c r="T3912" s="5">
        <f t="shared" si="1301"/>
        <v>1.1388888888888888</v>
      </c>
      <c r="W3912" s="5">
        <f t="shared" si="1302"/>
        <v>0.8</v>
      </c>
      <c r="X3912" s="4">
        <f t="shared" si="1303"/>
        <v>-1</v>
      </c>
      <c r="AE3912" s="4" t="e">
        <f t="shared" si="1304"/>
        <v>#DIV/0!</v>
      </c>
    </row>
    <row r="3913" spans="1:31" x14ac:dyDescent="0.25">
      <c r="A3913" s="9">
        <v>39758</v>
      </c>
      <c r="B3913" s="1" t="s">
        <v>58</v>
      </c>
      <c r="C3913" s="1" t="s">
        <v>35</v>
      </c>
      <c r="D3913" s="1">
        <v>30</v>
      </c>
      <c r="E3913" s="1">
        <v>34</v>
      </c>
      <c r="F3913">
        <f t="shared" si="1291"/>
        <v>0</v>
      </c>
      <c r="G3913">
        <f t="shared" si="1292"/>
        <v>1</v>
      </c>
      <c r="H3913" s="4">
        <v>1.60606060606061</v>
      </c>
      <c r="I3913" s="4">
        <v>2.4500000000000002</v>
      </c>
      <c r="L3913" s="18">
        <f t="shared" si="1293"/>
        <v>60</v>
      </c>
      <c r="M3913" s="18">
        <f t="shared" si="1294"/>
        <v>40</v>
      </c>
      <c r="N3913" s="18" t="e">
        <f t="shared" si="1295"/>
        <v>#DIV/0!</v>
      </c>
      <c r="O3913" s="18" t="e">
        <f t="shared" si="1296"/>
        <v>#DIV/0!</v>
      </c>
      <c r="P3913" s="4">
        <f t="shared" si="1297"/>
        <v>200811</v>
      </c>
      <c r="Q3913" s="23">
        <f t="shared" si="1298"/>
        <v>0.65553494124922851</v>
      </c>
      <c r="R3913" s="23">
        <f t="shared" si="1299"/>
        <v>-2.3396551724137824</v>
      </c>
      <c r="S3913" s="22">
        <f t="shared" si="1300"/>
        <v>-1.6841202311645538</v>
      </c>
      <c r="T3913" s="5">
        <f t="shared" si="1301"/>
        <v>1.5254716981132039</v>
      </c>
      <c r="W3913" s="5">
        <f t="shared" si="1302"/>
        <v>-1</v>
      </c>
      <c r="X3913" s="4">
        <f t="shared" si="1303"/>
        <v>-1</v>
      </c>
      <c r="AE3913" s="4" t="e">
        <f t="shared" si="1304"/>
        <v>#DIV/0!</v>
      </c>
    </row>
    <row r="3914" spans="1:31" x14ac:dyDescent="0.25">
      <c r="A3914" s="9">
        <v>39755</v>
      </c>
      <c r="B3914" s="1" t="s">
        <v>48</v>
      </c>
      <c r="C3914" s="1" t="s">
        <v>57</v>
      </c>
      <c r="D3914" s="1">
        <v>6</v>
      </c>
      <c r="E3914" s="1">
        <v>23</v>
      </c>
      <c r="F3914">
        <f t="shared" si="1291"/>
        <v>0</v>
      </c>
      <c r="G3914">
        <f t="shared" si="1292"/>
        <v>1</v>
      </c>
      <c r="H3914" s="4">
        <v>1.68965517241379</v>
      </c>
      <c r="I3914" s="4">
        <v>2.25</v>
      </c>
      <c r="L3914" s="18">
        <f t="shared" si="1293"/>
        <v>50</v>
      </c>
      <c r="M3914" s="18">
        <f t="shared" si="1294"/>
        <v>40</v>
      </c>
      <c r="N3914" s="18" t="e">
        <f t="shared" si="1295"/>
        <v>#DIV/0!</v>
      </c>
      <c r="O3914" s="18" t="e">
        <f t="shared" si="1296"/>
        <v>#DIV/0!</v>
      </c>
      <c r="P3914" s="4">
        <f t="shared" si="1297"/>
        <v>200811</v>
      </c>
      <c r="Q3914" s="23">
        <f t="shared" si="1298"/>
        <v>0.75095785440612894</v>
      </c>
      <c r="R3914" s="23">
        <f t="shared" si="1299"/>
        <v>-2.2500000000000062</v>
      </c>
      <c r="S3914" s="22">
        <f t="shared" si="1300"/>
        <v>-1.4990421455938772</v>
      </c>
      <c r="T3914" s="5">
        <f t="shared" si="1301"/>
        <v>1.3316326530612268</v>
      </c>
      <c r="W3914" s="5">
        <f t="shared" si="1302"/>
        <v>-1</v>
      </c>
      <c r="X3914" s="4">
        <f t="shared" si="1303"/>
        <v>-1</v>
      </c>
      <c r="AE3914" s="4" t="e">
        <f t="shared" si="1304"/>
        <v>#DIV/0!</v>
      </c>
    </row>
    <row r="3915" spans="1:31" x14ac:dyDescent="0.25">
      <c r="A3915" s="9">
        <v>39754</v>
      </c>
      <c r="B3915" s="1" t="s">
        <v>50</v>
      </c>
      <c r="C3915" s="1" t="s">
        <v>62</v>
      </c>
      <c r="D3915" s="1">
        <v>19</v>
      </c>
      <c r="E3915" s="1">
        <v>16</v>
      </c>
      <c r="F3915">
        <f t="shared" si="1291"/>
        <v>1</v>
      </c>
      <c r="G3915">
        <f t="shared" si="1292"/>
        <v>0</v>
      </c>
      <c r="H3915" s="4">
        <v>1.55555555555556</v>
      </c>
      <c r="I3915" s="4">
        <v>2.6</v>
      </c>
      <c r="L3915" s="18">
        <f t="shared" si="1293"/>
        <v>60</v>
      </c>
      <c r="M3915" s="18">
        <f t="shared" si="1294"/>
        <v>35</v>
      </c>
      <c r="N3915" s="18" t="e">
        <f t="shared" si="1295"/>
        <v>#DIV/0!</v>
      </c>
      <c r="O3915" s="18" t="e">
        <f t="shared" si="1296"/>
        <v>#DIV/0!</v>
      </c>
      <c r="P3915" s="4">
        <f t="shared" si="1297"/>
        <v>200811</v>
      </c>
      <c r="Q3915" s="23">
        <f t="shared" si="1298"/>
        <v>1.55555555555556</v>
      </c>
      <c r="R3915" s="23">
        <f t="shared" si="1299"/>
        <v>-2.4249999999999856</v>
      </c>
      <c r="S3915" s="22">
        <f t="shared" si="1300"/>
        <v>-0.86944444444442559</v>
      </c>
      <c r="T3915" s="5">
        <f t="shared" si="1301"/>
        <v>1.6714285714285666</v>
      </c>
      <c r="W3915" s="5">
        <f t="shared" si="1302"/>
        <v>0.55555555555556002</v>
      </c>
      <c r="X3915" s="4">
        <f t="shared" si="1303"/>
        <v>-1</v>
      </c>
      <c r="AE3915" s="4" t="e">
        <f t="shared" si="1304"/>
        <v>#DIV/0!</v>
      </c>
    </row>
    <row r="3916" spans="1:31" x14ac:dyDescent="0.25">
      <c r="A3916" s="9">
        <v>39754</v>
      </c>
      <c r="B3916" s="1" t="s">
        <v>59</v>
      </c>
      <c r="C3916" s="1" t="s">
        <v>63</v>
      </c>
      <c r="D3916" s="1">
        <v>13</v>
      </c>
      <c r="E3916" s="1">
        <v>34</v>
      </c>
      <c r="F3916">
        <f t="shared" si="1291"/>
        <v>0</v>
      </c>
      <c r="G3916">
        <f t="shared" si="1292"/>
        <v>1</v>
      </c>
      <c r="H3916" s="4">
        <v>2.5</v>
      </c>
      <c r="I3916" s="4">
        <v>1.5882352941176499</v>
      </c>
      <c r="L3916" s="18">
        <f t="shared" si="1293"/>
        <v>40</v>
      </c>
      <c r="M3916" s="18">
        <f t="shared" si="1294"/>
        <v>60</v>
      </c>
      <c r="N3916" s="18" t="e">
        <f t="shared" si="1295"/>
        <v>#DIV/0!</v>
      </c>
      <c r="O3916" s="18" t="e">
        <f t="shared" si="1296"/>
        <v>#DIV/0!</v>
      </c>
      <c r="P3916" s="4">
        <f t="shared" si="1297"/>
        <v>200811</v>
      </c>
      <c r="Q3916" s="23">
        <f t="shared" si="1298"/>
        <v>1.5740740740740713</v>
      </c>
      <c r="R3916" s="23">
        <f t="shared" si="1299"/>
        <v>-2.3666666666666587</v>
      </c>
      <c r="S3916" s="22">
        <f t="shared" si="1300"/>
        <v>-0.79259259259258741</v>
      </c>
      <c r="T3916" s="5">
        <f t="shared" si="1301"/>
        <v>0.6352941176470599</v>
      </c>
      <c r="W3916" s="5">
        <f t="shared" si="1302"/>
        <v>-1</v>
      </c>
      <c r="X3916" s="4">
        <f t="shared" si="1303"/>
        <v>-1</v>
      </c>
      <c r="AE3916" s="4" t="e">
        <f t="shared" si="1304"/>
        <v>#DIV/0!</v>
      </c>
    </row>
    <row r="3917" spans="1:31" x14ac:dyDescent="0.25">
      <c r="A3917" s="9">
        <v>39754</v>
      </c>
      <c r="B3917" s="1" t="s">
        <v>61</v>
      </c>
      <c r="C3917" s="1" t="s">
        <v>55</v>
      </c>
      <c r="D3917" s="1">
        <v>7</v>
      </c>
      <c r="E3917" s="1">
        <v>26</v>
      </c>
      <c r="F3917">
        <f t="shared" si="1291"/>
        <v>0</v>
      </c>
      <c r="G3917">
        <f t="shared" si="1292"/>
        <v>1</v>
      </c>
      <c r="H3917" s="4">
        <v>3.5</v>
      </c>
      <c r="I3917" s="4">
        <v>1.3030303030303001</v>
      </c>
      <c r="L3917" s="18">
        <f t="shared" si="1293"/>
        <v>20</v>
      </c>
      <c r="M3917" s="18">
        <f t="shared" si="1294"/>
        <v>75</v>
      </c>
      <c r="N3917" s="18" t="e">
        <f t="shared" si="1295"/>
        <v>#DIV/0!</v>
      </c>
      <c r="O3917" s="18" t="e">
        <f t="shared" si="1296"/>
        <v>#DIV/0!</v>
      </c>
      <c r="P3917" s="4">
        <f t="shared" si="1297"/>
        <v>200811</v>
      </c>
      <c r="Q3917" s="23">
        <f t="shared" si="1298"/>
        <v>2.6860465116279131</v>
      </c>
      <c r="R3917" s="23">
        <f t="shared" si="1299"/>
        <v>-3.7000000000000317</v>
      </c>
      <c r="S3917" s="22">
        <f t="shared" si="1300"/>
        <v>-1.0139534883721186</v>
      </c>
      <c r="T3917" s="5">
        <f t="shared" si="1301"/>
        <v>0.37229437229437146</v>
      </c>
      <c r="W3917" s="5">
        <f t="shared" si="1302"/>
        <v>-1</v>
      </c>
      <c r="X3917" s="4">
        <f t="shared" si="1303"/>
        <v>-1</v>
      </c>
      <c r="AE3917" s="4" t="e">
        <f t="shared" si="1304"/>
        <v>#DIV/0!</v>
      </c>
    </row>
    <row r="3918" spans="1:31" x14ac:dyDescent="0.25">
      <c r="A3918" s="9">
        <v>39754</v>
      </c>
      <c r="B3918" s="1" t="s">
        <v>54</v>
      </c>
      <c r="C3918" s="1" t="s">
        <v>41</v>
      </c>
      <c r="D3918" s="1">
        <v>0</v>
      </c>
      <c r="E3918" s="1">
        <v>24</v>
      </c>
      <c r="F3918">
        <f t="shared" si="1291"/>
        <v>0</v>
      </c>
      <c r="G3918">
        <f t="shared" si="1292"/>
        <v>1</v>
      </c>
      <c r="H3918" s="4">
        <v>2.25</v>
      </c>
      <c r="I3918" s="4">
        <v>1.68965517241379</v>
      </c>
      <c r="L3918" s="18">
        <f t="shared" si="1293"/>
        <v>40</v>
      </c>
      <c r="M3918" s="18">
        <f t="shared" si="1294"/>
        <v>55</v>
      </c>
      <c r="N3918" s="18" t="e">
        <f t="shared" si="1295"/>
        <v>#DIV/0!</v>
      </c>
      <c r="O3918" s="18" t="e">
        <f t="shared" si="1296"/>
        <v>#DIV/0!</v>
      </c>
      <c r="P3918" s="4">
        <f t="shared" si="1297"/>
        <v>200811</v>
      </c>
      <c r="Q3918" s="23">
        <f t="shared" si="1298"/>
        <v>1.3316326530612268</v>
      </c>
      <c r="R3918" s="23">
        <f t="shared" si="1299"/>
        <v>-2.2500000000000062</v>
      </c>
      <c r="S3918" s="22">
        <f t="shared" si="1300"/>
        <v>-0.91836734693877942</v>
      </c>
      <c r="T3918" s="5">
        <f t="shared" si="1301"/>
        <v>0.75095785440612894</v>
      </c>
      <c r="W3918" s="5">
        <f t="shared" si="1302"/>
        <v>-1</v>
      </c>
      <c r="X3918" s="4">
        <f t="shared" si="1303"/>
        <v>-1</v>
      </c>
      <c r="AE3918" s="4" t="e">
        <f t="shared" si="1304"/>
        <v>#DIV/0!</v>
      </c>
    </row>
    <row r="3919" spans="1:31" x14ac:dyDescent="0.25">
      <c r="A3919" s="9">
        <v>39754</v>
      </c>
      <c r="B3919" s="1" t="s">
        <v>34</v>
      </c>
      <c r="C3919" s="1" t="s">
        <v>37</v>
      </c>
      <c r="D3919" s="1">
        <v>35</v>
      </c>
      <c r="E3919" s="1">
        <v>14</v>
      </c>
      <c r="F3919">
        <f t="shared" si="1291"/>
        <v>1</v>
      </c>
      <c r="G3919">
        <f t="shared" si="1292"/>
        <v>0</v>
      </c>
      <c r="H3919" s="4">
        <v>1.25</v>
      </c>
      <c r="I3919" s="4">
        <v>4.3</v>
      </c>
      <c r="L3919" s="18">
        <f t="shared" si="1293"/>
        <v>80</v>
      </c>
      <c r="M3919" s="18">
        <f t="shared" si="1294"/>
        <v>20</v>
      </c>
      <c r="N3919" s="18" t="e">
        <f t="shared" si="1295"/>
        <v>#DIV/0!</v>
      </c>
      <c r="O3919" s="18" t="e">
        <f t="shared" si="1296"/>
        <v>#DIV/0!</v>
      </c>
      <c r="P3919" s="4">
        <f t="shared" si="1297"/>
        <v>200811</v>
      </c>
      <c r="Q3919" s="23">
        <f t="shared" si="1298"/>
        <v>1.25</v>
      </c>
      <c r="R3919" s="23">
        <f t="shared" si="1299"/>
        <v>-4.3030303030303028</v>
      </c>
      <c r="S3919" s="22">
        <f t="shared" si="1300"/>
        <v>-3.0530303030303028</v>
      </c>
      <c r="T3919" s="5">
        <f t="shared" si="1301"/>
        <v>3.44</v>
      </c>
      <c r="W3919" s="5">
        <f t="shared" si="1302"/>
        <v>0.25</v>
      </c>
      <c r="X3919" s="4">
        <f t="shared" si="1303"/>
        <v>-1</v>
      </c>
      <c r="AE3919" s="4" t="e">
        <f t="shared" si="1304"/>
        <v>#DIV/0!</v>
      </c>
    </row>
    <row r="3920" spans="1:31" x14ac:dyDescent="0.25">
      <c r="A3920" s="9">
        <v>39754</v>
      </c>
      <c r="B3920" s="1" t="s">
        <v>60</v>
      </c>
      <c r="C3920" s="1" t="s">
        <v>47</v>
      </c>
      <c r="D3920" s="1">
        <v>28</v>
      </c>
      <c r="E3920" s="1">
        <v>21</v>
      </c>
      <c r="F3920">
        <f t="shared" si="1291"/>
        <v>1</v>
      </c>
      <c r="G3920">
        <f t="shared" si="1292"/>
        <v>0</v>
      </c>
      <c r="H3920" s="4">
        <v>1.4</v>
      </c>
      <c r="I3920" s="4">
        <v>3.05</v>
      </c>
      <c r="L3920" s="18">
        <f t="shared" si="1293"/>
        <v>70</v>
      </c>
      <c r="M3920" s="18">
        <f t="shared" si="1294"/>
        <v>30</v>
      </c>
      <c r="N3920" s="18" t="e">
        <f t="shared" si="1295"/>
        <v>#DIV/0!</v>
      </c>
      <c r="O3920" s="18" t="e">
        <f t="shared" si="1296"/>
        <v>#DIV/0!</v>
      </c>
      <c r="P3920" s="4">
        <f t="shared" si="1297"/>
        <v>200811</v>
      </c>
      <c r="Q3920" s="23">
        <f t="shared" si="1298"/>
        <v>1.4</v>
      </c>
      <c r="R3920" s="23">
        <f t="shared" si="1299"/>
        <v>-2.9878048780487809</v>
      </c>
      <c r="S3920" s="22">
        <f t="shared" si="1300"/>
        <v>-1.587804878048781</v>
      </c>
      <c r="T3920" s="5">
        <f t="shared" si="1301"/>
        <v>2.1785714285714284</v>
      </c>
      <c r="W3920" s="5">
        <f t="shared" si="1302"/>
        <v>0.39999999999999991</v>
      </c>
      <c r="X3920" s="4">
        <f t="shared" si="1303"/>
        <v>-1</v>
      </c>
      <c r="AE3920" s="4" t="e">
        <f t="shared" si="1304"/>
        <v>#DIV/0!</v>
      </c>
    </row>
    <row r="3921" spans="1:31" x14ac:dyDescent="0.25">
      <c r="A3921" s="9">
        <v>39754</v>
      </c>
      <c r="B3921" s="1" t="s">
        <v>49</v>
      </c>
      <c r="C3921" s="1" t="s">
        <v>39</v>
      </c>
      <c r="D3921" s="1">
        <v>27</v>
      </c>
      <c r="E3921" s="1">
        <v>30</v>
      </c>
      <c r="F3921">
        <f t="shared" si="1291"/>
        <v>0</v>
      </c>
      <c r="G3921">
        <f t="shared" si="1292"/>
        <v>1</v>
      </c>
      <c r="H3921" s="4">
        <v>4.5</v>
      </c>
      <c r="I3921" s="4">
        <v>1.22727272727273</v>
      </c>
      <c r="L3921" s="18">
        <f t="shared" si="1293"/>
        <v>20</v>
      </c>
      <c r="M3921" s="18">
        <f t="shared" si="1294"/>
        <v>80</v>
      </c>
      <c r="N3921" s="18" t="e">
        <f t="shared" si="1295"/>
        <v>#DIV/0!</v>
      </c>
      <c r="O3921" s="18" t="e">
        <f t="shared" si="1296"/>
        <v>#DIV/0!</v>
      </c>
      <c r="P3921" s="4">
        <f t="shared" si="1297"/>
        <v>200811</v>
      </c>
      <c r="Q3921" s="23">
        <f t="shared" si="1298"/>
        <v>3.6666666666666585</v>
      </c>
      <c r="R3921" s="23">
        <f t="shared" si="1299"/>
        <v>-4.6857142857142335</v>
      </c>
      <c r="S3921" s="22">
        <f t="shared" si="1300"/>
        <v>-1.019047619047575</v>
      </c>
      <c r="T3921" s="5">
        <f t="shared" si="1301"/>
        <v>0.27272727272727332</v>
      </c>
      <c r="W3921" s="5">
        <f t="shared" si="1302"/>
        <v>-1</v>
      </c>
      <c r="X3921" s="4">
        <f t="shared" si="1303"/>
        <v>-1</v>
      </c>
      <c r="AE3921" s="4" t="e">
        <f t="shared" si="1304"/>
        <v>#DIV/0!</v>
      </c>
    </row>
    <row r="3922" spans="1:31" x14ac:dyDescent="0.25">
      <c r="A3922" s="9">
        <v>39754</v>
      </c>
      <c r="B3922" s="1" t="s">
        <v>36</v>
      </c>
      <c r="C3922" s="1" t="s">
        <v>52</v>
      </c>
      <c r="D3922" s="1">
        <v>18</v>
      </c>
      <c r="E3922" s="1">
        <v>15</v>
      </c>
      <c r="F3922">
        <f t="shared" si="1291"/>
        <v>1</v>
      </c>
      <c r="G3922">
        <f t="shared" si="1292"/>
        <v>0</v>
      </c>
      <c r="H3922" s="4">
        <v>1.3333333333333299</v>
      </c>
      <c r="I3922" s="4">
        <v>3.5</v>
      </c>
      <c r="L3922" s="18">
        <f t="shared" si="1293"/>
        <v>70</v>
      </c>
      <c r="M3922" s="18">
        <f t="shared" si="1294"/>
        <v>25</v>
      </c>
      <c r="N3922" s="18" t="e">
        <f t="shared" si="1295"/>
        <v>#DIV/0!</v>
      </c>
      <c r="O3922" s="18" t="e">
        <f t="shared" si="1296"/>
        <v>#DIV/0!</v>
      </c>
      <c r="P3922" s="4">
        <f t="shared" si="1297"/>
        <v>200811</v>
      </c>
      <c r="Q3922" s="23">
        <f t="shared" si="1298"/>
        <v>1.3333333333333299</v>
      </c>
      <c r="R3922" s="23">
        <f t="shared" si="1299"/>
        <v>-3.4000000000000306</v>
      </c>
      <c r="S3922" s="22">
        <f t="shared" si="1300"/>
        <v>-2.0666666666667006</v>
      </c>
      <c r="T3922" s="5">
        <f t="shared" si="1301"/>
        <v>2.6250000000000067</v>
      </c>
      <c r="W3922" s="5">
        <f t="shared" si="1302"/>
        <v>0.33333333333332993</v>
      </c>
      <c r="X3922" s="4">
        <f t="shared" si="1303"/>
        <v>-1</v>
      </c>
      <c r="AE3922" s="4" t="e">
        <f t="shared" si="1304"/>
        <v>#DIV/0!</v>
      </c>
    </row>
    <row r="3923" spans="1:31" x14ac:dyDescent="0.25">
      <c r="A3923" s="9">
        <v>39754</v>
      </c>
      <c r="B3923" s="1" t="s">
        <v>35</v>
      </c>
      <c r="C3923" s="1" t="s">
        <v>51</v>
      </c>
      <c r="D3923" s="1">
        <v>17</v>
      </c>
      <c r="E3923" s="1">
        <v>26</v>
      </c>
      <c r="F3923">
        <f t="shared" si="1291"/>
        <v>0</v>
      </c>
      <c r="G3923">
        <f t="shared" si="1292"/>
        <v>1</v>
      </c>
      <c r="H3923" s="4">
        <v>1.46511627906977</v>
      </c>
      <c r="I3923" s="4">
        <v>2.85</v>
      </c>
      <c r="L3923" s="18">
        <f t="shared" si="1293"/>
        <v>60</v>
      </c>
      <c r="M3923" s="18">
        <f t="shared" si="1294"/>
        <v>35</v>
      </c>
      <c r="N3923" s="18" t="e">
        <f t="shared" si="1295"/>
        <v>#DIV/0!</v>
      </c>
      <c r="O3923" s="18" t="e">
        <f t="shared" si="1296"/>
        <v>#DIV/0!</v>
      </c>
      <c r="P3923" s="4">
        <f t="shared" si="1297"/>
        <v>200811</v>
      </c>
      <c r="Q3923" s="23">
        <f t="shared" si="1298"/>
        <v>0.51407588739290178</v>
      </c>
      <c r="R3923" s="23">
        <f t="shared" si="1299"/>
        <v>-2.6905405405405283</v>
      </c>
      <c r="S3923" s="22">
        <f t="shared" si="1300"/>
        <v>-2.1764646531476264</v>
      </c>
      <c r="T3923" s="5">
        <f t="shared" si="1301"/>
        <v>1.9452380952380919</v>
      </c>
      <c r="W3923" s="5">
        <f t="shared" si="1302"/>
        <v>-1</v>
      </c>
      <c r="X3923" s="4">
        <f t="shared" si="1303"/>
        <v>-1</v>
      </c>
      <c r="AE3923" s="4" t="e">
        <f t="shared" si="1304"/>
        <v>#DIV/0!</v>
      </c>
    </row>
    <row r="3924" spans="1:31" x14ac:dyDescent="0.25">
      <c r="A3924" s="9">
        <v>39754</v>
      </c>
      <c r="B3924" s="1" t="s">
        <v>58</v>
      </c>
      <c r="C3924" s="1" t="s">
        <v>43</v>
      </c>
      <c r="D3924" s="1">
        <v>27</v>
      </c>
      <c r="E3924" s="1">
        <v>37</v>
      </c>
      <c r="F3924">
        <f t="shared" si="1291"/>
        <v>0</v>
      </c>
      <c r="G3924">
        <f t="shared" si="1292"/>
        <v>1</v>
      </c>
      <c r="H3924" s="4">
        <v>1.6666666666666701</v>
      </c>
      <c r="I3924" s="4">
        <v>2.2999999999999998</v>
      </c>
      <c r="L3924" s="18">
        <f t="shared" si="1293"/>
        <v>50</v>
      </c>
      <c r="M3924" s="18">
        <f t="shared" si="1294"/>
        <v>40</v>
      </c>
      <c r="N3924" s="18" t="e">
        <f t="shared" si="1295"/>
        <v>#DIV/0!</v>
      </c>
      <c r="O3924" s="18" t="e">
        <f t="shared" si="1296"/>
        <v>#DIV/0!</v>
      </c>
      <c r="P3924" s="4">
        <f t="shared" si="1297"/>
        <v>200811</v>
      </c>
      <c r="Q3924" s="23">
        <f t="shared" si="1298"/>
        <v>0.72463768115942184</v>
      </c>
      <c r="R3924" s="23">
        <f t="shared" si="1299"/>
        <v>-2.2692307692307621</v>
      </c>
      <c r="S3924" s="22">
        <f t="shared" si="1300"/>
        <v>-1.5445930880713403</v>
      </c>
      <c r="T3924" s="5">
        <f t="shared" si="1301"/>
        <v>1.379999999999997</v>
      </c>
      <c r="W3924" s="5">
        <f t="shared" si="1302"/>
        <v>-1</v>
      </c>
      <c r="X3924" s="4">
        <f t="shared" si="1303"/>
        <v>-1</v>
      </c>
      <c r="AE3924" s="4" t="e">
        <f t="shared" si="1304"/>
        <v>#DIV/0!</v>
      </c>
    </row>
    <row r="3925" spans="1:31" x14ac:dyDescent="0.25">
      <c r="A3925" s="9">
        <v>39754</v>
      </c>
      <c r="B3925" s="1" t="s">
        <v>44</v>
      </c>
      <c r="C3925" s="1" t="s">
        <v>56</v>
      </c>
      <c r="D3925" s="1">
        <v>21</v>
      </c>
      <c r="E3925" s="1">
        <v>19</v>
      </c>
      <c r="F3925">
        <f t="shared" si="1291"/>
        <v>1</v>
      </c>
      <c r="G3925">
        <f t="shared" si="1292"/>
        <v>0</v>
      </c>
      <c r="H3925" s="4">
        <v>3.75</v>
      </c>
      <c r="I3925" s="4">
        <v>1.3030303030303001</v>
      </c>
      <c r="L3925" s="18">
        <f t="shared" si="1293"/>
        <v>20</v>
      </c>
      <c r="M3925" s="18">
        <f t="shared" si="1294"/>
        <v>75</v>
      </c>
      <c r="N3925" s="18" t="e">
        <f t="shared" si="1295"/>
        <v>#DIV/0!</v>
      </c>
      <c r="O3925" s="18" t="e">
        <f t="shared" si="1296"/>
        <v>#DIV/0!</v>
      </c>
      <c r="P3925" s="4">
        <f t="shared" si="1297"/>
        <v>200811</v>
      </c>
      <c r="Q3925" s="23">
        <f t="shared" si="1298"/>
        <v>3.75</v>
      </c>
      <c r="R3925" s="23">
        <f t="shared" si="1299"/>
        <v>-3.6636363636363956</v>
      </c>
      <c r="S3925" s="22">
        <f t="shared" si="1300"/>
        <v>8.6363636363604446E-2</v>
      </c>
      <c r="T3925" s="5">
        <f t="shared" si="1301"/>
        <v>0.34747474747474671</v>
      </c>
      <c r="W3925" s="5">
        <f t="shared" si="1302"/>
        <v>2.75</v>
      </c>
      <c r="X3925" s="4">
        <f t="shared" si="1303"/>
        <v>-1</v>
      </c>
      <c r="AE3925" s="4" t="e">
        <f t="shared" si="1304"/>
        <v>#DIV/0!</v>
      </c>
    </row>
    <row r="3926" spans="1:31" x14ac:dyDescent="0.25">
      <c r="A3926" s="9">
        <v>39754</v>
      </c>
      <c r="B3926" s="1" t="s">
        <v>45</v>
      </c>
      <c r="C3926" s="1" t="s">
        <v>33</v>
      </c>
      <c r="D3926" s="1">
        <v>27</v>
      </c>
      <c r="E3926" s="1">
        <v>23</v>
      </c>
      <c r="F3926">
        <f t="shared" si="1291"/>
        <v>1</v>
      </c>
      <c r="G3926">
        <f t="shared" si="1292"/>
        <v>0</v>
      </c>
      <c r="H3926" s="4">
        <v>1.1481481481481499</v>
      </c>
      <c r="I3926" s="4">
        <v>6</v>
      </c>
      <c r="L3926" s="18">
        <f t="shared" si="1293"/>
        <v>80</v>
      </c>
      <c r="M3926" s="18">
        <f t="shared" si="1294"/>
        <v>15</v>
      </c>
      <c r="N3926" s="18" t="e">
        <f t="shared" si="1295"/>
        <v>#DIV/0!</v>
      </c>
      <c r="O3926" s="18" t="e">
        <f t="shared" si="1296"/>
        <v>#DIV/0!</v>
      </c>
      <c r="P3926" s="4">
        <f t="shared" si="1297"/>
        <v>200811</v>
      </c>
      <c r="Q3926" s="23">
        <f t="shared" si="1298"/>
        <v>1.1481481481481499</v>
      </c>
      <c r="R3926" s="23">
        <f t="shared" si="1299"/>
        <v>-6.9499999999999194</v>
      </c>
      <c r="S3926" s="22">
        <f t="shared" si="1300"/>
        <v>-5.8018518518517697</v>
      </c>
      <c r="T3926" s="5">
        <f t="shared" si="1301"/>
        <v>5.225806451612895</v>
      </c>
      <c r="W3926" s="5">
        <f t="shared" si="1302"/>
        <v>0.14814814814814992</v>
      </c>
      <c r="X3926" s="4">
        <f t="shared" si="1303"/>
        <v>-1</v>
      </c>
      <c r="AE3926" s="4" t="e">
        <f t="shared" si="1304"/>
        <v>#DIV/0!</v>
      </c>
    </row>
    <row r="3927" spans="1:31" x14ac:dyDescent="0.25">
      <c r="A3927" s="9">
        <v>39754</v>
      </c>
      <c r="B3927" s="1" t="s">
        <v>46</v>
      </c>
      <c r="C3927" s="1" t="s">
        <v>53</v>
      </c>
      <c r="D3927" s="1">
        <v>17</v>
      </c>
      <c r="E3927" s="1">
        <v>26</v>
      </c>
      <c r="F3927">
        <f t="shared" si="1291"/>
        <v>0</v>
      </c>
      <c r="G3927">
        <f t="shared" si="1292"/>
        <v>1</v>
      </c>
      <c r="H3927" s="4">
        <v>1.4347826086956501</v>
      </c>
      <c r="I3927" s="4">
        <v>2.9</v>
      </c>
      <c r="L3927" s="18">
        <f t="shared" si="1293"/>
        <v>60</v>
      </c>
      <c r="M3927" s="18">
        <f t="shared" si="1294"/>
        <v>30</v>
      </c>
      <c r="N3927" s="18" t="e">
        <f t="shared" si="1295"/>
        <v>#DIV/0!</v>
      </c>
      <c r="O3927" s="18" t="e">
        <f t="shared" si="1296"/>
        <v>#DIV/0!</v>
      </c>
      <c r="P3927" s="4">
        <f t="shared" si="1297"/>
        <v>200811</v>
      </c>
      <c r="Q3927" s="23">
        <f t="shared" si="1298"/>
        <v>0.4947526236881552</v>
      </c>
      <c r="R3927" s="23">
        <f t="shared" si="1299"/>
        <v>-2.826315789473695</v>
      </c>
      <c r="S3927" s="22">
        <f t="shared" si="1300"/>
        <v>-2.33156316578554</v>
      </c>
      <c r="T3927" s="5">
        <f t="shared" si="1301"/>
        <v>2.0212121212121241</v>
      </c>
      <c r="W3927" s="5">
        <f t="shared" si="1302"/>
        <v>-1</v>
      </c>
      <c r="X3927" s="4">
        <f t="shared" si="1303"/>
        <v>-1</v>
      </c>
      <c r="AE3927" s="4" t="e">
        <f t="shared" si="1304"/>
        <v>#DIV/0!</v>
      </c>
    </row>
    <row r="3928" spans="1:31" x14ac:dyDescent="0.25">
      <c r="A3928" s="9">
        <v>39748</v>
      </c>
      <c r="B3928" s="1" t="s">
        <v>50</v>
      </c>
      <c r="C3928" s="1" t="s">
        <v>36</v>
      </c>
      <c r="D3928" s="1">
        <v>31</v>
      </c>
      <c r="E3928" s="1">
        <v>21</v>
      </c>
      <c r="F3928">
        <f t="shared" si="1291"/>
        <v>1</v>
      </c>
      <c r="G3928">
        <f t="shared" si="1292"/>
        <v>0</v>
      </c>
      <c r="H3928" s="4">
        <v>1.5263157894736801</v>
      </c>
      <c r="I3928" s="4">
        <v>2.65</v>
      </c>
      <c r="L3928" s="18">
        <f t="shared" si="1293"/>
        <v>60</v>
      </c>
      <c r="M3928" s="18">
        <f t="shared" si="1294"/>
        <v>35</v>
      </c>
      <c r="N3928" s="18" t="e">
        <f t="shared" si="1295"/>
        <v>#DIV/0!</v>
      </c>
      <c r="O3928" s="18" t="e">
        <f t="shared" si="1296"/>
        <v>#DIV/0!</v>
      </c>
      <c r="P3928" s="4">
        <f t="shared" si="1297"/>
        <v>200810</v>
      </c>
      <c r="Q3928" s="23">
        <f t="shared" si="1298"/>
        <v>1.5263157894736801</v>
      </c>
      <c r="R3928" s="23">
        <f t="shared" si="1299"/>
        <v>-2.506060606060621</v>
      </c>
      <c r="S3928" s="22">
        <f t="shared" si="1300"/>
        <v>-0.9797448165869409</v>
      </c>
      <c r="T3928" s="5">
        <f t="shared" si="1301"/>
        <v>1.7362068965517288</v>
      </c>
      <c r="W3928" s="5">
        <f t="shared" si="1302"/>
        <v>0.52631578947368007</v>
      </c>
      <c r="X3928" s="4">
        <f t="shared" si="1303"/>
        <v>-1</v>
      </c>
      <c r="AE3928" s="4" t="e">
        <f t="shared" si="1304"/>
        <v>#DIV/0!</v>
      </c>
    </row>
    <row r="3929" spans="1:31" x14ac:dyDescent="0.25">
      <c r="A3929" s="9">
        <v>39747</v>
      </c>
      <c r="B3929" s="1" t="s">
        <v>38</v>
      </c>
      <c r="C3929" s="1" t="s">
        <v>61</v>
      </c>
      <c r="D3929" s="1">
        <v>13</v>
      </c>
      <c r="E3929" s="1">
        <v>34</v>
      </c>
      <c r="F3929">
        <f t="shared" si="1291"/>
        <v>0</v>
      </c>
      <c r="G3929">
        <f t="shared" si="1292"/>
        <v>1</v>
      </c>
      <c r="H3929" s="4">
        <v>1.40816326530612</v>
      </c>
      <c r="I3929" s="4">
        <v>3</v>
      </c>
      <c r="L3929" s="18">
        <f t="shared" si="1293"/>
        <v>70</v>
      </c>
      <c r="M3929" s="18">
        <f t="shared" si="1294"/>
        <v>30</v>
      </c>
      <c r="N3929" s="18" t="e">
        <f t="shared" si="1295"/>
        <v>#DIV/0!</v>
      </c>
      <c r="O3929" s="18" t="e">
        <f t="shared" si="1296"/>
        <v>#DIV/0!</v>
      </c>
      <c r="P3929" s="4">
        <f t="shared" si="1297"/>
        <v>200810</v>
      </c>
      <c r="Q3929" s="23">
        <f t="shared" si="1298"/>
        <v>0.46938775510204001</v>
      </c>
      <c r="R3929" s="23">
        <f t="shared" si="1299"/>
        <v>-2.9500000000000144</v>
      </c>
      <c r="S3929" s="22">
        <f t="shared" si="1300"/>
        <v>-2.4806122448979746</v>
      </c>
      <c r="T3929" s="5">
        <f t="shared" si="1301"/>
        <v>2.1304347826086993</v>
      </c>
      <c r="W3929" s="5">
        <f t="shared" si="1302"/>
        <v>-1</v>
      </c>
      <c r="X3929" s="4">
        <f t="shared" si="1303"/>
        <v>-1</v>
      </c>
      <c r="AE3929" s="4" t="e">
        <f t="shared" si="1304"/>
        <v>#DIV/0!</v>
      </c>
    </row>
    <row r="3930" spans="1:31" x14ac:dyDescent="0.25">
      <c r="A3930" s="9">
        <v>39747</v>
      </c>
      <c r="B3930" s="1" t="s">
        <v>57</v>
      </c>
      <c r="C3930" s="1" t="s">
        <v>34</v>
      </c>
      <c r="D3930" s="1">
        <v>14</v>
      </c>
      <c r="E3930" s="1">
        <v>21</v>
      </c>
      <c r="F3930">
        <f t="shared" si="1291"/>
        <v>0</v>
      </c>
      <c r="G3930">
        <f t="shared" si="1292"/>
        <v>1</v>
      </c>
      <c r="H3930" s="4">
        <v>1.68965517241379</v>
      </c>
      <c r="I3930" s="4">
        <v>2.25</v>
      </c>
      <c r="L3930" s="18">
        <f t="shared" si="1293"/>
        <v>50</v>
      </c>
      <c r="M3930" s="18">
        <f t="shared" si="1294"/>
        <v>40</v>
      </c>
      <c r="N3930" s="18" t="e">
        <f t="shared" si="1295"/>
        <v>#DIV/0!</v>
      </c>
      <c r="O3930" s="18" t="e">
        <f t="shared" si="1296"/>
        <v>#DIV/0!</v>
      </c>
      <c r="P3930" s="4">
        <f t="shared" si="1297"/>
        <v>200810</v>
      </c>
      <c r="Q3930" s="23">
        <f t="shared" si="1298"/>
        <v>0.75095785440612894</v>
      </c>
      <c r="R3930" s="23">
        <f t="shared" si="1299"/>
        <v>-2.2500000000000062</v>
      </c>
      <c r="S3930" s="22">
        <f t="shared" si="1300"/>
        <v>-1.4990421455938772</v>
      </c>
      <c r="T3930" s="5">
        <f t="shared" si="1301"/>
        <v>1.3316326530612268</v>
      </c>
      <c r="W3930" s="5">
        <f t="shared" si="1302"/>
        <v>-1</v>
      </c>
      <c r="X3930" s="4">
        <f t="shared" si="1303"/>
        <v>-1</v>
      </c>
      <c r="AE3930" s="4" t="e">
        <f t="shared" si="1304"/>
        <v>#DIV/0!</v>
      </c>
    </row>
    <row r="3931" spans="1:31" x14ac:dyDescent="0.25">
      <c r="A3931" s="9">
        <v>39747</v>
      </c>
      <c r="B3931" s="1" t="s">
        <v>55</v>
      </c>
      <c r="C3931" s="1" t="s">
        <v>41</v>
      </c>
      <c r="D3931" s="1">
        <v>27</v>
      </c>
      <c r="E3931" s="1">
        <v>14</v>
      </c>
      <c r="F3931">
        <f t="shared" si="1291"/>
        <v>1</v>
      </c>
      <c r="G3931">
        <f t="shared" si="1292"/>
        <v>0</v>
      </c>
      <c r="H3931" s="4">
        <v>1.25</v>
      </c>
      <c r="I3931" s="4">
        <v>4.3</v>
      </c>
      <c r="L3931" s="18">
        <f t="shared" si="1293"/>
        <v>80</v>
      </c>
      <c r="M3931" s="18">
        <f t="shared" si="1294"/>
        <v>20</v>
      </c>
      <c r="N3931" s="18" t="e">
        <f t="shared" si="1295"/>
        <v>#DIV/0!</v>
      </c>
      <c r="O3931" s="18" t="e">
        <f t="shared" si="1296"/>
        <v>#DIV/0!</v>
      </c>
      <c r="P3931" s="4">
        <f t="shared" si="1297"/>
        <v>200810</v>
      </c>
      <c r="Q3931" s="23">
        <f t="shared" si="1298"/>
        <v>1.25</v>
      </c>
      <c r="R3931" s="23">
        <f t="shared" si="1299"/>
        <v>-4.3030303030303028</v>
      </c>
      <c r="S3931" s="22">
        <f t="shared" si="1300"/>
        <v>-3.0530303030303028</v>
      </c>
      <c r="T3931" s="5">
        <f t="shared" si="1301"/>
        <v>3.44</v>
      </c>
      <c r="W3931" s="5">
        <f t="shared" si="1302"/>
        <v>0.25</v>
      </c>
      <c r="X3931" s="4">
        <f t="shared" si="1303"/>
        <v>-1</v>
      </c>
      <c r="AE3931" s="4" t="e">
        <f t="shared" si="1304"/>
        <v>#DIV/0!</v>
      </c>
    </row>
    <row r="3932" spans="1:31" x14ac:dyDescent="0.25">
      <c r="A3932" s="9">
        <v>39747</v>
      </c>
      <c r="B3932" s="1" t="s">
        <v>53</v>
      </c>
      <c r="C3932" s="1" t="s">
        <v>49</v>
      </c>
      <c r="D3932" s="1">
        <v>28</v>
      </c>
      <c r="E3932" s="1">
        <v>24</v>
      </c>
      <c r="F3932">
        <f t="shared" si="1291"/>
        <v>1</v>
      </c>
      <c r="G3932">
        <f t="shared" si="1292"/>
        <v>0</v>
      </c>
      <c r="H3932" s="4">
        <v>1.13333333333333</v>
      </c>
      <c r="I3932" s="4">
        <v>6.5</v>
      </c>
      <c r="L3932" s="18">
        <f t="shared" si="1293"/>
        <v>80</v>
      </c>
      <c r="M3932" s="18">
        <f t="shared" si="1294"/>
        <v>15</v>
      </c>
      <c r="N3932" s="18" t="e">
        <f t="shared" si="1295"/>
        <v>#DIV/0!</v>
      </c>
      <c r="O3932" s="18" t="e">
        <f t="shared" si="1296"/>
        <v>#DIV/0!</v>
      </c>
      <c r="P3932" s="4">
        <f t="shared" si="1297"/>
        <v>200810</v>
      </c>
      <c r="Q3932" s="23">
        <f t="shared" si="1298"/>
        <v>1.13333333333333</v>
      </c>
      <c r="R3932" s="23">
        <f t="shared" si="1299"/>
        <v>-7.6818181818183708</v>
      </c>
      <c r="S3932" s="22">
        <f t="shared" si="1300"/>
        <v>-6.5484848484850406</v>
      </c>
      <c r="T3932" s="5">
        <f t="shared" si="1301"/>
        <v>5.7352941176470758</v>
      </c>
      <c r="W3932" s="5">
        <f t="shared" si="1302"/>
        <v>0.13333333333332997</v>
      </c>
      <c r="X3932" s="4">
        <f t="shared" si="1303"/>
        <v>-1</v>
      </c>
      <c r="AE3932" s="4" t="e">
        <f t="shared" si="1304"/>
        <v>#DIV/0!</v>
      </c>
    </row>
    <row r="3933" spans="1:31" x14ac:dyDescent="0.25">
      <c r="A3933" s="9">
        <v>39747</v>
      </c>
      <c r="B3933" s="1" t="s">
        <v>42</v>
      </c>
      <c r="C3933" s="1" t="s">
        <v>64</v>
      </c>
      <c r="D3933" s="1">
        <v>37</v>
      </c>
      <c r="E3933" s="1">
        <v>32</v>
      </c>
      <c r="F3933">
        <f t="shared" si="1291"/>
        <v>1</v>
      </c>
      <c r="G3933">
        <f t="shared" si="1292"/>
        <v>0</v>
      </c>
      <c r="H3933" s="4">
        <v>2.4500000000000002</v>
      </c>
      <c r="I3933" s="4">
        <v>1.60606060606061</v>
      </c>
      <c r="L3933" s="18">
        <f t="shared" si="1293"/>
        <v>40</v>
      </c>
      <c r="M3933" s="18">
        <f t="shared" si="1294"/>
        <v>60</v>
      </c>
      <c r="N3933" s="18" t="e">
        <f t="shared" si="1295"/>
        <v>#DIV/0!</v>
      </c>
      <c r="O3933" s="18" t="e">
        <f t="shared" si="1296"/>
        <v>#DIV/0!</v>
      </c>
      <c r="P3933" s="4">
        <f t="shared" si="1297"/>
        <v>200810</v>
      </c>
      <c r="Q3933" s="23">
        <f t="shared" si="1298"/>
        <v>2.4500000000000002</v>
      </c>
      <c r="R3933" s="23">
        <f t="shared" si="1299"/>
        <v>-2.3396551724137824</v>
      </c>
      <c r="S3933" s="22">
        <f t="shared" si="1300"/>
        <v>0.11034482758621778</v>
      </c>
      <c r="T3933" s="5">
        <f t="shared" si="1301"/>
        <v>0.65553494124922851</v>
      </c>
      <c r="W3933" s="5">
        <f t="shared" si="1302"/>
        <v>1.4500000000000002</v>
      </c>
      <c r="X3933" s="4">
        <f t="shared" si="1303"/>
        <v>-1</v>
      </c>
      <c r="AE3933" s="4" t="e">
        <f t="shared" si="1304"/>
        <v>#DIV/0!</v>
      </c>
    </row>
    <row r="3934" spans="1:31" x14ac:dyDescent="0.25">
      <c r="A3934" s="9">
        <v>39747</v>
      </c>
      <c r="B3934" s="1" t="s">
        <v>52</v>
      </c>
      <c r="C3934" s="1" t="s">
        <v>59</v>
      </c>
      <c r="D3934" s="1">
        <v>23</v>
      </c>
      <c r="E3934" s="1">
        <v>16</v>
      </c>
      <c r="F3934">
        <f t="shared" si="1291"/>
        <v>1</v>
      </c>
      <c r="G3934">
        <f t="shared" si="1292"/>
        <v>0</v>
      </c>
      <c r="H3934" s="4">
        <v>1.27027027027027</v>
      </c>
      <c r="I3934" s="4">
        <v>4.0999999999999996</v>
      </c>
      <c r="L3934" s="18">
        <f t="shared" si="1293"/>
        <v>70</v>
      </c>
      <c r="M3934" s="18">
        <f t="shared" si="1294"/>
        <v>20</v>
      </c>
      <c r="N3934" s="18" t="e">
        <f t="shared" si="1295"/>
        <v>#DIV/0!</v>
      </c>
      <c r="O3934" s="18" t="e">
        <f t="shared" si="1296"/>
        <v>#DIV/0!</v>
      </c>
      <c r="P3934" s="4">
        <f t="shared" si="1297"/>
        <v>200810</v>
      </c>
      <c r="Q3934" s="23">
        <f t="shared" si="1298"/>
        <v>1.27027027027027</v>
      </c>
      <c r="R3934" s="23">
        <f t="shared" si="1299"/>
        <v>-4.0225806451612947</v>
      </c>
      <c r="S3934" s="22">
        <f t="shared" si="1300"/>
        <v>-2.7523103748910245</v>
      </c>
      <c r="T3934" s="5">
        <f t="shared" si="1301"/>
        <v>3.2276595744680856</v>
      </c>
      <c r="W3934" s="5">
        <f t="shared" si="1302"/>
        <v>0.27027027027026995</v>
      </c>
      <c r="X3934" s="4">
        <f t="shared" si="1303"/>
        <v>-1</v>
      </c>
      <c r="AE3934" s="4" t="e">
        <f t="shared" si="1304"/>
        <v>#DIV/0!</v>
      </c>
    </row>
    <row r="3935" spans="1:31" x14ac:dyDescent="0.25">
      <c r="A3935" s="9">
        <v>39747</v>
      </c>
      <c r="B3935" s="1" t="s">
        <v>51</v>
      </c>
      <c r="C3935" s="1" t="s">
        <v>46</v>
      </c>
      <c r="D3935" s="1">
        <v>25</v>
      </c>
      <c r="E3935" s="1">
        <v>16</v>
      </c>
      <c r="F3935">
        <f t="shared" si="1291"/>
        <v>1</v>
      </c>
      <c r="G3935">
        <f t="shared" si="1292"/>
        <v>0</v>
      </c>
      <c r="H3935" s="4">
        <v>1.9090909090909101</v>
      </c>
      <c r="I3935" s="4">
        <v>1.9090909090909101</v>
      </c>
      <c r="L3935" s="18">
        <f t="shared" si="1293"/>
        <v>50</v>
      </c>
      <c r="M3935" s="18">
        <f t="shared" si="1294"/>
        <v>50</v>
      </c>
      <c r="N3935" s="18" t="e">
        <f t="shared" si="1295"/>
        <v>#DIV/0!</v>
      </c>
      <c r="O3935" s="18" t="e">
        <f t="shared" si="1296"/>
        <v>#DIV/0!</v>
      </c>
      <c r="P3935" s="4">
        <f t="shared" si="1297"/>
        <v>200810</v>
      </c>
      <c r="Q3935" s="23">
        <f t="shared" si="1298"/>
        <v>1.9090909090909101</v>
      </c>
      <c r="R3935" s="23">
        <f t="shared" si="1299"/>
        <v>-2.1999999999999975</v>
      </c>
      <c r="S3935" s="22">
        <f t="shared" si="1300"/>
        <v>-0.29090909090908745</v>
      </c>
      <c r="T3935" s="5">
        <f t="shared" si="1301"/>
        <v>1</v>
      </c>
      <c r="W3935" s="5">
        <f t="shared" si="1302"/>
        <v>0.90909090909091006</v>
      </c>
      <c r="X3935" s="4">
        <f t="shared" si="1303"/>
        <v>-1</v>
      </c>
      <c r="AE3935" s="4" t="e">
        <f t="shared" si="1304"/>
        <v>#DIV/0!</v>
      </c>
    </row>
    <row r="3936" spans="1:31" x14ac:dyDescent="0.25">
      <c r="A3936" s="9">
        <v>39747</v>
      </c>
      <c r="B3936" s="1" t="s">
        <v>56</v>
      </c>
      <c r="C3936" s="1" t="s">
        <v>58</v>
      </c>
      <c r="D3936" s="1">
        <v>17</v>
      </c>
      <c r="E3936" s="1">
        <v>23</v>
      </c>
      <c r="F3936">
        <f t="shared" si="1291"/>
        <v>0</v>
      </c>
      <c r="G3936">
        <f t="shared" si="1292"/>
        <v>1</v>
      </c>
      <c r="H3936" s="4">
        <v>1.3030303030303001</v>
      </c>
      <c r="I3936" s="4">
        <v>3.7</v>
      </c>
      <c r="L3936" s="18">
        <f t="shared" si="1293"/>
        <v>70</v>
      </c>
      <c r="M3936" s="18">
        <f t="shared" si="1294"/>
        <v>25</v>
      </c>
      <c r="N3936" s="18" t="e">
        <f t="shared" si="1295"/>
        <v>#DIV/0!</v>
      </c>
      <c r="O3936" s="18" t="e">
        <f t="shared" si="1296"/>
        <v>#DIV/0!</v>
      </c>
      <c r="P3936" s="4">
        <f t="shared" si="1297"/>
        <v>200810</v>
      </c>
      <c r="Q3936" s="23">
        <f t="shared" si="1298"/>
        <v>0.35217035217035136</v>
      </c>
      <c r="R3936" s="23">
        <f t="shared" si="1299"/>
        <v>-3.670370370370402</v>
      </c>
      <c r="S3936" s="22">
        <f t="shared" si="1300"/>
        <v>-3.3182000182000508</v>
      </c>
      <c r="T3936" s="5">
        <f t="shared" si="1301"/>
        <v>2.8395348837209369</v>
      </c>
      <c r="W3936" s="5">
        <f t="shared" si="1302"/>
        <v>-1</v>
      </c>
      <c r="X3936" s="4">
        <f t="shared" si="1303"/>
        <v>-1</v>
      </c>
      <c r="AE3936" s="4" t="e">
        <f t="shared" si="1304"/>
        <v>#DIV/0!</v>
      </c>
    </row>
    <row r="3937" spans="1:31" x14ac:dyDescent="0.25">
      <c r="A3937" s="9">
        <v>39747</v>
      </c>
      <c r="B3937" s="1" t="s">
        <v>47</v>
      </c>
      <c r="C3937" s="1" t="s">
        <v>44</v>
      </c>
      <c r="D3937" s="1">
        <v>35</v>
      </c>
      <c r="E3937" s="1">
        <v>6</v>
      </c>
      <c r="F3937">
        <f t="shared" si="1291"/>
        <v>1</v>
      </c>
      <c r="G3937">
        <f t="shared" si="1292"/>
        <v>0</v>
      </c>
      <c r="H3937" s="4">
        <v>1.23529411764706</v>
      </c>
      <c r="I3937" s="4">
        <v>4.25</v>
      </c>
      <c r="L3937" s="18">
        <f t="shared" si="1293"/>
        <v>80</v>
      </c>
      <c r="M3937" s="18">
        <f t="shared" si="1294"/>
        <v>20</v>
      </c>
      <c r="N3937" s="18" t="e">
        <f t="shared" si="1295"/>
        <v>#DIV/0!</v>
      </c>
      <c r="O3937" s="18" t="e">
        <f t="shared" si="1296"/>
        <v>#DIV/0!</v>
      </c>
      <c r="P3937" s="4">
        <f t="shared" si="1297"/>
        <v>200810</v>
      </c>
      <c r="Q3937" s="23">
        <f t="shared" si="1298"/>
        <v>1.23529411764706</v>
      </c>
      <c r="R3937" s="23">
        <f t="shared" si="1299"/>
        <v>-4.5576923076922862</v>
      </c>
      <c r="S3937" s="22">
        <f t="shared" si="1300"/>
        <v>-3.3223981900452264</v>
      </c>
      <c r="T3937" s="5">
        <f t="shared" si="1301"/>
        <v>3.4404761904761871</v>
      </c>
      <c r="W3937" s="5">
        <f t="shared" si="1302"/>
        <v>0.23529411764705999</v>
      </c>
      <c r="X3937" s="4">
        <f t="shared" si="1303"/>
        <v>-1</v>
      </c>
      <c r="AE3937" s="4" t="e">
        <f t="shared" si="1304"/>
        <v>#DIV/0!</v>
      </c>
    </row>
    <row r="3938" spans="1:31" x14ac:dyDescent="0.25">
      <c r="A3938" s="9">
        <v>39747</v>
      </c>
      <c r="B3938" s="1" t="s">
        <v>33</v>
      </c>
      <c r="C3938" s="1" t="s">
        <v>48</v>
      </c>
      <c r="D3938" s="1">
        <v>17</v>
      </c>
      <c r="E3938" s="1">
        <v>25</v>
      </c>
      <c r="F3938">
        <f t="shared" si="1291"/>
        <v>0</v>
      </c>
      <c r="G3938">
        <f t="shared" si="1292"/>
        <v>1</v>
      </c>
      <c r="H3938" s="4">
        <v>3.6</v>
      </c>
      <c r="I3938" s="4">
        <v>1.3030303030303001</v>
      </c>
      <c r="L3938" s="18">
        <f t="shared" si="1293"/>
        <v>20</v>
      </c>
      <c r="M3938" s="18">
        <f t="shared" si="1294"/>
        <v>75</v>
      </c>
      <c r="N3938" s="18" t="e">
        <f t="shared" si="1295"/>
        <v>#DIV/0!</v>
      </c>
      <c r="O3938" s="18" t="e">
        <f t="shared" si="1296"/>
        <v>#DIV/0!</v>
      </c>
      <c r="P3938" s="4">
        <f t="shared" si="1297"/>
        <v>200810</v>
      </c>
      <c r="Q3938" s="23">
        <f t="shared" si="1298"/>
        <v>2.7627906976744248</v>
      </c>
      <c r="R3938" s="23">
        <f t="shared" si="1299"/>
        <v>-3.6846153846154164</v>
      </c>
      <c r="S3938" s="22">
        <f t="shared" si="1300"/>
        <v>-0.92182468694099162</v>
      </c>
      <c r="T3938" s="5">
        <f t="shared" si="1301"/>
        <v>0.36195286195286114</v>
      </c>
      <c r="W3938" s="5">
        <f t="shared" si="1302"/>
        <v>-1</v>
      </c>
      <c r="X3938" s="4">
        <f t="shared" si="1303"/>
        <v>-1</v>
      </c>
      <c r="AE3938" s="4" t="e">
        <f t="shared" si="1304"/>
        <v>#DIV/0!</v>
      </c>
    </row>
    <row r="3939" spans="1:31" x14ac:dyDescent="0.25">
      <c r="A3939" s="9">
        <v>39747</v>
      </c>
      <c r="B3939" s="1" t="s">
        <v>37</v>
      </c>
      <c r="C3939" s="1" t="s">
        <v>39</v>
      </c>
      <c r="D3939" s="1">
        <v>13</v>
      </c>
      <c r="E3939" s="1">
        <v>9</v>
      </c>
      <c r="F3939">
        <f t="shared" si="1291"/>
        <v>1</v>
      </c>
      <c r="G3939">
        <f t="shared" si="1292"/>
        <v>0</v>
      </c>
      <c r="H3939" s="4">
        <v>1.8</v>
      </c>
      <c r="I3939" s="4">
        <v>2.0499999999999998</v>
      </c>
      <c r="L3939" s="18">
        <f t="shared" si="1293"/>
        <v>50</v>
      </c>
      <c r="M3939" s="18">
        <f t="shared" si="1294"/>
        <v>45</v>
      </c>
      <c r="N3939" s="18" t="e">
        <f t="shared" si="1295"/>
        <v>#DIV/0!</v>
      </c>
      <c r="O3939" s="18" t="e">
        <f t="shared" si="1296"/>
        <v>#DIV/0!</v>
      </c>
      <c r="P3939" s="4">
        <f t="shared" si="1297"/>
        <v>200810</v>
      </c>
      <c r="Q3939" s="23">
        <f t="shared" si="1298"/>
        <v>1.8</v>
      </c>
      <c r="R3939" s="23">
        <f t="shared" si="1299"/>
        <v>-2.2023809523809526</v>
      </c>
      <c r="S3939" s="22">
        <f t="shared" si="1300"/>
        <v>-0.40238095238095251</v>
      </c>
      <c r="T3939" s="5">
        <f t="shared" si="1301"/>
        <v>1.1388888888888888</v>
      </c>
      <c r="W3939" s="5">
        <f t="shared" si="1302"/>
        <v>0.8</v>
      </c>
      <c r="X3939" s="4">
        <f t="shared" si="1303"/>
        <v>-1</v>
      </c>
      <c r="AE3939" s="4" t="e">
        <f t="shared" si="1304"/>
        <v>#DIV/0!</v>
      </c>
    </row>
    <row r="3940" spans="1:31" x14ac:dyDescent="0.25">
      <c r="A3940" s="9">
        <v>39747</v>
      </c>
      <c r="B3940" s="1" t="s">
        <v>40</v>
      </c>
      <c r="C3940" s="1" t="s">
        <v>63</v>
      </c>
      <c r="D3940" s="1">
        <v>27</v>
      </c>
      <c r="E3940" s="1">
        <v>23</v>
      </c>
      <c r="F3940">
        <f t="shared" si="1291"/>
        <v>1</v>
      </c>
      <c r="G3940">
        <f t="shared" si="1292"/>
        <v>0</v>
      </c>
      <c r="H3940" s="4">
        <v>1.4347826086956501</v>
      </c>
      <c r="I3940" s="4">
        <v>2.9</v>
      </c>
      <c r="L3940" s="18">
        <f t="shared" si="1293"/>
        <v>60</v>
      </c>
      <c r="M3940" s="18">
        <f t="shared" si="1294"/>
        <v>30</v>
      </c>
      <c r="N3940" s="18" t="e">
        <f t="shared" si="1295"/>
        <v>#DIV/0!</v>
      </c>
      <c r="O3940" s="18" t="e">
        <f t="shared" si="1296"/>
        <v>#DIV/0!</v>
      </c>
      <c r="P3940" s="4">
        <f t="shared" si="1297"/>
        <v>200810</v>
      </c>
      <c r="Q3940" s="23">
        <f t="shared" si="1298"/>
        <v>1.4347826086956501</v>
      </c>
      <c r="R3940" s="23">
        <f t="shared" si="1299"/>
        <v>-2.826315789473695</v>
      </c>
      <c r="S3940" s="22">
        <f t="shared" si="1300"/>
        <v>-1.3915331807780449</v>
      </c>
      <c r="T3940" s="5">
        <f t="shared" si="1301"/>
        <v>2.0212121212121241</v>
      </c>
      <c r="W3940" s="5">
        <f t="shared" si="1302"/>
        <v>0.43478260869565011</v>
      </c>
      <c r="X3940" s="4">
        <f t="shared" si="1303"/>
        <v>-1</v>
      </c>
      <c r="AE3940" s="4" t="e">
        <f t="shared" si="1304"/>
        <v>#DIV/0!</v>
      </c>
    </row>
    <row r="3941" spans="1:31" x14ac:dyDescent="0.25">
      <c r="A3941" s="9">
        <v>39747</v>
      </c>
      <c r="B3941" s="1" t="s">
        <v>43</v>
      </c>
      <c r="C3941" s="1" t="s">
        <v>54</v>
      </c>
      <c r="D3941" s="1">
        <v>29</v>
      </c>
      <c r="E3941" s="1">
        <v>10</v>
      </c>
      <c r="F3941">
        <f t="shared" si="1291"/>
        <v>1</v>
      </c>
      <c r="G3941">
        <f t="shared" si="1292"/>
        <v>0</v>
      </c>
      <c r="H3941" s="4">
        <v>1.2666666666666699</v>
      </c>
      <c r="I3941" s="4">
        <v>4.0999999999999996</v>
      </c>
      <c r="L3941" s="18">
        <f t="shared" si="1293"/>
        <v>70</v>
      </c>
      <c r="M3941" s="18">
        <f t="shared" si="1294"/>
        <v>20</v>
      </c>
      <c r="N3941" s="18" t="e">
        <f t="shared" si="1295"/>
        <v>#DIV/0!</v>
      </c>
      <c r="O3941" s="18" t="e">
        <f t="shared" si="1296"/>
        <v>#DIV/0!</v>
      </c>
      <c r="P3941" s="4">
        <f t="shared" si="1297"/>
        <v>200810</v>
      </c>
      <c r="Q3941" s="23">
        <f t="shared" si="1298"/>
        <v>1.2666666666666699</v>
      </c>
      <c r="R3941" s="23">
        <f t="shared" si="1299"/>
        <v>-4.0725806451612439</v>
      </c>
      <c r="S3941" s="22">
        <f t="shared" si="1300"/>
        <v>-2.8059139784945737</v>
      </c>
      <c r="T3941" s="5">
        <f t="shared" si="1301"/>
        <v>3.2368421052631491</v>
      </c>
      <c r="W3941" s="5">
        <f t="shared" si="1302"/>
        <v>0.26666666666666994</v>
      </c>
      <c r="X3941" s="4">
        <f t="shared" si="1303"/>
        <v>-1</v>
      </c>
      <c r="AE3941" s="4" t="e">
        <f t="shared" si="1304"/>
        <v>#DIV/0!</v>
      </c>
    </row>
    <row r="3942" spans="1:31" x14ac:dyDescent="0.25">
      <c r="A3942" s="9">
        <v>39741</v>
      </c>
      <c r="B3942" s="1" t="s">
        <v>52</v>
      </c>
      <c r="C3942" s="1" t="s">
        <v>35</v>
      </c>
      <c r="D3942" s="1">
        <v>41</v>
      </c>
      <c r="E3942" s="1">
        <v>7</v>
      </c>
      <c r="F3942">
        <f t="shared" si="1291"/>
        <v>1</v>
      </c>
      <c r="G3942">
        <f t="shared" si="1292"/>
        <v>0</v>
      </c>
      <c r="H3942" s="4">
        <v>1.68965517241379</v>
      </c>
      <c r="I3942" s="4">
        <v>2.25</v>
      </c>
      <c r="L3942" s="18">
        <f t="shared" si="1293"/>
        <v>50</v>
      </c>
      <c r="M3942" s="18">
        <f t="shared" si="1294"/>
        <v>40</v>
      </c>
      <c r="N3942" s="18" t="e">
        <f t="shared" si="1295"/>
        <v>#DIV/0!</v>
      </c>
      <c r="O3942" s="18" t="e">
        <f t="shared" si="1296"/>
        <v>#DIV/0!</v>
      </c>
      <c r="P3942" s="4">
        <f t="shared" si="1297"/>
        <v>200810</v>
      </c>
      <c r="Q3942" s="23">
        <f t="shared" si="1298"/>
        <v>1.68965517241379</v>
      </c>
      <c r="R3942" s="23">
        <f t="shared" si="1299"/>
        <v>-2.2500000000000062</v>
      </c>
      <c r="S3942" s="22">
        <f t="shared" si="1300"/>
        <v>-0.56034482758621618</v>
      </c>
      <c r="T3942" s="5">
        <f t="shared" si="1301"/>
        <v>1.3316326530612268</v>
      </c>
      <c r="W3942" s="5">
        <f t="shared" si="1302"/>
        <v>0.68965517241379004</v>
      </c>
      <c r="X3942" s="4">
        <f t="shared" si="1303"/>
        <v>-1</v>
      </c>
      <c r="AE3942" s="4" t="e">
        <f t="shared" si="1304"/>
        <v>#DIV/0!</v>
      </c>
    </row>
    <row r="3943" spans="1:31" x14ac:dyDescent="0.25">
      <c r="A3943" s="9">
        <v>39740</v>
      </c>
      <c r="B3943" s="1" t="s">
        <v>48</v>
      </c>
      <c r="C3943" s="1" t="s">
        <v>58</v>
      </c>
      <c r="D3943" s="1">
        <v>14</v>
      </c>
      <c r="E3943" s="1">
        <v>11</v>
      </c>
      <c r="F3943">
        <f t="shared" si="1291"/>
        <v>1</v>
      </c>
      <c r="G3943">
        <f t="shared" si="1292"/>
        <v>0</v>
      </c>
      <c r="H3943" s="4">
        <v>1.3333333333333299</v>
      </c>
      <c r="I3943" s="4">
        <v>3.5</v>
      </c>
      <c r="L3943" s="18">
        <f t="shared" si="1293"/>
        <v>70</v>
      </c>
      <c r="M3943" s="18">
        <f t="shared" si="1294"/>
        <v>25</v>
      </c>
      <c r="N3943" s="18" t="e">
        <f t="shared" si="1295"/>
        <v>#DIV/0!</v>
      </c>
      <c r="O3943" s="18" t="e">
        <f t="shared" si="1296"/>
        <v>#DIV/0!</v>
      </c>
      <c r="P3943" s="4">
        <f t="shared" si="1297"/>
        <v>200810</v>
      </c>
      <c r="Q3943" s="23">
        <f t="shared" si="1298"/>
        <v>1.3333333333333299</v>
      </c>
      <c r="R3943" s="23">
        <f t="shared" si="1299"/>
        <v>-3.4000000000000306</v>
      </c>
      <c r="S3943" s="22">
        <f t="shared" si="1300"/>
        <v>-2.0666666666667006</v>
      </c>
      <c r="T3943" s="5">
        <f t="shared" si="1301"/>
        <v>2.6250000000000067</v>
      </c>
      <c r="W3943" s="5">
        <f t="shared" si="1302"/>
        <v>0.33333333333332993</v>
      </c>
      <c r="X3943" s="4">
        <f t="shared" si="1303"/>
        <v>-1</v>
      </c>
      <c r="AE3943" s="4" t="e">
        <f t="shared" si="1304"/>
        <v>#DIV/0!</v>
      </c>
    </row>
    <row r="3944" spans="1:31" x14ac:dyDescent="0.25">
      <c r="A3944" s="9">
        <v>39740</v>
      </c>
      <c r="B3944" s="1" t="s">
        <v>39</v>
      </c>
      <c r="C3944" s="1" t="s">
        <v>61</v>
      </c>
      <c r="D3944" s="1">
        <v>20</v>
      </c>
      <c r="E3944" s="1">
        <v>10</v>
      </c>
      <c r="F3944">
        <f t="shared" si="1291"/>
        <v>1</v>
      </c>
      <c r="G3944">
        <f t="shared" si="1292"/>
        <v>0</v>
      </c>
      <c r="H3944" s="4">
        <v>1.1666666666666701</v>
      </c>
      <c r="I3944" s="4">
        <v>5.5</v>
      </c>
      <c r="L3944" s="18">
        <f t="shared" si="1293"/>
        <v>80</v>
      </c>
      <c r="M3944" s="18">
        <f t="shared" si="1294"/>
        <v>15</v>
      </c>
      <c r="N3944" s="18" t="e">
        <f t="shared" si="1295"/>
        <v>#DIV/0!</v>
      </c>
      <c r="O3944" s="18" t="e">
        <f t="shared" si="1296"/>
        <v>#DIV/0!</v>
      </c>
      <c r="P3944" s="4">
        <f t="shared" si="1297"/>
        <v>200810</v>
      </c>
      <c r="Q3944" s="23">
        <f t="shared" si="1298"/>
        <v>1.1666666666666701</v>
      </c>
      <c r="R3944" s="23">
        <f t="shared" si="1299"/>
        <v>-6.2222222222220998</v>
      </c>
      <c r="S3944" s="22">
        <f t="shared" si="1300"/>
        <v>-5.0555555555554292</v>
      </c>
      <c r="T3944" s="5">
        <f t="shared" si="1301"/>
        <v>4.7142857142857002</v>
      </c>
      <c r="W3944" s="5">
        <f t="shared" si="1302"/>
        <v>0.16666666666667007</v>
      </c>
      <c r="X3944" s="4">
        <f t="shared" si="1303"/>
        <v>-1</v>
      </c>
      <c r="AE3944" s="4" t="e">
        <f t="shared" si="1304"/>
        <v>#DIV/0!</v>
      </c>
    </row>
    <row r="3945" spans="1:31" x14ac:dyDescent="0.25">
      <c r="A3945" s="9">
        <v>39740</v>
      </c>
      <c r="B3945" s="1" t="s">
        <v>59</v>
      </c>
      <c r="C3945" s="1" t="s">
        <v>37</v>
      </c>
      <c r="D3945" s="1">
        <v>34</v>
      </c>
      <c r="E3945" s="1">
        <v>14</v>
      </c>
      <c r="F3945">
        <f t="shared" si="1291"/>
        <v>1</v>
      </c>
      <c r="G3945">
        <f t="shared" si="1292"/>
        <v>0</v>
      </c>
      <c r="H3945" s="4">
        <v>3.8</v>
      </c>
      <c r="I3945" s="4">
        <v>1.28571428571429</v>
      </c>
      <c r="L3945" s="18">
        <f t="shared" si="1293"/>
        <v>20</v>
      </c>
      <c r="M3945" s="18">
        <f t="shared" si="1294"/>
        <v>75</v>
      </c>
      <c r="N3945" s="18" t="e">
        <f t="shared" si="1295"/>
        <v>#DIV/0!</v>
      </c>
      <c r="O3945" s="18" t="e">
        <f t="shared" si="1296"/>
        <v>#DIV/0!</v>
      </c>
      <c r="P3945" s="4">
        <f t="shared" si="1297"/>
        <v>200810</v>
      </c>
      <c r="Q3945" s="23">
        <f t="shared" si="1298"/>
        <v>3.8</v>
      </c>
      <c r="R3945" s="23">
        <f t="shared" si="1299"/>
        <v>-3.8571428571428044</v>
      </c>
      <c r="S3945" s="22">
        <f t="shared" si="1300"/>
        <v>-5.7142857142804537E-2</v>
      </c>
      <c r="T3945" s="5">
        <f t="shared" si="1301"/>
        <v>0.33834586466165528</v>
      </c>
      <c r="W3945" s="5">
        <f t="shared" si="1302"/>
        <v>2.8</v>
      </c>
      <c r="X3945" s="4">
        <f t="shared" si="1303"/>
        <v>-1</v>
      </c>
      <c r="AE3945" s="4" t="e">
        <f t="shared" si="1304"/>
        <v>#DIV/0!</v>
      </c>
    </row>
    <row r="3946" spans="1:31" x14ac:dyDescent="0.25">
      <c r="A3946" s="9">
        <v>39740</v>
      </c>
      <c r="B3946" s="1" t="s">
        <v>54</v>
      </c>
      <c r="C3946" s="1" t="s">
        <v>53</v>
      </c>
      <c r="D3946" s="1">
        <v>16</v>
      </c>
      <c r="E3946" s="1">
        <v>13</v>
      </c>
      <c r="F3946">
        <f t="shared" si="1291"/>
        <v>1</v>
      </c>
      <c r="G3946">
        <f t="shared" si="1292"/>
        <v>0</v>
      </c>
      <c r="H3946" s="4">
        <v>2.5</v>
      </c>
      <c r="I3946" s="4">
        <v>1.5714285714285698</v>
      </c>
      <c r="L3946" s="18">
        <f t="shared" si="1293"/>
        <v>40</v>
      </c>
      <c r="M3946" s="18">
        <f t="shared" si="1294"/>
        <v>60</v>
      </c>
      <c r="N3946" s="18" t="e">
        <f t="shared" si="1295"/>
        <v>#DIV/0!</v>
      </c>
      <c r="O3946" s="18" t="e">
        <f t="shared" si="1296"/>
        <v>#DIV/0!</v>
      </c>
      <c r="P3946" s="4">
        <f t="shared" si="1297"/>
        <v>200810</v>
      </c>
      <c r="Q3946" s="23">
        <f t="shared" si="1298"/>
        <v>2.5</v>
      </c>
      <c r="R3946" s="23">
        <f t="shared" si="1299"/>
        <v>-2.4166666666666714</v>
      </c>
      <c r="S3946" s="22">
        <f t="shared" si="1300"/>
        <v>8.3333333333328596E-2</v>
      </c>
      <c r="T3946" s="5">
        <f t="shared" si="1301"/>
        <v>0.62857142857142789</v>
      </c>
      <c r="W3946" s="5">
        <f t="shared" si="1302"/>
        <v>1.5</v>
      </c>
      <c r="X3946" s="4">
        <f t="shared" si="1303"/>
        <v>-1</v>
      </c>
      <c r="AE3946" s="4" t="e">
        <f t="shared" si="1304"/>
        <v>#DIV/0!</v>
      </c>
    </row>
    <row r="3947" spans="1:31" x14ac:dyDescent="0.25">
      <c r="A3947" s="9">
        <v>39740</v>
      </c>
      <c r="B3947" s="1" t="s">
        <v>34</v>
      </c>
      <c r="C3947" s="1" t="s">
        <v>38</v>
      </c>
      <c r="D3947" s="1">
        <v>29</v>
      </c>
      <c r="E3947" s="1">
        <v>17</v>
      </c>
      <c r="F3947">
        <f t="shared" si="1291"/>
        <v>1</v>
      </c>
      <c r="G3947">
        <f t="shared" si="1292"/>
        <v>0</v>
      </c>
      <c r="H3947" s="4">
        <v>1.2105263157894699</v>
      </c>
      <c r="I3947" s="4">
        <v>4.75</v>
      </c>
      <c r="L3947" s="18">
        <f t="shared" si="1293"/>
        <v>80</v>
      </c>
      <c r="M3947" s="18">
        <f t="shared" si="1294"/>
        <v>20</v>
      </c>
      <c r="N3947" s="18" t="e">
        <f t="shared" si="1295"/>
        <v>#DIV/0!</v>
      </c>
      <c r="O3947" s="18" t="e">
        <f t="shared" si="1296"/>
        <v>#DIV/0!</v>
      </c>
      <c r="P3947" s="4">
        <f t="shared" si="1297"/>
        <v>200810</v>
      </c>
      <c r="Q3947" s="23">
        <f t="shared" si="1298"/>
        <v>1.2105263157894699</v>
      </c>
      <c r="R3947" s="23">
        <f t="shared" si="1299"/>
        <v>-5.0166666666667519</v>
      </c>
      <c r="S3947" s="22">
        <f t="shared" si="1300"/>
        <v>-3.806140350877282</v>
      </c>
      <c r="T3947" s="5">
        <f t="shared" si="1301"/>
        <v>3.9239130434782732</v>
      </c>
      <c r="W3947" s="5">
        <f t="shared" si="1302"/>
        <v>0.2105263157894699</v>
      </c>
      <c r="X3947" s="4">
        <f t="shared" si="1303"/>
        <v>-1</v>
      </c>
      <c r="AE3947" s="4" t="e">
        <f t="shared" si="1304"/>
        <v>#DIV/0!</v>
      </c>
    </row>
    <row r="3948" spans="1:31" x14ac:dyDescent="0.25">
      <c r="A3948" s="9">
        <v>39740</v>
      </c>
      <c r="B3948" s="1" t="s">
        <v>51</v>
      </c>
      <c r="C3948" s="1" t="s">
        <v>43</v>
      </c>
      <c r="D3948" s="1">
        <v>13</v>
      </c>
      <c r="E3948" s="1">
        <v>27</v>
      </c>
      <c r="F3948">
        <f t="shared" si="1291"/>
        <v>0</v>
      </c>
      <c r="G3948">
        <f t="shared" si="1292"/>
        <v>1</v>
      </c>
      <c r="H3948" s="4">
        <v>1.625</v>
      </c>
      <c r="I3948" s="4">
        <v>2.4</v>
      </c>
      <c r="L3948" s="18">
        <f t="shared" si="1293"/>
        <v>60</v>
      </c>
      <c r="M3948" s="18">
        <f t="shared" si="1294"/>
        <v>40</v>
      </c>
      <c r="N3948" s="18" t="e">
        <f t="shared" si="1295"/>
        <v>#DIV/0!</v>
      </c>
      <c r="O3948" s="18" t="e">
        <f t="shared" si="1296"/>
        <v>#DIV/0!</v>
      </c>
      <c r="P3948" s="4">
        <f t="shared" si="1297"/>
        <v>200810</v>
      </c>
      <c r="Q3948" s="23">
        <f t="shared" si="1298"/>
        <v>0.67708333333333337</v>
      </c>
      <c r="R3948" s="23">
        <f t="shared" si="1299"/>
        <v>-2.3142857142857145</v>
      </c>
      <c r="S3948" s="22">
        <f t="shared" si="1300"/>
        <v>-1.637202380952381</v>
      </c>
      <c r="T3948" s="5">
        <f t="shared" si="1301"/>
        <v>1.4769230769230768</v>
      </c>
      <c r="W3948" s="5">
        <f t="shared" si="1302"/>
        <v>-1</v>
      </c>
      <c r="X3948" s="4">
        <f t="shared" si="1303"/>
        <v>-1</v>
      </c>
      <c r="AE3948" s="4" t="e">
        <f t="shared" si="1304"/>
        <v>#DIV/0!</v>
      </c>
    </row>
    <row r="3949" spans="1:31" x14ac:dyDescent="0.25">
      <c r="A3949" s="9">
        <v>39740</v>
      </c>
      <c r="B3949" s="1" t="s">
        <v>49</v>
      </c>
      <c r="C3949" s="1" t="s">
        <v>50</v>
      </c>
      <c r="D3949" s="1">
        <v>10</v>
      </c>
      <c r="E3949" s="1">
        <v>34</v>
      </c>
      <c r="F3949">
        <f t="shared" si="1291"/>
        <v>0</v>
      </c>
      <c r="G3949">
        <f t="shared" si="1292"/>
        <v>1</v>
      </c>
      <c r="H3949" s="4">
        <v>4</v>
      </c>
      <c r="I3949" s="4">
        <v>1.2777777777777799</v>
      </c>
      <c r="L3949" s="18">
        <f t="shared" si="1293"/>
        <v>20</v>
      </c>
      <c r="M3949" s="18">
        <f t="shared" si="1294"/>
        <v>75</v>
      </c>
      <c r="N3949" s="18" t="e">
        <f t="shared" si="1295"/>
        <v>#DIV/0!</v>
      </c>
      <c r="O3949" s="18" t="e">
        <f t="shared" si="1296"/>
        <v>#DIV/0!</v>
      </c>
      <c r="P3949" s="4">
        <f t="shared" si="1297"/>
        <v>200810</v>
      </c>
      <c r="Q3949" s="23">
        <f t="shared" si="1298"/>
        <v>3.1304347826086905</v>
      </c>
      <c r="R3949" s="23">
        <f t="shared" si="1299"/>
        <v>-3.933333333333306</v>
      </c>
      <c r="S3949" s="22">
        <f t="shared" si="1300"/>
        <v>-0.80289855072461558</v>
      </c>
      <c r="T3949" s="5">
        <f t="shared" si="1301"/>
        <v>0.31944444444444497</v>
      </c>
      <c r="W3949" s="5">
        <f t="shared" si="1302"/>
        <v>-1</v>
      </c>
      <c r="X3949" s="4">
        <f t="shared" si="1303"/>
        <v>-1</v>
      </c>
      <c r="AE3949" s="4" t="e">
        <f t="shared" si="1304"/>
        <v>#DIV/0!</v>
      </c>
    </row>
    <row r="3950" spans="1:31" x14ac:dyDescent="0.25">
      <c r="A3950" s="9">
        <v>39740</v>
      </c>
      <c r="B3950" s="1" t="s">
        <v>47</v>
      </c>
      <c r="C3950" s="1" t="s">
        <v>33</v>
      </c>
      <c r="D3950" s="1">
        <v>28</v>
      </c>
      <c r="E3950" s="1">
        <v>21</v>
      </c>
      <c r="F3950">
        <f t="shared" si="1291"/>
        <v>1</v>
      </c>
      <c r="G3950">
        <f t="shared" si="1292"/>
        <v>0</v>
      </c>
      <c r="H3950" s="4">
        <v>1.1666666666666701</v>
      </c>
      <c r="I3950" s="4">
        <v>5</v>
      </c>
      <c r="L3950" s="18">
        <f t="shared" si="1293"/>
        <v>80</v>
      </c>
      <c r="M3950" s="18">
        <f t="shared" si="1294"/>
        <v>20</v>
      </c>
      <c r="N3950" s="18" t="e">
        <f t="shared" si="1295"/>
        <v>#DIV/0!</v>
      </c>
      <c r="O3950" s="18" t="e">
        <f t="shared" si="1296"/>
        <v>#DIV/0!</v>
      </c>
      <c r="P3950" s="4">
        <f t="shared" si="1297"/>
        <v>200810</v>
      </c>
      <c r="Q3950" s="23">
        <f t="shared" si="1298"/>
        <v>1.1666666666666701</v>
      </c>
      <c r="R3950" s="23">
        <f t="shared" si="1299"/>
        <v>-6.2499999999998774</v>
      </c>
      <c r="S3950" s="22">
        <f t="shared" si="1300"/>
        <v>-5.0833333333332078</v>
      </c>
      <c r="T3950" s="5">
        <f t="shared" si="1301"/>
        <v>4.2857142857142732</v>
      </c>
      <c r="W3950" s="5">
        <f t="shared" si="1302"/>
        <v>0.16666666666667007</v>
      </c>
      <c r="X3950" s="4">
        <f t="shared" si="1303"/>
        <v>-1</v>
      </c>
      <c r="AE3950" s="4" t="e">
        <f t="shared" si="1304"/>
        <v>#DIV/0!</v>
      </c>
    </row>
    <row r="3951" spans="1:31" x14ac:dyDescent="0.25">
      <c r="A3951" s="9">
        <v>39740</v>
      </c>
      <c r="B3951" s="1" t="s">
        <v>62</v>
      </c>
      <c r="C3951" s="1" t="s">
        <v>36</v>
      </c>
      <c r="D3951" s="1">
        <v>34</v>
      </c>
      <c r="E3951" s="1">
        <v>14</v>
      </c>
      <c r="F3951">
        <f t="shared" si="1291"/>
        <v>1</v>
      </c>
      <c r="G3951">
        <f t="shared" si="1292"/>
        <v>0</v>
      </c>
      <c r="H3951" s="4">
        <v>2.25</v>
      </c>
      <c r="I3951" s="4">
        <v>1.68965517241379</v>
      </c>
      <c r="L3951" s="18">
        <f t="shared" si="1293"/>
        <v>40</v>
      </c>
      <c r="M3951" s="18">
        <f t="shared" si="1294"/>
        <v>55</v>
      </c>
      <c r="N3951" s="18" t="e">
        <f t="shared" si="1295"/>
        <v>#DIV/0!</v>
      </c>
      <c r="O3951" s="18" t="e">
        <f t="shared" si="1296"/>
        <v>#DIV/0!</v>
      </c>
      <c r="P3951" s="4">
        <f t="shared" si="1297"/>
        <v>200810</v>
      </c>
      <c r="Q3951" s="23">
        <f t="shared" si="1298"/>
        <v>2.25</v>
      </c>
      <c r="R3951" s="23">
        <f t="shared" si="1299"/>
        <v>-2.2500000000000062</v>
      </c>
      <c r="S3951" s="22">
        <f t="shared" si="1300"/>
        <v>-6.2172489379008766E-15</v>
      </c>
      <c r="T3951" s="5">
        <f t="shared" si="1301"/>
        <v>0.75095785440612894</v>
      </c>
      <c r="W3951" s="5">
        <f t="shared" si="1302"/>
        <v>1.25</v>
      </c>
      <c r="X3951" s="4">
        <f t="shared" si="1303"/>
        <v>-1</v>
      </c>
      <c r="AE3951" s="4" t="e">
        <f t="shared" si="1304"/>
        <v>#DIV/0!</v>
      </c>
    </row>
    <row r="3952" spans="1:31" x14ac:dyDescent="0.25">
      <c r="A3952" s="9">
        <v>39740</v>
      </c>
      <c r="B3952" s="1" t="s">
        <v>44</v>
      </c>
      <c r="C3952" s="1" t="s">
        <v>57</v>
      </c>
      <c r="D3952" s="1">
        <v>10</v>
      </c>
      <c r="E3952" s="1">
        <v>38</v>
      </c>
      <c r="F3952">
        <f t="shared" si="1291"/>
        <v>0</v>
      </c>
      <c r="G3952">
        <f t="shared" si="1292"/>
        <v>1</v>
      </c>
      <c r="H3952" s="4">
        <v>4.1500000000000004</v>
      </c>
      <c r="I3952" s="4">
        <v>1.26315789473684</v>
      </c>
      <c r="L3952" s="18">
        <f t="shared" si="1293"/>
        <v>20</v>
      </c>
      <c r="M3952" s="18">
        <f t="shared" si="1294"/>
        <v>75</v>
      </c>
      <c r="N3952" s="18" t="e">
        <f t="shared" si="1295"/>
        <v>#DIV/0!</v>
      </c>
      <c r="O3952" s="18" t="e">
        <f t="shared" si="1296"/>
        <v>#DIV/0!</v>
      </c>
      <c r="P3952" s="4">
        <f t="shared" si="1297"/>
        <v>200810</v>
      </c>
      <c r="Q3952" s="23">
        <f t="shared" si="1298"/>
        <v>3.2854166666666722</v>
      </c>
      <c r="R3952" s="23">
        <f t="shared" si="1299"/>
        <v>-4.1174603174603472</v>
      </c>
      <c r="S3952" s="22">
        <f t="shared" si="1300"/>
        <v>-0.83204365079367504</v>
      </c>
      <c r="T3952" s="5">
        <f t="shared" si="1301"/>
        <v>0.30437539632213012</v>
      </c>
      <c r="W3952" s="5">
        <f t="shared" si="1302"/>
        <v>-1</v>
      </c>
      <c r="X3952" s="4">
        <f t="shared" si="1303"/>
        <v>-1</v>
      </c>
      <c r="AE3952" s="4" t="e">
        <f t="shared" si="1304"/>
        <v>#DIV/0!</v>
      </c>
    </row>
    <row r="3953" spans="1:31" x14ac:dyDescent="0.25">
      <c r="A3953" s="9">
        <v>39740</v>
      </c>
      <c r="B3953" s="1" t="s">
        <v>45</v>
      </c>
      <c r="C3953" s="1" t="s">
        <v>60</v>
      </c>
      <c r="D3953" s="1">
        <v>48</v>
      </c>
      <c r="E3953" s="1">
        <v>41</v>
      </c>
      <c r="F3953">
        <f t="shared" si="1291"/>
        <v>1</v>
      </c>
      <c r="G3953">
        <f t="shared" si="1292"/>
        <v>0</v>
      </c>
      <c r="H3953" s="4">
        <v>1.5714285714285698</v>
      </c>
      <c r="I3953" s="4">
        <v>2.5499999999999998</v>
      </c>
      <c r="L3953" s="18">
        <f t="shared" si="1293"/>
        <v>60</v>
      </c>
      <c r="M3953" s="18">
        <f t="shared" si="1294"/>
        <v>35</v>
      </c>
      <c r="N3953" s="18" t="e">
        <f t="shared" si="1295"/>
        <v>#DIV/0!</v>
      </c>
      <c r="O3953" s="18" t="e">
        <f t="shared" si="1296"/>
        <v>#DIV/0!</v>
      </c>
      <c r="P3953" s="4">
        <f t="shared" si="1297"/>
        <v>200810</v>
      </c>
      <c r="Q3953" s="23">
        <f t="shared" si="1298"/>
        <v>1.5714285714285698</v>
      </c>
      <c r="R3953" s="23">
        <f t="shared" si="1299"/>
        <v>-2.3951612903225854</v>
      </c>
      <c r="S3953" s="22">
        <f t="shared" si="1300"/>
        <v>-0.82373271889401556</v>
      </c>
      <c r="T3953" s="5">
        <f t="shared" si="1301"/>
        <v>1.6227272727272744</v>
      </c>
      <c r="W3953" s="5">
        <f t="shared" si="1302"/>
        <v>0.57142857142856984</v>
      </c>
      <c r="X3953" s="4">
        <f t="shared" si="1303"/>
        <v>-1</v>
      </c>
      <c r="AE3953" s="4" t="e">
        <f t="shared" si="1304"/>
        <v>#DIV/0!</v>
      </c>
    </row>
    <row r="3954" spans="1:31" x14ac:dyDescent="0.25">
      <c r="A3954" s="9">
        <v>39740</v>
      </c>
      <c r="B3954" s="1" t="s">
        <v>40</v>
      </c>
      <c r="C3954" s="1" t="s">
        <v>42</v>
      </c>
      <c r="D3954" s="1">
        <v>30</v>
      </c>
      <c r="E3954" s="1">
        <v>7</v>
      </c>
      <c r="F3954">
        <f t="shared" si="1291"/>
        <v>1</v>
      </c>
      <c r="G3954">
        <f t="shared" si="1292"/>
        <v>0</v>
      </c>
      <c r="H3954" s="4">
        <v>1.6666666666666701</v>
      </c>
      <c r="I3954" s="4">
        <v>2.2999999999999998</v>
      </c>
      <c r="L3954" s="18">
        <f t="shared" si="1293"/>
        <v>50</v>
      </c>
      <c r="M3954" s="18">
        <f t="shared" si="1294"/>
        <v>40</v>
      </c>
      <c r="N3954" s="18" t="e">
        <f t="shared" si="1295"/>
        <v>#DIV/0!</v>
      </c>
      <c r="O3954" s="18" t="e">
        <f t="shared" si="1296"/>
        <v>#DIV/0!</v>
      </c>
      <c r="P3954" s="4">
        <f t="shared" si="1297"/>
        <v>200810</v>
      </c>
      <c r="Q3954" s="23">
        <f t="shared" si="1298"/>
        <v>1.6666666666666701</v>
      </c>
      <c r="R3954" s="23">
        <f t="shared" si="1299"/>
        <v>-2.2692307692307621</v>
      </c>
      <c r="S3954" s="22">
        <f t="shared" si="1300"/>
        <v>-0.60256410256409199</v>
      </c>
      <c r="T3954" s="5">
        <f t="shared" si="1301"/>
        <v>1.379999999999997</v>
      </c>
      <c r="W3954" s="5">
        <f t="shared" si="1302"/>
        <v>0.66666666666667007</v>
      </c>
      <c r="X3954" s="4">
        <f t="shared" si="1303"/>
        <v>-1</v>
      </c>
      <c r="AE3954" s="4" t="e">
        <f t="shared" si="1304"/>
        <v>#DIV/0!</v>
      </c>
    </row>
    <row r="3955" spans="1:31" x14ac:dyDescent="0.25">
      <c r="A3955" s="9">
        <v>39740</v>
      </c>
      <c r="B3955" s="1" t="s">
        <v>46</v>
      </c>
      <c r="C3955" s="1" t="s">
        <v>64</v>
      </c>
      <c r="D3955" s="1">
        <v>23</v>
      </c>
      <c r="E3955" s="1">
        <v>14</v>
      </c>
      <c r="F3955">
        <f t="shared" si="1291"/>
        <v>1</v>
      </c>
      <c r="G3955">
        <f t="shared" si="1292"/>
        <v>0</v>
      </c>
      <c r="H3955" s="4">
        <v>1.8695652173913</v>
      </c>
      <c r="I3955" s="4">
        <v>1.9090909090909101</v>
      </c>
      <c r="L3955" s="18">
        <f t="shared" si="1293"/>
        <v>50</v>
      </c>
      <c r="M3955" s="18">
        <f t="shared" si="1294"/>
        <v>50</v>
      </c>
      <c r="N3955" s="18" t="e">
        <f t="shared" si="1295"/>
        <v>#DIV/0!</v>
      </c>
      <c r="O3955" s="18" t="e">
        <f t="shared" si="1296"/>
        <v>#DIV/0!</v>
      </c>
      <c r="P3955" s="4">
        <f t="shared" si="1297"/>
        <v>200810</v>
      </c>
      <c r="Q3955" s="23">
        <f t="shared" si="1298"/>
        <v>1.8695652173913</v>
      </c>
      <c r="R3955" s="23">
        <f t="shared" si="1299"/>
        <v>-2.2500000000000044</v>
      </c>
      <c r="S3955" s="22">
        <f t="shared" si="1300"/>
        <v>-0.38043478260870445</v>
      </c>
      <c r="T3955" s="5">
        <f t="shared" si="1301"/>
        <v>1.0211416490486287</v>
      </c>
      <c r="W3955" s="5">
        <f t="shared" si="1302"/>
        <v>0.86956521739129999</v>
      </c>
      <c r="X3955" s="4">
        <f t="shared" si="1303"/>
        <v>-1</v>
      </c>
      <c r="AE3955" s="4" t="e">
        <f t="shared" si="1304"/>
        <v>#DIV/0!</v>
      </c>
    </row>
    <row r="3956" spans="1:31" x14ac:dyDescent="0.25">
      <c r="A3956" s="9">
        <v>39734</v>
      </c>
      <c r="B3956" s="1" t="s">
        <v>58</v>
      </c>
      <c r="C3956" s="1" t="s">
        <v>34</v>
      </c>
      <c r="D3956" s="1">
        <v>35</v>
      </c>
      <c r="E3956" s="1">
        <v>14</v>
      </c>
      <c r="F3956">
        <f t="shared" si="1291"/>
        <v>1</v>
      </c>
      <c r="G3956">
        <f t="shared" si="1292"/>
        <v>0</v>
      </c>
      <c r="H3956" s="4">
        <v>3.7</v>
      </c>
      <c r="I3956" s="4">
        <v>1.29411764705882</v>
      </c>
      <c r="L3956" s="18">
        <f t="shared" si="1293"/>
        <v>20</v>
      </c>
      <c r="M3956" s="18">
        <f t="shared" si="1294"/>
        <v>75</v>
      </c>
      <c r="N3956" s="18" t="e">
        <f t="shared" si="1295"/>
        <v>#DIV/0!</v>
      </c>
      <c r="O3956" s="18" t="e">
        <f t="shared" si="1296"/>
        <v>#DIV/0!</v>
      </c>
      <c r="P3956" s="4">
        <f t="shared" si="1297"/>
        <v>200810</v>
      </c>
      <c r="Q3956" s="23">
        <f t="shared" si="1298"/>
        <v>3.7</v>
      </c>
      <c r="R3956" s="23">
        <f t="shared" si="1299"/>
        <v>-3.7703703703704106</v>
      </c>
      <c r="S3956" s="22">
        <f t="shared" si="1300"/>
        <v>-7.0370370370410384E-2</v>
      </c>
      <c r="T3956" s="5">
        <f t="shared" si="1301"/>
        <v>0.34976152623211348</v>
      </c>
      <c r="W3956" s="5">
        <f t="shared" si="1302"/>
        <v>2.7</v>
      </c>
      <c r="X3956" s="4">
        <f t="shared" si="1303"/>
        <v>-1</v>
      </c>
      <c r="AE3956" s="4" t="e">
        <f t="shared" si="1304"/>
        <v>#DIV/0!</v>
      </c>
    </row>
    <row r="3957" spans="1:31" x14ac:dyDescent="0.25">
      <c r="A3957" s="9">
        <v>39733</v>
      </c>
      <c r="B3957" s="1" t="s">
        <v>48</v>
      </c>
      <c r="C3957" s="1" t="s">
        <v>59</v>
      </c>
      <c r="D3957" s="1">
        <v>17</v>
      </c>
      <c r="E3957" s="1">
        <v>19</v>
      </c>
      <c r="F3957">
        <f t="shared" si="1291"/>
        <v>0</v>
      </c>
      <c r="G3957">
        <f t="shared" si="1292"/>
        <v>1</v>
      </c>
      <c r="H3957" s="4">
        <v>1.1818181818181799</v>
      </c>
      <c r="I3957" s="4">
        <v>5.25</v>
      </c>
      <c r="L3957" s="18">
        <f t="shared" si="1293"/>
        <v>80</v>
      </c>
      <c r="M3957" s="18">
        <f t="shared" si="1294"/>
        <v>15</v>
      </c>
      <c r="N3957" s="18" t="e">
        <f t="shared" si="1295"/>
        <v>#DIV/0!</v>
      </c>
      <c r="O3957" s="18" t="e">
        <f t="shared" si="1296"/>
        <v>#DIV/0!</v>
      </c>
      <c r="P3957" s="4">
        <f t="shared" si="1297"/>
        <v>200810</v>
      </c>
      <c r="Q3957" s="23">
        <f t="shared" si="1298"/>
        <v>0.22510822510822473</v>
      </c>
      <c r="R3957" s="23">
        <f t="shared" si="1299"/>
        <v>-5.7352941176471175</v>
      </c>
      <c r="S3957" s="22">
        <f t="shared" si="1300"/>
        <v>-5.5101858925388925</v>
      </c>
      <c r="T3957" s="5">
        <f t="shared" si="1301"/>
        <v>4.4423076923076996</v>
      </c>
      <c r="W3957" s="5">
        <f t="shared" si="1302"/>
        <v>-1</v>
      </c>
      <c r="X3957" s="4">
        <f t="shared" si="1303"/>
        <v>-1</v>
      </c>
      <c r="AE3957" s="4" t="e">
        <f t="shared" si="1304"/>
        <v>#DIV/0!</v>
      </c>
    </row>
    <row r="3958" spans="1:31" x14ac:dyDescent="0.25">
      <c r="A3958" s="9">
        <v>39733</v>
      </c>
      <c r="B3958" s="1" t="s">
        <v>39</v>
      </c>
      <c r="C3958" s="1" t="s">
        <v>40</v>
      </c>
      <c r="D3958" s="1">
        <v>27</v>
      </c>
      <c r="E3958" s="1">
        <v>3</v>
      </c>
      <c r="F3958">
        <f t="shared" si="1291"/>
        <v>1</v>
      </c>
      <c r="G3958">
        <f t="shared" si="1292"/>
        <v>0</v>
      </c>
      <c r="H3958" s="4">
        <v>1.74074074074074</v>
      </c>
      <c r="I3958" s="4">
        <v>2.15</v>
      </c>
      <c r="L3958" s="18">
        <f t="shared" si="1293"/>
        <v>50</v>
      </c>
      <c r="M3958" s="18">
        <f t="shared" si="1294"/>
        <v>45</v>
      </c>
      <c r="N3958" s="18" t="e">
        <f t="shared" si="1295"/>
        <v>#DIV/0!</v>
      </c>
      <c r="O3958" s="18" t="e">
        <f t="shared" si="1296"/>
        <v>#DIV/0!</v>
      </c>
      <c r="P3958" s="4">
        <f t="shared" si="1297"/>
        <v>200810</v>
      </c>
      <c r="Q3958" s="23">
        <f t="shared" si="1298"/>
        <v>1.74074074074074</v>
      </c>
      <c r="R3958" s="23">
        <f t="shared" si="1299"/>
        <v>-2.2195652173913056</v>
      </c>
      <c r="S3958" s="22">
        <f t="shared" si="1300"/>
        <v>-0.4788244766505656</v>
      </c>
      <c r="T3958" s="5">
        <f t="shared" si="1301"/>
        <v>1.2351063829787239</v>
      </c>
      <c r="W3958" s="5">
        <f t="shared" si="1302"/>
        <v>0.74074074074074003</v>
      </c>
      <c r="X3958" s="4">
        <f t="shared" si="1303"/>
        <v>-1</v>
      </c>
      <c r="AE3958" s="4" t="e">
        <f t="shared" si="1304"/>
        <v>#DIV/0!</v>
      </c>
    </row>
    <row r="3959" spans="1:31" x14ac:dyDescent="0.25">
      <c r="A3959" s="9">
        <v>39733</v>
      </c>
      <c r="B3959" s="1" t="s">
        <v>61</v>
      </c>
      <c r="C3959" s="1" t="s">
        <v>62</v>
      </c>
      <c r="D3959" s="1">
        <v>17</v>
      </c>
      <c r="E3959" s="1">
        <v>27</v>
      </c>
      <c r="F3959">
        <f t="shared" si="1291"/>
        <v>0</v>
      </c>
      <c r="G3959">
        <f t="shared" si="1292"/>
        <v>1</v>
      </c>
      <c r="H3959" s="4">
        <v>1.8333333333333299</v>
      </c>
      <c r="I3959" s="4">
        <v>2</v>
      </c>
      <c r="L3959" s="18">
        <f t="shared" si="1293"/>
        <v>50</v>
      </c>
      <c r="M3959" s="18">
        <f t="shared" si="1294"/>
        <v>50</v>
      </c>
      <c r="N3959" s="18" t="e">
        <f t="shared" si="1295"/>
        <v>#DIV/0!</v>
      </c>
      <c r="O3959" s="18" t="e">
        <f t="shared" si="1296"/>
        <v>#DIV/0!</v>
      </c>
      <c r="P3959" s="4">
        <f t="shared" si="1297"/>
        <v>200810</v>
      </c>
      <c r="Q3959" s="23">
        <f t="shared" si="1298"/>
        <v>0.91666666666666496</v>
      </c>
      <c r="R3959" s="23">
        <f t="shared" si="1299"/>
        <v>-2.2000000000000046</v>
      </c>
      <c r="S3959" s="22">
        <f t="shared" si="1300"/>
        <v>-1.2833333333333397</v>
      </c>
      <c r="T3959" s="5">
        <f t="shared" si="1301"/>
        <v>1.0909090909090928</v>
      </c>
      <c r="W3959" s="5">
        <f t="shared" si="1302"/>
        <v>-1</v>
      </c>
      <c r="X3959" s="4">
        <f t="shared" si="1303"/>
        <v>-1</v>
      </c>
      <c r="AE3959" s="4" t="e">
        <f t="shared" si="1304"/>
        <v>#DIV/0!</v>
      </c>
    </row>
    <row r="3960" spans="1:31" x14ac:dyDescent="0.25">
      <c r="A3960" s="9">
        <v>39733</v>
      </c>
      <c r="B3960" s="1" t="s">
        <v>38</v>
      </c>
      <c r="C3960" s="1" t="s">
        <v>55</v>
      </c>
      <c r="D3960" s="1">
        <v>26</v>
      </c>
      <c r="E3960" s="1">
        <v>40</v>
      </c>
      <c r="F3960">
        <f t="shared" si="1291"/>
        <v>0</v>
      </c>
      <c r="G3960">
        <f t="shared" si="1292"/>
        <v>1</v>
      </c>
      <c r="H3960" s="4">
        <v>3</v>
      </c>
      <c r="I3960" s="4">
        <v>1.4166666666666701</v>
      </c>
      <c r="L3960" s="18">
        <f t="shared" si="1293"/>
        <v>30</v>
      </c>
      <c r="M3960" s="18">
        <f t="shared" si="1294"/>
        <v>70</v>
      </c>
      <c r="N3960" s="18" t="e">
        <f t="shared" si="1295"/>
        <v>#DIV/0!</v>
      </c>
      <c r="O3960" s="18" t="e">
        <f t="shared" si="1296"/>
        <v>#DIV/0!</v>
      </c>
      <c r="P3960" s="4">
        <f t="shared" si="1297"/>
        <v>200810</v>
      </c>
      <c r="Q3960" s="23">
        <f t="shared" si="1298"/>
        <v>2.1176470588235241</v>
      </c>
      <c r="R3960" s="23">
        <f t="shared" si="1299"/>
        <v>-2.8999999999999804</v>
      </c>
      <c r="S3960" s="22">
        <f t="shared" si="1300"/>
        <v>-0.78235294117645626</v>
      </c>
      <c r="T3960" s="5">
        <f t="shared" si="1301"/>
        <v>0.47222222222222338</v>
      </c>
      <c r="W3960" s="5">
        <f t="shared" si="1302"/>
        <v>-1</v>
      </c>
      <c r="X3960" s="4">
        <f t="shared" si="1303"/>
        <v>-1</v>
      </c>
      <c r="AE3960" s="4" t="e">
        <f t="shared" si="1304"/>
        <v>#DIV/0!</v>
      </c>
    </row>
    <row r="3961" spans="1:31" x14ac:dyDescent="0.25">
      <c r="A3961" s="9">
        <v>39733</v>
      </c>
      <c r="B3961" s="1" t="s">
        <v>64</v>
      </c>
      <c r="C3961" s="1" t="s">
        <v>52</v>
      </c>
      <c r="D3961" s="1">
        <v>30</v>
      </c>
      <c r="E3961" s="1">
        <v>10</v>
      </c>
      <c r="F3961">
        <f t="shared" si="1291"/>
        <v>1</v>
      </c>
      <c r="G3961">
        <f t="shared" si="1292"/>
        <v>0</v>
      </c>
      <c r="H3961" s="4">
        <v>1.3846153846153799</v>
      </c>
      <c r="I3961" s="4">
        <v>3.2</v>
      </c>
      <c r="L3961" s="18">
        <f t="shared" si="1293"/>
        <v>70</v>
      </c>
      <c r="M3961" s="18">
        <f t="shared" si="1294"/>
        <v>30</v>
      </c>
      <c r="N3961" s="18" t="e">
        <f t="shared" si="1295"/>
        <v>#DIV/0!</v>
      </c>
      <c r="O3961" s="18" t="e">
        <f t="shared" si="1296"/>
        <v>#DIV/0!</v>
      </c>
      <c r="P3961" s="4">
        <f t="shared" si="1297"/>
        <v>200810</v>
      </c>
      <c r="Q3961" s="23">
        <f t="shared" si="1298"/>
        <v>1.3846153846153799</v>
      </c>
      <c r="R3961" s="23">
        <f t="shared" si="1299"/>
        <v>-3.0545454545454862</v>
      </c>
      <c r="S3961" s="22">
        <f t="shared" si="1300"/>
        <v>-1.6699300699301063</v>
      </c>
      <c r="T3961" s="5">
        <f t="shared" si="1301"/>
        <v>2.3111111111111189</v>
      </c>
      <c r="W3961" s="5">
        <f t="shared" si="1302"/>
        <v>0.38461538461537992</v>
      </c>
      <c r="X3961" s="4">
        <f t="shared" si="1303"/>
        <v>-1</v>
      </c>
      <c r="AE3961" s="4" t="e">
        <f t="shared" si="1304"/>
        <v>#DIV/0!</v>
      </c>
    </row>
    <row r="3962" spans="1:31" x14ac:dyDescent="0.25">
      <c r="A3962" s="9">
        <v>39733</v>
      </c>
      <c r="B3962" s="1" t="s">
        <v>53</v>
      </c>
      <c r="C3962" s="1" t="s">
        <v>44</v>
      </c>
      <c r="D3962" s="1">
        <v>26</v>
      </c>
      <c r="E3962" s="1">
        <v>14</v>
      </c>
      <c r="F3962">
        <f t="shared" si="1291"/>
        <v>1</v>
      </c>
      <c r="G3962">
        <f t="shared" si="1292"/>
        <v>0</v>
      </c>
      <c r="H3962" s="4">
        <v>1.2222222222222201</v>
      </c>
      <c r="I3962" s="4">
        <v>4.75</v>
      </c>
      <c r="L3962" s="18">
        <f t="shared" si="1293"/>
        <v>80</v>
      </c>
      <c r="M3962" s="18">
        <f t="shared" si="1294"/>
        <v>20</v>
      </c>
      <c r="N3962" s="18" t="e">
        <f t="shared" si="1295"/>
        <v>#DIV/0!</v>
      </c>
      <c r="O3962" s="18" t="e">
        <f t="shared" si="1296"/>
        <v>#DIV/0!</v>
      </c>
      <c r="P3962" s="4">
        <f t="shared" si="1297"/>
        <v>200810</v>
      </c>
      <c r="Q3962" s="23">
        <f t="shared" si="1298"/>
        <v>1.2222222222222201</v>
      </c>
      <c r="R3962" s="23">
        <f t="shared" si="1299"/>
        <v>-4.7666666666667092</v>
      </c>
      <c r="S3962" s="22">
        <f t="shared" si="1300"/>
        <v>-3.5444444444444891</v>
      </c>
      <c r="T3962" s="5">
        <f t="shared" si="1301"/>
        <v>3.8863636363636429</v>
      </c>
      <c r="W3962" s="5">
        <f t="shared" si="1302"/>
        <v>0.2222222222222201</v>
      </c>
      <c r="X3962" s="4">
        <f t="shared" si="1303"/>
        <v>-1</v>
      </c>
      <c r="AE3962" s="4" t="e">
        <f t="shared" si="1304"/>
        <v>#DIV/0!</v>
      </c>
    </row>
    <row r="3963" spans="1:31" x14ac:dyDescent="0.25">
      <c r="A3963" s="9">
        <v>39733</v>
      </c>
      <c r="B3963" s="1" t="s">
        <v>42</v>
      </c>
      <c r="C3963" s="1" t="s">
        <v>54</v>
      </c>
      <c r="D3963" s="1">
        <v>34</v>
      </c>
      <c r="E3963" s="1">
        <v>3</v>
      </c>
      <c r="F3963">
        <f t="shared" si="1291"/>
        <v>1</v>
      </c>
      <c r="G3963">
        <f t="shared" si="1292"/>
        <v>0</v>
      </c>
      <c r="H3963" s="4">
        <v>1.3333333333333299</v>
      </c>
      <c r="I3963" s="4">
        <v>3.5</v>
      </c>
      <c r="L3963" s="18">
        <f t="shared" si="1293"/>
        <v>70</v>
      </c>
      <c r="M3963" s="18">
        <f t="shared" si="1294"/>
        <v>25</v>
      </c>
      <c r="N3963" s="18" t="e">
        <f t="shared" si="1295"/>
        <v>#DIV/0!</v>
      </c>
      <c r="O3963" s="18" t="e">
        <f t="shared" si="1296"/>
        <v>#DIV/0!</v>
      </c>
      <c r="P3963" s="4">
        <f t="shared" si="1297"/>
        <v>200810</v>
      </c>
      <c r="Q3963" s="23">
        <f t="shared" si="1298"/>
        <v>1.3333333333333299</v>
      </c>
      <c r="R3963" s="23">
        <f t="shared" si="1299"/>
        <v>-3.4000000000000306</v>
      </c>
      <c r="S3963" s="22">
        <f t="shared" si="1300"/>
        <v>-2.0666666666667006</v>
      </c>
      <c r="T3963" s="5">
        <f t="shared" si="1301"/>
        <v>2.6250000000000067</v>
      </c>
      <c r="W3963" s="5">
        <f t="shared" si="1302"/>
        <v>0.33333333333332993</v>
      </c>
      <c r="X3963" s="4">
        <f t="shared" si="1303"/>
        <v>-1</v>
      </c>
      <c r="AE3963" s="4" t="e">
        <f t="shared" si="1304"/>
        <v>#DIV/0!</v>
      </c>
    </row>
    <row r="3964" spans="1:31" x14ac:dyDescent="0.25">
      <c r="A3964" s="9">
        <v>39733</v>
      </c>
      <c r="B3964" s="1" t="s">
        <v>60</v>
      </c>
      <c r="C3964" s="1" t="s">
        <v>33</v>
      </c>
      <c r="D3964" s="1">
        <v>12</v>
      </c>
      <c r="E3964" s="1">
        <v>10</v>
      </c>
      <c r="F3964">
        <f t="shared" si="1291"/>
        <v>1</v>
      </c>
      <c r="G3964">
        <f t="shared" si="1292"/>
        <v>0</v>
      </c>
      <c r="H3964" s="4">
        <v>1.15384615384615</v>
      </c>
      <c r="I3964" s="4">
        <v>6</v>
      </c>
      <c r="L3964" s="18">
        <f t="shared" si="1293"/>
        <v>80</v>
      </c>
      <c r="M3964" s="18">
        <f t="shared" si="1294"/>
        <v>15</v>
      </c>
      <c r="N3964" s="18" t="e">
        <f t="shared" si="1295"/>
        <v>#DIV/0!</v>
      </c>
      <c r="O3964" s="18" t="e">
        <f t="shared" si="1296"/>
        <v>#DIV/0!</v>
      </c>
      <c r="P3964" s="4">
        <f t="shared" si="1297"/>
        <v>200810</v>
      </c>
      <c r="Q3964" s="23">
        <f t="shared" si="1298"/>
        <v>1.15384615384615</v>
      </c>
      <c r="R3964" s="23">
        <f t="shared" si="1299"/>
        <v>-6.7000000000001636</v>
      </c>
      <c r="S3964" s="22">
        <f t="shared" si="1300"/>
        <v>-5.5461538461540139</v>
      </c>
      <c r="T3964" s="5">
        <f t="shared" si="1301"/>
        <v>5.2000000000000171</v>
      </c>
      <c r="W3964" s="5">
        <f t="shared" si="1302"/>
        <v>0.15384615384614997</v>
      </c>
      <c r="X3964" s="4">
        <f t="shared" si="1303"/>
        <v>-1</v>
      </c>
      <c r="AE3964" s="4" t="e">
        <f t="shared" si="1304"/>
        <v>#DIV/0!</v>
      </c>
    </row>
    <row r="3965" spans="1:31" x14ac:dyDescent="0.25">
      <c r="A3965" s="9">
        <v>39733</v>
      </c>
      <c r="B3965" s="1" t="s">
        <v>36</v>
      </c>
      <c r="C3965" s="1" t="s">
        <v>43</v>
      </c>
      <c r="D3965" s="1">
        <v>31</v>
      </c>
      <c r="E3965" s="1">
        <v>3</v>
      </c>
      <c r="F3965">
        <f t="shared" si="1291"/>
        <v>1</v>
      </c>
      <c r="G3965">
        <f t="shared" si="1292"/>
        <v>0</v>
      </c>
      <c r="H3965" s="4">
        <v>1.47619047619048</v>
      </c>
      <c r="I3965" s="4">
        <v>2.75</v>
      </c>
      <c r="L3965" s="18">
        <f t="shared" si="1293"/>
        <v>60</v>
      </c>
      <c r="M3965" s="18">
        <f t="shared" si="1294"/>
        <v>35</v>
      </c>
      <c r="N3965" s="18" t="e">
        <f t="shared" si="1295"/>
        <v>#DIV/0!</v>
      </c>
      <c r="O3965" s="18" t="e">
        <f t="shared" si="1296"/>
        <v>#DIV/0!</v>
      </c>
      <c r="P3965" s="4">
        <f t="shared" si="1297"/>
        <v>200810</v>
      </c>
      <c r="Q3965" s="23">
        <f t="shared" si="1298"/>
        <v>1.47619047619048</v>
      </c>
      <c r="R3965" s="23">
        <f t="shared" si="1299"/>
        <v>-2.6714285714285539</v>
      </c>
      <c r="S3965" s="22">
        <f t="shared" si="1300"/>
        <v>-1.1952380952380739</v>
      </c>
      <c r="T3965" s="5">
        <f t="shared" si="1301"/>
        <v>1.8629032258064468</v>
      </c>
      <c r="W3965" s="5">
        <f t="shared" si="1302"/>
        <v>0.47619047619048005</v>
      </c>
      <c r="X3965" s="4">
        <f t="shared" si="1303"/>
        <v>-1</v>
      </c>
      <c r="AE3965" s="4" t="e">
        <f t="shared" si="1304"/>
        <v>#DIV/0!</v>
      </c>
    </row>
    <row r="3966" spans="1:31" x14ac:dyDescent="0.25">
      <c r="A3966" s="9">
        <v>39733</v>
      </c>
      <c r="B3966" s="1" t="s">
        <v>47</v>
      </c>
      <c r="C3966" s="1" t="s">
        <v>51</v>
      </c>
      <c r="D3966" s="1">
        <v>29</v>
      </c>
      <c r="E3966" s="1">
        <v>28</v>
      </c>
      <c r="F3966">
        <f t="shared" si="1291"/>
        <v>1</v>
      </c>
      <c r="G3966">
        <f t="shared" si="1292"/>
        <v>0</v>
      </c>
      <c r="H3966" s="4">
        <v>1.625</v>
      </c>
      <c r="I3966" s="4">
        <v>2.4</v>
      </c>
      <c r="L3966" s="18">
        <f t="shared" si="1293"/>
        <v>60</v>
      </c>
      <c r="M3966" s="18">
        <f t="shared" si="1294"/>
        <v>40</v>
      </c>
      <c r="N3966" s="18" t="e">
        <f t="shared" si="1295"/>
        <v>#DIV/0!</v>
      </c>
      <c r="O3966" s="18" t="e">
        <f t="shared" si="1296"/>
        <v>#DIV/0!</v>
      </c>
      <c r="P3966" s="4">
        <f t="shared" si="1297"/>
        <v>200810</v>
      </c>
      <c r="Q3966" s="23">
        <f t="shared" si="1298"/>
        <v>1.625</v>
      </c>
      <c r="R3966" s="23">
        <f t="shared" si="1299"/>
        <v>-2.3142857142857145</v>
      </c>
      <c r="S3966" s="22">
        <f t="shared" si="1300"/>
        <v>-0.6892857142857145</v>
      </c>
      <c r="T3966" s="5">
        <f t="shared" si="1301"/>
        <v>1.4769230769230768</v>
      </c>
      <c r="W3966" s="5">
        <f t="shared" si="1302"/>
        <v>0.625</v>
      </c>
      <c r="X3966" s="4">
        <f t="shared" si="1303"/>
        <v>-1</v>
      </c>
      <c r="AE3966" s="4" t="e">
        <f t="shared" si="1304"/>
        <v>#DIV/0!</v>
      </c>
    </row>
    <row r="3967" spans="1:31" x14ac:dyDescent="0.25">
      <c r="A3967" s="9">
        <v>39733</v>
      </c>
      <c r="B3967" s="1" t="s">
        <v>35</v>
      </c>
      <c r="C3967" s="1" t="s">
        <v>56</v>
      </c>
      <c r="D3967" s="1">
        <v>17</v>
      </c>
      <c r="E3967" s="1">
        <v>24</v>
      </c>
      <c r="F3967">
        <f t="shared" si="1291"/>
        <v>0</v>
      </c>
      <c r="G3967">
        <f t="shared" si="1292"/>
        <v>1</v>
      </c>
      <c r="H3967" s="4">
        <v>1.5882352941176499</v>
      </c>
      <c r="I3967" s="4">
        <v>2.5</v>
      </c>
      <c r="L3967" s="18">
        <f t="shared" si="1293"/>
        <v>60</v>
      </c>
      <c r="M3967" s="18">
        <f t="shared" si="1294"/>
        <v>40</v>
      </c>
      <c r="N3967" s="18" t="e">
        <f t="shared" si="1295"/>
        <v>#DIV/0!</v>
      </c>
      <c r="O3967" s="18" t="e">
        <f t="shared" si="1296"/>
        <v>#DIV/0!</v>
      </c>
      <c r="P3967" s="4">
        <f t="shared" si="1297"/>
        <v>200810</v>
      </c>
      <c r="Q3967" s="23">
        <f t="shared" si="1298"/>
        <v>0.6352941176470599</v>
      </c>
      <c r="R3967" s="23">
        <f t="shared" si="1299"/>
        <v>-2.3666666666666587</v>
      </c>
      <c r="S3967" s="22">
        <f t="shared" si="1300"/>
        <v>-1.7313725490195988</v>
      </c>
      <c r="T3967" s="5">
        <f t="shared" si="1301"/>
        <v>1.5740740740740713</v>
      </c>
      <c r="W3967" s="5">
        <f t="shared" si="1302"/>
        <v>-1</v>
      </c>
      <c r="X3967" s="4">
        <f t="shared" si="1303"/>
        <v>-1</v>
      </c>
      <c r="AE3967" s="4" t="e">
        <f t="shared" si="1304"/>
        <v>#DIV/0!</v>
      </c>
    </row>
    <row r="3968" spans="1:31" x14ac:dyDescent="0.25">
      <c r="A3968" s="9">
        <v>39733</v>
      </c>
      <c r="B3968" s="1" t="s">
        <v>41</v>
      </c>
      <c r="C3968" s="1" t="s">
        <v>45</v>
      </c>
      <c r="D3968" s="1">
        <v>22</v>
      </c>
      <c r="E3968" s="1">
        <v>20</v>
      </c>
      <c r="F3968">
        <f t="shared" si="1291"/>
        <v>1</v>
      </c>
      <c r="G3968">
        <f t="shared" si="1292"/>
        <v>0</v>
      </c>
      <c r="H3968" s="4">
        <v>2.25</v>
      </c>
      <c r="I3968" s="4">
        <v>1.68965517241379</v>
      </c>
      <c r="L3968" s="18">
        <f t="shared" si="1293"/>
        <v>40</v>
      </c>
      <c r="M3968" s="18">
        <f t="shared" si="1294"/>
        <v>55</v>
      </c>
      <c r="N3968" s="18" t="e">
        <f t="shared" si="1295"/>
        <v>#DIV/0!</v>
      </c>
      <c r="O3968" s="18" t="e">
        <f t="shared" si="1296"/>
        <v>#DIV/0!</v>
      </c>
      <c r="P3968" s="4">
        <f t="shared" si="1297"/>
        <v>200810</v>
      </c>
      <c r="Q3968" s="23">
        <f t="shared" si="1298"/>
        <v>2.25</v>
      </c>
      <c r="R3968" s="23">
        <f t="shared" si="1299"/>
        <v>-2.2500000000000062</v>
      </c>
      <c r="S3968" s="22">
        <f t="shared" si="1300"/>
        <v>-6.2172489379008766E-15</v>
      </c>
      <c r="T3968" s="5">
        <f t="shared" si="1301"/>
        <v>0.75095785440612894</v>
      </c>
      <c r="W3968" s="5">
        <f t="shared" si="1302"/>
        <v>1.25</v>
      </c>
      <c r="X3968" s="4">
        <f t="shared" si="1303"/>
        <v>-1</v>
      </c>
      <c r="AE3968" s="4" t="e">
        <f t="shared" si="1304"/>
        <v>#DIV/0!</v>
      </c>
    </row>
    <row r="3969" spans="1:31" x14ac:dyDescent="0.25">
      <c r="A3969" s="9">
        <v>39733</v>
      </c>
      <c r="B3969" s="1" t="s">
        <v>63</v>
      </c>
      <c r="C3969" s="1" t="s">
        <v>37</v>
      </c>
      <c r="D3969" s="1">
        <v>30</v>
      </c>
      <c r="E3969" s="1">
        <v>24</v>
      </c>
      <c r="F3969">
        <f t="shared" si="1291"/>
        <v>1</v>
      </c>
      <c r="G3969">
        <f t="shared" si="1292"/>
        <v>0</v>
      </c>
      <c r="H3969" s="4">
        <v>2.85</v>
      </c>
      <c r="I3969" s="4">
        <v>1.4545454545454499</v>
      </c>
      <c r="L3969" s="18">
        <f t="shared" si="1293"/>
        <v>30</v>
      </c>
      <c r="M3969" s="18">
        <f t="shared" si="1294"/>
        <v>65</v>
      </c>
      <c r="N3969" s="18" t="e">
        <f t="shared" si="1295"/>
        <v>#DIV/0!</v>
      </c>
      <c r="O3969" s="18" t="e">
        <f t="shared" si="1296"/>
        <v>#DIV/0!</v>
      </c>
      <c r="P3969" s="4">
        <f t="shared" si="1297"/>
        <v>200810</v>
      </c>
      <c r="Q3969" s="23">
        <f t="shared" si="1298"/>
        <v>2.85</v>
      </c>
      <c r="R3969" s="23">
        <f t="shared" si="1299"/>
        <v>-2.7405405405405627</v>
      </c>
      <c r="S3969" s="22">
        <f t="shared" si="1300"/>
        <v>0.10945945945943736</v>
      </c>
      <c r="T3969" s="5">
        <f t="shared" si="1301"/>
        <v>0.51036682615629825</v>
      </c>
      <c r="W3969" s="5">
        <f t="shared" si="1302"/>
        <v>1.85</v>
      </c>
      <c r="X3969" s="4">
        <f t="shared" si="1303"/>
        <v>-1</v>
      </c>
      <c r="AE3969" s="4" t="e">
        <f t="shared" si="1304"/>
        <v>#DIV/0!</v>
      </c>
    </row>
    <row r="3970" spans="1:31" x14ac:dyDescent="0.25">
      <c r="A3970" s="9">
        <v>39727</v>
      </c>
      <c r="B3970" s="1" t="s">
        <v>42</v>
      </c>
      <c r="C3970" s="1" t="s">
        <v>60</v>
      </c>
      <c r="D3970" s="1">
        <v>27</v>
      </c>
      <c r="E3970" s="1">
        <v>30</v>
      </c>
      <c r="F3970">
        <f t="shared" si="1291"/>
        <v>0</v>
      </c>
      <c r="G3970">
        <f t="shared" si="1292"/>
        <v>1</v>
      </c>
      <c r="H3970" s="4">
        <v>1.625</v>
      </c>
      <c r="I3970" s="4">
        <v>2.4</v>
      </c>
      <c r="L3970" s="18">
        <f t="shared" si="1293"/>
        <v>60</v>
      </c>
      <c r="M3970" s="18">
        <f t="shared" si="1294"/>
        <v>40</v>
      </c>
      <c r="N3970" s="18" t="e">
        <f t="shared" si="1295"/>
        <v>#DIV/0!</v>
      </c>
      <c r="O3970" s="18" t="e">
        <f t="shared" si="1296"/>
        <v>#DIV/0!</v>
      </c>
      <c r="P3970" s="4">
        <f t="shared" si="1297"/>
        <v>200810</v>
      </c>
      <c r="Q3970" s="23">
        <f t="shared" si="1298"/>
        <v>0.67708333333333337</v>
      </c>
      <c r="R3970" s="23">
        <f t="shared" si="1299"/>
        <v>-2.3142857142857145</v>
      </c>
      <c r="S3970" s="22">
        <f t="shared" si="1300"/>
        <v>-1.637202380952381</v>
      </c>
      <c r="T3970" s="5">
        <f t="shared" si="1301"/>
        <v>1.4769230769230768</v>
      </c>
      <c r="W3970" s="5">
        <f t="shared" si="1302"/>
        <v>-1</v>
      </c>
      <c r="X3970" s="4">
        <f t="shared" si="1303"/>
        <v>-1</v>
      </c>
      <c r="AE3970" s="4" t="e">
        <f t="shared" si="1304"/>
        <v>#DIV/0!</v>
      </c>
    </row>
    <row r="3971" spans="1:31" x14ac:dyDescent="0.25">
      <c r="A3971" s="9">
        <v>39726</v>
      </c>
      <c r="B3971" s="1" t="s">
        <v>38</v>
      </c>
      <c r="C3971" s="1" t="s">
        <v>52</v>
      </c>
      <c r="D3971" s="1">
        <v>21</v>
      </c>
      <c r="E3971" s="1">
        <v>30</v>
      </c>
      <c r="F3971">
        <f t="shared" ref="F3971:F4034" si="1305">IF(D3971&gt;E3971,1,0)</f>
        <v>0</v>
      </c>
      <c r="G3971">
        <f t="shared" ref="G3971:G4034" si="1306">IF(E3971&gt;D3971,1,0)</f>
        <v>1</v>
      </c>
      <c r="H3971" s="4">
        <v>2.5</v>
      </c>
      <c r="I3971" s="4">
        <v>1.5882352941176499</v>
      </c>
      <c r="L3971" s="18">
        <f t="shared" ref="L3971:L4034" si="1307">INT(100/H3971/10)*10</f>
        <v>40</v>
      </c>
      <c r="M3971" s="18">
        <f t="shared" ref="M3971:M4034" si="1308">INT(100/I3971/5)*5</f>
        <v>60</v>
      </c>
      <c r="N3971" s="18" t="e">
        <f t="shared" ref="N3971:N4034" si="1309">INT(100/J3971/5)*5</f>
        <v>#DIV/0!</v>
      </c>
      <c r="O3971" s="18" t="e">
        <f t="shared" ref="O3971:O4034" si="1310">INT(100/K3971/5)*5</f>
        <v>#DIV/0!</v>
      </c>
      <c r="P3971" s="4">
        <f t="shared" ref="P3971:P4034" si="1311">YEAR(A3971)*100+MONTH(A3971)</f>
        <v>200810</v>
      </c>
      <c r="Q3971" s="23">
        <f t="shared" ref="Q3971:Q4034" si="1312">IF(F3971=1,H3971,H3971/I3971)</f>
        <v>1.5740740740740713</v>
      </c>
      <c r="R3971" s="23">
        <f t="shared" ref="R3971:R4034" si="1313">-1/(H3971-1)-1/(I3971-1)</f>
        <v>-2.3666666666666587</v>
      </c>
      <c r="S3971" s="22">
        <f t="shared" ref="S3971:S4034" si="1314">Q3971+R3971</f>
        <v>-0.79259259259258741</v>
      </c>
      <c r="T3971" s="5">
        <f t="shared" ref="T3971:T4034" si="1315">I3971/H3971</f>
        <v>0.6352941176470599</v>
      </c>
      <c r="W3971" s="5">
        <f t="shared" ref="W3971:W4034" si="1316">H3971*F3971-1</f>
        <v>-1</v>
      </c>
      <c r="X3971" s="4">
        <f t="shared" ref="X3971:X4034" si="1317">J3971*F3971-1</f>
        <v>-1</v>
      </c>
      <c r="AE3971" s="4" t="e">
        <f t="shared" ref="AE3971:AE4034" si="1318">(1/H3971-1/J3971)</f>
        <v>#DIV/0!</v>
      </c>
    </row>
    <row r="3972" spans="1:31" x14ac:dyDescent="0.25">
      <c r="A3972" s="9">
        <v>39726</v>
      </c>
      <c r="B3972" s="1" t="s">
        <v>55</v>
      </c>
      <c r="C3972" s="1" t="s">
        <v>48</v>
      </c>
      <c r="D3972" s="1">
        <v>17</v>
      </c>
      <c r="E3972" s="1">
        <v>23</v>
      </c>
      <c r="F3972">
        <f t="shared" si="1305"/>
        <v>0</v>
      </c>
      <c r="G3972">
        <f t="shared" si="1306"/>
        <v>1</v>
      </c>
      <c r="H3972" s="4">
        <v>1.3448275862068999</v>
      </c>
      <c r="I3972" s="4">
        <v>3.45</v>
      </c>
      <c r="L3972" s="18">
        <f t="shared" si="1307"/>
        <v>70</v>
      </c>
      <c r="M3972" s="18">
        <f t="shared" si="1308"/>
        <v>25</v>
      </c>
      <c r="N3972" s="18" t="e">
        <f t="shared" si="1309"/>
        <v>#DIV/0!</v>
      </c>
      <c r="O3972" s="18" t="e">
        <f t="shared" si="1310"/>
        <v>#DIV/0!</v>
      </c>
      <c r="P3972" s="4">
        <f t="shared" si="1311"/>
        <v>200810</v>
      </c>
      <c r="Q3972" s="23">
        <f t="shared" si="1312"/>
        <v>0.38980509745127534</v>
      </c>
      <c r="R3972" s="23">
        <f t="shared" si="1313"/>
        <v>-3.3081632653060944</v>
      </c>
      <c r="S3972" s="22">
        <f t="shared" si="1314"/>
        <v>-2.9183581678548189</v>
      </c>
      <c r="T3972" s="5">
        <f t="shared" si="1315"/>
        <v>2.5653846153846089</v>
      </c>
      <c r="W3972" s="5">
        <f t="shared" si="1316"/>
        <v>-1</v>
      </c>
      <c r="X3972" s="4">
        <f t="shared" si="1317"/>
        <v>-1</v>
      </c>
      <c r="AE3972" s="4" t="e">
        <f t="shared" si="1318"/>
        <v>#DIV/0!</v>
      </c>
    </row>
    <row r="3973" spans="1:31" x14ac:dyDescent="0.25">
      <c r="A3973" s="9">
        <v>39726</v>
      </c>
      <c r="B3973" s="1" t="s">
        <v>34</v>
      </c>
      <c r="C3973" s="1" t="s">
        <v>61</v>
      </c>
      <c r="D3973" s="1">
        <v>44</v>
      </c>
      <c r="E3973" s="1">
        <v>6</v>
      </c>
      <c r="F3973">
        <f t="shared" si="1305"/>
        <v>1</v>
      </c>
      <c r="G3973">
        <f t="shared" si="1306"/>
        <v>0</v>
      </c>
      <c r="H3973" s="4">
        <v>1.3508771929824599</v>
      </c>
      <c r="I3973" s="4">
        <v>3.4</v>
      </c>
      <c r="L3973" s="18">
        <f t="shared" si="1307"/>
        <v>70</v>
      </c>
      <c r="M3973" s="18">
        <f t="shared" si="1308"/>
        <v>25</v>
      </c>
      <c r="N3973" s="18" t="e">
        <f t="shared" si="1309"/>
        <v>#DIV/0!</v>
      </c>
      <c r="O3973" s="18" t="e">
        <f t="shared" si="1310"/>
        <v>#DIV/0!</v>
      </c>
      <c r="P3973" s="4">
        <f t="shared" si="1311"/>
        <v>200810</v>
      </c>
      <c r="Q3973" s="23">
        <f t="shared" si="1312"/>
        <v>1.3508771929824599</v>
      </c>
      <c r="R3973" s="23">
        <f t="shared" si="1313"/>
        <v>-3.266666666666636</v>
      </c>
      <c r="S3973" s="22">
        <f t="shared" si="1314"/>
        <v>-1.9157894736841761</v>
      </c>
      <c r="T3973" s="5">
        <f t="shared" si="1315"/>
        <v>2.5168831168831098</v>
      </c>
      <c r="W3973" s="5">
        <f t="shared" si="1316"/>
        <v>0.3508771929824599</v>
      </c>
      <c r="X3973" s="4">
        <f t="shared" si="1317"/>
        <v>-1</v>
      </c>
      <c r="AE3973" s="4" t="e">
        <f t="shared" si="1318"/>
        <v>#DIV/0!</v>
      </c>
    </row>
    <row r="3974" spans="1:31" x14ac:dyDescent="0.25">
      <c r="A3974" s="9">
        <v>39726</v>
      </c>
      <c r="B3974" s="1" t="s">
        <v>51</v>
      </c>
      <c r="C3974" s="1" t="s">
        <v>64</v>
      </c>
      <c r="D3974" s="1">
        <v>17</v>
      </c>
      <c r="E3974" s="1">
        <v>10</v>
      </c>
      <c r="F3974">
        <f t="shared" si="1305"/>
        <v>1</v>
      </c>
      <c r="G3974">
        <f t="shared" si="1306"/>
        <v>0</v>
      </c>
      <c r="H3974" s="4">
        <v>3</v>
      </c>
      <c r="I3974" s="4">
        <v>1.40816326530612</v>
      </c>
      <c r="L3974" s="18">
        <f t="shared" si="1307"/>
        <v>30</v>
      </c>
      <c r="M3974" s="18">
        <f t="shared" si="1308"/>
        <v>70</v>
      </c>
      <c r="N3974" s="18" t="e">
        <f t="shared" si="1309"/>
        <v>#DIV/0!</v>
      </c>
      <c r="O3974" s="18" t="e">
        <f t="shared" si="1310"/>
        <v>#DIV/0!</v>
      </c>
      <c r="P3974" s="4">
        <f t="shared" si="1311"/>
        <v>200810</v>
      </c>
      <c r="Q3974" s="23">
        <f t="shared" si="1312"/>
        <v>3</v>
      </c>
      <c r="R3974" s="23">
        <f t="shared" si="1313"/>
        <v>-2.9500000000000144</v>
      </c>
      <c r="S3974" s="22">
        <f t="shared" si="1314"/>
        <v>4.9999999999985612E-2</v>
      </c>
      <c r="T3974" s="5">
        <f t="shared" si="1315"/>
        <v>0.46938775510204001</v>
      </c>
      <c r="W3974" s="5">
        <f t="shared" si="1316"/>
        <v>2</v>
      </c>
      <c r="X3974" s="4">
        <f t="shared" si="1317"/>
        <v>-1</v>
      </c>
      <c r="AE3974" s="4" t="e">
        <f t="shared" si="1318"/>
        <v>#DIV/0!</v>
      </c>
    </row>
    <row r="3975" spans="1:31" x14ac:dyDescent="0.25">
      <c r="A3975" s="9">
        <v>39726</v>
      </c>
      <c r="B3975" s="1" t="s">
        <v>56</v>
      </c>
      <c r="C3975" s="1" t="s">
        <v>57</v>
      </c>
      <c r="D3975" s="1">
        <v>21</v>
      </c>
      <c r="E3975" s="1">
        <v>26</v>
      </c>
      <c r="F3975">
        <f t="shared" si="1305"/>
        <v>0</v>
      </c>
      <c r="G3975">
        <f t="shared" si="1306"/>
        <v>1</v>
      </c>
      <c r="H3975" s="4">
        <v>1.4</v>
      </c>
      <c r="I3975" s="4">
        <v>3.1</v>
      </c>
      <c r="L3975" s="18">
        <f t="shared" si="1307"/>
        <v>70</v>
      </c>
      <c r="M3975" s="18">
        <f t="shared" si="1308"/>
        <v>30</v>
      </c>
      <c r="N3975" s="18" t="e">
        <f t="shared" si="1309"/>
        <v>#DIV/0!</v>
      </c>
      <c r="O3975" s="18" t="e">
        <f t="shared" si="1310"/>
        <v>#DIV/0!</v>
      </c>
      <c r="P3975" s="4">
        <f t="shared" si="1311"/>
        <v>200810</v>
      </c>
      <c r="Q3975" s="23">
        <f t="shared" si="1312"/>
        <v>0.45161290322580638</v>
      </c>
      <c r="R3975" s="23">
        <f t="shared" si="1313"/>
        <v>-2.9761904761904767</v>
      </c>
      <c r="S3975" s="22">
        <f t="shared" si="1314"/>
        <v>-2.5245775729646702</v>
      </c>
      <c r="T3975" s="5">
        <f t="shared" si="1315"/>
        <v>2.2142857142857144</v>
      </c>
      <c r="W3975" s="5">
        <f t="shared" si="1316"/>
        <v>-1</v>
      </c>
      <c r="X3975" s="4">
        <f t="shared" si="1317"/>
        <v>-1</v>
      </c>
      <c r="AE3975" s="4" t="e">
        <f t="shared" si="1318"/>
        <v>#DIV/0!</v>
      </c>
    </row>
    <row r="3976" spans="1:31" x14ac:dyDescent="0.25">
      <c r="A3976" s="9">
        <v>39726</v>
      </c>
      <c r="B3976" s="1" t="s">
        <v>47</v>
      </c>
      <c r="C3976" s="1" t="s">
        <v>36</v>
      </c>
      <c r="D3976" s="1">
        <v>27</v>
      </c>
      <c r="E3976" s="1">
        <v>31</v>
      </c>
      <c r="F3976">
        <f t="shared" si="1305"/>
        <v>0</v>
      </c>
      <c r="G3976">
        <f t="shared" si="1306"/>
        <v>1</v>
      </c>
      <c r="H3976" s="4">
        <v>2.8</v>
      </c>
      <c r="I3976" s="4">
        <v>1.47619047619048</v>
      </c>
      <c r="L3976" s="18">
        <f t="shared" si="1307"/>
        <v>30</v>
      </c>
      <c r="M3976" s="18">
        <f t="shared" si="1308"/>
        <v>65</v>
      </c>
      <c r="N3976" s="18" t="e">
        <f t="shared" si="1309"/>
        <v>#DIV/0!</v>
      </c>
      <c r="O3976" s="18" t="e">
        <f t="shared" si="1310"/>
        <v>#DIV/0!</v>
      </c>
      <c r="P3976" s="4">
        <f t="shared" si="1311"/>
        <v>200810</v>
      </c>
      <c r="Q3976" s="23">
        <f t="shared" si="1312"/>
        <v>1.8967741935483819</v>
      </c>
      <c r="R3976" s="23">
        <f t="shared" si="1313"/>
        <v>-2.6555555555555381</v>
      </c>
      <c r="S3976" s="22">
        <f t="shared" si="1314"/>
        <v>-0.75878136200715618</v>
      </c>
      <c r="T3976" s="5">
        <f t="shared" si="1315"/>
        <v>0.52721088435374286</v>
      </c>
      <c r="W3976" s="5">
        <f t="shared" si="1316"/>
        <v>-1</v>
      </c>
      <c r="X3976" s="4">
        <f t="shared" si="1317"/>
        <v>-1</v>
      </c>
      <c r="AE3976" s="4" t="e">
        <f t="shared" si="1318"/>
        <v>#DIV/0!</v>
      </c>
    </row>
    <row r="3977" spans="1:31" x14ac:dyDescent="0.25">
      <c r="A3977" s="9">
        <v>39726</v>
      </c>
      <c r="B3977" s="1" t="s">
        <v>62</v>
      </c>
      <c r="C3977" s="1" t="s">
        <v>41</v>
      </c>
      <c r="D3977" s="1">
        <v>24</v>
      </c>
      <c r="E3977" s="1">
        <v>27</v>
      </c>
      <c r="F3977">
        <f t="shared" si="1305"/>
        <v>0</v>
      </c>
      <c r="G3977">
        <f t="shared" si="1306"/>
        <v>1</v>
      </c>
      <c r="H3977" s="4">
        <v>1.4347826086956501</v>
      </c>
      <c r="I3977" s="4">
        <v>2.9</v>
      </c>
      <c r="L3977" s="18">
        <f t="shared" si="1307"/>
        <v>60</v>
      </c>
      <c r="M3977" s="18">
        <f t="shared" si="1308"/>
        <v>30</v>
      </c>
      <c r="N3977" s="18" t="e">
        <f t="shared" si="1309"/>
        <v>#DIV/0!</v>
      </c>
      <c r="O3977" s="18" t="e">
        <f t="shared" si="1310"/>
        <v>#DIV/0!</v>
      </c>
      <c r="P3977" s="4">
        <f t="shared" si="1311"/>
        <v>200810</v>
      </c>
      <c r="Q3977" s="23">
        <f t="shared" si="1312"/>
        <v>0.4947526236881552</v>
      </c>
      <c r="R3977" s="23">
        <f t="shared" si="1313"/>
        <v>-2.826315789473695</v>
      </c>
      <c r="S3977" s="22">
        <f t="shared" si="1314"/>
        <v>-2.33156316578554</v>
      </c>
      <c r="T3977" s="5">
        <f t="shared" si="1315"/>
        <v>2.0212121212121241</v>
      </c>
      <c r="W3977" s="5">
        <f t="shared" si="1316"/>
        <v>-1</v>
      </c>
      <c r="X3977" s="4">
        <f t="shared" si="1317"/>
        <v>-1</v>
      </c>
      <c r="AE3977" s="4" t="e">
        <f t="shared" si="1318"/>
        <v>#DIV/0!</v>
      </c>
    </row>
    <row r="3978" spans="1:31" x14ac:dyDescent="0.25">
      <c r="A3978" s="9">
        <v>39726</v>
      </c>
      <c r="B3978" s="1" t="s">
        <v>33</v>
      </c>
      <c r="C3978" s="1" t="s">
        <v>45</v>
      </c>
      <c r="D3978" s="1">
        <v>7</v>
      </c>
      <c r="E3978" s="1">
        <v>34</v>
      </c>
      <c r="F3978">
        <f t="shared" si="1305"/>
        <v>0</v>
      </c>
      <c r="G3978">
        <f t="shared" si="1306"/>
        <v>1</v>
      </c>
      <c r="H3978" s="4">
        <v>2.5499999999999998</v>
      </c>
      <c r="I3978" s="4">
        <v>1.5714285714285698</v>
      </c>
      <c r="L3978" s="18">
        <f t="shared" si="1307"/>
        <v>30</v>
      </c>
      <c r="M3978" s="18">
        <f t="shared" si="1308"/>
        <v>60</v>
      </c>
      <c r="N3978" s="18" t="e">
        <f t="shared" si="1309"/>
        <v>#DIV/0!</v>
      </c>
      <c r="O3978" s="18" t="e">
        <f t="shared" si="1310"/>
        <v>#DIV/0!</v>
      </c>
      <c r="P3978" s="4">
        <f t="shared" si="1311"/>
        <v>200810</v>
      </c>
      <c r="Q3978" s="23">
        <f t="shared" si="1312"/>
        <v>1.6227272727272744</v>
      </c>
      <c r="R3978" s="23">
        <f t="shared" si="1313"/>
        <v>-2.3951612903225854</v>
      </c>
      <c r="S3978" s="22">
        <f t="shared" si="1314"/>
        <v>-0.77243401759531105</v>
      </c>
      <c r="T3978" s="5">
        <f t="shared" si="1315"/>
        <v>0.61624649859943925</v>
      </c>
      <c r="W3978" s="5">
        <f t="shared" si="1316"/>
        <v>-1</v>
      </c>
      <c r="X3978" s="4">
        <f t="shared" si="1317"/>
        <v>-1</v>
      </c>
      <c r="AE3978" s="4" t="e">
        <f t="shared" si="1318"/>
        <v>#DIV/0!</v>
      </c>
    </row>
    <row r="3979" spans="1:31" x14ac:dyDescent="0.25">
      <c r="A3979" s="9">
        <v>39726</v>
      </c>
      <c r="B3979" s="1" t="s">
        <v>35</v>
      </c>
      <c r="C3979" s="1" t="s">
        <v>39</v>
      </c>
      <c r="D3979" s="1">
        <v>16</v>
      </c>
      <c r="E3979" s="1">
        <v>13</v>
      </c>
      <c r="F3979">
        <f t="shared" si="1305"/>
        <v>1</v>
      </c>
      <c r="G3979">
        <f t="shared" si="1306"/>
        <v>0</v>
      </c>
      <c r="H3979" s="4">
        <v>1.5</v>
      </c>
      <c r="I3979" s="4">
        <v>2.75</v>
      </c>
      <c r="L3979" s="18">
        <f t="shared" si="1307"/>
        <v>60</v>
      </c>
      <c r="M3979" s="18">
        <f t="shared" si="1308"/>
        <v>35</v>
      </c>
      <c r="N3979" s="18" t="e">
        <f t="shared" si="1309"/>
        <v>#DIV/0!</v>
      </c>
      <c r="O3979" s="18" t="e">
        <f t="shared" si="1310"/>
        <v>#DIV/0!</v>
      </c>
      <c r="P3979" s="4">
        <f t="shared" si="1311"/>
        <v>200810</v>
      </c>
      <c r="Q3979" s="23">
        <f t="shared" si="1312"/>
        <v>1.5</v>
      </c>
      <c r="R3979" s="23">
        <f t="shared" si="1313"/>
        <v>-2.5714285714285712</v>
      </c>
      <c r="S3979" s="22">
        <f t="shared" si="1314"/>
        <v>-1.0714285714285712</v>
      </c>
      <c r="T3979" s="5">
        <f t="shared" si="1315"/>
        <v>1.8333333333333333</v>
      </c>
      <c r="W3979" s="5">
        <f t="shared" si="1316"/>
        <v>0.5</v>
      </c>
      <c r="X3979" s="4">
        <f t="shared" si="1317"/>
        <v>-1</v>
      </c>
      <c r="AE3979" s="4" t="e">
        <f t="shared" si="1318"/>
        <v>#DIV/0!</v>
      </c>
    </row>
    <row r="3980" spans="1:31" x14ac:dyDescent="0.25">
      <c r="A3980" s="9">
        <v>39726</v>
      </c>
      <c r="B3980" s="1" t="s">
        <v>37</v>
      </c>
      <c r="C3980" s="1" t="s">
        <v>44</v>
      </c>
      <c r="D3980" s="1">
        <v>31</v>
      </c>
      <c r="E3980" s="1">
        <v>22</v>
      </c>
      <c r="F3980">
        <f t="shared" si="1305"/>
        <v>1</v>
      </c>
      <c r="G3980">
        <f t="shared" si="1306"/>
        <v>0</v>
      </c>
      <c r="H3980" s="4">
        <v>1.0909090909090899</v>
      </c>
      <c r="I3980" s="4">
        <v>9</v>
      </c>
      <c r="L3980" s="18">
        <f t="shared" si="1307"/>
        <v>90</v>
      </c>
      <c r="M3980" s="18">
        <f t="shared" si="1308"/>
        <v>10</v>
      </c>
      <c r="N3980" s="18" t="e">
        <f t="shared" si="1309"/>
        <v>#DIV/0!</v>
      </c>
      <c r="O3980" s="18" t="e">
        <f t="shared" si="1310"/>
        <v>#DIV/0!</v>
      </c>
      <c r="P3980" s="4">
        <f t="shared" si="1311"/>
        <v>200810</v>
      </c>
      <c r="Q3980" s="23">
        <f t="shared" si="1312"/>
        <v>1.0909090909090899</v>
      </c>
      <c r="R3980" s="23">
        <f t="shared" si="1313"/>
        <v>-11.125000000000117</v>
      </c>
      <c r="S3980" s="22">
        <f t="shared" si="1314"/>
        <v>-10.034090909091027</v>
      </c>
      <c r="T3980" s="5">
        <f t="shared" si="1315"/>
        <v>8.2500000000000071</v>
      </c>
      <c r="W3980" s="5">
        <f t="shared" si="1316"/>
        <v>9.090909090908994E-2</v>
      </c>
      <c r="X3980" s="4">
        <f t="shared" si="1317"/>
        <v>-1</v>
      </c>
      <c r="AE3980" s="4" t="e">
        <f t="shared" si="1318"/>
        <v>#DIV/0!</v>
      </c>
    </row>
    <row r="3981" spans="1:31" x14ac:dyDescent="0.25">
      <c r="A3981" s="9">
        <v>39726</v>
      </c>
      <c r="B3981" s="1" t="s">
        <v>40</v>
      </c>
      <c r="C3981" s="1" t="s">
        <v>49</v>
      </c>
      <c r="D3981" s="1">
        <v>34</v>
      </c>
      <c r="E3981" s="1">
        <v>0</v>
      </c>
      <c r="F3981">
        <f t="shared" si="1305"/>
        <v>1</v>
      </c>
      <c r="G3981">
        <f t="shared" si="1306"/>
        <v>0</v>
      </c>
      <c r="H3981" s="4">
        <v>1.2222222222222201</v>
      </c>
      <c r="I3981" s="4">
        <v>4.5</v>
      </c>
      <c r="L3981" s="18">
        <f t="shared" si="1307"/>
        <v>80</v>
      </c>
      <c r="M3981" s="18">
        <f t="shared" si="1308"/>
        <v>20</v>
      </c>
      <c r="N3981" s="18" t="e">
        <f t="shared" si="1309"/>
        <v>#DIV/0!</v>
      </c>
      <c r="O3981" s="18" t="e">
        <f t="shared" si="1310"/>
        <v>#DIV/0!</v>
      </c>
      <c r="P3981" s="4">
        <f t="shared" si="1311"/>
        <v>200810</v>
      </c>
      <c r="Q3981" s="23">
        <f t="shared" si="1312"/>
        <v>1.2222222222222201</v>
      </c>
      <c r="R3981" s="23">
        <f t="shared" si="1313"/>
        <v>-4.7857142857143282</v>
      </c>
      <c r="S3981" s="22">
        <f t="shared" si="1314"/>
        <v>-3.5634920634921081</v>
      </c>
      <c r="T3981" s="5">
        <f t="shared" si="1315"/>
        <v>3.6818181818181883</v>
      </c>
      <c r="W3981" s="5">
        <f t="shared" si="1316"/>
        <v>0.2222222222222201</v>
      </c>
      <c r="X3981" s="4">
        <f t="shared" si="1317"/>
        <v>-1</v>
      </c>
      <c r="AE3981" s="4" t="e">
        <f t="shared" si="1318"/>
        <v>#DIV/0!</v>
      </c>
    </row>
    <row r="3982" spans="1:31" x14ac:dyDescent="0.25">
      <c r="A3982" s="9">
        <v>39726</v>
      </c>
      <c r="B3982" s="1" t="s">
        <v>43</v>
      </c>
      <c r="C3982" s="1" t="s">
        <v>50</v>
      </c>
      <c r="D3982" s="1">
        <v>10</v>
      </c>
      <c r="E3982" s="1">
        <v>13</v>
      </c>
      <c r="F3982">
        <f t="shared" si="1305"/>
        <v>0</v>
      </c>
      <c r="G3982">
        <f t="shared" si="1306"/>
        <v>1</v>
      </c>
      <c r="H3982" s="4">
        <v>2</v>
      </c>
      <c r="I3982" s="4">
        <v>1.8333333333333299</v>
      </c>
      <c r="L3982" s="18">
        <f t="shared" si="1307"/>
        <v>50</v>
      </c>
      <c r="M3982" s="18">
        <f t="shared" si="1308"/>
        <v>50</v>
      </c>
      <c r="N3982" s="18" t="e">
        <f t="shared" si="1309"/>
        <v>#DIV/0!</v>
      </c>
      <c r="O3982" s="18" t="e">
        <f t="shared" si="1310"/>
        <v>#DIV/0!</v>
      </c>
      <c r="P3982" s="4">
        <f t="shared" si="1311"/>
        <v>200810</v>
      </c>
      <c r="Q3982" s="23">
        <f t="shared" si="1312"/>
        <v>1.0909090909090928</v>
      </c>
      <c r="R3982" s="23">
        <f t="shared" si="1313"/>
        <v>-2.2000000000000046</v>
      </c>
      <c r="S3982" s="22">
        <f t="shared" si="1314"/>
        <v>-1.1090909090909118</v>
      </c>
      <c r="T3982" s="5">
        <f t="shared" si="1315"/>
        <v>0.91666666666666496</v>
      </c>
      <c r="W3982" s="5">
        <f t="shared" si="1316"/>
        <v>-1</v>
      </c>
      <c r="X3982" s="4">
        <f t="shared" si="1317"/>
        <v>-1</v>
      </c>
      <c r="AE3982" s="4" t="e">
        <f t="shared" si="1318"/>
        <v>#DIV/0!</v>
      </c>
    </row>
    <row r="3983" spans="1:31" x14ac:dyDescent="0.25">
      <c r="A3983" s="9">
        <v>39726</v>
      </c>
      <c r="B3983" s="1" t="s">
        <v>63</v>
      </c>
      <c r="C3983" s="1" t="s">
        <v>46</v>
      </c>
      <c r="D3983" s="1">
        <v>41</v>
      </c>
      <c r="E3983" s="1">
        <v>17</v>
      </c>
      <c r="F3983">
        <f t="shared" si="1305"/>
        <v>1</v>
      </c>
      <c r="G3983">
        <f t="shared" si="1306"/>
        <v>0</v>
      </c>
      <c r="H3983" s="4">
        <v>1.68965517241379</v>
      </c>
      <c r="I3983" s="4">
        <v>2.25</v>
      </c>
      <c r="L3983" s="18">
        <f t="shared" si="1307"/>
        <v>50</v>
      </c>
      <c r="M3983" s="18">
        <f t="shared" si="1308"/>
        <v>40</v>
      </c>
      <c r="N3983" s="18" t="e">
        <f t="shared" si="1309"/>
        <v>#DIV/0!</v>
      </c>
      <c r="O3983" s="18" t="e">
        <f t="shared" si="1310"/>
        <v>#DIV/0!</v>
      </c>
      <c r="P3983" s="4">
        <f t="shared" si="1311"/>
        <v>200810</v>
      </c>
      <c r="Q3983" s="23">
        <f t="shared" si="1312"/>
        <v>1.68965517241379</v>
      </c>
      <c r="R3983" s="23">
        <f t="shared" si="1313"/>
        <v>-2.2500000000000062</v>
      </c>
      <c r="S3983" s="22">
        <f t="shared" si="1314"/>
        <v>-0.56034482758621618</v>
      </c>
      <c r="T3983" s="5">
        <f t="shared" si="1315"/>
        <v>1.3316326530612268</v>
      </c>
      <c r="W3983" s="5">
        <f t="shared" si="1316"/>
        <v>0.68965517241379004</v>
      </c>
      <c r="X3983" s="4">
        <f t="shared" si="1317"/>
        <v>-1</v>
      </c>
      <c r="AE3983" s="4" t="e">
        <f t="shared" si="1318"/>
        <v>#DIV/0!</v>
      </c>
    </row>
    <row r="3984" spans="1:31" x14ac:dyDescent="0.25">
      <c r="A3984" s="9">
        <v>39720</v>
      </c>
      <c r="B3984" s="1" t="s">
        <v>57</v>
      </c>
      <c r="C3984" s="1" t="s">
        <v>43</v>
      </c>
      <c r="D3984" s="1">
        <v>23</v>
      </c>
      <c r="E3984" s="1">
        <v>20</v>
      </c>
      <c r="F3984">
        <f t="shared" si="1305"/>
        <v>1</v>
      </c>
      <c r="G3984">
        <f t="shared" si="1306"/>
        <v>0</v>
      </c>
      <c r="H3984" s="4">
        <v>1.37037037037037</v>
      </c>
      <c r="I3984" s="4">
        <v>3.3</v>
      </c>
      <c r="L3984" s="18">
        <f t="shared" si="1307"/>
        <v>70</v>
      </c>
      <c r="M3984" s="18">
        <f t="shared" si="1308"/>
        <v>30</v>
      </c>
      <c r="N3984" s="18" t="e">
        <f t="shared" si="1309"/>
        <v>#DIV/0!</v>
      </c>
      <c r="O3984" s="18" t="e">
        <f t="shared" si="1310"/>
        <v>#DIV/0!</v>
      </c>
      <c r="P3984" s="4">
        <f t="shared" si="1311"/>
        <v>200809</v>
      </c>
      <c r="Q3984" s="23">
        <f t="shared" si="1312"/>
        <v>1.37037037037037</v>
      </c>
      <c r="R3984" s="23">
        <f t="shared" si="1313"/>
        <v>-3.1347826086956547</v>
      </c>
      <c r="S3984" s="22">
        <f t="shared" si="1314"/>
        <v>-1.7644122383252847</v>
      </c>
      <c r="T3984" s="5">
        <f t="shared" si="1315"/>
        <v>2.4081081081081086</v>
      </c>
      <c r="W3984" s="5">
        <f t="shared" si="1316"/>
        <v>0.37037037037037002</v>
      </c>
      <c r="X3984" s="4">
        <f t="shared" si="1317"/>
        <v>-1</v>
      </c>
      <c r="AE3984" s="4" t="e">
        <f t="shared" si="1318"/>
        <v>#DIV/0!</v>
      </c>
    </row>
    <row r="3985" spans="1:31" x14ac:dyDescent="0.25">
      <c r="A3985" s="9">
        <v>39719</v>
      </c>
      <c r="B3985" s="1" t="s">
        <v>50</v>
      </c>
      <c r="C3985" s="1" t="s">
        <v>60</v>
      </c>
      <c r="D3985" s="1">
        <v>30</v>
      </c>
      <c r="E3985" s="1">
        <v>17</v>
      </c>
      <c r="F3985">
        <f t="shared" si="1305"/>
        <v>1</v>
      </c>
      <c r="G3985">
        <f t="shared" si="1306"/>
        <v>0</v>
      </c>
      <c r="H3985" s="4">
        <v>1.5882352941176499</v>
      </c>
      <c r="I3985" s="4">
        <v>2.5</v>
      </c>
      <c r="L3985" s="18">
        <f t="shared" si="1307"/>
        <v>60</v>
      </c>
      <c r="M3985" s="18">
        <f t="shared" si="1308"/>
        <v>40</v>
      </c>
      <c r="N3985" s="18" t="e">
        <f t="shared" si="1309"/>
        <v>#DIV/0!</v>
      </c>
      <c r="O3985" s="18" t="e">
        <f t="shared" si="1310"/>
        <v>#DIV/0!</v>
      </c>
      <c r="P3985" s="4">
        <f t="shared" si="1311"/>
        <v>200809</v>
      </c>
      <c r="Q3985" s="23">
        <f t="shared" si="1312"/>
        <v>1.5882352941176499</v>
      </c>
      <c r="R3985" s="23">
        <f t="shared" si="1313"/>
        <v>-2.3666666666666587</v>
      </c>
      <c r="S3985" s="22">
        <f t="shared" si="1314"/>
        <v>-0.77843137254900885</v>
      </c>
      <c r="T3985" s="5">
        <f t="shared" si="1315"/>
        <v>1.5740740740740713</v>
      </c>
      <c r="W3985" s="5">
        <f t="shared" si="1316"/>
        <v>0.58823529411764985</v>
      </c>
      <c r="X3985" s="4">
        <f t="shared" si="1317"/>
        <v>-1</v>
      </c>
      <c r="AE3985" s="4" t="e">
        <f t="shared" si="1318"/>
        <v>#DIV/0!</v>
      </c>
    </row>
    <row r="3986" spans="1:31" x14ac:dyDescent="0.25">
      <c r="A3986" s="9">
        <v>39719</v>
      </c>
      <c r="B3986" s="1" t="s">
        <v>39</v>
      </c>
      <c r="C3986" s="1" t="s">
        <v>62</v>
      </c>
      <c r="D3986" s="1">
        <v>30</v>
      </c>
      <c r="E3986" s="1">
        <v>21</v>
      </c>
      <c r="F3986">
        <f t="shared" si="1305"/>
        <v>1</v>
      </c>
      <c r="G3986">
        <f t="shared" si="1306"/>
        <v>0</v>
      </c>
      <c r="H3986" s="4">
        <v>1.7692307692307701</v>
      </c>
      <c r="I3986" s="4">
        <v>2.1</v>
      </c>
      <c r="L3986" s="18">
        <f t="shared" si="1307"/>
        <v>50</v>
      </c>
      <c r="M3986" s="18">
        <f t="shared" si="1308"/>
        <v>45</v>
      </c>
      <c r="N3986" s="18" t="e">
        <f t="shared" si="1309"/>
        <v>#DIV/0!</v>
      </c>
      <c r="O3986" s="18" t="e">
        <f t="shared" si="1310"/>
        <v>#DIV/0!</v>
      </c>
      <c r="P3986" s="4">
        <f t="shared" si="1311"/>
        <v>200809</v>
      </c>
      <c r="Q3986" s="23">
        <f t="shared" si="1312"/>
        <v>1.7692307692307701</v>
      </c>
      <c r="R3986" s="23">
        <f t="shared" si="1313"/>
        <v>-2.2090909090909077</v>
      </c>
      <c r="S3986" s="22">
        <f t="shared" si="1314"/>
        <v>-0.43986013986013761</v>
      </c>
      <c r="T3986" s="5">
        <f t="shared" si="1315"/>
        <v>1.18695652173913</v>
      </c>
      <c r="W3986" s="5">
        <f t="shared" si="1316"/>
        <v>0.76923076923077005</v>
      </c>
      <c r="X3986" s="4">
        <f t="shared" si="1317"/>
        <v>-1</v>
      </c>
      <c r="AE3986" s="4" t="e">
        <f t="shared" si="1318"/>
        <v>#DIV/0!</v>
      </c>
    </row>
    <row r="3987" spans="1:31" x14ac:dyDescent="0.25">
      <c r="A3987" s="9">
        <v>39719</v>
      </c>
      <c r="B3987" s="1" t="s">
        <v>59</v>
      </c>
      <c r="C3987" s="1" t="s">
        <v>46</v>
      </c>
      <c r="D3987" s="1">
        <v>14</v>
      </c>
      <c r="E3987" s="1">
        <v>31</v>
      </c>
      <c r="F3987">
        <f t="shared" si="1305"/>
        <v>0</v>
      </c>
      <c r="G3987">
        <f t="shared" si="1306"/>
        <v>1</v>
      </c>
      <c r="H3987" s="4">
        <v>3.9</v>
      </c>
      <c r="I3987" s="4">
        <v>1.28571428571429</v>
      </c>
      <c r="L3987" s="18">
        <f t="shared" si="1307"/>
        <v>20</v>
      </c>
      <c r="M3987" s="18">
        <f t="shared" si="1308"/>
        <v>75</v>
      </c>
      <c r="N3987" s="18" t="e">
        <f t="shared" si="1309"/>
        <v>#DIV/0!</v>
      </c>
      <c r="O3987" s="18" t="e">
        <f t="shared" si="1310"/>
        <v>#DIV/0!</v>
      </c>
      <c r="P3987" s="4">
        <f t="shared" si="1311"/>
        <v>200809</v>
      </c>
      <c r="Q3987" s="23">
        <f t="shared" si="1312"/>
        <v>3.033333333333323</v>
      </c>
      <c r="R3987" s="23">
        <f t="shared" si="1313"/>
        <v>-3.8448275862068435</v>
      </c>
      <c r="S3987" s="22">
        <f t="shared" si="1314"/>
        <v>-0.81149425287352051</v>
      </c>
      <c r="T3987" s="5">
        <f t="shared" si="1315"/>
        <v>0.32967032967033078</v>
      </c>
      <c r="W3987" s="5">
        <f t="shared" si="1316"/>
        <v>-1</v>
      </c>
      <c r="X3987" s="4">
        <f t="shared" si="1317"/>
        <v>-1</v>
      </c>
      <c r="AE3987" s="4" t="e">
        <f t="shared" si="1318"/>
        <v>#DIV/0!</v>
      </c>
    </row>
    <row r="3988" spans="1:31" x14ac:dyDescent="0.25">
      <c r="A3988" s="9">
        <v>39719</v>
      </c>
      <c r="B3988" s="1" t="s">
        <v>54</v>
      </c>
      <c r="C3988" s="1" t="s">
        <v>64</v>
      </c>
      <c r="D3988" s="1">
        <v>18</v>
      </c>
      <c r="E3988" s="1">
        <v>28</v>
      </c>
      <c r="F3988">
        <f t="shared" si="1305"/>
        <v>0</v>
      </c>
      <c r="G3988">
        <f t="shared" si="1306"/>
        <v>1</v>
      </c>
      <c r="H3988" s="4">
        <v>4</v>
      </c>
      <c r="I3988" s="4">
        <v>1.2777777777777799</v>
      </c>
      <c r="L3988" s="18">
        <f t="shared" si="1307"/>
        <v>20</v>
      </c>
      <c r="M3988" s="18">
        <f t="shared" si="1308"/>
        <v>75</v>
      </c>
      <c r="N3988" s="18" t="e">
        <f t="shared" si="1309"/>
        <v>#DIV/0!</v>
      </c>
      <c r="O3988" s="18" t="e">
        <f t="shared" si="1310"/>
        <v>#DIV/0!</v>
      </c>
      <c r="P3988" s="4">
        <f t="shared" si="1311"/>
        <v>200809</v>
      </c>
      <c r="Q3988" s="23">
        <f t="shared" si="1312"/>
        <v>3.1304347826086905</v>
      </c>
      <c r="R3988" s="23">
        <f t="shared" si="1313"/>
        <v>-3.933333333333306</v>
      </c>
      <c r="S3988" s="22">
        <f t="shared" si="1314"/>
        <v>-0.80289855072461558</v>
      </c>
      <c r="T3988" s="5">
        <f t="shared" si="1315"/>
        <v>0.31944444444444497</v>
      </c>
      <c r="W3988" s="5">
        <f t="shared" si="1316"/>
        <v>-1</v>
      </c>
      <c r="X3988" s="4">
        <f t="shared" si="1317"/>
        <v>-1</v>
      </c>
      <c r="AE3988" s="4" t="e">
        <f t="shared" si="1318"/>
        <v>#DIV/0!</v>
      </c>
    </row>
    <row r="3989" spans="1:31" x14ac:dyDescent="0.25">
      <c r="A3989" s="9">
        <v>39719</v>
      </c>
      <c r="B3989" s="1" t="s">
        <v>53</v>
      </c>
      <c r="C3989" s="1" t="s">
        <v>63</v>
      </c>
      <c r="D3989" s="1">
        <v>56</v>
      </c>
      <c r="E3989" s="1">
        <v>35</v>
      </c>
      <c r="F3989">
        <f t="shared" si="1305"/>
        <v>1</v>
      </c>
      <c r="G3989">
        <f t="shared" si="1306"/>
        <v>0</v>
      </c>
      <c r="H3989" s="4">
        <v>1.8695652173913</v>
      </c>
      <c r="I3989" s="4">
        <v>2.0499999999999998</v>
      </c>
      <c r="L3989" s="18">
        <f t="shared" si="1307"/>
        <v>50</v>
      </c>
      <c r="M3989" s="18">
        <f t="shared" si="1308"/>
        <v>45</v>
      </c>
      <c r="N3989" s="18" t="e">
        <f t="shared" si="1309"/>
        <v>#DIV/0!</v>
      </c>
      <c r="O3989" s="18" t="e">
        <f t="shared" si="1310"/>
        <v>#DIV/0!</v>
      </c>
      <c r="P3989" s="4">
        <f t="shared" si="1311"/>
        <v>200809</v>
      </c>
      <c r="Q3989" s="23">
        <f t="shared" si="1312"/>
        <v>1.8695652173913</v>
      </c>
      <c r="R3989" s="23">
        <f t="shared" si="1313"/>
        <v>-2.1023809523809582</v>
      </c>
      <c r="S3989" s="22">
        <f t="shared" si="1314"/>
        <v>-0.23281573498965824</v>
      </c>
      <c r="T3989" s="5">
        <f t="shared" si="1315"/>
        <v>1.0965116279069793</v>
      </c>
      <c r="W3989" s="5">
        <f t="shared" si="1316"/>
        <v>0.86956521739129999</v>
      </c>
      <c r="X3989" s="4">
        <f t="shared" si="1317"/>
        <v>-1</v>
      </c>
      <c r="AE3989" s="4" t="e">
        <f t="shared" si="1318"/>
        <v>#DIV/0!</v>
      </c>
    </row>
    <row r="3990" spans="1:31" x14ac:dyDescent="0.25">
      <c r="A3990" s="9">
        <v>39719</v>
      </c>
      <c r="B3990" s="1" t="s">
        <v>42</v>
      </c>
      <c r="C3990" s="1" t="s">
        <v>38</v>
      </c>
      <c r="D3990" s="1">
        <v>31</v>
      </c>
      <c r="E3990" s="1">
        <v>17</v>
      </c>
      <c r="F3990">
        <f t="shared" si="1305"/>
        <v>1</v>
      </c>
      <c r="G3990">
        <f t="shared" si="1306"/>
        <v>0</v>
      </c>
      <c r="H3990" s="4">
        <v>1.48780487804878</v>
      </c>
      <c r="I3990" s="4">
        <v>2.75</v>
      </c>
      <c r="L3990" s="18">
        <f t="shared" si="1307"/>
        <v>60</v>
      </c>
      <c r="M3990" s="18">
        <f t="shared" si="1308"/>
        <v>35</v>
      </c>
      <c r="N3990" s="18" t="e">
        <f t="shared" si="1309"/>
        <v>#DIV/0!</v>
      </c>
      <c r="O3990" s="18" t="e">
        <f t="shared" si="1310"/>
        <v>#DIV/0!</v>
      </c>
      <c r="P3990" s="4">
        <f t="shared" si="1311"/>
        <v>200809</v>
      </c>
      <c r="Q3990" s="23">
        <f t="shared" si="1312"/>
        <v>1.48780487804878</v>
      </c>
      <c r="R3990" s="23">
        <f t="shared" si="1313"/>
        <v>-2.6214285714285737</v>
      </c>
      <c r="S3990" s="22">
        <f t="shared" si="1314"/>
        <v>-1.1336236933797936</v>
      </c>
      <c r="T3990" s="5">
        <f t="shared" si="1315"/>
        <v>1.8483606557377055</v>
      </c>
      <c r="W3990" s="5">
        <f t="shared" si="1316"/>
        <v>0.48780487804878003</v>
      </c>
      <c r="X3990" s="4">
        <f t="shared" si="1317"/>
        <v>-1</v>
      </c>
      <c r="AE3990" s="4" t="e">
        <f t="shared" si="1318"/>
        <v>#DIV/0!</v>
      </c>
    </row>
    <row r="3991" spans="1:31" x14ac:dyDescent="0.25">
      <c r="A3991" s="9">
        <v>39719</v>
      </c>
      <c r="B3991" s="1" t="s">
        <v>49</v>
      </c>
      <c r="C3991" s="1" t="s">
        <v>35</v>
      </c>
      <c r="D3991" s="1">
        <v>33</v>
      </c>
      <c r="E3991" s="1">
        <v>19</v>
      </c>
      <c r="F3991">
        <f t="shared" si="1305"/>
        <v>1</v>
      </c>
      <c r="G3991">
        <f t="shared" si="1306"/>
        <v>0</v>
      </c>
      <c r="H3991" s="4">
        <v>4.2</v>
      </c>
      <c r="I3991" s="4">
        <v>1.2380952380952399</v>
      </c>
      <c r="L3991" s="18">
        <f t="shared" si="1307"/>
        <v>20</v>
      </c>
      <c r="M3991" s="18">
        <f t="shared" si="1308"/>
        <v>80</v>
      </c>
      <c r="N3991" s="18" t="e">
        <f t="shared" si="1309"/>
        <v>#DIV/0!</v>
      </c>
      <c r="O3991" s="18" t="e">
        <f t="shared" si="1310"/>
        <v>#DIV/0!</v>
      </c>
      <c r="P3991" s="4">
        <f t="shared" si="1311"/>
        <v>200809</v>
      </c>
      <c r="Q3991" s="23">
        <f t="shared" si="1312"/>
        <v>4.2</v>
      </c>
      <c r="R3991" s="23">
        <f t="shared" si="1313"/>
        <v>-4.5124999999999682</v>
      </c>
      <c r="S3991" s="22">
        <f t="shared" si="1314"/>
        <v>-0.31249999999996803</v>
      </c>
      <c r="T3991" s="5">
        <f t="shared" si="1315"/>
        <v>0.29478458049886663</v>
      </c>
      <c r="W3991" s="5">
        <f t="shared" si="1316"/>
        <v>3.2</v>
      </c>
      <c r="X3991" s="4">
        <f t="shared" si="1317"/>
        <v>-1</v>
      </c>
      <c r="AE3991" s="4" t="e">
        <f t="shared" si="1318"/>
        <v>#DIV/0!</v>
      </c>
    </row>
    <row r="3992" spans="1:31" x14ac:dyDescent="0.25">
      <c r="A3992" s="9">
        <v>39719</v>
      </c>
      <c r="B3992" s="1" t="s">
        <v>56</v>
      </c>
      <c r="C3992" s="1" t="s">
        <v>47</v>
      </c>
      <c r="D3992" s="1">
        <v>30</v>
      </c>
      <c r="E3992" s="1">
        <v>27</v>
      </c>
      <c r="F3992">
        <f t="shared" si="1305"/>
        <v>1</v>
      </c>
      <c r="G3992">
        <f t="shared" si="1306"/>
        <v>0</v>
      </c>
      <c r="H3992" s="4">
        <v>1.3571428571428599</v>
      </c>
      <c r="I3992" s="4">
        <v>3.4</v>
      </c>
      <c r="L3992" s="18">
        <f t="shared" si="1307"/>
        <v>70</v>
      </c>
      <c r="M3992" s="18">
        <f t="shared" si="1308"/>
        <v>25</v>
      </c>
      <c r="N3992" s="18" t="e">
        <f t="shared" si="1309"/>
        <v>#DIV/0!</v>
      </c>
      <c r="O3992" s="18" t="e">
        <f t="shared" si="1310"/>
        <v>#DIV/0!</v>
      </c>
      <c r="P3992" s="4">
        <f t="shared" si="1311"/>
        <v>200809</v>
      </c>
      <c r="Q3992" s="23">
        <f t="shared" si="1312"/>
        <v>1.3571428571428599</v>
      </c>
      <c r="R3992" s="23">
        <f t="shared" si="1313"/>
        <v>-3.216666666666645</v>
      </c>
      <c r="S3992" s="22">
        <f t="shared" si="1314"/>
        <v>-1.8595238095237852</v>
      </c>
      <c r="T3992" s="5">
        <f t="shared" si="1315"/>
        <v>2.5052631578947318</v>
      </c>
      <c r="W3992" s="5">
        <f t="shared" si="1316"/>
        <v>0.35714285714285987</v>
      </c>
      <c r="X3992" s="4">
        <f t="shared" si="1317"/>
        <v>-1</v>
      </c>
      <c r="AE3992" s="4" t="e">
        <f t="shared" si="1318"/>
        <v>#DIV/0!</v>
      </c>
    </row>
    <row r="3993" spans="1:31" x14ac:dyDescent="0.25">
      <c r="A3993" s="9">
        <v>39719</v>
      </c>
      <c r="B3993" s="1" t="s">
        <v>37</v>
      </c>
      <c r="C3993" s="1" t="s">
        <v>48</v>
      </c>
      <c r="D3993" s="1">
        <v>24</v>
      </c>
      <c r="E3993" s="1">
        <v>26</v>
      </c>
      <c r="F3993">
        <f t="shared" si="1305"/>
        <v>0</v>
      </c>
      <c r="G3993">
        <f t="shared" si="1306"/>
        <v>1</v>
      </c>
      <c r="H3993" s="4">
        <v>1.2</v>
      </c>
      <c r="I3993" s="4">
        <v>5</v>
      </c>
      <c r="L3993" s="18">
        <f t="shared" si="1307"/>
        <v>80</v>
      </c>
      <c r="M3993" s="18">
        <f t="shared" si="1308"/>
        <v>20</v>
      </c>
      <c r="N3993" s="18" t="e">
        <f t="shared" si="1309"/>
        <v>#DIV/0!</v>
      </c>
      <c r="O3993" s="18" t="e">
        <f t="shared" si="1310"/>
        <v>#DIV/0!</v>
      </c>
      <c r="P3993" s="4">
        <f t="shared" si="1311"/>
        <v>200809</v>
      </c>
      <c r="Q3993" s="23">
        <f t="shared" si="1312"/>
        <v>0.24</v>
      </c>
      <c r="R3993" s="23">
        <f t="shared" si="1313"/>
        <v>-5.2500000000000009</v>
      </c>
      <c r="S3993" s="22">
        <f t="shared" si="1314"/>
        <v>-5.0100000000000007</v>
      </c>
      <c r="T3993" s="5">
        <f t="shared" si="1315"/>
        <v>4.166666666666667</v>
      </c>
      <c r="W3993" s="5">
        <f t="shared" si="1316"/>
        <v>-1</v>
      </c>
      <c r="X3993" s="4">
        <f t="shared" si="1317"/>
        <v>-1</v>
      </c>
      <c r="AE3993" s="4" t="e">
        <f t="shared" si="1318"/>
        <v>#DIV/0!</v>
      </c>
    </row>
    <row r="3994" spans="1:31" x14ac:dyDescent="0.25">
      <c r="A3994" s="9">
        <v>39719</v>
      </c>
      <c r="B3994" s="1" t="s">
        <v>44</v>
      </c>
      <c r="C3994" s="1" t="s">
        <v>58</v>
      </c>
      <c r="D3994" s="1">
        <v>12</v>
      </c>
      <c r="E3994" s="1">
        <v>20</v>
      </c>
      <c r="F3994">
        <f t="shared" si="1305"/>
        <v>0</v>
      </c>
      <c r="G3994">
        <f t="shared" si="1306"/>
        <v>1</v>
      </c>
      <c r="H3994" s="4">
        <v>1.8333333333333299</v>
      </c>
      <c r="I3994" s="4">
        <v>2</v>
      </c>
      <c r="L3994" s="18">
        <f t="shared" si="1307"/>
        <v>50</v>
      </c>
      <c r="M3994" s="18">
        <f t="shared" si="1308"/>
        <v>50</v>
      </c>
      <c r="N3994" s="18" t="e">
        <f t="shared" si="1309"/>
        <v>#DIV/0!</v>
      </c>
      <c r="O3994" s="18" t="e">
        <f t="shared" si="1310"/>
        <v>#DIV/0!</v>
      </c>
      <c r="P3994" s="4">
        <f t="shared" si="1311"/>
        <v>200809</v>
      </c>
      <c r="Q3994" s="23">
        <f t="shared" si="1312"/>
        <v>0.91666666666666496</v>
      </c>
      <c r="R3994" s="23">
        <f t="shared" si="1313"/>
        <v>-2.2000000000000046</v>
      </c>
      <c r="S3994" s="22">
        <f t="shared" si="1314"/>
        <v>-1.2833333333333397</v>
      </c>
      <c r="T3994" s="5">
        <f t="shared" si="1315"/>
        <v>1.0909090909090928</v>
      </c>
      <c r="W3994" s="5">
        <f t="shared" si="1316"/>
        <v>-1</v>
      </c>
      <c r="X3994" s="4">
        <f t="shared" si="1317"/>
        <v>-1</v>
      </c>
      <c r="AE3994" s="4" t="e">
        <f t="shared" si="1318"/>
        <v>#DIV/0!</v>
      </c>
    </row>
    <row r="3995" spans="1:31" x14ac:dyDescent="0.25">
      <c r="A3995" s="9">
        <v>39719</v>
      </c>
      <c r="B3995" s="1" t="s">
        <v>45</v>
      </c>
      <c r="C3995" s="1" t="s">
        <v>55</v>
      </c>
      <c r="D3995" s="1">
        <v>24</v>
      </c>
      <c r="E3995" s="1">
        <v>20</v>
      </c>
      <c r="F3995">
        <f t="shared" si="1305"/>
        <v>1</v>
      </c>
      <c r="G3995">
        <f t="shared" si="1306"/>
        <v>0</v>
      </c>
      <c r="H3995" s="4">
        <v>2.4500000000000002</v>
      </c>
      <c r="I3995" s="4">
        <v>1.60606060606061</v>
      </c>
      <c r="L3995" s="18">
        <f t="shared" si="1307"/>
        <v>40</v>
      </c>
      <c r="M3995" s="18">
        <f t="shared" si="1308"/>
        <v>60</v>
      </c>
      <c r="N3995" s="18" t="e">
        <f t="shared" si="1309"/>
        <v>#DIV/0!</v>
      </c>
      <c r="O3995" s="18" t="e">
        <f t="shared" si="1310"/>
        <v>#DIV/0!</v>
      </c>
      <c r="P3995" s="4">
        <f t="shared" si="1311"/>
        <v>200809</v>
      </c>
      <c r="Q3995" s="23">
        <f t="shared" si="1312"/>
        <v>2.4500000000000002</v>
      </c>
      <c r="R3995" s="23">
        <f t="shared" si="1313"/>
        <v>-2.3396551724137824</v>
      </c>
      <c r="S3995" s="22">
        <f t="shared" si="1314"/>
        <v>0.11034482758621778</v>
      </c>
      <c r="T3995" s="5">
        <f t="shared" si="1315"/>
        <v>0.65553494124922851</v>
      </c>
      <c r="W3995" s="5">
        <f t="shared" si="1316"/>
        <v>1.4500000000000002</v>
      </c>
      <c r="X3995" s="4">
        <f t="shared" si="1317"/>
        <v>-1</v>
      </c>
      <c r="AE3995" s="4" t="e">
        <f t="shared" si="1318"/>
        <v>#DIV/0!</v>
      </c>
    </row>
    <row r="3996" spans="1:31" x14ac:dyDescent="0.25">
      <c r="A3996" s="9">
        <v>39719</v>
      </c>
      <c r="B3996" s="1" t="s">
        <v>40</v>
      </c>
      <c r="C3996" s="1" t="s">
        <v>41</v>
      </c>
      <c r="D3996" s="1">
        <v>24</v>
      </c>
      <c r="E3996" s="1">
        <v>9</v>
      </c>
      <c r="F3996">
        <f t="shared" si="1305"/>
        <v>1</v>
      </c>
      <c r="G3996">
        <f t="shared" si="1306"/>
        <v>0</v>
      </c>
      <c r="H3996" s="4">
        <v>1.3333333333333299</v>
      </c>
      <c r="I3996" s="4">
        <v>3.5</v>
      </c>
      <c r="L3996" s="18">
        <f t="shared" si="1307"/>
        <v>70</v>
      </c>
      <c r="M3996" s="18">
        <f t="shared" si="1308"/>
        <v>25</v>
      </c>
      <c r="N3996" s="18" t="e">
        <f t="shared" si="1309"/>
        <v>#DIV/0!</v>
      </c>
      <c r="O3996" s="18" t="e">
        <f t="shared" si="1310"/>
        <v>#DIV/0!</v>
      </c>
      <c r="P3996" s="4">
        <f t="shared" si="1311"/>
        <v>200809</v>
      </c>
      <c r="Q3996" s="23">
        <f t="shared" si="1312"/>
        <v>1.3333333333333299</v>
      </c>
      <c r="R3996" s="23">
        <f t="shared" si="1313"/>
        <v>-3.4000000000000306</v>
      </c>
      <c r="S3996" s="22">
        <f t="shared" si="1314"/>
        <v>-2.0666666666667006</v>
      </c>
      <c r="T3996" s="5">
        <f t="shared" si="1315"/>
        <v>2.6250000000000067</v>
      </c>
      <c r="W3996" s="5">
        <f t="shared" si="1316"/>
        <v>0.33333333333332993</v>
      </c>
      <c r="X3996" s="4">
        <f t="shared" si="1317"/>
        <v>-1</v>
      </c>
      <c r="AE3996" s="4" t="e">
        <f t="shared" si="1318"/>
        <v>#DIV/0!</v>
      </c>
    </row>
    <row r="3997" spans="1:31" x14ac:dyDescent="0.25">
      <c r="A3997" s="9">
        <v>39713</v>
      </c>
      <c r="B3997" s="1" t="s">
        <v>64</v>
      </c>
      <c r="C3997" s="1" t="s">
        <v>53</v>
      </c>
      <c r="D3997" s="1">
        <v>48</v>
      </c>
      <c r="E3997" s="1">
        <v>29</v>
      </c>
      <c r="F3997">
        <f t="shared" si="1305"/>
        <v>1</v>
      </c>
      <c r="G3997">
        <f t="shared" si="1306"/>
        <v>0</v>
      </c>
      <c r="H3997" s="4">
        <v>1.25</v>
      </c>
      <c r="I3997" s="4">
        <v>4.3</v>
      </c>
      <c r="L3997" s="18">
        <f t="shared" si="1307"/>
        <v>80</v>
      </c>
      <c r="M3997" s="18">
        <f t="shared" si="1308"/>
        <v>20</v>
      </c>
      <c r="N3997" s="18" t="e">
        <f t="shared" si="1309"/>
        <v>#DIV/0!</v>
      </c>
      <c r="O3997" s="18" t="e">
        <f t="shared" si="1310"/>
        <v>#DIV/0!</v>
      </c>
      <c r="P3997" s="4">
        <f t="shared" si="1311"/>
        <v>200809</v>
      </c>
      <c r="Q3997" s="23">
        <f t="shared" si="1312"/>
        <v>1.25</v>
      </c>
      <c r="R3997" s="23">
        <f t="shared" si="1313"/>
        <v>-4.3030303030303028</v>
      </c>
      <c r="S3997" s="22">
        <f t="shared" si="1314"/>
        <v>-3.0530303030303028</v>
      </c>
      <c r="T3997" s="5">
        <f t="shared" si="1315"/>
        <v>3.44</v>
      </c>
      <c r="W3997" s="5">
        <f t="shared" si="1316"/>
        <v>0.25</v>
      </c>
      <c r="X3997" s="4">
        <f t="shared" si="1317"/>
        <v>-1</v>
      </c>
      <c r="AE3997" s="4" t="e">
        <f t="shared" si="1318"/>
        <v>#DIV/0!</v>
      </c>
    </row>
    <row r="3998" spans="1:31" x14ac:dyDescent="0.25">
      <c r="A3998" s="9">
        <v>39712</v>
      </c>
      <c r="B3998" s="1" t="s">
        <v>48</v>
      </c>
      <c r="C3998" s="1" t="s">
        <v>63</v>
      </c>
      <c r="D3998" s="1">
        <v>24</v>
      </c>
      <c r="E3998" s="1">
        <v>17</v>
      </c>
      <c r="F3998">
        <f t="shared" si="1305"/>
        <v>1</v>
      </c>
      <c r="G3998">
        <f t="shared" si="1306"/>
        <v>0</v>
      </c>
      <c r="H3998" s="4">
        <v>1.5882352941176499</v>
      </c>
      <c r="I3998" s="4">
        <v>2.5</v>
      </c>
      <c r="L3998" s="18">
        <f t="shared" si="1307"/>
        <v>60</v>
      </c>
      <c r="M3998" s="18">
        <f t="shared" si="1308"/>
        <v>40</v>
      </c>
      <c r="N3998" s="18" t="e">
        <f t="shared" si="1309"/>
        <v>#DIV/0!</v>
      </c>
      <c r="O3998" s="18" t="e">
        <f t="shared" si="1310"/>
        <v>#DIV/0!</v>
      </c>
      <c r="P3998" s="4">
        <f t="shared" si="1311"/>
        <v>200809</v>
      </c>
      <c r="Q3998" s="23">
        <f t="shared" si="1312"/>
        <v>1.5882352941176499</v>
      </c>
      <c r="R3998" s="23">
        <f t="shared" si="1313"/>
        <v>-2.3666666666666587</v>
      </c>
      <c r="S3998" s="22">
        <f t="shared" si="1314"/>
        <v>-0.77843137254900885</v>
      </c>
      <c r="T3998" s="5">
        <f t="shared" si="1315"/>
        <v>1.5740740740740713</v>
      </c>
      <c r="W3998" s="5">
        <f t="shared" si="1316"/>
        <v>0.58823529411764985</v>
      </c>
      <c r="X3998" s="4">
        <f t="shared" si="1317"/>
        <v>-1</v>
      </c>
      <c r="AE3998" s="4" t="e">
        <f t="shared" si="1318"/>
        <v>#DIV/0!</v>
      </c>
    </row>
    <row r="3999" spans="1:31" x14ac:dyDescent="0.25">
      <c r="A3999" s="9">
        <v>39712</v>
      </c>
      <c r="B3999" s="1" t="s">
        <v>50</v>
      </c>
      <c r="C3999" s="1" t="s">
        <v>47</v>
      </c>
      <c r="D3999" s="1">
        <v>31</v>
      </c>
      <c r="E3999" s="1">
        <v>12</v>
      </c>
      <c r="F3999">
        <f t="shared" si="1305"/>
        <v>1</v>
      </c>
      <c r="G3999">
        <f t="shared" si="1306"/>
        <v>0</v>
      </c>
      <c r="H3999" s="4">
        <v>1.4347826086956501</v>
      </c>
      <c r="I3999" s="4">
        <v>2.9</v>
      </c>
      <c r="L3999" s="18">
        <f t="shared" si="1307"/>
        <v>60</v>
      </c>
      <c r="M3999" s="18">
        <f t="shared" si="1308"/>
        <v>30</v>
      </c>
      <c r="N3999" s="18" t="e">
        <f t="shared" si="1309"/>
        <v>#DIV/0!</v>
      </c>
      <c r="O3999" s="18" t="e">
        <f t="shared" si="1310"/>
        <v>#DIV/0!</v>
      </c>
      <c r="P3999" s="4">
        <f t="shared" si="1311"/>
        <v>200809</v>
      </c>
      <c r="Q3999" s="23">
        <f t="shared" si="1312"/>
        <v>1.4347826086956501</v>
      </c>
      <c r="R3999" s="23">
        <f t="shared" si="1313"/>
        <v>-2.826315789473695</v>
      </c>
      <c r="S3999" s="22">
        <f t="shared" si="1314"/>
        <v>-1.3915331807780449</v>
      </c>
      <c r="T3999" s="5">
        <f t="shared" si="1315"/>
        <v>2.0212121212121241</v>
      </c>
      <c r="W3999" s="5">
        <f t="shared" si="1316"/>
        <v>0.43478260869565011</v>
      </c>
      <c r="X3999" s="4">
        <f t="shared" si="1317"/>
        <v>-1</v>
      </c>
      <c r="AE3999" s="4" t="e">
        <f t="shared" si="1318"/>
        <v>#DIV/0!</v>
      </c>
    </row>
    <row r="4000" spans="1:31" x14ac:dyDescent="0.25">
      <c r="A4000" s="9">
        <v>39712</v>
      </c>
      <c r="B4000" s="1" t="s">
        <v>61</v>
      </c>
      <c r="C4000" s="1" t="s">
        <v>59</v>
      </c>
      <c r="D4000" s="1">
        <v>37</v>
      </c>
      <c r="E4000" s="1">
        <v>13</v>
      </c>
      <c r="F4000">
        <f t="shared" si="1305"/>
        <v>1</v>
      </c>
      <c r="G4000">
        <f t="shared" si="1306"/>
        <v>0</v>
      </c>
      <c r="H4000" s="4">
        <v>1.26315789473684</v>
      </c>
      <c r="I4000" s="4">
        <v>4.2</v>
      </c>
      <c r="L4000" s="18">
        <f t="shared" si="1307"/>
        <v>70</v>
      </c>
      <c r="M4000" s="18">
        <f t="shared" si="1308"/>
        <v>20</v>
      </c>
      <c r="N4000" s="18" t="e">
        <f t="shared" si="1309"/>
        <v>#DIV/0!</v>
      </c>
      <c r="O4000" s="18" t="e">
        <f t="shared" si="1310"/>
        <v>#DIV/0!</v>
      </c>
      <c r="P4000" s="4">
        <f t="shared" si="1311"/>
        <v>200809</v>
      </c>
      <c r="Q4000" s="23">
        <f t="shared" si="1312"/>
        <v>1.26315789473684</v>
      </c>
      <c r="R4000" s="23">
        <f t="shared" si="1313"/>
        <v>-4.11250000000003</v>
      </c>
      <c r="S4000" s="22">
        <f t="shared" si="1314"/>
        <v>-2.8493421052631902</v>
      </c>
      <c r="T4000" s="5">
        <f t="shared" si="1315"/>
        <v>3.3250000000000055</v>
      </c>
      <c r="W4000" s="5">
        <f t="shared" si="1316"/>
        <v>0.26315789473684004</v>
      </c>
      <c r="X4000" s="4">
        <f t="shared" si="1317"/>
        <v>-1</v>
      </c>
      <c r="AE4000" s="4" t="e">
        <f t="shared" si="1318"/>
        <v>#DIV/0!</v>
      </c>
    </row>
    <row r="4001" spans="1:31" x14ac:dyDescent="0.25">
      <c r="A4001" s="9">
        <v>39712</v>
      </c>
      <c r="B4001" s="1" t="s">
        <v>38</v>
      </c>
      <c r="C4001" s="1" t="s">
        <v>33</v>
      </c>
      <c r="D4001" s="1">
        <v>31</v>
      </c>
      <c r="E4001" s="1">
        <v>13</v>
      </c>
      <c r="F4001">
        <f t="shared" si="1305"/>
        <v>1</v>
      </c>
      <c r="G4001">
        <f t="shared" si="1306"/>
        <v>0</v>
      </c>
      <c r="H4001" s="4">
        <v>1.4347826086956501</v>
      </c>
      <c r="I4001" s="4">
        <v>2.9</v>
      </c>
      <c r="L4001" s="18">
        <f t="shared" si="1307"/>
        <v>60</v>
      </c>
      <c r="M4001" s="18">
        <f t="shared" si="1308"/>
        <v>30</v>
      </c>
      <c r="N4001" s="18" t="e">
        <f t="shared" si="1309"/>
        <v>#DIV/0!</v>
      </c>
      <c r="O4001" s="18" t="e">
        <f t="shared" si="1310"/>
        <v>#DIV/0!</v>
      </c>
      <c r="P4001" s="4">
        <f t="shared" si="1311"/>
        <v>200809</v>
      </c>
      <c r="Q4001" s="23">
        <f t="shared" si="1312"/>
        <v>1.4347826086956501</v>
      </c>
      <c r="R4001" s="23">
        <f t="shared" si="1313"/>
        <v>-2.826315789473695</v>
      </c>
      <c r="S4001" s="22">
        <f t="shared" si="1314"/>
        <v>-1.3915331807780449</v>
      </c>
      <c r="T4001" s="5">
        <f t="shared" si="1315"/>
        <v>2.0212121212121241</v>
      </c>
      <c r="W4001" s="5">
        <f t="shared" si="1316"/>
        <v>0.43478260869565011</v>
      </c>
      <c r="X4001" s="4">
        <f t="shared" si="1317"/>
        <v>-1</v>
      </c>
      <c r="AE4001" s="4" t="e">
        <f t="shared" si="1318"/>
        <v>#DIV/0!</v>
      </c>
    </row>
    <row r="4002" spans="1:31" x14ac:dyDescent="0.25">
      <c r="A4002" s="9">
        <v>39712</v>
      </c>
      <c r="B4002" s="1" t="s">
        <v>55</v>
      </c>
      <c r="C4002" s="1" t="s">
        <v>57</v>
      </c>
      <c r="D4002" s="1">
        <v>15</v>
      </c>
      <c r="E4002" s="1">
        <v>6</v>
      </c>
      <c r="F4002">
        <f t="shared" si="1305"/>
        <v>1</v>
      </c>
      <c r="G4002">
        <f t="shared" si="1306"/>
        <v>0</v>
      </c>
      <c r="H4002" s="4">
        <v>1.5263157894736801</v>
      </c>
      <c r="I4002" s="4">
        <v>2.7</v>
      </c>
      <c r="L4002" s="18">
        <f t="shared" si="1307"/>
        <v>60</v>
      </c>
      <c r="M4002" s="18">
        <f t="shared" si="1308"/>
        <v>35</v>
      </c>
      <c r="N4002" s="18" t="e">
        <f t="shared" si="1309"/>
        <v>#DIV/0!</v>
      </c>
      <c r="O4002" s="18" t="e">
        <f t="shared" si="1310"/>
        <v>#DIV/0!</v>
      </c>
      <c r="P4002" s="4">
        <f t="shared" si="1311"/>
        <v>200809</v>
      </c>
      <c r="Q4002" s="23">
        <f t="shared" si="1312"/>
        <v>1.5263157894736801</v>
      </c>
      <c r="R4002" s="23">
        <f t="shared" si="1313"/>
        <v>-2.4882352941176622</v>
      </c>
      <c r="S4002" s="22">
        <f t="shared" si="1314"/>
        <v>-0.96191950464398213</v>
      </c>
      <c r="T4002" s="5">
        <f t="shared" si="1315"/>
        <v>1.7689655172413843</v>
      </c>
      <c r="W4002" s="5">
        <f t="shared" si="1316"/>
        <v>0.52631578947368007</v>
      </c>
      <c r="X4002" s="4">
        <f t="shared" si="1317"/>
        <v>-1</v>
      </c>
      <c r="AE4002" s="4" t="e">
        <f t="shared" si="1318"/>
        <v>#DIV/0!</v>
      </c>
    </row>
    <row r="4003" spans="1:31" x14ac:dyDescent="0.25">
      <c r="A4003" s="9">
        <v>39712</v>
      </c>
      <c r="B4003" s="1" t="s">
        <v>34</v>
      </c>
      <c r="C4003" s="1" t="s">
        <v>44</v>
      </c>
      <c r="D4003" s="1">
        <v>26</v>
      </c>
      <c r="E4003" s="1">
        <v>23</v>
      </c>
      <c r="F4003">
        <f t="shared" si="1305"/>
        <v>1</v>
      </c>
      <c r="G4003">
        <f t="shared" si="1306"/>
        <v>0</v>
      </c>
      <c r="H4003" s="4">
        <v>1.125</v>
      </c>
      <c r="I4003" s="4">
        <v>7</v>
      </c>
      <c r="L4003" s="18">
        <f t="shared" si="1307"/>
        <v>80</v>
      </c>
      <c r="M4003" s="18">
        <f t="shared" si="1308"/>
        <v>10</v>
      </c>
      <c r="N4003" s="18" t="e">
        <f t="shared" si="1309"/>
        <v>#DIV/0!</v>
      </c>
      <c r="O4003" s="18" t="e">
        <f t="shared" si="1310"/>
        <v>#DIV/0!</v>
      </c>
      <c r="P4003" s="4">
        <f t="shared" si="1311"/>
        <v>200809</v>
      </c>
      <c r="Q4003" s="23">
        <f t="shared" si="1312"/>
        <v>1.125</v>
      </c>
      <c r="R4003" s="23">
        <f t="shared" si="1313"/>
        <v>-8.1666666666666661</v>
      </c>
      <c r="S4003" s="22">
        <f t="shared" si="1314"/>
        <v>-7.0416666666666661</v>
      </c>
      <c r="T4003" s="5">
        <f t="shared" si="1315"/>
        <v>6.2222222222222223</v>
      </c>
      <c r="W4003" s="5">
        <f t="shared" si="1316"/>
        <v>0.125</v>
      </c>
      <c r="X4003" s="4">
        <f t="shared" si="1317"/>
        <v>-1</v>
      </c>
      <c r="AE4003" s="4" t="e">
        <f t="shared" si="1318"/>
        <v>#DIV/0!</v>
      </c>
    </row>
    <row r="4004" spans="1:31" x14ac:dyDescent="0.25">
      <c r="A4004" s="9">
        <v>39712</v>
      </c>
      <c r="B4004" s="1" t="s">
        <v>52</v>
      </c>
      <c r="C4004" s="1" t="s">
        <v>51</v>
      </c>
      <c r="D4004" s="1">
        <v>13</v>
      </c>
      <c r="E4004" s="1">
        <v>38</v>
      </c>
      <c r="F4004">
        <f t="shared" si="1305"/>
        <v>0</v>
      </c>
      <c r="G4004">
        <f t="shared" si="1306"/>
        <v>1</v>
      </c>
      <c r="H4004" s="4">
        <v>1.13333333333333</v>
      </c>
      <c r="I4004" s="4">
        <v>6.5</v>
      </c>
      <c r="L4004" s="18">
        <f t="shared" si="1307"/>
        <v>80</v>
      </c>
      <c r="M4004" s="18">
        <f t="shared" si="1308"/>
        <v>15</v>
      </c>
      <c r="N4004" s="18" t="e">
        <f t="shared" si="1309"/>
        <v>#DIV/0!</v>
      </c>
      <c r="O4004" s="18" t="e">
        <f t="shared" si="1310"/>
        <v>#DIV/0!</v>
      </c>
      <c r="P4004" s="4">
        <f t="shared" si="1311"/>
        <v>200809</v>
      </c>
      <c r="Q4004" s="23">
        <f t="shared" si="1312"/>
        <v>0.17435897435897385</v>
      </c>
      <c r="R4004" s="23">
        <f t="shared" si="1313"/>
        <v>-7.6818181818183708</v>
      </c>
      <c r="S4004" s="22">
        <f t="shared" si="1314"/>
        <v>-7.5074592074593971</v>
      </c>
      <c r="T4004" s="5">
        <f t="shared" si="1315"/>
        <v>5.7352941176470758</v>
      </c>
      <c r="W4004" s="5">
        <f t="shared" si="1316"/>
        <v>-1</v>
      </c>
      <c r="X4004" s="4">
        <f t="shared" si="1317"/>
        <v>-1</v>
      </c>
      <c r="AE4004" s="4" t="e">
        <f t="shared" si="1318"/>
        <v>#DIV/0!</v>
      </c>
    </row>
    <row r="4005" spans="1:31" x14ac:dyDescent="0.25">
      <c r="A4005" s="9">
        <v>39712</v>
      </c>
      <c r="B4005" s="1" t="s">
        <v>60</v>
      </c>
      <c r="C4005" s="1" t="s">
        <v>40</v>
      </c>
      <c r="D4005" s="1">
        <v>20</v>
      </c>
      <c r="E4005" s="1">
        <v>10</v>
      </c>
      <c r="F4005">
        <f t="shared" si="1305"/>
        <v>1</v>
      </c>
      <c r="G4005">
        <f t="shared" si="1306"/>
        <v>0</v>
      </c>
      <c r="H4005" s="4">
        <v>1.5882352941176499</v>
      </c>
      <c r="I4005" s="4">
        <v>2.5</v>
      </c>
      <c r="L4005" s="18">
        <f t="shared" si="1307"/>
        <v>60</v>
      </c>
      <c r="M4005" s="18">
        <f t="shared" si="1308"/>
        <v>40</v>
      </c>
      <c r="N4005" s="18" t="e">
        <f t="shared" si="1309"/>
        <v>#DIV/0!</v>
      </c>
      <c r="O4005" s="18" t="e">
        <f t="shared" si="1310"/>
        <v>#DIV/0!</v>
      </c>
      <c r="P4005" s="4">
        <f t="shared" si="1311"/>
        <v>200809</v>
      </c>
      <c r="Q4005" s="23">
        <f t="shared" si="1312"/>
        <v>1.5882352941176499</v>
      </c>
      <c r="R4005" s="23">
        <f t="shared" si="1313"/>
        <v>-2.3666666666666587</v>
      </c>
      <c r="S4005" s="22">
        <f t="shared" si="1314"/>
        <v>-0.77843137254900885</v>
      </c>
      <c r="T4005" s="5">
        <f t="shared" si="1315"/>
        <v>1.5740740740740713</v>
      </c>
      <c r="W4005" s="5">
        <f t="shared" si="1316"/>
        <v>0.58823529411764985</v>
      </c>
      <c r="X4005" s="4">
        <f t="shared" si="1317"/>
        <v>-1</v>
      </c>
      <c r="AE4005" s="4" t="e">
        <f t="shared" si="1318"/>
        <v>#DIV/0!</v>
      </c>
    </row>
    <row r="4006" spans="1:31" x14ac:dyDescent="0.25">
      <c r="A4006" s="9">
        <v>39712</v>
      </c>
      <c r="B4006" s="1" t="s">
        <v>36</v>
      </c>
      <c r="C4006" s="1" t="s">
        <v>56</v>
      </c>
      <c r="D4006" s="1">
        <v>21</v>
      </c>
      <c r="E4006" s="1">
        <v>23</v>
      </c>
      <c r="F4006">
        <f t="shared" si="1305"/>
        <v>0</v>
      </c>
      <c r="G4006">
        <f t="shared" si="1306"/>
        <v>1</v>
      </c>
      <c r="H4006" s="4">
        <v>1.46511627906977</v>
      </c>
      <c r="I4006" s="4">
        <v>2.8</v>
      </c>
      <c r="L4006" s="18">
        <f t="shared" si="1307"/>
        <v>60</v>
      </c>
      <c r="M4006" s="18">
        <f t="shared" si="1308"/>
        <v>35</v>
      </c>
      <c r="N4006" s="18" t="e">
        <f t="shared" si="1309"/>
        <v>#DIV/0!</v>
      </c>
      <c r="O4006" s="18" t="e">
        <f t="shared" si="1310"/>
        <v>#DIV/0!</v>
      </c>
      <c r="P4006" s="4">
        <f t="shared" si="1311"/>
        <v>200809</v>
      </c>
      <c r="Q4006" s="23">
        <f t="shared" si="1312"/>
        <v>0.5232558139534893</v>
      </c>
      <c r="R4006" s="23">
        <f t="shared" si="1313"/>
        <v>-2.7055555555555433</v>
      </c>
      <c r="S4006" s="22">
        <f t="shared" si="1314"/>
        <v>-2.182299741602054</v>
      </c>
      <c r="T4006" s="5">
        <f t="shared" si="1315"/>
        <v>1.9111111111111077</v>
      </c>
      <c r="W4006" s="5">
        <f t="shared" si="1316"/>
        <v>-1</v>
      </c>
      <c r="X4006" s="4">
        <f t="shared" si="1317"/>
        <v>-1</v>
      </c>
      <c r="AE4006" s="4" t="e">
        <f t="shared" si="1318"/>
        <v>#DIV/0!</v>
      </c>
    </row>
    <row r="4007" spans="1:31" x14ac:dyDescent="0.25">
      <c r="A4007" s="9">
        <v>39712</v>
      </c>
      <c r="B4007" s="1" t="s">
        <v>62</v>
      </c>
      <c r="C4007" s="1" t="s">
        <v>37</v>
      </c>
      <c r="D4007" s="1">
        <v>16</v>
      </c>
      <c r="E4007" s="1">
        <v>27</v>
      </c>
      <c r="F4007">
        <f t="shared" si="1305"/>
        <v>0</v>
      </c>
      <c r="G4007">
        <f t="shared" si="1306"/>
        <v>1</v>
      </c>
      <c r="H4007" s="4">
        <v>2.4</v>
      </c>
      <c r="I4007" s="4">
        <v>1.625</v>
      </c>
      <c r="L4007" s="18">
        <f t="shared" si="1307"/>
        <v>40</v>
      </c>
      <c r="M4007" s="18">
        <f t="shared" si="1308"/>
        <v>60</v>
      </c>
      <c r="N4007" s="18" t="e">
        <f t="shared" si="1309"/>
        <v>#DIV/0!</v>
      </c>
      <c r="O4007" s="18" t="e">
        <f t="shared" si="1310"/>
        <v>#DIV/0!</v>
      </c>
      <c r="P4007" s="4">
        <f t="shared" si="1311"/>
        <v>200809</v>
      </c>
      <c r="Q4007" s="23">
        <f t="shared" si="1312"/>
        <v>1.4769230769230768</v>
      </c>
      <c r="R4007" s="23">
        <f t="shared" si="1313"/>
        <v>-2.3142857142857145</v>
      </c>
      <c r="S4007" s="22">
        <f t="shared" si="1314"/>
        <v>-0.83736263736263772</v>
      </c>
      <c r="T4007" s="5">
        <f t="shared" si="1315"/>
        <v>0.67708333333333337</v>
      </c>
      <c r="W4007" s="5">
        <f t="shared" si="1316"/>
        <v>-1</v>
      </c>
      <c r="X4007" s="4">
        <f t="shared" si="1317"/>
        <v>-1</v>
      </c>
      <c r="AE4007" s="4" t="e">
        <f t="shared" si="1318"/>
        <v>#DIV/0!</v>
      </c>
    </row>
    <row r="4008" spans="1:31" x14ac:dyDescent="0.25">
      <c r="A4008" s="9">
        <v>39712</v>
      </c>
      <c r="B4008" s="1" t="s">
        <v>35</v>
      </c>
      <c r="C4008" s="1" t="s">
        <v>42</v>
      </c>
      <c r="D4008" s="1">
        <v>34</v>
      </c>
      <c r="E4008" s="1">
        <v>32</v>
      </c>
      <c r="F4008">
        <f t="shared" si="1305"/>
        <v>1</v>
      </c>
      <c r="G4008">
        <f t="shared" si="1306"/>
        <v>0</v>
      </c>
      <c r="H4008" s="4">
        <v>1.4166666666666701</v>
      </c>
      <c r="I4008" s="4">
        <v>3</v>
      </c>
      <c r="L4008" s="18">
        <f t="shared" si="1307"/>
        <v>70</v>
      </c>
      <c r="M4008" s="18">
        <f t="shared" si="1308"/>
        <v>30</v>
      </c>
      <c r="N4008" s="18" t="e">
        <f t="shared" si="1309"/>
        <v>#DIV/0!</v>
      </c>
      <c r="O4008" s="18" t="e">
        <f t="shared" si="1310"/>
        <v>#DIV/0!</v>
      </c>
      <c r="P4008" s="4">
        <f t="shared" si="1311"/>
        <v>200809</v>
      </c>
      <c r="Q4008" s="23">
        <f t="shared" si="1312"/>
        <v>1.4166666666666701</v>
      </c>
      <c r="R4008" s="23">
        <f t="shared" si="1313"/>
        <v>-2.8999999999999804</v>
      </c>
      <c r="S4008" s="22">
        <f t="shared" si="1314"/>
        <v>-1.4833333333333103</v>
      </c>
      <c r="T4008" s="5">
        <f t="shared" si="1315"/>
        <v>2.1176470588235241</v>
      </c>
      <c r="W4008" s="5">
        <f t="shared" si="1316"/>
        <v>0.41666666666667007</v>
      </c>
      <c r="X4008" s="4">
        <f t="shared" si="1317"/>
        <v>-1</v>
      </c>
      <c r="AE4008" s="4" t="e">
        <f t="shared" si="1318"/>
        <v>#DIV/0!</v>
      </c>
    </row>
    <row r="4009" spans="1:31" x14ac:dyDescent="0.25">
      <c r="A4009" s="9">
        <v>39712</v>
      </c>
      <c r="B4009" s="1" t="s">
        <v>45</v>
      </c>
      <c r="C4009" s="1" t="s">
        <v>39</v>
      </c>
      <c r="D4009" s="1">
        <v>24</v>
      </c>
      <c r="E4009" s="1">
        <v>27</v>
      </c>
      <c r="F4009">
        <f t="shared" si="1305"/>
        <v>0</v>
      </c>
      <c r="G4009">
        <f t="shared" si="1306"/>
        <v>1</v>
      </c>
      <c r="H4009" s="4">
        <v>1.60606060606061</v>
      </c>
      <c r="I4009" s="4">
        <v>2.4500000000000002</v>
      </c>
      <c r="L4009" s="18">
        <f t="shared" si="1307"/>
        <v>60</v>
      </c>
      <c r="M4009" s="18">
        <f t="shared" si="1308"/>
        <v>40</v>
      </c>
      <c r="N4009" s="18" t="e">
        <f t="shared" si="1309"/>
        <v>#DIV/0!</v>
      </c>
      <c r="O4009" s="18" t="e">
        <f t="shared" si="1310"/>
        <v>#DIV/0!</v>
      </c>
      <c r="P4009" s="4">
        <f t="shared" si="1311"/>
        <v>200809</v>
      </c>
      <c r="Q4009" s="23">
        <f t="shared" si="1312"/>
        <v>0.65553494124922851</v>
      </c>
      <c r="R4009" s="23">
        <f t="shared" si="1313"/>
        <v>-2.3396551724137824</v>
      </c>
      <c r="S4009" s="22">
        <f t="shared" si="1314"/>
        <v>-1.6841202311645538</v>
      </c>
      <c r="T4009" s="5">
        <f t="shared" si="1315"/>
        <v>1.5254716981132039</v>
      </c>
      <c r="W4009" s="5">
        <f t="shared" si="1316"/>
        <v>-1</v>
      </c>
      <c r="X4009" s="4">
        <f t="shared" si="1317"/>
        <v>-1</v>
      </c>
      <c r="AE4009" s="4" t="e">
        <f t="shared" si="1318"/>
        <v>#DIV/0!</v>
      </c>
    </row>
    <row r="4010" spans="1:31" x14ac:dyDescent="0.25">
      <c r="A4010" s="9">
        <v>39712</v>
      </c>
      <c r="B4010" s="1" t="s">
        <v>46</v>
      </c>
      <c r="C4010" s="1" t="s">
        <v>54</v>
      </c>
      <c r="D4010" s="1">
        <v>24</v>
      </c>
      <c r="E4010" s="1">
        <v>23</v>
      </c>
      <c r="F4010">
        <f t="shared" si="1305"/>
        <v>1</v>
      </c>
      <c r="G4010">
        <f t="shared" si="1306"/>
        <v>0</v>
      </c>
      <c r="H4010" s="4">
        <v>1.19047619047619</v>
      </c>
      <c r="I4010" s="4">
        <v>5.25</v>
      </c>
      <c r="L4010" s="18">
        <f t="shared" si="1307"/>
        <v>80</v>
      </c>
      <c r="M4010" s="18">
        <f t="shared" si="1308"/>
        <v>15</v>
      </c>
      <c r="N4010" s="18" t="e">
        <f t="shared" si="1309"/>
        <v>#DIV/0!</v>
      </c>
      <c r="O4010" s="18" t="e">
        <f t="shared" si="1310"/>
        <v>#DIV/0!</v>
      </c>
      <c r="P4010" s="4">
        <f t="shared" si="1311"/>
        <v>200809</v>
      </c>
      <c r="Q4010" s="23">
        <f t="shared" si="1312"/>
        <v>1.19047619047619</v>
      </c>
      <c r="R4010" s="23">
        <f t="shared" si="1313"/>
        <v>-5.4852941176470713</v>
      </c>
      <c r="S4010" s="22">
        <f t="shared" si="1314"/>
        <v>-4.2948179271708815</v>
      </c>
      <c r="T4010" s="5">
        <f t="shared" si="1315"/>
        <v>4.4100000000000019</v>
      </c>
      <c r="W4010" s="5">
        <f t="shared" si="1316"/>
        <v>0.19047619047619002</v>
      </c>
      <c r="X4010" s="4">
        <f t="shared" si="1317"/>
        <v>-1</v>
      </c>
      <c r="AE4010" s="4" t="e">
        <f t="shared" si="1318"/>
        <v>#DIV/0!</v>
      </c>
    </row>
    <row r="4011" spans="1:31" x14ac:dyDescent="0.25">
      <c r="A4011" s="9">
        <v>39712</v>
      </c>
      <c r="B4011" s="1" t="s">
        <v>43</v>
      </c>
      <c r="C4011" s="1" t="s">
        <v>58</v>
      </c>
      <c r="D4011" s="1">
        <v>28</v>
      </c>
      <c r="E4011" s="1">
        <v>10</v>
      </c>
      <c r="F4011">
        <f t="shared" si="1305"/>
        <v>1</v>
      </c>
      <c r="G4011">
        <f t="shared" si="1306"/>
        <v>0</v>
      </c>
      <c r="H4011" s="4">
        <v>1.68965517241379</v>
      </c>
      <c r="I4011" s="4">
        <v>2.25</v>
      </c>
      <c r="L4011" s="18">
        <f t="shared" si="1307"/>
        <v>50</v>
      </c>
      <c r="M4011" s="18">
        <f t="shared" si="1308"/>
        <v>40</v>
      </c>
      <c r="N4011" s="18" t="e">
        <f t="shared" si="1309"/>
        <v>#DIV/0!</v>
      </c>
      <c r="O4011" s="18" t="e">
        <f t="shared" si="1310"/>
        <v>#DIV/0!</v>
      </c>
      <c r="P4011" s="4">
        <f t="shared" si="1311"/>
        <v>200809</v>
      </c>
      <c r="Q4011" s="23">
        <f t="shared" si="1312"/>
        <v>1.68965517241379</v>
      </c>
      <c r="R4011" s="23">
        <f t="shared" si="1313"/>
        <v>-2.2500000000000062</v>
      </c>
      <c r="S4011" s="22">
        <f t="shared" si="1314"/>
        <v>-0.56034482758621618</v>
      </c>
      <c r="T4011" s="5">
        <f t="shared" si="1315"/>
        <v>1.3316326530612268</v>
      </c>
      <c r="W4011" s="5">
        <f t="shared" si="1316"/>
        <v>0.68965517241379004</v>
      </c>
      <c r="X4011" s="4">
        <f t="shared" si="1317"/>
        <v>-1</v>
      </c>
      <c r="AE4011" s="4" t="e">
        <f t="shared" si="1318"/>
        <v>#DIV/0!</v>
      </c>
    </row>
    <row r="4012" spans="1:31" x14ac:dyDescent="0.25">
      <c r="A4012" s="9">
        <v>39712</v>
      </c>
      <c r="B4012" s="1" t="s">
        <v>41</v>
      </c>
      <c r="C4012" s="1" t="s">
        <v>49</v>
      </c>
      <c r="D4012" s="1">
        <v>38</v>
      </c>
      <c r="E4012" s="1">
        <v>14</v>
      </c>
      <c r="F4012">
        <f t="shared" si="1305"/>
        <v>1</v>
      </c>
      <c r="G4012">
        <f t="shared" si="1306"/>
        <v>0</v>
      </c>
      <c r="H4012" s="4">
        <v>1.3571428571428599</v>
      </c>
      <c r="I4012" s="4">
        <v>3.3</v>
      </c>
      <c r="L4012" s="18">
        <f t="shared" si="1307"/>
        <v>70</v>
      </c>
      <c r="M4012" s="18">
        <f t="shared" si="1308"/>
        <v>30</v>
      </c>
      <c r="N4012" s="18" t="e">
        <f t="shared" si="1309"/>
        <v>#DIV/0!</v>
      </c>
      <c r="O4012" s="18" t="e">
        <f t="shared" si="1310"/>
        <v>#DIV/0!</v>
      </c>
      <c r="P4012" s="4">
        <f t="shared" si="1311"/>
        <v>200809</v>
      </c>
      <c r="Q4012" s="23">
        <f t="shared" si="1312"/>
        <v>1.3571428571428599</v>
      </c>
      <c r="R4012" s="23">
        <f t="shared" si="1313"/>
        <v>-3.2347826086956308</v>
      </c>
      <c r="S4012" s="22">
        <f t="shared" si="1314"/>
        <v>-1.877639751552771</v>
      </c>
      <c r="T4012" s="5">
        <f t="shared" si="1315"/>
        <v>2.4315789473684162</v>
      </c>
      <c r="W4012" s="5">
        <f t="shared" si="1316"/>
        <v>0.35714285714285987</v>
      </c>
      <c r="X4012" s="4">
        <f t="shared" si="1317"/>
        <v>-1</v>
      </c>
      <c r="AE4012" s="4" t="e">
        <f t="shared" si="1318"/>
        <v>#DIV/0!</v>
      </c>
    </row>
    <row r="4013" spans="1:31" x14ac:dyDescent="0.25">
      <c r="A4013" s="9">
        <v>39706</v>
      </c>
      <c r="B4013" s="1" t="s">
        <v>37</v>
      </c>
      <c r="C4013" s="1" t="s">
        <v>55</v>
      </c>
      <c r="D4013" s="1">
        <v>41</v>
      </c>
      <c r="E4013" s="1">
        <v>37</v>
      </c>
      <c r="F4013">
        <f t="shared" si="1305"/>
        <v>1</v>
      </c>
      <c r="G4013">
        <f t="shared" si="1306"/>
        <v>0</v>
      </c>
      <c r="H4013" s="4">
        <v>1.3571428571428599</v>
      </c>
      <c r="I4013" s="4">
        <v>3.4</v>
      </c>
      <c r="L4013" s="18">
        <f t="shared" si="1307"/>
        <v>70</v>
      </c>
      <c r="M4013" s="18">
        <f t="shared" si="1308"/>
        <v>25</v>
      </c>
      <c r="N4013" s="18" t="e">
        <f t="shared" si="1309"/>
        <v>#DIV/0!</v>
      </c>
      <c r="O4013" s="18" t="e">
        <f t="shared" si="1310"/>
        <v>#DIV/0!</v>
      </c>
      <c r="P4013" s="4">
        <f t="shared" si="1311"/>
        <v>200809</v>
      </c>
      <c r="Q4013" s="23">
        <f t="shared" si="1312"/>
        <v>1.3571428571428599</v>
      </c>
      <c r="R4013" s="23">
        <f t="shared" si="1313"/>
        <v>-3.216666666666645</v>
      </c>
      <c r="S4013" s="22">
        <f t="shared" si="1314"/>
        <v>-1.8595238095237852</v>
      </c>
      <c r="T4013" s="5">
        <f t="shared" si="1315"/>
        <v>2.5052631578947318</v>
      </c>
      <c r="W4013" s="5">
        <f t="shared" si="1316"/>
        <v>0.35714285714285987</v>
      </c>
      <c r="X4013" s="4">
        <f t="shared" si="1317"/>
        <v>-1</v>
      </c>
      <c r="AE4013" s="4" t="e">
        <f t="shared" si="1318"/>
        <v>#DIV/0!</v>
      </c>
    </row>
    <row r="4014" spans="1:31" x14ac:dyDescent="0.25">
      <c r="A4014" s="9">
        <v>39705</v>
      </c>
      <c r="B4014" s="1" t="s">
        <v>48</v>
      </c>
      <c r="C4014" s="1" t="s">
        <v>42</v>
      </c>
      <c r="D4014" s="1">
        <v>29</v>
      </c>
      <c r="E4014" s="1">
        <v>24</v>
      </c>
      <c r="F4014">
        <f t="shared" si="1305"/>
        <v>1</v>
      </c>
      <c r="G4014">
        <f t="shared" si="1306"/>
        <v>0</v>
      </c>
      <c r="H4014" s="4">
        <v>1.8333333333333299</v>
      </c>
      <c r="I4014" s="4">
        <v>2</v>
      </c>
      <c r="L4014" s="18">
        <f t="shared" si="1307"/>
        <v>50</v>
      </c>
      <c r="M4014" s="18">
        <f t="shared" si="1308"/>
        <v>50</v>
      </c>
      <c r="N4014" s="18" t="e">
        <f t="shared" si="1309"/>
        <v>#DIV/0!</v>
      </c>
      <c r="O4014" s="18" t="e">
        <f t="shared" si="1310"/>
        <v>#DIV/0!</v>
      </c>
      <c r="P4014" s="4">
        <f t="shared" si="1311"/>
        <v>200809</v>
      </c>
      <c r="Q4014" s="23">
        <f t="shared" si="1312"/>
        <v>1.8333333333333299</v>
      </c>
      <c r="R4014" s="23">
        <f t="shared" si="1313"/>
        <v>-2.2000000000000046</v>
      </c>
      <c r="S4014" s="22">
        <f t="shared" si="1314"/>
        <v>-0.36666666666667469</v>
      </c>
      <c r="T4014" s="5">
        <f t="shared" si="1315"/>
        <v>1.0909090909090928</v>
      </c>
      <c r="W4014" s="5">
        <f t="shared" si="1316"/>
        <v>0.83333333333332993</v>
      </c>
      <c r="X4014" s="4">
        <f t="shared" si="1317"/>
        <v>-1</v>
      </c>
      <c r="AE4014" s="4" t="e">
        <f t="shared" si="1318"/>
        <v>#DIV/0!</v>
      </c>
    </row>
    <row r="4015" spans="1:31" x14ac:dyDescent="0.25">
      <c r="A4015" s="9">
        <v>39705</v>
      </c>
      <c r="B4015" s="1" t="s">
        <v>39</v>
      </c>
      <c r="C4015" s="1" t="s">
        <v>41</v>
      </c>
      <c r="D4015" s="1">
        <v>24</v>
      </c>
      <c r="E4015" s="1">
        <v>9</v>
      </c>
      <c r="F4015">
        <f t="shared" si="1305"/>
        <v>1</v>
      </c>
      <c r="G4015">
        <f t="shared" si="1306"/>
        <v>0</v>
      </c>
      <c r="H4015" s="4">
        <v>1.32258064516129</v>
      </c>
      <c r="I4015" s="4">
        <v>3.5</v>
      </c>
      <c r="L4015" s="18">
        <f t="shared" si="1307"/>
        <v>70</v>
      </c>
      <c r="M4015" s="18">
        <f t="shared" si="1308"/>
        <v>25</v>
      </c>
      <c r="N4015" s="18" t="e">
        <f t="shared" si="1309"/>
        <v>#DIV/0!</v>
      </c>
      <c r="O4015" s="18" t="e">
        <f t="shared" si="1310"/>
        <v>#DIV/0!</v>
      </c>
      <c r="P4015" s="4">
        <f t="shared" si="1311"/>
        <v>200809</v>
      </c>
      <c r="Q4015" s="23">
        <f t="shared" si="1312"/>
        <v>1.32258064516129</v>
      </c>
      <c r="R4015" s="23">
        <f t="shared" si="1313"/>
        <v>-3.5000000000000027</v>
      </c>
      <c r="S4015" s="22">
        <f t="shared" si="1314"/>
        <v>-2.1774193548387126</v>
      </c>
      <c r="T4015" s="5">
        <f t="shared" si="1315"/>
        <v>2.6463414634146347</v>
      </c>
      <c r="W4015" s="5">
        <f t="shared" si="1316"/>
        <v>0.32258064516129004</v>
      </c>
      <c r="X4015" s="4">
        <f t="shared" si="1317"/>
        <v>-1</v>
      </c>
      <c r="AE4015" s="4" t="e">
        <f t="shared" si="1318"/>
        <v>#DIV/0!</v>
      </c>
    </row>
    <row r="4016" spans="1:31" x14ac:dyDescent="0.25">
      <c r="A4016" s="9">
        <v>39705</v>
      </c>
      <c r="B4016" s="1" t="s">
        <v>59</v>
      </c>
      <c r="C4016" s="1" t="s">
        <v>34</v>
      </c>
      <c r="D4016" s="1">
        <v>13</v>
      </c>
      <c r="E4016" s="1">
        <v>41</v>
      </c>
      <c r="F4016">
        <f t="shared" si="1305"/>
        <v>0</v>
      </c>
      <c r="G4016">
        <f t="shared" si="1306"/>
        <v>1</v>
      </c>
      <c r="H4016" s="4">
        <v>4.5</v>
      </c>
      <c r="I4016" s="4">
        <v>1.2222222222222201</v>
      </c>
      <c r="L4016" s="18">
        <f t="shared" si="1307"/>
        <v>20</v>
      </c>
      <c r="M4016" s="18">
        <f t="shared" si="1308"/>
        <v>80</v>
      </c>
      <c r="N4016" s="18" t="e">
        <f t="shared" si="1309"/>
        <v>#DIV/0!</v>
      </c>
      <c r="O4016" s="18" t="e">
        <f t="shared" si="1310"/>
        <v>#DIV/0!</v>
      </c>
      <c r="P4016" s="4">
        <f t="shared" si="1311"/>
        <v>200809</v>
      </c>
      <c r="Q4016" s="23">
        <f t="shared" si="1312"/>
        <v>3.6818181818181883</v>
      </c>
      <c r="R4016" s="23">
        <f t="shared" si="1313"/>
        <v>-4.7857142857143282</v>
      </c>
      <c r="S4016" s="22">
        <f t="shared" si="1314"/>
        <v>-1.1038961038961399</v>
      </c>
      <c r="T4016" s="5">
        <f t="shared" si="1315"/>
        <v>0.27160493827160448</v>
      </c>
      <c r="W4016" s="5">
        <f t="shared" si="1316"/>
        <v>-1</v>
      </c>
      <c r="X4016" s="4">
        <f t="shared" si="1317"/>
        <v>-1</v>
      </c>
      <c r="AE4016" s="4" t="e">
        <f t="shared" si="1318"/>
        <v>#DIV/0!</v>
      </c>
    </row>
    <row r="4017" spans="1:31" x14ac:dyDescent="0.25">
      <c r="A4017" s="9">
        <v>39705</v>
      </c>
      <c r="B4017" s="1" t="s">
        <v>61</v>
      </c>
      <c r="C4017" s="1" t="s">
        <v>38</v>
      </c>
      <c r="D4017" s="1">
        <v>30</v>
      </c>
      <c r="E4017" s="1">
        <v>33</v>
      </c>
      <c r="F4017">
        <f t="shared" si="1305"/>
        <v>0</v>
      </c>
      <c r="G4017">
        <f t="shared" si="1306"/>
        <v>1</v>
      </c>
      <c r="H4017" s="4">
        <v>1.3508771929824599</v>
      </c>
      <c r="I4017" s="4">
        <v>3.4</v>
      </c>
      <c r="L4017" s="18">
        <f t="shared" si="1307"/>
        <v>70</v>
      </c>
      <c r="M4017" s="18">
        <f t="shared" si="1308"/>
        <v>25</v>
      </c>
      <c r="N4017" s="18" t="e">
        <f t="shared" si="1309"/>
        <v>#DIV/0!</v>
      </c>
      <c r="O4017" s="18" t="e">
        <f t="shared" si="1310"/>
        <v>#DIV/0!</v>
      </c>
      <c r="P4017" s="4">
        <f t="shared" si="1311"/>
        <v>200809</v>
      </c>
      <c r="Q4017" s="23">
        <f t="shared" si="1312"/>
        <v>0.3973168214654294</v>
      </c>
      <c r="R4017" s="23">
        <f t="shared" si="1313"/>
        <v>-3.266666666666636</v>
      </c>
      <c r="S4017" s="22">
        <f t="shared" si="1314"/>
        <v>-2.8693498452012065</v>
      </c>
      <c r="T4017" s="5">
        <f t="shared" si="1315"/>
        <v>2.5168831168831098</v>
      </c>
      <c r="W4017" s="5">
        <f t="shared" si="1316"/>
        <v>-1</v>
      </c>
      <c r="X4017" s="4">
        <f t="shared" si="1317"/>
        <v>-1</v>
      </c>
      <c r="AE4017" s="4" t="e">
        <f t="shared" si="1318"/>
        <v>#DIV/0!</v>
      </c>
    </row>
    <row r="4018" spans="1:31" x14ac:dyDescent="0.25">
      <c r="A4018" s="9">
        <v>39705</v>
      </c>
      <c r="B4018" s="1" t="s">
        <v>53</v>
      </c>
      <c r="C4018" s="1" t="s">
        <v>52</v>
      </c>
      <c r="D4018" s="1">
        <v>10</v>
      </c>
      <c r="E4018" s="1">
        <v>19</v>
      </c>
      <c r="F4018">
        <f t="shared" si="1305"/>
        <v>0</v>
      </c>
      <c r="G4018">
        <f t="shared" si="1306"/>
        <v>1</v>
      </c>
      <c r="H4018" s="4">
        <v>2</v>
      </c>
      <c r="I4018" s="4">
        <v>1.8333333333333299</v>
      </c>
      <c r="L4018" s="18">
        <f t="shared" si="1307"/>
        <v>50</v>
      </c>
      <c r="M4018" s="18">
        <f t="shared" si="1308"/>
        <v>50</v>
      </c>
      <c r="N4018" s="18" t="e">
        <f t="shared" si="1309"/>
        <v>#DIV/0!</v>
      </c>
      <c r="O4018" s="18" t="e">
        <f t="shared" si="1310"/>
        <v>#DIV/0!</v>
      </c>
      <c r="P4018" s="4">
        <f t="shared" si="1311"/>
        <v>200809</v>
      </c>
      <c r="Q4018" s="23">
        <f t="shared" si="1312"/>
        <v>1.0909090909090928</v>
      </c>
      <c r="R4018" s="23">
        <f t="shared" si="1313"/>
        <v>-2.2000000000000046</v>
      </c>
      <c r="S4018" s="22">
        <f t="shared" si="1314"/>
        <v>-1.1090909090909118</v>
      </c>
      <c r="T4018" s="5">
        <f t="shared" si="1315"/>
        <v>0.91666666666666496</v>
      </c>
      <c r="W4018" s="5">
        <f t="shared" si="1316"/>
        <v>-1</v>
      </c>
      <c r="X4018" s="4">
        <f t="shared" si="1317"/>
        <v>-1</v>
      </c>
      <c r="AE4018" s="4" t="e">
        <f t="shared" si="1318"/>
        <v>#DIV/0!</v>
      </c>
    </row>
    <row r="4019" spans="1:31" x14ac:dyDescent="0.25">
      <c r="A4019" s="9">
        <v>39705</v>
      </c>
      <c r="B4019" s="1" t="s">
        <v>60</v>
      </c>
      <c r="C4019" s="1" t="s">
        <v>36</v>
      </c>
      <c r="D4019" s="1">
        <v>15</v>
      </c>
      <c r="E4019" s="1">
        <v>18</v>
      </c>
      <c r="F4019">
        <f t="shared" si="1305"/>
        <v>0</v>
      </c>
      <c r="G4019">
        <f t="shared" si="1306"/>
        <v>1</v>
      </c>
      <c r="H4019" s="4">
        <v>2.0499999999999998</v>
      </c>
      <c r="I4019" s="4">
        <v>1.8</v>
      </c>
      <c r="L4019" s="18">
        <f t="shared" si="1307"/>
        <v>40</v>
      </c>
      <c r="M4019" s="18">
        <f t="shared" si="1308"/>
        <v>55</v>
      </c>
      <c r="N4019" s="18" t="e">
        <f t="shared" si="1309"/>
        <v>#DIV/0!</v>
      </c>
      <c r="O4019" s="18" t="e">
        <f t="shared" si="1310"/>
        <v>#DIV/0!</v>
      </c>
      <c r="P4019" s="4">
        <f t="shared" si="1311"/>
        <v>200809</v>
      </c>
      <c r="Q4019" s="23">
        <f t="shared" si="1312"/>
        <v>1.1388888888888888</v>
      </c>
      <c r="R4019" s="23">
        <f t="shared" si="1313"/>
        <v>-2.2023809523809526</v>
      </c>
      <c r="S4019" s="22">
        <f t="shared" si="1314"/>
        <v>-1.0634920634920637</v>
      </c>
      <c r="T4019" s="5">
        <f t="shared" si="1315"/>
        <v>0.87804878048780499</v>
      </c>
      <c r="W4019" s="5">
        <f t="shared" si="1316"/>
        <v>-1</v>
      </c>
      <c r="X4019" s="4">
        <f t="shared" si="1317"/>
        <v>-1</v>
      </c>
      <c r="AE4019" s="4" t="e">
        <f t="shared" si="1318"/>
        <v>#DIV/0!</v>
      </c>
    </row>
    <row r="4020" spans="1:31" x14ac:dyDescent="0.25">
      <c r="A4020" s="9">
        <v>39705</v>
      </c>
      <c r="B4020" s="1" t="s">
        <v>49</v>
      </c>
      <c r="C4020" s="1" t="s">
        <v>54</v>
      </c>
      <c r="D4020" s="1">
        <v>8</v>
      </c>
      <c r="E4020" s="1">
        <v>23</v>
      </c>
      <c r="F4020">
        <f t="shared" si="1305"/>
        <v>0</v>
      </c>
      <c r="G4020">
        <f t="shared" si="1306"/>
        <v>1</v>
      </c>
      <c r="H4020" s="4">
        <v>1.55555555555556</v>
      </c>
      <c r="I4020" s="4">
        <v>2.6</v>
      </c>
      <c r="L4020" s="18">
        <f t="shared" si="1307"/>
        <v>60</v>
      </c>
      <c r="M4020" s="18">
        <f t="shared" si="1308"/>
        <v>35</v>
      </c>
      <c r="N4020" s="18" t="e">
        <f t="shared" si="1309"/>
        <v>#DIV/0!</v>
      </c>
      <c r="O4020" s="18" t="e">
        <f t="shared" si="1310"/>
        <v>#DIV/0!</v>
      </c>
      <c r="P4020" s="4">
        <f t="shared" si="1311"/>
        <v>200809</v>
      </c>
      <c r="Q4020" s="23">
        <f t="shared" si="1312"/>
        <v>0.59829059829059994</v>
      </c>
      <c r="R4020" s="23">
        <f t="shared" si="1313"/>
        <v>-2.4249999999999856</v>
      </c>
      <c r="S4020" s="22">
        <f t="shared" si="1314"/>
        <v>-1.8267094017093857</v>
      </c>
      <c r="T4020" s="5">
        <f t="shared" si="1315"/>
        <v>1.6714285714285666</v>
      </c>
      <c r="W4020" s="5">
        <f t="shared" si="1316"/>
        <v>-1</v>
      </c>
      <c r="X4020" s="4">
        <f t="shared" si="1317"/>
        <v>-1</v>
      </c>
      <c r="AE4020" s="4" t="e">
        <f t="shared" si="1318"/>
        <v>#DIV/0!</v>
      </c>
    </row>
    <row r="4021" spans="1:31" x14ac:dyDescent="0.25">
      <c r="A4021" s="9">
        <v>39705</v>
      </c>
      <c r="B4021" s="1" t="s">
        <v>56</v>
      </c>
      <c r="C4021" s="1" t="s">
        <v>46</v>
      </c>
      <c r="D4021" s="1">
        <v>16</v>
      </c>
      <c r="E4021" s="1">
        <v>20</v>
      </c>
      <c r="F4021">
        <f t="shared" si="1305"/>
        <v>0</v>
      </c>
      <c r="G4021">
        <f t="shared" si="1306"/>
        <v>1</v>
      </c>
      <c r="H4021" s="4">
        <v>1.5</v>
      </c>
      <c r="I4021" s="4">
        <v>2.7</v>
      </c>
      <c r="L4021" s="18">
        <f t="shared" si="1307"/>
        <v>60</v>
      </c>
      <c r="M4021" s="18">
        <f t="shared" si="1308"/>
        <v>35</v>
      </c>
      <c r="N4021" s="18" t="e">
        <f t="shared" si="1309"/>
        <v>#DIV/0!</v>
      </c>
      <c r="O4021" s="18" t="e">
        <f t="shared" si="1310"/>
        <v>#DIV/0!</v>
      </c>
      <c r="P4021" s="4">
        <f t="shared" si="1311"/>
        <v>200809</v>
      </c>
      <c r="Q4021" s="23">
        <f t="shared" si="1312"/>
        <v>0.55555555555555547</v>
      </c>
      <c r="R4021" s="23">
        <f t="shared" si="1313"/>
        <v>-2.5882352941176467</v>
      </c>
      <c r="S4021" s="22">
        <f t="shared" si="1314"/>
        <v>-2.0326797385620914</v>
      </c>
      <c r="T4021" s="5">
        <f t="shared" si="1315"/>
        <v>1.8</v>
      </c>
      <c r="W4021" s="5">
        <f t="shared" si="1316"/>
        <v>-1</v>
      </c>
      <c r="X4021" s="4">
        <f t="shared" si="1317"/>
        <v>-1</v>
      </c>
      <c r="AE4021" s="4" t="e">
        <f t="shared" si="1318"/>
        <v>#DIV/0!</v>
      </c>
    </row>
    <row r="4022" spans="1:31" x14ac:dyDescent="0.25">
      <c r="A4022" s="9">
        <v>39705</v>
      </c>
      <c r="B4022" s="1" t="s">
        <v>33</v>
      </c>
      <c r="C4022" s="1" t="s">
        <v>62</v>
      </c>
      <c r="D4022" s="1">
        <v>25</v>
      </c>
      <c r="E4022" s="1">
        <v>48</v>
      </c>
      <c r="F4022">
        <f t="shared" si="1305"/>
        <v>0</v>
      </c>
      <c r="G4022">
        <f t="shared" si="1306"/>
        <v>1</v>
      </c>
      <c r="H4022" s="4">
        <v>2.4</v>
      </c>
      <c r="I4022" s="4">
        <v>1.625</v>
      </c>
      <c r="L4022" s="18">
        <f t="shared" si="1307"/>
        <v>40</v>
      </c>
      <c r="M4022" s="18">
        <f t="shared" si="1308"/>
        <v>60</v>
      </c>
      <c r="N4022" s="18" t="e">
        <f t="shared" si="1309"/>
        <v>#DIV/0!</v>
      </c>
      <c r="O4022" s="18" t="e">
        <f t="shared" si="1310"/>
        <v>#DIV/0!</v>
      </c>
      <c r="P4022" s="4">
        <f t="shared" si="1311"/>
        <v>200809</v>
      </c>
      <c r="Q4022" s="23">
        <f t="shared" si="1312"/>
        <v>1.4769230769230768</v>
      </c>
      <c r="R4022" s="23">
        <f t="shared" si="1313"/>
        <v>-2.3142857142857145</v>
      </c>
      <c r="S4022" s="22">
        <f t="shared" si="1314"/>
        <v>-0.83736263736263772</v>
      </c>
      <c r="T4022" s="5">
        <f t="shared" si="1315"/>
        <v>0.67708333333333337</v>
      </c>
      <c r="W4022" s="5">
        <f t="shared" si="1316"/>
        <v>-1</v>
      </c>
      <c r="X4022" s="4">
        <f t="shared" si="1317"/>
        <v>-1</v>
      </c>
      <c r="AE4022" s="4" t="e">
        <f t="shared" si="1318"/>
        <v>#DIV/0!</v>
      </c>
    </row>
    <row r="4023" spans="1:31" x14ac:dyDescent="0.25">
      <c r="A4023" s="9">
        <v>39705</v>
      </c>
      <c r="B4023" s="1" t="s">
        <v>35</v>
      </c>
      <c r="C4023" s="1" t="s">
        <v>64</v>
      </c>
      <c r="D4023" s="1">
        <v>39</v>
      </c>
      <c r="E4023" s="1">
        <v>38</v>
      </c>
      <c r="F4023">
        <f t="shared" si="1305"/>
        <v>1</v>
      </c>
      <c r="G4023">
        <f t="shared" si="1306"/>
        <v>0</v>
      </c>
      <c r="H4023" s="4">
        <v>1.8333333333333299</v>
      </c>
      <c r="I4023" s="4">
        <v>2</v>
      </c>
      <c r="L4023" s="18">
        <f t="shared" si="1307"/>
        <v>50</v>
      </c>
      <c r="M4023" s="18">
        <f t="shared" si="1308"/>
        <v>50</v>
      </c>
      <c r="N4023" s="18" t="e">
        <f t="shared" si="1309"/>
        <v>#DIV/0!</v>
      </c>
      <c r="O4023" s="18" t="e">
        <f t="shared" si="1310"/>
        <v>#DIV/0!</v>
      </c>
      <c r="P4023" s="4">
        <f t="shared" si="1311"/>
        <v>200809</v>
      </c>
      <c r="Q4023" s="23">
        <f t="shared" si="1312"/>
        <v>1.8333333333333299</v>
      </c>
      <c r="R4023" s="23">
        <f t="shared" si="1313"/>
        <v>-2.2000000000000046</v>
      </c>
      <c r="S4023" s="22">
        <f t="shared" si="1314"/>
        <v>-0.36666666666667469</v>
      </c>
      <c r="T4023" s="5">
        <f t="shared" si="1315"/>
        <v>1.0909090909090928</v>
      </c>
      <c r="W4023" s="5">
        <f t="shared" si="1316"/>
        <v>0.83333333333332993</v>
      </c>
      <c r="X4023" s="4">
        <f t="shared" si="1317"/>
        <v>-1</v>
      </c>
      <c r="AE4023" s="4" t="e">
        <f t="shared" si="1318"/>
        <v>#DIV/0!</v>
      </c>
    </row>
    <row r="4024" spans="1:31" x14ac:dyDescent="0.25">
      <c r="A4024" s="9">
        <v>39705</v>
      </c>
      <c r="B4024" s="1" t="s">
        <v>58</v>
      </c>
      <c r="C4024" s="1" t="s">
        <v>57</v>
      </c>
      <c r="D4024" s="1">
        <v>6</v>
      </c>
      <c r="E4024" s="1">
        <v>10</v>
      </c>
      <c r="F4024">
        <f t="shared" si="1305"/>
        <v>0</v>
      </c>
      <c r="G4024">
        <f t="shared" si="1306"/>
        <v>1</v>
      </c>
      <c r="H4024" s="4">
        <v>3.45</v>
      </c>
      <c r="I4024" s="4">
        <v>1.3448275862068999</v>
      </c>
      <c r="L4024" s="18">
        <f t="shared" si="1307"/>
        <v>20</v>
      </c>
      <c r="M4024" s="18">
        <f t="shared" si="1308"/>
        <v>70</v>
      </c>
      <c r="N4024" s="18" t="e">
        <f t="shared" si="1309"/>
        <v>#DIV/0!</v>
      </c>
      <c r="O4024" s="18" t="e">
        <f t="shared" si="1310"/>
        <v>#DIV/0!</v>
      </c>
      <c r="P4024" s="4">
        <f t="shared" si="1311"/>
        <v>200809</v>
      </c>
      <c r="Q4024" s="23">
        <f t="shared" si="1312"/>
        <v>2.5653846153846089</v>
      </c>
      <c r="R4024" s="23">
        <f t="shared" si="1313"/>
        <v>-3.3081632653060944</v>
      </c>
      <c r="S4024" s="22">
        <f t="shared" si="1314"/>
        <v>-0.74277864992148546</v>
      </c>
      <c r="T4024" s="5">
        <f t="shared" si="1315"/>
        <v>0.38980509745127534</v>
      </c>
      <c r="W4024" s="5">
        <f t="shared" si="1316"/>
        <v>-1</v>
      </c>
      <c r="X4024" s="4">
        <f t="shared" si="1317"/>
        <v>-1</v>
      </c>
      <c r="AE4024" s="4" t="e">
        <f t="shared" si="1318"/>
        <v>#DIV/0!</v>
      </c>
    </row>
    <row r="4025" spans="1:31" x14ac:dyDescent="0.25">
      <c r="A4025" s="9">
        <v>39705</v>
      </c>
      <c r="B4025" s="1" t="s">
        <v>44</v>
      </c>
      <c r="C4025" s="1" t="s">
        <v>50</v>
      </c>
      <c r="D4025" s="1">
        <v>7</v>
      </c>
      <c r="E4025" s="1">
        <v>24</v>
      </c>
      <c r="F4025">
        <f t="shared" si="1305"/>
        <v>0</v>
      </c>
      <c r="G4025">
        <f t="shared" si="1306"/>
        <v>1</v>
      </c>
      <c r="H4025" s="4">
        <v>1.8333333333333299</v>
      </c>
      <c r="I4025" s="4">
        <v>2</v>
      </c>
      <c r="L4025" s="18">
        <f t="shared" si="1307"/>
        <v>50</v>
      </c>
      <c r="M4025" s="18">
        <f t="shared" si="1308"/>
        <v>50</v>
      </c>
      <c r="N4025" s="18" t="e">
        <f t="shared" si="1309"/>
        <v>#DIV/0!</v>
      </c>
      <c r="O4025" s="18" t="e">
        <f t="shared" si="1310"/>
        <v>#DIV/0!</v>
      </c>
      <c r="P4025" s="4">
        <f t="shared" si="1311"/>
        <v>200809</v>
      </c>
      <c r="Q4025" s="23">
        <f t="shared" si="1312"/>
        <v>0.91666666666666496</v>
      </c>
      <c r="R4025" s="23">
        <f t="shared" si="1313"/>
        <v>-2.2000000000000046</v>
      </c>
      <c r="S4025" s="22">
        <f t="shared" si="1314"/>
        <v>-1.2833333333333397</v>
      </c>
      <c r="T4025" s="5">
        <f t="shared" si="1315"/>
        <v>1.0909090909090928</v>
      </c>
      <c r="W4025" s="5">
        <f t="shared" si="1316"/>
        <v>-1</v>
      </c>
      <c r="X4025" s="4">
        <f t="shared" si="1317"/>
        <v>-1</v>
      </c>
      <c r="AE4025" s="4" t="e">
        <f t="shared" si="1318"/>
        <v>#DIV/0!</v>
      </c>
    </row>
    <row r="4026" spans="1:31" x14ac:dyDescent="0.25">
      <c r="A4026" s="9">
        <v>39705</v>
      </c>
      <c r="B4026" s="1" t="s">
        <v>40</v>
      </c>
      <c r="C4026" s="1" t="s">
        <v>45</v>
      </c>
      <c r="D4026" s="1">
        <v>20</v>
      </c>
      <c r="E4026" s="1">
        <v>17</v>
      </c>
      <c r="F4026">
        <f t="shared" si="1305"/>
        <v>1</v>
      </c>
      <c r="G4026">
        <f t="shared" si="1306"/>
        <v>0</v>
      </c>
      <c r="H4026" s="4">
        <v>1.5714285714285698</v>
      </c>
      <c r="I4026" s="4">
        <v>2.5499999999999998</v>
      </c>
      <c r="L4026" s="18">
        <f t="shared" si="1307"/>
        <v>60</v>
      </c>
      <c r="M4026" s="18">
        <f t="shared" si="1308"/>
        <v>35</v>
      </c>
      <c r="N4026" s="18" t="e">
        <f t="shared" si="1309"/>
        <v>#DIV/0!</v>
      </c>
      <c r="O4026" s="18" t="e">
        <f t="shared" si="1310"/>
        <v>#DIV/0!</v>
      </c>
      <c r="P4026" s="4">
        <f t="shared" si="1311"/>
        <v>200809</v>
      </c>
      <c r="Q4026" s="23">
        <f t="shared" si="1312"/>
        <v>1.5714285714285698</v>
      </c>
      <c r="R4026" s="23">
        <f t="shared" si="1313"/>
        <v>-2.3951612903225854</v>
      </c>
      <c r="S4026" s="22">
        <f t="shared" si="1314"/>
        <v>-0.82373271889401556</v>
      </c>
      <c r="T4026" s="5">
        <f t="shared" si="1315"/>
        <v>1.6227272727272744</v>
      </c>
      <c r="W4026" s="5">
        <f t="shared" si="1316"/>
        <v>0.57142857142856984</v>
      </c>
      <c r="X4026" s="4">
        <f t="shared" si="1317"/>
        <v>-1</v>
      </c>
      <c r="AE4026" s="4" t="e">
        <f t="shared" si="1318"/>
        <v>#DIV/0!</v>
      </c>
    </row>
    <row r="4027" spans="1:31" x14ac:dyDescent="0.25">
      <c r="A4027" s="9">
        <v>39705</v>
      </c>
      <c r="B4027" s="1" t="s">
        <v>63</v>
      </c>
      <c r="C4027" s="1" t="s">
        <v>51</v>
      </c>
      <c r="D4027" s="1">
        <v>31</v>
      </c>
      <c r="E4027" s="1">
        <v>10</v>
      </c>
      <c r="F4027">
        <f t="shared" si="1305"/>
        <v>1</v>
      </c>
      <c r="G4027">
        <f t="shared" si="1306"/>
        <v>0</v>
      </c>
      <c r="H4027" s="4">
        <v>1.3571428571428599</v>
      </c>
      <c r="I4027" s="4">
        <v>3.4</v>
      </c>
      <c r="L4027" s="18">
        <f t="shared" si="1307"/>
        <v>70</v>
      </c>
      <c r="M4027" s="18">
        <f t="shared" si="1308"/>
        <v>25</v>
      </c>
      <c r="N4027" s="18" t="e">
        <f t="shared" si="1309"/>
        <v>#DIV/0!</v>
      </c>
      <c r="O4027" s="18" t="e">
        <f t="shared" si="1310"/>
        <v>#DIV/0!</v>
      </c>
      <c r="P4027" s="4">
        <f t="shared" si="1311"/>
        <v>200809</v>
      </c>
      <c r="Q4027" s="23">
        <f t="shared" si="1312"/>
        <v>1.3571428571428599</v>
      </c>
      <c r="R4027" s="23">
        <f t="shared" si="1313"/>
        <v>-3.216666666666645</v>
      </c>
      <c r="S4027" s="22">
        <f t="shared" si="1314"/>
        <v>-1.8595238095237852</v>
      </c>
      <c r="T4027" s="5">
        <f t="shared" si="1315"/>
        <v>2.5052631578947318</v>
      </c>
      <c r="W4027" s="5">
        <f t="shared" si="1316"/>
        <v>0.35714285714285987</v>
      </c>
      <c r="X4027" s="4">
        <f t="shared" si="1317"/>
        <v>-1</v>
      </c>
      <c r="AE4027" s="4" t="e">
        <f t="shared" si="1318"/>
        <v>#DIV/0!</v>
      </c>
    </row>
    <row r="4028" spans="1:31" x14ac:dyDescent="0.25">
      <c r="A4028" s="9">
        <v>39699</v>
      </c>
      <c r="B4028" s="1" t="s">
        <v>54</v>
      </c>
      <c r="C4028" s="1" t="s">
        <v>35</v>
      </c>
      <c r="D4028" s="1">
        <v>14</v>
      </c>
      <c r="E4028" s="1">
        <v>41</v>
      </c>
      <c r="F4028">
        <f t="shared" si="1305"/>
        <v>0</v>
      </c>
      <c r="G4028">
        <f t="shared" si="1306"/>
        <v>1</v>
      </c>
      <c r="H4028" s="4">
        <v>2.2999999999999998</v>
      </c>
      <c r="I4028" s="4">
        <v>1.6666666666666701</v>
      </c>
      <c r="L4028" s="18">
        <f t="shared" si="1307"/>
        <v>40</v>
      </c>
      <c r="M4028" s="18">
        <f t="shared" si="1308"/>
        <v>60</v>
      </c>
      <c r="N4028" s="18" t="e">
        <f t="shared" si="1309"/>
        <v>#DIV/0!</v>
      </c>
      <c r="O4028" s="18" t="e">
        <f t="shared" si="1310"/>
        <v>#DIV/0!</v>
      </c>
      <c r="P4028" s="4">
        <f t="shared" si="1311"/>
        <v>200809</v>
      </c>
      <c r="Q4028" s="23">
        <f t="shared" si="1312"/>
        <v>1.379999999999997</v>
      </c>
      <c r="R4028" s="23">
        <f t="shared" si="1313"/>
        <v>-2.2692307692307621</v>
      </c>
      <c r="S4028" s="22">
        <f t="shared" si="1314"/>
        <v>-0.88923076923076505</v>
      </c>
      <c r="T4028" s="5">
        <f t="shared" si="1315"/>
        <v>0.72463768115942184</v>
      </c>
      <c r="W4028" s="5">
        <f t="shared" si="1316"/>
        <v>-1</v>
      </c>
      <c r="X4028" s="4">
        <f t="shared" si="1317"/>
        <v>-1</v>
      </c>
      <c r="AE4028" s="4" t="e">
        <f t="shared" si="1318"/>
        <v>#DIV/0!</v>
      </c>
    </row>
    <row r="4029" spans="1:31" x14ac:dyDescent="0.25">
      <c r="A4029" s="9">
        <v>39699</v>
      </c>
      <c r="B4029" s="1" t="s">
        <v>62</v>
      </c>
      <c r="C4029" s="1" t="s">
        <v>60</v>
      </c>
      <c r="D4029" s="1">
        <v>24</v>
      </c>
      <c r="E4029" s="1">
        <v>19</v>
      </c>
      <c r="F4029">
        <f t="shared" si="1305"/>
        <v>1</v>
      </c>
      <c r="G4029">
        <f t="shared" si="1306"/>
        <v>0</v>
      </c>
      <c r="H4029" s="4">
        <v>1.74074074074074</v>
      </c>
      <c r="I4029" s="4">
        <v>2.15</v>
      </c>
      <c r="L4029" s="18">
        <f t="shared" si="1307"/>
        <v>50</v>
      </c>
      <c r="M4029" s="18">
        <f t="shared" si="1308"/>
        <v>45</v>
      </c>
      <c r="N4029" s="18" t="e">
        <f t="shared" si="1309"/>
        <v>#DIV/0!</v>
      </c>
      <c r="O4029" s="18" t="e">
        <f t="shared" si="1310"/>
        <v>#DIV/0!</v>
      </c>
      <c r="P4029" s="4">
        <f t="shared" si="1311"/>
        <v>200809</v>
      </c>
      <c r="Q4029" s="23">
        <f t="shared" si="1312"/>
        <v>1.74074074074074</v>
      </c>
      <c r="R4029" s="23">
        <f t="shared" si="1313"/>
        <v>-2.2195652173913056</v>
      </c>
      <c r="S4029" s="22">
        <f t="shared" si="1314"/>
        <v>-0.4788244766505656</v>
      </c>
      <c r="T4029" s="5">
        <f t="shared" si="1315"/>
        <v>1.2351063829787239</v>
      </c>
      <c r="W4029" s="5">
        <f t="shared" si="1316"/>
        <v>0.74074074074074003</v>
      </c>
      <c r="X4029" s="4">
        <f t="shared" si="1317"/>
        <v>-1</v>
      </c>
      <c r="AE4029" s="4" t="e">
        <f t="shared" si="1318"/>
        <v>#DIV/0!</v>
      </c>
    </row>
    <row r="4030" spans="1:31" x14ac:dyDescent="0.25">
      <c r="A4030" s="9">
        <v>39698</v>
      </c>
      <c r="B4030" s="1" t="s">
        <v>50</v>
      </c>
      <c r="C4030" s="1" t="s">
        <v>56</v>
      </c>
      <c r="D4030" s="1">
        <v>17</v>
      </c>
      <c r="E4030" s="1">
        <v>10</v>
      </c>
      <c r="F4030">
        <f t="shared" si="1305"/>
        <v>1</v>
      </c>
      <c r="G4030">
        <f t="shared" si="1306"/>
        <v>0</v>
      </c>
      <c r="H4030" s="4">
        <v>2.35</v>
      </c>
      <c r="I4030" s="4">
        <v>1.6451612903225801</v>
      </c>
      <c r="L4030" s="18">
        <f t="shared" si="1307"/>
        <v>40</v>
      </c>
      <c r="M4030" s="18">
        <f t="shared" si="1308"/>
        <v>60</v>
      </c>
      <c r="N4030" s="18" t="e">
        <f t="shared" si="1309"/>
        <v>#DIV/0!</v>
      </c>
      <c r="O4030" s="18" t="e">
        <f t="shared" si="1310"/>
        <v>#DIV/0!</v>
      </c>
      <c r="P4030" s="4">
        <f t="shared" si="1311"/>
        <v>200809</v>
      </c>
      <c r="Q4030" s="23">
        <f t="shared" si="1312"/>
        <v>2.35</v>
      </c>
      <c r="R4030" s="23">
        <f t="shared" si="1313"/>
        <v>-2.2907407407407421</v>
      </c>
      <c r="S4030" s="22">
        <f t="shared" si="1314"/>
        <v>5.9259259259258013E-2</v>
      </c>
      <c r="T4030" s="5">
        <f t="shared" si="1315"/>
        <v>0.70006863417982124</v>
      </c>
      <c r="W4030" s="5">
        <f t="shared" si="1316"/>
        <v>1.35</v>
      </c>
      <c r="X4030" s="4">
        <f t="shared" si="1317"/>
        <v>-1</v>
      </c>
      <c r="AE4030" s="4" t="e">
        <f t="shared" si="1318"/>
        <v>#DIV/0!</v>
      </c>
    </row>
    <row r="4031" spans="1:31" x14ac:dyDescent="0.25">
      <c r="A4031" s="9">
        <v>39698</v>
      </c>
      <c r="B4031" s="1" t="s">
        <v>38</v>
      </c>
      <c r="C4031" s="1" t="s">
        <v>63</v>
      </c>
      <c r="D4031" s="1">
        <v>13</v>
      </c>
      <c r="E4031" s="1">
        <v>23</v>
      </c>
      <c r="F4031">
        <f t="shared" si="1305"/>
        <v>0</v>
      </c>
      <c r="G4031">
        <f t="shared" si="1306"/>
        <v>1</v>
      </c>
      <c r="H4031" s="4">
        <v>2.15</v>
      </c>
      <c r="I4031" s="4">
        <v>1.74074074074074</v>
      </c>
      <c r="L4031" s="18">
        <f t="shared" si="1307"/>
        <v>40</v>
      </c>
      <c r="M4031" s="18">
        <f t="shared" si="1308"/>
        <v>55</v>
      </c>
      <c r="N4031" s="18" t="e">
        <f t="shared" si="1309"/>
        <v>#DIV/0!</v>
      </c>
      <c r="O4031" s="18" t="e">
        <f t="shared" si="1310"/>
        <v>#DIV/0!</v>
      </c>
      <c r="P4031" s="4">
        <f t="shared" si="1311"/>
        <v>200809</v>
      </c>
      <c r="Q4031" s="23">
        <f t="shared" si="1312"/>
        <v>1.2351063829787239</v>
      </c>
      <c r="R4031" s="23">
        <f t="shared" si="1313"/>
        <v>-2.2195652173913056</v>
      </c>
      <c r="S4031" s="22">
        <f t="shared" si="1314"/>
        <v>-0.98445883441258175</v>
      </c>
      <c r="T4031" s="5">
        <f t="shared" si="1315"/>
        <v>0.80964685615848375</v>
      </c>
      <c r="W4031" s="5">
        <f t="shared" si="1316"/>
        <v>-1</v>
      </c>
      <c r="X4031" s="4">
        <f t="shared" si="1317"/>
        <v>-1</v>
      </c>
      <c r="AE4031" s="4" t="e">
        <f t="shared" si="1318"/>
        <v>#DIV/0!</v>
      </c>
    </row>
    <row r="4032" spans="1:31" x14ac:dyDescent="0.25">
      <c r="A4032" s="9">
        <v>39698</v>
      </c>
      <c r="B4032" s="1" t="s">
        <v>64</v>
      </c>
      <c r="C4032" s="1" t="s">
        <v>40</v>
      </c>
      <c r="D4032" s="1">
        <v>24</v>
      </c>
      <c r="E4032" s="1">
        <v>26</v>
      </c>
      <c r="F4032">
        <f t="shared" si="1305"/>
        <v>0</v>
      </c>
      <c r="G4032">
        <f t="shared" si="1306"/>
        <v>1</v>
      </c>
      <c r="H4032" s="4">
        <v>1.2222222222222201</v>
      </c>
      <c r="I4032" s="4">
        <v>4.5</v>
      </c>
      <c r="L4032" s="18">
        <f t="shared" si="1307"/>
        <v>80</v>
      </c>
      <c r="M4032" s="18">
        <f t="shared" si="1308"/>
        <v>20</v>
      </c>
      <c r="N4032" s="18" t="e">
        <f t="shared" si="1309"/>
        <v>#DIV/0!</v>
      </c>
      <c r="O4032" s="18" t="e">
        <f t="shared" si="1310"/>
        <v>#DIV/0!</v>
      </c>
      <c r="P4032" s="4">
        <f t="shared" si="1311"/>
        <v>200809</v>
      </c>
      <c r="Q4032" s="23">
        <f t="shared" si="1312"/>
        <v>0.27160493827160448</v>
      </c>
      <c r="R4032" s="23">
        <f t="shared" si="1313"/>
        <v>-4.7857142857143282</v>
      </c>
      <c r="S4032" s="22">
        <f t="shared" si="1314"/>
        <v>-4.5141093474427239</v>
      </c>
      <c r="T4032" s="5">
        <f t="shared" si="1315"/>
        <v>3.6818181818181883</v>
      </c>
      <c r="W4032" s="5">
        <f t="shared" si="1316"/>
        <v>-1</v>
      </c>
      <c r="X4032" s="4">
        <f t="shared" si="1317"/>
        <v>-1</v>
      </c>
      <c r="AE4032" s="4" t="e">
        <f t="shared" si="1318"/>
        <v>#DIV/0!</v>
      </c>
    </row>
    <row r="4033" spans="1:31" x14ac:dyDescent="0.25">
      <c r="A4033" s="9">
        <v>39698</v>
      </c>
      <c r="B4033" s="1" t="s">
        <v>57</v>
      </c>
      <c r="C4033" s="1" t="s">
        <v>47</v>
      </c>
      <c r="D4033" s="1">
        <v>38</v>
      </c>
      <c r="E4033" s="1">
        <v>17</v>
      </c>
      <c r="F4033">
        <f t="shared" si="1305"/>
        <v>1</v>
      </c>
      <c r="G4033">
        <f t="shared" si="1306"/>
        <v>0</v>
      </c>
      <c r="H4033" s="4">
        <v>1.3333333333333299</v>
      </c>
      <c r="I4033" s="4">
        <v>3.5</v>
      </c>
      <c r="L4033" s="18">
        <f t="shared" si="1307"/>
        <v>70</v>
      </c>
      <c r="M4033" s="18">
        <f t="shared" si="1308"/>
        <v>25</v>
      </c>
      <c r="N4033" s="18" t="e">
        <f t="shared" si="1309"/>
        <v>#DIV/0!</v>
      </c>
      <c r="O4033" s="18" t="e">
        <f t="shared" si="1310"/>
        <v>#DIV/0!</v>
      </c>
      <c r="P4033" s="4">
        <f t="shared" si="1311"/>
        <v>200809</v>
      </c>
      <c r="Q4033" s="23">
        <f t="shared" si="1312"/>
        <v>1.3333333333333299</v>
      </c>
      <c r="R4033" s="23">
        <f t="shared" si="1313"/>
        <v>-3.4000000000000306</v>
      </c>
      <c r="S4033" s="22">
        <f t="shared" si="1314"/>
        <v>-2.0666666666667006</v>
      </c>
      <c r="T4033" s="5">
        <f t="shared" si="1315"/>
        <v>2.6250000000000067</v>
      </c>
      <c r="W4033" s="5">
        <f t="shared" si="1316"/>
        <v>0.33333333333332993</v>
      </c>
      <c r="X4033" s="4">
        <f t="shared" si="1317"/>
        <v>-1</v>
      </c>
      <c r="AE4033" s="4" t="e">
        <f t="shared" si="1318"/>
        <v>#DIV/0!</v>
      </c>
    </row>
    <row r="4034" spans="1:31" x14ac:dyDescent="0.25">
      <c r="A4034" s="9">
        <v>39698</v>
      </c>
      <c r="B4034" s="1" t="s">
        <v>55</v>
      </c>
      <c r="C4034" s="1" t="s">
        <v>59</v>
      </c>
      <c r="D4034" s="1">
        <v>38</v>
      </c>
      <c r="E4034" s="1">
        <v>3</v>
      </c>
      <c r="F4034">
        <f t="shared" si="1305"/>
        <v>1</v>
      </c>
      <c r="G4034">
        <f t="shared" si="1306"/>
        <v>0</v>
      </c>
      <c r="H4034" s="4">
        <v>1.23529411764706</v>
      </c>
      <c r="I4034" s="4">
        <v>4.25</v>
      </c>
      <c r="L4034" s="18">
        <f t="shared" si="1307"/>
        <v>80</v>
      </c>
      <c r="M4034" s="18">
        <f t="shared" si="1308"/>
        <v>20</v>
      </c>
      <c r="N4034" s="18" t="e">
        <f t="shared" si="1309"/>
        <v>#DIV/0!</v>
      </c>
      <c r="O4034" s="18" t="e">
        <f t="shared" si="1310"/>
        <v>#DIV/0!</v>
      </c>
      <c r="P4034" s="4">
        <f t="shared" si="1311"/>
        <v>200809</v>
      </c>
      <c r="Q4034" s="23">
        <f t="shared" si="1312"/>
        <v>1.23529411764706</v>
      </c>
      <c r="R4034" s="23">
        <f t="shared" si="1313"/>
        <v>-4.5576923076922862</v>
      </c>
      <c r="S4034" s="22">
        <f t="shared" si="1314"/>
        <v>-3.3223981900452264</v>
      </c>
      <c r="T4034" s="5">
        <f t="shared" si="1315"/>
        <v>3.4404761904761871</v>
      </c>
      <c r="W4034" s="5">
        <f t="shared" si="1316"/>
        <v>0.23529411764705999</v>
      </c>
      <c r="X4034" s="4">
        <f t="shared" si="1317"/>
        <v>-1</v>
      </c>
      <c r="AE4034" s="4" t="e">
        <f t="shared" si="1318"/>
        <v>#DIV/0!</v>
      </c>
    </row>
    <row r="4035" spans="1:31" x14ac:dyDescent="0.25">
      <c r="A4035" s="9">
        <v>39698</v>
      </c>
      <c r="B4035" s="1" t="s">
        <v>42</v>
      </c>
      <c r="C4035" s="1" t="s">
        <v>39</v>
      </c>
      <c r="D4035" s="1">
        <v>24</v>
      </c>
      <c r="E4035" s="1">
        <v>20</v>
      </c>
      <c r="F4035">
        <f t="shared" ref="F4035:F4098" si="1319">IF(D4035&gt;E4035,1,0)</f>
        <v>1</v>
      </c>
      <c r="G4035">
        <f t="shared" ref="G4035:G4098" si="1320">IF(E4035&gt;D4035,1,0)</f>
        <v>0</v>
      </c>
      <c r="H4035" s="4">
        <v>1.5714285714285698</v>
      </c>
      <c r="I4035" s="4">
        <v>2.5499999999999998</v>
      </c>
      <c r="L4035" s="18">
        <f t="shared" ref="L4035:L4098" si="1321">INT(100/H4035/10)*10</f>
        <v>60</v>
      </c>
      <c r="M4035" s="18">
        <f t="shared" ref="M4035:M4098" si="1322">INT(100/I4035/5)*5</f>
        <v>35</v>
      </c>
      <c r="N4035" s="18" t="e">
        <f t="shared" ref="N4035:N4098" si="1323">INT(100/J4035/5)*5</f>
        <v>#DIV/0!</v>
      </c>
      <c r="O4035" s="18" t="e">
        <f t="shared" ref="O4035:O4098" si="1324">INT(100/K4035/5)*5</f>
        <v>#DIV/0!</v>
      </c>
      <c r="P4035" s="4">
        <f t="shared" ref="P4035:P4098" si="1325">YEAR(A4035)*100+MONTH(A4035)</f>
        <v>200809</v>
      </c>
      <c r="Q4035" s="23">
        <f t="shared" ref="Q4035:Q4098" si="1326">IF(F4035=1,H4035,H4035/I4035)</f>
        <v>1.5714285714285698</v>
      </c>
      <c r="R4035" s="23">
        <f t="shared" ref="R4035:R4098" si="1327">-1/(H4035-1)-1/(I4035-1)</f>
        <v>-2.3951612903225854</v>
      </c>
      <c r="S4035" s="22">
        <f t="shared" ref="S4035:S4098" si="1328">Q4035+R4035</f>
        <v>-0.82373271889401556</v>
      </c>
      <c r="T4035" s="5">
        <f t="shared" ref="T4035:T4098" si="1329">I4035/H4035</f>
        <v>1.6227272727272744</v>
      </c>
      <c r="W4035" s="5">
        <f t="shared" ref="W4035:W4098" si="1330">H4035*F4035-1</f>
        <v>0.57142857142856984</v>
      </c>
      <c r="X4035" s="4">
        <f t="shared" ref="X4035:X4098" si="1331">J4035*F4035-1</f>
        <v>-1</v>
      </c>
      <c r="AE4035" s="4" t="e">
        <f t="shared" ref="AE4035:AE4098" si="1332">(1/H4035-1/J4035)</f>
        <v>#DIV/0!</v>
      </c>
    </row>
    <row r="4036" spans="1:31" x14ac:dyDescent="0.25">
      <c r="A4036" s="9">
        <v>39698</v>
      </c>
      <c r="B4036" s="1" t="s">
        <v>52</v>
      </c>
      <c r="C4036" s="1" t="s">
        <v>49</v>
      </c>
      <c r="D4036" s="1">
        <v>17</v>
      </c>
      <c r="E4036" s="1">
        <v>10</v>
      </c>
      <c r="F4036">
        <f t="shared" si="1319"/>
        <v>1</v>
      </c>
      <c r="G4036">
        <f t="shared" si="1320"/>
        <v>0</v>
      </c>
      <c r="H4036" s="4">
        <v>1.0588235294117601</v>
      </c>
      <c r="I4036" s="4">
        <v>13</v>
      </c>
      <c r="L4036" s="18">
        <f t="shared" si="1321"/>
        <v>90</v>
      </c>
      <c r="M4036" s="18">
        <f t="shared" si="1322"/>
        <v>5</v>
      </c>
      <c r="N4036" s="18" t="e">
        <f t="shared" si="1323"/>
        <v>#DIV/0!</v>
      </c>
      <c r="O4036" s="18" t="e">
        <f t="shared" si="1324"/>
        <v>#DIV/0!</v>
      </c>
      <c r="P4036" s="4">
        <f t="shared" si="1325"/>
        <v>200809</v>
      </c>
      <c r="Q4036" s="23">
        <f t="shared" si="1326"/>
        <v>1.0588235294117601</v>
      </c>
      <c r="R4036" s="23">
        <f t="shared" si="1327"/>
        <v>-17.083333333334675</v>
      </c>
      <c r="S4036" s="22">
        <f t="shared" si="1328"/>
        <v>-16.024509803922914</v>
      </c>
      <c r="T4036" s="5">
        <f t="shared" si="1329"/>
        <v>12.277777777777832</v>
      </c>
      <c r="W4036" s="5">
        <f t="shared" si="1330"/>
        <v>5.8823529411760056E-2</v>
      </c>
      <c r="X4036" s="4">
        <f t="shared" si="1331"/>
        <v>-1</v>
      </c>
      <c r="AE4036" s="4" t="e">
        <f t="shared" si="1332"/>
        <v>#DIV/0!</v>
      </c>
    </row>
    <row r="4037" spans="1:31" x14ac:dyDescent="0.25">
      <c r="A4037" s="9">
        <v>39698</v>
      </c>
      <c r="B4037" s="1" t="s">
        <v>51</v>
      </c>
      <c r="C4037" s="1" t="s">
        <v>53</v>
      </c>
      <c r="D4037" s="1">
        <v>14</v>
      </c>
      <c r="E4037" s="1">
        <v>20</v>
      </c>
      <c r="F4037">
        <f t="shared" si="1319"/>
        <v>0</v>
      </c>
      <c r="G4037">
        <f t="shared" si="1320"/>
        <v>1</v>
      </c>
      <c r="H4037" s="4">
        <v>2.2999999999999998</v>
      </c>
      <c r="I4037" s="4">
        <v>1.6666666666666701</v>
      </c>
      <c r="L4037" s="18">
        <f t="shared" si="1321"/>
        <v>40</v>
      </c>
      <c r="M4037" s="18">
        <f t="shared" si="1322"/>
        <v>60</v>
      </c>
      <c r="N4037" s="18" t="e">
        <f t="shared" si="1323"/>
        <v>#DIV/0!</v>
      </c>
      <c r="O4037" s="18" t="e">
        <f t="shared" si="1324"/>
        <v>#DIV/0!</v>
      </c>
      <c r="P4037" s="4">
        <f t="shared" si="1325"/>
        <v>200809</v>
      </c>
      <c r="Q4037" s="23">
        <f t="shared" si="1326"/>
        <v>1.379999999999997</v>
      </c>
      <c r="R4037" s="23">
        <f t="shared" si="1327"/>
        <v>-2.2692307692307621</v>
      </c>
      <c r="S4037" s="22">
        <f t="shared" si="1328"/>
        <v>-0.88923076923076505</v>
      </c>
      <c r="T4037" s="5">
        <f t="shared" si="1329"/>
        <v>0.72463768115942184</v>
      </c>
      <c r="W4037" s="5">
        <f t="shared" si="1330"/>
        <v>-1</v>
      </c>
      <c r="X4037" s="4">
        <f t="shared" si="1331"/>
        <v>-1</v>
      </c>
      <c r="AE4037" s="4" t="e">
        <f t="shared" si="1332"/>
        <v>#DIV/0!</v>
      </c>
    </row>
    <row r="4038" spans="1:31" x14ac:dyDescent="0.25">
      <c r="A4038" s="9">
        <v>39698</v>
      </c>
      <c r="B4038" s="1" t="s">
        <v>36</v>
      </c>
      <c r="C4038" s="1" t="s">
        <v>45</v>
      </c>
      <c r="D4038" s="1">
        <v>13</v>
      </c>
      <c r="E4038" s="1">
        <v>29</v>
      </c>
      <c r="F4038">
        <f t="shared" si="1319"/>
        <v>0</v>
      </c>
      <c r="G4038">
        <f t="shared" si="1320"/>
        <v>1</v>
      </c>
      <c r="H4038" s="4">
        <v>1.1666666666666701</v>
      </c>
      <c r="I4038" s="4">
        <v>5.25</v>
      </c>
      <c r="L4038" s="18">
        <f t="shared" si="1321"/>
        <v>80</v>
      </c>
      <c r="M4038" s="18">
        <f t="shared" si="1322"/>
        <v>15</v>
      </c>
      <c r="N4038" s="18" t="e">
        <f t="shared" si="1323"/>
        <v>#DIV/0!</v>
      </c>
      <c r="O4038" s="18" t="e">
        <f t="shared" si="1324"/>
        <v>#DIV/0!</v>
      </c>
      <c r="P4038" s="4">
        <f t="shared" si="1325"/>
        <v>200809</v>
      </c>
      <c r="Q4038" s="23">
        <f t="shared" si="1326"/>
        <v>0.22222222222222288</v>
      </c>
      <c r="R4038" s="23">
        <f t="shared" si="1327"/>
        <v>-6.2352941176469363</v>
      </c>
      <c r="S4038" s="22">
        <f t="shared" si="1328"/>
        <v>-6.0130718954247131</v>
      </c>
      <c r="T4038" s="5">
        <f t="shared" si="1329"/>
        <v>4.4999999999999867</v>
      </c>
      <c r="W4038" s="5">
        <f t="shared" si="1330"/>
        <v>-1</v>
      </c>
      <c r="X4038" s="4">
        <f t="shared" si="1331"/>
        <v>-1</v>
      </c>
      <c r="AE4038" s="4" t="e">
        <f t="shared" si="1332"/>
        <v>#DIV/0!</v>
      </c>
    </row>
    <row r="4039" spans="1:31" x14ac:dyDescent="0.25">
      <c r="A4039" s="9">
        <v>39698</v>
      </c>
      <c r="B4039" s="1" t="s">
        <v>58</v>
      </c>
      <c r="C4039" s="1" t="s">
        <v>37</v>
      </c>
      <c r="D4039" s="1">
        <v>10</v>
      </c>
      <c r="E4039" s="1">
        <v>28</v>
      </c>
      <c r="F4039">
        <f t="shared" si="1319"/>
        <v>0</v>
      </c>
      <c r="G4039">
        <f t="shared" si="1320"/>
        <v>1</v>
      </c>
      <c r="H4039" s="4">
        <v>3.35</v>
      </c>
      <c r="I4039" s="4">
        <v>1.3571428571428599</v>
      </c>
      <c r="L4039" s="18">
        <f t="shared" si="1321"/>
        <v>20</v>
      </c>
      <c r="M4039" s="18">
        <f t="shared" si="1322"/>
        <v>70</v>
      </c>
      <c r="N4039" s="18" t="e">
        <f t="shared" si="1323"/>
        <v>#DIV/0!</v>
      </c>
      <c r="O4039" s="18" t="e">
        <f t="shared" si="1324"/>
        <v>#DIV/0!</v>
      </c>
      <c r="P4039" s="4">
        <f t="shared" si="1325"/>
        <v>200809</v>
      </c>
      <c r="Q4039" s="23">
        <f t="shared" si="1326"/>
        <v>2.468421052631574</v>
      </c>
      <c r="R4039" s="23">
        <f t="shared" si="1327"/>
        <v>-3.2255319148935957</v>
      </c>
      <c r="S4039" s="22">
        <f t="shared" si="1328"/>
        <v>-0.75711086226202173</v>
      </c>
      <c r="T4039" s="5">
        <f t="shared" si="1329"/>
        <v>0.40511727078891341</v>
      </c>
      <c r="W4039" s="5">
        <f t="shared" si="1330"/>
        <v>-1</v>
      </c>
      <c r="X4039" s="4">
        <f t="shared" si="1331"/>
        <v>-1</v>
      </c>
      <c r="AE4039" s="4" t="e">
        <f t="shared" si="1332"/>
        <v>#DIV/0!</v>
      </c>
    </row>
    <row r="4040" spans="1:31" x14ac:dyDescent="0.25">
      <c r="A4040" s="9">
        <v>39698</v>
      </c>
      <c r="B4040" s="1" t="s">
        <v>46</v>
      </c>
      <c r="C4040" s="1" t="s">
        <v>61</v>
      </c>
      <c r="D4040" s="1">
        <v>34</v>
      </c>
      <c r="E4040" s="1">
        <v>10</v>
      </c>
      <c r="F4040">
        <f t="shared" si="1319"/>
        <v>1</v>
      </c>
      <c r="G4040">
        <f t="shared" si="1320"/>
        <v>0</v>
      </c>
      <c r="H4040" s="4">
        <v>1.7692307692307701</v>
      </c>
      <c r="I4040" s="4">
        <v>2.1</v>
      </c>
      <c r="L4040" s="18">
        <f t="shared" si="1321"/>
        <v>50</v>
      </c>
      <c r="M4040" s="18">
        <f t="shared" si="1322"/>
        <v>45</v>
      </c>
      <c r="N4040" s="18" t="e">
        <f t="shared" si="1323"/>
        <v>#DIV/0!</v>
      </c>
      <c r="O4040" s="18" t="e">
        <f t="shared" si="1324"/>
        <v>#DIV/0!</v>
      </c>
      <c r="P4040" s="4">
        <f t="shared" si="1325"/>
        <v>200809</v>
      </c>
      <c r="Q4040" s="23">
        <f t="shared" si="1326"/>
        <v>1.7692307692307701</v>
      </c>
      <c r="R4040" s="23">
        <f t="shared" si="1327"/>
        <v>-2.2090909090909077</v>
      </c>
      <c r="S4040" s="22">
        <f t="shared" si="1328"/>
        <v>-0.43986013986013761</v>
      </c>
      <c r="T4040" s="5">
        <f t="shared" si="1329"/>
        <v>1.18695652173913</v>
      </c>
      <c r="W4040" s="5">
        <f t="shared" si="1330"/>
        <v>0.76923076923077005</v>
      </c>
      <c r="X4040" s="4">
        <f t="shared" si="1331"/>
        <v>-1</v>
      </c>
      <c r="AE4040" s="4" t="e">
        <f t="shared" si="1332"/>
        <v>#DIV/0!</v>
      </c>
    </row>
    <row r="4041" spans="1:31" x14ac:dyDescent="0.25">
      <c r="A4041" s="9">
        <v>39698</v>
      </c>
      <c r="B4041" s="1" t="s">
        <v>43</v>
      </c>
      <c r="C4041" s="1" t="s">
        <v>44</v>
      </c>
      <c r="D4041" s="1">
        <v>17</v>
      </c>
      <c r="E4041" s="1">
        <v>10</v>
      </c>
      <c r="F4041">
        <f t="shared" si="1319"/>
        <v>1</v>
      </c>
      <c r="G4041">
        <f t="shared" si="1320"/>
        <v>0</v>
      </c>
      <c r="H4041" s="4">
        <v>2.1</v>
      </c>
      <c r="I4041" s="4">
        <v>1.7692307692307701</v>
      </c>
      <c r="L4041" s="18">
        <f t="shared" si="1321"/>
        <v>40</v>
      </c>
      <c r="M4041" s="18">
        <f t="shared" si="1322"/>
        <v>55</v>
      </c>
      <c r="N4041" s="18" t="e">
        <f t="shared" si="1323"/>
        <v>#DIV/0!</v>
      </c>
      <c r="O4041" s="18" t="e">
        <f t="shared" si="1324"/>
        <v>#DIV/0!</v>
      </c>
      <c r="P4041" s="4">
        <f t="shared" si="1325"/>
        <v>200809</v>
      </c>
      <c r="Q4041" s="23">
        <f t="shared" si="1326"/>
        <v>2.1</v>
      </c>
      <c r="R4041" s="23">
        <f t="shared" si="1327"/>
        <v>-2.2090909090909077</v>
      </c>
      <c r="S4041" s="22">
        <f t="shared" si="1328"/>
        <v>-0.10909090909090757</v>
      </c>
      <c r="T4041" s="5">
        <f t="shared" si="1329"/>
        <v>0.84249084249084283</v>
      </c>
      <c r="W4041" s="5">
        <f t="shared" si="1330"/>
        <v>1.1000000000000001</v>
      </c>
      <c r="X4041" s="4">
        <f t="shared" si="1331"/>
        <v>-1</v>
      </c>
      <c r="AE4041" s="4" t="e">
        <f t="shared" si="1332"/>
        <v>#DIV/0!</v>
      </c>
    </row>
    <row r="4042" spans="1:31" x14ac:dyDescent="0.25">
      <c r="A4042" s="9">
        <v>39698</v>
      </c>
      <c r="B4042" s="1" t="s">
        <v>41</v>
      </c>
      <c r="C4042" s="1" t="s">
        <v>33</v>
      </c>
      <c r="D4042" s="1">
        <v>34</v>
      </c>
      <c r="E4042" s="1">
        <v>21</v>
      </c>
      <c r="F4042">
        <f t="shared" si="1319"/>
        <v>1</v>
      </c>
      <c r="G4042">
        <f t="shared" si="1320"/>
        <v>0</v>
      </c>
      <c r="H4042" s="4">
        <v>2.65</v>
      </c>
      <c r="I4042" s="4">
        <v>1.5405405405405399</v>
      </c>
      <c r="L4042" s="18">
        <f t="shared" si="1321"/>
        <v>30</v>
      </c>
      <c r="M4042" s="18">
        <f t="shared" si="1322"/>
        <v>60</v>
      </c>
      <c r="N4042" s="18" t="e">
        <f t="shared" si="1323"/>
        <v>#DIV/0!</v>
      </c>
      <c r="O4042" s="18" t="e">
        <f t="shared" si="1324"/>
        <v>#DIV/0!</v>
      </c>
      <c r="P4042" s="4">
        <f t="shared" si="1325"/>
        <v>200809</v>
      </c>
      <c r="Q4042" s="23">
        <f t="shared" si="1326"/>
        <v>2.65</v>
      </c>
      <c r="R4042" s="23">
        <f t="shared" si="1327"/>
        <v>-2.4560606060606083</v>
      </c>
      <c r="S4042" s="22">
        <f t="shared" si="1328"/>
        <v>0.19393939393939164</v>
      </c>
      <c r="T4042" s="5">
        <f t="shared" si="1329"/>
        <v>0.58133605303416602</v>
      </c>
      <c r="W4042" s="5">
        <f t="shared" si="1330"/>
        <v>1.65</v>
      </c>
      <c r="X4042" s="4">
        <f t="shared" si="1331"/>
        <v>-1</v>
      </c>
      <c r="AE4042" s="4" t="e">
        <f t="shared" si="1332"/>
        <v>#DIV/0!</v>
      </c>
    </row>
    <row r="4043" spans="1:31" x14ac:dyDescent="0.25">
      <c r="A4043" s="9">
        <v>39695</v>
      </c>
      <c r="B4043" s="1" t="s">
        <v>34</v>
      </c>
      <c r="C4043" s="1" t="s">
        <v>48</v>
      </c>
      <c r="D4043" s="1">
        <v>16</v>
      </c>
      <c r="E4043" s="1">
        <v>7</v>
      </c>
      <c r="F4043">
        <f t="shared" si="1319"/>
        <v>1</v>
      </c>
      <c r="G4043">
        <f t="shared" si="1320"/>
        <v>0</v>
      </c>
      <c r="H4043" s="4">
        <v>1.4545454545454499</v>
      </c>
      <c r="I4043" s="4">
        <v>2.8</v>
      </c>
      <c r="L4043" s="18">
        <f t="shared" si="1321"/>
        <v>60</v>
      </c>
      <c r="M4043" s="18">
        <f t="shared" si="1322"/>
        <v>35</v>
      </c>
      <c r="N4043" s="18" t="e">
        <f t="shared" si="1323"/>
        <v>#DIV/0!</v>
      </c>
      <c r="O4043" s="18" t="e">
        <f t="shared" si="1324"/>
        <v>#DIV/0!</v>
      </c>
      <c r="P4043" s="4">
        <f t="shared" si="1325"/>
        <v>200809</v>
      </c>
      <c r="Q4043" s="23">
        <f t="shared" si="1326"/>
        <v>1.4545454545454499</v>
      </c>
      <c r="R4043" s="23">
        <f t="shared" si="1327"/>
        <v>-2.7555555555555777</v>
      </c>
      <c r="S4043" s="22">
        <f t="shared" si="1328"/>
        <v>-1.3010101010101278</v>
      </c>
      <c r="T4043" s="5">
        <f t="shared" si="1329"/>
        <v>1.925000000000006</v>
      </c>
      <c r="W4043" s="5">
        <f t="shared" si="1330"/>
        <v>0.45454545454544992</v>
      </c>
      <c r="X4043" s="4">
        <f t="shared" si="1331"/>
        <v>-1</v>
      </c>
      <c r="AE4043" s="4" t="e">
        <f t="shared" si="1332"/>
        <v>#DIV/0!</v>
      </c>
    </row>
    <row r="4044" spans="1:31" x14ac:dyDescent="0.25">
      <c r="A4044" s="9">
        <v>39481</v>
      </c>
      <c r="B4044" s="1" t="s">
        <v>52</v>
      </c>
      <c r="C4044" s="1" t="s">
        <v>34</v>
      </c>
      <c r="D4044" s="1">
        <v>14</v>
      </c>
      <c r="E4044" s="1">
        <v>17</v>
      </c>
      <c r="F4044">
        <f t="shared" si="1319"/>
        <v>0</v>
      </c>
      <c r="G4044">
        <f t="shared" si="1320"/>
        <v>1</v>
      </c>
      <c r="H4044" s="4">
        <v>1.22727272727273</v>
      </c>
      <c r="I4044" s="4">
        <v>4.5</v>
      </c>
      <c r="L4044" s="18">
        <f t="shared" si="1321"/>
        <v>80</v>
      </c>
      <c r="M4044" s="18">
        <f t="shared" si="1322"/>
        <v>20</v>
      </c>
      <c r="N4044" s="18" t="e">
        <f t="shared" si="1323"/>
        <v>#DIV/0!</v>
      </c>
      <c r="O4044" s="18" t="e">
        <f t="shared" si="1324"/>
        <v>#DIV/0!</v>
      </c>
      <c r="P4044" s="4">
        <f t="shared" si="1325"/>
        <v>200802</v>
      </c>
      <c r="Q4044" s="23">
        <f t="shared" si="1326"/>
        <v>0.27272727272727332</v>
      </c>
      <c r="R4044" s="23">
        <f t="shared" si="1327"/>
        <v>-4.6857142857142335</v>
      </c>
      <c r="S4044" s="22">
        <f t="shared" si="1328"/>
        <v>-4.4129870129869602</v>
      </c>
      <c r="T4044" s="5">
        <f t="shared" si="1329"/>
        <v>3.6666666666666585</v>
      </c>
      <c r="W4044" s="5">
        <f t="shared" si="1330"/>
        <v>-1</v>
      </c>
      <c r="X4044" s="4">
        <f t="shared" si="1331"/>
        <v>-1</v>
      </c>
      <c r="AE4044" s="4" t="e">
        <f t="shared" si="1332"/>
        <v>#DIV/0!</v>
      </c>
    </row>
    <row r="4045" spans="1:31" x14ac:dyDescent="0.25">
      <c r="A4045" s="9">
        <v>39467</v>
      </c>
      <c r="B4045" s="1" t="s">
        <v>52</v>
      </c>
      <c r="C4045" s="1" t="s">
        <v>64</v>
      </c>
      <c r="D4045" s="1">
        <v>21</v>
      </c>
      <c r="E4045" s="1">
        <v>12</v>
      </c>
      <c r="F4045">
        <f t="shared" si="1319"/>
        <v>1</v>
      </c>
      <c r="G4045">
        <f t="shared" si="1320"/>
        <v>0</v>
      </c>
      <c r="H4045" s="4">
        <v>1.13333333333333</v>
      </c>
      <c r="I4045" s="4">
        <v>6.25</v>
      </c>
      <c r="L4045" s="18">
        <f t="shared" si="1321"/>
        <v>80</v>
      </c>
      <c r="M4045" s="18">
        <f t="shared" si="1322"/>
        <v>15</v>
      </c>
      <c r="N4045" s="18" t="e">
        <f t="shared" si="1323"/>
        <v>#DIV/0!</v>
      </c>
      <c r="O4045" s="18" t="e">
        <f t="shared" si="1324"/>
        <v>#DIV/0!</v>
      </c>
      <c r="P4045" s="4">
        <f t="shared" si="1325"/>
        <v>200801</v>
      </c>
      <c r="Q4045" s="23">
        <f t="shared" si="1326"/>
        <v>1.13333333333333</v>
      </c>
      <c r="R4045" s="23">
        <f t="shared" si="1327"/>
        <v>-7.6904761904763799</v>
      </c>
      <c r="S4045" s="22">
        <f t="shared" si="1328"/>
        <v>-6.5571428571430497</v>
      </c>
      <c r="T4045" s="5">
        <f t="shared" si="1329"/>
        <v>5.5147058823529571</v>
      </c>
      <c r="W4045" s="5">
        <f t="shared" si="1330"/>
        <v>0.13333333333332997</v>
      </c>
      <c r="X4045" s="4">
        <f t="shared" si="1331"/>
        <v>-1</v>
      </c>
      <c r="AE4045" s="4" t="e">
        <f t="shared" si="1332"/>
        <v>#DIV/0!</v>
      </c>
    </row>
    <row r="4046" spans="1:31" x14ac:dyDescent="0.25">
      <c r="A4046" s="9">
        <v>39467</v>
      </c>
      <c r="B4046" s="1" t="s">
        <v>62</v>
      </c>
      <c r="C4046" s="1" t="s">
        <v>34</v>
      </c>
      <c r="D4046" s="1">
        <v>20</v>
      </c>
      <c r="E4046" s="1">
        <v>23</v>
      </c>
      <c r="F4046">
        <f t="shared" si="1319"/>
        <v>0</v>
      </c>
      <c r="G4046">
        <f t="shared" si="1320"/>
        <v>1</v>
      </c>
      <c r="H4046" s="4">
        <v>1.29411764705882</v>
      </c>
      <c r="I4046" s="4">
        <v>3.75</v>
      </c>
      <c r="L4046" s="18">
        <f t="shared" si="1321"/>
        <v>70</v>
      </c>
      <c r="M4046" s="18">
        <f t="shared" si="1322"/>
        <v>25</v>
      </c>
      <c r="N4046" s="18" t="e">
        <f t="shared" si="1323"/>
        <v>#DIV/0!</v>
      </c>
      <c r="O4046" s="18" t="e">
        <f t="shared" si="1324"/>
        <v>#DIV/0!</v>
      </c>
      <c r="P4046" s="4">
        <f t="shared" si="1325"/>
        <v>200801</v>
      </c>
      <c r="Q4046" s="23">
        <f t="shared" si="1326"/>
        <v>0.34509803921568533</v>
      </c>
      <c r="R4046" s="23">
        <f t="shared" si="1327"/>
        <v>-3.7636363636364041</v>
      </c>
      <c r="S4046" s="22">
        <f t="shared" si="1328"/>
        <v>-3.4185383244207186</v>
      </c>
      <c r="T4046" s="5">
        <f t="shared" si="1329"/>
        <v>2.8977272727272805</v>
      </c>
      <c r="W4046" s="5">
        <f t="shared" si="1330"/>
        <v>-1</v>
      </c>
      <c r="X4046" s="4">
        <f t="shared" si="1331"/>
        <v>-1</v>
      </c>
      <c r="AE4046" s="4" t="e">
        <f t="shared" si="1332"/>
        <v>#DIV/0!</v>
      </c>
    </row>
    <row r="4047" spans="1:31" x14ac:dyDescent="0.25">
      <c r="A4047" s="9">
        <v>39460</v>
      </c>
      <c r="B4047" s="1" t="s">
        <v>36</v>
      </c>
      <c r="C4047" s="1" t="s">
        <v>64</v>
      </c>
      <c r="D4047" s="1">
        <v>24</v>
      </c>
      <c r="E4047" s="1">
        <v>28</v>
      </c>
      <c r="F4047">
        <f t="shared" si="1319"/>
        <v>0</v>
      </c>
      <c r="G4047">
        <f t="shared" si="1320"/>
        <v>1</v>
      </c>
      <c r="H4047" s="4">
        <v>1.1666666666666701</v>
      </c>
      <c r="I4047" s="4">
        <v>5.5</v>
      </c>
      <c r="L4047" s="18">
        <f t="shared" si="1321"/>
        <v>80</v>
      </c>
      <c r="M4047" s="18">
        <f t="shared" si="1322"/>
        <v>15</v>
      </c>
      <c r="N4047" s="18" t="e">
        <f t="shared" si="1323"/>
        <v>#DIV/0!</v>
      </c>
      <c r="O4047" s="18" t="e">
        <f t="shared" si="1324"/>
        <v>#DIV/0!</v>
      </c>
      <c r="P4047" s="4">
        <f t="shared" si="1325"/>
        <v>200801</v>
      </c>
      <c r="Q4047" s="23">
        <f t="shared" si="1326"/>
        <v>0.21212121212121274</v>
      </c>
      <c r="R4047" s="23">
        <f t="shared" si="1327"/>
        <v>-6.2222222222220998</v>
      </c>
      <c r="S4047" s="22">
        <f t="shared" si="1328"/>
        <v>-6.0101010101008869</v>
      </c>
      <c r="T4047" s="5">
        <f t="shared" si="1329"/>
        <v>4.7142857142857002</v>
      </c>
      <c r="W4047" s="5">
        <f t="shared" si="1330"/>
        <v>-1</v>
      </c>
      <c r="X4047" s="4">
        <f t="shared" si="1331"/>
        <v>-1</v>
      </c>
      <c r="AE4047" s="4" t="e">
        <f t="shared" si="1332"/>
        <v>#DIV/0!</v>
      </c>
    </row>
    <row r="4048" spans="1:31" x14ac:dyDescent="0.25">
      <c r="A4048" s="9">
        <v>39460</v>
      </c>
      <c r="B4048" s="1" t="s">
        <v>37</v>
      </c>
      <c r="C4048" s="1" t="s">
        <v>34</v>
      </c>
      <c r="D4048" s="1">
        <v>17</v>
      </c>
      <c r="E4048" s="1">
        <v>21</v>
      </c>
      <c r="F4048">
        <f t="shared" si="1319"/>
        <v>0</v>
      </c>
      <c r="G4048">
        <f t="shared" si="1320"/>
        <v>1</v>
      </c>
      <c r="H4048" s="4">
        <v>1.3333333333333299</v>
      </c>
      <c r="I4048" s="4">
        <v>3.4</v>
      </c>
      <c r="L4048" s="18">
        <f t="shared" si="1321"/>
        <v>70</v>
      </c>
      <c r="M4048" s="18">
        <f t="shared" si="1322"/>
        <v>25</v>
      </c>
      <c r="N4048" s="18" t="e">
        <f t="shared" si="1323"/>
        <v>#DIV/0!</v>
      </c>
      <c r="O4048" s="18" t="e">
        <f t="shared" si="1324"/>
        <v>#DIV/0!</v>
      </c>
      <c r="P4048" s="4">
        <f t="shared" si="1325"/>
        <v>200801</v>
      </c>
      <c r="Q4048" s="23">
        <f t="shared" si="1326"/>
        <v>0.39215686274509703</v>
      </c>
      <c r="R4048" s="23">
        <f t="shared" si="1327"/>
        <v>-3.4166666666666972</v>
      </c>
      <c r="S4048" s="22">
        <f t="shared" si="1328"/>
        <v>-3.0245098039216001</v>
      </c>
      <c r="T4048" s="5">
        <f t="shared" si="1329"/>
        <v>2.5500000000000065</v>
      </c>
      <c r="W4048" s="5">
        <f t="shared" si="1330"/>
        <v>-1</v>
      </c>
      <c r="X4048" s="4">
        <f t="shared" si="1331"/>
        <v>-1</v>
      </c>
      <c r="AE4048" s="4" t="e">
        <f t="shared" si="1332"/>
        <v>#DIV/0!</v>
      </c>
    </row>
    <row r="4049" spans="1:31" x14ac:dyDescent="0.25">
      <c r="A4049" s="9">
        <v>39459</v>
      </c>
      <c r="B4049" s="1" t="s">
        <v>52</v>
      </c>
      <c r="C4049" s="1" t="s">
        <v>56</v>
      </c>
      <c r="D4049" s="1">
        <v>31</v>
      </c>
      <c r="E4049" s="1">
        <v>20</v>
      </c>
      <c r="F4049">
        <f t="shared" si="1319"/>
        <v>1</v>
      </c>
      <c r="G4049">
        <f t="shared" si="1320"/>
        <v>0</v>
      </c>
      <c r="H4049" s="4">
        <v>1.125</v>
      </c>
      <c r="I4049" s="4">
        <v>6.5</v>
      </c>
      <c r="L4049" s="18">
        <f t="shared" si="1321"/>
        <v>80</v>
      </c>
      <c r="M4049" s="18">
        <f t="shared" si="1322"/>
        <v>15</v>
      </c>
      <c r="N4049" s="18" t="e">
        <f t="shared" si="1323"/>
        <v>#DIV/0!</v>
      </c>
      <c r="O4049" s="18" t="e">
        <f t="shared" si="1324"/>
        <v>#DIV/0!</v>
      </c>
      <c r="P4049" s="4">
        <f t="shared" si="1325"/>
        <v>200801</v>
      </c>
      <c r="Q4049" s="23">
        <f t="shared" si="1326"/>
        <v>1.125</v>
      </c>
      <c r="R4049" s="23">
        <f t="shared" si="1327"/>
        <v>-8.1818181818181817</v>
      </c>
      <c r="S4049" s="22">
        <f t="shared" si="1328"/>
        <v>-7.0568181818181817</v>
      </c>
      <c r="T4049" s="5">
        <f t="shared" si="1329"/>
        <v>5.7777777777777777</v>
      </c>
      <c r="W4049" s="5">
        <f t="shared" si="1330"/>
        <v>0.125</v>
      </c>
      <c r="X4049" s="4">
        <f t="shared" si="1331"/>
        <v>-1</v>
      </c>
      <c r="AE4049" s="4" t="e">
        <f t="shared" si="1332"/>
        <v>#DIV/0!</v>
      </c>
    </row>
    <row r="4050" spans="1:31" x14ac:dyDescent="0.25">
      <c r="A4050" s="9">
        <v>39459</v>
      </c>
      <c r="B4050" s="1" t="s">
        <v>62</v>
      </c>
      <c r="C4050" s="1" t="s">
        <v>61</v>
      </c>
      <c r="D4050" s="1">
        <v>42</v>
      </c>
      <c r="E4050" s="1">
        <v>20</v>
      </c>
      <c r="F4050">
        <f t="shared" si="1319"/>
        <v>1</v>
      </c>
      <c r="G4050">
        <f t="shared" si="1320"/>
        <v>0</v>
      </c>
      <c r="H4050" s="4">
        <v>1.3174603174603199</v>
      </c>
      <c r="I4050" s="4">
        <v>3.6</v>
      </c>
      <c r="L4050" s="18">
        <f t="shared" si="1321"/>
        <v>70</v>
      </c>
      <c r="M4050" s="18">
        <f t="shared" si="1322"/>
        <v>25</v>
      </c>
      <c r="N4050" s="18" t="e">
        <f t="shared" si="1323"/>
        <v>#DIV/0!</v>
      </c>
      <c r="O4050" s="18" t="e">
        <f t="shared" si="1324"/>
        <v>#DIV/0!</v>
      </c>
      <c r="P4050" s="4">
        <f t="shared" si="1325"/>
        <v>200801</v>
      </c>
      <c r="Q4050" s="23">
        <f t="shared" si="1326"/>
        <v>1.3174603174603199</v>
      </c>
      <c r="R4050" s="23">
        <f t="shared" si="1327"/>
        <v>-3.5346153846153605</v>
      </c>
      <c r="S4050" s="22">
        <f t="shared" si="1328"/>
        <v>-2.2171550671550406</v>
      </c>
      <c r="T4050" s="5">
        <f t="shared" si="1329"/>
        <v>2.7325301204819228</v>
      </c>
      <c r="W4050" s="5">
        <f t="shared" si="1330"/>
        <v>0.31746031746031989</v>
      </c>
      <c r="X4050" s="4">
        <f t="shared" si="1331"/>
        <v>-1</v>
      </c>
      <c r="AE4050" s="4" t="e">
        <f t="shared" si="1332"/>
        <v>#DIV/0!</v>
      </c>
    </row>
    <row r="4051" spans="1:31" x14ac:dyDescent="0.25">
      <c r="A4051" s="9">
        <v>39453</v>
      </c>
      <c r="B4051" s="1" t="s">
        <v>39</v>
      </c>
      <c r="C4051" s="1" t="s">
        <v>34</v>
      </c>
      <c r="D4051" s="1">
        <v>14</v>
      </c>
      <c r="E4051" s="1">
        <v>24</v>
      </c>
      <c r="F4051">
        <f t="shared" si="1319"/>
        <v>0</v>
      </c>
      <c r="G4051">
        <f t="shared" si="1320"/>
        <v>1</v>
      </c>
      <c r="H4051" s="4">
        <v>1.60606060606061</v>
      </c>
      <c r="I4051" s="4">
        <v>2.4500000000000002</v>
      </c>
      <c r="L4051" s="18">
        <f t="shared" si="1321"/>
        <v>60</v>
      </c>
      <c r="M4051" s="18">
        <f t="shared" si="1322"/>
        <v>40</v>
      </c>
      <c r="N4051" s="18" t="e">
        <f t="shared" si="1323"/>
        <v>#DIV/0!</v>
      </c>
      <c r="O4051" s="18" t="e">
        <f t="shared" si="1324"/>
        <v>#DIV/0!</v>
      </c>
      <c r="P4051" s="4">
        <f t="shared" si="1325"/>
        <v>200801</v>
      </c>
      <c r="Q4051" s="23">
        <f t="shared" si="1326"/>
        <v>0.65553494124922851</v>
      </c>
      <c r="R4051" s="23">
        <f t="shared" si="1327"/>
        <v>-2.3396551724137824</v>
      </c>
      <c r="S4051" s="22">
        <f t="shared" si="1328"/>
        <v>-1.6841202311645538</v>
      </c>
      <c r="T4051" s="5">
        <f t="shared" si="1329"/>
        <v>1.5254716981132039</v>
      </c>
      <c r="W4051" s="5">
        <f t="shared" si="1330"/>
        <v>-1</v>
      </c>
      <c r="X4051" s="4">
        <f t="shared" si="1331"/>
        <v>-1</v>
      </c>
      <c r="AE4051" s="4" t="e">
        <f t="shared" si="1332"/>
        <v>#DIV/0!</v>
      </c>
    </row>
    <row r="4052" spans="1:31" x14ac:dyDescent="0.25">
      <c r="A4052" s="9">
        <v>39453</v>
      </c>
      <c r="B4052" s="1" t="s">
        <v>64</v>
      </c>
      <c r="C4052" s="1" t="s">
        <v>50</v>
      </c>
      <c r="D4052" s="1">
        <v>17</v>
      </c>
      <c r="E4052" s="1">
        <v>6</v>
      </c>
      <c r="F4052">
        <f t="shared" si="1319"/>
        <v>1</v>
      </c>
      <c r="G4052">
        <f t="shared" si="1320"/>
        <v>0</v>
      </c>
      <c r="H4052" s="4">
        <v>1.1599999999999999</v>
      </c>
      <c r="I4052" s="4">
        <v>5.25</v>
      </c>
      <c r="L4052" s="18">
        <f t="shared" si="1321"/>
        <v>80</v>
      </c>
      <c r="M4052" s="18">
        <f t="shared" si="1322"/>
        <v>15</v>
      </c>
      <c r="N4052" s="18" t="e">
        <f t="shared" si="1323"/>
        <v>#DIV/0!</v>
      </c>
      <c r="O4052" s="18" t="e">
        <f t="shared" si="1324"/>
        <v>#DIV/0!</v>
      </c>
      <c r="P4052" s="4">
        <f t="shared" si="1325"/>
        <v>200801</v>
      </c>
      <c r="Q4052" s="23">
        <f t="shared" si="1326"/>
        <v>1.1599999999999999</v>
      </c>
      <c r="R4052" s="23">
        <f t="shared" si="1327"/>
        <v>-6.4852941176470624</v>
      </c>
      <c r="S4052" s="22">
        <f t="shared" si="1328"/>
        <v>-5.3252941176470623</v>
      </c>
      <c r="T4052" s="5">
        <f t="shared" si="1329"/>
        <v>4.5258620689655178</v>
      </c>
      <c r="W4052" s="5">
        <f t="shared" si="1330"/>
        <v>0.15999999999999992</v>
      </c>
      <c r="X4052" s="4">
        <f t="shared" si="1331"/>
        <v>-1</v>
      </c>
      <c r="AE4052" s="4" t="e">
        <f t="shared" si="1332"/>
        <v>#DIV/0!</v>
      </c>
    </row>
    <row r="4053" spans="1:31" x14ac:dyDescent="0.25">
      <c r="A4053" s="9">
        <v>39452</v>
      </c>
      <c r="B4053" s="1" t="s">
        <v>61</v>
      </c>
      <c r="C4053" s="1" t="s">
        <v>48</v>
      </c>
      <c r="D4053" s="1">
        <v>35</v>
      </c>
      <c r="E4053" s="1">
        <v>14</v>
      </c>
      <c r="F4053">
        <f t="shared" si="1319"/>
        <v>1</v>
      </c>
      <c r="G4053">
        <f t="shared" si="1320"/>
        <v>0</v>
      </c>
      <c r="H4053" s="4">
        <v>1.55555555555556</v>
      </c>
      <c r="I4053" s="4">
        <v>2.6</v>
      </c>
      <c r="L4053" s="18">
        <f t="shared" si="1321"/>
        <v>60</v>
      </c>
      <c r="M4053" s="18">
        <f t="shared" si="1322"/>
        <v>35</v>
      </c>
      <c r="N4053" s="18" t="e">
        <f t="shared" si="1323"/>
        <v>#DIV/0!</v>
      </c>
      <c r="O4053" s="18" t="e">
        <f t="shared" si="1324"/>
        <v>#DIV/0!</v>
      </c>
      <c r="P4053" s="4">
        <f t="shared" si="1325"/>
        <v>200801</v>
      </c>
      <c r="Q4053" s="23">
        <f t="shared" si="1326"/>
        <v>1.55555555555556</v>
      </c>
      <c r="R4053" s="23">
        <f t="shared" si="1327"/>
        <v>-2.4249999999999856</v>
      </c>
      <c r="S4053" s="22">
        <f t="shared" si="1328"/>
        <v>-0.86944444444442559</v>
      </c>
      <c r="T4053" s="5">
        <f t="shared" si="1329"/>
        <v>1.6714285714285666</v>
      </c>
      <c r="W4053" s="5">
        <f t="shared" si="1330"/>
        <v>0.55555555555556002</v>
      </c>
      <c r="X4053" s="4">
        <f t="shared" si="1331"/>
        <v>-1</v>
      </c>
      <c r="AE4053" s="4" t="e">
        <f t="shared" si="1332"/>
        <v>#DIV/0!</v>
      </c>
    </row>
    <row r="4054" spans="1:31" x14ac:dyDescent="0.25">
      <c r="A4054" s="9">
        <v>39452</v>
      </c>
      <c r="B4054" s="1" t="s">
        <v>57</v>
      </c>
      <c r="C4054" s="1" t="s">
        <v>56</v>
      </c>
      <c r="D4054" s="1">
        <v>29</v>
      </c>
      <c r="E4054" s="1">
        <v>31</v>
      </c>
      <c r="F4054">
        <f t="shared" si="1319"/>
        <v>0</v>
      </c>
      <c r="G4054">
        <f t="shared" si="1320"/>
        <v>1</v>
      </c>
      <c r="H4054" s="4">
        <v>2.35</v>
      </c>
      <c r="I4054" s="4">
        <v>1.6451612903225801</v>
      </c>
      <c r="L4054" s="18">
        <f t="shared" si="1321"/>
        <v>40</v>
      </c>
      <c r="M4054" s="18">
        <f t="shared" si="1322"/>
        <v>60</v>
      </c>
      <c r="N4054" s="18" t="e">
        <f t="shared" si="1323"/>
        <v>#DIV/0!</v>
      </c>
      <c r="O4054" s="18" t="e">
        <f t="shared" si="1324"/>
        <v>#DIV/0!</v>
      </c>
      <c r="P4054" s="4">
        <f t="shared" si="1325"/>
        <v>200801</v>
      </c>
      <c r="Q4054" s="23">
        <f t="shared" si="1326"/>
        <v>1.4284313725490201</v>
      </c>
      <c r="R4054" s="23">
        <f t="shared" si="1327"/>
        <v>-2.2907407407407421</v>
      </c>
      <c r="S4054" s="22">
        <f t="shared" si="1328"/>
        <v>-0.86230936819172199</v>
      </c>
      <c r="T4054" s="5">
        <f t="shared" si="1329"/>
        <v>0.70006863417982124</v>
      </c>
      <c r="W4054" s="5">
        <f t="shared" si="1330"/>
        <v>-1</v>
      </c>
      <c r="X4054" s="4">
        <f t="shared" si="1331"/>
        <v>-1</v>
      </c>
      <c r="AE4054" s="4" t="e">
        <f t="shared" si="1332"/>
        <v>#DIV/0!</v>
      </c>
    </row>
    <row r="4055" spans="1:31" x14ac:dyDescent="0.25">
      <c r="A4055" s="9">
        <v>39446</v>
      </c>
      <c r="B4055" s="1" t="s">
        <v>48</v>
      </c>
      <c r="C4055" s="1" t="s">
        <v>37</v>
      </c>
      <c r="D4055" s="1">
        <v>27</v>
      </c>
      <c r="E4055" s="1">
        <v>6</v>
      </c>
      <c r="F4055">
        <f t="shared" si="1319"/>
        <v>1</v>
      </c>
      <c r="G4055">
        <f t="shared" si="1320"/>
        <v>0</v>
      </c>
      <c r="H4055" s="4">
        <v>1.22727272727273</v>
      </c>
      <c r="I4055" s="4">
        <v>4.5</v>
      </c>
      <c r="L4055" s="18">
        <f t="shared" si="1321"/>
        <v>80</v>
      </c>
      <c r="M4055" s="18">
        <f t="shared" si="1322"/>
        <v>20</v>
      </c>
      <c r="N4055" s="18" t="e">
        <f t="shared" si="1323"/>
        <v>#DIV/0!</v>
      </c>
      <c r="O4055" s="18" t="e">
        <f t="shared" si="1324"/>
        <v>#DIV/0!</v>
      </c>
      <c r="P4055" s="4">
        <f t="shared" si="1325"/>
        <v>200712</v>
      </c>
      <c r="Q4055" s="23">
        <f t="shared" si="1326"/>
        <v>1.22727272727273</v>
      </c>
      <c r="R4055" s="23">
        <f t="shared" si="1327"/>
        <v>-4.6857142857142335</v>
      </c>
      <c r="S4055" s="22">
        <f t="shared" si="1328"/>
        <v>-3.4584415584415034</v>
      </c>
      <c r="T4055" s="5">
        <f t="shared" si="1329"/>
        <v>3.6666666666666585</v>
      </c>
      <c r="W4055" s="5">
        <f t="shared" si="1330"/>
        <v>0.22727272727272996</v>
      </c>
      <c r="X4055" s="4">
        <f t="shared" si="1331"/>
        <v>-1</v>
      </c>
      <c r="AE4055" s="4" t="e">
        <f t="shared" si="1332"/>
        <v>#DIV/0!</v>
      </c>
    </row>
    <row r="4056" spans="1:31" x14ac:dyDescent="0.25">
      <c r="A4056" s="9">
        <v>39446</v>
      </c>
      <c r="B4056" s="1" t="s">
        <v>39</v>
      </c>
      <c r="C4056" s="1" t="s">
        <v>40</v>
      </c>
      <c r="D4056" s="1">
        <v>23</v>
      </c>
      <c r="E4056" s="1">
        <v>31</v>
      </c>
      <c r="F4056">
        <f t="shared" si="1319"/>
        <v>0</v>
      </c>
      <c r="G4056">
        <f t="shared" si="1320"/>
        <v>1</v>
      </c>
      <c r="H4056" s="4">
        <v>2.2999999999999998</v>
      </c>
      <c r="I4056" s="4">
        <v>1.6666666666666701</v>
      </c>
      <c r="L4056" s="18">
        <f t="shared" si="1321"/>
        <v>40</v>
      </c>
      <c r="M4056" s="18">
        <f t="shared" si="1322"/>
        <v>60</v>
      </c>
      <c r="N4056" s="18" t="e">
        <f t="shared" si="1323"/>
        <v>#DIV/0!</v>
      </c>
      <c r="O4056" s="18" t="e">
        <f t="shared" si="1324"/>
        <v>#DIV/0!</v>
      </c>
      <c r="P4056" s="4">
        <f t="shared" si="1325"/>
        <v>200712</v>
      </c>
      <c r="Q4056" s="23">
        <f t="shared" si="1326"/>
        <v>1.379999999999997</v>
      </c>
      <c r="R4056" s="23">
        <f t="shared" si="1327"/>
        <v>-2.2692307692307621</v>
      </c>
      <c r="S4056" s="22">
        <f t="shared" si="1328"/>
        <v>-0.88923076923076505</v>
      </c>
      <c r="T4056" s="5">
        <f t="shared" si="1329"/>
        <v>0.72463768115942184</v>
      </c>
      <c r="W4056" s="5">
        <f t="shared" si="1330"/>
        <v>-1</v>
      </c>
      <c r="X4056" s="4">
        <f t="shared" si="1331"/>
        <v>-1</v>
      </c>
      <c r="AE4056" s="4" t="e">
        <f t="shared" si="1332"/>
        <v>#DIV/0!</v>
      </c>
    </row>
    <row r="4057" spans="1:31" x14ac:dyDescent="0.25">
      <c r="A4057" s="9">
        <v>39446</v>
      </c>
      <c r="B4057" s="1" t="s">
        <v>55</v>
      </c>
      <c r="C4057" s="1" t="s">
        <v>46</v>
      </c>
      <c r="D4057" s="1">
        <v>17</v>
      </c>
      <c r="E4057" s="1">
        <v>9</v>
      </c>
      <c r="F4057">
        <f t="shared" si="1319"/>
        <v>1</v>
      </c>
      <c r="G4057">
        <f t="shared" si="1320"/>
        <v>0</v>
      </c>
      <c r="H4057" s="4">
        <v>1.25</v>
      </c>
      <c r="I4057" s="4">
        <v>4.25</v>
      </c>
      <c r="L4057" s="18">
        <f t="shared" si="1321"/>
        <v>80</v>
      </c>
      <c r="M4057" s="18">
        <f t="shared" si="1322"/>
        <v>20</v>
      </c>
      <c r="N4057" s="18" t="e">
        <f t="shared" si="1323"/>
        <v>#DIV/0!</v>
      </c>
      <c r="O4057" s="18" t="e">
        <f t="shared" si="1324"/>
        <v>#DIV/0!</v>
      </c>
      <c r="P4057" s="4">
        <f t="shared" si="1325"/>
        <v>200712</v>
      </c>
      <c r="Q4057" s="23">
        <f t="shared" si="1326"/>
        <v>1.25</v>
      </c>
      <c r="R4057" s="23">
        <f t="shared" si="1327"/>
        <v>-4.3076923076923075</v>
      </c>
      <c r="S4057" s="22">
        <f t="shared" si="1328"/>
        <v>-3.0576923076923075</v>
      </c>
      <c r="T4057" s="5">
        <f t="shared" si="1329"/>
        <v>3.4</v>
      </c>
      <c r="W4057" s="5">
        <f t="shared" si="1330"/>
        <v>0.25</v>
      </c>
      <c r="X4057" s="4">
        <f t="shared" si="1331"/>
        <v>-1</v>
      </c>
      <c r="AE4057" s="4" t="e">
        <f t="shared" si="1332"/>
        <v>#DIV/0!</v>
      </c>
    </row>
    <row r="4058" spans="1:31" x14ac:dyDescent="0.25">
      <c r="A4058" s="9">
        <v>39446</v>
      </c>
      <c r="B4058" s="1" t="s">
        <v>54</v>
      </c>
      <c r="C4058" s="1" t="s">
        <v>64</v>
      </c>
      <c r="D4058" s="1">
        <v>17</v>
      </c>
      <c r="E4058" s="1">
        <v>30</v>
      </c>
      <c r="F4058">
        <f t="shared" si="1319"/>
        <v>0</v>
      </c>
      <c r="G4058">
        <f t="shared" si="1320"/>
        <v>1</v>
      </c>
      <c r="H4058" s="4">
        <v>4.5</v>
      </c>
      <c r="I4058" s="4">
        <v>1.2222222222222201</v>
      </c>
      <c r="L4058" s="18">
        <f t="shared" si="1321"/>
        <v>20</v>
      </c>
      <c r="M4058" s="18">
        <f t="shared" si="1322"/>
        <v>80</v>
      </c>
      <c r="N4058" s="18" t="e">
        <f t="shared" si="1323"/>
        <v>#DIV/0!</v>
      </c>
      <c r="O4058" s="18" t="e">
        <f t="shared" si="1324"/>
        <v>#DIV/0!</v>
      </c>
      <c r="P4058" s="4">
        <f t="shared" si="1325"/>
        <v>200712</v>
      </c>
      <c r="Q4058" s="23">
        <f t="shared" si="1326"/>
        <v>3.6818181818181883</v>
      </c>
      <c r="R4058" s="23">
        <f t="shared" si="1327"/>
        <v>-4.7857142857143282</v>
      </c>
      <c r="S4058" s="22">
        <f t="shared" si="1328"/>
        <v>-1.1038961038961399</v>
      </c>
      <c r="T4058" s="5">
        <f t="shared" si="1329"/>
        <v>0.27160493827160448</v>
      </c>
      <c r="W4058" s="5">
        <f t="shared" si="1330"/>
        <v>-1</v>
      </c>
      <c r="X4058" s="4">
        <f t="shared" si="1331"/>
        <v>-1</v>
      </c>
      <c r="AE4058" s="4" t="e">
        <f t="shared" si="1332"/>
        <v>#DIV/0!</v>
      </c>
    </row>
    <row r="4059" spans="1:31" x14ac:dyDescent="0.25">
      <c r="A4059" s="9">
        <v>39446</v>
      </c>
      <c r="B4059" s="1" t="s">
        <v>53</v>
      </c>
      <c r="C4059" s="1" t="s">
        <v>49</v>
      </c>
      <c r="D4059" s="1">
        <v>13</v>
      </c>
      <c r="E4059" s="1">
        <v>10</v>
      </c>
      <c r="F4059">
        <f t="shared" si="1319"/>
        <v>1</v>
      </c>
      <c r="G4059">
        <f t="shared" si="1320"/>
        <v>0</v>
      </c>
      <c r="H4059" s="4">
        <v>1.4166666666666701</v>
      </c>
      <c r="I4059" s="4">
        <v>2.9</v>
      </c>
      <c r="L4059" s="18">
        <f t="shared" si="1321"/>
        <v>70</v>
      </c>
      <c r="M4059" s="18">
        <f t="shared" si="1322"/>
        <v>30</v>
      </c>
      <c r="N4059" s="18" t="e">
        <f t="shared" si="1323"/>
        <v>#DIV/0!</v>
      </c>
      <c r="O4059" s="18" t="e">
        <f t="shared" si="1324"/>
        <v>#DIV/0!</v>
      </c>
      <c r="P4059" s="4">
        <f t="shared" si="1325"/>
        <v>200712</v>
      </c>
      <c r="Q4059" s="23">
        <f t="shared" si="1326"/>
        <v>1.4166666666666701</v>
      </c>
      <c r="R4059" s="23">
        <f t="shared" si="1327"/>
        <v>-2.9263157894736644</v>
      </c>
      <c r="S4059" s="22">
        <f t="shared" si="1328"/>
        <v>-1.5096491228069944</v>
      </c>
      <c r="T4059" s="5">
        <f t="shared" si="1329"/>
        <v>2.0470588235294067</v>
      </c>
      <c r="W4059" s="5">
        <f t="shared" si="1330"/>
        <v>0.41666666666667007</v>
      </c>
      <c r="X4059" s="4">
        <f t="shared" si="1331"/>
        <v>-1</v>
      </c>
      <c r="AE4059" s="4" t="e">
        <f t="shared" si="1332"/>
        <v>#DIV/0!</v>
      </c>
    </row>
    <row r="4060" spans="1:31" x14ac:dyDescent="0.25">
      <c r="A4060" s="9">
        <v>39446</v>
      </c>
      <c r="B4060" s="1" t="s">
        <v>51</v>
      </c>
      <c r="C4060" s="1" t="s">
        <v>44</v>
      </c>
      <c r="D4060" s="1">
        <v>25</v>
      </c>
      <c r="E4060" s="1">
        <v>38</v>
      </c>
      <c r="F4060">
        <f t="shared" si="1319"/>
        <v>0</v>
      </c>
      <c r="G4060">
        <f t="shared" si="1320"/>
        <v>1</v>
      </c>
      <c r="H4060" s="4">
        <v>2.2000000000000002</v>
      </c>
      <c r="I4060" s="4">
        <v>1.71428571428571</v>
      </c>
      <c r="L4060" s="18">
        <f t="shared" si="1321"/>
        <v>40</v>
      </c>
      <c r="M4060" s="18">
        <f t="shared" si="1322"/>
        <v>55</v>
      </c>
      <c r="N4060" s="18" t="e">
        <f t="shared" si="1323"/>
        <v>#DIV/0!</v>
      </c>
      <c r="O4060" s="18" t="e">
        <f t="shared" si="1324"/>
        <v>#DIV/0!</v>
      </c>
      <c r="P4060" s="4">
        <f t="shared" si="1325"/>
        <v>200712</v>
      </c>
      <c r="Q4060" s="23">
        <f t="shared" si="1326"/>
        <v>1.2833333333333368</v>
      </c>
      <c r="R4060" s="23">
        <f t="shared" si="1327"/>
        <v>-2.2333333333333414</v>
      </c>
      <c r="S4060" s="22">
        <f t="shared" si="1328"/>
        <v>-0.95000000000000462</v>
      </c>
      <c r="T4060" s="5">
        <f t="shared" si="1329"/>
        <v>0.77922077922077715</v>
      </c>
      <c r="W4060" s="5">
        <f t="shared" si="1330"/>
        <v>-1</v>
      </c>
      <c r="X4060" s="4">
        <f t="shared" si="1331"/>
        <v>-1</v>
      </c>
      <c r="AE4060" s="4" t="e">
        <f t="shared" si="1332"/>
        <v>#DIV/0!</v>
      </c>
    </row>
    <row r="4061" spans="1:31" x14ac:dyDescent="0.25">
      <c r="A4061" s="9">
        <v>39446</v>
      </c>
      <c r="B4061" s="1" t="s">
        <v>36</v>
      </c>
      <c r="C4061" s="1" t="s">
        <v>50</v>
      </c>
      <c r="D4061" s="1">
        <v>10</v>
      </c>
      <c r="E4061" s="1">
        <v>16</v>
      </c>
      <c r="F4061">
        <f t="shared" si="1319"/>
        <v>0</v>
      </c>
      <c r="G4061">
        <f t="shared" si="1320"/>
        <v>1</v>
      </c>
      <c r="H4061" s="4">
        <v>2.9</v>
      </c>
      <c r="I4061" s="4">
        <v>1.47619047619048</v>
      </c>
      <c r="L4061" s="18">
        <f t="shared" si="1321"/>
        <v>30</v>
      </c>
      <c r="M4061" s="18">
        <f t="shared" si="1322"/>
        <v>65</v>
      </c>
      <c r="N4061" s="18" t="e">
        <f t="shared" si="1323"/>
        <v>#DIV/0!</v>
      </c>
      <c r="O4061" s="18" t="e">
        <f t="shared" si="1324"/>
        <v>#DIV/0!</v>
      </c>
      <c r="P4061" s="4">
        <f t="shared" si="1325"/>
        <v>200712</v>
      </c>
      <c r="Q4061" s="23">
        <f t="shared" si="1326"/>
        <v>1.9645161290322528</v>
      </c>
      <c r="R4061" s="23">
        <f t="shared" si="1327"/>
        <v>-2.6263157894736668</v>
      </c>
      <c r="S4061" s="22">
        <f t="shared" si="1328"/>
        <v>-0.66179966044141403</v>
      </c>
      <c r="T4061" s="5">
        <f t="shared" si="1329"/>
        <v>0.50903119868637248</v>
      </c>
      <c r="W4061" s="5">
        <f t="shared" si="1330"/>
        <v>-1</v>
      </c>
      <c r="X4061" s="4">
        <f t="shared" si="1331"/>
        <v>-1</v>
      </c>
      <c r="AE4061" s="4" t="e">
        <f t="shared" si="1332"/>
        <v>#DIV/0!</v>
      </c>
    </row>
    <row r="4062" spans="1:31" x14ac:dyDescent="0.25">
      <c r="A4062" s="9">
        <v>39446</v>
      </c>
      <c r="B4062" s="1" t="s">
        <v>47</v>
      </c>
      <c r="C4062" s="1" t="s">
        <v>56</v>
      </c>
      <c r="D4062" s="1">
        <v>42</v>
      </c>
      <c r="E4062" s="1">
        <v>28</v>
      </c>
      <c r="F4062">
        <f t="shared" si="1319"/>
        <v>1</v>
      </c>
      <c r="G4062">
        <f t="shared" si="1320"/>
        <v>0</v>
      </c>
      <c r="H4062" s="4">
        <v>1.3125</v>
      </c>
      <c r="I4062" s="4">
        <v>3.5</v>
      </c>
      <c r="L4062" s="18">
        <f t="shared" si="1321"/>
        <v>70</v>
      </c>
      <c r="M4062" s="18">
        <f t="shared" si="1322"/>
        <v>25</v>
      </c>
      <c r="N4062" s="18" t="e">
        <f t="shared" si="1323"/>
        <v>#DIV/0!</v>
      </c>
      <c r="O4062" s="18" t="e">
        <f t="shared" si="1324"/>
        <v>#DIV/0!</v>
      </c>
      <c r="P4062" s="4">
        <f t="shared" si="1325"/>
        <v>200712</v>
      </c>
      <c r="Q4062" s="23">
        <f t="shared" si="1326"/>
        <v>1.3125</v>
      </c>
      <c r="R4062" s="23">
        <f t="shared" si="1327"/>
        <v>-3.6</v>
      </c>
      <c r="S4062" s="22">
        <f t="shared" si="1328"/>
        <v>-2.2875000000000001</v>
      </c>
      <c r="T4062" s="5">
        <f t="shared" si="1329"/>
        <v>2.6666666666666665</v>
      </c>
      <c r="W4062" s="5">
        <f t="shared" si="1330"/>
        <v>0.3125</v>
      </c>
      <c r="X4062" s="4">
        <f t="shared" si="1331"/>
        <v>-1</v>
      </c>
      <c r="AE4062" s="4" t="e">
        <f t="shared" si="1332"/>
        <v>#DIV/0!</v>
      </c>
    </row>
    <row r="4063" spans="1:31" x14ac:dyDescent="0.25">
      <c r="A4063" s="9">
        <v>39446</v>
      </c>
      <c r="B4063" s="1" t="s">
        <v>62</v>
      </c>
      <c r="C4063" s="1" t="s">
        <v>33</v>
      </c>
      <c r="D4063" s="1">
        <v>34</v>
      </c>
      <c r="E4063" s="1">
        <v>13</v>
      </c>
      <c r="F4063">
        <f t="shared" si="1319"/>
        <v>1</v>
      </c>
      <c r="G4063">
        <f t="shared" si="1320"/>
        <v>0</v>
      </c>
      <c r="H4063" s="4">
        <v>1.5128205128205101</v>
      </c>
      <c r="I4063" s="4">
        <v>2.7</v>
      </c>
      <c r="L4063" s="18">
        <f t="shared" si="1321"/>
        <v>60</v>
      </c>
      <c r="M4063" s="18">
        <f t="shared" si="1322"/>
        <v>35</v>
      </c>
      <c r="N4063" s="18" t="e">
        <f t="shared" si="1323"/>
        <v>#DIV/0!</v>
      </c>
      <c r="O4063" s="18" t="e">
        <f t="shared" si="1324"/>
        <v>#DIV/0!</v>
      </c>
      <c r="P4063" s="4">
        <f t="shared" si="1325"/>
        <v>200712</v>
      </c>
      <c r="Q4063" s="23">
        <f t="shared" si="1326"/>
        <v>1.5128205128205101</v>
      </c>
      <c r="R4063" s="23">
        <f t="shared" si="1327"/>
        <v>-2.5382352941176576</v>
      </c>
      <c r="S4063" s="22">
        <f t="shared" si="1328"/>
        <v>-1.0254147812971475</v>
      </c>
      <c r="T4063" s="5">
        <f t="shared" si="1329"/>
        <v>1.7847457627118677</v>
      </c>
      <c r="W4063" s="5">
        <f t="shared" si="1330"/>
        <v>0.51282051282051011</v>
      </c>
      <c r="X4063" s="4">
        <f t="shared" si="1331"/>
        <v>-1</v>
      </c>
      <c r="AE4063" s="4" t="e">
        <f t="shared" si="1332"/>
        <v>#DIV/0!</v>
      </c>
    </row>
    <row r="4064" spans="1:31" x14ac:dyDescent="0.25">
      <c r="A4064" s="9">
        <v>39446</v>
      </c>
      <c r="B4064" s="1" t="s">
        <v>35</v>
      </c>
      <c r="C4064" s="1" t="s">
        <v>60</v>
      </c>
      <c r="D4064" s="1">
        <v>22</v>
      </c>
      <c r="E4064" s="1">
        <v>19</v>
      </c>
      <c r="F4064">
        <f t="shared" si="1319"/>
        <v>1</v>
      </c>
      <c r="G4064">
        <f t="shared" si="1320"/>
        <v>0</v>
      </c>
      <c r="H4064" s="4">
        <v>2.25</v>
      </c>
      <c r="I4064" s="4">
        <v>1.68965517241379</v>
      </c>
      <c r="L4064" s="18">
        <f t="shared" si="1321"/>
        <v>40</v>
      </c>
      <c r="M4064" s="18">
        <f t="shared" si="1322"/>
        <v>55</v>
      </c>
      <c r="N4064" s="18" t="e">
        <f t="shared" si="1323"/>
        <v>#DIV/0!</v>
      </c>
      <c r="O4064" s="18" t="e">
        <f t="shared" si="1324"/>
        <v>#DIV/0!</v>
      </c>
      <c r="P4064" s="4">
        <f t="shared" si="1325"/>
        <v>200712</v>
      </c>
      <c r="Q4064" s="23">
        <f t="shared" si="1326"/>
        <v>2.25</v>
      </c>
      <c r="R4064" s="23">
        <f t="shared" si="1327"/>
        <v>-2.2500000000000062</v>
      </c>
      <c r="S4064" s="22">
        <f t="shared" si="1328"/>
        <v>-6.2172489379008766E-15</v>
      </c>
      <c r="T4064" s="5">
        <f t="shared" si="1329"/>
        <v>0.75095785440612894</v>
      </c>
      <c r="W4064" s="5">
        <f t="shared" si="1330"/>
        <v>1.25</v>
      </c>
      <c r="X4064" s="4">
        <f t="shared" si="1331"/>
        <v>-1</v>
      </c>
      <c r="AE4064" s="4" t="e">
        <f t="shared" si="1332"/>
        <v>#DIV/0!</v>
      </c>
    </row>
    <row r="4065" spans="1:31" x14ac:dyDescent="0.25">
      <c r="A4065" s="9">
        <v>39446</v>
      </c>
      <c r="B4065" s="1" t="s">
        <v>58</v>
      </c>
      <c r="C4065" s="1" t="s">
        <v>38</v>
      </c>
      <c r="D4065" s="1">
        <v>20</v>
      </c>
      <c r="E4065" s="1">
        <v>7</v>
      </c>
      <c r="F4065">
        <f t="shared" si="1319"/>
        <v>1</v>
      </c>
      <c r="G4065">
        <f t="shared" si="1320"/>
        <v>0</v>
      </c>
      <c r="H4065" s="4">
        <v>1.15384615384615</v>
      </c>
      <c r="I4065" s="4">
        <v>5.75</v>
      </c>
      <c r="L4065" s="18">
        <f t="shared" si="1321"/>
        <v>80</v>
      </c>
      <c r="M4065" s="18">
        <f t="shared" si="1322"/>
        <v>15</v>
      </c>
      <c r="N4065" s="18" t="e">
        <f t="shared" si="1323"/>
        <v>#DIV/0!</v>
      </c>
      <c r="O4065" s="18" t="e">
        <f t="shared" si="1324"/>
        <v>#DIV/0!</v>
      </c>
      <c r="P4065" s="4">
        <f t="shared" si="1325"/>
        <v>200712</v>
      </c>
      <c r="Q4065" s="23">
        <f t="shared" si="1326"/>
        <v>1.15384615384615</v>
      </c>
      <c r="R4065" s="23">
        <f t="shared" si="1327"/>
        <v>-6.7105263157896369</v>
      </c>
      <c r="S4065" s="22">
        <f t="shared" si="1328"/>
        <v>-5.5566801619434871</v>
      </c>
      <c r="T4065" s="5">
        <f t="shared" si="1329"/>
        <v>4.9833333333333503</v>
      </c>
      <c r="W4065" s="5">
        <f t="shared" si="1330"/>
        <v>0.15384615384614997</v>
      </c>
      <c r="X4065" s="4">
        <f t="shared" si="1331"/>
        <v>-1</v>
      </c>
      <c r="AE4065" s="4" t="e">
        <f t="shared" si="1332"/>
        <v>#DIV/0!</v>
      </c>
    </row>
    <row r="4066" spans="1:31" x14ac:dyDescent="0.25">
      <c r="A4066" s="9">
        <v>39446</v>
      </c>
      <c r="B4066" s="1" t="s">
        <v>45</v>
      </c>
      <c r="C4066" s="1" t="s">
        <v>42</v>
      </c>
      <c r="D4066" s="1">
        <v>33</v>
      </c>
      <c r="E4066" s="1">
        <v>25</v>
      </c>
      <c r="F4066">
        <f t="shared" si="1319"/>
        <v>1</v>
      </c>
      <c r="G4066">
        <f t="shared" si="1320"/>
        <v>0</v>
      </c>
      <c r="H4066" s="4">
        <v>1.8333333333333299</v>
      </c>
      <c r="I4066" s="4">
        <v>2</v>
      </c>
      <c r="L4066" s="18">
        <f t="shared" si="1321"/>
        <v>50</v>
      </c>
      <c r="M4066" s="18">
        <f t="shared" si="1322"/>
        <v>50</v>
      </c>
      <c r="N4066" s="18" t="e">
        <f t="shared" si="1323"/>
        <v>#DIV/0!</v>
      </c>
      <c r="O4066" s="18" t="e">
        <f t="shared" si="1324"/>
        <v>#DIV/0!</v>
      </c>
      <c r="P4066" s="4">
        <f t="shared" si="1325"/>
        <v>200712</v>
      </c>
      <c r="Q4066" s="23">
        <f t="shared" si="1326"/>
        <v>1.8333333333333299</v>
      </c>
      <c r="R4066" s="23">
        <f t="shared" si="1327"/>
        <v>-2.2000000000000046</v>
      </c>
      <c r="S4066" s="22">
        <f t="shared" si="1328"/>
        <v>-0.36666666666667469</v>
      </c>
      <c r="T4066" s="5">
        <f t="shared" si="1329"/>
        <v>1.0909090909090928</v>
      </c>
      <c r="W4066" s="5">
        <f t="shared" si="1330"/>
        <v>0.83333333333332993</v>
      </c>
      <c r="X4066" s="4">
        <f t="shared" si="1331"/>
        <v>-1</v>
      </c>
      <c r="AE4066" s="4" t="e">
        <f t="shared" si="1332"/>
        <v>#DIV/0!</v>
      </c>
    </row>
    <row r="4067" spans="1:31" x14ac:dyDescent="0.25">
      <c r="A4067" s="9">
        <v>39446</v>
      </c>
      <c r="B4067" s="1" t="s">
        <v>43</v>
      </c>
      <c r="C4067" s="1" t="s">
        <v>57</v>
      </c>
      <c r="D4067" s="1">
        <v>27</v>
      </c>
      <c r="E4067" s="1">
        <v>21</v>
      </c>
      <c r="F4067">
        <f t="shared" si="1319"/>
        <v>1</v>
      </c>
      <c r="G4067">
        <f t="shared" si="1320"/>
        <v>0</v>
      </c>
      <c r="H4067" s="4">
        <v>2.7</v>
      </c>
      <c r="I4067" s="4">
        <v>1.5263157894736801</v>
      </c>
      <c r="L4067" s="18">
        <f t="shared" si="1321"/>
        <v>30</v>
      </c>
      <c r="M4067" s="18">
        <f t="shared" si="1322"/>
        <v>65</v>
      </c>
      <c r="N4067" s="18" t="e">
        <f t="shared" si="1323"/>
        <v>#DIV/0!</v>
      </c>
      <c r="O4067" s="18" t="e">
        <f t="shared" si="1324"/>
        <v>#DIV/0!</v>
      </c>
      <c r="P4067" s="4">
        <f t="shared" si="1325"/>
        <v>200712</v>
      </c>
      <c r="Q4067" s="23">
        <f t="shared" si="1326"/>
        <v>2.7</v>
      </c>
      <c r="R4067" s="23">
        <f t="shared" si="1327"/>
        <v>-2.4882352941176622</v>
      </c>
      <c r="S4067" s="22">
        <f t="shared" si="1328"/>
        <v>0.21176470588233798</v>
      </c>
      <c r="T4067" s="5">
        <f t="shared" si="1329"/>
        <v>0.56530214424951108</v>
      </c>
      <c r="W4067" s="5">
        <f t="shared" si="1330"/>
        <v>1.7000000000000002</v>
      </c>
      <c r="X4067" s="4">
        <f t="shared" si="1331"/>
        <v>-1</v>
      </c>
      <c r="AE4067" s="4" t="e">
        <f t="shared" si="1332"/>
        <v>#DIV/0!</v>
      </c>
    </row>
    <row r="4068" spans="1:31" x14ac:dyDescent="0.25">
      <c r="A4068" s="9">
        <v>39446</v>
      </c>
      <c r="B4068" s="1" t="s">
        <v>41</v>
      </c>
      <c r="C4068" s="1" t="s">
        <v>61</v>
      </c>
      <c r="D4068" s="1">
        <v>44</v>
      </c>
      <c r="E4068" s="1">
        <v>41</v>
      </c>
      <c r="F4068">
        <f t="shared" si="1319"/>
        <v>1</v>
      </c>
      <c r="G4068">
        <f t="shared" si="1320"/>
        <v>0</v>
      </c>
      <c r="H4068" s="4">
        <v>2.15</v>
      </c>
      <c r="I4068" s="4">
        <v>1.74074074074074</v>
      </c>
      <c r="L4068" s="18">
        <f t="shared" si="1321"/>
        <v>40</v>
      </c>
      <c r="M4068" s="18">
        <f t="shared" si="1322"/>
        <v>55</v>
      </c>
      <c r="N4068" s="18" t="e">
        <f t="shared" si="1323"/>
        <v>#DIV/0!</v>
      </c>
      <c r="O4068" s="18" t="e">
        <f t="shared" si="1324"/>
        <v>#DIV/0!</v>
      </c>
      <c r="P4068" s="4">
        <f t="shared" si="1325"/>
        <v>200712</v>
      </c>
      <c r="Q4068" s="23">
        <f t="shared" si="1326"/>
        <v>2.15</v>
      </c>
      <c r="R4068" s="23">
        <f t="shared" si="1327"/>
        <v>-2.2195652173913056</v>
      </c>
      <c r="S4068" s="22">
        <f t="shared" si="1328"/>
        <v>-6.9565217391305723E-2</v>
      </c>
      <c r="T4068" s="5">
        <f t="shared" si="1329"/>
        <v>0.80964685615848375</v>
      </c>
      <c r="W4068" s="5">
        <f t="shared" si="1330"/>
        <v>1.1499999999999999</v>
      </c>
      <c r="X4068" s="4">
        <f t="shared" si="1331"/>
        <v>-1</v>
      </c>
      <c r="AE4068" s="4" t="e">
        <f t="shared" si="1332"/>
        <v>#DIV/0!</v>
      </c>
    </row>
    <row r="4069" spans="1:31" x14ac:dyDescent="0.25">
      <c r="A4069" s="9">
        <v>39446</v>
      </c>
      <c r="B4069" s="1" t="s">
        <v>63</v>
      </c>
      <c r="C4069" s="1" t="s">
        <v>59</v>
      </c>
      <c r="D4069" s="1">
        <v>48</v>
      </c>
      <c r="E4069" s="1">
        <v>19</v>
      </c>
      <c r="F4069">
        <f t="shared" si="1319"/>
        <v>1</v>
      </c>
      <c r="G4069">
        <f t="shared" si="1320"/>
        <v>0</v>
      </c>
      <c r="H4069" s="4">
        <v>1.3846153846153799</v>
      </c>
      <c r="I4069" s="4">
        <v>3.1</v>
      </c>
      <c r="L4069" s="18">
        <f t="shared" si="1321"/>
        <v>70</v>
      </c>
      <c r="M4069" s="18">
        <f t="shared" si="1322"/>
        <v>30</v>
      </c>
      <c r="N4069" s="18" t="e">
        <f t="shared" si="1323"/>
        <v>#DIV/0!</v>
      </c>
      <c r="O4069" s="18" t="e">
        <f t="shared" si="1324"/>
        <v>#DIV/0!</v>
      </c>
      <c r="P4069" s="4">
        <f t="shared" si="1325"/>
        <v>200712</v>
      </c>
      <c r="Q4069" s="23">
        <f t="shared" si="1326"/>
        <v>1.3846153846153799</v>
      </c>
      <c r="R4069" s="23">
        <f t="shared" si="1327"/>
        <v>-3.0761904761905079</v>
      </c>
      <c r="S4069" s="22">
        <f t="shared" si="1328"/>
        <v>-1.691575091575128</v>
      </c>
      <c r="T4069" s="5">
        <f t="shared" si="1329"/>
        <v>2.2388888888888965</v>
      </c>
      <c r="W4069" s="5">
        <f t="shared" si="1330"/>
        <v>0.38461538461537992</v>
      </c>
      <c r="X4069" s="4">
        <f t="shared" si="1331"/>
        <v>-1</v>
      </c>
      <c r="AE4069" s="4" t="e">
        <f t="shared" si="1332"/>
        <v>#DIV/0!</v>
      </c>
    </row>
    <row r="4070" spans="1:31" x14ac:dyDescent="0.25">
      <c r="A4070" s="9">
        <v>39445</v>
      </c>
      <c r="B4070" s="1" t="s">
        <v>34</v>
      </c>
      <c r="C4070" s="1" t="s">
        <v>52</v>
      </c>
      <c r="D4070" s="1">
        <v>35</v>
      </c>
      <c r="E4070" s="1">
        <v>38</v>
      </c>
      <c r="F4070">
        <f t="shared" si="1319"/>
        <v>0</v>
      </c>
      <c r="G4070">
        <f t="shared" si="1320"/>
        <v>1</v>
      </c>
      <c r="H4070" s="4">
        <v>7.5</v>
      </c>
      <c r="I4070" s="4">
        <v>1.1052631578947401</v>
      </c>
      <c r="L4070" s="18">
        <f t="shared" si="1321"/>
        <v>10</v>
      </c>
      <c r="M4070" s="18">
        <f t="shared" si="1322"/>
        <v>90</v>
      </c>
      <c r="N4070" s="18" t="e">
        <f t="shared" si="1323"/>
        <v>#DIV/0!</v>
      </c>
      <c r="O4070" s="18" t="e">
        <f t="shared" si="1324"/>
        <v>#DIV/0!</v>
      </c>
      <c r="P4070" s="4">
        <f t="shared" si="1325"/>
        <v>200712</v>
      </c>
      <c r="Q4070" s="23">
        <f t="shared" si="1326"/>
        <v>6.785714285714266</v>
      </c>
      <c r="R4070" s="23">
        <f t="shared" si="1327"/>
        <v>-9.6538461538458638</v>
      </c>
      <c r="S4070" s="22">
        <f t="shared" si="1328"/>
        <v>-2.8681318681315977</v>
      </c>
      <c r="T4070" s="5">
        <f t="shared" si="1329"/>
        <v>0.14736842105263201</v>
      </c>
      <c r="W4070" s="5">
        <f t="shared" si="1330"/>
        <v>-1</v>
      </c>
      <c r="X4070" s="4">
        <f t="shared" si="1331"/>
        <v>-1</v>
      </c>
      <c r="AE4070" s="4" t="e">
        <f t="shared" si="1332"/>
        <v>#DIV/0!</v>
      </c>
    </row>
    <row r="4071" spans="1:31" x14ac:dyDescent="0.25">
      <c r="A4071" s="9">
        <v>39440</v>
      </c>
      <c r="B4071" s="1" t="s">
        <v>64</v>
      </c>
      <c r="C4071" s="1" t="s">
        <v>35</v>
      </c>
      <c r="D4071" s="1">
        <v>23</v>
      </c>
      <c r="E4071" s="1">
        <v>3</v>
      </c>
      <c r="F4071">
        <f t="shared" si="1319"/>
        <v>1</v>
      </c>
      <c r="G4071">
        <f t="shared" si="1320"/>
        <v>0</v>
      </c>
      <c r="H4071" s="4">
        <v>1.2222222222222201</v>
      </c>
      <c r="I4071" s="4">
        <v>4.5</v>
      </c>
      <c r="L4071" s="18">
        <f t="shared" si="1321"/>
        <v>80</v>
      </c>
      <c r="M4071" s="18">
        <f t="shared" si="1322"/>
        <v>20</v>
      </c>
      <c r="N4071" s="18" t="e">
        <f t="shared" si="1323"/>
        <v>#DIV/0!</v>
      </c>
      <c r="O4071" s="18" t="e">
        <f t="shared" si="1324"/>
        <v>#DIV/0!</v>
      </c>
      <c r="P4071" s="4">
        <f t="shared" si="1325"/>
        <v>200712</v>
      </c>
      <c r="Q4071" s="23">
        <f t="shared" si="1326"/>
        <v>1.2222222222222201</v>
      </c>
      <c r="R4071" s="23">
        <f t="shared" si="1327"/>
        <v>-4.7857142857143282</v>
      </c>
      <c r="S4071" s="22">
        <f t="shared" si="1328"/>
        <v>-3.5634920634921081</v>
      </c>
      <c r="T4071" s="5">
        <f t="shared" si="1329"/>
        <v>3.6818181818181883</v>
      </c>
      <c r="W4071" s="5">
        <f t="shared" si="1330"/>
        <v>0.2222222222222201</v>
      </c>
      <c r="X4071" s="4">
        <f t="shared" si="1331"/>
        <v>-1</v>
      </c>
      <c r="AE4071" s="4" t="e">
        <f t="shared" si="1332"/>
        <v>#DIV/0!</v>
      </c>
    </row>
    <row r="4072" spans="1:31" x14ac:dyDescent="0.25">
      <c r="A4072" s="9">
        <v>39439</v>
      </c>
      <c r="B4072" s="1" t="s">
        <v>50</v>
      </c>
      <c r="C4072" s="1" t="s">
        <v>53</v>
      </c>
      <c r="D4072" s="1">
        <v>10</v>
      </c>
      <c r="E4072" s="1">
        <v>6</v>
      </c>
      <c r="F4072">
        <f t="shared" si="1319"/>
        <v>1</v>
      </c>
      <c r="G4072">
        <f t="shared" si="1320"/>
        <v>0</v>
      </c>
      <c r="H4072" s="4">
        <v>1.2564102564102599</v>
      </c>
      <c r="I4072" s="4">
        <v>4.0999999999999996</v>
      </c>
      <c r="L4072" s="18">
        <f t="shared" si="1321"/>
        <v>70</v>
      </c>
      <c r="M4072" s="18">
        <f t="shared" si="1322"/>
        <v>20</v>
      </c>
      <c r="N4072" s="18" t="e">
        <f t="shared" si="1323"/>
        <v>#DIV/0!</v>
      </c>
      <c r="O4072" s="18" t="e">
        <f t="shared" si="1324"/>
        <v>#DIV/0!</v>
      </c>
      <c r="P4072" s="4">
        <f t="shared" si="1325"/>
        <v>200712</v>
      </c>
      <c r="Q4072" s="23">
        <f t="shared" si="1326"/>
        <v>1.2564102564102599</v>
      </c>
      <c r="R4072" s="23">
        <f t="shared" si="1327"/>
        <v>-4.2225806451612362</v>
      </c>
      <c r="S4072" s="22">
        <f t="shared" si="1328"/>
        <v>-2.9661703887509763</v>
      </c>
      <c r="T4072" s="5">
        <f t="shared" si="1329"/>
        <v>3.2632653061224395</v>
      </c>
      <c r="W4072" s="5">
        <f t="shared" si="1330"/>
        <v>0.25641025641025994</v>
      </c>
      <c r="X4072" s="4">
        <f t="shared" si="1331"/>
        <v>-1</v>
      </c>
      <c r="AE4072" s="4" t="e">
        <f t="shared" si="1332"/>
        <v>#DIV/0!</v>
      </c>
    </row>
    <row r="4073" spans="1:31" x14ac:dyDescent="0.25">
      <c r="A4073" s="9">
        <v>39439</v>
      </c>
      <c r="B4073" s="1" t="s">
        <v>61</v>
      </c>
      <c r="C4073" s="1" t="s">
        <v>43</v>
      </c>
      <c r="D4073" s="1">
        <v>27</v>
      </c>
      <c r="E4073" s="1">
        <v>6</v>
      </c>
      <c r="F4073">
        <f t="shared" si="1319"/>
        <v>1</v>
      </c>
      <c r="G4073">
        <f t="shared" si="1320"/>
        <v>0</v>
      </c>
      <c r="H4073" s="4">
        <v>1.13793103448276</v>
      </c>
      <c r="I4073" s="4">
        <v>6.5</v>
      </c>
      <c r="L4073" s="18">
        <f t="shared" si="1321"/>
        <v>80</v>
      </c>
      <c r="M4073" s="18">
        <f t="shared" si="1322"/>
        <v>15</v>
      </c>
      <c r="N4073" s="18" t="e">
        <f t="shared" si="1323"/>
        <v>#DIV/0!</v>
      </c>
      <c r="O4073" s="18" t="e">
        <f t="shared" si="1324"/>
        <v>#DIV/0!</v>
      </c>
      <c r="P4073" s="4">
        <f t="shared" si="1325"/>
        <v>200712</v>
      </c>
      <c r="Q4073" s="23">
        <f t="shared" si="1326"/>
        <v>1.13793103448276</v>
      </c>
      <c r="R4073" s="23">
        <f t="shared" si="1327"/>
        <v>-7.4318181818181088</v>
      </c>
      <c r="S4073" s="22">
        <f t="shared" si="1328"/>
        <v>-6.293887147335349</v>
      </c>
      <c r="T4073" s="5">
        <f t="shared" si="1329"/>
        <v>5.7121212121212048</v>
      </c>
      <c r="W4073" s="5">
        <f t="shared" si="1330"/>
        <v>0.13793103448276001</v>
      </c>
      <c r="X4073" s="4">
        <f t="shared" si="1331"/>
        <v>-1</v>
      </c>
      <c r="AE4073" s="4" t="e">
        <f t="shared" si="1332"/>
        <v>#DIV/0!</v>
      </c>
    </row>
    <row r="4074" spans="1:31" x14ac:dyDescent="0.25">
      <c r="A4074" s="9">
        <v>39439</v>
      </c>
      <c r="B4074" s="1" t="s">
        <v>38</v>
      </c>
      <c r="C4074" s="1" t="s">
        <v>39</v>
      </c>
      <c r="D4074" s="1">
        <v>21</v>
      </c>
      <c r="E4074" s="1">
        <v>19</v>
      </c>
      <c r="F4074">
        <f t="shared" si="1319"/>
        <v>1</v>
      </c>
      <c r="G4074">
        <f t="shared" si="1320"/>
        <v>0</v>
      </c>
      <c r="H4074" s="4">
        <v>3.3</v>
      </c>
      <c r="I4074" s="4">
        <v>1.3448275862068999</v>
      </c>
      <c r="L4074" s="18">
        <f t="shared" si="1321"/>
        <v>30</v>
      </c>
      <c r="M4074" s="18">
        <f t="shared" si="1322"/>
        <v>70</v>
      </c>
      <c r="N4074" s="18" t="e">
        <f t="shared" si="1323"/>
        <v>#DIV/0!</v>
      </c>
      <c r="O4074" s="18" t="e">
        <f t="shared" si="1324"/>
        <v>#DIV/0!</v>
      </c>
      <c r="P4074" s="4">
        <f t="shared" si="1325"/>
        <v>200712</v>
      </c>
      <c r="Q4074" s="23">
        <f t="shared" si="1326"/>
        <v>3.3</v>
      </c>
      <c r="R4074" s="23">
        <f t="shared" si="1327"/>
        <v>-3.3347826086956243</v>
      </c>
      <c r="S4074" s="22">
        <f t="shared" si="1328"/>
        <v>-3.478260869562444E-2</v>
      </c>
      <c r="T4074" s="5">
        <f t="shared" si="1329"/>
        <v>0.40752351097178785</v>
      </c>
      <c r="W4074" s="5">
        <f t="shared" si="1330"/>
        <v>2.2999999999999998</v>
      </c>
      <c r="X4074" s="4">
        <f t="shared" si="1331"/>
        <v>-1</v>
      </c>
      <c r="AE4074" s="4" t="e">
        <f t="shared" si="1332"/>
        <v>#DIV/0!</v>
      </c>
    </row>
    <row r="4075" spans="1:31" x14ac:dyDescent="0.25">
      <c r="A4075" s="9">
        <v>39439</v>
      </c>
      <c r="B4075" s="1" t="s">
        <v>42</v>
      </c>
      <c r="C4075" s="1" t="s">
        <v>55</v>
      </c>
      <c r="D4075" s="1">
        <v>23</v>
      </c>
      <c r="E4075" s="1">
        <v>38</v>
      </c>
      <c r="F4075">
        <f t="shared" si="1319"/>
        <v>0</v>
      </c>
      <c r="G4075">
        <f t="shared" si="1320"/>
        <v>1</v>
      </c>
      <c r="H4075" s="4">
        <v>1.55555555555556</v>
      </c>
      <c r="I4075" s="4">
        <v>2.6</v>
      </c>
      <c r="L4075" s="18">
        <f t="shared" si="1321"/>
        <v>60</v>
      </c>
      <c r="M4075" s="18">
        <f t="shared" si="1322"/>
        <v>35</v>
      </c>
      <c r="N4075" s="18" t="e">
        <f t="shared" si="1323"/>
        <v>#DIV/0!</v>
      </c>
      <c r="O4075" s="18" t="e">
        <f t="shared" si="1324"/>
        <v>#DIV/0!</v>
      </c>
      <c r="P4075" s="4">
        <f t="shared" si="1325"/>
        <v>200712</v>
      </c>
      <c r="Q4075" s="23">
        <f t="shared" si="1326"/>
        <v>0.59829059829059994</v>
      </c>
      <c r="R4075" s="23">
        <f t="shared" si="1327"/>
        <v>-2.4249999999999856</v>
      </c>
      <c r="S4075" s="22">
        <f t="shared" si="1328"/>
        <v>-1.8267094017093857</v>
      </c>
      <c r="T4075" s="5">
        <f t="shared" si="1329"/>
        <v>1.6714285714285666</v>
      </c>
      <c r="W4075" s="5">
        <f t="shared" si="1330"/>
        <v>-1</v>
      </c>
      <c r="X4075" s="4">
        <f t="shared" si="1331"/>
        <v>-1</v>
      </c>
      <c r="AE4075" s="4" t="e">
        <f t="shared" si="1332"/>
        <v>#DIV/0!</v>
      </c>
    </row>
    <row r="4076" spans="1:31" x14ac:dyDescent="0.25">
      <c r="A4076" s="9">
        <v>39439</v>
      </c>
      <c r="B4076" s="1" t="s">
        <v>52</v>
      </c>
      <c r="C4076" s="1" t="s">
        <v>51</v>
      </c>
      <c r="D4076" s="1">
        <v>28</v>
      </c>
      <c r="E4076" s="1">
        <v>7</v>
      </c>
      <c r="F4076">
        <f t="shared" si="1319"/>
        <v>1</v>
      </c>
      <c r="G4076">
        <f t="shared" si="1320"/>
        <v>0</v>
      </c>
      <c r="H4076" s="4">
        <v>1.0416666666666701</v>
      </c>
      <c r="I4076" s="4">
        <v>17</v>
      </c>
      <c r="L4076" s="18">
        <f t="shared" si="1321"/>
        <v>90</v>
      </c>
      <c r="M4076" s="18">
        <f t="shared" si="1322"/>
        <v>5</v>
      </c>
      <c r="N4076" s="18" t="e">
        <f t="shared" si="1323"/>
        <v>#DIV/0!</v>
      </c>
      <c r="O4076" s="18" t="e">
        <f t="shared" si="1324"/>
        <v>#DIV/0!</v>
      </c>
      <c r="P4076" s="4">
        <f t="shared" si="1325"/>
        <v>200712</v>
      </c>
      <c r="Q4076" s="23">
        <f t="shared" si="1326"/>
        <v>1.0416666666666701</v>
      </c>
      <c r="R4076" s="23">
        <f t="shared" si="1327"/>
        <v>-24.062499999998039</v>
      </c>
      <c r="S4076" s="22">
        <f t="shared" si="1328"/>
        <v>-23.020833333331367</v>
      </c>
      <c r="T4076" s="5">
        <f t="shared" si="1329"/>
        <v>16.319999999999947</v>
      </c>
      <c r="W4076" s="5">
        <f t="shared" si="1330"/>
        <v>4.1666666666670071E-2</v>
      </c>
      <c r="X4076" s="4">
        <f t="shared" si="1331"/>
        <v>-1</v>
      </c>
      <c r="AE4076" s="4" t="e">
        <f t="shared" si="1332"/>
        <v>#DIV/0!</v>
      </c>
    </row>
    <row r="4077" spans="1:31" x14ac:dyDescent="0.25">
      <c r="A4077" s="9">
        <v>39439</v>
      </c>
      <c r="B4077" s="1" t="s">
        <v>60</v>
      </c>
      <c r="C4077" s="1" t="s">
        <v>48</v>
      </c>
      <c r="D4077" s="1">
        <v>21</v>
      </c>
      <c r="E4077" s="1">
        <v>32</v>
      </c>
      <c r="F4077">
        <f t="shared" si="1319"/>
        <v>0</v>
      </c>
      <c r="G4077">
        <f t="shared" si="1320"/>
        <v>1</v>
      </c>
      <c r="H4077" s="4">
        <v>1.37037037037037</v>
      </c>
      <c r="I4077" s="4">
        <v>3.15</v>
      </c>
      <c r="L4077" s="18">
        <f t="shared" si="1321"/>
        <v>70</v>
      </c>
      <c r="M4077" s="18">
        <f t="shared" si="1322"/>
        <v>30</v>
      </c>
      <c r="N4077" s="18" t="e">
        <f t="shared" si="1323"/>
        <v>#DIV/0!</v>
      </c>
      <c r="O4077" s="18" t="e">
        <f t="shared" si="1324"/>
        <v>#DIV/0!</v>
      </c>
      <c r="P4077" s="4">
        <f t="shared" si="1325"/>
        <v>200712</v>
      </c>
      <c r="Q4077" s="23">
        <f t="shared" si="1326"/>
        <v>0.43503821281599048</v>
      </c>
      <c r="R4077" s="23">
        <f t="shared" si="1327"/>
        <v>-3.1651162790697698</v>
      </c>
      <c r="S4077" s="22">
        <f t="shared" si="1328"/>
        <v>-2.7300780662537791</v>
      </c>
      <c r="T4077" s="5">
        <f t="shared" si="1329"/>
        <v>2.298648648648649</v>
      </c>
      <c r="W4077" s="5">
        <f t="shared" si="1330"/>
        <v>-1</v>
      </c>
      <c r="X4077" s="4">
        <f t="shared" si="1331"/>
        <v>-1</v>
      </c>
      <c r="AE4077" s="4" t="e">
        <f t="shared" si="1332"/>
        <v>#DIV/0!</v>
      </c>
    </row>
    <row r="4078" spans="1:31" x14ac:dyDescent="0.25">
      <c r="A4078" s="9">
        <v>39439</v>
      </c>
      <c r="B4078" s="1" t="s">
        <v>56</v>
      </c>
      <c r="C4078" s="1" t="s">
        <v>54</v>
      </c>
      <c r="D4078" s="1">
        <v>49</v>
      </c>
      <c r="E4078" s="1">
        <v>11</v>
      </c>
      <c r="F4078">
        <f t="shared" si="1319"/>
        <v>1</v>
      </c>
      <c r="G4078">
        <f t="shared" si="1320"/>
        <v>0</v>
      </c>
      <c r="H4078" s="4">
        <v>1.0909090909090899</v>
      </c>
      <c r="I4078" s="4">
        <v>9</v>
      </c>
      <c r="L4078" s="18">
        <f t="shared" si="1321"/>
        <v>90</v>
      </c>
      <c r="M4078" s="18">
        <f t="shared" si="1322"/>
        <v>10</v>
      </c>
      <c r="N4078" s="18" t="e">
        <f t="shared" si="1323"/>
        <v>#DIV/0!</v>
      </c>
      <c r="O4078" s="18" t="e">
        <f t="shared" si="1324"/>
        <v>#DIV/0!</v>
      </c>
      <c r="P4078" s="4">
        <f t="shared" si="1325"/>
        <v>200712</v>
      </c>
      <c r="Q4078" s="23">
        <f t="shared" si="1326"/>
        <v>1.0909090909090899</v>
      </c>
      <c r="R4078" s="23">
        <f t="shared" si="1327"/>
        <v>-11.125000000000117</v>
      </c>
      <c r="S4078" s="22">
        <f t="shared" si="1328"/>
        <v>-10.034090909091027</v>
      </c>
      <c r="T4078" s="5">
        <f t="shared" si="1329"/>
        <v>8.2500000000000071</v>
      </c>
      <c r="W4078" s="5">
        <f t="shared" si="1330"/>
        <v>9.090909090908994E-2</v>
      </c>
      <c r="X4078" s="4">
        <f t="shared" si="1331"/>
        <v>-1</v>
      </c>
      <c r="AE4078" s="4" t="e">
        <f t="shared" si="1332"/>
        <v>#DIV/0!</v>
      </c>
    </row>
    <row r="4079" spans="1:31" x14ac:dyDescent="0.25">
      <c r="A4079" s="9">
        <v>39439</v>
      </c>
      <c r="B4079" s="1" t="s">
        <v>36</v>
      </c>
      <c r="C4079" s="1" t="s">
        <v>47</v>
      </c>
      <c r="D4079" s="1">
        <v>38</v>
      </c>
      <c r="E4079" s="1">
        <v>15</v>
      </c>
      <c r="F4079">
        <f t="shared" si="1319"/>
        <v>1</v>
      </c>
      <c r="G4079">
        <f t="shared" si="1320"/>
        <v>0</v>
      </c>
      <c r="H4079" s="4">
        <v>1.3333333333333299</v>
      </c>
      <c r="I4079" s="4">
        <v>3.4</v>
      </c>
      <c r="L4079" s="18">
        <f t="shared" si="1321"/>
        <v>70</v>
      </c>
      <c r="M4079" s="18">
        <f t="shared" si="1322"/>
        <v>25</v>
      </c>
      <c r="N4079" s="18" t="e">
        <f t="shared" si="1323"/>
        <v>#DIV/0!</v>
      </c>
      <c r="O4079" s="18" t="e">
        <f t="shared" si="1324"/>
        <v>#DIV/0!</v>
      </c>
      <c r="P4079" s="4">
        <f t="shared" si="1325"/>
        <v>200712</v>
      </c>
      <c r="Q4079" s="23">
        <f t="shared" si="1326"/>
        <v>1.3333333333333299</v>
      </c>
      <c r="R4079" s="23">
        <f t="shared" si="1327"/>
        <v>-3.4166666666666972</v>
      </c>
      <c r="S4079" s="22">
        <f t="shared" si="1328"/>
        <v>-2.0833333333333672</v>
      </c>
      <c r="T4079" s="5">
        <f t="shared" si="1329"/>
        <v>2.5500000000000065</v>
      </c>
      <c r="W4079" s="5">
        <f t="shared" si="1330"/>
        <v>0.33333333333332993</v>
      </c>
      <c r="X4079" s="4">
        <f t="shared" si="1331"/>
        <v>-1</v>
      </c>
      <c r="AE4079" s="4" t="e">
        <f t="shared" si="1332"/>
        <v>#DIV/0!</v>
      </c>
    </row>
    <row r="4080" spans="1:31" x14ac:dyDescent="0.25">
      <c r="A4080" s="9">
        <v>39439</v>
      </c>
      <c r="B4080" s="1" t="s">
        <v>33</v>
      </c>
      <c r="C4080" s="1" t="s">
        <v>49</v>
      </c>
      <c r="D4080" s="1">
        <v>25</v>
      </c>
      <c r="E4080" s="1">
        <v>20</v>
      </c>
      <c r="F4080">
        <f t="shared" si="1319"/>
        <v>1</v>
      </c>
      <c r="G4080">
        <f t="shared" si="1320"/>
        <v>0</v>
      </c>
      <c r="H4080" s="4">
        <v>1.3571428571428599</v>
      </c>
      <c r="I4080" s="4">
        <v>3.3</v>
      </c>
      <c r="L4080" s="18">
        <f t="shared" si="1321"/>
        <v>70</v>
      </c>
      <c r="M4080" s="18">
        <f t="shared" si="1322"/>
        <v>30</v>
      </c>
      <c r="N4080" s="18" t="e">
        <f t="shared" si="1323"/>
        <v>#DIV/0!</v>
      </c>
      <c r="O4080" s="18" t="e">
        <f t="shared" si="1324"/>
        <v>#DIV/0!</v>
      </c>
      <c r="P4080" s="4">
        <f t="shared" si="1325"/>
        <v>200712</v>
      </c>
      <c r="Q4080" s="23">
        <f t="shared" si="1326"/>
        <v>1.3571428571428599</v>
      </c>
      <c r="R4080" s="23">
        <f t="shared" si="1327"/>
        <v>-3.2347826086956308</v>
      </c>
      <c r="S4080" s="22">
        <f t="shared" si="1328"/>
        <v>-1.877639751552771</v>
      </c>
      <c r="T4080" s="5">
        <f t="shared" si="1329"/>
        <v>2.4315789473684162</v>
      </c>
      <c r="W4080" s="5">
        <f t="shared" si="1330"/>
        <v>0.35714285714285987</v>
      </c>
      <c r="X4080" s="4">
        <f t="shared" si="1331"/>
        <v>-1</v>
      </c>
      <c r="AE4080" s="4" t="e">
        <f t="shared" si="1332"/>
        <v>#DIV/0!</v>
      </c>
    </row>
    <row r="4081" spans="1:31" x14ac:dyDescent="0.25">
      <c r="A4081" s="9">
        <v>39439</v>
      </c>
      <c r="B4081" s="1" t="s">
        <v>44</v>
      </c>
      <c r="C4081" s="1" t="s">
        <v>58</v>
      </c>
      <c r="D4081" s="1">
        <v>19</v>
      </c>
      <c r="E4081" s="1">
        <v>14</v>
      </c>
      <c r="F4081">
        <f t="shared" si="1319"/>
        <v>1</v>
      </c>
      <c r="G4081">
        <f t="shared" si="1320"/>
        <v>0</v>
      </c>
      <c r="H4081" s="4">
        <v>2.2000000000000002</v>
      </c>
      <c r="I4081" s="4">
        <v>1.71428571428571</v>
      </c>
      <c r="L4081" s="18">
        <f t="shared" si="1321"/>
        <v>40</v>
      </c>
      <c r="M4081" s="18">
        <f t="shared" si="1322"/>
        <v>55</v>
      </c>
      <c r="N4081" s="18" t="e">
        <f t="shared" si="1323"/>
        <v>#DIV/0!</v>
      </c>
      <c r="O4081" s="18" t="e">
        <f t="shared" si="1324"/>
        <v>#DIV/0!</v>
      </c>
      <c r="P4081" s="4">
        <f t="shared" si="1325"/>
        <v>200712</v>
      </c>
      <c r="Q4081" s="23">
        <f t="shared" si="1326"/>
        <v>2.2000000000000002</v>
      </c>
      <c r="R4081" s="23">
        <f t="shared" si="1327"/>
        <v>-2.2333333333333414</v>
      </c>
      <c r="S4081" s="22">
        <f t="shared" si="1328"/>
        <v>-3.3333333333341209E-2</v>
      </c>
      <c r="T4081" s="5">
        <f t="shared" si="1329"/>
        <v>0.77922077922077715</v>
      </c>
      <c r="W4081" s="5">
        <f t="shared" si="1330"/>
        <v>1.2000000000000002</v>
      </c>
      <c r="X4081" s="4">
        <f t="shared" si="1331"/>
        <v>-1</v>
      </c>
      <c r="AE4081" s="4" t="e">
        <f t="shared" si="1332"/>
        <v>#DIV/0!</v>
      </c>
    </row>
    <row r="4082" spans="1:31" x14ac:dyDescent="0.25">
      <c r="A4082" s="9">
        <v>39439</v>
      </c>
      <c r="B4082" s="1" t="s">
        <v>45</v>
      </c>
      <c r="C4082" s="1" t="s">
        <v>62</v>
      </c>
      <c r="D4082" s="1">
        <v>35</v>
      </c>
      <c r="E4082" s="1">
        <v>7</v>
      </c>
      <c r="F4082">
        <f t="shared" si="1319"/>
        <v>1</v>
      </c>
      <c r="G4082">
        <f t="shared" si="1320"/>
        <v>0</v>
      </c>
      <c r="H4082" s="4">
        <v>4.2</v>
      </c>
      <c r="I4082" s="4">
        <v>1.2564102564102599</v>
      </c>
      <c r="L4082" s="18">
        <f t="shared" si="1321"/>
        <v>20</v>
      </c>
      <c r="M4082" s="18">
        <f t="shared" si="1322"/>
        <v>75</v>
      </c>
      <c r="N4082" s="18" t="e">
        <f t="shared" si="1323"/>
        <v>#DIV/0!</v>
      </c>
      <c r="O4082" s="18" t="e">
        <f t="shared" si="1324"/>
        <v>#DIV/0!</v>
      </c>
      <c r="P4082" s="4">
        <f t="shared" si="1325"/>
        <v>200712</v>
      </c>
      <c r="Q4082" s="23">
        <f t="shared" si="1326"/>
        <v>4.2</v>
      </c>
      <c r="R4082" s="23">
        <f t="shared" si="1327"/>
        <v>-4.2124999999999462</v>
      </c>
      <c r="S4082" s="22">
        <f t="shared" si="1328"/>
        <v>-1.2499999999945999E-2</v>
      </c>
      <c r="T4082" s="5">
        <f t="shared" si="1329"/>
        <v>0.29914529914529997</v>
      </c>
      <c r="W4082" s="5">
        <f t="shared" si="1330"/>
        <v>3.2</v>
      </c>
      <c r="X4082" s="4">
        <f t="shared" si="1331"/>
        <v>-1</v>
      </c>
      <c r="AE4082" s="4" t="e">
        <f t="shared" si="1332"/>
        <v>#DIV/0!</v>
      </c>
    </row>
    <row r="4083" spans="1:31" x14ac:dyDescent="0.25">
      <c r="A4083" s="9">
        <v>39439</v>
      </c>
      <c r="B4083" s="1" t="s">
        <v>46</v>
      </c>
      <c r="C4083" s="1" t="s">
        <v>34</v>
      </c>
      <c r="D4083" s="1">
        <v>21</v>
      </c>
      <c r="E4083" s="1">
        <v>38</v>
      </c>
      <c r="F4083">
        <f t="shared" si="1319"/>
        <v>0</v>
      </c>
      <c r="G4083">
        <f t="shared" si="1320"/>
        <v>1</v>
      </c>
      <c r="H4083" s="4">
        <v>2.15</v>
      </c>
      <c r="I4083" s="4">
        <v>1.74074074074074</v>
      </c>
      <c r="L4083" s="18">
        <f t="shared" si="1321"/>
        <v>40</v>
      </c>
      <c r="M4083" s="18">
        <f t="shared" si="1322"/>
        <v>55</v>
      </c>
      <c r="N4083" s="18" t="e">
        <f t="shared" si="1323"/>
        <v>#DIV/0!</v>
      </c>
      <c r="O4083" s="18" t="e">
        <f t="shared" si="1324"/>
        <v>#DIV/0!</v>
      </c>
      <c r="P4083" s="4">
        <f t="shared" si="1325"/>
        <v>200712</v>
      </c>
      <c r="Q4083" s="23">
        <f t="shared" si="1326"/>
        <v>1.2351063829787239</v>
      </c>
      <c r="R4083" s="23">
        <f t="shared" si="1327"/>
        <v>-2.2195652173913056</v>
      </c>
      <c r="S4083" s="22">
        <f t="shared" si="1328"/>
        <v>-0.98445883441258175</v>
      </c>
      <c r="T4083" s="5">
        <f t="shared" si="1329"/>
        <v>0.80964685615848375</v>
      </c>
      <c r="W4083" s="5">
        <f t="shared" si="1330"/>
        <v>-1</v>
      </c>
      <c r="X4083" s="4">
        <f t="shared" si="1331"/>
        <v>-1</v>
      </c>
      <c r="AE4083" s="4" t="e">
        <f t="shared" si="1332"/>
        <v>#DIV/0!</v>
      </c>
    </row>
    <row r="4084" spans="1:31" x14ac:dyDescent="0.25">
      <c r="A4084" s="9">
        <v>39439</v>
      </c>
      <c r="B4084" s="1" t="s">
        <v>63</v>
      </c>
      <c r="C4084" s="1" t="s">
        <v>41</v>
      </c>
      <c r="D4084" s="1">
        <v>30</v>
      </c>
      <c r="E4084" s="1">
        <v>27</v>
      </c>
      <c r="F4084">
        <f t="shared" si="1319"/>
        <v>1</v>
      </c>
      <c r="G4084">
        <f t="shared" si="1320"/>
        <v>0</v>
      </c>
      <c r="H4084" s="4">
        <v>1.1666666666666701</v>
      </c>
      <c r="I4084" s="4">
        <v>5.25</v>
      </c>
      <c r="L4084" s="18">
        <f t="shared" si="1321"/>
        <v>80</v>
      </c>
      <c r="M4084" s="18">
        <f t="shared" si="1322"/>
        <v>15</v>
      </c>
      <c r="N4084" s="18" t="e">
        <f t="shared" si="1323"/>
        <v>#DIV/0!</v>
      </c>
      <c r="O4084" s="18" t="e">
        <f t="shared" si="1324"/>
        <v>#DIV/0!</v>
      </c>
      <c r="P4084" s="4">
        <f t="shared" si="1325"/>
        <v>200712</v>
      </c>
      <c r="Q4084" s="23">
        <f t="shared" si="1326"/>
        <v>1.1666666666666701</v>
      </c>
      <c r="R4084" s="23">
        <f t="shared" si="1327"/>
        <v>-6.2352941176469363</v>
      </c>
      <c r="S4084" s="22">
        <f t="shared" si="1328"/>
        <v>-5.0686274509802658</v>
      </c>
      <c r="T4084" s="5">
        <f t="shared" si="1329"/>
        <v>4.4999999999999867</v>
      </c>
      <c r="W4084" s="5">
        <f t="shared" si="1330"/>
        <v>0.16666666666667007</v>
      </c>
      <c r="X4084" s="4">
        <f t="shared" si="1331"/>
        <v>-1</v>
      </c>
      <c r="AE4084" s="4" t="e">
        <f t="shared" si="1332"/>
        <v>#DIV/0!</v>
      </c>
    </row>
    <row r="4085" spans="1:31" x14ac:dyDescent="0.25">
      <c r="A4085" s="9">
        <v>39438</v>
      </c>
      <c r="B4085" s="1" t="s">
        <v>40</v>
      </c>
      <c r="C4085" s="1" t="s">
        <v>37</v>
      </c>
      <c r="D4085" s="1">
        <v>13</v>
      </c>
      <c r="E4085" s="1">
        <v>20</v>
      </c>
      <c r="F4085">
        <f t="shared" si="1319"/>
        <v>0</v>
      </c>
      <c r="G4085">
        <f t="shared" si="1320"/>
        <v>1</v>
      </c>
      <c r="H4085" s="4">
        <v>5.25</v>
      </c>
      <c r="I4085" s="4">
        <v>1.1666666666666701</v>
      </c>
      <c r="L4085" s="18">
        <f t="shared" si="1321"/>
        <v>10</v>
      </c>
      <c r="M4085" s="18">
        <f t="shared" si="1322"/>
        <v>85</v>
      </c>
      <c r="N4085" s="18" t="e">
        <f t="shared" si="1323"/>
        <v>#DIV/0!</v>
      </c>
      <c r="O4085" s="18" t="e">
        <f t="shared" si="1324"/>
        <v>#DIV/0!</v>
      </c>
      <c r="P4085" s="4">
        <f t="shared" si="1325"/>
        <v>200712</v>
      </c>
      <c r="Q4085" s="23">
        <f t="shared" si="1326"/>
        <v>4.4999999999999867</v>
      </c>
      <c r="R4085" s="23">
        <f t="shared" si="1327"/>
        <v>-6.2352941176469363</v>
      </c>
      <c r="S4085" s="22">
        <f t="shared" si="1328"/>
        <v>-1.7352941176469496</v>
      </c>
      <c r="T4085" s="5">
        <f t="shared" si="1329"/>
        <v>0.22222222222222288</v>
      </c>
      <c r="W4085" s="5">
        <f t="shared" si="1330"/>
        <v>-1</v>
      </c>
      <c r="X4085" s="4">
        <f t="shared" si="1331"/>
        <v>-1</v>
      </c>
      <c r="AE4085" s="4" t="e">
        <f t="shared" si="1332"/>
        <v>#DIV/0!</v>
      </c>
    </row>
    <row r="4086" spans="1:31" x14ac:dyDescent="0.25">
      <c r="A4086" s="9">
        <v>39436</v>
      </c>
      <c r="B4086" s="1" t="s">
        <v>59</v>
      </c>
      <c r="C4086" s="1" t="s">
        <v>57</v>
      </c>
      <c r="D4086" s="1">
        <v>24</v>
      </c>
      <c r="E4086" s="1">
        <v>41</v>
      </c>
      <c r="F4086">
        <f t="shared" si="1319"/>
        <v>0</v>
      </c>
      <c r="G4086">
        <f t="shared" si="1320"/>
        <v>1</v>
      </c>
      <c r="H4086" s="4">
        <v>4.0999999999999996</v>
      </c>
      <c r="I4086" s="4">
        <v>1.26315789473684</v>
      </c>
      <c r="L4086" s="18">
        <f t="shared" si="1321"/>
        <v>20</v>
      </c>
      <c r="M4086" s="18">
        <f t="shared" si="1322"/>
        <v>75</v>
      </c>
      <c r="N4086" s="18" t="e">
        <f t="shared" si="1323"/>
        <v>#DIV/0!</v>
      </c>
      <c r="O4086" s="18" t="e">
        <f t="shared" si="1324"/>
        <v>#DIV/0!</v>
      </c>
      <c r="P4086" s="4">
        <f t="shared" si="1325"/>
        <v>200712</v>
      </c>
      <c r="Q4086" s="23">
        <f t="shared" si="1326"/>
        <v>3.2458333333333385</v>
      </c>
      <c r="R4086" s="23">
        <f t="shared" si="1327"/>
        <v>-4.1225806451613201</v>
      </c>
      <c r="S4086" s="22">
        <f t="shared" si="1328"/>
        <v>-0.8767473118279816</v>
      </c>
      <c r="T4086" s="5">
        <f t="shared" si="1329"/>
        <v>0.3080872913992293</v>
      </c>
      <c r="W4086" s="5">
        <f t="shared" si="1330"/>
        <v>-1</v>
      </c>
      <c r="X4086" s="4">
        <f t="shared" si="1331"/>
        <v>-1</v>
      </c>
      <c r="AE4086" s="4" t="e">
        <f t="shared" si="1332"/>
        <v>#DIV/0!</v>
      </c>
    </row>
    <row r="4087" spans="1:31" x14ac:dyDescent="0.25">
      <c r="A4087" s="9">
        <v>39433</v>
      </c>
      <c r="B4087" s="1" t="s">
        <v>60</v>
      </c>
      <c r="C4087" s="1" t="s">
        <v>45</v>
      </c>
      <c r="D4087" s="1">
        <v>20</v>
      </c>
      <c r="E4087" s="1">
        <v>13</v>
      </c>
      <c r="F4087">
        <f t="shared" si="1319"/>
        <v>1</v>
      </c>
      <c r="G4087">
        <f t="shared" si="1320"/>
        <v>0</v>
      </c>
      <c r="H4087" s="4">
        <v>1.1739130434782601</v>
      </c>
      <c r="I4087" s="4">
        <v>5.25</v>
      </c>
      <c r="L4087" s="18">
        <f t="shared" si="1321"/>
        <v>80</v>
      </c>
      <c r="M4087" s="18">
        <f t="shared" si="1322"/>
        <v>15</v>
      </c>
      <c r="N4087" s="18" t="e">
        <f t="shared" si="1323"/>
        <v>#DIV/0!</v>
      </c>
      <c r="O4087" s="18" t="e">
        <f t="shared" si="1324"/>
        <v>#DIV/0!</v>
      </c>
      <c r="P4087" s="4">
        <f t="shared" si="1325"/>
        <v>200712</v>
      </c>
      <c r="Q4087" s="23">
        <f t="shared" si="1326"/>
        <v>1.1739130434782601</v>
      </c>
      <c r="R4087" s="23">
        <f t="shared" si="1327"/>
        <v>-5.9852941176470846</v>
      </c>
      <c r="S4087" s="22">
        <f t="shared" si="1328"/>
        <v>-4.8113810741688248</v>
      </c>
      <c r="T4087" s="5">
        <f t="shared" si="1329"/>
        <v>4.472222222222225</v>
      </c>
      <c r="W4087" s="5">
        <f t="shared" si="1330"/>
        <v>0.17391304347826009</v>
      </c>
      <c r="X4087" s="4">
        <f t="shared" si="1331"/>
        <v>-1</v>
      </c>
      <c r="AE4087" s="4" t="e">
        <f t="shared" si="1332"/>
        <v>#DIV/0!</v>
      </c>
    </row>
    <row r="4088" spans="1:31" x14ac:dyDescent="0.25">
      <c r="A4088" s="9">
        <v>39432</v>
      </c>
      <c r="B4088" s="1" t="s">
        <v>39</v>
      </c>
      <c r="C4088" s="1" t="s">
        <v>41</v>
      </c>
      <c r="D4088" s="1">
        <v>37</v>
      </c>
      <c r="E4088" s="1">
        <v>3</v>
      </c>
      <c r="F4088">
        <f t="shared" si="1319"/>
        <v>1</v>
      </c>
      <c r="G4088">
        <f t="shared" si="1320"/>
        <v>0</v>
      </c>
      <c r="H4088" s="4">
        <v>1.13333333333333</v>
      </c>
      <c r="I4088" s="4">
        <v>6.5</v>
      </c>
      <c r="L4088" s="18">
        <f t="shared" si="1321"/>
        <v>80</v>
      </c>
      <c r="M4088" s="18">
        <f t="shared" si="1322"/>
        <v>15</v>
      </c>
      <c r="N4088" s="18" t="e">
        <f t="shared" si="1323"/>
        <v>#DIV/0!</v>
      </c>
      <c r="O4088" s="18" t="e">
        <f t="shared" si="1324"/>
        <v>#DIV/0!</v>
      </c>
      <c r="P4088" s="4">
        <f t="shared" si="1325"/>
        <v>200712</v>
      </c>
      <c r="Q4088" s="23">
        <f t="shared" si="1326"/>
        <v>1.13333333333333</v>
      </c>
      <c r="R4088" s="23">
        <f t="shared" si="1327"/>
        <v>-7.6818181818183708</v>
      </c>
      <c r="S4088" s="22">
        <f t="shared" si="1328"/>
        <v>-6.5484848484850406</v>
      </c>
      <c r="T4088" s="5">
        <f t="shared" si="1329"/>
        <v>5.7352941176470758</v>
      </c>
      <c r="W4088" s="5">
        <f t="shared" si="1330"/>
        <v>0.13333333333332997</v>
      </c>
      <c r="X4088" s="4">
        <f t="shared" si="1331"/>
        <v>-1</v>
      </c>
      <c r="AE4088" s="4" t="e">
        <f t="shared" si="1332"/>
        <v>#DIV/0!</v>
      </c>
    </row>
    <row r="4089" spans="1:31" x14ac:dyDescent="0.25">
      <c r="A4089" s="9">
        <v>39432</v>
      </c>
      <c r="B4089" s="1" t="s">
        <v>59</v>
      </c>
      <c r="C4089" s="1" t="s">
        <v>62</v>
      </c>
      <c r="D4089" s="1">
        <v>14</v>
      </c>
      <c r="E4089" s="1">
        <v>33</v>
      </c>
      <c r="F4089">
        <f t="shared" si="1319"/>
        <v>0</v>
      </c>
      <c r="G4089">
        <f t="shared" si="1320"/>
        <v>1</v>
      </c>
      <c r="H4089" s="4">
        <v>3.9</v>
      </c>
      <c r="I4089" s="4">
        <v>1.2777777777777799</v>
      </c>
      <c r="L4089" s="18">
        <f t="shared" si="1321"/>
        <v>20</v>
      </c>
      <c r="M4089" s="18">
        <f t="shared" si="1322"/>
        <v>75</v>
      </c>
      <c r="N4089" s="18" t="e">
        <f t="shared" si="1323"/>
        <v>#DIV/0!</v>
      </c>
      <c r="O4089" s="18" t="e">
        <f t="shared" si="1324"/>
        <v>#DIV/0!</v>
      </c>
      <c r="P4089" s="4">
        <f t="shared" si="1325"/>
        <v>200712</v>
      </c>
      <c r="Q4089" s="23">
        <f t="shared" si="1326"/>
        <v>3.0521739130434731</v>
      </c>
      <c r="R4089" s="23">
        <f t="shared" si="1327"/>
        <v>-3.9448275862068689</v>
      </c>
      <c r="S4089" s="22">
        <f t="shared" si="1328"/>
        <v>-0.89265367316339583</v>
      </c>
      <c r="T4089" s="5">
        <f t="shared" si="1329"/>
        <v>0.32763532763532821</v>
      </c>
      <c r="W4089" s="5">
        <f t="shared" si="1330"/>
        <v>-1</v>
      </c>
      <c r="X4089" s="4">
        <f t="shared" si="1331"/>
        <v>-1</v>
      </c>
      <c r="AE4089" s="4" t="e">
        <f t="shared" si="1332"/>
        <v>#DIV/0!</v>
      </c>
    </row>
    <row r="4090" spans="1:31" x14ac:dyDescent="0.25">
      <c r="A4090" s="9">
        <v>39432</v>
      </c>
      <c r="B4090" s="1" t="s">
        <v>64</v>
      </c>
      <c r="C4090" s="1" t="s">
        <v>33</v>
      </c>
      <c r="D4090" s="1">
        <v>51</v>
      </c>
      <c r="E4090" s="1">
        <v>14</v>
      </c>
      <c r="F4090">
        <f t="shared" si="1319"/>
        <v>1</v>
      </c>
      <c r="G4090">
        <f t="shared" si="1320"/>
        <v>0</v>
      </c>
      <c r="H4090" s="4">
        <v>1.2105263157894699</v>
      </c>
      <c r="I4090" s="4">
        <v>4.75</v>
      </c>
      <c r="L4090" s="18">
        <f t="shared" si="1321"/>
        <v>80</v>
      </c>
      <c r="M4090" s="18">
        <f t="shared" si="1322"/>
        <v>20</v>
      </c>
      <c r="N4090" s="18" t="e">
        <f t="shared" si="1323"/>
        <v>#DIV/0!</v>
      </c>
      <c r="O4090" s="18" t="e">
        <f t="shared" si="1324"/>
        <v>#DIV/0!</v>
      </c>
      <c r="P4090" s="4">
        <f t="shared" si="1325"/>
        <v>200712</v>
      </c>
      <c r="Q4090" s="23">
        <f t="shared" si="1326"/>
        <v>1.2105263157894699</v>
      </c>
      <c r="R4090" s="23">
        <f t="shared" si="1327"/>
        <v>-5.0166666666667519</v>
      </c>
      <c r="S4090" s="22">
        <f t="shared" si="1328"/>
        <v>-3.806140350877282</v>
      </c>
      <c r="T4090" s="5">
        <f t="shared" si="1329"/>
        <v>3.9239130434782732</v>
      </c>
      <c r="W4090" s="5">
        <f t="shared" si="1330"/>
        <v>0.2105263157894699</v>
      </c>
      <c r="X4090" s="4">
        <f t="shared" si="1331"/>
        <v>-1</v>
      </c>
      <c r="AE4090" s="4" t="e">
        <f t="shared" si="1332"/>
        <v>#DIV/0!</v>
      </c>
    </row>
    <row r="4091" spans="1:31" x14ac:dyDescent="0.25">
      <c r="A4091" s="9">
        <v>39432</v>
      </c>
      <c r="B4091" s="1" t="s">
        <v>57</v>
      </c>
      <c r="C4091" s="1" t="s">
        <v>56</v>
      </c>
      <c r="D4091" s="1">
        <v>22</v>
      </c>
      <c r="E4091" s="1">
        <v>29</v>
      </c>
      <c r="F4091">
        <f t="shared" si="1319"/>
        <v>0</v>
      </c>
      <c r="G4091">
        <f t="shared" si="1320"/>
        <v>1</v>
      </c>
      <c r="H4091" s="4">
        <v>1.5882352941176499</v>
      </c>
      <c r="I4091" s="4">
        <v>2.5</v>
      </c>
      <c r="L4091" s="18">
        <f t="shared" si="1321"/>
        <v>60</v>
      </c>
      <c r="M4091" s="18">
        <f t="shared" si="1322"/>
        <v>40</v>
      </c>
      <c r="N4091" s="18" t="e">
        <f t="shared" si="1323"/>
        <v>#DIV/0!</v>
      </c>
      <c r="O4091" s="18" t="e">
        <f t="shared" si="1324"/>
        <v>#DIV/0!</v>
      </c>
      <c r="P4091" s="4">
        <f t="shared" si="1325"/>
        <v>200712</v>
      </c>
      <c r="Q4091" s="23">
        <f t="shared" si="1326"/>
        <v>0.6352941176470599</v>
      </c>
      <c r="R4091" s="23">
        <f t="shared" si="1327"/>
        <v>-2.3666666666666587</v>
      </c>
      <c r="S4091" s="22">
        <f t="shared" si="1328"/>
        <v>-1.7313725490195988</v>
      </c>
      <c r="T4091" s="5">
        <f t="shared" si="1329"/>
        <v>1.5740740740740713</v>
      </c>
      <c r="W4091" s="5">
        <f t="shared" si="1330"/>
        <v>-1</v>
      </c>
      <c r="X4091" s="4">
        <f t="shared" si="1331"/>
        <v>-1</v>
      </c>
      <c r="AE4091" s="4" t="e">
        <f t="shared" si="1332"/>
        <v>#DIV/0!</v>
      </c>
    </row>
    <row r="4092" spans="1:31" x14ac:dyDescent="0.25">
      <c r="A4092" s="9">
        <v>39432</v>
      </c>
      <c r="B4092" s="1" t="s">
        <v>54</v>
      </c>
      <c r="C4092" s="1" t="s">
        <v>36</v>
      </c>
      <c r="D4092" s="1">
        <v>14</v>
      </c>
      <c r="E4092" s="1">
        <v>21</v>
      </c>
      <c r="F4092">
        <f t="shared" si="1319"/>
        <v>0</v>
      </c>
      <c r="G4092">
        <f t="shared" si="1320"/>
        <v>1</v>
      </c>
      <c r="H4092" s="4">
        <v>4.8499999999999996</v>
      </c>
      <c r="I4092" s="4">
        <v>1.1886792452830199</v>
      </c>
      <c r="L4092" s="18">
        <f t="shared" si="1321"/>
        <v>20</v>
      </c>
      <c r="M4092" s="18">
        <f t="shared" si="1322"/>
        <v>80</v>
      </c>
      <c r="N4092" s="18" t="e">
        <f t="shared" si="1323"/>
        <v>#DIV/0!</v>
      </c>
      <c r="O4092" s="18" t="e">
        <f t="shared" si="1324"/>
        <v>#DIV/0!</v>
      </c>
      <c r="P4092" s="4">
        <f t="shared" si="1325"/>
        <v>200712</v>
      </c>
      <c r="Q4092" s="23">
        <f t="shared" si="1326"/>
        <v>4.0801587301587263</v>
      </c>
      <c r="R4092" s="23">
        <f t="shared" si="1327"/>
        <v>-5.559740259740229</v>
      </c>
      <c r="S4092" s="22">
        <f t="shared" si="1328"/>
        <v>-1.4795815295815027</v>
      </c>
      <c r="T4092" s="5">
        <f t="shared" si="1329"/>
        <v>0.24508850418206599</v>
      </c>
      <c r="W4092" s="5">
        <f t="shared" si="1330"/>
        <v>-1</v>
      </c>
      <c r="X4092" s="4">
        <f t="shared" si="1331"/>
        <v>-1</v>
      </c>
      <c r="AE4092" s="4" t="e">
        <f t="shared" si="1332"/>
        <v>#DIV/0!</v>
      </c>
    </row>
    <row r="4093" spans="1:31" x14ac:dyDescent="0.25">
      <c r="A4093" s="9">
        <v>39432</v>
      </c>
      <c r="B4093" s="1" t="s">
        <v>34</v>
      </c>
      <c r="C4093" s="1" t="s">
        <v>48</v>
      </c>
      <c r="D4093" s="1">
        <v>10</v>
      </c>
      <c r="E4093" s="1">
        <v>22</v>
      </c>
      <c r="F4093">
        <f t="shared" si="1319"/>
        <v>0</v>
      </c>
      <c r="G4093">
        <f t="shared" si="1320"/>
        <v>1</v>
      </c>
      <c r="H4093" s="4">
        <v>1.37037037037037</v>
      </c>
      <c r="I4093" s="4">
        <v>3.2</v>
      </c>
      <c r="L4093" s="18">
        <f t="shared" si="1321"/>
        <v>70</v>
      </c>
      <c r="M4093" s="18">
        <f t="shared" si="1322"/>
        <v>30</v>
      </c>
      <c r="N4093" s="18" t="e">
        <f t="shared" si="1323"/>
        <v>#DIV/0!</v>
      </c>
      <c r="O4093" s="18" t="e">
        <f t="shared" si="1324"/>
        <v>#DIV/0!</v>
      </c>
      <c r="P4093" s="4">
        <f t="shared" si="1325"/>
        <v>200712</v>
      </c>
      <c r="Q4093" s="23">
        <f t="shared" si="1326"/>
        <v>0.42824074074074059</v>
      </c>
      <c r="R4093" s="23">
        <f t="shared" si="1327"/>
        <v>-3.154545454545457</v>
      </c>
      <c r="S4093" s="22">
        <f t="shared" si="1328"/>
        <v>-2.7263047138047165</v>
      </c>
      <c r="T4093" s="5">
        <f t="shared" si="1329"/>
        <v>2.3351351351351357</v>
      </c>
      <c r="W4093" s="5">
        <f t="shared" si="1330"/>
        <v>-1</v>
      </c>
      <c r="X4093" s="4">
        <f t="shared" si="1331"/>
        <v>-1</v>
      </c>
      <c r="AE4093" s="4" t="e">
        <f t="shared" si="1332"/>
        <v>#DIV/0!</v>
      </c>
    </row>
    <row r="4094" spans="1:31" x14ac:dyDescent="0.25">
      <c r="A4094" s="9">
        <v>39432</v>
      </c>
      <c r="B4094" s="1" t="s">
        <v>42</v>
      </c>
      <c r="C4094" s="1" t="s">
        <v>63</v>
      </c>
      <c r="D4094" s="1">
        <v>31</v>
      </c>
      <c r="E4094" s="1">
        <v>24</v>
      </c>
      <c r="F4094">
        <f t="shared" si="1319"/>
        <v>1</v>
      </c>
      <c r="G4094">
        <f t="shared" si="1320"/>
        <v>0</v>
      </c>
      <c r="H4094" s="4">
        <v>1.47619047619048</v>
      </c>
      <c r="I4094" s="4">
        <v>2.8</v>
      </c>
      <c r="L4094" s="18">
        <f t="shared" si="1321"/>
        <v>60</v>
      </c>
      <c r="M4094" s="18">
        <f t="shared" si="1322"/>
        <v>35</v>
      </c>
      <c r="N4094" s="18" t="e">
        <f t="shared" si="1323"/>
        <v>#DIV/0!</v>
      </c>
      <c r="O4094" s="18" t="e">
        <f t="shared" si="1324"/>
        <v>#DIV/0!</v>
      </c>
      <c r="P4094" s="4">
        <f t="shared" si="1325"/>
        <v>200712</v>
      </c>
      <c r="Q4094" s="23">
        <f t="shared" si="1326"/>
        <v>1.47619047619048</v>
      </c>
      <c r="R4094" s="23">
        <f t="shared" si="1327"/>
        <v>-2.6555555555555381</v>
      </c>
      <c r="S4094" s="22">
        <f t="shared" si="1328"/>
        <v>-1.1793650793650581</v>
      </c>
      <c r="T4094" s="5">
        <f t="shared" si="1329"/>
        <v>1.8967741935483819</v>
      </c>
      <c r="W4094" s="5">
        <f t="shared" si="1330"/>
        <v>0.47619047619048005</v>
      </c>
      <c r="X4094" s="4">
        <f t="shared" si="1331"/>
        <v>-1</v>
      </c>
      <c r="AE4094" s="4" t="e">
        <f t="shared" si="1332"/>
        <v>#DIV/0!</v>
      </c>
    </row>
    <row r="4095" spans="1:31" x14ac:dyDescent="0.25">
      <c r="A4095" s="9">
        <v>39432</v>
      </c>
      <c r="B4095" s="1" t="s">
        <v>52</v>
      </c>
      <c r="C4095" s="1" t="s">
        <v>53</v>
      </c>
      <c r="D4095" s="1">
        <v>20</v>
      </c>
      <c r="E4095" s="1">
        <v>10</v>
      </c>
      <c r="F4095">
        <f t="shared" si="1319"/>
        <v>1</v>
      </c>
      <c r="G4095">
        <f t="shared" si="1320"/>
        <v>0</v>
      </c>
      <c r="H4095" s="4">
        <v>1.0833333333333299</v>
      </c>
      <c r="I4095" s="4">
        <v>10</v>
      </c>
      <c r="L4095" s="18">
        <f t="shared" si="1321"/>
        <v>90</v>
      </c>
      <c r="M4095" s="18">
        <f t="shared" si="1322"/>
        <v>10</v>
      </c>
      <c r="N4095" s="18" t="e">
        <f t="shared" si="1323"/>
        <v>#DIV/0!</v>
      </c>
      <c r="O4095" s="18" t="e">
        <f t="shared" si="1324"/>
        <v>#DIV/0!</v>
      </c>
      <c r="P4095" s="4">
        <f t="shared" si="1325"/>
        <v>200712</v>
      </c>
      <c r="Q4095" s="23">
        <f t="shared" si="1326"/>
        <v>1.0833333333333299</v>
      </c>
      <c r="R4095" s="23">
        <f t="shared" si="1327"/>
        <v>-12.111111111111601</v>
      </c>
      <c r="S4095" s="22">
        <f t="shared" si="1328"/>
        <v>-11.027777777778271</v>
      </c>
      <c r="T4095" s="5">
        <f t="shared" si="1329"/>
        <v>9.2307692307692601</v>
      </c>
      <c r="W4095" s="5">
        <f t="shared" si="1330"/>
        <v>8.3333333333329929E-2</v>
      </c>
      <c r="X4095" s="4">
        <f t="shared" si="1331"/>
        <v>-1</v>
      </c>
      <c r="AE4095" s="4" t="e">
        <f t="shared" si="1332"/>
        <v>#DIV/0!</v>
      </c>
    </row>
    <row r="4096" spans="1:31" x14ac:dyDescent="0.25">
      <c r="A4096" s="9">
        <v>39432</v>
      </c>
      <c r="B4096" s="1" t="s">
        <v>51</v>
      </c>
      <c r="C4096" s="1" t="s">
        <v>43</v>
      </c>
      <c r="D4096" s="1">
        <v>22</v>
      </c>
      <c r="E4096" s="1">
        <v>16</v>
      </c>
      <c r="F4096">
        <f t="shared" si="1319"/>
        <v>1</v>
      </c>
      <c r="G4096">
        <f t="shared" si="1320"/>
        <v>0</v>
      </c>
      <c r="H4096" s="4">
        <v>2.5499999999999998</v>
      </c>
      <c r="I4096" s="4">
        <v>1.5714285714285698</v>
      </c>
      <c r="L4096" s="18">
        <f t="shared" si="1321"/>
        <v>30</v>
      </c>
      <c r="M4096" s="18">
        <f t="shared" si="1322"/>
        <v>60</v>
      </c>
      <c r="N4096" s="18" t="e">
        <f t="shared" si="1323"/>
        <v>#DIV/0!</v>
      </c>
      <c r="O4096" s="18" t="e">
        <f t="shared" si="1324"/>
        <v>#DIV/0!</v>
      </c>
      <c r="P4096" s="4">
        <f t="shared" si="1325"/>
        <v>200712</v>
      </c>
      <c r="Q4096" s="23">
        <f t="shared" si="1326"/>
        <v>2.5499999999999998</v>
      </c>
      <c r="R4096" s="23">
        <f t="shared" si="1327"/>
        <v>-2.3951612903225854</v>
      </c>
      <c r="S4096" s="22">
        <f t="shared" si="1328"/>
        <v>0.15483870967741442</v>
      </c>
      <c r="T4096" s="5">
        <f t="shared" si="1329"/>
        <v>0.61624649859943925</v>
      </c>
      <c r="W4096" s="5">
        <f t="shared" si="1330"/>
        <v>1.5499999999999998</v>
      </c>
      <c r="X4096" s="4">
        <f t="shared" si="1331"/>
        <v>-1</v>
      </c>
      <c r="AE4096" s="4" t="e">
        <f t="shared" si="1332"/>
        <v>#DIV/0!</v>
      </c>
    </row>
    <row r="4097" spans="1:31" x14ac:dyDescent="0.25">
      <c r="A4097" s="9">
        <v>39432</v>
      </c>
      <c r="B4097" s="1" t="s">
        <v>49</v>
      </c>
      <c r="C4097" s="1" t="s">
        <v>50</v>
      </c>
      <c r="D4097" s="1">
        <v>17</v>
      </c>
      <c r="E4097" s="1">
        <v>26</v>
      </c>
      <c r="F4097">
        <f t="shared" si="1319"/>
        <v>0</v>
      </c>
      <c r="G4097">
        <f t="shared" si="1320"/>
        <v>1</v>
      </c>
      <c r="H4097" s="4">
        <v>2.7</v>
      </c>
      <c r="I4097" s="4">
        <v>1.5263157894736801</v>
      </c>
      <c r="L4097" s="18">
        <f t="shared" si="1321"/>
        <v>30</v>
      </c>
      <c r="M4097" s="18">
        <f t="shared" si="1322"/>
        <v>65</v>
      </c>
      <c r="N4097" s="18" t="e">
        <f t="shared" si="1323"/>
        <v>#DIV/0!</v>
      </c>
      <c r="O4097" s="18" t="e">
        <f t="shared" si="1324"/>
        <v>#DIV/0!</v>
      </c>
      <c r="P4097" s="4">
        <f t="shared" si="1325"/>
        <v>200712</v>
      </c>
      <c r="Q4097" s="23">
        <f t="shared" si="1326"/>
        <v>1.7689655172413843</v>
      </c>
      <c r="R4097" s="23">
        <f t="shared" si="1327"/>
        <v>-2.4882352941176622</v>
      </c>
      <c r="S4097" s="22">
        <f t="shared" si="1328"/>
        <v>-0.71926977687627791</v>
      </c>
      <c r="T4097" s="5">
        <f t="shared" si="1329"/>
        <v>0.56530214424951108</v>
      </c>
      <c r="W4097" s="5">
        <f t="shared" si="1330"/>
        <v>-1</v>
      </c>
      <c r="X4097" s="4">
        <f t="shared" si="1331"/>
        <v>-1</v>
      </c>
      <c r="AE4097" s="4" t="e">
        <f t="shared" si="1332"/>
        <v>#DIV/0!</v>
      </c>
    </row>
    <row r="4098" spans="1:31" x14ac:dyDescent="0.25">
      <c r="A4098" s="9">
        <v>39432</v>
      </c>
      <c r="B4098" s="1" t="s">
        <v>37</v>
      </c>
      <c r="C4098" s="1" t="s">
        <v>55</v>
      </c>
      <c r="D4098" s="1">
        <v>6</v>
      </c>
      <c r="E4098" s="1">
        <v>10</v>
      </c>
      <c r="F4098">
        <f t="shared" si="1319"/>
        <v>0</v>
      </c>
      <c r="G4098">
        <f t="shared" si="1320"/>
        <v>1</v>
      </c>
      <c r="H4098" s="4">
        <v>1.1739130434782601</v>
      </c>
      <c r="I4098" s="4">
        <v>5</v>
      </c>
      <c r="L4098" s="18">
        <f t="shared" si="1321"/>
        <v>80</v>
      </c>
      <c r="M4098" s="18">
        <f t="shared" si="1322"/>
        <v>20</v>
      </c>
      <c r="N4098" s="18" t="e">
        <f t="shared" si="1323"/>
        <v>#DIV/0!</v>
      </c>
      <c r="O4098" s="18" t="e">
        <f t="shared" si="1324"/>
        <v>#DIV/0!</v>
      </c>
      <c r="P4098" s="4">
        <f t="shared" si="1325"/>
        <v>200712</v>
      </c>
      <c r="Q4098" s="23">
        <f t="shared" si="1326"/>
        <v>0.23478260869565201</v>
      </c>
      <c r="R4098" s="23">
        <f t="shared" si="1327"/>
        <v>-6.0000000000000258</v>
      </c>
      <c r="S4098" s="22">
        <f t="shared" si="1328"/>
        <v>-5.7652173913043736</v>
      </c>
      <c r="T4098" s="5">
        <f t="shared" si="1329"/>
        <v>4.2592592592592622</v>
      </c>
      <c r="W4098" s="5">
        <f t="shared" si="1330"/>
        <v>-1</v>
      </c>
      <c r="X4098" s="4">
        <f t="shared" si="1331"/>
        <v>-1</v>
      </c>
      <c r="AE4098" s="4" t="e">
        <f t="shared" si="1332"/>
        <v>#DIV/0!</v>
      </c>
    </row>
    <row r="4099" spans="1:31" x14ac:dyDescent="0.25">
      <c r="A4099" s="9">
        <v>39432</v>
      </c>
      <c r="B4099" s="1" t="s">
        <v>58</v>
      </c>
      <c r="C4099" s="1" t="s">
        <v>46</v>
      </c>
      <c r="D4099" s="1">
        <v>8</v>
      </c>
      <c r="E4099" s="1">
        <v>0</v>
      </c>
      <c r="F4099">
        <f t="shared" ref="F4099:F4162" si="1333">IF(D4099&gt;E4099,1,0)</f>
        <v>1</v>
      </c>
      <c r="G4099">
        <f t="shared" ref="G4099:G4162" si="1334">IF(E4099&gt;D4099,1,0)</f>
        <v>0</v>
      </c>
      <c r="H4099" s="4">
        <v>1.44444444444444</v>
      </c>
      <c r="I4099" s="4">
        <v>2.85</v>
      </c>
      <c r="L4099" s="18">
        <f t="shared" ref="L4099:L4162" si="1335">INT(100/H4099/10)*10</f>
        <v>60</v>
      </c>
      <c r="M4099" s="18">
        <f t="shared" ref="M4099:M4162" si="1336">INT(100/I4099/5)*5</f>
        <v>35</v>
      </c>
      <c r="N4099" s="18" t="e">
        <f t="shared" ref="N4099:N4162" si="1337">INT(100/J4099/5)*5</f>
        <v>#DIV/0!</v>
      </c>
      <c r="O4099" s="18" t="e">
        <f t="shared" ref="O4099:O4162" si="1338">INT(100/K4099/5)*5</f>
        <v>#DIV/0!</v>
      </c>
      <c r="P4099" s="4">
        <f t="shared" ref="P4099:P4162" si="1339">YEAR(A4099)*100+MONTH(A4099)</f>
        <v>200712</v>
      </c>
      <c r="Q4099" s="23">
        <f t="shared" ref="Q4099:Q4162" si="1340">IF(F4099=1,H4099,H4099/I4099)</f>
        <v>1.44444444444444</v>
      </c>
      <c r="R4099" s="23">
        <f t="shared" ref="R4099:R4162" si="1341">-1/(H4099-1)-1/(I4099-1)</f>
        <v>-2.790540540540563</v>
      </c>
      <c r="S4099" s="22">
        <f t="shared" ref="S4099:S4162" si="1342">Q4099+R4099</f>
        <v>-1.346096096096123</v>
      </c>
      <c r="T4099" s="5">
        <f t="shared" ref="T4099:T4162" si="1343">I4099/H4099</f>
        <v>1.9730769230769292</v>
      </c>
      <c r="W4099" s="5">
        <f t="shared" ref="W4099:W4162" si="1344">H4099*F4099-1</f>
        <v>0.44444444444443998</v>
      </c>
      <c r="X4099" s="4">
        <f t="shared" ref="X4099:X4162" si="1345">J4099*F4099-1</f>
        <v>-1</v>
      </c>
      <c r="AE4099" s="4" t="e">
        <f t="shared" ref="AE4099:AE4162" si="1346">(1/H4099-1/J4099)</f>
        <v>#DIV/0!</v>
      </c>
    </row>
    <row r="4100" spans="1:31" x14ac:dyDescent="0.25">
      <c r="A4100" s="9">
        <v>39432</v>
      </c>
      <c r="B4100" s="1" t="s">
        <v>40</v>
      </c>
      <c r="C4100" s="1" t="s">
        <v>61</v>
      </c>
      <c r="D4100" s="1">
        <v>13</v>
      </c>
      <c r="E4100" s="1">
        <v>10</v>
      </c>
      <c r="F4100">
        <f t="shared" si="1333"/>
        <v>1</v>
      </c>
      <c r="G4100">
        <f t="shared" si="1334"/>
        <v>0</v>
      </c>
      <c r="H4100" s="4">
        <v>3.8</v>
      </c>
      <c r="I4100" s="4">
        <v>1.2777777777777799</v>
      </c>
      <c r="L4100" s="18">
        <f t="shared" si="1335"/>
        <v>20</v>
      </c>
      <c r="M4100" s="18">
        <f t="shared" si="1336"/>
        <v>75</v>
      </c>
      <c r="N4100" s="18" t="e">
        <f t="shared" si="1337"/>
        <v>#DIV/0!</v>
      </c>
      <c r="O4100" s="18" t="e">
        <f t="shared" si="1338"/>
        <v>#DIV/0!</v>
      </c>
      <c r="P4100" s="4">
        <f t="shared" si="1339"/>
        <v>200712</v>
      </c>
      <c r="Q4100" s="23">
        <f t="shared" si="1340"/>
        <v>3.8</v>
      </c>
      <c r="R4100" s="23">
        <f t="shared" si="1341"/>
        <v>-3.9571428571428298</v>
      </c>
      <c r="S4100" s="22">
        <f t="shared" si="1342"/>
        <v>-0.15714285714282994</v>
      </c>
      <c r="T4100" s="5">
        <f t="shared" si="1343"/>
        <v>0.33625730994152103</v>
      </c>
      <c r="W4100" s="5">
        <f t="shared" si="1344"/>
        <v>2.8</v>
      </c>
      <c r="X4100" s="4">
        <f t="shared" si="1345"/>
        <v>-1</v>
      </c>
      <c r="AE4100" s="4" t="e">
        <f t="shared" si="1346"/>
        <v>#DIV/0!</v>
      </c>
    </row>
    <row r="4101" spans="1:31" x14ac:dyDescent="0.25">
      <c r="A4101" s="9">
        <v>39431</v>
      </c>
      <c r="B4101" s="1" t="s">
        <v>38</v>
      </c>
      <c r="C4101" s="1" t="s">
        <v>44</v>
      </c>
      <c r="D4101" s="1">
        <v>20</v>
      </c>
      <c r="E4101" s="1">
        <v>13</v>
      </c>
      <c r="F4101">
        <f t="shared" si="1333"/>
        <v>1</v>
      </c>
      <c r="G4101">
        <f t="shared" si="1334"/>
        <v>0</v>
      </c>
      <c r="H4101" s="4">
        <v>4.25</v>
      </c>
      <c r="I4101" s="4">
        <v>1.24390243902439</v>
      </c>
      <c r="L4101" s="18">
        <f t="shared" si="1335"/>
        <v>20</v>
      </c>
      <c r="M4101" s="18">
        <f t="shared" si="1336"/>
        <v>80</v>
      </c>
      <c r="N4101" s="18" t="e">
        <f t="shared" si="1337"/>
        <v>#DIV/0!</v>
      </c>
      <c r="O4101" s="18" t="e">
        <f t="shared" si="1338"/>
        <v>#DIV/0!</v>
      </c>
      <c r="P4101" s="4">
        <f t="shared" si="1339"/>
        <v>200712</v>
      </c>
      <c r="Q4101" s="23">
        <f t="shared" si="1340"/>
        <v>4.25</v>
      </c>
      <c r="R4101" s="23">
        <f t="shared" si="1341"/>
        <v>-4.4076923076923116</v>
      </c>
      <c r="S4101" s="22">
        <f t="shared" si="1342"/>
        <v>-0.15769230769231157</v>
      </c>
      <c r="T4101" s="5">
        <f t="shared" si="1343"/>
        <v>0.29268292682926822</v>
      </c>
      <c r="W4101" s="5">
        <f t="shared" si="1344"/>
        <v>3.25</v>
      </c>
      <c r="X4101" s="4">
        <f t="shared" si="1345"/>
        <v>-1</v>
      </c>
      <c r="AE4101" s="4" t="e">
        <f t="shared" si="1346"/>
        <v>#DIV/0!</v>
      </c>
    </row>
    <row r="4102" spans="1:31" x14ac:dyDescent="0.25">
      <c r="A4102" s="9">
        <v>39429</v>
      </c>
      <c r="B4102" s="1" t="s">
        <v>47</v>
      </c>
      <c r="C4102" s="1" t="s">
        <v>35</v>
      </c>
      <c r="D4102" s="1">
        <v>31</v>
      </c>
      <c r="E4102" s="1">
        <v>13</v>
      </c>
      <c r="F4102">
        <f t="shared" si="1333"/>
        <v>1</v>
      </c>
      <c r="G4102">
        <f t="shared" si="1334"/>
        <v>0</v>
      </c>
      <c r="H4102" s="4">
        <v>2.25</v>
      </c>
      <c r="I4102" s="4">
        <v>1.68965517241379</v>
      </c>
      <c r="L4102" s="18">
        <f t="shared" si="1335"/>
        <v>40</v>
      </c>
      <c r="M4102" s="18">
        <f t="shared" si="1336"/>
        <v>55</v>
      </c>
      <c r="N4102" s="18" t="e">
        <f t="shared" si="1337"/>
        <v>#DIV/0!</v>
      </c>
      <c r="O4102" s="18" t="e">
        <f t="shared" si="1338"/>
        <v>#DIV/0!</v>
      </c>
      <c r="P4102" s="4">
        <f t="shared" si="1339"/>
        <v>200712</v>
      </c>
      <c r="Q4102" s="23">
        <f t="shared" si="1340"/>
        <v>2.25</v>
      </c>
      <c r="R4102" s="23">
        <f t="shared" si="1341"/>
        <v>-2.2500000000000062</v>
      </c>
      <c r="S4102" s="22">
        <f t="shared" si="1342"/>
        <v>-6.2172489379008766E-15</v>
      </c>
      <c r="T4102" s="5">
        <f t="shared" si="1343"/>
        <v>0.75095785440612894</v>
      </c>
      <c r="W4102" s="5">
        <f t="shared" si="1344"/>
        <v>1.25</v>
      </c>
      <c r="X4102" s="4">
        <f t="shared" si="1345"/>
        <v>-1</v>
      </c>
      <c r="AE4102" s="4" t="e">
        <f t="shared" si="1346"/>
        <v>#DIV/0!</v>
      </c>
    </row>
    <row r="4103" spans="1:31" x14ac:dyDescent="0.25">
      <c r="A4103" s="9">
        <v>39426</v>
      </c>
      <c r="B4103" s="1" t="s">
        <v>41</v>
      </c>
      <c r="C4103" s="1" t="s">
        <v>42</v>
      </c>
      <c r="D4103" s="1">
        <v>14</v>
      </c>
      <c r="E4103" s="1">
        <v>34</v>
      </c>
      <c r="F4103">
        <f t="shared" si="1333"/>
        <v>0</v>
      </c>
      <c r="G4103">
        <f t="shared" si="1334"/>
        <v>1</v>
      </c>
      <c r="H4103" s="4">
        <v>2.75</v>
      </c>
      <c r="I4103" s="4">
        <v>1.47619047619048</v>
      </c>
      <c r="L4103" s="18">
        <f t="shared" si="1335"/>
        <v>30</v>
      </c>
      <c r="M4103" s="18">
        <f t="shared" si="1336"/>
        <v>65</v>
      </c>
      <c r="N4103" s="18" t="e">
        <f t="shared" si="1337"/>
        <v>#DIV/0!</v>
      </c>
      <c r="O4103" s="18" t="e">
        <f t="shared" si="1338"/>
        <v>#DIV/0!</v>
      </c>
      <c r="P4103" s="4">
        <f t="shared" si="1339"/>
        <v>200712</v>
      </c>
      <c r="Q4103" s="23">
        <f t="shared" si="1340"/>
        <v>1.8629032258064468</v>
      </c>
      <c r="R4103" s="23">
        <f t="shared" si="1341"/>
        <v>-2.6714285714285539</v>
      </c>
      <c r="S4103" s="22">
        <f t="shared" si="1342"/>
        <v>-0.80852534562210709</v>
      </c>
      <c r="T4103" s="5">
        <f t="shared" si="1343"/>
        <v>0.53679653679653816</v>
      </c>
      <c r="W4103" s="5">
        <f t="shared" si="1344"/>
        <v>-1</v>
      </c>
      <c r="X4103" s="4">
        <f t="shared" si="1345"/>
        <v>-1</v>
      </c>
      <c r="AE4103" s="4" t="e">
        <f t="shared" si="1346"/>
        <v>#DIV/0!</v>
      </c>
    </row>
    <row r="4104" spans="1:31" x14ac:dyDescent="0.25">
      <c r="A4104" s="9">
        <v>39425</v>
      </c>
      <c r="B4104" s="1" t="s">
        <v>50</v>
      </c>
      <c r="C4104" s="1" t="s">
        <v>64</v>
      </c>
      <c r="D4104" s="1">
        <v>17</v>
      </c>
      <c r="E4104" s="1">
        <v>23</v>
      </c>
      <c r="F4104">
        <f t="shared" si="1333"/>
        <v>0</v>
      </c>
      <c r="G4104">
        <f t="shared" si="1334"/>
        <v>1</v>
      </c>
      <c r="H4104" s="4">
        <v>2.0499999999999998</v>
      </c>
      <c r="I4104" s="4">
        <v>1.8</v>
      </c>
      <c r="L4104" s="18">
        <f t="shared" si="1335"/>
        <v>40</v>
      </c>
      <c r="M4104" s="18">
        <f t="shared" si="1336"/>
        <v>55</v>
      </c>
      <c r="N4104" s="18" t="e">
        <f t="shared" si="1337"/>
        <v>#DIV/0!</v>
      </c>
      <c r="O4104" s="18" t="e">
        <f t="shared" si="1338"/>
        <v>#DIV/0!</v>
      </c>
      <c r="P4104" s="4">
        <f t="shared" si="1339"/>
        <v>200712</v>
      </c>
      <c r="Q4104" s="23">
        <f t="shared" si="1340"/>
        <v>1.1388888888888888</v>
      </c>
      <c r="R4104" s="23">
        <f t="shared" si="1341"/>
        <v>-2.2023809523809526</v>
      </c>
      <c r="S4104" s="22">
        <f t="shared" si="1342"/>
        <v>-1.0634920634920637</v>
      </c>
      <c r="T4104" s="5">
        <f t="shared" si="1343"/>
        <v>0.87804878048780499</v>
      </c>
      <c r="W4104" s="5">
        <f t="shared" si="1344"/>
        <v>-1</v>
      </c>
      <c r="X4104" s="4">
        <f t="shared" si="1345"/>
        <v>-1</v>
      </c>
      <c r="AE4104" s="4" t="e">
        <f t="shared" si="1346"/>
        <v>#DIV/0!</v>
      </c>
    </row>
    <row r="4105" spans="1:31" x14ac:dyDescent="0.25">
      <c r="A4105" s="9">
        <v>39425</v>
      </c>
      <c r="B4105" s="1" t="s">
        <v>61</v>
      </c>
      <c r="C4105" s="1" t="s">
        <v>63</v>
      </c>
      <c r="D4105" s="1">
        <v>42</v>
      </c>
      <c r="E4105" s="1">
        <v>21</v>
      </c>
      <c r="F4105">
        <f t="shared" si="1333"/>
        <v>1</v>
      </c>
      <c r="G4105">
        <f t="shared" si="1334"/>
        <v>0</v>
      </c>
      <c r="H4105" s="4">
        <v>1.29411764705882</v>
      </c>
      <c r="I4105" s="4">
        <v>3.8</v>
      </c>
      <c r="L4105" s="18">
        <f t="shared" si="1335"/>
        <v>70</v>
      </c>
      <c r="M4105" s="18">
        <f t="shared" si="1336"/>
        <v>25</v>
      </c>
      <c r="N4105" s="18" t="e">
        <f t="shared" si="1337"/>
        <v>#DIV/0!</v>
      </c>
      <c r="O4105" s="18" t="e">
        <f t="shared" si="1338"/>
        <v>#DIV/0!</v>
      </c>
      <c r="P4105" s="4">
        <f t="shared" si="1339"/>
        <v>200712</v>
      </c>
      <c r="Q4105" s="23">
        <f t="shared" si="1340"/>
        <v>1.29411764705882</v>
      </c>
      <c r="R4105" s="23">
        <f t="shared" si="1341"/>
        <v>-3.7571428571428975</v>
      </c>
      <c r="S4105" s="22">
        <f t="shared" si="1342"/>
        <v>-2.4630252100840773</v>
      </c>
      <c r="T4105" s="5">
        <f t="shared" si="1343"/>
        <v>2.9363636363636441</v>
      </c>
      <c r="W4105" s="5">
        <f t="shared" si="1344"/>
        <v>0.29411764705882004</v>
      </c>
      <c r="X4105" s="4">
        <f t="shared" si="1345"/>
        <v>-1</v>
      </c>
      <c r="AE4105" s="4" t="e">
        <f t="shared" si="1346"/>
        <v>#DIV/0!</v>
      </c>
    </row>
    <row r="4106" spans="1:31" x14ac:dyDescent="0.25">
      <c r="A4106" s="9">
        <v>39425</v>
      </c>
      <c r="B4106" s="1" t="s">
        <v>38</v>
      </c>
      <c r="C4106" s="1" t="s">
        <v>60</v>
      </c>
      <c r="D4106" s="1">
        <v>7</v>
      </c>
      <c r="E4106" s="1">
        <v>27</v>
      </c>
      <c r="F4106">
        <f t="shared" si="1333"/>
        <v>0</v>
      </c>
      <c r="G4106">
        <f t="shared" si="1334"/>
        <v>1</v>
      </c>
      <c r="H4106" s="4">
        <v>4</v>
      </c>
      <c r="I4106" s="4">
        <v>1.27027027027027</v>
      </c>
      <c r="L4106" s="18">
        <f t="shared" si="1335"/>
        <v>20</v>
      </c>
      <c r="M4106" s="18">
        <f t="shared" si="1336"/>
        <v>75</v>
      </c>
      <c r="N4106" s="18" t="e">
        <f t="shared" si="1337"/>
        <v>#DIV/0!</v>
      </c>
      <c r="O4106" s="18" t="e">
        <f t="shared" si="1338"/>
        <v>#DIV/0!</v>
      </c>
      <c r="P4106" s="4">
        <f t="shared" si="1339"/>
        <v>200712</v>
      </c>
      <c r="Q4106" s="23">
        <f t="shared" si="1340"/>
        <v>3.1489361702127669</v>
      </c>
      <c r="R4106" s="23">
        <f t="shared" si="1341"/>
        <v>-4.0333333333333377</v>
      </c>
      <c r="S4106" s="22">
        <f t="shared" si="1342"/>
        <v>-0.88439716312057071</v>
      </c>
      <c r="T4106" s="5">
        <f t="shared" si="1343"/>
        <v>0.31756756756756749</v>
      </c>
      <c r="W4106" s="5">
        <f t="shared" si="1344"/>
        <v>-1</v>
      </c>
      <c r="X4106" s="4">
        <f t="shared" si="1345"/>
        <v>-1</v>
      </c>
      <c r="AE4106" s="4" t="e">
        <f t="shared" si="1346"/>
        <v>#DIV/0!</v>
      </c>
    </row>
    <row r="4107" spans="1:31" x14ac:dyDescent="0.25">
      <c r="A4107" s="9">
        <v>39425</v>
      </c>
      <c r="B4107" s="1" t="s">
        <v>55</v>
      </c>
      <c r="C4107" s="1" t="s">
        <v>34</v>
      </c>
      <c r="D4107" s="1">
        <v>13</v>
      </c>
      <c r="E4107" s="1">
        <v>16</v>
      </c>
      <c r="F4107">
        <f t="shared" si="1333"/>
        <v>0</v>
      </c>
      <c r="G4107">
        <f t="shared" si="1334"/>
        <v>1</v>
      </c>
      <c r="H4107" s="4">
        <v>1.625</v>
      </c>
      <c r="I4107" s="4">
        <v>2.4</v>
      </c>
      <c r="L4107" s="18">
        <f t="shared" si="1335"/>
        <v>60</v>
      </c>
      <c r="M4107" s="18">
        <f t="shared" si="1336"/>
        <v>40</v>
      </c>
      <c r="N4107" s="18" t="e">
        <f t="shared" si="1337"/>
        <v>#DIV/0!</v>
      </c>
      <c r="O4107" s="18" t="e">
        <f t="shared" si="1338"/>
        <v>#DIV/0!</v>
      </c>
      <c r="P4107" s="4">
        <f t="shared" si="1339"/>
        <v>200712</v>
      </c>
      <c r="Q4107" s="23">
        <f t="shared" si="1340"/>
        <v>0.67708333333333337</v>
      </c>
      <c r="R4107" s="23">
        <f t="shared" si="1341"/>
        <v>-2.3142857142857145</v>
      </c>
      <c r="S4107" s="22">
        <f t="shared" si="1342"/>
        <v>-1.637202380952381</v>
      </c>
      <c r="T4107" s="5">
        <f t="shared" si="1343"/>
        <v>1.4769230769230768</v>
      </c>
      <c r="W4107" s="5">
        <f t="shared" si="1344"/>
        <v>-1</v>
      </c>
      <c r="X4107" s="4">
        <f t="shared" si="1345"/>
        <v>-1</v>
      </c>
      <c r="AE4107" s="4" t="e">
        <f t="shared" si="1346"/>
        <v>#DIV/0!</v>
      </c>
    </row>
    <row r="4108" spans="1:31" x14ac:dyDescent="0.25">
      <c r="A4108" s="9">
        <v>39425</v>
      </c>
      <c r="B4108" s="1" t="s">
        <v>53</v>
      </c>
      <c r="C4108" s="1" t="s">
        <v>58</v>
      </c>
      <c r="D4108" s="1">
        <v>18</v>
      </c>
      <c r="E4108" s="1">
        <v>24</v>
      </c>
      <c r="F4108">
        <f t="shared" si="1333"/>
        <v>0</v>
      </c>
      <c r="G4108">
        <f t="shared" si="1334"/>
        <v>1</v>
      </c>
      <c r="H4108" s="4">
        <v>2.5499999999999998</v>
      </c>
      <c r="I4108" s="4">
        <v>1.5714285714285698</v>
      </c>
      <c r="L4108" s="18">
        <f t="shared" si="1335"/>
        <v>30</v>
      </c>
      <c r="M4108" s="18">
        <f t="shared" si="1336"/>
        <v>60</v>
      </c>
      <c r="N4108" s="18" t="e">
        <f t="shared" si="1337"/>
        <v>#DIV/0!</v>
      </c>
      <c r="O4108" s="18" t="e">
        <f t="shared" si="1338"/>
        <v>#DIV/0!</v>
      </c>
      <c r="P4108" s="4">
        <f t="shared" si="1339"/>
        <v>200712</v>
      </c>
      <c r="Q4108" s="23">
        <f t="shared" si="1340"/>
        <v>1.6227272727272744</v>
      </c>
      <c r="R4108" s="23">
        <f t="shared" si="1341"/>
        <v>-2.3951612903225854</v>
      </c>
      <c r="S4108" s="22">
        <f t="shared" si="1342"/>
        <v>-0.77243401759531105</v>
      </c>
      <c r="T4108" s="5">
        <f t="shared" si="1343"/>
        <v>0.61624649859943925</v>
      </c>
      <c r="W4108" s="5">
        <f t="shared" si="1344"/>
        <v>-1</v>
      </c>
      <c r="X4108" s="4">
        <f t="shared" si="1345"/>
        <v>-1</v>
      </c>
      <c r="AE4108" s="4" t="e">
        <f t="shared" si="1346"/>
        <v>#DIV/0!</v>
      </c>
    </row>
    <row r="4109" spans="1:31" x14ac:dyDescent="0.25">
      <c r="A4109" s="9">
        <v>39425</v>
      </c>
      <c r="B4109" s="1" t="s">
        <v>52</v>
      </c>
      <c r="C4109" s="1" t="s">
        <v>57</v>
      </c>
      <c r="D4109" s="1">
        <v>34</v>
      </c>
      <c r="E4109" s="1">
        <v>13</v>
      </c>
      <c r="F4109">
        <f t="shared" si="1333"/>
        <v>1</v>
      </c>
      <c r="G4109">
        <f t="shared" si="1334"/>
        <v>0</v>
      </c>
      <c r="H4109" s="4">
        <v>1.1818181818181799</v>
      </c>
      <c r="I4109" s="4">
        <v>5</v>
      </c>
      <c r="L4109" s="18">
        <f t="shared" si="1335"/>
        <v>80</v>
      </c>
      <c r="M4109" s="18">
        <f t="shared" si="1336"/>
        <v>20</v>
      </c>
      <c r="N4109" s="18" t="e">
        <f t="shared" si="1337"/>
        <v>#DIV/0!</v>
      </c>
      <c r="O4109" s="18" t="e">
        <f t="shared" si="1338"/>
        <v>#DIV/0!</v>
      </c>
      <c r="P4109" s="4">
        <f t="shared" si="1339"/>
        <v>200712</v>
      </c>
      <c r="Q4109" s="23">
        <f t="shared" si="1340"/>
        <v>1.1818181818181799</v>
      </c>
      <c r="R4109" s="23">
        <f t="shared" si="1341"/>
        <v>-5.7500000000000586</v>
      </c>
      <c r="S4109" s="22">
        <f t="shared" si="1342"/>
        <v>-4.5681818181818787</v>
      </c>
      <c r="T4109" s="5">
        <f t="shared" si="1343"/>
        <v>4.2307692307692379</v>
      </c>
      <c r="W4109" s="5">
        <f t="shared" si="1344"/>
        <v>0.18181818181817988</v>
      </c>
      <c r="X4109" s="4">
        <f t="shared" si="1345"/>
        <v>-1</v>
      </c>
      <c r="AE4109" s="4" t="e">
        <f t="shared" si="1346"/>
        <v>#DIV/0!</v>
      </c>
    </row>
    <row r="4110" spans="1:31" x14ac:dyDescent="0.25">
      <c r="A4110" s="9">
        <v>39425</v>
      </c>
      <c r="B4110" s="1" t="s">
        <v>56</v>
      </c>
      <c r="C4110" s="1" t="s">
        <v>40</v>
      </c>
      <c r="D4110" s="1">
        <v>37</v>
      </c>
      <c r="E4110" s="1">
        <v>6</v>
      </c>
      <c r="F4110">
        <f t="shared" si="1333"/>
        <v>1</v>
      </c>
      <c r="G4110">
        <f t="shared" si="1334"/>
        <v>0</v>
      </c>
      <c r="H4110" s="4">
        <v>1.1666666666666701</v>
      </c>
      <c r="I4110" s="4">
        <v>5.25</v>
      </c>
      <c r="L4110" s="18">
        <f t="shared" si="1335"/>
        <v>80</v>
      </c>
      <c r="M4110" s="18">
        <f t="shared" si="1336"/>
        <v>15</v>
      </c>
      <c r="N4110" s="18" t="e">
        <f t="shared" si="1337"/>
        <v>#DIV/0!</v>
      </c>
      <c r="O4110" s="18" t="e">
        <f t="shared" si="1338"/>
        <v>#DIV/0!</v>
      </c>
      <c r="P4110" s="4">
        <f t="shared" si="1339"/>
        <v>200712</v>
      </c>
      <c r="Q4110" s="23">
        <f t="shared" si="1340"/>
        <v>1.1666666666666701</v>
      </c>
      <c r="R4110" s="23">
        <f t="shared" si="1341"/>
        <v>-6.2352941176469363</v>
      </c>
      <c r="S4110" s="22">
        <f t="shared" si="1342"/>
        <v>-5.0686274509802658</v>
      </c>
      <c r="T4110" s="5">
        <f t="shared" si="1343"/>
        <v>4.4999999999999867</v>
      </c>
      <c r="W4110" s="5">
        <f t="shared" si="1344"/>
        <v>0.16666666666667007</v>
      </c>
      <c r="X4110" s="4">
        <f t="shared" si="1345"/>
        <v>-1</v>
      </c>
      <c r="AE4110" s="4" t="e">
        <f t="shared" si="1346"/>
        <v>#DIV/0!</v>
      </c>
    </row>
    <row r="4111" spans="1:31" x14ac:dyDescent="0.25">
      <c r="A4111" s="9">
        <v>39425</v>
      </c>
      <c r="B4111" s="1" t="s">
        <v>47</v>
      </c>
      <c r="C4111" s="1" t="s">
        <v>39</v>
      </c>
      <c r="D4111" s="1">
        <v>28</v>
      </c>
      <c r="E4111" s="1">
        <v>14</v>
      </c>
      <c r="F4111">
        <f t="shared" si="1333"/>
        <v>1</v>
      </c>
      <c r="G4111">
        <f t="shared" si="1334"/>
        <v>0</v>
      </c>
      <c r="H4111" s="4">
        <v>2.2999999999999998</v>
      </c>
      <c r="I4111" s="4">
        <v>1.6666666666666701</v>
      </c>
      <c r="L4111" s="18">
        <f t="shared" si="1335"/>
        <v>40</v>
      </c>
      <c r="M4111" s="18">
        <f t="shared" si="1336"/>
        <v>60</v>
      </c>
      <c r="N4111" s="18" t="e">
        <f t="shared" si="1337"/>
        <v>#DIV/0!</v>
      </c>
      <c r="O4111" s="18" t="e">
        <f t="shared" si="1338"/>
        <v>#DIV/0!</v>
      </c>
      <c r="P4111" s="4">
        <f t="shared" si="1339"/>
        <v>200712</v>
      </c>
      <c r="Q4111" s="23">
        <f t="shared" si="1340"/>
        <v>2.2999999999999998</v>
      </c>
      <c r="R4111" s="23">
        <f t="shared" si="1341"/>
        <v>-2.2692307692307621</v>
      </c>
      <c r="S4111" s="22">
        <f t="shared" si="1342"/>
        <v>3.0769230769237765E-2</v>
      </c>
      <c r="T4111" s="5">
        <f t="shared" si="1343"/>
        <v>0.72463768115942184</v>
      </c>
      <c r="W4111" s="5">
        <f t="shared" si="1344"/>
        <v>1.2999999999999998</v>
      </c>
      <c r="X4111" s="4">
        <f t="shared" si="1345"/>
        <v>-1</v>
      </c>
      <c r="AE4111" s="4" t="e">
        <f t="shared" si="1346"/>
        <v>#DIV/0!</v>
      </c>
    </row>
    <row r="4112" spans="1:31" x14ac:dyDescent="0.25">
      <c r="A4112" s="9">
        <v>39425</v>
      </c>
      <c r="B4112" s="1" t="s">
        <v>62</v>
      </c>
      <c r="C4112" s="1" t="s">
        <v>54</v>
      </c>
      <c r="D4112" s="1">
        <v>38</v>
      </c>
      <c r="E4112" s="1">
        <v>7</v>
      </c>
      <c r="F4112">
        <f t="shared" si="1333"/>
        <v>1</v>
      </c>
      <c r="G4112">
        <f t="shared" si="1334"/>
        <v>0</v>
      </c>
      <c r="H4112" s="4">
        <v>1.1739130434782601</v>
      </c>
      <c r="I4112" s="4">
        <v>5.25</v>
      </c>
      <c r="L4112" s="18">
        <f t="shared" si="1335"/>
        <v>80</v>
      </c>
      <c r="M4112" s="18">
        <f t="shared" si="1336"/>
        <v>15</v>
      </c>
      <c r="N4112" s="18" t="e">
        <f t="shared" si="1337"/>
        <v>#DIV/0!</v>
      </c>
      <c r="O4112" s="18" t="e">
        <f t="shared" si="1338"/>
        <v>#DIV/0!</v>
      </c>
      <c r="P4112" s="4">
        <f t="shared" si="1339"/>
        <v>200712</v>
      </c>
      <c r="Q4112" s="23">
        <f t="shared" si="1340"/>
        <v>1.1739130434782601</v>
      </c>
      <c r="R4112" s="23">
        <f t="shared" si="1341"/>
        <v>-5.9852941176470846</v>
      </c>
      <c r="S4112" s="22">
        <f t="shared" si="1342"/>
        <v>-4.8113810741688248</v>
      </c>
      <c r="T4112" s="5">
        <f t="shared" si="1343"/>
        <v>4.472222222222225</v>
      </c>
      <c r="W4112" s="5">
        <f t="shared" si="1344"/>
        <v>0.17391304347826009</v>
      </c>
      <c r="X4112" s="4">
        <f t="shared" si="1345"/>
        <v>-1</v>
      </c>
      <c r="AE4112" s="4" t="e">
        <f t="shared" si="1346"/>
        <v>#DIV/0!</v>
      </c>
    </row>
    <row r="4113" spans="1:31" x14ac:dyDescent="0.25">
      <c r="A4113" s="9">
        <v>39425</v>
      </c>
      <c r="B4113" s="1" t="s">
        <v>33</v>
      </c>
      <c r="C4113" s="1" t="s">
        <v>37</v>
      </c>
      <c r="D4113" s="1">
        <v>27</v>
      </c>
      <c r="E4113" s="1">
        <v>28</v>
      </c>
      <c r="F4113">
        <f t="shared" si="1333"/>
        <v>0</v>
      </c>
      <c r="G4113">
        <f t="shared" si="1334"/>
        <v>1</v>
      </c>
      <c r="H4113" s="4">
        <v>5.25</v>
      </c>
      <c r="I4113" s="4">
        <v>1.1666666666666701</v>
      </c>
      <c r="L4113" s="18">
        <f t="shared" si="1335"/>
        <v>10</v>
      </c>
      <c r="M4113" s="18">
        <f t="shared" si="1336"/>
        <v>85</v>
      </c>
      <c r="N4113" s="18" t="e">
        <f t="shared" si="1337"/>
        <v>#DIV/0!</v>
      </c>
      <c r="O4113" s="18" t="e">
        <f t="shared" si="1338"/>
        <v>#DIV/0!</v>
      </c>
      <c r="P4113" s="4">
        <f t="shared" si="1339"/>
        <v>200712</v>
      </c>
      <c r="Q4113" s="23">
        <f t="shared" si="1340"/>
        <v>4.4999999999999867</v>
      </c>
      <c r="R4113" s="23">
        <f t="shared" si="1341"/>
        <v>-6.2352941176469363</v>
      </c>
      <c r="S4113" s="22">
        <f t="shared" si="1342"/>
        <v>-1.7352941176469496</v>
      </c>
      <c r="T4113" s="5">
        <f t="shared" si="1343"/>
        <v>0.22222222222222288</v>
      </c>
      <c r="W4113" s="5">
        <f t="shared" si="1344"/>
        <v>-1</v>
      </c>
      <c r="X4113" s="4">
        <f t="shared" si="1345"/>
        <v>-1</v>
      </c>
      <c r="AE4113" s="4" t="e">
        <f t="shared" si="1346"/>
        <v>#DIV/0!</v>
      </c>
    </row>
    <row r="4114" spans="1:31" x14ac:dyDescent="0.25">
      <c r="A4114" s="9">
        <v>39425</v>
      </c>
      <c r="B4114" s="1" t="s">
        <v>35</v>
      </c>
      <c r="C4114" s="1" t="s">
        <v>49</v>
      </c>
      <c r="D4114" s="1">
        <v>41</v>
      </c>
      <c r="E4114" s="1">
        <v>7</v>
      </c>
      <c r="F4114">
        <f t="shared" si="1333"/>
        <v>1</v>
      </c>
      <c r="G4114">
        <f t="shared" si="1334"/>
        <v>0</v>
      </c>
      <c r="H4114" s="4">
        <v>1.28571428571429</v>
      </c>
      <c r="I4114" s="4">
        <v>3.7</v>
      </c>
      <c r="L4114" s="18">
        <f t="shared" si="1335"/>
        <v>70</v>
      </c>
      <c r="M4114" s="18">
        <f t="shared" si="1336"/>
        <v>25</v>
      </c>
      <c r="N4114" s="18" t="e">
        <f t="shared" si="1337"/>
        <v>#DIV/0!</v>
      </c>
      <c r="O4114" s="18" t="e">
        <f t="shared" si="1338"/>
        <v>#DIV/0!</v>
      </c>
      <c r="P4114" s="4">
        <f t="shared" si="1339"/>
        <v>200712</v>
      </c>
      <c r="Q4114" s="23">
        <f t="shared" si="1340"/>
        <v>1.28571428571429</v>
      </c>
      <c r="R4114" s="23">
        <f t="shared" si="1341"/>
        <v>-3.8703703703703174</v>
      </c>
      <c r="S4114" s="22">
        <f t="shared" si="1342"/>
        <v>-2.5846560846560274</v>
      </c>
      <c r="T4114" s="5">
        <f t="shared" si="1343"/>
        <v>2.8777777777777684</v>
      </c>
      <c r="W4114" s="5">
        <f t="shared" si="1344"/>
        <v>0.28571428571429003</v>
      </c>
      <c r="X4114" s="4">
        <f t="shared" si="1345"/>
        <v>-1</v>
      </c>
      <c r="AE4114" s="4" t="e">
        <f t="shared" si="1346"/>
        <v>#DIV/0!</v>
      </c>
    </row>
    <row r="4115" spans="1:31" x14ac:dyDescent="0.25">
      <c r="A4115" s="9">
        <v>39425</v>
      </c>
      <c r="B4115" s="1" t="s">
        <v>44</v>
      </c>
      <c r="C4115" s="1" t="s">
        <v>59</v>
      </c>
      <c r="D4115" s="1">
        <v>19</v>
      </c>
      <c r="E4115" s="1">
        <v>10</v>
      </c>
      <c r="F4115">
        <f t="shared" si="1333"/>
        <v>1</v>
      </c>
      <c r="G4115">
        <f t="shared" si="1334"/>
        <v>0</v>
      </c>
      <c r="H4115" s="4">
        <v>1.1818181818181799</v>
      </c>
      <c r="I4115" s="4">
        <v>5</v>
      </c>
      <c r="L4115" s="18">
        <f t="shared" si="1335"/>
        <v>80</v>
      </c>
      <c r="M4115" s="18">
        <f t="shared" si="1336"/>
        <v>20</v>
      </c>
      <c r="N4115" s="18" t="e">
        <f t="shared" si="1337"/>
        <v>#DIV/0!</v>
      </c>
      <c r="O4115" s="18" t="e">
        <f t="shared" si="1338"/>
        <v>#DIV/0!</v>
      </c>
      <c r="P4115" s="4">
        <f t="shared" si="1339"/>
        <v>200712</v>
      </c>
      <c r="Q4115" s="23">
        <f t="shared" si="1340"/>
        <v>1.1818181818181799</v>
      </c>
      <c r="R4115" s="23">
        <f t="shared" si="1341"/>
        <v>-5.7500000000000586</v>
      </c>
      <c r="S4115" s="22">
        <f t="shared" si="1342"/>
        <v>-4.5681818181818787</v>
      </c>
      <c r="T4115" s="5">
        <f t="shared" si="1343"/>
        <v>4.2307692307692379</v>
      </c>
      <c r="W4115" s="5">
        <f t="shared" si="1344"/>
        <v>0.18181818181817988</v>
      </c>
      <c r="X4115" s="4">
        <f t="shared" si="1345"/>
        <v>-1</v>
      </c>
      <c r="AE4115" s="4" t="e">
        <f t="shared" si="1346"/>
        <v>#DIV/0!</v>
      </c>
    </row>
    <row r="4116" spans="1:31" x14ac:dyDescent="0.25">
      <c r="A4116" s="9">
        <v>39425</v>
      </c>
      <c r="B4116" s="1" t="s">
        <v>46</v>
      </c>
      <c r="C4116" s="1" t="s">
        <v>51</v>
      </c>
      <c r="D4116" s="1">
        <v>38</v>
      </c>
      <c r="E4116" s="1">
        <v>17</v>
      </c>
      <c r="F4116">
        <f t="shared" si="1333"/>
        <v>1</v>
      </c>
      <c r="G4116">
        <f t="shared" si="1334"/>
        <v>0</v>
      </c>
      <c r="H4116" s="4">
        <v>1.3333333333333299</v>
      </c>
      <c r="I4116" s="4">
        <v>3.5</v>
      </c>
      <c r="L4116" s="18">
        <f t="shared" si="1335"/>
        <v>70</v>
      </c>
      <c r="M4116" s="18">
        <f t="shared" si="1336"/>
        <v>25</v>
      </c>
      <c r="N4116" s="18" t="e">
        <f t="shared" si="1337"/>
        <v>#DIV/0!</v>
      </c>
      <c r="O4116" s="18" t="e">
        <f t="shared" si="1338"/>
        <v>#DIV/0!</v>
      </c>
      <c r="P4116" s="4">
        <f t="shared" si="1339"/>
        <v>200712</v>
      </c>
      <c r="Q4116" s="23">
        <f t="shared" si="1340"/>
        <v>1.3333333333333299</v>
      </c>
      <c r="R4116" s="23">
        <f t="shared" si="1341"/>
        <v>-3.4000000000000306</v>
      </c>
      <c r="S4116" s="22">
        <f t="shared" si="1342"/>
        <v>-2.0666666666667006</v>
      </c>
      <c r="T4116" s="5">
        <f t="shared" si="1343"/>
        <v>2.6250000000000067</v>
      </c>
      <c r="W4116" s="5">
        <f t="shared" si="1344"/>
        <v>0.33333333333332993</v>
      </c>
      <c r="X4116" s="4">
        <f t="shared" si="1345"/>
        <v>-1</v>
      </c>
      <c r="AE4116" s="4" t="e">
        <f t="shared" si="1346"/>
        <v>#DIV/0!</v>
      </c>
    </row>
    <row r="4117" spans="1:31" x14ac:dyDescent="0.25">
      <c r="A4117" s="9">
        <v>39425</v>
      </c>
      <c r="B4117" s="1" t="s">
        <v>43</v>
      </c>
      <c r="C4117" s="1" t="s">
        <v>36</v>
      </c>
      <c r="D4117" s="1">
        <v>20</v>
      </c>
      <c r="E4117" s="1">
        <v>44</v>
      </c>
      <c r="F4117">
        <f t="shared" si="1333"/>
        <v>0</v>
      </c>
      <c r="G4117">
        <f t="shared" si="1334"/>
        <v>1</v>
      </c>
      <c r="H4117" s="4">
        <v>4.0999999999999996</v>
      </c>
      <c r="I4117" s="4">
        <v>1.2564102564102599</v>
      </c>
      <c r="L4117" s="18">
        <f t="shared" si="1335"/>
        <v>20</v>
      </c>
      <c r="M4117" s="18">
        <f t="shared" si="1336"/>
        <v>75</v>
      </c>
      <c r="N4117" s="18" t="e">
        <f t="shared" si="1337"/>
        <v>#DIV/0!</v>
      </c>
      <c r="O4117" s="18" t="e">
        <f t="shared" si="1338"/>
        <v>#DIV/0!</v>
      </c>
      <c r="P4117" s="4">
        <f t="shared" si="1339"/>
        <v>200712</v>
      </c>
      <c r="Q4117" s="23">
        <f t="shared" si="1340"/>
        <v>3.2632653061224395</v>
      </c>
      <c r="R4117" s="23">
        <f t="shared" si="1341"/>
        <v>-4.2225806451612362</v>
      </c>
      <c r="S4117" s="22">
        <f t="shared" si="1342"/>
        <v>-0.95931533903879673</v>
      </c>
      <c r="T4117" s="5">
        <f t="shared" si="1343"/>
        <v>0.30644152595372198</v>
      </c>
      <c r="W4117" s="5">
        <f t="shared" si="1344"/>
        <v>-1</v>
      </c>
      <c r="X4117" s="4">
        <f t="shared" si="1345"/>
        <v>-1</v>
      </c>
      <c r="AE4117" s="4" t="e">
        <f t="shared" si="1346"/>
        <v>#DIV/0!</v>
      </c>
    </row>
    <row r="4118" spans="1:31" x14ac:dyDescent="0.25">
      <c r="A4118" s="9">
        <v>39422</v>
      </c>
      <c r="B4118" s="1" t="s">
        <v>48</v>
      </c>
      <c r="C4118" s="1" t="s">
        <v>45</v>
      </c>
      <c r="D4118" s="1">
        <v>24</v>
      </c>
      <c r="E4118" s="1">
        <v>16</v>
      </c>
      <c r="F4118">
        <f t="shared" si="1333"/>
        <v>1</v>
      </c>
      <c r="G4118">
        <f t="shared" si="1334"/>
        <v>0</v>
      </c>
      <c r="H4118" s="4">
        <v>1.60606060606061</v>
      </c>
      <c r="I4118" s="4">
        <v>2.4500000000000002</v>
      </c>
      <c r="L4118" s="18">
        <f t="shared" si="1335"/>
        <v>60</v>
      </c>
      <c r="M4118" s="18">
        <f t="shared" si="1336"/>
        <v>40</v>
      </c>
      <c r="N4118" s="18" t="e">
        <f t="shared" si="1337"/>
        <v>#DIV/0!</v>
      </c>
      <c r="O4118" s="18" t="e">
        <f t="shared" si="1338"/>
        <v>#DIV/0!</v>
      </c>
      <c r="P4118" s="4">
        <f t="shared" si="1339"/>
        <v>200712</v>
      </c>
      <c r="Q4118" s="23">
        <f t="shared" si="1340"/>
        <v>1.60606060606061</v>
      </c>
      <c r="R4118" s="23">
        <f t="shared" si="1341"/>
        <v>-2.3396551724137824</v>
      </c>
      <c r="S4118" s="22">
        <f t="shared" si="1342"/>
        <v>-0.73359456635317244</v>
      </c>
      <c r="T4118" s="5">
        <f t="shared" si="1343"/>
        <v>1.5254716981132039</v>
      </c>
      <c r="W4118" s="5">
        <f t="shared" si="1344"/>
        <v>0.60606060606060996</v>
      </c>
      <c r="X4118" s="4">
        <f t="shared" si="1345"/>
        <v>-1</v>
      </c>
      <c r="AE4118" s="4" t="e">
        <f t="shared" si="1346"/>
        <v>#DIV/0!</v>
      </c>
    </row>
    <row r="4119" spans="1:31" x14ac:dyDescent="0.25">
      <c r="A4119" s="9">
        <v>39419</v>
      </c>
      <c r="B4119" s="1" t="s">
        <v>43</v>
      </c>
      <c r="C4119" s="1" t="s">
        <v>52</v>
      </c>
      <c r="D4119" s="1">
        <v>24</v>
      </c>
      <c r="E4119" s="1">
        <v>27</v>
      </c>
      <c r="F4119">
        <f t="shared" si="1333"/>
        <v>0</v>
      </c>
      <c r="G4119">
        <f t="shared" si="1334"/>
        <v>1</v>
      </c>
      <c r="H4119" s="4">
        <v>12</v>
      </c>
      <c r="I4119" s="4">
        <v>1.06666666666667</v>
      </c>
      <c r="L4119" s="18">
        <f t="shared" si="1335"/>
        <v>0</v>
      </c>
      <c r="M4119" s="18">
        <f t="shared" si="1336"/>
        <v>90</v>
      </c>
      <c r="N4119" s="18" t="e">
        <f t="shared" si="1337"/>
        <v>#DIV/0!</v>
      </c>
      <c r="O4119" s="18" t="e">
        <f t="shared" si="1338"/>
        <v>#DIV/0!</v>
      </c>
      <c r="P4119" s="4">
        <f t="shared" si="1339"/>
        <v>200712</v>
      </c>
      <c r="Q4119" s="23">
        <f t="shared" si="1340"/>
        <v>11.249999999999964</v>
      </c>
      <c r="R4119" s="23">
        <f t="shared" si="1341"/>
        <v>-15.090909090908346</v>
      </c>
      <c r="S4119" s="22">
        <f t="shared" si="1342"/>
        <v>-3.8409090909083812</v>
      </c>
      <c r="T4119" s="5">
        <f t="shared" si="1343"/>
        <v>8.888888888888917E-2</v>
      </c>
      <c r="W4119" s="5">
        <f t="shared" si="1344"/>
        <v>-1</v>
      </c>
      <c r="X4119" s="4">
        <f t="shared" si="1345"/>
        <v>-1</v>
      </c>
      <c r="AE4119" s="4" t="e">
        <f t="shared" si="1346"/>
        <v>#DIV/0!</v>
      </c>
    </row>
    <row r="4120" spans="1:31" x14ac:dyDescent="0.25">
      <c r="A4120" s="9">
        <v>39418</v>
      </c>
      <c r="B4120" s="1" t="s">
        <v>48</v>
      </c>
      <c r="C4120" s="1" t="s">
        <v>46</v>
      </c>
      <c r="D4120" s="1">
        <v>16</v>
      </c>
      <c r="E4120" s="1">
        <v>17</v>
      </c>
      <c r="F4120">
        <f t="shared" si="1333"/>
        <v>0</v>
      </c>
      <c r="G4120">
        <f t="shared" si="1334"/>
        <v>1</v>
      </c>
      <c r="H4120" s="4">
        <v>1.3174603174603199</v>
      </c>
      <c r="I4120" s="4">
        <v>3.45</v>
      </c>
      <c r="L4120" s="18">
        <f t="shared" si="1335"/>
        <v>70</v>
      </c>
      <c r="M4120" s="18">
        <f t="shared" si="1336"/>
        <v>25</v>
      </c>
      <c r="N4120" s="18" t="e">
        <f t="shared" si="1337"/>
        <v>#DIV/0!</v>
      </c>
      <c r="O4120" s="18" t="e">
        <f t="shared" si="1338"/>
        <v>#DIV/0!</v>
      </c>
      <c r="P4120" s="4">
        <f t="shared" si="1339"/>
        <v>200712</v>
      </c>
      <c r="Q4120" s="23">
        <f t="shared" si="1340"/>
        <v>0.38187255578559992</v>
      </c>
      <c r="R4120" s="23">
        <f t="shared" si="1341"/>
        <v>-3.5581632653060984</v>
      </c>
      <c r="S4120" s="22">
        <f t="shared" si="1342"/>
        <v>-3.1762907095204986</v>
      </c>
      <c r="T4120" s="5">
        <f t="shared" si="1343"/>
        <v>2.6186746987951759</v>
      </c>
      <c r="W4120" s="5">
        <f t="shared" si="1344"/>
        <v>-1</v>
      </c>
      <c r="X4120" s="4">
        <f t="shared" si="1345"/>
        <v>-1</v>
      </c>
      <c r="AE4120" s="4" t="e">
        <f t="shared" si="1346"/>
        <v>#DIV/0!</v>
      </c>
    </row>
    <row r="4121" spans="1:31" x14ac:dyDescent="0.25">
      <c r="A4121" s="9">
        <v>39418</v>
      </c>
      <c r="B4121" s="1" t="s">
        <v>50</v>
      </c>
      <c r="C4121" s="1" t="s">
        <v>47</v>
      </c>
      <c r="D4121" s="1">
        <v>28</v>
      </c>
      <c r="E4121" s="1">
        <v>20</v>
      </c>
      <c r="F4121">
        <f t="shared" si="1333"/>
        <v>1</v>
      </c>
      <c r="G4121">
        <f t="shared" si="1334"/>
        <v>0</v>
      </c>
      <c r="H4121" s="4">
        <v>1.5</v>
      </c>
      <c r="I4121" s="4">
        <v>2.7</v>
      </c>
      <c r="L4121" s="18">
        <f t="shared" si="1335"/>
        <v>60</v>
      </c>
      <c r="M4121" s="18">
        <f t="shared" si="1336"/>
        <v>35</v>
      </c>
      <c r="N4121" s="18" t="e">
        <f t="shared" si="1337"/>
        <v>#DIV/0!</v>
      </c>
      <c r="O4121" s="18" t="e">
        <f t="shared" si="1338"/>
        <v>#DIV/0!</v>
      </c>
      <c r="P4121" s="4">
        <f t="shared" si="1339"/>
        <v>200712</v>
      </c>
      <c r="Q4121" s="23">
        <f t="shared" si="1340"/>
        <v>1.5</v>
      </c>
      <c r="R4121" s="23">
        <f t="shared" si="1341"/>
        <v>-2.5882352941176467</v>
      </c>
      <c r="S4121" s="22">
        <f t="shared" si="1342"/>
        <v>-1.0882352941176467</v>
      </c>
      <c r="T4121" s="5">
        <f t="shared" si="1343"/>
        <v>1.8</v>
      </c>
      <c r="W4121" s="5">
        <f t="shared" si="1344"/>
        <v>0.5</v>
      </c>
      <c r="X4121" s="4">
        <f t="shared" si="1345"/>
        <v>-1</v>
      </c>
      <c r="AE4121" s="4" t="e">
        <f t="shared" si="1346"/>
        <v>#DIV/0!</v>
      </c>
    </row>
    <row r="4122" spans="1:31" x14ac:dyDescent="0.25">
      <c r="A4122" s="9">
        <v>39418</v>
      </c>
      <c r="B4122" s="1" t="s">
        <v>59</v>
      </c>
      <c r="C4122" s="1" t="s">
        <v>41</v>
      </c>
      <c r="D4122" s="1">
        <v>28</v>
      </c>
      <c r="E4122" s="1">
        <v>16</v>
      </c>
      <c r="F4122">
        <f t="shared" si="1333"/>
        <v>1</v>
      </c>
      <c r="G4122">
        <f t="shared" si="1334"/>
        <v>0</v>
      </c>
      <c r="H4122" s="4">
        <v>1.5882352941176499</v>
      </c>
      <c r="I4122" s="4">
        <v>2.5</v>
      </c>
      <c r="L4122" s="18">
        <f t="shared" si="1335"/>
        <v>60</v>
      </c>
      <c r="M4122" s="18">
        <f t="shared" si="1336"/>
        <v>40</v>
      </c>
      <c r="N4122" s="18" t="e">
        <f t="shared" si="1337"/>
        <v>#DIV/0!</v>
      </c>
      <c r="O4122" s="18" t="e">
        <f t="shared" si="1338"/>
        <v>#DIV/0!</v>
      </c>
      <c r="P4122" s="4">
        <f t="shared" si="1339"/>
        <v>200712</v>
      </c>
      <c r="Q4122" s="23">
        <f t="shared" si="1340"/>
        <v>1.5882352941176499</v>
      </c>
      <c r="R4122" s="23">
        <f t="shared" si="1341"/>
        <v>-2.3666666666666587</v>
      </c>
      <c r="S4122" s="22">
        <f t="shared" si="1342"/>
        <v>-0.77843137254900885</v>
      </c>
      <c r="T4122" s="5">
        <f t="shared" si="1343"/>
        <v>1.5740740740740713</v>
      </c>
      <c r="W4122" s="5">
        <f t="shared" si="1344"/>
        <v>0.58823529411764985</v>
      </c>
      <c r="X4122" s="4">
        <f t="shared" si="1345"/>
        <v>-1</v>
      </c>
      <c r="AE4122" s="4" t="e">
        <f t="shared" si="1346"/>
        <v>#DIV/0!</v>
      </c>
    </row>
    <row r="4123" spans="1:31" x14ac:dyDescent="0.25">
      <c r="A4123" s="9">
        <v>39418</v>
      </c>
      <c r="B4123" s="1" t="s">
        <v>57</v>
      </c>
      <c r="C4123" s="1" t="s">
        <v>44</v>
      </c>
      <c r="D4123" s="1">
        <v>24</v>
      </c>
      <c r="E4123" s="1">
        <v>10</v>
      </c>
      <c r="F4123">
        <f t="shared" si="1333"/>
        <v>1</v>
      </c>
      <c r="G4123">
        <f t="shared" si="1334"/>
        <v>0</v>
      </c>
      <c r="H4123" s="4">
        <v>1.3389830508474601</v>
      </c>
      <c r="I4123" s="4">
        <v>3.45</v>
      </c>
      <c r="L4123" s="18">
        <f t="shared" si="1335"/>
        <v>70</v>
      </c>
      <c r="M4123" s="18">
        <f t="shared" si="1336"/>
        <v>25</v>
      </c>
      <c r="N4123" s="18" t="e">
        <f t="shared" si="1337"/>
        <v>#DIV/0!</v>
      </c>
      <c r="O4123" s="18" t="e">
        <f t="shared" si="1338"/>
        <v>#DIV/0!</v>
      </c>
      <c r="P4123" s="4">
        <f t="shared" si="1339"/>
        <v>200712</v>
      </c>
      <c r="Q4123" s="23">
        <f t="shared" si="1340"/>
        <v>1.3389830508474601</v>
      </c>
      <c r="R4123" s="23">
        <f t="shared" si="1341"/>
        <v>-3.3581632653061013</v>
      </c>
      <c r="S4123" s="22">
        <f t="shared" si="1342"/>
        <v>-2.0191802144586415</v>
      </c>
      <c r="T4123" s="5">
        <f t="shared" si="1343"/>
        <v>2.5765822784810082</v>
      </c>
      <c r="W4123" s="5">
        <f t="shared" si="1344"/>
        <v>0.33898305084746005</v>
      </c>
      <c r="X4123" s="4">
        <f t="shared" si="1345"/>
        <v>-1</v>
      </c>
      <c r="AE4123" s="4" t="e">
        <f t="shared" si="1346"/>
        <v>#DIV/0!</v>
      </c>
    </row>
    <row r="4124" spans="1:31" x14ac:dyDescent="0.25">
      <c r="A4124" s="9">
        <v>39418</v>
      </c>
      <c r="B4124" s="1" t="s">
        <v>55</v>
      </c>
      <c r="C4124" s="1" t="s">
        <v>61</v>
      </c>
      <c r="D4124" s="1">
        <v>24</v>
      </c>
      <c r="E4124" s="1">
        <v>28</v>
      </c>
      <c r="F4124">
        <f t="shared" si="1333"/>
        <v>0</v>
      </c>
      <c r="G4124">
        <f t="shared" si="1334"/>
        <v>1</v>
      </c>
      <c r="H4124" s="4">
        <v>1.5714285714285698</v>
      </c>
      <c r="I4124" s="4">
        <v>2.5499999999999998</v>
      </c>
      <c r="L4124" s="18">
        <f t="shared" si="1335"/>
        <v>60</v>
      </c>
      <c r="M4124" s="18">
        <f t="shared" si="1336"/>
        <v>35</v>
      </c>
      <c r="N4124" s="18" t="e">
        <f t="shared" si="1337"/>
        <v>#DIV/0!</v>
      </c>
      <c r="O4124" s="18" t="e">
        <f t="shared" si="1338"/>
        <v>#DIV/0!</v>
      </c>
      <c r="P4124" s="4">
        <f t="shared" si="1339"/>
        <v>200712</v>
      </c>
      <c r="Q4124" s="23">
        <f t="shared" si="1340"/>
        <v>0.61624649859943925</v>
      </c>
      <c r="R4124" s="23">
        <f t="shared" si="1341"/>
        <v>-2.3951612903225854</v>
      </c>
      <c r="S4124" s="22">
        <f t="shared" si="1342"/>
        <v>-1.778914791723146</v>
      </c>
      <c r="T4124" s="5">
        <f t="shared" si="1343"/>
        <v>1.6227272727272744</v>
      </c>
      <c r="W4124" s="5">
        <f t="shared" si="1344"/>
        <v>-1</v>
      </c>
      <c r="X4124" s="4">
        <f t="shared" si="1345"/>
        <v>-1</v>
      </c>
      <c r="AE4124" s="4" t="e">
        <f t="shared" si="1346"/>
        <v>#DIV/0!</v>
      </c>
    </row>
    <row r="4125" spans="1:31" x14ac:dyDescent="0.25">
      <c r="A4125" s="9">
        <v>39418</v>
      </c>
      <c r="B4125" s="1" t="s">
        <v>54</v>
      </c>
      <c r="C4125" s="1" t="s">
        <v>35</v>
      </c>
      <c r="D4125" s="1">
        <v>34</v>
      </c>
      <c r="E4125" s="1">
        <v>20</v>
      </c>
      <c r="F4125">
        <f t="shared" si="1333"/>
        <v>1</v>
      </c>
      <c r="G4125">
        <f t="shared" si="1334"/>
        <v>0</v>
      </c>
      <c r="H4125" s="4">
        <v>2.75</v>
      </c>
      <c r="I4125" s="4">
        <v>1.47619047619048</v>
      </c>
      <c r="L4125" s="18">
        <f t="shared" si="1335"/>
        <v>30</v>
      </c>
      <c r="M4125" s="18">
        <f t="shared" si="1336"/>
        <v>65</v>
      </c>
      <c r="N4125" s="18" t="e">
        <f t="shared" si="1337"/>
        <v>#DIV/0!</v>
      </c>
      <c r="O4125" s="18" t="e">
        <f t="shared" si="1338"/>
        <v>#DIV/0!</v>
      </c>
      <c r="P4125" s="4">
        <f t="shared" si="1339"/>
        <v>200712</v>
      </c>
      <c r="Q4125" s="23">
        <f t="shared" si="1340"/>
        <v>2.75</v>
      </c>
      <c r="R4125" s="23">
        <f t="shared" si="1341"/>
        <v>-2.6714285714285539</v>
      </c>
      <c r="S4125" s="22">
        <f t="shared" si="1342"/>
        <v>7.8571428571446056E-2</v>
      </c>
      <c r="T4125" s="5">
        <f t="shared" si="1343"/>
        <v>0.53679653679653816</v>
      </c>
      <c r="W4125" s="5">
        <f t="shared" si="1344"/>
        <v>1.75</v>
      </c>
      <c r="X4125" s="4">
        <f t="shared" si="1345"/>
        <v>-1</v>
      </c>
      <c r="AE4125" s="4" t="e">
        <f t="shared" si="1346"/>
        <v>#DIV/0!</v>
      </c>
    </row>
    <row r="4126" spans="1:31" x14ac:dyDescent="0.25">
      <c r="A4126" s="9">
        <v>39418</v>
      </c>
      <c r="B4126" s="1" t="s">
        <v>42</v>
      </c>
      <c r="C4126" s="1" t="s">
        <v>39</v>
      </c>
      <c r="D4126" s="1">
        <v>23</v>
      </c>
      <c r="E4126" s="1">
        <v>27</v>
      </c>
      <c r="F4126">
        <f t="shared" si="1333"/>
        <v>0</v>
      </c>
      <c r="G4126">
        <f t="shared" si="1334"/>
        <v>1</v>
      </c>
      <c r="H4126" s="4">
        <v>1.3846153846153799</v>
      </c>
      <c r="I4126" s="4">
        <v>3.2</v>
      </c>
      <c r="L4126" s="18">
        <f t="shared" si="1335"/>
        <v>70</v>
      </c>
      <c r="M4126" s="18">
        <f t="shared" si="1336"/>
        <v>30</v>
      </c>
      <c r="N4126" s="18" t="e">
        <f t="shared" si="1337"/>
        <v>#DIV/0!</v>
      </c>
      <c r="O4126" s="18" t="e">
        <f t="shared" si="1338"/>
        <v>#DIV/0!</v>
      </c>
      <c r="P4126" s="4">
        <f t="shared" si="1339"/>
        <v>200712</v>
      </c>
      <c r="Q4126" s="23">
        <f t="shared" si="1340"/>
        <v>0.43269230769230621</v>
      </c>
      <c r="R4126" s="23">
        <f t="shared" si="1341"/>
        <v>-3.0545454545454862</v>
      </c>
      <c r="S4126" s="22">
        <f t="shared" si="1342"/>
        <v>-2.62185314685318</v>
      </c>
      <c r="T4126" s="5">
        <f t="shared" si="1343"/>
        <v>2.3111111111111189</v>
      </c>
      <c r="W4126" s="5">
        <f t="shared" si="1344"/>
        <v>-1</v>
      </c>
      <c r="X4126" s="4">
        <f t="shared" si="1345"/>
        <v>-1</v>
      </c>
      <c r="AE4126" s="4" t="e">
        <f t="shared" si="1346"/>
        <v>#DIV/0!</v>
      </c>
    </row>
    <row r="4127" spans="1:31" x14ac:dyDescent="0.25">
      <c r="A4127" s="9">
        <v>39418</v>
      </c>
      <c r="B4127" s="1" t="s">
        <v>60</v>
      </c>
      <c r="C4127" s="1" t="s">
        <v>33</v>
      </c>
      <c r="D4127" s="1">
        <v>42</v>
      </c>
      <c r="E4127" s="1">
        <v>10</v>
      </c>
      <c r="F4127">
        <f t="shared" si="1333"/>
        <v>1</v>
      </c>
      <c r="G4127">
        <f t="shared" si="1334"/>
        <v>0</v>
      </c>
      <c r="H4127" s="4">
        <v>1.4</v>
      </c>
      <c r="I4127" s="4">
        <v>3</v>
      </c>
      <c r="L4127" s="18">
        <f t="shared" si="1335"/>
        <v>70</v>
      </c>
      <c r="M4127" s="18">
        <f t="shared" si="1336"/>
        <v>30</v>
      </c>
      <c r="N4127" s="18" t="e">
        <f t="shared" si="1337"/>
        <v>#DIV/0!</v>
      </c>
      <c r="O4127" s="18" t="e">
        <f t="shared" si="1338"/>
        <v>#DIV/0!</v>
      </c>
      <c r="P4127" s="4">
        <f t="shared" si="1339"/>
        <v>200712</v>
      </c>
      <c r="Q4127" s="23">
        <f t="shared" si="1340"/>
        <v>1.4</v>
      </c>
      <c r="R4127" s="23">
        <f t="shared" si="1341"/>
        <v>-3.0000000000000004</v>
      </c>
      <c r="S4127" s="22">
        <f t="shared" si="1342"/>
        <v>-1.6000000000000005</v>
      </c>
      <c r="T4127" s="5">
        <f t="shared" si="1343"/>
        <v>2.1428571428571428</v>
      </c>
      <c r="W4127" s="5">
        <f t="shared" si="1344"/>
        <v>0.39999999999999991</v>
      </c>
      <c r="X4127" s="4">
        <f t="shared" si="1345"/>
        <v>-1</v>
      </c>
      <c r="AE4127" s="4" t="e">
        <f t="shared" si="1346"/>
        <v>#DIV/0!</v>
      </c>
    </row>
    <row r="4128" spans="1:31" x14ac:dyDescent="0.25">
      <c r="A4128" s="9">
        <v>39418</v>
      </c>
      <c r="B4128" s="1" t="s">
        <v>51</v>
      </c>
      <c r="C4128" s="1" t="s">
        <v>53</v>
      </c>
      <c r="D4128" s="1">
        <v>13</v>
      </c>
      <c r="E4128" s="1">
        <v>40</v>
      </c>
      <c r="F4128">
        <f t="shared" si="1333"/>
        <v>0</v>
      </c>
      <c r="G4128">
        <f t="shared" si="1334"/>
        <v>1</v>
      </c>
      <c r="H4128" s="4">
        <v>1.74074074074074</v>
      </c>
      <c r="I4128" s="4">
        <v>2.15</v>
      </c>
      <c r="L4128" s="18">
        <f t="shared" si="1335"/>
        <v>50</v>
      </c>
      <c r="M4128" s="18">
        <f t="shared" si="1336"/>
        <v>45</v>
      </c>
      <c r="N4128" s="18" t="e">
        <f t="shared" si="1337"/>
        <v>#DIV/0!</v>
      </c>
      <c r="O4128" s="18" t="e">
        <f t="shared" si="1338"/>
        <v>#DIV/0!</v>
      </c>
      <c r="P4128" s="4">
        <f t="shared" si="1339"/>
        <v>200712</v>
      </c>
      <c r="Q4128" s="23">
        <f t="shared" si="1340"/>
        <v>0.80964685615848375</v>
      </c>
      <c r="R4128" s="23">
        <f t="shared" si="1341"/>
        <v>-2.2195652173913056</v>
      </c>
      <c r="S4128" s="22">
        <f t="shared" si="1342"/>
        <v>-1.4099183612328219</v>
      </c>
      <c r="T4128" s="5">
        <f t="shared" si="1343"/>
        <v>1.2351063829787239</v>
      </c>
      <c r="W4128" s="5">
        <f t="shared" si="1344"/>
        <v>-1</v>
      </c>
      <c r="X4128" s="4">
        <f t="shared" si="1345"/>
        <v>-1</v>
      </c>
      <c r="AE4128" s="4" t="e">
        <f t="shared" si="1346"/>
        <v>#DIV/0!</v>
      </c>
    </row>
    <row r="4129" spans="1:31" x14ac:dyDescent="0.25">
      <c r="A4129" s="9">
        <v>39418</v>
      </c>
      <c r="B4129" s="1" t="s">
        <v>49</v>
      </c>
      <c r="C4129" s="1" t="s">
        <v>64</v>
      </c>
      <c r="D4129" s="1">
        <v>10</v>
      </c>
      <c r="E4129" s="1">
        <v>24</v>
      </c>
      <c r="F4129">
        <f t="shared" si="1333"/>
        <v>0</v>
      </c>
      <c r="G4129">
        <f t="shared" si="1334"/>
        <v>1</v>
      </c>
      <c r="H4129" s="4">
        <v>3.1</v>
      </c>
      <c r="I4129" s="4">
        <v>1.4</v>
      </c>
      <c r="L4129" s="18">
        <f t="shared" si="1335"/>
        <v>30</v>
      </c>
      <c r="M4129" s="18">
        <f t="shared" si="1336"/>
        <v>70</v>
      </c>
      <c r="N4129" s="18" t="e">
        <f t="shared" si="1337"/>
        <v>#DIV/0!</v>
      </c>
      <c r="O4129" s="18" t="e">
        <f t="shared" si="1338"/>
        <v>#DIV/0!</v>
      </c>
      <c r="P4129" s="4">
        <f t="shared" si="1339"/>
        <v>200712</v>
      </c>
      <c r="Q4129" s="23">
        <f t="shared" si="1340"/>
        <v>2.2142857142857144</v>
      </c>
      <c r="R4129" s="23">
        <f t="shared" si="1341"/>
        <v>-2.9761904761904767</v>
      </c>
      <c r="S4129" s="22">
        <f t="shared" si="1342"/>
        <v>-0.76190476190476231</v>
      </c>
      <c r="T4129" s="5">
        <f t="shared" si="1343"/>
        <v>0.45161290322580638</v>
      </c>
      <c r="W4129" s="5">
        <f t="shared" si="1344"/>
        <v>-1</v>
      </c>
      <c r="X4129" s="4">
        <f t="shared" si="1345"/>
        <v>-1</v>
      </c>
      <c r="AE4129" s="4" t="e">
        <f t="shared" si="1346"/>
        <v>#DIV/0!</v>
      </c>
    </row>
    <row r="4130" spans="1:31" x14ac:dyDescent="0.25">
      <c r="A4130" s="9">
        <v>39418</v>
      </c>
      <c r="B4130" s="1" t="s">
        <v>36</v>
      </c>
      <c r="C4130" s="1" t="s">
        <v>56</v>
      </c>
      <c r="D4130" s="1">
        <v>28</v>
      </c>
      <c r="E4130" s="1">
        <v>25</v>
      </c>
      <c r="F4130">
        <f t="shared" si="1333"/>
        <v>1</v>
      </c>
      <c r="G4130">
        <f t="shared" si="1334"/>
        <v>0</v>
      </c>
      <c r="H4130" s="4">
        <v>1.32258064516129</v>
      </c>
      <c r="I4130" s="4">
        <v>3.4</v>
      </c>
      <c r="L4130" s="18">
        <f t="shared" si="1335"/>
        <v>70</v>
      </c>
      <c r="M4130" s="18">
        <f t="shared" si="1336"/>
        <v>25</v>
      </c>
      <c r="N4130" s="18" t="e">
        <f t="shared" si="1337"/>
        <v>#DIV/0!</v>
      </c>
      <c r="O4130" s="18" t="e">
        <f t="shared" si="1338"/>
        <v>#DIV/0!</v>
      </c>
      <c r="P4130" s="4">
        <f t="shared" si="1339"/>
        <v>200712</v>
      </c>
      <c r="Q4130" s="23">
        <f t="shared" si="1340"/>
        <v>1.32258064516129</v>
      </c>
      <c r="R4130" s="23">
        <f t="shared" si="1341"/>
        <v>-3.5166666666666693</v>
      </c>
      <c r="S4130" s="22">
        <f t="shared" si="1342"/>
        <v>-2.1940860215053792</v>
      </c>
      <c r="T4130" s="5">
        <f t="shared" si="1343"/>
        <v>2.5707317073170737</v>
      </c>
      <c r="W4130" s="5">
        <f t="shared" si="1344"/>
        <v>0.32258064516129004</v>
      </c>
      <c r="X4130" s="4">
        <f t="shared" si="1345"/>
        <v>-1</v>
      </c>
      <c r="AE4130" s="4" t="e">
        <f t="shared" si="1346"/>
        <v>#DIV/0!</v>
      </c>
    </row>
    <row r="4131" spans="1:31" x14ac:dyDescent="0.25">
      <c r="A4131" s="9">
        <v>39418</v>
      </c>
      <c r="B4131" s="1" t="s">
        <v>45</v>
      </c>
      <c r="C4131" s="1" t="s">
        <v>34</v>
      </c>
      <c r="D4131" s="1">
        <v>16</v>
      </c>
      <c r="E4131" s="1">
        <v>21</v>
      </c>
      <c r="F4131">
        <f t="shared" si="1333"/>
        <v>0</v>
      </c>
      <c r="G4131">
        <f t="shared" si="1334"/>
        <v>1</v>
      </c>
      <c r="H4131" s="4">
        <v>2</v>
      </c>
      <c r="I4131" s="4">
        <v>1.8333333333333299</v>
      </c>
      <c r="L4131" s="18">
        <f t="shared" si="1335"/>
        <v>50</v>
      </c>
      <c r="M4131" s="18">
        <f t="shared" si="1336"/>
        <v>50</v>
      </c>
      <c r="N4131" s="18" t="e">
        <f t="shared" si="1337"/>
        <v>#DIV/0!</v>
      </c>
      <c r="O4131" s="18" t="e">
        <f t="shared" si="1338"/>
        <v>#DIV/0!</v>
      </c>
      <c r="P4131" s="4">
        <f t="shared" si="1339"/>
        <v>200712</v>
      </c>
      <c r="Q4131" s="23">
        <f t="shared" si="1340"/>
        <v>1.0909090909090928</v>
      </c>
      <c r="R4131" s="23">
        <f t="shared" si="1341"/>
        <v>-2.2000000000000046</v>
      </c>
      <c r="S4131" s="22">
        <f t="shared" si="1342"/>
        <v>-1.1090909090909118</v>
      </c>
      <c r="T4131" s="5">
        <f t="shared" si="1343"/>
        <v>0.91666666666666496</v>
      </c>
      <c r="W4131" s="5">
        <f t="shared" si="1344"/>
        <v>-1</v>
      </c>
      <c r="X4131" s="4">
        <f t="shared" si="1345"/>
        <v>-1</v>
      </c>
      <c r="AE4131" s="4" t="e">
        <f t="shared" si="1346"/>
        <v>#DIV/0!</v>
      </c>
    </row>
    <row r="4132" spans="1:31" x14ac:dyDescent="0.25">
      <c r="A4132" s="9">
        <v>39418</v>
      </c>
      <c r="B4132" s="1" t="s">
        <v>40</v>
      </c>
      <c r="C4132" s="1" t="s">
        <v>38</v>
      </c>
      <c r="D4132" s="1">
        <v>31</v>
      </c>
      <c r="E4132" s="1">
        <v>14</v>
      </c>
      <c r="F4132">
        <f t="shared" si="1333"/>
        <v>1</v>
      </c>
      <c r="G4132">
        <f t="shared" si="1334"/>
        <v>0</v>
      </c>
      <c r="H4132" s="4">
        <v>1.60606060606061</v>
      </c>
      <c r="I4132" s="4">
        <v>2.4500000000000002</v>
      </c>
      <c r="L4132" s="18">
        <f t="shared" si="1335"/>
        <v>60</v>
      </c>
      <c r="M4132" s="18">
        <f t="shared" si="1336"/>
        <v>40</v>
      </c>
      <c r="N4132" s="18" t="e">
        <f t="shared" si="1337"/>
        <v>#DIV/0!</v>
      </c>
      <c r="O4132" s="18" t="e">
        <f t="shared" si="1338"/>
        <v>#DIV/0!</v>
      </c>
      <c r="P4132" s="4">
        <f t="shared" si="1339"/>
        <v>200712</v>
      </c>
      <c r="Q4132" s="23">
        <f t="shared" si="1340"/>
        <v>1.60606060606061</v>
      </c>
      <c r="R4132" s="23">
        <f t="shared" si="1341"/>
        <v>-2.3396551724137824</v>
      </c>
      <c r="S4132" s="22">
        <f t="shared" si="1342"/>
        <v>-0.73359456635317244</v>
      </c>
      <c r="T4132" s="5">
        <f t="shared" si="1343"/>
        <v>1.5254716981132039</v>
      </c>
      <c r="W4132" s="5">
        <f t="shared" si="1344"/>
        <v>0.60606060606060996</v>
      </c>
      <c r="X4132" s="4">
        <f t="shared" si="1345"/>
        <v>-1</v>
      </c>
      <c r="AE4132" s="4" t="e">
        <f t="shared" si="1346"/>
        <v>#DIV/0!</v>
      </c>
    </row>
    <row r="4133" spans="1:31" x14ac:dyDescent="0.25">
      <c r="A4133" s="9">
        <v>39418</v>
      </c>
      <c r="B4133" s="1" t="s">
        <v>63</v>
      </c>
      <c r="C4133" s="1" t="s">
        <v>58</v>
      </c>
      <c r="D4133" s="1">
        <v>27</v>
      </c>
      <c r="E4133" s="1">
        <v>21</v>
      </c>
      <c r="F4133">
        <f t="shared" si="1333"/>
        <v>1</v>
      </c>
      <c r="G4133">
        <f t="shared" si="1334"/>
        <v>0</v>
      </c>
      <c r="H4133" s="4">
        <v>1.8695652173913</v>
      </c>
      <c r="I4133" s="4">
        <v>1.9523809523809499</v>
      </c>
      <c r="L4133" s="18">
        <f t="shared" si="1335"/>
        <v>50</v>
      </c>
      <c r="M4133" s="18">
        <f t="shared" si="1336"/>
        <v>50</v>
      </c>
      <c r="N4133" s="18" t="e">
        <f t="shared" si="1337"/>
        <v>#DIV/0!</v>
      </c>
      <c r="O4133" s="18" t="e">
        <f t="shared" si="1338"/>
        <v>#DIV/0!</v>
      </c>
      <c r="P4133" s="4">
        <f t="shared" si="1339"/>
        <v>200712</v>
      </c>
      <c r="Q4133" s="23">
        <f t="shared" si="1340"/>
        <v>1.8695652173913</v>
      </c>
      <c r="R4133" s="23">
        <f t="shared" si="1341"/>
        <v>-2.2000000000000082</v>
      </c>
      <c r="S4133" s="22">
        <f t="shared" si="1342"/>
        <v>-0.33043478260870818</v>
      </c>
      <c r="T4133" s="5">
        <f t="shared" si="1343"/>
        <v>1.044296788482836</v>
      </c>
      <c r="W4133" s="5">
        <f t="shared" si="1344"/>
        <v>0.86956521739129999</v>
      </c>
      <c r="X4133" s="4">
        <f t="shared" si="1345"/>
        <v>-1</v>
      </c>
      <c r="AE4133" s="4" t="e">
        <f t="shared" si="1346"/>
        <v>#DIV/0!</v>
      </c>
    </row>
    <row r="4134" spans="1:31" x14ac:dyDescent="0.25">
      <c r="A4134" s="9">
        <v>39415</v>
      </c>
      <c r="B4134" s="1" t="s">
        <v>37</v>
      </c>
      <c r="C4134" s="1" t="s">
        <v>62</v>
      </c>
      <c r="D4134" s="1">
        <v>37</v>
      </c>
      <c r="E4134" s="1">
        <v>27</v>
      </c>
      <c r="F4134">
        <f t="shared" si="1333"/>
        <v>1</v>
      </c>
      <c r="G4134">
        <f t="shared" si="1334"/>
        <v>0</v>
      </c>
      <c r="H4134" s="4">
        <v>1.3508771929824599</v>
      </c>
      <c r="I4134" s="4">
        <v>3.3</v>
      </c>
      <c r="L4134" s="18">
        <f t="shared" si="1335"/>
        <v>70</v>
      </c>
      <c r="M4134" s="18">
        <f t="shared" si="1336"/>
        <v>30</v>
      </c>
      <c r="N4134" s="18" t="e">
        <f t="shared" si="1337"/>
        <v>#DIV/0!</v>
      </c>
      <c r="O4134" s="18" t="e">
        <f t="shared" si="1338"/>
        <v>#DIV/0!</v>
      </c>
      <c r="P4134" s="4">
        <f t="shared" si="1339"/>
        <v>200711</v>
      </c>
      <c r="Q4134" s="23">
        <f t="shared" si="1340"/>
        <v>1.3508771929824599</v>
      </c>
      <c r="R4134" s="23">
        <f t="shared" si="1341"/>
        <v>-3.2847826086956218</v>
      </c>
      <c r="S4134" s="22">
        <f t="shared" si="1342"/>
        <v>-1.9339054157131619</v>
      </c>
      <c r="T4134" s="5">
        <f t="shared" si="1343"/>
        <v>2.442857142857136</v>
      </c>
      <c r="W4134" s="5">
        <f t="shared" si="1344"/>
        <v>0.3508771929824599</v>
      </c>
      <c r="X4134" s="4">
        <f t="shared" si="1345"/>
        <v>-1</v>
      </c>
      <c r="AE4134" s="4" t="e">
        <f t="shared" si="1346"/>
        <v>#DIV/0!</v>
      </c>
    </row>
    <row r="4135" spans="1:31" x14ac:dyDescent="0.25">
      <c r="A4135" s="9">
        <v>39412</v>
      </c>
      <c r="B4135" s="1" t="s">
        <v>57</v>
      </c>
      <c r="C4135" s="1" t="s">
        <v>51</v>
      </c>
      <c r="D4135" s="1">
        <v>3</v>
      </c>
      <c r="E4135" s="1">
        <v>0</v>
      </c>
      <c r="F4135">
        <f t="shared" si="1333"/>
        <v>1</v>
      </c>
      <c r="G4135">
        <f t="shared" si="1334"/>
        <v>0</v>
      </c>
      <c r="H4135" s="4">
        <v>1.0909090909090899</v>
      </c>
      <c r="I4135" s="4">
        <v>8.75</v>
      </c>
      <c r="L4135" s="18">
        <f t="shared" si="1335"/>
        <v>90</v>
      </c>
      <c r="M4135" s="18">
        <f t="shared" si="1336"/>
        <v>10</v>
      </c>
      <c r="N4135" s="18" t="e">
        <f t="shared" si="1337"/>
        <v>#DIV/0!</v>
      </c>
      <c r="O4135" s="18" t="e">
        <f t="shared" si="1338"/>
        <v>#DIV/0!</v>
      </c>
      <c r="P4135" s="4">
        <f t="shared" si="1339"/>
        <v>200711</v>
      </c>
      <c r="Q4135" s="23">
        <f t="shared" si="1340"/>
        <v>1.0909090909090899</v>
      </c>
      <c r="R4135" s="23">
        <f t="shared" si="1341"/>
        <v>-11.129032258064633</v>
      </c>
      <c r="S4135" s="22">
        <f t="shared" si="1342"/>
        <v>-10.038123167155543</v>
      </c>
      <c r="T4135" s="5">
        <f t="shared" si="1343"/>
        <v>8.020833333333341</v>
      </c>
      <c r="W4135" s="5">
        <f t="shared" si="1344"/>
        <v>9.090909090908994E-2</v>
      </c>
      <c r="X4135" s="4">
        <f t="shared" si="1345"/>
        <v>-1</v>
      </c>
      <c r="AE4135" s="4" t="e">
        <f t="shared" si="1346"/>
        <v>#DIV/0!</v>
      </c>
    </row>
    <row r="4136" spans="1:31" x14ac:dyDescent="0.25">
      <c r="A4136" s="9">
        <v>39411</v>
      </c>
      <c r="B4136" s="1" t="s">
        <v>39</v>
      </c>
      <c r="C4136" s="1" t="s">
        <v>48</v>
      </c>
      <c r="D4136" s="1">
        <v>19</v>
      </c>
      <c r="E4136" s="1">
        <v>13</v>
      </c>
      <c r="F4136">
        <f t="shared" si="1333"/>
        <v>1</v>
      </c>
      <c r="G4136">
        <f t="shared" si="1334"/>
        <v>0</v>
      </c>
      <c r="H4136" s="4">
        <v>1.5405405405405399</v>
      </c>
      <c r="I4136" s="4">
        <v>2.65</v>
      </c>
      <c r="L4136" s="18">
        <f t="shared" si="1335"/>
        <v>60</v>
      </c>
      <c r="M4136" s="18">
        <f t="shared" si="1336"/>
        <v>35</v>
      </c>
      <c r="N4136" s="18" t="e">
        <f t="shared" si="1337"/>
        <v>#DIV/0!</v>
      </c>
      <c r="O4136" s="18" t="e">
        <f t="shared" si="1338"/>
        <v>#DIV/0!</v>
      </c>
      <c r="P4136" s="4">
        <f t="shared" si="1339"/>
        <v>200711</v>
      </c>
      <c r="Q4136" s="23">
        <f t="shared" si="1340"/>
        <v>1.5405405405405399</v>
      </c>
      <c r="R4136" s="23">
        <f t="shared" si="1341"/>
        <v>-2.4560606060606083</v>
      </c>
      <c r="S4136" s="22">
        <f t="shared" si="1342"/>
        <v>-0.91552006552006837</v>
      </c>
      <c r="T4136" s="5">
        <f t="shared" si="1343"/>
        <v>1.7201754385964918</v>
      </c>
      <c r="W4136" s="5">
        <f t="shared" si="1344"/>
        <v>0.5405405405405399</v>
      </c>
      <c r="X4136" s="4">
        <f t="shared" si="1345"/>
        <v>-1</v>
      </c>
      <c r="AE4136" s="4" t="e">
        <f t="shared" si="1346"/>
        <v>#DIV/0!</v>
      </c>
    </row>
    <row r="4137" spans="1:31" x14ac:dyDescent="0.25">
      <c r="A4137" s="9">
        <v>39411</v>
      </c>
      <c r="B4137" s="1" t="s">
        <v>59</v>
      </c>
      <c r="C4137" s="1" t="s">
        <v>61</v>
      </c>
      <c r="D4137" s="1">
        <v>19</v>
      </c>
      <c r="E4137" s="1">
        <v>24</v>
      </c>
      <c r="F4137">
        <f t="shared" si="1333"/>
        <v>0</v>
      </c>
      <c r="G4137">
        <f t="shared" si="1334"/>
        <v>1</v>
      </c>
      <c r="H4137" s="4">
        <v>2.5</v>
      </c>
      <c r="I4137" s="4">
        <v>1.5882352941176499</v>
      </c>
      <c r="L4137" s="18">
        <f t="shared" si="1335"/>
        <v>40</v>
      </c>
      <c r="M4137" s="18">
        <f t="shared" si="1336"/>
        <v>60</v>
      </c>
      <c r="N4137" s="18" t="e">
        <f t="shared" si="1337"/>
        <v>#DIV/0!</v>
      </c>
      <c r="O4137" s="18" t="e">
        <f t="shared" si="1338"/>
        <v>#DIV/0!</v>
      </c>
      <c r="P4137" s="4">
        <f t="shared" si="1339"/>
        <v>200711</v>
      </c>
      <c r="Q4137" s="23">
        <f t="shared" si="1340"/>
        <v>1.5740740740740713</v>
      </c>
      <c r="R4137" s="23">
        <f t="shared" si="1341"/>
        <v>-2.3666666666666587</v>
      </c>
      <c r="S4137" s="22">
        <f t="shared" si="1342"/>
        <v>-0.79259259259258741</v>
      </c>
      <c r="T4137" s="5">
        <f t="shared" si="1343"/>
        <v>0.6352941176470599</v>
      </c>
      <c r="W4137" s="5">
        <f t="shared" si="1344"/>
        <v>-1</v>
      </c>
      <c r="X4137" s="4">
        <f t="shared" si="1345"/>
        <v>-1</v>
      </c>
      <c r="AE4137" s="4" t="e">
        <f t="shared" si="1346"/>
        <v>#DIV/0!</v>
      </c>
    </row>
    <row r="4138" spans="1:31" x14ac:dyDescent="0.25">
      <c r="A4138" s="9">
        <v>39411</v>
      </c>
      <c r="B4138" s="1" t="s">
        <v>64</v>
      </c>
      <c r="C4138" s="1" t="s">
        <v>43</v>
      </c>
      <c r="D4138" s="1">
        <v>32</v>
      </c>
      <c r="E4138" s="1">
        <v>14</v>
      </c>
      <c r="F4138">
        <f t="shared" si="1333"/>
        <v>1</v>
      </c>
      <c r="G4138">
        <f t="shared" si="1334"/>
        <v>0</v>
      </c>
      <c r="H4138" s="4">
        <v>1.2105263157894699</v>
      </c>
      <c r="I4138" s="4">
        <v>4.5</v>
      </c>
      <c r="L4138" s="18">
        <f t="shared" si="1335"/>
        <v>80</v>
      </c>
      <c r="M4138" s="18">
        <f t="shared" si="1336"/>
        <v>20</v>
      </c>
      <c r="N4138" s="18" t="e">
        <f t="shared" si="1337"/>
        <v>#DIV/0!</v>
      </c>
      <c r="O4138" s="18" t="e">
        <f t="shared" si="1338"/>
        <v>#DIV/0!</v>
      </c>
      <c r="P4138" s="4">
        <f t="shared" si="1339"/>
        <v>200711</v>
      </c>
      <c r="Q4138" s="23">
        <f t="shared" si="1340"/>
        <v>1.2105263157894699</v>
      </c>
      <c r="R4138" s="23">
        <f t="shared" si="1341"/>
        <v>-5.0357142857143709</v>
      </c>
      <c r="S4138" s="22">
        <f t="shared" si="1342"/>
        <v>-3.825187969924901</v>
      </c>
      <c r="T4138" s="5">
        <f t="shared" si="1343"/>
        <v>3.7173913043478377</v>
      </c>
      <c r="W4138" s="5">
        <f t="shared" si="1344"/>
        <v>0.2105263157894699</v>
      </c>
      <c r="X4138" s="4">
        <f t="shared" si="1345"/>
        <v>-1</v>
      </c>
      <c r="AE4138" s="4" t="e">
        <f t="shared" si="1346"/>
        <v>#DIV/0!</v>
      </c>
    </row>
    <row r="4139" spans="1:31" x14ac:dyDescent="0.25">
      <c r="A4139" s="9">
        <v>39411</v>
      </c>
      <c r="B4139" s="1" t="s">
        <v>34</v>
      </c>
      <c r="C4139" s="1" t="s">
        <v>60</v>
      </c>
      <c r="D4139" s="1">
        <v>17</v>
      </c>
      <c r="E4139" s="1">
        <v>41</v>
      </c>
      <c r="F4139">
        <f t="shared" si="1333"/>
        <v>0</v>
      </c>
      <c r="G4139">
        <f t="shared" si="1334"/>
        <v>1</v>
      </c>
      <c r="H4139" s="4">
        <v>1.2777777777777799</v>
      </c>
      <c r="I4139" s="4">
        <v>3.8</v>
      </c>
      <c r="L4139" s="18">
        <f t="shared" si="1335"/>
        <v>70</v>
      </c>
      <c r="M4139" s="18">
        <f t="shared" si="1336"/>
        <v>25</v>
      </c>
      <c r="N4139" s="18" t="e">
        <f t="shared" si="1337"/>
        <v>#DIV/0!</v>
      </c>
      <c r="O4139" s="18" t="e">
        <f t="shared" si="1338"/>
        <v>#DIV/0!</v>
      </c>
      <c r="P4139" s="4">
        <f t="shared" si="1339"/>
        <v>200711</v>
      </c>
      <c r="Q4139" s="23">
        <f t="shared" si="1340"/>
        <v>0.33625730994152103</v>
      </c>
      <c r="R4139" s="23">
        <f t="shared" si="1341"/>
        <v>-3.9571428571428298</v>
      </c>
      <c r="S4139" s="22">
        <f t="shared" si="1342"/>
        <v>-3.6208855472013086</v>
      </c>
      <c r="T4139" s="5">
        <f t="shared" si="1343"/>
        <v>2.9739130434782557</v>
      </c>
      <c r="W4139" s="5">
        <f t="shared" si="1344"/>
        <v>-1</v>
      </c>
      <c r="X4139" s="4">
        <f t="shared" si="1345"/>
        <v>-1</v>
      </c>
      <c r="AE4139" s="4" t="e">
        <f t="shared" si="1346"/>
        <v>#DIV/0!</v>
      </c>
    </row>
    <row r="4140" spans="1:31" x14ac:dyDescent="0.25">
      <c r="A4140" s="9">
        <v>39411</v>
      </c>
      <c r="B4140" s="1" t="s">
        <v>52</v>
      </c>
      <c r="C4140" s="1" t="s">
        <v>55</v>
      </c>
      <c r="D4140" s="1">
        <v>31</v>
      </c>
      <c r="E4140" s="1">
        <v>28</v>
      </c>
      <c r="F4140">
        <f t="shared" si="1333"/>
        <v>1</v>
      </c>
      <c r="G4140">
        <f t="shared" si="1334"/>
        <v>0</v>
      </c>
      <c r="H4140" s="4">
        <v>1.0416666666666701</v>
      </c>
      <c r="I4140" s="4">
        <v>18.5</v>
      </c>
      <c r="L4140" s="18">
        <f t="shared" si="1335"/>
        <v>90</v>
      </c>
      <c r="M4140" s="18">
        <f t="shared" si="1336"/>
        <v>5</v>
      </c>
      <c r="N4140" s="18" t="e">
        <f t="shared" si="1337"/>
        <v>#DIV/0!</v>
      </c>
      <c r="O4140" s="18" t="e">
        <f t="shared" si="1338"/>
        <v>#DIV/0!</v>
      </c>
      <c r="P4140" s="4">
        <f t="shared" si="1339"/>
        <v>200711</v>
      </c>
      <c r="Q4140" s="23">
        <f t="shared" si="1340"/>
        <v>1.0416666666666701</v>
      </c>
      <c r="R4140" s="23">
        <f t="shared" si="1341"/>
        <v>-24.057142857140896</v>
      </c>
      <c r="S4140" s="22">
        <f t="shared" si="1342"/>
        <v>-23.015476190474224</v>
      </c>
      <c r="T4140" s="5">
        <f t="shared" si="1343"/>
        <v>17.759999999999941</v>
      </c>
      <c r="W4140" s="5">
        <f t="shared" si="1344"/>
        <v>4.1666666666670071E-2</v>
      </c>
      <c r="X4140" s="4">
        <f t="shared" si="1345"/>
        <v>-1</v>
      </c>
      <c r="AE4140" s="4" t="e">
        <f t="shared" si="1346"/>
        <v>#DIV/0!</v>
      </c>
    </row>
    <row r="4141" spans="1:31" x14ac:dyDescent="0.25">
      <c r="A4141" s="9">
        <v>39411</v>
      </c>
      <c r="B4141" s="1" t="s">
        <v>49</v>
      </c>
      <c r="C4141" s="1" t="s">
        <v>54</v>
      </c>
      <c r="D4141" s="1">
        <v>17</v>
      </c>
      <c r="E4141" s="1">
        <v>20</v>
      </c>
      <c r="F4141">
        <f t="shared" si="1333"/>
        <v>0</v>
      </c>
      <c r="G4141">
        <f t="shared" si="1334"/>
        <v>1</v>
      </c>
      <c r="H4141" s="4">
        <v>1.47619047619048</v>
      </c>
      <c r="I4141" s="4">
        <v>2.75</v>
      </c>
      <c r="L4141" s="18">
        <f t="shared" si="1335"/>
        <v>60</v>
      </c>
      <c r="M4141" s="18">
        <f t="shared" si="1336"/>
        <v>35</v>
      </c>
      <c r="N4141" s="18" t="e">
        <f t="shared" si="1337"/>
        <v>#DIV/0!</v>
      </c>
      <c r="O4141" s="18" t="e">
        <f t="shared" si="1338"/>
        <v>#DIV/0!</v>
      </c>
      <c r="P4141" s="4">
        <f t="shared" si="1339"/>
        <v>200711</v>
      </c>
      <c r="Q4141" s="23">
        <f t="shared" si="1340"/>
        <v>0.53679653679653816</v>
      </c>
      <c r="R4141" s="23">
        <f t="shared" si="1341"/>
        <v>-2.6714285714285539</v>
      </c>
      <c r="S4141" s="22">
        <f t="shared" si="1342"/>
        <v>-2.1346320346320158</v>
      </c>
      <c r="T4141" s="5">
        <f t="shared" si="1343"/>
        <v>1.8629032258064468</v>
      </c>
      <c r="W4141" s="5">
        <f t="shared" si="1344"/>
        <v>-1</v>
      </c>
      <c r="X4141" s="4">
        <f t="shared" si="1345"/>
        <v>-1</v>
      </c>
      <c r="AE4141" s="4" t="e">
        <f t="shared" si="1346"/>
        <v>#DIV/0!</v>
      </c>
    </row>
    <row r="4142" spans="1:31" x14ac:dyDescent="0.25">
      <c r="A4142" s="9">
        <v>39411</v>
      </c>
      <c r="B4142" s="1" t="s">
        <v>56</v>
      </c>
      <c r="C4142" s="1" t="s">
        <v>46</v>
      </c>
      <c r="D4142" s="1">
        <v>36</v>
      </c>
      <c r="E4142" s="1">
        <v>14</v>
      </c>
      <c r="F4142">
        <f t="shared" si="1333"/>
        <v>1</v>
      </c>
      <c r="G4142">
        <f t="shared" si="1334"/>
        <v>0</v>
      </c>
      <c r="H4142" s="4">
        <v>1.2325581395348799</v>
      </c>
      <c r="I4142" s="4">
        <v>4.25</v>
      </c>
      <c r="L4142" s="18">
        <f t="shared" si="1335"/>
        <v>80</v>
      </c>
      <c r="M4142" s="18">
        <f t="shared" si="1336"/>
        <v>20</v>
      </c>
      <c r="N4142" s="18" t="e">
        <f t="shared" si="1337"/>
        <v>#DIV/0!</v>
      </c>
      <c r="O4142" s="18" t="e">
        <f t="shared" si="1338"/>
        <v>#DIV/0!</v>
      </c>
      <c r="P4142" s="4">
        <f t="shared" si="1339"/>
        <v>200711</v>
      </c>
      <c r="Q4142" s="23">
        <f t="shared" si="1340"/>
        <v>1.2325581395348799</v>
      </c>
      <c r="R4142" s="23">
        <f t="shared" si="1341"/>
        <v>-4.6076923076923775</v>
      </c>
      <c r="S4142" s="22">
        <f t="shared" si="1342"/>
        <v>-3.3751341681574978</v>
      </c>
      <c r="T4142" s="5">
        <f t="shared" si="1343"/>
        <v>3.4481132075471805</v>
      </c>
      <c r="W4142" s="5">
        <f t="shared" si="1344"/>
        <v>0.23255813953487992</v>
      </c>
      <c r="X4142" s="4">
        <f t="shared" si="1345"/>
        <v>-1</v>
      </c>
      <c r="AE4142" s="4" t="e">
        <f t="shared" si="1346"/>
        <v>#DIV/0!</v>
      </c>
    </row>
    <row r="4143" spans="1:31" x14ac:dyDescent="0.25">
      <c r="A4143" s="9">
        <v>39411</v>
      </c>
      <c r="B4143" s="1" t="s">
        <v>58</v>
      </c>
      <c r="C4143" s="1" t="s">
        <v>47</v>
      </c>
      <c r="D4143" s="1">
        <v>27</v>
      </c>
      <c r="E4143" s="1">
        <v>17</v>
      </c>
      <c r="F4143">
        <f t="shared" si="1333"/>
        <v>1</v>
      </c>
      <c r="G4143">
        <f t="shared" si="1334"/>
        <v>0</v>
      </c>
      <c r="H4143" s="4">
        <v>1.55555555555556</v>
      </c>
      <c r="I4143" s="4">
        <v>2.6</v>
      </c>
      <c r="L4143" s="18">
        <f t="shared" si="1335"/>
        <v>60</v>
      </c>
      <c r="M4143" s="18">
        <f t="shared" si="1336"/>
        <v>35</v>
      </c>
      <c r="N4143" s="18" t="e">
        <f t="shared" si="1337"/>
        <v>#DIV/0!</v>
      </c>
      <c r="O4143" s="18" t="e">
        <f t="shared" si="1338"/>
        <v>#DIV/0!</v>
      </c>
      <c r="P4143" s="4">
        <f t="shared" si="1339"/>
        <v>200711</v>
      </c>
      <c r="Q4143" s="23">
        <f t="shared" si="1340"/>
        <v>1.55555555555556</v>
      </c>
      <c r="R4143" s="23">
        <f t="shared" si="1341"/>
        <v>-2.4249999999999856</v>
      </c>
      <c r="S4143" s="22">
        <f t="shared" si="1342"/>
        <v>-0.86944444444442559</v>
      </c>
      <c r="T4143" s="5">
        <f t="shared" si="1343"/>
        <v>1.6714285714285666</v>
      </c>
      <c r="W4143" s="5">
        <f t="shared" si="1344"/>
        <v>0.55555555555556002</v>
      </c>
      <c r="X4143" s="4">
        <f t="shared" si="1345"/>
        <v>-1</v>
      </c>
      <c r="AE4143" s="4" t="e">
        <f t="shared" si="1346"/>
        <v>#DIV/0!</v>
      </c>
    </row>
    <row r="4144" spans="1:31" x14ac:dyDescent="0.25">
      <c r="A4144" s="9">
        <v>39411</v>
      </c>
      <c r="B4144" s="1" t="s">
        <v>44</v>
      </c>
      <c r="C4144" s="1" t="s">
        <v>50</v>
      </c>
      <c r="D4144" s="1">
        <v>35</v>
      </c>
      <c r="E4144" s="1">
        <v>6</v>
      </c>
      <c r="F4144">
        <f t="shared" si="1333"/>
        <v>1</v>
      </c>
      <c r="G4144">
        <f t="shared" si="1334"/>
        <v>0</v>
      </c>
      <c r="H4144" s="4">
        <v>1.8695652173913</v>
      </c>
      <c r="I4144" s="4">
        <v>1.9523809523809499</v>
      </c>
      <c r="L4144" s="18">
        <f t="shared" si="1335"/>
        <v>50</v>
      </c>
      <c r="M4144" s="18">
        <f t="shared" si="1336"/>
        <v>50</v>
      </c>
      <c r="N4144" s="18" t="e">
        <f t="shared" si="1337"/>
        <v>#DIV/0!</v>
      </c>
      <c r="O4144" s="18" t="e">
        <f t="shared" si="1338"/>
        <v>#DIV/0!</v>
      </c>
      <c r="P4144" s="4">
        <f t="shared" si="1339"/>
        <v>200711</v>
      </c>
      <c r="Q4144" s="23">
        <f t="shared" si="1340"/>
        <v>1.8695652173913</v>
      </c>
      <c r="R4144" s="23">
        <f t="shared" si="1341"/>
        <v>-2.2000000000000082</v>
      </c>
      <c r="S4144" s="22">
        <f t="shared" si="1342"/>
        <v>-0.33043478260870818</v>
      </c>
      <c r="T4144" s="5">
        <f t="shared" si="1343"/>
        <v>1.044296788482836</v>
      </c>
      <c r="W4144" s="5">
        <f t="shared" si="1344"/>
        <v>0.86956521739129999</v>
      </c>
      <c r="X4144" s="4">
        <f t="shared" si="1345"/>
        <v>-1</v>
      </c>
      <c r="AE4144" s="4" t="e">
        <f t="shared" si="1346"/>
        <v>#DIV/0!</v>
      </c>
    </row>
    <row r="4145" spans="1:31" x14ac:dyDescent="0.25">
      <c r="A4145" s="9">
        <v>39411</v>
      </c>
      <c r="B4145" s="1" t="s">
        <v>45</v>
      </c>
      <c r="C4145" s="1" t="s">
        <v>35</v>
      </c>
      <c r="D4145" s="1">
        <v>37</v>
      </c>
      <c r="E4145" s="1">
        <v>34</v>
      </c>
      <c r="F4145">
        <f t="shared" si="1333"/>
        <v>1</v>
      </c>
      <c r="G4145">
        <f t="shared" si="1334"/>
        <v>0</v>
      </c>
      <c r="H4145" s="4">
        <v>1.8333333333333299</v>
      </c>
      <c r="I4145" s="4">
        <v>2</v>
      </c>
      <c r="L4145" s="18">
        <f t="shared" si="1335"/>
        <v>50</v>
      </c>
      <c r="M4145" s="18">
        <f t="shared" si="1336"/>
        <v>50</v>
      </c>
      <c r="N4145" s="18" t="e">
        <f t="shared" si="1337"/>
        <v>#DIV/0!</v>
      </c>
      <c r="O4145" s="18" t="e">
        <f t="shared" si="1338"/>
        <v>#DIV/0!</v>
      </c>
      <c r="P4145" s="4">
        <f t="shared" si="1339"/>
        <v>200711</v>
      </c>
      <c r="Q4145" s="23">
        <f t="shared" si="1340"/>
        <v>1.8333333333333299</v>
      </c>
      <c r="R4145" s="23">
        <f t="shared" si="1341"/>
        <v>-2.2000000000000046</v>
      </c>
      <c r="S4145" s="22">
        <f t="shared" si="1342"/>
        <v>-0.36666666666667469</v>
      </c>
      <c r="T4145" s="5">
        <f t="shared" si="1343"/>
        <v>1.0909090909090928</v>
      </c>
      <c r="W4145" s="5">
        <f t="shared" si="1344"/>
        <v>0.83333333333332993</v>
      </c>
      <c r="X4145" s="4">
        <f t="shared" si="1345"/>
        <v>-1</v>
      </c>
      <c r="AE4145" s="4" t="e">
        <f t="shared" si="1346"/>
        <v>#DIV/0!</v>
      </c>
    </row>
    <row r="4146" spans="1:31" x14ac:dyDescent="0.25">
      <c r="A4146" s="9">
        <v>39411</v>
      </c>
      <c r="B4146" s="1" t="s">
        <v>40</v>
      </c>
      <c r="C4146" s="1" t="s">
        <v>42</v>
      </c>
      <c r="D4146" s="1">
        <v>6</v>
      </c>
      <c r="E4146" s="1">
        <v>31</v>
      </c>
      <c r="F4146">
        <f t="shared" si="1333"/>
        <v>0</v>
      </c>
      <c r="G4146">
        <f t="shared" si="1334"/>
        <v>1</v>
      </c>
      <c r="H4146" s="4">
        <v>2.4</v>
      </c>
      <c r="I4146" s="4">
        <v>1.625</v>
      </c>
      <c r="L4146" s="18">
        <f t="shared" si="1335"/>
        <v>40</v>
      </c>
      <c r="M4146" s="18">
        <f t="shared" si="1336"/>
        <v>60</v>
      </c>
      <c r="N4146" s="18" t="e">
        <f t="shared" si="1337"/>
        <v>#DIV/0!</v>
      </c>
      <c r="O4146" s="18" t="e">
        <f t="shared" si="1338"/>
        <v>#DIV/0!</v>
      </c>
      <c r="P4146" s="4">
        <f t="shared" si="1339"/>
        <v>200711</v>
      </c>
      <c r="Q4146" s="23">
        <f t="shared" si="1340"/>
        <v>1.4769230769230768</v>
      </c>
      <c r="R4146" s="23">
        <f t="shared" si="1341"/>
        <v>-2.3142857142857145</v>
      </c>
      <c r="S4146" s="22">
        <f t="shared" si="1342"/>
        <v>-0.83736263736263772</v>
      </c>
      <c r="T4146" s="5">
        <f t="shared" si="1343"/>
        <v>0.67708333333333337</v>
      </c>
      <c r="W4146" s="5">
        <f t="shared" si="1344"/>
        <v>-1</v>
      </c>
      <c r="X4146" s="4">
        <f t="shared" si="1345"/>
        <v>-1</v>
      </c>
      <c r="AE4146" s="4" t="e">
        <f t="shared" si="1346"/>
        <v>#DIV/0!</v>
      </c>
    </row>
    <row r="4147" spans="1:31" x14ac:dyDescent="0.25">
      <c r="A4147" s="9">
        <v>39411</v>
      </c>
      <c r="B4147" s="1" t="s">
        <v>63</v>
      </c>
      <c r="C4147" s="1" t="s">
        <v>38</v>
      </c>
      <c r="D4147" s="1">
        <v>31</v>
      </c>
      <c r="E4147" s="1">
        <v>37</v>
      </c>
      <c r="F4147">
        <f t="shared" si="1333"/>
        <v>0</v>
      </c>
      <c r="G4147">
        <f t="shared" si="1334"/>
        <v>1</v>
      </c>
      <c r="H4147" s="4">
        <v>1.1599999999999999</v>
      </c>
      <c r="I4147" s="4">
        <v>5.5</v>
      </c>
      <c r="L4147" s="18">
        <f t="shared" si="1335"/>
        <v>80</v>
      </c>
      <c r="M4147" s="18">
        <f t="shared" si="1336"/>
        <v>15</v>
      </c>
      <c r="N4147" s="18" t="e">
        <f t="shared" si="1337"/>
        <v>#DIV/0!</v>
      </c>
      <c r="O4147" s="18" t="e">
        <f t="shared" si="1338"/>
        <v>#DIV/0!</v>
      </c>
      <c r="P4147" s="4">
        <f t="shared" si="1339"/>
        <v>200711</v>
      </c>
      <c r="Q4147" s="23">
        <f t="shared" si="1340"/>
        <v>0.21090909090909091</v>
      </c>
      <c r="R4147" s="23">
        <f t="shared" si="1341"/>
        <v>-6.4722222222222259</v>
      </c>
      <c r="S4147" s="22">
        <f t="shared" si="1342"/>
        <v>-6.2613131313131349</v>
      </c>
      <c r="T4147" s="5">
        <f t="shared" si="1343"/>
        <v>4.7413793103448283</v>
      </c>
      <c r="W4147" s="5">
        <f t="shared" si="1344"/>
        <v>-1</v>
      </c>
      <c r="X4147" s="4">
        <f t="shared" si="1345"/>
        <v>-1</v>
      </c>
      <c r="AE4147" s="4" t="e">
        <f t="shared" si="1346"/>
        <v>#DIV/0!</v>
      </c>
    </row>
    <row r="4148" spans="1:31" x14ac:dyDescent="0.25">
      <c r="A4148" s="9">
        <v>39408</v>
      </c>
      <c r="B4148" s="1" t="s">
        <v>33</v>
      </c>
      <c r="C4148" s="1" t="s">
        <v>62</v>
      </c>
      <c r="D4148" s="1">
        <v>26</v>
      </c>
      <c r="E4148" s="1">
        <v>37</v>
      </c>
      <c r="F4148">
        <f t="shared" si="1333"/>
        <v>0</v>
      </c>
      <c r="G4148">
        <f t="shared" si="1334"/>
        <v>1</v>
      </c>
      <c r="H4148" s="4">
        <v>2.5499999999999998</v>
      </c>
      <c r="I4148" s="4">
        <v>1.5714285714285698</v>
      </c>
      <c r="L4148" s="18">
        <f t="shared" si="1335"/>
        <v>30</v>
      </c>
      <c r="M4148" s="18">
        <f t="shared" si="1336"/>
        <v>60</v>
      </c>
      <c r="N4148" s="18" t="e">
        <f t="shared" si="1337"/>
        <v>#DIV/0!</v>
      </c>
      <c r="O4148" s="18" t="e">
        <f t="shared" si="1338"/>
        <v>#DIV/0!</v>
      </c>
      <c r="P4148" s="4">
        <f t="shared" si="1339"/>
        <v>200711</v>
      </c>
      <c r="Q4148" s="23">
        <f t="shared" si="1340"/>
        <v>1.6227272727272744</v>
      </c>
      <c r="R4148" s="23">
        <f t="shared" si="1341"/>
        <v>-2.3951612903225854</v>
      </c>
      <c r="S4148" s="22">
        <f t="shared" si="1342"/>
        <v>-0.77243401759531105</v>
      </c>
      <c r="T4148" s="5">
        <f t="shared" si="1343"/>
        <v>0.61624649859943925</v>
      </c>
      <c r="W4148" s="5">
        <f t="shared" si="1344"/>
        <v>-1</v>
      </c>
      <c r="X4148" s="4">
        <f t="shared" si="1345"/>
        <v>-1</v>
      </c>
      <c r="AE4148" s="4" t="e">
        <f t="shared" si="1346"/>
        <v>#DIV/0!</v>
      </c>
    </row>
    <row r="4149" spans="1:31" x14ac:dyDescent="0.25">
      <c r="A4149" s="9">
        <v>39408</v>
      </c>
      <c r="B4149" s="1" t="s">
        <v>37</v>
      </c>
      <c r="C4149" s="1" t="s">
        <v>53</v>
      </c>
      <c r="D4149" s="1">
        <v>34</v>
      </c>
      <c r="E4149" s="1">
        <v>3</v>
      </c>
      <c r="F4149">
        <f t="shared" si="1333"/>
        <v>1</v>
      </c>
      <c r="G4149">
        <f t="shared" si="1334"/>
        <v>0</v>
      </c>
      <c r="H4149" s="4">
        <v>1.0909090909090899</v>
      </c>
      <c r="I4149" s="4">
        <v>8.5</v>
      </c>
      <c r="L4149" s="18">
        <f t="shared" si="1335"/>
        <v>90</v>
      </c>
      <c r="M4149" s="18">
        <f t="shared" si="1336"/>
        <v>10</v>
      </c>
      <c r="N4149" s="18" t="e">
        <f t="shared" si="1337"/>
        <v>#DIV/0!</v>
      </c>
      <c r="O4149" s="18" t="e">
        <f t="shared" si="1338"/>
        <v>#DIV/0!</v>
      </c>
      <c r="P4149" s="4">
        <f t="shared" si="1339"/>
        <v>200711</v>
      </c>
      <c r="Q4149" s="23">
        <f t="shared" si="1340"/>
        <v>1.0909090909090899</v>
      </c>
      <c r="R4149" s="23">
        <f t="shared" si="1341"/>
        <v>-11.13333333333345</v>
      </c>
      <c r="S4149" s="22">
        <f t="shared" si="1342"/>
        <v>-10.04242424242436</v>
      </c>
      <c r="T4149" s="5">
        <f t="shared" si="1343"/>
        <v>7.7916666666666732</v>
      </c>
      <c r="W4149" s="5">
        <f t="shared" si="1344"/>
        <v>9.090909090908994E-2</v>
      </c>
      <c r="X4149" s="4">
        <f t="shared" si="1345"/>
        <v>-1</v>
      </c>
      <c r="AE4149" s="4" t="e">
        <f t="shared" si="1346"/>
        <v>#DIV/0!</v>
      </c>
    </row>
    <row r="4150" spans="1:31" x14ac:dyDescent="0.25">
      <c r="A4150" s="9">
        <v>39408</v>
      </c>
      <c r="B4150" s="1" t="s">
        <v>41</v>
      </c>
      <c r="C4150" s="1" t="s">
        <v>36</v>
      </c>
      <c r="D4150" s="1">
        <v>13</v>
      </c>
      <c r="E4150" s="1">
        <v>31</v>
      </c>
      <c r="F4150">
        <f t="shared" si="1333"/>
        <v>0</v>
      </c>
      <c r="G4150">
        <f t="shared" si="1334"/>
        <v>1</v>
      </c>
      <c r="H4150" s="4">
        <v>6.5</v>
      </c>
      <c r="I4150" s="4">
        <v>1.13333333333333</v>
      </c>
      <c r="L4150" s="18">
        <f t="shared" si="1335"/>
        <v>10</v>
      </c>
      <c r="M4150" s="18">
        <f t="shared" si="1336"/>
        <v>85</v>
      </c>
      <c r="N4150" s="18" t="e">
        <f t="shared" si="1337"/>
        <v>#DIV/0!</v>
      </c>
      <c r="O4150" s="18" t="e">
        <f t="shared" si="1338"/>
        <v>#DIV/0!</v>
      </c>
      <c r="P4150" s="4">
        <f t="shared" si="1339"/>
        <v>200711</v>
      </c>
      <c r="Q4150" s="23">
        <f t="shared" si="1340"/>
        <v>5.7352941176470758</v>
      </c>
      <c r="R4150" s="23">
        <f t="shared" si="1341"/>
        <v>-7.6818181818183708</v>
      </c>
      <c r="S4150" s="22">
        <f t="shared" si="1342"/>
        <v>-1.9465240641712951</v>
      </c>
      <c r="T4150" s="5">
        <f t="shared" si="1343"/>
        <v>0.17435897435897385</v>
      </c>
      <c r="W4150" s="5">
        <f t="shared" si="1344"/>
        <v>-1</v>
      </c>
      <c r="X4150" s="4">
        <f t="shared" si="1345"/>
        <v>-1</v>
      </c>
      <c r="AE4150" s="4" t="e">
        <f t="shared" si="1346"/>
        <v>#DIV/0!</v>
      </c>
    </row>
    <row r="4151" spans="1:31" x14ac:dyDescent="0.25">
      <c r="A4151" s="9">
        <v>39405</v>
      </c>
      <c r="B4151" s="1" t="s">
        <v>35</v>
      </c>
      <c r="C4151" s="1" t="s">
        <v>50</v>
      </c>
      <c r="D4151" s="1">
        <v>34</v>
      </c>
      <c r="E4151" s="1">
        <v>20</v>
      </c>
      <c r="F4151">
        <f t="shared" si="1333"/>
        <v>1</v>
      </c>
      <c r="G4151">
        <f t="shared" si="1334"/>
        <v>0</v>
      </c>
      <c r="H4151" s="4">
        <v>1.8333333333333299</v>
      </c>
      <c r="I4151" s="4">
        <v>2</v>
      </c>
      <c r="L4151" s="18">
        <f t="shared" si="1335"/>
        <v>50</v>
      </c>
      <c r="M4151" s="18">
        <f t="shared" si="1336"/>
        <v>50</v>
      </c>
      <c r="N4151" s="18" t="e">
        <f t="shared" si="1337"/>
        <v>#DIV/0!</v>
      </c>
      <c r="O4151" s="18" t="e">
        <f t="shared" si="1338"/>
        <v>#DIV/0!</v>
      </c>
      <c r="P4151" s="4">
        <f t="shared" si="1339"/>
        <v>200711</v>
      </c>
      <c r="Q4151" s="23">
        <f t="shared" si="1340"/>
        <v>1.8333333333333299</v>
      </c>
      <c r="R4151" s="23">
        <f t="shared" si="1341"/>
        <v>-2.2000000000000046</v>
      </c>
      <c r="S4151" s="22">
        <f t="shared" si="1342"/>
        <v>-0.36666666666667469</v>
      </c>
      <c r="T4151" s="5">
        <f t="shared" si="1343"/>
        <v>1.0909090909090928</v>
      </c>
      <c r="W4151" s="5">
        <f t="shared" si="1344"/>
        <v>0.83333333333332993</v>
      </c>
      <c r="X4151" s="4">
        <f t="shared" si="1345"/>
        <v>-1</v>
      </c>
      <c r="AE4151" s="4" t="e">
        <f t="shared" si="1346"/>
        <v>#DIV/0!</v>
      </c>
    </row>
    <row r="4152" spans="1:31" x14ac:dyDescent="0.25">
      <c r="A4152" s="9">
        <v>39404</v>
      </c>
      <c r="B4152" s="1" t="s">
        <v>61</v>
      </c>
      <c r="C4152" s="1" t="s">
        <v>45</v>
      </c>
      <c r="D4152" s="1">
        <v>30</v>
      </c>
      <c r="E4152" s="1">
        <v>23</v>
      </c>
      <c r="F4152">
        <f t="shared" si="1333"/>
        <v>1</v>
      </c>
      <c r="G4152">
        <f t="shared" si="1334"/>
        <v>0</v>
      </c>
      <c r="H4152" s="4">
        <v>1.37037037037037</v>
      </c>
      <c r="I4152" s="4">
        <v>3.15</v>
      </c>
      <c r="L4152" s="18">
        <f t="shared" si="1335"/>
        <v>70</v>
      </c>
      <c r="M4152" s="18">
        <f t="shared" si="1336"/>
        <v>30</v>
      </c>
      <c r="N4152" s="18" t="e">
        <f t="shared" si="1337"/>
        <v>#DIV/0!</v>
      </c>
      <c r="O4152" s="18" t="e">
        <f t="shared" si="1338"/>
        <v>#DIV/0!</v>
      </c>
      <c r="P4152" s="4">
        <f t="shared" si="1339"/>
        <v>200711</v>
      </c>
      <c r="Q4152" s="23">
        <f t="shared" si="1340"/>
        <v>1.37037037037037</v>
      </c>
      <c r="R4152" s="23">
        <f t="shared" si="1341"/>
        <v>-3.1651162790697698</v>
      </c>
      <c r="S4152" s="22">
        <f t="shared" si="1342"/>
        <v>-1.7947459086993998</v>
      </c>
      <c r="T4152" s="5">
        <f t="shared" si="1343"/>
        <v>2.298648648648649</v>
      </c>
      <c r="W4152" s="5">
        <f t="shared" si="1344"/>
        <v>0.37037037037037002</v>
      </c>
      <c r="X4152" s="4">
        <f t="shared" si="1345"/>
        <v>-1</v>
      </c>
      <c r="AE4152" s="4" t="e">
        <f t="shared" si="1346"/>
        <v>#DIV/0!</v>
      </c>
    </row>
    <row r="4153" spans="1:31" x14ac:dyDescent="0.25">
      <c r="A4153" s="9">
        <v>39404</v>
      </c>
      <c r="B4153" s="1" t="s">
        <v>38</v>
      </c>
      <c r="C4153" s="1" t="s">
        <v>59</v>
      </c>
      <c r="D4153" s="1">
        <v>9</v>
      </c>
      <c r="E4153" s="1">
        <v>13</v>
      </c>
      <c r="F4153">
        <f t="shared" si="1333"/>
        <v>0</v>
      </c>
      <c r="G4153">
        <f t="shared" si="1334"/>
        <v>1</v>
      </c>
      <c r="H4153" s="4">
        <v>2.5499999999999998</v>
      </c>
      <c r="I4153" s="4">
        <v>1.5714285714285698</v>
      </c>
      <c r="L4153" s="18">
        <f t="shared" si="1335"/>
        <v>30</v>
      </c>
      <c r="M4153" s="18">
        <f t="shared" si="1336"/>
        <v>60</v>
      </c>
      <c r="N4153" s="18" t="e">
        <f t="shared" si="1337"/>
        <v>#DIV/0!</v>
      </c>
      <c r="O4153" s="18" t="e">
        <f t="shared" si="1338"/>
        <v>#DIV/0!</v>
      </c>
      <c r="P4153" s="4">
        <f t="shared" si="1339"/>
        <v>200711</v>
      </c>
      <c r="Q4153" s="23">
        <f t="shared" si="1340"/>
        <v>1.6227272727272744</v>
      </c>
      <c r="R4153" s="23">
        <f t="shared" si="1341"/>
        <v>-2.3951612903225854</v>
      </c>
      <c r="S4153" s="22">
        <f t="shared" si="1342"/>
        <v>-0.77243401759531105</v>
      </c>
      <c r="T4153" s="5">
        <f t="shared" si="1343"/>
        <v>0.61624649859943925</v>
      </c>
      <c r="W4153" s="5">
        <f t="shared" si="1344"/>
        <v>-1</v>
      </c>
      <c r="X4153" s="4">
        <f t="shared" si="1345"/>
        <v>-1</v>
      </c>
      <c r="AE4153" s="4" t="e">
        <f t="shared" si="1346"/>
        <v>#DIV/0!</v>
      </c>
    </row>
    <row r="4154" spans="1:31" x14ac:dyDescent="0.25">
      <c r="A4154" s="9">
        <v>39404</v>
      </c>
      <c r="B4154" s="1" t="s">
        <v>55</v>
      </c>
      <c r="C4154" s="1" t="s">
        <v>51</v>
      </c>
      <c r="D4154" s="1">
        <v>17</v>
      </c>
      <c r="E4154" s="1">
        <v>7</v>
      </c>
      <c r="F4154">
        <f t="shared" si="1333"/>
        <v>1</v>
      </c>
      <c r="G4154">
        <f t="shared" si="1334"/>
        <v>0</v>
      </c>
      <c r="H4154" s="4">
        <v>1.1818181818181799</v>
      </c>
      <c r="I4154" s="4">
        <v>5</v>
      </c>
      <c r="L4154" s="18">
        <f t="shared" si="1335"/>
        <v>80</v>
      </c>
      <c r="M4154" s="18">
        <f t="shared" si="1336"/>
        <v>20</v>
      </c>
      <c r="N4154" s="18" t="e">
        <f t="shared" si="1337"/>
        <v>#DIV/0!</v>
      </c>
      <c r="O4154" s="18" t="e">
        <f t="shared" si="1338"/>
        <v>#DIV/0!</v>
      </c>
      <c r="P4154" s="4">
        <f t="shared" si="1339"/>
        <v>200711</v>
      </c>
      <c r="Q4154" s="23">
        <f t="shared" si="1340"/>
        <v>1.1818181818181799</v>
      </c>
      <c r="R4154" s="23">
        <f t="shared" si="1341"/>
        <v>-5.7500000000000586</v>
      </c>
      <c r="S4154" s="22">
        <f t="shared" si="1342"/>
        <v>-4.5681818181818787</v>
      </c>
      <c r="T4154" s="5">
        <f t="shared" si="1343"/>
        <v>4.2307692307692379</v>
      </c>
      <c r="W4154" s="5">
        <f t="shared" si="1344"/>
        <v>0.18181818181817988</v>
      </c>
      <c r="X4154" s="4">
        <f t="shared" si="1345"/>
        <v>-1</v>
      </c>
      <c r="AE4154" s="4" t="e">
        <f t="shared" si="1346"/>
        <v>#DIV/0!</v>
      </c>
    </row>
    <row r="4155" spans="1:31" x14ac:dyDescent="0.25">
      <c r="A4155" s="9">
        <v>39404</v>
      </c>
      <c r="B4155" s="1" t="s">
        <v>53</v>
      </c>
      <c r="C4155" s="1" t="s">
        <v>57</v>
      </c>
      <c r="D4155" s="1">
        <v>19</v>
      </c>
      <c r="E4155" s="1">
        <v>16</v>
      </c>
      <c r="F4155">
        <f t="shared" si="1333"/>
        <v>1</v>
      </c>
      <c r="G4155">
        <f t="shared" si="1334"/>
        <v>0</v>
      </c>
      <c r="H4155" s="4">
        <v>4.75</v>
      </c>
      <c r="I4155" s="4">
        <v>1.2</v>
      </c>
      <c r="L4155" s="18">
        <f t="shared" si="1335"/>
        <v>20</v>
      </c>
      <c r="M4155" s="18">
        <f t="shared" si="1336"/>
        <v>80</v>
      </c>
      <c r="N4155" s="18" t="e">
        <f t="shared" si="1337"/>
        <v>#DIV/0!</v>
      </c>
      <c r="O4155" s="18" t="e">
        <f t="shared" si="1338"/>
        <v>#DIV/0!</v>
      </c>
      <c r="P4155" s="4">
        <f t="shared" si="1339"/>
        <v>200711</v>
      </c>
      <c r="Q4155" s="23">
        <f t="shared" si="1340"/>
        <v>4.75</v>
      </c>
      <c r="R4155" s="23">
        <f t="shared" si="1341"/>
        <v>-5.2666666666666675</v>
      </c>
      <c r="S4155" s="22">
        <f t="shared" si="1342"/>
        <v>-0.5166666666666675</v>
      </c>
      <c r="T4155" s="5">
        <f t="shared" si="1343"/>
        <v>0.25263157894736843</v>
      </c>
      <c r="W4155" s="5">
        <f t="shared" si="1344"/>
        <v>3.75</v>
      </c>
      <c r="X4155" s="4">
        <f t="shared" si="1345"/>
        <v>-1</v>
      </c>
      <c r="AE4155" s="4" t="e">
        <f t="shared" si="1346"/>
        <v>#DIV/0!</v>
      </c>
    </row>
    <row r="4156" spans="1:31" x14ac:dyDescent="0.25">
      <c r="A4156" s="9">
        <v>39404</v>
      </c>
      <c r="B4156" s="1" t="s">
        <v>60</v>
      </c>
      <c r="C4156" s="1" t="s">
        <v>54</v>
      </c>
      <c r="D4156" s="1">
        <v>29</v>
      </c>
      <c r="E4156" s="1">
        <v>22</v>
      </c>
      <c r="F4156">
        <f t="shared" si="1333"/>
        <v>1</v>
      </c>
      <c r="G4156">
        <f t="shared" si="1334"/>
        <v>0</v>
      </c>
      <c r="H4156" s="4">
        <v>1.4347826086956501</v>
      </c>
      <c r="I4156" s="4">
        <v>2.9</v>
      </c>
      <c r="L4156" s="18">
        <f t="shared" si="1335"/>
        <v>60</v>
      </c>
      <c r="M4156" s="18">
        <f t="shared" si="1336"/>
        <v>30</v>
      </c>
      <c r="N4156" s="18" t="e">
        <f t="shared" si="1337"/>
        <v>#DIV/0!</v>
      </c>
      <c r="O4156" s="18" t="e">
        <f t="shared" si="1338"/>
        <v>#DIV/0!</v>
      </c>
      <c r="P4156" s="4">
        <f t="shared" si="1339"/>
        <v>200711</v>
      </c>
      <c r="Q4156" s="23">
        <f t="shared" si="1340"/>
        <v>1.4347826086956501</v>
      </c>
      <c r="R4156" s="23">
        <f t="shared" si="1341"/>
        <v>-2.826315789473695</v>
      </c>
      <c r="S4156" s="22">
        <f t="shared" si="1342"/>
        <v>-1.3915331807780449</v>
      </c>
      <c r="T4156" s="5">
        <f t="shared" si="1343"/>
        <v>2.0212121212121241</v>
      </c>
      <c r="W4156" s="5">
        <f t="shared" si="1344"/>
        <v>0.43478260869565011</v>
      </c>
      <c r="X4156" s="4">
        <f t="shared" si="1345"/>
        <v>-1</v>
      </c>
      <c r="AE4156" s="4" t="e">
        <f t="shared" si="1346"/>
        <v>#DIV/0!</v>
      </c>
    </row>
    <row r="4157" spans="1:31" x14ac:dyDescent="0.25">
      <c r="A4157" s="9">
        <v>39404</v>
      </c>
      <c r="B4157" s="1" t="s">
        <v>56</v>
      </c>
      <c r="C4157" s="1" t="s">
        <v>64</v>
      </c>
      <c r="D4157" s="1">
        <v>24</v>
      </c>
      <c r="E4157" s="1">
        <v>17</v>
      </c>
      <c r="F4157">
        <f t="shared" si="1333"/>
        <v>1</v>
      </c>
      <c r="G4157">
        <f t="shared" si="1334"/>
        <v>0</v>
      </c>
      <c r="H4157" s="4">
        <v>1.60606060606061</v>
      </c>
      <c r="I4157" s="4">
        <v>2.4500000000000002</v>
      </c>
      <c r="L4157" s="18">
        <f t="shared" si="1335"/>
        <v>60</v>
      </c>
      <c r="M4157" s="18">
        <f t="shared" si="1336"/>
        <v>40</v>
      </c>
      <c r="N4157" s="18" t="e">
        <f t="shared" si="1337"/>
        <v>#DIV/0!</v>
      </c>
      <c r="O4157" s="18" t="e">
        <f t="shared" si="1338"/>
        <v>#DIV/0!</v>
      </c>
      <c r="P4157" s="4">
        <f t="shared" si="1339"/>
        <v>200711</v>
      </c>
      <c r="Q4157" s="23">
        <f t="shared" si="1340"/>
        <v>1.60606060606061</v>
      </c>
      <c r="R4157" s="23">
        <f t="shared" si="1341"/>
        <v>-2.3396551724137824</v>
      </c>
      <c r="S4157" s="22">
        <f t="shared" si="1342"/>
        <v>-0.73359456635317244</v>
      </c>
      <c r="T4157" s="5">
        <f t="shared" si="1343"/>
        <v>1.5254716981132039</v>
      </c>
      <c r="W4157" s="5">
        <f t="shared" si="1344"/>
        <v>0.60606060606060996</v>
      </c>
      <c r="X4157" s="4">
        <f t="shared" si="1345"/>
        <v>-1</v>
      </c>
      <c r="AE4157" s="4" t="e">
        <f t="shared" si="1346"/>
        <v>#DIV/0!</v>
      </c>
    </row>
    <row r="4158" spans="1:31" x14ac:dyDescent="0.25">
      <c r="A4158" s="9">
        <v>39404</v>
      </c>
      <c r="B4158" s="1" t="s">
        <v>36</v>
      </c>
      <c r="C4158" s="1" t="s">
        <v>49</v>
      </c>
      <c r="D4158" s="1">
        <v>13</v>
      </c>
      <c r="E4158" s="1">
        <v>10</v>
      </c>
      <c r="F4158">
        <f t="shared" si="1333"/>
        <v>1</v>
      </c>
      <c r="G4158">
        <f t="shared" si="1334"/>
        <v>0</v>
      </c>
      <c r="H4158" s="4">
        <v>1.0714285714285701</v>
      </c>
      <c r="I4158" s="4">
        <v>10.75</v>
      </c>
      <c r="L4158" s="18">
        <f t="shared" si="1335"/>
        <v>90</v>
      </c>
      <c r="M4158" s="18">
        <f t="shared" si="1336"/>
        <v>5</v>
      </c>
      <c r="N4158" s="18" t="e">
        <f t="shared" si="1337"/>
        <v>#DIV/0!</v>
      </c>
      <c r="O4158" s="18" t="e">
        <f t="shared" si="1338"/>
        <v>#DIV/0!</v>
      </c>
      <c r="P4158" s="4">
        <f t="shared" si="1339"/>
        <v>200711</v>
      </c>
      <c r="Q4158" s="23">
        <f t="shared" si="1340"/>
        <v>1.0714285714285701</v>
      </c>
      <c r="R4158" s="23">
        <f t="shared" si="1341"/>
        <v>-14.102564102564369</v>
      </c>
      <c r="S4158" s="22">
        <f t="shared" si="1342"/>
        <v>-13.031135531135799</v>
      </c>
      <c r="T4158" s="5">
        <f t="shared" si="1343"/>
        <v>10.033333333333346</v>
      </c>
      <c r="W4158" s="5">
        <f t="shared" si="1344"/>
        <v>7.1428571428570065E-2</v>
      </c>
      <c r="X4158" s="4">
        <f t="shared" si="1345"/>
        <v>-1</v>
      </c>
      <c r="AE4158" s="4" t="e">
        <f t="shared" si="1346"/>
        <v>#DIV/0!</v>
      </c>
    </row>
    <row r="4159" spans="1:31" x14ac:dyDescent="0.25">
      <c r="A4159" s="9">
        <v>39404</v>
      </c>
      <c r="B4159" s="1" t="s">
        <v>47</v>
      </c>
      <c r="C4159" s="1" t="s">
        <v>42</v>
      </c>
      <c r="D4159" s="1">
        <v>23</v>
      </c>
      <c r="E4159" s="1">
        <v>10</v>
      </c>
      <c r="F4159">
        <f t="shared" si="1333"/>
        <v>1</v>
      </c>
      <c r="G4159">
        <f t="shared" si="1334"/>
        <v>0</v>
      </c>
      <c r="H4159" s="4">
        <v>1.7692307692307701</v>
      </c>
      <c r="I4159" s="4">
        <v>2.1</v>
      </c>
      <c r="L4159" s="18">
        <f t="shared" si="1335"/>
        <v>50</v>
      </c>
      <c r="M4159" s="18">
        <f t="shared" si="1336"/>
        <v>45</v>
      </c>
      <c r="N4159" s="18" t="e">
        <f t="shared" si="1337"/>
        <v>#DIV/0!</v>
      </c>
      <c r="O4159" s="18" t="e">
        <f t="shared" si="1338"/>
        <v>#DIV/0!</v>
      </c>
      <c r="P4159" s="4">
        <f t="shared" si="1339"/>
        <v>200711</v>
      </c>
      <c r="Q4159" s="23">
        <f t="shared" si="1340"/>
        <v>1.7692307692307701</v>
      </c>
      <c r="R4159" s="23">
        <f t="shared" si="1341"/>
        <v>-2.2090909090909077</v>
      </c>
      <c r="S4159" s="22">
        <f t="shared" si="1342"/>
        <v>-0.43986013986013761</v>
      </c>
      <c r="T4159" s="5">
        <f t="shared" si="1343"/>
        <v>1.18695652173913</v>
      </c>
      <c r="W4159" s="5">
        <f t="shared" si="1344"/>
        <v>0.76923076923077005</v>
      </c>
      <c r="X4159" s="4">
        <f t="shared" si="1345"/>
        <v>-1</v>
      </c>
      <c r="AE4159" s="4" t="e">
        <f t="shared" si="1346"/>
        <v>#DIV/0!</v>
      </c>
    </row>
    <row r="4160" spans="1:31" x14ac:dyDescent="0.25">
      <c r="A4160" s="9">
        <v>39404</v>
      </c>
      <c r="B4160" s="1" t="s">
        <v>62</v>
      </c>
      <c r="C4160" s="1" t="s">
        <v>40</v>
      </c>
      <c r="D4160" s="1">
        <v>31</v>
      </c>
      <c r="E4160" s="1">
        <v>17</v>
      </c>
      <c r="F4160">
        <f t="shared" si="1333"/>
        <v>1</v>
      </c>
      <c r="G4160">
        <f t="shared" si="1334"/>
        <v>0</v>
      </c>
      <c r="H4160" s="4">
        <v>1.19047619047619</v>
      </c>
      <c r="I4160" s="4">
        <v>4.8499999999999996</v>
      </c>
      <c r="L4160" s="18">
        <f t="shared" si="1335"/>
        <v>80</v>
      </c>
      <c r="M4160" s="18">
        <f t="shared" si="1336"/>
        <v>20</v>
      </c>
      <c r="N4160" s="18" t="e">
        <f t="shared" si="1337"/>
        <v>#DIV/0!</v>
      </c>
      <c r="O4160" s="18" t="e">
        <f t="shared" si="1338"/>
        <v>#DIV/0!</v>
      </c>
      <c r="P4160" s="4">
        <f t="shared" si="1339"/>
        <v>200711</v>
      </c>
      <c r="Q4160" s="23">
        <f t="shared" si="1340"/>
        <v>1.19047619047619</v>
      </c>
      <c r="R4160" s="23">
        <f t="shared" si="1341"/>
        <v>-5.5097402597402718</v>
      </c>
      <c r="S4160" s="22">
        <f t="shared" si="1342"/>
        <v>-4.319264069264082</v>
      </c>
      <c r="T4160" s="5">
        <f t="shared" si="1343"/>
        <v>4.0740000000000016</v>
      </c>
      <c r="W4160" s="5">
        <f t="shared" si="1344"/>
        <v>0.19047619047619002</v>
      </c>
      <c r="X4160" s="4">
        <f t="shared" si="1345"/>
        <v>-1</v>
      </c>
      <c r="AE4160" s="4" t="e">
        <f t="shared" si="1346"/>
        <v>#DIV/0!</v>
      </c>
    </row>
    <row r="4161" spans="1:31" x14ac:dyDescent="0.25">
      <c r="A4161" s="9">
        <v>39404</v>
      </c>
      <c r="B4161" s="1" t="s">
        <v>33</v>
      </c>
      <c r="C4161" s="1" t="s">
        <v>34</v>
      </c>
      <c r="D4161" s="1">
        <v>10</v>
      </c>
      <c r="E4161" s="1">
        <v>16</v>
      </c>
      <c r="F4161">
        <f t="shared" si="1333"/>
        <v>0</v>
      </c>
      <c r="G4161">
        <f t="shared" si="1334"/>
        <v>1</v>
      </c>
      <c r="H4161" s="4">
        <v>2.25</v>
      </c>
      <c r="I4161" s="4">
        <v>1.68965517241379</v>
      </c>
      <c r="L4161" s="18">
        <f t="shared" si="1335"/>
        <v>40</v>
      </c>
      <c r="M4161" s="18">
        <f t="shared" si="1336"/>
        <v>55</v>
      </c>
      <c r="N4161" s="18" t="e">
        <f t="shared" si="1337"/>
        <v>#DIV/0!</v>
      </c>
      <c r="O4161" s="18" t="e">
        <f t="shared" si="1338"/>
        <v>#DIV/0!</v>
      </c>
      <c r="P4161" s="4">
        <f t="shared" si="1339"/>
        <v>200711</v>
      </c>
      <c r="Q4161" s="23">
        <f t="shared" si="1340"/>
        <v>1.3316326530612268</v>
      </c>
      <c r="R4161" s="23">
        <f t="shared" si="1341"/>
        <v>-2.2500000000000062</v>
      </c>
      <c r="S4161" s="22">
        <f t="shared" si="1342"/>
        <v>-0.91836734693877942</v>
      </c>
      <c r="T4161" s="5">
        <f t="shared" si="1343"/>
        <v>0.75095785440612894</v>
      </c>
      <c r="W4161" s="5">
        <f t="shared" si="1344"/>
        <v>-1</v>
      </c>
      <c r="X4161" s="4">
        <f t="shared" si="1345"/>
        <v>-1</v>
      </c>
      <c r="AE4161" s="4" t="e">
        <f t="shared" si="1346"/>
        <v>#DIV/0!</v>
      </c>
    </row>
    <row r="4162" spans="1:31" x14ac:dyDescent="0.25">
      <c r="A4162" s="9">
        <v>39404</v>
      </c>
      <c r="B4162" s="1" t="s">
        <v>37</v>
      </c>
      <c r="C4162" s="1" t="s">
        <v>48</v>
      </c>
      <c r="D4162" s="1">
        <v>28</v>
      </c>
      <c r="E4162" s="1">
        <v>23</v>
      </c>
      <c r="F4162">
        <f t="shared" si="1333"/>
        <v>1</v>
      </c>
      <c r="G4162">
        <f t="shared" si="1334"/>
        <v>0</v>
      </c>
      <c r="H4162" s="4">
        <v>1.15384615384615</v>
      </c>
      <c r="I4162" s="4">
        <v>5.75</v>
      </c>
      <c r="L4162" s="18">
        <f t="shared" si="1335"/>
        <v>80</v>
      </c>
      <c r="M4162" s="18">
        <f t="shared" si="1336"/>
        <v>15</v>
      </c>
      <c r="N4162" s="18" t="e">
        <f t="shared" si="1337"/>
        <v>#DIV/0!</v>
      </c>
      <c r="O4162" s="18" t="e">
        <f t="shared" si="1338"/>
        <v>#DIV/0!</v>
      </c>
      <c r="P4162" s="4">
        <f t="shared" si="1339"/>
        <v>200711</v>
      </c>
      <c r="Q4162" s="23">
        <f t="shared" si="1340"/>
        <v>1.15384615384615</v>
      </c>
      <c r="R4162" s="23">
        <f t="shared" si="1341"/>
        <v>-6.7105263157896369</v>
      </c>
      <c r="S4162" s="22">
        <f t="shared" si="1342"/>
        <v>-5.5566801619434871</v>
      </c>
      <c r="T4162" s="5">
        <f t="shared" si="1343"/>
        <v>4.9833333333333503</v>
      </c>
      <c r="W4162" s="5">
        <f t="shared" si="1344"/>
        <v>0.15384615384614997</v>
      </c>
      <c r="X4162" s="4">
        <f t="shared" si="1345"/>
        <v>-1</v>
      </c>
      <c r="AE4162" s="4" t="e">
        <f t="shared" si="1346"/>
        <v>#DIV/0!</v>
      </c>
    </row>
    <row r="4163" spans="1:31" x14ac:dyDescent="0.25">
      <c r="A4163" s="9">
        <v>39404</v>
      </c>
      <c r="B4163" s="1" t="s">
        <v>44</v>
      </c>
      <c r="C4163" s="1" t="s">
        <v>63</v>
      </c>
      <c r="D4163" s="1">
        <v>27</v>
      </c>
      <c r="E4163" s="1">
        <v>35</v>
      </c>
      <c r="F4163">
        <f t="shared" ref="F4163:F4226" si="1347">IF(D4163&gt;E4163,1,0)</f>
        <v>0</v>
      </c>
      <c r="G4163">
        <f t="shared" ref="G4163:G4226" si="1348">IF(E4163&gt;D4163,1,0)</f>
        <v>1</v>
      </c>
      <c r="H4163" s="4">
        <v>1.5882352941176499</v>
      </c>
      <c r="I4163" s="4">
        <v>2.5</v>
      </c>
      <c r="L4163" s="18">
        <f t="shared" ref="L4163:L4226" si="1349">INT(100/H4163/10)*10</f>
        <v>60</v>
      </c>
      <c r="M4163" s="18">
        <f t="shared" ref="M4163:M4226" si="1350">INT(100/I4163/5)*5</f>
        <v>40</v>
      </c>
      <c r="N4163" s="18" t="e">
        <f t="shared" ref="N4163:N4226" si="1351">INT(100/J4163/5)*5</f>
        <v>#DIV/0!</v>
      </c>
      <c r="O4163" s="18" t="e">
        <f t="shared" ref="O4163:O4226" si="1352">INT(100/K4163/5)*5</f>
        <v>#DIV/0!</v>
      </c>
      <c r="P4163" s="4">
        <f t="shared" ref="P4163:P4226" si="1353">YEAR(A4163)*100+MONTH(A4163)</f>
        <v>200711</v>
      </c>
      <c r="Q4163" s="23">
        <f t="shared" ref="Q4163:Q4226" si="1354">IF(F4163=1,H4163,H4163/I4163)</f>
        <v>0.6352941176470599</v>
      </c>
      <c r="R4163" s="23">
        <f t="shared" ref="R4163:R4226" si="1355">-1/(H4163-1)-1/(I4163-1)</f>
        <v>-2.3666666666666587</v>
      </c>
      <c r="S4163" s="22">
        <f t="shared" ref="S4163:S4226" si="1356">Q4163+R4163</f>
        <v>-1.7313725490195988</v>
      </c>
      <c r="T4163" s="5">
        <f t="shared" ref="T4163:T4226" si="1357">I4163/H4163</f>
        <v>1.5740740740740713</v>
      </c>
      <c r="W4163" s="5">
        <f t="shared" ref="W4163:W4226" si="1358">H4163*F4163-1</f>
        <v>-1</v>
      </c>
      <c r="X4163" s="4">
        <f t="shared" ref="X4163:X4226" si="1359">J4163*F4163-1</f>
        <v>-1</v>
      </c>
      <c r="AE4163" s="4" t="e">
        <f t="shared" ref="AE4163:AE4226" si="1360">(1/H4163-1/J4163)</f>
        <v>#DIV/0!</v>
      </c>
    </row>
    <row r="4164" spans="1:31" x14ac:dyDescent="0.25">
      <c r="A4164" s="9">
        <v>39404</v>
      </c>
      <c r="B4164" s="1" t="s">
        <v>46</v>
      </c>
      <c r="C4164" s="1" t="s">
        <v>52</v>
      </c>
      <c r="D4164" s="1">
        <v>10</v>
      </c>
      <c r="E4164" s="1">
        <v>56</v>
      </c>
      <c r="F4164">
        <f t="shared" si="1347"/>
        <v>0</v>
      </c>
      <c r="G4164">
        <f t="shared" si="1348"/>
        <v>1</v>
      </c>
      <c r="H4164" s="4">
        <v>10</v>
      </c>
      <c r="I4164" s="4">
        <v>1.07407407407407</v>
      </c>
      <c r="L4164" s="18">
        <f t="shared" si="1349"/>
        <v>10</v>
      </c>
      <c r="M4164" s="18">
        <f t="shared" si="1350"/>
        <v>90</v>
      </c>
      <c r="N4164" s="18" t="e">
        <f t="shared" si="1351"/>
        <v>#DIV/0!</v>
      </c>
      <c r="O4164" s="18" t="e">
        <f t="shared" si="1352"/>
        <v>#DIV/0!</v>
      </c>
      <c r="P4164" s="4">
        <f t="shared" si="1353"/>
        <v>200711</v>
      </c>
      <c r="Q4164" s="23">
        <f t="shared" si="1354"/>
        <v>9.3103448275862419</v>
      </c>
      <c r="R4164" s="23">
        <f t="shared" si="1355"/>
        <v>-13.61111111111186</v>
      </c>
      <c r="S4164" s="22">
        <f t="shared" si="1356"/>
        <v>-4.3007662835256184</v>
      </c>
      <c r="T4164" s="5">
        <f t="shared" si="1357"/>
        <v>0.10740740740740699</v>
      </c>
      <c r="W4164" s="5">
        <f t="shared" si="1358"/>
        <v>-1</v>
      </c>
      <c r="X4164" s="4">
        <f t="shared" si="1359"/>
        <v>-1</v>
      </c>
      <c r="AE4164" s="4" t="e">
        <f t="shared" si="1360"/>
        <v>#DIV/0!</v>
      </c>
    </row>
    <row r="4165" spans="1:31" x14ac:dyDescent="0.25">
      <c r="A4165" s="9">
        <v>39404</v>
      </c>
      <c r="B4165" s="1" t="s">
        <v>43</v>
      </c>
      <c r="C4165" s="1" t="s">
        <v>58</v>
      </c>
      <c r="D4165" s="1">
        <v>30</v>
      </c>
      <c r="E4165" s="1">
        <v>33</v>
      </c>
      <c r="F4165">
        <f t="shared" si="1347"/>
        <v>0</v>
      </c>
      <c r="G4165">
        <f t="shared" si="1348"/>
        <v>1</v>
      </c>
      <c r="H4165" s="4">
        <v>2.1</v>
      </c>
      <c r="I4165" s="4">
        <v>1.7692307692307701</v>
      </c>
      <c r="L4165" s="18">
        <f t="shared" si="1349"/>
        <v>40</v>
      </c>
      <c r="M4165" s="18">
        <f t="shared" si="1350"/>
        <v>55</v>
      </c>
      <c r="N4165" s="18" t="e">
        <f t="shared" si="1351"/>
        <v>#DIV/0!</v>
      </c>
      <c r="O4165" s="18" t="e">
        <f t="shared" si="1352"/>
        <v>#DIV/0!</v>
      </c>
      <c r="P4165" s="4">
        <f t="shared" si="1353"/>
        <v>200711</v>
      </c>
      <c r="Q4165" s="23">
        <f t="shared" si="1354"/>
        <v>1.18695652173913</v>
      </c>
      <c r="R4165" s="23">
        <f t="shared" si="1355"/>
        <v>-2.2090909090909077</v>
      </c>
      <c r="S4165" s="22">
        <f t="shared" si="1356"/>
        <v>-1.0221343873517776</v>
      </c>
      <c r="T4165" s="5">
        <f t="shared" si="1357"/>
        <v>0.84249084249084283</v>
      </c>
      <c r="W4165" s="5">
        <f t="shared" si="1358"/>
        <v>-1</v>
      </c>
      <c r="X4165" s="4">
        <f t="shared" si="1359"/>
        <v>-1</v>
      </c>
      <c r="AE4165" s="4" t="e">
        <f t="shared" si="1360"/>
        <v>#DIV/0!</v>
      </c>
    </row>
    <row r="4166" spans="1:31" x14ac:dyDescent="0.25">
      <c r="A4166" s="9">
        <v>39404</v>
      </c>
      <c r="B4166" s="1" t="s">
        <v>41</v>
      </c>
      <c r="C4166" s="1" t="s">
        <v>39</v>
      </c>
      <c r="D4166" s="1">
        <v>7</v>
      </c>
      <c r="E4166" s="1">
        <v>31</v>
      </c>
      <c r="F4166">
        <f t="shared" si="1347"/>
        <v>0</v>
      </c>
      <c r="G4166">
        <f t="shared" si="1348"/>
        <v>1</v>
      </c>
      <c r="H4166" s="4">
        <v>2.6</v>
      </c>
      <c r="I4166" s="4">
        <v>1.55555555555556</v>
      </c>
      <c r="L4166" s="18">
        <f t="shared" si="1349"/>
        <v>30</v>
      </c>
      <c r="M4166" s="18">
        <f t="shared" si="1350"/>
        <v>60</v>
      </c>
      <c r="N4166" s="18" t="e">
        <f t="shared" si="1351"/>
        <v>#DIV/0!</v>
      </c>
      <c r="O4166" s="18" t="e">
        <f t="shared" si="1352"/>
        <v>#DIV/0!</v>
      </c>
      <c r="P4166" s="4">
        <f t="shared" si="1353"/>
        <v>200711</v>
      </c>
      <c r="Q4166" s="23">
        <f t="shared" si="1354"/>
        <v>1.6714285714285666</v>
      </c>
      <c r="R4166" s="23">
        <f t="shared" si="1355"/>
        <v>-2.4249999999999856</v>
      </c>
      <c r="S4166" s="22">
        <f t="shared" si="1356"/>
        <v>-0.75357142857141901</v>
      </c>
      <c r="T4166" s="5">
        <f t="shared" si="1357"/>
        <v>0.59829059829059994</v>
      </c>
      <c r="W4166" s="5">
        <f t="shared" si="1358"/>
        <v>-1</v>
      </c>
      <c r="X4166" s="4">
        <f t="shared" si="1359"/>
        <v>-1</v>
      </c>
      <c r="AE4166" s="4" t="e">
        <f t="shared" si="1360"/>
        <v>#DIV/0!</v>
      </c>
    </row>
    <row r="4167" spans="1:31" x14ac:dyDescent="0.25">
      <c r="A4167" s="9">
        <v>39398</v>
      </c>
      <c r="B4167" s="1" t="s">
        <v>61</v>
      </c>
      <c r="C4167" s="1" t="s">
        <v>38</v>
      </c>
      <c r="D4167" s="1">
        <v>24</v>
      </c>
      <c r="E4167" s="1">
        <v>0</v>
      </c>
      <c r="F4167">
        <f t="shared" si="1347"/>
        <v>1</v>
      </c>
      <c r="G4167">
        <f t="shared" si="1348"/>
        <v>0</v>
      </c>
      <c r="H4167" s="4">
        <v>1.2380952380952399</v>
      </c>
      <c r="I4167" s="4">
        <v>4.2</v>
      </c>
      <c r="L4167" s="18">
        <f t="shared" si="1349"/>
        <v>80</v>
      </c>
      <c r="M4167" s="18">
        <f t="shared" si="1350"/>
        <v>20</v>
      </c>
      <c r="N4167" s="18" t="e">
        <f t="shared" si="1351"/>
        <v>#DIV/0!</v>
      </c>
      <c r="O4167" s="18" t="e">
        <f t="shared" si="1352"/>
        <v>#DIV/0!</v>
      </c>
      <c r="P4167" s="4">
        <f t="shared" si="1353"/>
        <v>200711</v>
      </c>
      <c r="Q4167" s="23">
        <f t="shared" si="1354"/>
        <v>1.2380952380952399</v>
      </c>
      <c r="R4167" s="23">
        <f t="shared" si="1355"/>
        <v>-4.5124999999999682</v>
      </c>
      <c r="S4167" s="22">
        <f t="shared" si="1356"/>
        <v>-3.2744047619047283</v>
      </c>
      <c r="T4167" s="5">
        <f t="shared" si="1357"/>
        <v>3.3923076923076874</v>
      </c>
      <c r="W4167" s="5">
        <f t="shared" si="1358"/>
        <v>0.23809523809523991</v>
      </c>
      <c r="X4167" s="4">
        <f t="shared" si="1359"/>
        <v>-1</v>
      </c>
      <c r="AE4167" s="4" t="e">
        <f t="shared" si="1360"/>
        <v>#DIV/0!</v>
      </c>
    </row>
    <row r="4168" spans="1:31" x14ac:dyDescent="0.25">
      <c r="A4168" s="9">
        <v>39397</v>
      </c>
      <c r="B4168" s="1" t="s">
        <v>48</v>
      </c>
      <c r="C4168" s="1" t="s">
        <v>55</v>
      </c>
      <c r="D4168" s="1">
        <v>25</v>
      </c>
      <c r="E4168" s="1">
        <v>33</v>
      </c>
      <c r="F4168">
        <f t="shared" si="1347"/>
        <v>0</v>
      </c>
      <c r="G4168">
        <f t="shared" si="1348"/>
        <v>1</v>
      </c>
      <c r="H4168" s="4">
        <v>1.68965517241379</v>
      </c>
      <c r="I4168" s="4">
        <v>2.25</v>
      </c>
      <c r="L4168" s="18">
        <f t="shared" si="1349"/>
        <v>50</v>
      </c>
      <c r="M4168" s="18">
        <f t="shared" si="1350"/>
        <v>40</v>
      </c>
      <c r="N4168" s="18" t="e">
        <f t="shared" si="1351"/>
        <v>#DIV/0!</v>
      </c>
      <c r="O4168" s="18" t="e">
        <f t="shared" si="1352"/>
        <v>#DIV/0!</v>
      </c>
      <c r="P4168" s="4">
        <f t="shared" si="1353"/>
        <v>200711</v>
      </c>
      <c r="Q4168" s="23">
        <f t="shared" si="1354"/>
        <v>0.75095785440612894</v>
      </c>
      <c r="R4168" s="23">
        <f t="shared" si="1355"/>
        <v>-2.2500000000000062</v>
      </c>
      <c r="S4168" s="22">
        <f t="shared" si="1356"/>
        <v>-1.4990421455938772</v>
      </c>
      <c r="T4168" s="5">
        <f t="shared" si="1357"/>
        <v>1.3316326530612268</v>
      </c>
      <c r="W4168" s="5">
        <f t="shared" si="1358"/>
        <v>-1</v>
      </c>
      <c r="X4168" s="4">
        <f t="shared" si="1359"/>
        <v>-1</v>
      </c>
      <c r="AE4168" s="4" t="e">
        <f t="shared" si="1360"/>
        <v>#DIV/0!</v>
      </c>
    </row>
    <row r="4169" spans="1:31" x14ac:dyDescent="0.25">
      <c r="A4169" s="9">
        <v>39397</v>
      </c>
      <c r="B4169" s="1" t="s">
        <v>50</v>
      </c>
      <c r="C4169" s="1" t="s">
        <v>56</v>
      </c>
      <c r="D4169" s="1">
        <v>13</v>
      </c>
      <c r="E4169" s="1">
        <v>28</v>
      </c>
      <c r="F4169">
        <f t="shared" si="1347"/>
        <v>0</v>
      </c>
      <c r="G4169">
        <f t="shared" si="1348"/>
        <v>1</v>
      </c>
      <c r="H4169" s="4">
        <v>1.44444444444444</v>
      </c>
      <c r="I4169" s="4">
        <v>2.9</v>
      </c>
      <c r="L4169" s="18">
        <f t="shared" si="1349"/>
        <v>60</v>
      </c>
      <c r="M4169" s="18">
        <f t="shared" si="1350"/>
        <v>30</v>
      </c>
      <c r="N4169" s="18" t="e">
        <f t="shared" si="1351"/>
        <v>#DIV/0!</v>
      </c>
      <c r="O4169" s="18" t="e">
        <f t="shared" si="1352"/>
        <v>#DIV/0!</v>
      </c>
      <c r="P4169" s="4">
        <f t="shared" si="1353"/>
        <v>200711</v>
      </c>
      <c r="Q4169" s="23">
        <f t="shared" si="1354"/>
        <v>0.49808429118773795</v>
      </c>
      <c r="R4169" s="23">
        <f t="shared" si="1355"/>
        <v>-2.7763157894737067</v>
      </c>
      <c r="S4169" s="22">
        <f t="shared" si="1356"/>
        <v>-2.2782314982859688</v>
      </c>
      <c r="T4169" s="5">
        <f t="shared" si="1357"/>
        <v>2.0076923076923139</v>
      </c>
      <c r="W4169" s="5">
        <f t="shared" si="1358"/>
        <v>-1</v>
      </c>
      <c r="X4169" s="4">
        <f t="shared" si="1359"/>
        <v>-1</v>
      </c>
      <c r="AE4169" s="4" t="e">
        <f t="shared" si="1360"/>
        <v>#DIV/0!</v>
      </c>
    </row>
    <row r="4170" spans="1:31" x14ac:dyDescent="0.25">
      <c r="A4170" s="9">
        <v>39397</v>
      </c>
      <c r="B4170" s="1" t="s">
        <v>64</v>
      </c>
      <c r="C4170" s="1" t="s">
        <v>36</v>
      </c>
      <c r="D4170" s="1">
        <v>23</v>
      </c>
      <c r="E4170" s="1">
        <v>21</v>
      </c>
      <c r="F4170">
        <f t="shared" si="1347"/>
        <v>1</v>
      </c>
      <c r="G4170">
        <f t="shared" si="1348"/>
        <v>0</v>
      </c>
      <c r="H4170" s="4">
        <v>2.7</v>
      </c>
      <c r="I4170" s="4">
        <v>1.5128205128205101</v>
      </c>
      <c r="L4170" s="18">
        <f t="shared" si="1349"/>
        <v>30</v>
      </c>
      <c r="M4170" s="18">
        <f t="shared" si="1350"/>
        <v>65</v>
      </c>
      <c r="N4170" s="18" t="e">
        <f t="shared" si="1351"/>
        <v>#DIV/0!</v>
      </c>
      <c r="O4170" s="18" t="e">
        <f t="shared" si="1352"/>
        <v>#DIV/0!</v>
      </c>
      <c r="P4170" s="4">
        <f t="shared" si="1353"/>
        <v>200711</v>
      </c>
      <c r="Q4170" s="23">
        <f t="shared" si="1354"/>
        <v>2.7</v>
      </c>
      <c r="R4170" s="23">
        <f t="shared" si="1355"/>
        <v>-2.5382352941176576</v>
      </c>
      <c r="S4170" s="22">
        <f t="shared" si="1356"/>
        <v>0.1617647058823426</v>
      </c>
      <c r="T4170" s="5">
        <f t="shared" si="1357"/>
        <v>0.56030389363722588</v>
      </c>
      <c r="W4170" s="5">
        <f t="shared" si="1358"/>
        <v>1.7000000000000002</v>
      </c>
      <c r="X4170" s="4">
        <f t="shared" si="1359"/>
        <v>-1</v>
      </c>
      <c r="AE4170" s="4" t="e">
        <f t="shared" si="1360"/>
        <v>#DIV/0!</v>
      </c>
    </row>
    <row r="4171" spans="1:31" x14ac:dyDescent="0.25">
      <c r="A4171" s="9">
        <v>39397</v>
      </c>
      <c r="B4171" s="1" t="s">
        <v>57</v>
      </c>
      <c r="C4171" s="1" t="s">
        <v>58</v>
      </c>
      <c r="D4171" s="1">
        <v>31</v>
      </c>
      <c r="E4171" s="1">
        <v>28</v>
      </c>
      <c r="F4171">
        <f t="shared" si="1347"/>
        <v>1</v>
      </c>
      <c r="G4171">
        <f t="shared" si="1348"/>
        <v>0</v>
      </c>
      <c r="H4171" s="4">
        <v>1.1818181818181799</v>
      </c>
      <c r="I4171" s="4">
        <v>5</v>
      </c>
      <c r="L4171" s="18">
        <f t="shared" si="1349"/>
        <v>80</v>
      </c>
      <c r="M4171" s="18">
        <f t="shared" si="1350"/>
        <v>20</v>
      </c>
      <c r="N4171" s="18" t="e">
        <f t="shared" si="1351"/>
        <v>#DIV/0!</v>
      </c>
      <c r="O4171" s="18" t="e">
        <f t="shared" si="1352"/>
        <v>#DIV/0!</v>
      </c>
      <c r="P4171" s="4">
        <f t="shared" si="1353"/>
        <v>200711</v>
      </c>
      <c r="Q4171" s="23">
        <f t="shared" si="1354"/>
        <v>1.1818181818181799</v>
      </c>
      <c r="R4171" s="23">
        <f t="shared" si="1355"/>
        <v>-5.7500000000000586</v>
      </c>
      <c r="S4171" s="22">
        <f t="shared" si="1356"/>
        <v>-4.5681818181818787</v>
      </c>
      <c r="T4171" s="5">
        <f t="shared" si="1357"/>
        <v>4.2307692307692379</v>
      </c>
      <c r="W4171" s="5">
        <f t="shared" si="1358"/>
        <v>0.18181818181817988</v>
      </c>
      <c r="X4171" s="4">
        <f t="shared" si="1359"/>
        <v>-1</v>
      </c>
      <c r="AE4171" s="4" t="e">
        <f t="shared" si="1360"/>
        <v>#DIV/0!</v>
      </c>
    </row>
    <row r="4172" spans="1:31" x14ac:dyDescent="0.25">
      <c r="A4172" s="9">
        <v>39397</v>
      </c>
      <c r="B4172" s="1" t="s">
        <v>54</v>
      </c>
      <c r="C4172" s="1" t="s">
        <v>45</v>
      </c>
      <c r="D4172" s="1">
        <v>6</v>
      </c>
      <c r="E4172" s="1">
        <v>17</v>
      </c>
      <c r="F4172">
        <f t="shared" si="1347"/>
        <v>0</v>
      </c>
      <c r="G4172">
        <f t="shared" si="1348"/>
        <v>1</v>
      </c>
      <c r="H4172" s="4">
        <v>2.7</v>
      </c>
      <c r="I4172" s="4">
        <v>1.5128205128205101</v>
      </c>
      <c r="L4172" s="18">
        <f t="shared" si="1349"/>
        <v>30</v>
      </c>
      <c r="M4172" s="18">
        <f t="shared" si="1350"/>
        <v>65</v>
      </c>
      <c r="N4172" s="18" t="e">
        <f t="shared" si="1351"/>
        <v>#DIV/0!</v>
      </c>
      <c r="O4172" s="18" t="e">
        <f t="shared" si="1352"/>
        <v>#DIV/0!</v>
      </c>
      <c r="P4172" s="4">
        <f t="shared" si="1353"/>
        <v>200711</v>
      </c>
      <c r="Q4172" s="23">
        <f t="shared" si="1354"/>
        <v>1.7847457627118677</v>
      </c>
      <c r="R4172" s="23">
        <f t="shared" si="1355"/>
        <v>-2.5382352941176576</v>
      </c>
      <c r="S4172" s="22">
        <f t="shared" si="1356"/>
        <v>-0.75348953140578989</v>
      </c>
      <c r="T4172" s="5">
        <f t="shared" si="1357"/>
        <v>0.56030389363722588</v>
      </c>
      <c r="W4172" s="5">
        <f t="shared" si="1358"/>
        <v>-1</v>
      </c>
      <c r="X4172" s="4">
        <f t="shared" si="1359"/>
        <v>-1</v>
      </c>
      <c r="AE4172" s="4" t="e">
        <f t="shared" si="1360"/>
        <v>#DIV/0!</v>
      </c>
    </row>
    <row r="4173" spans="1:31" x14ac:dyDescent="0.25">
      <c r="A4173" s="9">
        <v>39397</v>
      </c>
      <c r="B4173" s="1" t="s">
        <v>34</v>
      </c>
      <c r="C4173" s="1" t="s">
        <v>37</v>
      </c>
      <c r="D4173" s="1">
        <v>20</v>
      </c>
      <c r="E4173" s="1">
        <v>31</v>
      </c>
      <c r="F4173">
        <f t="shared" si="1347"/>
        <v>0</v>
      </c>
      <c r="G4173">
        <f t="shared" si="1348"/>
        <v>1</v>
      </c>
      <c r="H4173" s="4">
        <v>2.2000000000000002</v>
      </c>
      <c r="I4173" s="4">
        <v>1.71428571428571</v>
      </c>
      <c r="L4173" s="18">
        <f t="shared" si="1349"/>
        <v>40</v>
      </c>
      <c r="M4173" s="18">
        <f t="shared" si="1350"/>
        <v>55</v>
      </c>
      <c r="N4173" s="18" t="e">
        <f t="shared" si="1351"/>
        <v>#DIV/0!</v>
      </c>
      <c r="O4173" s="18" t="e">
        <f t="shared" si="1352"/>
        <v>#DIV/0!</v>
      </c>
      <c r="P4173" s="4">
        <f t="shared" si="1353"/>
        <v>200711</v>
      </c>
      <c r="Q4173" s="23">
        <f t="shared" si="1354"/>
        <v>1.2833333333333368</v>
      </c>
      <c r="R4173" s="23">
        <f t="shared" si="1355"/>
        <v>-2.2333333333333414</v>
      </c>
      <c r="S4173" s="22">
        <f t="shared" si="1356"/>
        <v>-0.95000000000000462</v>
      </c>
      <c r="T4173" s="5">
        <f t="shared" si="1357"/>
        <v>0.77922077922077715</v>
      </c>
      <c r="W4173" s="5">
        <f t="shared" si="1358"/>
        <v>-1</v>
      </c>
      <c r="X4173" s="4">
        <f t="shared" si="1359"/>
        <v>-1</v>
      </c>
      <c r="AE4173" s="4" t="e">
        <f t="shared" si="1360"/>
        <v>#DIV/0!</v>
      </c>
    </row>
    <row r="4174" spans="1:31" x14ac:dyDescent="0.25">
      <c r="A4174" s="9">
        <v>39397</v>
      </c>
      <c r="B4174" s="1" t="s">
        <v>42</v>
      </c>
      <c r="C4174" s="1" t="s">
        <v>59</v>
      </c>
      <c r="D4174" s="1">
        <v>29</v>
      </c>
      <c r="E4174" s="1">
        <v>37</v>
      </c>
      <c r="F4174">
        <f t="shared" si="1347"/>
        <v>0</v>
      </c>
      <c r="G4174">
        <f t="shared" si="1348"/>
        <v>1</v>
      </c>
      <c r="H4174" s="4">
        <v>1.1666666666666701</v>
      </c>
      <c r="I4174" s="4">
        <v>5.25</v>
      </c>
      <c r="L4174" s="18">
        <f t="shared" si="1349"/>
        <v>80</v>
      </c>
      <c r="M4174" s="18">
        <f t="shared" si="1350"/>
        <v>15</v>
      </c>
      <c r="N4174" s="18" t="e">
        <f t="shared" si="1351"/>
        <v>#DIV/0!</v>
      </c>
      <c r="O4174" s="18" t="e">
        <f t="shared" si="1352"/>
        <v>#DIV/0!</v>
      </c>
      <c r="P4174" s="4">
        <f t="shared" si="1353"/>
        <v>200711</v>
      </c>
      <c r="Q4174" s="23">
        <f t="shared" si="1354"/>
        <v>0.22222222222222288</v>
      </c>
      <c r="R4174" s="23">
        <f t="shared" si="1355"/>
        <v>-6.2352941176469363</v>
      </c>
      <c r="S4174" s="22">
        <f t="shared" si="1356"/>
        <v>-6.0130718954247131</v>
      </c>
      <c r="T4174" s="5">
        <f t="shared" si="1357"/>
        <v>4.4999999999999867</v>
      </c>
      <c r="W4174" s="5">
        <f t="shared" si="1358"/>
        <v>-1</v>
      </c>
      <c r="X4174" s="4">
        <f t="shared" si="1359"/>
        <v>-1</v>
      </c>
      <c r="AE4174" s="4" t="e">
        <f t="shared" si="1360"/>
        <v>#DIV/0!</v>
      </c>
    </row>
    <row r="4175" spans="1:31" x14ac:dyDescent="0.25">
      <c r="A4175" s="9">
        <v>39397</v>
      </c>
      <c r="B4175" s="1" t="s">
        <v>51</v>
      </c>
      <c r="C4175" s="1" t="s">
        <v>46</v>
      </c>
      <c r="D4175" s="1">
        <v>10</v>
      </c>
      <c r="E4175" s="1">
        <v>13</v>
      </c>
      <c r="F4175">
        <f t="shared" si="1347"/>
        <v>0</v>
      </c>
      <c r="G4175">
        <f t="shared" si="1348"/>
        <v>1</v>
      </c>
      <c r="H4175" s="4">
        <v>2.2999999999999998</v>
      </c>
      <c r="I4175" s="4">
        <v>1.6666666666666701</v>
      </c>
      <c r="L4175" s="18">
        <f t="shared" si="1349"/>
        <v>40</v>
      </c>
      <c r="M4175" s="18">
        <f t="shared" si="1350"/>
        <v>60</v>
      </c>
      <c r="N4175" s="18" t="e">
        <f t="shared" si="1351"/>
        <v>#DIV/0!</v>
      </c>
      <c r="O4175" s="18" t="e">
        <f t="shared" si="1352"/>
        <v>#DIV/0!</v>
      </c>
      <c r="P4175" s="4">
        <f t="shared" si="1353"/>
        <v>200711</v>
      </c>
      <c r="Q4175" s="23">
        <f t="shared" si="1354"/>
        <v>1.379999999999997</v>
      </c>
      <c r="R4175" s="23">
        <f t="shared" si="1355"/>
        <v>-2.2692307692307621</v>
      </c>
      <c r="S4175" s="22">
        <f t="shared" si="1356"/>
        <v>-0.88923076923076505</v>
      </c>
      <c r="T4175" s="5">
        <f t="shared" si="1357"/>
        <v>0.72463768115942184</v>
      </c>
      <c r="W4175" s="5">
        <f t="shared" si="1358"/>
        <v>-1</v>
      </c>
      <c r="X4175" s="4">
        <f t="shared" si="1359"/>
        <v>-1</v>
      </c>
      <c r="AE4175" s="4" t="e">
        <f t="shared" si="1360"/>
        <v>#DIV/0!</v>
      </c>
    </row>
    <row r="4176" spans="1:31" x14ac:dyDescent="0.25">
      <c r="A4176" s="9">
        <v>39397</v>
      </c>
      <c r="B4176" s="1" t="s">
        <v>49</v>
      </c>
      <c r="C4176" s="1" t="s">
        <v>35</v>
      </c>
      <c r="D4176" s="1">
        <v>11</v>
      </c>
      <c r="E4176" s="1">
        <v>27</v>
      </c>
      <c r="F4176">
        <f t="shared" si="1347"/>
        <v>0</v>
      </c>
      <c r="G4176">
        <f t="shared" si="1348"/>
        <v>1</v>
      </c>
      <c r="H4176" s="4">
        <v>1.60606060606061</v>
      </c>
      <c r="I4176" s="4">
        <v>2.4500000000000002</v>
      </c>
      <c r="L4176" s="18">
        <f t="shared" si="1349"/>
        <v>60</v>
      </c>
      <c r="M4176" s="18">
        <f t="shared" si="1350"/>
        <v>40</v>
      </c>
      <c r="N4176" s="18" t="e">
        <f t="shared" si="1351"/>
        <v>#DIV/0!</v>
      </c>
      <c r="O4176" s="18" t="e">
        <f t="shared" si="1352"/>
        <v>#DIV/0!</v>
      </c>
      <c r="P4176" s="4">
        <f t="shared" si="1353"/>
        <v>200711</v>
      </c>
      <c r="Q4176" s="23">
        <f t="shared" si="1354"/>
        <v>0.65553494124922851</v>
      </c>
      <c r="R4176" s="23">
        <f t="shared" si="1355"/>
        <v>-2.3396551724137824</v>
      </c>
      <c r="S4176" s="22">
        <f t="shared" si="1356"/>
        <v>-1.6841202311645538</v>
      </c>
      <c r="T4176" s="5">
        <f t="shared" si="1357"/>
        <v>1.5254716981132039</v>
      </c>
      <c r="W4176" s="5">
        <f t="shared" si="1358"/>
        <v>-1</v>
      </c>
      <c r="X4176" s="4">
        <f t="shared" si="1359"/>
        <v>-1</v>
      </c>
      <c r="AE4176" s="4" t="e">
        <f t="shared" si="1360"/>
        <v>#DIV/0!</v>
      </c>
    </row>
    <row r="4177" spans="1:31" x14ac:dyDescent="0.25">
      <c r="A4177" s="9">
        <v>39397</v>
      </c>
      <c r="B4177" s="1" t="s">
        <v>62</v>
      </c>
      <c r="C4177" s="1" t="s">
        <v>60</v>
      </c>
      <c r="D4177" s="1">
        <v>34</v>
      </c>
      <c r="E4177" s="1">
        <v>0</v>
      </c>
      <c r="F4177">
        <f t="shared" si="1347"/>
        <v>1</v>
      </c>
      <c r="G4177">
        <f t="shared" si="1348"/>
        <v>0</v>
      </c>
      <c r="H4177" s="4">
        <v>1.4</v>
      </c>
      <c r="I4177" s="4">
        <v>3</v>
      </c>
      <c r="L4177" s="18">
        <f t="shared" si="1349"/>
        <v>70</v>
      </c>
      <c r="M4177" s="18">
        <f t="shared" si="1350"/>
        <v>30</v>
      </c>
      <c r="N4177" s="18" t="e">
        <f t="shared" si="1351"/>
        <v>#DIV/0!</v>
      </c>
      <c r="O4177" s="18" t="e">
        <f t="shared" si="1352"/>
        <v>#DIV/0!</v>
      </c>
      <c r="P4177" s="4">
        <f t="shared" si="1353"/>
        <v>200711</v>
      </c>
      <c r="Q4177" s="23">
        <f t="shared" si="1354"/>
        <v>1.4</v>
      </c>
      <c r="R4177" s="23">
        <f t="shared" si="1355"/>
        <v>-3.0000000000000004</v>
      </c>
      <c r="S4177" s="22">
        <f t="shared" si="1356"/>
        <v>-1.6000000000000005</v>
      </c>
      <c r="T4177" s="5">
        <f t="shared" si="1357"/>
        <v>2.1428571428571428</v>
      </c>
      <c r="W4177" s="5">
        <f t="shared" si="1358"/>
        <v>0.39999999999999991</v>
      </c>
      <c r="X4177" s="4">
        <f t="shared" si="1359"/>
        <v>-1</v>
      </c>
      <c r="AE4177" s="4" t="e">
        <f t="shared" si="1360"/>
        <v>#DIV/0!</v>
      </c>
    </row>
    <row r="4178" spans="1:31" x14ac:dyDescent="0.25">
      <c r="A4178" s="9">
        <v>39397</v>
      </c>
      <c r="B4178" s="1" t="s">
        <v>40</v>
      </c>
      <c r="C4178" s="1" t="s">
        <v>41</v>
      </c>
      <c r="D4178" s="1">
        <v>13</v>
      </c>
      <c r="E4178" s="1">
        <v>20</v>
      </c>
      <c r="F4178">
        <f t="shared" si="1347"/>
        <v>0</v>
      </c>
      <c r="G4178">
        <f t="shared" si="1348"/>
        <v>1</v>
      </c>
      <c r="H4178" s="4">
        <v>1.5714285714285698</v>
      </c>
      <c r="I4178" s="4">
        <v>2.5499999999999998</v>
      </c>
      <c r="L4178" s="18">
        <f t="shared" si="1349"/>
        <v>60</v>
      </c>
      <c r="M4178" s="18">
        <f t="shared" si="1350"/>
        <v>35</v>
      </c>
      <c r="N4178" s="18" t="e">
        <f t="shared" si="1351"/>
        <v>#DIV/0!</v>
      </c>
      <c r="O4178" s="18" t="e">
        <f t="shared" si="1352"/>
        <v>#DIV/0!</v>
      </c>
      <c r="P4178" s="4">
        <f t="shared" si="1353"/>
        <v>200711</v>
      </c>
      <c r="Q4178" s="23">
        <f t="shared" si="1354"/>
        <v>0.61624649859943925</v>
      </c>
      <c r="R4178" s="23">
        <f t="shared" si="1355"/>
        <v>-2.3951612903225854</v>
      </c>
      <c r="S4178" s="22">
        <f t="shared" si="1356"/>
        <v>-1.778914791723146</v>
      </c>
      <c r="T4178" s="5">
        <f t="shared" si="1357"/>
        <v>1.6227272727272744</v>
      </c>
      <c r="W4178" s="5">
        <f t="shared" si="1358"/>
        <v>-1</v>
      </c>
      <c r="X4178" s="4">
        <f t="shared" si="1359"/>
        <v>-1</v>
      </c>
      <c r="AE4178" s="4" t="e">
        <f t="shared" si="1360"/>
        <v>#DIV/0!</v>
      </c>
    </row>
    <row r="4179" spans="1:31" x14ac:dyDescent="0.25">
      <c r="A4179" s="9">
        <v>39397</v>
      </c>
      <c r="B4179" s="1" t="s">
        <v>43</v>
      </c>
      <c r="C4179" s="1" t="s">
        <v>44</v>
      </c>
      <c r="D4179" s="1">
        <v>7</v>
      </c>
      <c r="E4179" s="1">
        <v>21</v>
      </c>
      <c r="F4179">
        <f t="shared" si="1347"/>
        <v>0</v>
      </c>
      <c r="G4179">
        <f t="shared" si="1348"/>
        <v>1</v>
      </c>
      <c r="H4179" s="4">
        <v>1.5882352941176499</v>
      </c>
      <c r="I4179" s="4">
        <v>2.5</v>
      </c>
      <c r="L4179" s="18">
        <f t="shared" si="1349"/>
        <v>60</v>
      </c>
      <c r="M4179" s="18">
        <f t="shared" si="1350"/>
        <v>40</v>
      </c>
      <c r="N4179" s="18" t="e">
        <f t="shared" si="1351"/>
        <v>#DIV/0!</v>
      </c>
      <c r="O4179" s="18" t="e">
        <f t="shared" si="1352"/>
        <v>#DIV/0!</v>
      </c>
      <c r="P4179" s="4">
        <f t="shared" si="1353"/>
        <v>200711</v>
      </c>
      <c r="Q4179" s="23">
        <f t="shared" si="1354"/>
        <v>0.6352941176470599</v>
      </c>
      <c r="R4179" s="23">
        <f t="shared" si="1355"/>
        <v>-2.3666666666666587</v>
      </c>
      <c r="S4179" s="22">
        <f t="shared" si="1356"/>
        <v>-1.7313725490195988</v>
      </c>
      <c r="T4179" s="5">
        <f t="shared" si="1357"/>
        <v>1.5740740740740713</v>
      </c>
      <c r="W4179" s="5">
        <f t="shared" si="1358"/>
        <v>-1</v>
      </c>
      <c r="X4179" s="4">
        <f t="shared" si="1359"/>
        <v>-1</v>
      </c>
      <c r="AE4179" s="4" t="e">
        <f t="shared" si="1360"/>
        <v>#DIV/0!</v>
      </c>
    </row>
    <row r="4180" spans="1:31" x14ac:dyDescent="0.25">
      <c r="A4180" s="9">
        <v>39397</v>
      </c>
      <c r="B4180" s="1" t="s">
        <v>63</v>
      </c>
      <c r="C4180" s="1" t="s">
        <v>33</v>
      </c>
      <c r="D4180" s="1">
        <v>31</v>
      </c>
      <c r="E4180" s="1">
        <v>21</v>
      </c>
      <c r="F4180">
        <f t="shared" si="1347"/>
        <v>1</v>
      </c>
      <c r="G4180">
        <f t="shared" si="1348"/>
        <v>0</v>
      </c>
      <c r="H4180" s="4">
        <v>1.71428571428571</v>
      </c>
      <c r="I4180" s="4">
        <v>2.2000000000000002</v>
      </c>
      <c r="L4180" s="18">
        <f t="shared" si="1349"/>
        <v>50</v>
      </c>
      <c r="M4180" s="18">
        <f t="shared" si="1350"/>
        <v>45</v>
      </c>
      <c r="N4180" s="18" t="e">
        <f t="shared" si="1351"/>
        <v>#DIV/0!</v>
      </c>
      <c r="O4180" s="18" t="e">
        <f t="shared" si="1352"/>
        <v>#DIV/0!</v>
      </c>
      <c r="P4180" s="4">
        <f t="shared" si="1353"/>
        <v>200711</v>
      </c>
      <c r="Q4180" s="23">
        <f t="shared" si="1354"/>
        <v>1.71428571428571</v>
      </c>
      <c r="R4180" s="23">
        <f t="shared" si="1355"/>
        <v>-2.2333333333333414</v>
      </c>
      <c r="S4180" s="22">
        <f t="shared" si="1356"/>
        <v>-0.51904761904763141</v>
      </c>
      <c r="T4180" s="5">
        <f t="shared" si="1357"/>
        <v>1.2833333333333368</v>
      </c>
      <c r="W4180" s="5">
        <f t="shared" si="1358"/>
        <v>0.71428571428570997</v>
      </c>
      <c r="X4180" s="4">
        <f t="shared" si="1359"/>
        <v>-1</v>
      </c>
      <c r="AE4180" s="4" t="e">
        <f t="shared" si="1360"/>
        <v>#DIV/0!</v>
      </c>
    </row>
    <row r="4181" spans="1:31" x14ac:dyDescent="0.25">
      <c r="A4181" s="9">
        <v>39391</v>
      </c>
      <c r="B4181" s="1" t="s">
        <v>57</v>
      </c>
      <c r="C4181" s="1" t="s">
        <v>43</v>
      </c>
      <c r="D4181" s="1">
        <v>38</v>
      </c>
      <c r="E4181" s="1">
        <v>7</v>
      </c>
      <c r="F4181">
        <f t="shared" si="1347"/>
        <v>1</v>
      </c>
      <c r="G4181">
        <f t="shared" si="1348"/>
        <v>0</v>
      </c>
      <c r="H4181" s="4">
        <v>1.2325581395348799</v>
      </c>
      <c r="I4181" s="4">
        <v>4.3</v>
      </c>
      <c r="L4181" s="18">
        <f t="shared" si="1349"/>
        <v>80</v>
      </c>
      <c r="M4181" s="18">
        <f t="shared" si="1350"/>
        <v>20</v>
      </c>
      <c r="N4181" s="18" t="e">
        <f t="shared" si="1351"/>
        <v>#DIV/0!</v>
      </c>
      <c r="O4181" s="18" t="e">
        <f t="shared" si="1352"/>
        <v>#DIV/0!</v>
      </c>
      <c r="P4181" s="4">
        <f t="shared" si="1353"/>
        <v>200711</v>
      </c>
      <c r="Q4181" s="23">
        <f t="shared" si="1354"/>
        <v>1.2325581395348799</v>
      </c>
      <c r="R4181" s="23">
        <f t="shared" si="1355"/>
        <v>-4.6030303030303727</v>
      </c>
      <c r="S4181" s="22">
        <f t="shared" si="1356"/>
        <v>-3.3704721634954931</v>
      </c>
      <c r="T4181" s="5">
        <f t="shared" si="1357"/>
        <v>3.4886792452830293</v>
      </c>
      <c r="W4181" s="5">
        <f t="shared" si="1358"/>
        <v>0.23255813953487992</v>
      </c>
      <c r="X4181" s="4">
        <f t="shared" si="1359"/>
        <v>-1</v>
      </c>
      <c r="AE4181" s="4" t="e">
        <f t="shared" si="1360"/>
        <v>#DIV/0!</v>
      </c>
    </row>
    <row r="4182" spans="1:31" x14ac:dyDescent="0.25">
      <c r="A4182" s="9">
        <v>39390</v>
      </c>
      <c r="B4182" s="1" t="s">
        <v>50</v>
      </c>
      <c r="C4182" s="1" t="s">
        <v>40</v>
      </c>
      <c r="D4182" s="1">
        <v>20</v>
      </c>
      <c r="E4182" s="1">
        <v>7</v>
      </c>
      <c r="F4182">
        <f t="shared" si="1347"/>
        <v>1</v>
      </c>
      <c r="G4182">
        <f t="shared" si="1348"/>
        <v>0</v>
      </c>
      <c r="H4182" s="4">
        <v>1.3921568627451</v>
      </c>
      <c r="I4182" s="4">
        <v>3.1</v>
      </c>
      <c r="L4182" s="18">
        <f t="shared" si="1349"/>
        <v>70</v>
      </c>
      <c r="M4182" s="18">
        <f t="shared" si="1350"/>
        <v>30</v>
      </c>
      <c r="N4182" s="18" t="e">
        <f t="shared" si="1351"/>
        <v>#DIV/0!</v>
      </c>
      <c r="O4182" s="18" t="e">
        <f t="shared" si="1352"/>
        <v>#DIV/0!</v>
      </c>
      <c r="P4182" s="4">
        <f t="shared" si="1353"/>
        <v>200711</v>
      </c>
      <c r="Q4182" s="23">
        <f t="shared" si="1354"/>
        <v>1.3921568627451</v>
      </c>
      <c r="R4182" s="23">
        <f t="shared" si="1355"/>
        <v>-3.0261904761904637</v>
      </c>
      <c r="S4182" s="22">
        <f t="shared" si="1356"/>
        <v>-1.6340336134453637</v>
      </c>
      <c r="T4182" s="5">
        <f t="shared" si="1357"/>
        <v>2.2267605633802785</v>
      </c>
      <c r="W4182" s="5">
        <f t="shared" si="1358"/>
        <v>0.39215686274509998</v>
      </c>
      <c r="X4182" s="4">
        <f t="shared" si="1359"/>
        <v>-1</v>
      </c>
      <c r="AE4182" s="4" t="e">
        <f t="shared" si="1360"/>
        <v>#DIV/0!</v>
      </c>
    </row>
    <row r="4183" spans="1:31" x14ac:dyDescent="0.25">
      <c r="A4183" s="9">
        <v>39390</v>
      </c>
      <c r="B4183" s="1" t="s">
        <v>39</v>
      </c>
      <c r="C4183" s="1" t="s">
        <v>63</v>
      </c>
      <c r="D4183" s="1">
        <v>17</v>
      </c>
      <c r="E4183" s="1">
        <v>10</v>
      </c>
      <c r="F4183">
        <f t="shared" si="1347"/>
        <v>1</v>
      </c>
      <c r="G4183">
        <f t="shared" si="1348"/>
        <v>0</v>
      </c>
      <c r="H4183" s="4">
        <v>1.5128205128205101</v>
      </c>
      <c r="I4183" s="4">
        <v>2.7</v>
      </c>
      <c r="L4183" s="18">
        <f t="shared" si="1349"/>
        <v>60</v>
      </c>
      <c r="M4183" s="18">
        <f t="shared" si="1350"/>
        <v>35</v>
      </c>
      <c r="N4183" s="18" t="e">
        <f t="shared" si="1351"/>
        <v>#DIV/0!</v>
      </c>
      <c r="O4183" s="18" t="e">
        <f t="shared" si="1352"/>
        <v>#DIV/0!</v>
      </c>
      <c r="P4183" s="4">
        <f t="shared" si="1353"/>
        <v>200711</v>
      </c>
      <c r="Q4183" s="23">
        <f t="shared" si="1354"/>
        <v>1.5128205128205101</v>
      </c>
      <c r="R4183" s="23">
        <f t="shared" si="1355"/>
        <v>-2.5382352941176576</v>
      </c>
      <c r="S4183" s="22">
        <f t="shared" si="1356"/>
        <v>-1.0254147812971475</v>
      </c>
      <c r="T4183" s="5">
        <f t="shared" si="1357"/>
        <v>1.7847457627118677</v>
      </c>
      <c r="W4183" s="5">
        <f t="shared" si="1358"/>
        <v>0.51282051282051011</v>
      </c>
      <c r="X4183" s="4">
        <f t="shared" si="1359"/>
        <v>-1</v>
      </c>
      <c r="AE4183" s="4" t="e">
        <f t="shared" si="1360"/>
        <v>#DIV/0!</v>
      </c>
    </row>
    <row r="4184" spans="1:31" x14ac:dyDescent="0.25">
      <c r="A4184" s="9">
        <v>39390</v>
      </c>
      <c r="B4184" s="1" t="s">
        <v>55</v>
      </c>
      <c r="C4184" s="1" t="s">
        <v>37</v>
      </c>
      <c r="D4184" s="1">
        <v>17</v>
      </c>
      <c r="E4184" s="1">
        <v>38</v>
      </c>
      <c r="F4184">
        <f t="shared" si="1347"/>
        <v>0</v>
      </c>
      <c r="G4184">
        <f t="shared" si="1348"/>
        <v>1</v>
      </c>
      <c r="H4184" s="4">
        <v>2.65</v>
      </c>
      <c r="I4184" s="4">
        <v>1.5405405405405399</v>
      </c>
      <c r="L4184" s="18">
        <f t="shared" si="1349"/>
        <v>30</v>
      </c>
      <c r="M4184" s="18">
        <f t="shared" si="1350"/>
        <v>60</v>
      </c>
      <c r="N4184" s="18" t="e">
        <f t="shared" si="1351"/>
        <v>#DIV/0!</v>
      </c>
      <c r="O4184" s="18" t="e">
        <f t="shared" si="1352"/>
        <v>#DIV/0!</v>
      </c>
      <c r="P4184" s="4">
        <f t="shared" si="1353"/>
        <v>200711</v>
      </c>
      <c r="Q4184" s="23">
        <f t="shared" si="1354"/>
        <v>1.7201754385964918</v>
      </c>
      <c r="R4184" s="23">
        <f t="shared" si="1355"/>
        <v>-2.4560606060606083</v>
      </c>
      <c r="S4184" s="22">
        <f t="shared" si="1356"/>
        <v>-0.73588516746411647</v>
      </c>
      <c r="T4184" s="5">
        <f t="shared" si="1357"/>
        <v>0.58133605303416602</v>
      </c>
      <c r="W4184" s="5">
        <f t="shared" si="1358"/>
        <v>-1</v>
      </c>
      <c r="X4184" s="4">
        <f t="shared" si="1359"/>
        <v>-1</v>
      </c>
      <c r="AE4184" s="4" t="e">
        <f t="shared" si="1360"/>
        <v>#DIV/0!</v>
      </c>
    </row>
    <row r="4185" spans="1:31" x14ac:dyDescent="0.25">
      <c r="A4185" s="9">
        <v>39390</v>
      </c>
      <c r="B4185" s="1" t="s">
        <v>54</v>
      </c>
      <c r="C4185" s="1" t="s">
        <v>47</v>
      </c>
      <c r="D4185" s="1">
        <v>17</v>
      </c>
      <c r="E4185" s="1">
        <v>24</v>
      </c>
      <c r="F4185">
        <f t="shared" si="1347"/>
        <v>0</v>
      </c>
      <c r="G4185">
        <f t="shared" si="1348"/>
        <v>1</v>
      </c>
      <c r="H4185" s="4">
        <v>1.6666666666666701</v>
      </c>
      <c r="I4185" s="4">
        <v>2.2999999999999998</v>
      </c>
      <c r="L4185" s="18">
        <f t="shared" si="1349"/>
        <v>50</v>
      </c>
      <c r="M4185" s="18">
        <f t="shared" si="1350"/>
        <v>40</v>
      </c>
      <c r="N4185" s="18" t="e">
        <f t="shared" si="1351"/>
        <v>#DIV/0!</v>
      </c>
      <c r="O4185" s="18" t="e">
        <f t="shared" si="1352"/>
        <v>#DIV/0!</v>
      </c>
      <c r="P4185" s="4">
        <f t="shared" si="1353"/>
        <v>200711</v>
      </c>
      <c r="Q4185" s="23">
        <f t="shared" si="1354"/>
        <v>0.72463768115942184</v>
      </c>
      <c r="R4185" s="23">
        <f t="shared" si="1355"/>
        <v>-2.2692307692307621</v>
      </c>
      <c r="S4185" s="22">
        <f t="shared" si="1356"/>
        <v>-1.5445930880713403</v>
      </c>
      <c r="T4185" s="5">
        <f t="shared" si="1357"/>
        <v>1.379999999999997</v>
      </c>
      <c r="W4185" s="5">
        <f t="shared" si="1358"/>
        <v>-1</v>
      </c>
      <c r="X4185" s="4">
        <f t="shared" si="1359"/>
        <v>-1</v>
      </c>
      <c r="AE4185" s="4" t="e">
        <f t="shared" si="1360"/>
        <v>#DIV/0!</v>
      </c>
    </row>
    <row r="4186" spans="1:31" x14ac:dyDescent="0.25">
      <c r="A4186" s="9">
        <v>39390</v>
      </c>
      <c r="B4186" s="1" t="s">
        <v>53</v>
      </c>
      <c r="C4186" s="1" t="s">
        <v>48</v>
      </c>
      <c r="D4186" s="1">
        <v>20</v>
      </c>
      <c r="E4186" s="1">
        <v>23</v>
      </c>
      <c r="F4186">
        <f t="shared" si="1347"/>
        <v>0</v>
      </c>
      <c r="G4186">
        <f t="shared" si="1348"/>
        <v>1</v>
      </c>
      <c r="H4186" s="4">
        <v>2.75</v>
      </c>
      <c r="I4186" s="4">
        <v>1.47619047619048</v>
      </c>
      <c r="L4186" s="18">
        <f t="shared" si="1349"/>
        <v>30</v>
      </c>
      <c r="M4186" s="18">
        <f t="shared" si="1350"/>
        <v>65</v>
      </c>
      <c r="N4186" s="18" t="e">
        <f t="shared" si="1351"/>
        <v>#DIV/0!</v>
      </c>
      <c r="O4186" s="18" t="e">
        <f t="shared" si="1352"/>
        <v>#DIV/0!</v>
      </c>
      <c r="P4186" s="4">
        <f t="shared" si="1353"/>
        <v>200711</v>
      </c>
      <c r="Q4186" s="23">
        <f t="shared" si="1354"/>
        <v>1.8629032258064468</v>
      </c>
      <c r="R4186" s="23">
        <f t="shared" si="1355"/>
        <v>-2.6714285714285539</v>
      </c>
      <c r="S4186" s="22">
        <f t="shared" si="1356"/>
        <v>-0.80852534562210709</v>
      </c>
      <c r="T4186" s="5">
        <f t="shared" si="1357"/>
        <v>0.53679653679653816</v>
      </c>
      <c r="W4186" s="5">
        <f t="shared" si="1358"/>
        <v>-1</v>
      </c>
      <c r="X4186" s="4">
        <f t="shared" si="1359"/>
        <v>-1</v>
      </c>
      <c r="AE4186" s="4" t="e">
        <f t="shared" si="1360"/>
        <v>#DIV/0!</v>
      </c>
    </row>
    <row r="4187" spans="1:31" x14ac:dyDescent="0.25">
      <c r="A4187" s="9">
        <v>39390</v>
      </c>
      <c r="B4187" s="1" t="s">
        <v>42</v>
      </c>
      <c r="C4187" s="1" t="s">
        <v>56</v>
      </c>
      <c r="D4187" s="1">
        <v>41</v>
      </c>
      <c r="E4187" s="1">
        <v>24</v>
      </c>
      <c r="F4187">
        <f t="shared" si="1347"/>
        <v>1</v>
      </c>
      <c r="G4187">
        <f t="shared" si="1348"/>
        <v>0</v>
      </c>
      <c r="H4187" s="4">
        <v>1.5263157894736801</v>
      </c>
      <c r="I4187" s="4">
        <v>2.7</v>
      </c>
      <c r="L4187" s="18">
        <f t="shared" si="1349"/>
        <v>60</v>
      </c>
      <c r="M4187" s="18">
        <f t="shared" si="1350"/>
        <v>35</v>
      </c>
      <c r="N4187" s="18" t="e">
        <f t="shared" si="1351"/>
        <v>#DIV/0!</v>
      </c>
      <c r="O4187" s="18" t="e">
        <f t="shared" si="1352"/>
        <v>#DIV/0!</v>
      </c>
      <c r="P4187" s="4">
        <f t="shared" si="1353"/>
        <v>200711</v>
      </c>
      <c r="Q4187" s="23">
        <f t="shared" si="1354"/>
        <v>1.5263157894736801</v>
      </c>
      <c r="R4187" s="23">
        <f t="shared" si="1355"/>
        <v>-2.4882352941176622</v>
      </c>
      <c r="S4187" s="22">
        <f t="shared" si="1356"/>
        <v>-0.96191950464398213</v>
      </c>
      <c r="T4187" s="5">
        <f t="shared" si="1357"/>
        <v>1.7689655172413843</v>
      </c>
      <c r="W4187" s="5">
        <f t="shared" si="1358"/>
        <v>0.52631578947368007</v>
      </c>
      <c r="X4187" s="4">
        <f t="shared" si="1359"/>
        <v>-1</v>
      </c>
      <c r="AE4187" s="4" t="e">
        <f t="shared" si="1360"/>
        <v>#DIV/0!</v>
      </c>
    </row>
    <row r="4188" spans="1:31" x14ac:dyDescent="0.25">
      <c r="A4188" s="9">
        <v>39390</v>
      </c>
      <c r="B4188" s="1" t="s">
        <v>60</v>
      </c>
      <c r="C4188" s="1" t="s">
        <v>64</v>
      </c>
      <c r="D4188" s="1">
        <v>35</v>
      </c>
      <c r="E4188" s="1">
        <v>17</v>
      </c>
      <c r="F4188">
        <f t="shared" si="1347"/>
        <v>1</v>
      </c>
      <c r="G4188">
        <f t="shared" si="1348"/>
        <v>0</v>
      </c>
      <c r="H4188" s="4">
        <v>3.8</v>
      </c>
      <c r="I4188" s="4">
        <v>1.29411764705882</v>
      </c>
      <c r="L4188" s="18">
        <f t="shared" si="1349"/>
        <v>20</v>
      </c>
      <c r="M4188" s="18">
        <f t="shared" si="1350"/>
        <v>75</v>
      </c>
      <c r="N4188" s="18" t="e">
        <f t="shared" si="1351"/>
        <v>#DIV/0!</v>
      </c>
      <c r="O4188" s="18" t="e">
        <f t="shared" si="1352"/>
        <v>#DIV/0!</v>
      </c>
      <c r="P4188" s="4">
        <f t="shared" si="1353"/>
        <v>200711</v>
      </c>
      <c r="Q4188" s="23">
        <f t="shared" si="1354"/>
        <v>3.8</v>
      </c>
      <c r="R4188" s="23">
        <f t="shared" si="1355"/>
        <v>-3.7571428571428975</v>
      </c>
      <c r="S4188" s="22">
        <f t="shared" si="1356"/>
        <v>4.2857142857102293E-2</v>
      </c>
      <c r="T4188" s="5">
        <f t="shared" si="1357"/>
        <v>0.34055727554179477</v>
      </c>
      <c r="W4188" s="5">
        <f t="shared" si="1358"/>
        <v>2.8</v>
      </c>
      <c r="X4188" s="4">
        <f t="shared" si="1359"/>
        <v>-1</v>
      </c>
      <c r="AE4188" s="4" t="e">
        <f t="shared" si="1360"/>
        <v>#DIV/0!</v>
      </c>
    </row>
    <row r="4189" spans="1:31" x14ac:dyDescent="0.25">
      <c r="A4189" s="9">
        <v>39390</v>
      </c>
      <c r="B4189" s="1" t="s">
        <v>49</v>
      </c>
      <c r="C4189" s="1" t="s">
        <v>62</v>
      </c>
      <c r="D4189" s="1">
        <v>22</v>
      </c>
      <c r="E4189" s="1">
        <v>33</v>
      </c>
      <c r="F4189">
        <f t="shared" si="1347"/>
        <v>0</v>
      </c>
      <c r="G4189">
        <f t="shared" si="1348"/>
        <v>1</v>
      </c>
      <c r="H4189" s="4">
        <v>1.68965517241379</v>
      </c>
      <c r="I4189" s="4">
        <v>2.25</v>
      </c>
      <c r="L4189" s="18">
        <f t="shared" si="1349"/>
        <v>50</v>
      </c>
      <c r="M4189" s="18">
        <f t="shared" si="1350"/>
        <v>40</v>
      </c>
      <c r="N4189" s="18" t="e">
        <f t="shared" si="1351"/>
        <v>#DIV/0!</v>
      </c>
      <c r="O4189" s="18" t="e">
        <f t="shared" si="1352"/>
        <v>#DIV/0!</v>
      </c>
      <c r="P4189" s="4">
        <f t="shared" si="1353"/>
        <v>200711</v>
      </c>
      <c r="Q4189" s="23">
        <f t="shared" si="1354"/>
        <v>0.75095785440612894</v>
      </c>
      <c r="R4189" s="23">
        <f t="shared" si="1355"/>
        <v>-2.2500000000000062</v>
      </c>
      <c r="S4189" s="22">
        <f t="shared" si="1356"/>
        <v>-1.4990421455938772</v>
      </c>
      <c r="T4189" s="5">
        <f t="shared" si="1357"/>
        <v>1.3316326530612268</v>
      </c>
      <c r="W4189" s="5">
        <f t="shared" si="1358"/>
        <v>-1</v>
      </c>
      <c r="X4189" s="4">
        <f t="shared" si="1359"/>
        <v>-1</v>
      </c>
      <c r="AE4189" s="4" t="e">
        <f t="shared" si="1360"/>
        <v>#DIV/0!</v>
      </c>
    </row>
    <row r="4190" spans="1:31" x14ac:dyDescent="0.25">
      <c r="A4190" s="9">
        <v>39390</v>
      </c>
      <c r="B4190" s="1" t="s">
        <v>36</v>
      </c>
      <c r="C4190" s="1" t="s">
        <v>52</v>
      </c>
      <c r="D4190" s="1">
        <v>20</v>
      </c>
      <c r="E4190" s="1">
        <v>24</v>
      </c>
      <c r="F4190">
        <f t="shared" si="1347"/>
        <v>0</v>
      </c>
      <c r="G4190">
        <f t="shared" si="1348"/>
        <v>1</v>
      </c>
      <c r="H4190" s="4">
        <v>2.85</v>
      </c>
      <c r="I4190" s="4">
        <v>1.44444444444444</v>
      </c>
      <c r="L4190" s="18">
        <f t="shared" si="1349"/>
        <v>30</v>
      </c>
      <c r="M4190" s="18">
        <f t="shared" si="1350"/>
        <v>65</v>
      </c>
      <c r="N4190" s="18" t="e">
        <f t="shared" si="1351"/>
        <v>#DIV/0!</v>
      </c>
      <c r="O4190" s="18" t="e">
        <f t="shared" si="1352"/>
        <v>#DIV/0!</v>
      </c>
      <c r="P4190" s="4">
        <f t="shared" si="1353"/>
        <v>200711</v>
      </c>
      <c r="Q4190" s="23">
        <f t="shared" si="1354"/>
        <v>1.9730769230769292</v>
      </c>
      <c r="R4190" s="23">
        <f t="shared" si="1355"/>
        <v>-2.790540540540563</v>
      </c>
      <c r="S4190" s="22">
        <f t="shared" si="1356"/>
        <v>-0.81746361746363383</v>
      </c>
      <c r="T4190" s="5">
        <f t="shared" si="1357"/>
        <v>0.5068226120857684</v>
      </c>
      <c r="W4190" s="5">
        <f t="shared" si="1358"/>
        <v>-1</v>
      </c>
      <c r="X4190" s="4">
        <f t="shared" si="1359"/>
        <v>-1</v>
      </c>
      <c r="AE4190" s="4" t="e">
        <f t="shared" si="1360"/>
        <v>#DIV/0!</v>
      </c>
    </row>
    <row r="4191" spans="1:31" x14ac:dyDescent="0.25">
      <c r="A4191" s="9">
        <v>39390</v>
      </c>
      <c r="B4191" s="1" t="s">
        <v>33</v>
      </c>
      <c r="C4191" s="1" t="s">
        <v>35</v>
      </c>
      <c r="D4191" s="1">
        <v>44</v>
      </c>
      <c r="E4191" s="1">
        <v>7</v>
      </c>
      <c r="F4191">
        <f t="shared" si="1347"/>
        <v>1</v>
      </c>
      <c r="G4191">
        <f t="shared" si="1348"/>
        <v>0</v>
      </c>
      <c r="H4191" s="4">
        <v>1.6666666666666701</v>
      </c>
      <c r="I4191" s="4">
        <v>2.2999999999999998</v>
      </c>
      <c r="L4191" s="18">
        <f t="shared" si="1349"/>
        <v>50</v>
      </c>
      <c r="M4191" s="18">
        <f t="shared" si="1350"/>
        <v>40</v>
      </c>
      <c r="N4191" s="18" t="e">
        <f t="shared" si="1351"/>
        <v>#DIV/0!</v>
      </c>
      <c r="O4191" s="18" t="e">
        <f t="shared" si="1352"/>
        <v>#DIV/0!</v>
      </c>
      <c r="P4191" s="4">
        <f t="shared" si="1353"/>
        <v>200711</v>
      </c>
      <c r="Q4191" s="23">
        <f t="shared" si="1354"/>
        <v>1.6666666666666701</v>
      </c>
      <c r="R4191" s="23">
        <f t="shared" si="1355"/>
        <v>-2.2692307692307621</v>
      </c>
      <c r="S4191" s="22">
        <f t="shared" si="1356"/>
        <v>-0.60256410256409199</v>
      </c>
      <c r="T4191" s="5">
        <f t="shared" si="1357"/>
        <v>1.379999999999997</v>
      </c>
      <c r="W4191" s="5">
        <f t="shared" si="1358"/>
        <v>0.66666666666667007</v>
      </c>
      <c r="X4191" s="4">
        <f t="shared" si="1359"/>
        <v>-1</v>
      </c>
      <c r="AE4191" s="4" t="e">
        <f t="shared" si="1360"/>
        <v>#DIV/0!</v>
      </c>
    </row>
    <row r="4192" spans="1:31" x14ac:dyDescent="0.25">
      <c r="A4192" s="9">
        <v>39390</v>
      </c>
      <c r="B4192" s="1" t="s">
        <v>58</v>
      </c>
      <c r="C4192" s="1" t="s">
        <v>61</v>
      </c>
      <c r="D4192" s="1">
        <v>33</v>
      </c>
      <c r="E4192" s="1">
        <v>30</v>
      </c>
      <c r="F4192">
        <f t="shared" si="1347"/>
        <v>1</v>
      </c>
      <c r="G4192">
        <f t="shared" si="1348"/>
        <v>0</v>
      </c>
      <c r="H4192" s="4">
        <v>1.8695652173913</v>
      </c>
      <c r="I4192" s="4">
        <v>1.9523809523809499</v>
      </c>
      <c r="L4192" s="18">
        <f t="shared" si="1349"/>
        <v>50</v>
      </c>
      <c r="M4192" s="18">
        <f t="shared" si="1350"/>
        <v>50</v>
      </c>
      <c r="N4192" s="18" t="e">
        <f t="shared" si="1351"/>
        <v>#DIV/0!</v>
      </c>
      <c r="O4192" s="18" t="e">
        <f t="shared" si="1352"/>
        <v>#DIV/0!</v>
      </c>
      <c r="P4192" s="4">
        <f t="shared" si="1353"/>
        <v>200711</v>
      </c>
      <c r="Q4192" s="23">
        <f t="shared" si="1354"/>
        <v>1.8695652173913</v>
      </c>
      <c r="R4192" s="23">
        <f t="shared" si="1355"/>
        <v>-2.2000000000000082</v>
      </c>
      <c r="S4192" s="22">
        <f t="shared" si="1356"/>
        <v>-0.33043478260870818</v>
      </c>
      <c r="T4192" s="5">
        <f t="shared" si="1357"/>
        <v>1.044296788482836</v>
      </c>
      <c r="W4192" s="5">
        <f t="shared" si="1358"/>
        <v>0.86956521739129999</v>
      </c>
      <c r="X4192" s="4">
        <f t="shared" si="1359"/>
        <v>-1</v>
      </c>
      <c r="AE4192" s="4" t="e">
        <f t="shared" si="1360"/>
        <v>#DIV/0!</v>
      </c>
    </row>
    <row r="4193" spans="1:31" x14ac:dyDescent="0.25">
      <c r="A4193" s="9">
        <v>39390</v>
      </c>
      <c r="B4193" s="1" t="s">
        <v>46</v>
      </c>
      <c r="C4193" s="1" t="s">
        <v>44</v>
      </c>
      <c r="D4193" s="1">
        <v>33</v>
      </c>
      <c r="E4193" s="1">
        <v>21</v>
      </c>
      <c r="F4193">
        <f t="shared" si="1347"/>
        <v>1</v>
      </c>
      <c r="G4193">
        <f t="shared" si="1348"/>
        <v>0</v>
      </c>
      <c r="H4193" s="4">
        <v>1.8695652173913</v>
      </c>
      <c r="I4193" s="4">
        <v>1.9523809523809499</v>
      </c>
      <c r="L4193" s="18">
        <f t="shared" si="1349"/>
        <v>50</v>
      </c>
      <c r="M4193" s="18">
        <f t="shared" si="1350"/>
        <v>50</v>
      </c>
      <c r="N4193" s="18" t="e">
        <f t="shared" si="1351"/>
        <v>#DIV/0!</v>
      </c>
      <c r="O4193" s="18" t="e">
        <f t="shared" si="1352"/>
        <v>#DIV/0!</v>
      </c>
      <c r="P4193" s="4">
        <f t="shared" si="1353"/>
        <v>200711</v>
      </c>
      <c r="Q4193" s="23">
        <f t="shared" si="1354"/>
        <v>1.8695652173913</v>
      </c>
      <c r="R4193" s="23">
        <f t="shared" si="1355"/>
        <v>-2.2000000000000082</v>
      </c>
      <c r="S4193" s="22">
        <f t="shared" si="1356"/>
        <v>-0.33043478260870818</v>
      </c>
      <c r="T4193" s="5">
        <f t="shared" si="1357"/>
        <v>1.044296788482836</v>
      </c>
      <c r="W4193" s="5">
        <f t="shared" si="1358"/>
        <v>0.86956521739129999</v>
      </c>
      <c r="X4193" s="4">
        <f t="shared" si="1359"/>
        <v>-1</v>
      </c>
      <c r="AE4193" s="4" t="e">
        <f t="shared" si="1360"/>
        <v>#DIV/0!</v>
      </c>
    </row>
    <row r="4194" spans="1:31" x14ac:dyDescent="0.25">
      <c r="A4194" s="9">
        <v>39390</v>
      </c>
      <c r="B4194" s="1" t="s">
        <v>41</v>
      </c>
      <c r="C4194" s="1" t="s">
        <v>38</v>
      </c>
      <c r="D4194" s="1">
        <v>20</v>
      </c>
      <c r="E4194" s="1">
        <v>16</v>
      </c>
      <c r="F4194">
        <f t="shared" si="1347"/>
        <v>1</v>
      </c>
      <c r="G4194">
        <f t="shared" si="1348"/>
        <v>0</v>
      </c>
      <c r="H4194" s="4">
        <v>1.5</v>
      </c>
      <c r="I4194" s="4">
        <v>2.75</v>
      </c>
      <c r="L4194" s="18">
        <f t="shared" si="1349"/>
        <v>60</v>
      </c>
      <c r="M4194" s="18">
        <f t="shared" si="1350"/>
        <v>35</v>
      </c>
      <c r="N4194" s="18" t="e">
        <f t="shared" si="1351"/>
        <v>#DIV/0!</v>
      </c>
      <c r="O4194" s="18" t="e">
        <f t="shared" si="1352"/>
        <v>#DIV/0!</v>
      </c>
      <c r="P4194" s="4">
        <f t="shared" si="1353"/>
        <v>200711</v>
      </c>
      <c r="Q4194" s="23">
        <f t="shared" si="1354"/>
        <v>1.5</v>
      </c>
      <c r="R4194" s="23">
        <f t="shared" si="1355"/>
        <v>-2.5714285714285712</v>
      </c>
      <c r="S4194" s="22">
        <f t="shared" si="1356"/>
        <v>-1.0714285714285712</v>
      </c>
      <c r="T4194" s="5">
        <f t="shared" si="1357"/>
        <v>1.8333333333333333</v>
      </c>
      <c r="W4194" s="5">
        <f t="shared" si="1358"/>
        <v>0.5</v>
      </c>
      <c r="X4194" s="4">
        <f t="shared" si="1359"/>
        <v>-1</v>
      </c>
      <c r="AE4194" s="4" t="e">
        <f t="shared" si="1360"/>
        <v>#DIV/0!</v>
      </c>
    </row>
    <row r="4195" spans="1:31" x14ac:dyDescent="0.25">
      <c r="A4195" s="9">
        <v>39384</v>
      </c>
      <c r="B4195" s="1" t="s">
        <v>35</v>
      </c>
      <c r="C4195" s="1" t="s">
        <v>62</v>
      </c>
      <c r="D4195" s="1">
        <v>13</v>
      </c>
      <c r="E4195" s="1">
        <v>19</v>
      </c>
      <c r="F4195">
        <f t="shared" si="1347"/>
        <v>0</v>
      </c>
      <c r="G4195">
        <f t="shared" si="1348"/>
        <v>1</v>
      </c>
      <c r="H4195" s="4">
        <v>1.6666666666666701</v>
      </c>
      <c r="I4195" s="4">
        <v>2.2999999999999998</v>
      </c>
      <c r="L4195" s="18">
        <f t="shared" si="1349"/>
        <v>50</v>
      </c>
      <c r="M4195" s="18">
        <f t="shared" si="1350"/>
        <v>40</v>
      </c>
      <c r="N4195" s="18" t="e">
        <f t="shared" si="1351"/>
        <v>#DIV/0!</v>
      </c>
      <c r="O4195" s="18" t="e">
        <f t="shared" si="1352"/>
        <v>#DIV/0!</v>
      </c>
      <c r="P4195" s="4">
        <f t="shared" si="1353"/>
        <v>200710</v>
      </c>
      <c r="Q4195" s="23">
        <f t="shared" si="1354"/>
        <v>0.72463768115942184</v>
      </c>
      <c r="R4195" s="23">
        <f t="shared" si="1355"/>
        <v>-2.2692307692307621</v>
      </c>
      <c r="S4195" s="22">
        <f t="shared" si="1356"/>
        <v>-1.5445930880713403</v>
      </c>
      <c r="T4195" s="5">
        <f t="shared" si="1357"/>
        <v>1.379999999999997</v>
      </c>
      <c r="W4195" s="5">
        <f t="shared" si="1358"/>
        <v>-1</v>
      </c>
      <c r="X4195" s="4">
        <f t="shared" si="1359"/>
        <v>-1</v>
      </c>
      <c r="AE4195" s="4" t="e">
        <f t="shared" si="1360"/>
        <v>#DIV/0!</v>
      </c>
    </row>
    <row r="4196" spans="1:31" x14ac:dyDescent="0.25">
      <c r="A4196" s="9">
        <v>39383</v>
      </c>
      <c r="B4196" s="1" t="s">
        <v>50</v>
      </c>
      <c r="C4196" s="1" t="s">
        <v>54</v>
      </c>
      <c r="D4196" s="1">
        <v>13</v>
      </c>
      <c r="E4196" s="1">
        <v>9</v>
      </c>
      <c r="F4196">
        <f t="shared" si="1347"/>
        <v>1</v>
      </c>
      <c r="G4196">
        <f t="shared" si="1348"/>
        <v>0</v>
      </c>
      <c r="H4196" s="4">
        <v>1.28571428571429</v>
      </c>
      <c r="I4196" s="4">
        <v>3.8</v>
      </c>
      <c r="L4196" s="18">
        <f t="shared" si="1349"/>
        <v>70</v>
      </c>
      <c r="M4196" s="18">
        <f t="shared" si="1350"/>
        <v>25</v>
      </c>
      <c r="N4196" s="18" t="e">
        <f t="shared" si="1351"/>
        <v>#DIV/0!</v>
      </c>
      <c r="O4196" s="18" t="e">
        <f t="shared" si="1352"/>
        <v>#DIV/0!</v>
      </c>
      <c r="P4196" s="4">
        <f t="shared" si="1353"/>
        <v>200710</v>
      </c>
      <c r="Q4196" s="23">
        <f t="shared" si="1354"/>
        <v>1.28571428571429</v>
      </c>
      <c r="R4196" s="23">
        <f t="shared" si="1355"/>
        <v>-3.8571428571428044</v>
      </c>
      <c r="S4196" s="22">
        <f t="shared" si="1356"/>
        <v>-2.5714285714285143</v>
      </c>
      <c r="T4196" s="5">
        <f t="shared" si="1357"/>
        <v>2.9555555555555455</v>
      </c>
      <c r="W4196" s="5">
        <f t="shared" si="1358"/>
        <v>0.28571428571429003</v>
      </c>
      <c r="X4196" s="4">
        <f t="shared" si="1359"/>
        <v>-1</v>
      </c>
      <c r="AE4196" s="4" t="e">
        <f t="shared" si="1360"/>
        <v>#DIV/0!</v>
      </c>
    </row>
    <row r="4197" spans="1:31" x14ac:dyDescent="0.25">
      <c r="A4197" s="9">
        <v>39383</v>
      </c>
      <c r="B4197" s="1" t="s">
        <v>39</v>
      </c>
      <c r="C4197" s="1" t="s">
        <v>56</v>
      </c>
      <c r="D4197" s="1">
        <v>23</v>
      </c>
      <c r="E4197" s="1">
        <v>24</v>
      </c>
      <c r="F4197">
        <f t="shared" si="1347"/>
        <v>0</v>
      </c>
      <c r="G4197">
        <f t="shared" si="1348"/>
        <v>1</v>
      </c>
      <c r="H4197" s="4">
        <v>1.5</v>
      </c>
      <c r="I4197" s="4">
        <v>2.75</v>
      </c>
      <c r="L4197" s="18">
        <f t="shared" si="1349"/>
        <v>60</v>
      </c>
      <c r="M4197" s="18">
        <f t="shared" si="1350"/>
        <v>35</v>
      </c>
      <c r="N4197" s="18" t="e">
        <f t="shared" si="1351"/>
        <v>#DIV/0!</v>
      </c>
      <c r="O4197" s="18" t="e">
        <f t="shared" si="1352"/>
        <v>#DIV/0!</v>
      </c>
      <c r="P4197" s="4">
        <f t="shared" si="1353"/>
        <v>200710</v>
      </c>
      <c r="Q4197" s="23">
        <f t="shared" si="1354"/>
        <v>0.54545454545454541</v>
      </c>
      <c r="R4197" s="23">
        <f t="shared" si="1355"/>
        <v>-2.5714285714285712</v>
      </c>
      <c r="S4197" s="22">
        <f t="shared" si="1356"/>
        <v>-2.0259740259740258</v>
      </c>
      <c r="T4197" s="5">
        <f t="shared" si="1357"/>
        <v>1.8333333333333333</v>
      </c>
      <c r="W4197" s="5">
        <f t="shared" si="1358"/>
        <v>-1</v>
      </c>
      <c r="X4197" s="4">
        <f t="shared" si="1359"/>
        <v>-1</v>
      </c>
      <c r="AE4197" s="4" t="e">
        <f t="shared" si="1360"/>
        <v>#DIV/0!</v>
      </c>
    </row>
    <row r="4198" spans="1:31" x14ac:dyDescent="0.25">
      <c r="A4198" s="9">
        <v>39383</v>
      </c>
      <c r="B4198" s="1" t="s">
        <v>59</v>
      </c>
      <c r="C4198" s="1" t="s">
        <v>58</v>
      </c>
      <c r="D4198" s="1">
        <v>20</v>
      </c>
      <c r="E4198" s="1">
        <v>27</v>
      </c>
      <c r="F4198">
        <f t="shared" si="1347"/>
        <v>0</v>
      </c>
      <c r="G4198">
        <f t="shared" si="1348"/>
        <v>1</v>
      </c>
      <c r="H4198" s="4">
        <v>2.2999999999999998</v>
      </c>
      <c r="I4198" s="4">
        <v>1.6666666666666701</v>
      </c>
      <c r="L4198" s="18">
        <f t="shared" si="1349"/>
        <v>40</v>
      </c>
      <c r="M4198" s="18">
        <f t="shared" si="1350"/>
        <v>60</v>
      </c>
      <c r="N4198" s="18" t="e">
        <f t="shared" si="1351"/>
        <v>#DIV/0!</v>
      </c>
      <c r="O4198" s="18" t="e">
        <f t="shared" si="1352"/>
        <v>#DIV/0!</v>
      </c>
      <c r="P4198" s="4">
        <f t="shared" si="1353"/>
        <v>200710</v>
      </c>
      <c r="Q4198" s="23">
        <f t="shared" si="1354"/>
        <v>1.379999999999997</v>
      </c>
      <c r="R4198" s="23">
        <f t="shared" si="1355"/>
        <v>-2.2692307692307621</v>
      </c>
      <c r="S4198" s="22">
        <f t="shared" si="1356"/>
        <v>-0.88923076923076505</v>
      </c>
      <c r="T4198" s="5">
        <f t="shared" si="1357"/>
        <v>0.72463768115942184</v>
      </c>
      <c r="W4198" s="5">
        <f t="shared" si="1358"/>
        <v>-1</v>
      </c>
      <c r="X4198" s="4">
        <f t="shared" si="1359"/>
        <v>-1</v>
      </c>
      <c r="AE4198" s="4" t="e">
        <f t="shared" si="1360"/>
        <v>#DIV/0!</v>
      </c>
    </row>
    <row r="4199" spans="1:31" x14ac:dyDescent="0.25">
      <c r="A4199" s="9">
        <v>39383</v>
      </c>
      <c r="B4199" s="1" t="s">
        <v>38</v>
      </c>
      <c r="C4199" s="1" t="s">
        <v>42</v>
      </c>
      <c r="D4199" s="1">
        <v>10</v>
      </c>
      <c r="E4199" s="1">
        <v>31</v>
      </c>
      <c r="F4199">
        <f t="shared" si="1347"/>
        <v>0</v>
      </c>
      <c r="G4199">
        <f t="shared" si="1348"/>
        <v>1</v>
      </c>
      <c r="H4199" s="4">
        <v>2.2000000000000002</v>
      </c>
      <c r="I4199" s="4">
        <v>1.71428571428571</v>
      </c>
      <c r="L4199" s="18">
        <f t="shared" si="1349"/>
        <v>40</v>
      </c>
      <c r="M4199" s="18">
        <f t="shared" si="1350"/>
        <v>55</v>
      </c>
      <c r="N4199" s="18" t="e">
        <f t="shared" si="1351"/>
        <v>#DIV/0!</v>
      </c>
      <c r="O4199" s="18" t="e">
        <f t="shared" si="1352"/>
        <v>#DIV/0!</v>
      </c>
      <c r="P4199" s="4">
        <f t="shared" si="1353"/>
        <v>200710</v>
      </c>
      <c r="Q4199" s="23">
        <f t="shared" si="1354"/>
        <v>1.2833333333333368</v>
      </c>
      <c r="R4199" s="23">
        <f t="shared" si="1355"/>
        <v>-2.2333333333333414</v>
      </c>
      <c r="S4199" s="22">
        <f t="shared" si="1356"/>
        <v>-0.95000000000000462</v>
      </c>
      <c r="T4199" s="5">
        <f t="shared" si="1357"/>
        <v>0.77922077922077715</v>
      </c>
      <c r="W4199" s="5">
        <f t="shared" si="1358"/>
        <v>-1</v>
      </c>
      <c r="X4199" s="4">
        <f t="shared" si="1359"/>
        <v>-1</v>
      </c>
      <c r="AE4199" s="4" t="e">
        <f t="shared" si="1360"/>
        <v>#DIV/0!</v>
      </c>
    </row>
    <row r="4200" spans="1:31" x14ac:dyDescent="0.25">
      <c r="A4200" s="9">
        <v>39383</v>
      </c>
      <c r="B4200" s="1" t="s">
        <v>64</v>
      </c>
      <c r="C4200" s="1" t="s">
        <v>47</v>
      </c>
      <c r="D4200" s="1">
        <v>35</v>
      </c>
      <c r="E4200" s="1">
        <v>10</v>
      </c>
      <c r="F4200">
        <f t="shared" si="1347"/>
        <v>1</v>
      </c>
      <c r="G4200">
        <f t="shared" si="1348"/>
        <v>0</v>
      </c>
      <c r="H4200" s="4">
        <v>1.19047619047619</v>
      </c>
      <c r="I4200" s="4">
        <v>5</v>
      </c>
      <c r="L4200" s="18">
        <f t="shared" si="1349"/>
        <v>80</v>
      </c>
      <c r="M4200" s="18">
        <f t="shared" si="1350"/>
        <v>20</v>
      </c>
      <c r="N4200" s="18" t="e">
        <f t="shared" si="1351"/>
        <v>#DIV/0!</v>
      </c>
      <c r="O4200" s="18" t="e">
        <f t="shared" si="1352"/>
        <v>#DIV/0!</v>
      </c>
      <c r="P4200" s="4">
        <f t="shared" si="1353"/>
        <v>200710</v>
      </c>
      <c r="Q4200" s="23">
        <f t="shared" si="1354"/>
        <v>1.19047619047619</v>
      </c>
      <c r="R4200" s="23">
        <f t="shared" si="1355"/>
        <v>-5.5000000000000124</v>
      </c>
      <c r="S4200" s="22">
        <f t="shared" si="1356"/>
        <v>-4.3095238095238226</v>
      </c>
      <c r="T4200" s="5">
        <f t="shared" si="1357"/>
        <v>4.200000000000002</v>
      </c>
      <c r="W4200" s="5">
        <f t="shared" si="1358"/>
        <v>0.19047619047619002</v>
      </c>
      <c r="X4200" s="4">
        <f t="shared" si="1359"/>
        <v>-1</v>
      </c>
      <c r="AE4200" s="4" t="e">
        <f t="shared" si="1360"/>
        <v>#DIV/0!</v>
      </c>
    </row>
    <row r="4201" spans="1:31" x14ac:dyDescent="0.25">
      <c r="A4201" s="9">
        <v>39383</v>
      </c>
      <c r="B4201" s="1" t="s">
        <v>53</v>
      </c>
      <c r="C4201" s="1" t="s">
        <v>46</v>
      </c>
      <c r="D4201" s="1">
        <v>3</v>
      </c>
      <c r="E4201" s="1">
        <v>13</v>
      </c>
      <c r="F4201">
        <f t="shared" si="1347"/>
        <v>0</v>
      </c>
      <c r="G4201">
        <f t="shared" si="1348"/>
        <v>1</v>
      </c>
      <c r="H4201" s="4">
        <v>1.6666666666666701</v>
      </c>
      <c r="I4201" s="4">
        <v>2.2999999999999998</v>
      </c>
      <c r="L4201" s="18">
        <f t="shared" si="1349"/>
        <v>50</v>
      </c>
      <c r="M4201" s="18">
        <f t="shared" si="1350"/>
        <v>40</v>
      </c>
      <c r="N4201" s="18" t="e">
        <f t="shared" si="1351"/>
        <v>#DIV/0!</v>
      </c>
      <c r="O4201" s="18" t="e">
        <f t="shared" si="1352"/>
        <v>#DIV/0!</v>
      </c>
      <c r="P4201" s="4">
        <f t="shared" si="1353"/>
        <v>200710</v>
      </c>
      <c r="Q4201" s="23">
        <f t="shared" si="1354"/>
        <v>0.72463768115942184</v>
      </c>
      <c r="R4201" s="23">
        <f t="shared" si="1355"/>
        <v>-2.2692307692307621</v>
      </c>
      <c r="S4201" s="22">
        <f t="shared" si="1356"/>
        <v>-1.5445930880713403</v>
      </c>
      <c r="T4201" s="5">
        <f t="shared" si="1357"/>
        <v>1.379999999999997</v>
      </c>
      <c r="W4201" s="5">
        <f t="shared" si="1358"/>
        <v>-1</v>
      </c>
      <c r="X4201" s="4">
        <f t="shared" si="1359"/>
        <v>-1</v>
      </c>
      <c r="AE4201" s="4" t="e">
        <f t="shared" si="1360"/>
        <v>#DIV/0!</v>
      </c>
    </row>
    <row r="4202" spans="1:31" x14ac:dyDescent="0.25">
      <c r="A4202" s="9">
        <v>39383</v>
      </c>
      <c r="B4202" s="1" t="s">
        <v>52</v>
      </c>
      <c r="C4202" s="1" t="s">
        <v>48</v>
      </c>
      <c r="D4202" s="1">
        <v>52</v>
      </c>
      <c r="E4202" s="1">
        <v>7</v>
      </c>
      <c r="F4202">
        <f t="shared" si="1347"/>
        <v>1</v>
      </c>
      <c r="G4202">
        <f t="shared" si="1348"/>
        <v>0</v>
      </c>
      <c r="H4202" s="4">
        <v>1.07692307692308</v>
      </c>
      <c r="I4202" s="4">
        <v>9.75</v>
      </c>
      <c r="L4202" s="18">
        <f t="shared" si="1349"/>
        <v>90</v>
      </c>
      <c r="M4202" s="18">
        <f t="shared" si="1350"/>
        <v>10</v>
      </c>
      <c r="N4202" s="18" t="e">
        <f t="shared" si="1351"/>
        <v>#DIV/0!</v>
      </c>
      <c r="O4202" s="18" t="e">
        <f t="shared" si="1352"/>
        <v>#DIV/0!</v>
      </c>
      <c r="P4202" s="4">
        <f t="shared" si="1353"/>
        <v>200710</v>
      </c>
      <c r="Q4202" s="23">
        <f t="shared" si="1354"/>
        <v>1.07692307692308</v>
      </c>
      <c r="R4202" s="23">
        <f t="shared" si="1355"/>
        <v>-13.114285714285197</v>
      </c>
      <c r="S4202" s="22">
        <f t="shared" si="1356"/>
        <v>-12.037362637362117</v>
      </c>
      <c r="T4202" s="5">
        <f t="shared" si="1357"/>
        <v>9.0535714285714022</v>
      </c>
      <c r="W4202" s="5">
        <f t="shared" si="1358"/>
        <v>7.692307692307998E-2</v>
      </c>
      <c r="X4202" s="4">
        <f t="shared" si="1359"/>
        <v>-1</v>
      </c>
      <c r="AE4202" s="4" t="e">
        <f t="shared" si="1360"/>
        <v>#DIV/0!</v>
      </c>
    </row>
    <row r="4203" spans="1:31" x14ac:dyDescent="0.25">
      <c r="A4203" s="9">
        <v>39383</v>
      </c>
      <c r="B4203" s="1" t="s">
        <v>60</v>
      </c>
      <c r="C4203" s="1" t="s">
        <v>55</v>
      </c>
      <c r="D4203" s="1">
        <v>16</v>
      </c>
      <c r="E4203" s="1">
        <v>23</v>
      </c>
      <c r="F4203">
        <f t="shared" si="1347"/>
        <v>0</v>
      </c>
      <c r="G4203">
        <f t="shared" si="1348"/>
        <v>1</v>
      </c>
      <c r="H4203" s="4">
        <v>2</v>
      </c>
      <c r="I4203" s="4">
        <v>1.8333333333333299</v>
      </c>
      <c r="L4203" s="18">
        <f t="shared" si="1349"/>
        <v>50</v>
      </c>
      <c r="M4203" s="18">
        <f t="shared" si="1350"/>
        <v>50</v>
      </c>
      <c r="N4203" s="18" t="e">
        <f t="shared" si="1351"/>
        <v>#DIV/0!</v>
      </c>
      <c r="O4203" s="18" t="e">
        <f t="shared" si="1352"/>
        <v>#DIV/0!</v>
      </c>
      <c r="P4203" s="4">
        <f t="shared" si="1353"/>
        <v>200710</v>
      </c>
      <c r="Q4203" s="23">
        <f t="shared" si="1354"/>
        <v>1.0909090909090928</v>
      </c>
      <c r="R4203" s="23">
        <f t="shared" si="1355"/>
        <v>-2.2000000000000046</v>
      </c>
      <c r="S4203" s="22">
        <f t="shared" si="1356"/>
        <v>-1.1090909090909118</v>
      </c>
      <c r="T4203" s="5">
        <f t="shared" si="1357"/>
        <v>0.91666666666666496</v>
      </c>
      <c r="W4203" s="5">
        <f t="shared" si="1358"/>
        <v>-1</v>
      </c>
      <c r="X4203" s="4">
        <f t="shared" si="1359"/>
        <v>-1</v>
      </c>
      <c r="AE4203" s="4" t="e">
        <f t="shared" si="1360"/>
        <v>#DIV/0!</v>
      </c>
    </row>
    <row r="4204" spans="1:31" x14ac:dyDescent="0.25">
      <c r="A4204" s="9">
        <v>39383</v>
      </c>
      <c r="B4204" s="1" t="s">
        <v>51</v>
      </c>
      <c r="C4204" s="1" t="s">
        <v>34</v>
      </c>
      <c r="D4204" s="1">
        <v>10</v>
      </c>
      <c r="E4204" s="1">
        <v>13</v>
      </c>
      <c r="F4204">
        <f t="shared" si="1347"/>
        <v>0</v>
      </c>
      <c r="G4204">
        <f t="shared" si="1348"/>
        <v>1</v>
      </c>
      <c r="H4204" s="4">
        <v>5</v>
      </c>
      <c r="I4204" s="4">
        <v>1.1818181818181799</v>
      </c>
      <c r="L4204" s="18">
        <f t="shared" si="1349"/>
        <v>20</v>
      </c>
      <c r="M4204" s="18">
        <f t="shared" si="1350"/>
        <v>80</v>
      </c>
      <c r="N4204" s="18" t="e">
        <f t="shared" si="1351"/>
        <v>#DIV/0!</v>
      </c>
      <c r="O4204" s="18" t="e">
        <f t="shared" si="1352"/>
        <v>#DIV/0!</v>
      </c>
      <c r="P4204" s="4">
        <f t="shared" si="1353"/>
        <v>200710</v>
      </c>
      <c r="Q4204" s="23">
        <f t="shared" si="1354"/>
        <v>4.2307692307692379</v>
      </c>
      <c r="R4204" s="23">
        <f t="shared" si="1355"/>
        <v>-5.7500000000000586</v>
      </c>
      <c r="S4204" s="22">
        <f t="shared" si="1356"/>
        <v>-1.5192307692308207</v>
      </c>
      <c r="T4204" s="5">
        <f t="shared" si="1357"/>
        <v>0.23636363636363597</v>
      </c>
      <c r="W4204" s="5">
        <f t="shared" si="1358"/>
        <v>-1</v>
      </c>
      <c r="X4204" s="4">
        <f t="shared" si="1359"/>
        <v>-1</v>
      </c>
      <c r="AE4204" s="4" t="e">
        <f t="shared" si="1360"/>
        <v>#DIV/0!</v>
      </c>
    </row>
    <row r="4205" spans="1:31" x14ac:dyDescent="0.25">
      <c r="A4205" s="9">
        <v>39383</v>
      </c>
      <c r="B4205" s="1" t="s">
        <v>44</v>
      </c>
      <c r="C4205" s="1" t="s">
        <v>57</v>
      </c>
      <c r="D4205" s="1">
        <v>13</v>
      </c>
      <c r="E4205" s="1">
        <v>24</v>
      </c>
      <c r="F4205">
        <f t="shared" si="1347"/>
        <v>0</v>
      </c>
      <c r="G4205">
        <f t="shared" si="1348"/>
        <v>1</v>
      </c>
      <c r="H4205" s="4">
        <v>2.8</v>
      </c>
      <c r="I4205" s="4">
        <v>1.4545454545454499</v>
      </c>
      <c r="L4205" s="18">
        <f t="shared" si="1349"/>
        <v>30</v>
      </c>
      <c r="M4205" s="18">
        <f t="shared" si="1350"/>
        <v>65</v>
      </c>
      <c r="N4205" s="18" t="e">
        <f t="shared" si="1351"/>
        <v>#DIV/0!</v>
      </c>
      <c r="O4205" s="18" t="e">
        <f t="shared" si="1352"/>
        <v>#DIV/0!</v>
      </c>
      <c r="P4205" s="4">
        <f t="shared" si="1353"/>
        <v>200710</v>
      </c>
      <c r="Q4205" s="23">
        <f t="shared" si="1354"/>
        <v>1.925000000000006</v>
      </c>
      <c r="R4205" s="23">
        <f t="shared" si="1355"/>
        <v>-2.7555555555555777</v>
      </c>
      <c r="S4205" s="22">
        <f t="shared" si="1356"/>
        <v>-0.8305555555555717</v>
      </c>
      <c r="T4205" s="5">
        <f t="shared" si="1357"/>
        <v>0.51948051948051788</v>
      </c>
      <c r="W4205" s="5">
        <f t="shared" si="1358"/>
        <v>-1</v>
      </c>
      <c r="X4205" s="4">
        <f t="shared" si="1359"/>
        <v>-1</v>
      </c>
      <c r="AE4205" s="4" t="e">
        <f t="shared" si="1360"/>
        <v>#DIV/0!</v>
      </c>
    </row>
    <row r="4206" spans="1:31" x14ac:dyDescent="0.25">
      <c r="A4206" s="9">
        <v>39383</v>
      </c>
      <c r="B4206" s="1" t="s">
        <v>45</v>
      </c>
      <c r="C4206" s="1" t="s">
        <v>33</v>
      </c>
      <c r="D4206" s="1">
        <v>7</v>
      </c>
      <c r="E4206" s="1">
        <v>16</v>
      </c>
      <c r="F4206">
        <f t="shared" si="1347"/>
        <v>0</v>
      </c>
      <c r="G4206">
        <f t="shared" si="1348"/>
        <v>1</v>
      </c>
      <c r="H4206" s="4">
        <v>1.3571428571428599</v>
      </c>
      <c r="I4206" s="4">
        <v>3.2</v>
      </c>
      <c r="L4206" s="18">
        <f t="shared" si="1349"/>
        <v>70</v>
      </c>
      <c r="M4206" s="18">
        <f t="shared" si="1350"/>
        <v>30</v>
      </c>
      <c r="N4206" s="18" t="e">
        <f t="shared" si="1351"/>
        <v>#DIV/0!</v>
      </c>
      <c r="O4206" s="18" t="e">
        <f t="shared" si="1352"/>
        <v>#DIV/0!</v>
      </c>
      <c r="P4206" s="4">
        <f t="shared" si="1353"/>
        <v>200710</v>
      </c>
      <c r="Q4206" s="23">
        <f t="shared" si="1354"/>
        <v>0.42410714285714368</v>
      </c>
      <c r="R4206" s="23">
        <f t="shared" si="1355"/>
        <v>-3.2545454545454331</v>
      </c>
      <c r="S4206" s="22">
        <f t="shared" si="1356"/>
        <v>-2.8304383116882894</v>
      </c>
      <c r="T4206" s="5">
        <f t="shared" si="1357"/>
        <v>2.3578947368421006</v>
      </c>
      <c r="W4206" s="5">
        <f t="shared" si="1358"/>
        <v>-1</v>
      </c>
      <c r="X4206" s="4">
        <f t="shared" si="1359"/>
        <v>-1</v>
      </c>
      <c r="AE4206" s="4" t="e">
        <f t="shared" si="1360"/>
        <v>#DIV/0!</v>
      </c>
    </row>
    <row r="4207" spans="1:31" x14ac:dyDescent="0.25">
      <c r="A4207" s="9">
        <v>39383</v>
      </c>
      <c r="B4207" s="1" t="s">
        <v>40</v>
      </c>
      <c r="C4207" s="1" t="s">
        <v>36</v>
      </c>
      <c r="D4207" s="1">
        <v>7</v>
      </c>
      <c r="E4207" s="1">
        <v>31</v>
      </c>
      <c r="F4207">
        <f t="shared" si="1347"/>
        <v>0</v>
      </c>
      <c r="G4207">
        <f t="shared" si="1348"/>
        <v>1</v>
      </c>
      <c r="H4207" s="4">
        <v>3.5</v>
      </c>
      <c r="I4207" s="4">
        <v>1.3030303030303001</v>
      </c>
      <c r="L4207" s="18">
        <f t="shared" si="1349"/>
        <v>20</v>
      </c>
      <c r="M4207" s="18">
        <f t="shared" si="1350"/>
        <v>75</v>
      </c>
      <c r="N4207" s="18" t="e">
        <f t="shared" si="1351"/>
        <v>#DIV/0!</v>
      </c>
      <c r="O4207" s="18" t="e">
        <f t="shared" si="1352"/>
        <v>#DIV/0!</v>
      </c>
      <c r="P4207" s="4">
        <f t="shared" si="1353"/>
        <v>200710</v>
      </c>
      <c r="Q4207" s="23">
        <f t="shared" si="1354"/>
        <v>2.6860465116279131</v>
      </c>
      <c r="R4207" s="23">
        <f t="shared" si="1355"/>
        <v>-3.7000000000000317</v>
      </c>
      <c r="S4207" s="22">
        <f t="shared" si="1356"/>
        <v>-1.0139534883721186</v>
      </c>
      <c r="T4207" s="5">
        <f t="shared" si="1357"/>
        <v>0.37229437229437146</v>
      </c>
      <c r="W4207" s="5">
        <f t="shared" si="1358"/>
        <v>-1</v>
      </c>
      <c r="X4207" s="4">
        <f t="shared" si="1359"/>
        <v>-1</v>
      </c>
      <c r="AE4207" s="4" t="e">
        <f t="shared" si="1360"/>
        <v>#DIV/0!</v>
      </c>
    </row>
    <row r="4208" spans="1:31" x14ac:dyDescent="0.25">
      <c r="A4208" s="9">
        <v>39377</v>
      </c>
      <c r="B4208" s="1" t="s">
        <v>56</v>
      </c>
      <c r="C4208" s="1" t="s">
        <v>36</v>
      </c>
      <c r="D4208" s="1">
        <v>7</v>
      </c>
      <c r="E4208" s="1">
        <v>29</v>
      </c>
      <c r="F4208">
        <f t="shared" si="1347"/>
        <v>0</v>
      </c>
      <c r="G4208">
        <f t="shared" si="1348"/>
        <v>1</v>
      </c>
      <c r="H4208" s="4">
        <v>2.5</v>
      </c>
      <c r="I4208" s="4">
        <v>1.5882352941176499</v>
      </c>
      <c r="L4208" s="18">
        <f t="shared" si="1349"/>
        <v>40</v>
      </c>
      <c r="M4208" s="18">
        <f t="shared" si="1350"/>
        <v>60</v>
      </c>
      <c r="N4208" s="18" t="e">
        <f t="shared" si="1351"/>
        <v>#DIV/0!</v>
      </c>
      <c r="O4208" s="18" t="e">
        <f t="shared" si="1352"/>
        <v>#DIV/0!</v>
      </c>
      <c r="P4208" s="4">
        <f t="shared" si="1353"/>
        <v>200710</v>
      </c>
      <c r="Q4208" s="23">
        <f t="shared" si="1354"/>
        <v>1.5740740740740713</v>
      </c>
      <c r="R4208" s="23">
        <f t="shared" si="1355"/>
        <v>-2.3666666666666587</v>
      </c>
      <c r="S4208" s="22">
        <f t="shared" si="1356"/>
        <v>-0.79259259259258741</v>
      </c>
      <c r="T4208" s="5">
        <f t="shared" si="1357"/>
        <v>0.6352941176470599</v>
      </c>
      <c r="W4208" s="5">
        <f t="shared" si="1358"/>
        <v>-1</v>
      </c>
      <c r="X4208" s="4">
        <f t="shared" si="1359"/>
        <v>-1</v>
      </c>
      <c r="AE4208" s="4" t="e">
        <f t="shared" si="1360"/>
        <v>#DIV/0!</v>
      </c>
    </row>
    <row r="4209" spans="1:31" x14ac:dyDescent="0.25">
      <c r="A4209" s="9">
        <v>39376</v>
      </c>
      <c r="B4209" s="1" t="s">
        <v>48</v>
      </c>
      <c r="C4209" s="1" t="s">
        <v>63</v>
      </c>
      <c r="D4209" s="1">
        <v>21</v>
      </c>
      <c r="E4209" s="1">
        <v>19</v>
      </c>
      <c r="F4209">
        <f t="shared" si="1347"/>
        <v>1</v>
      </c>
      <c r="G4209">
        <f t="shared" si="1348"/>
        <v>0</v>
      </c>
      <c r="H4209" s="4">
        <v>1.27027027027027</v>
      </c>
      <c r="I4209" s="4">
        <v>4</v>
      </c>
      <c r="L4209" s="18">
        <f t="shared" si="1349"/>
        <v>70</v>
      </c>
      <c r="M4209" s="18">
        <f t="shared" si="1350"/>
        <v>25</v>
      </c>
      <c r="N4209" s="18" t="e">
        <f t="shared" si="1351"/>
        <v>#DIV/0!</v>
      </c>
      <c r="O4209" s="18" t="e">
        <f t="shared" si="1352"/>
        <v>#DIV/0!</v>
      </c>
      <c r="P4209" s="4">
        <f t="shared" si="1353"/>
        <v>200710</v>
      </c>
      <c r="Q4209" s="23">
        <f t="shared" si="1354"/>
        <v>1.27027027027027</v>
      </c>
      <c r="R4209" s="23">
        <f t="shared" si="1355"/>
        <v>-4.0333333333333377</v>
      </c>
      <c r="S4209" s="22">
        <f t="shared" si="1356"/>
        <v>-2.7630630630630675</v>
      </c>
      <c r="T4209" s="5">
        <f t="shared" si="1357"/>
        <v>3.1489361702127669</v>
      </c>
      <c r="W4209" s="5">
        <f t="shared" si="1358"/>
        <v>0.27027027027026995</v>
      </c>
      <c r="X4209" s="4">
        <f t="shared" si="1359"/>
        <v>-1</v>
      </c>
      <c r="AE4209" s="4" t="e">
        <f t="shared" si="1360"/>
        <v>#DIV/0!</v>
      </c>
    </row>
    <row r="4210" spans="1:31" x14ac:dyDescent="0.25">
      <c r="A4210" s="9">
        <v>39376</v>
      </c>
      <c r="B4210" s="1" t="s">
        <v>61</v>
      </c>
      <c r="C4210" s="1" t="s">
        <v>59</v>
      </c>
      <c r="D4210" s="1">
        <v>33</v>
      </c>
      <c r="E4210" s="1">
        <v>6</v>
      </c>
      <c r="F4210">
        <f t="shared" si="1347"/>
        <v>1</v>
      </c>
      <c r="G4210">
        <f t="shared" si="1348"/>
        <v>0</v>
      </c>
      <c r="H4210" s="4">
        <v>1.25</v>
      </c>
      <c r="I4210" s="4">
        <v>4</v>
      </c>
      <c r="L4210" s="18">
        <f t="shared" si="1349"/>
        <v>80</v>
      </c>
      <c r="M4210" s="18">
        <f t="shared" si="1350"/>
        <v>25</v>
      </c>
      <c r="N4210" s="18" t="e">
        <f t="shared" si="1351"/>
        <v>#DIV/0!</v>
      </c>
      <c r="O4210" s="18" t="e">
        <f t="shared" si="1352"/>
        <v>#DIV/0!</v>
      </c>
      <c r="P4210" s="4">
        <f t="shared" si="1353"/>
        <v>200710</v>
      </c>
      <c r="Q4210" s="23">
        <f t="shared" si="1354"/>
        <v>1.25</v>
      </c>
      <c r="R4210" s="23">
        <f t="shared" si="1355"/>
        <v>-4.333333333333333</v>
      </c>
      <c r="S4210" s="22">
        <f t="shared" si="1356"/>
        <v>-3.083333333333333</v>
      </c>
      <c r="T4210" s="5">
        <f t="shared" si="1357"/>
        <v>3.2</v>
      </c>
      <c r="W4210" s="5">
        <f t="shared" si="1358"/>
        <v>0.25</v>
      </c>
      <c r="X4210" s="4">
        <f t="shared" si="1359"/>
        <v>-1</v>
      </c>
      <c r="AE4210" s="4" t="e">
        <f t="shared" si="1360"/>
        <v>#DIV/0!</v>
      </c>
    </row>
    <row r="4211" spans="1:31" x14ac:dyDescent="0.25">
      <c r="A4211" s="9">
        <v>39376</v>
      </c>
      <c r="B4211" s="1" t="s">
        <v>55</v>
      </c>
      <c r="C4211" s="1" t="s">
        <v>45</v>
      </c>
      <c r="D4211" s="1">
        <v>16</v>
      </c>
      <c r="E4211" s="1">
        <v>19</v>
      </c>
      <c r="F4211">
        <f t="shared" si="1347"/>
        <v>0</v>
      </c>
      <c r="G4211">
        <f t="shared" si="1348"/>
        <v>1</v>
      </c>
      <c r="H4211" s="4">
        <v>1.4</v>
      </c>
      <c r="I4211" s="4">
        <v>3</v>
      </c>
      <c r="L4211" s="18">
        <f t="shared" si="1349"/>
        <v>70</v>
      </c>
      <c r="M4211" s="18">
        <f t="shared" si="1350"/>
        <v>30</v>
      </c>
      <c r="N4211" s="18" t="e">
        <f t="shared" si="1351"/>
        <v>#DIV/0!</v>
      </c>
      <c r="O4211" s="18" t="e">
        <f t="shared" si="1352"/>
        <v>#DIV/0!</v>
      </c>
      <c r="P4211" s="4">
        <f t="shared" si="1353"/>
        <v>200710</v>
      </c>
      <c r="Q4211" s="23">
        <f t="shared" si="1354"/>
        <v>0.46666666666666662</v>
      </c>
      <c r="R4211" s="23">
        <f t="shared" si="1355"/>
        <v>-3.0000000000000004</v>
      </c>
      <c r="S4211" s="22">
        <f t="shared" si="1356"/>
        <v>-2.5333333333333337</v>
      </c>
      <c r="T4211" s="5">
        <f t="shared" si="1357"/>
        <v>2.1428571428571428</v>
      </c>
      <c r="W4211" s="5">
        <f t="shared" si="1358"/>
        <v>-1</v>
      </c>
      <c r="X4211" s="4">
        <f t="shared" si="1359"/>
        <v>-1</v>
      </c>
      <c r="AE4211" s="4" t="e">
        <f t="shared" si="1360"/>
        <v>#DIV/0!</v>
      </c>
    </row>
    <row r="4212" spans="1:31" x14ac:dyDescent="0.25">
      <c r="A4212" s="9">
        <v>39376</v>
      </c>
      <c r="B4212" s="1" t="s">
        <v>54</v>
      </c>
      <c r="C4212" s="1" t="s">
        <v>49</v>
      </c>
      <c r="D4212" s="1">
        <v>10</v>
      </c>
      <c r="E4212" s="1">
        <v>12</v>
      </c>
      <c r="F4212">
        <f t="shared" si="1347"/>
        <v>0</v>
      </c>
      <c r="G4212">
        <f t="shared" si="1348"/>
        <v>1</v>
      </c>
      <c r="H4212" s="4">
        <v>1.74074074074074</v>
      </c>
      <c r="I4212" s="4">
        <v>2.15</v>
      </c>
      <c r="L4212" s="18">
        <f t="shared" si="1349"/>
        <v>50</v>
      </c>
      <c r="M4212" s="18">
        <f t="shared" si="1350"/>
        <v>45</v>
      </c>
      <c r="N4212" s="18" t="e">
        <f t="shared" si="1351"/>
        <v>#DIV/0!</v>
      </c>
      <c r="O4212" s="18" t="e">
        <f t="shared" si="1352"/>
        <v>#DIV/0!</v>
      </c>
      <c r="P4212" s="4">
        <f t="shared" si="1353"/>
        <v>200710</v>
      </c>
      <c r="Q4212" s="23">
        <f t="shared" si="1354"/>
        <v>0.80964685615848375</v>
      </c>
      <c r="R4212" s="23">
        <f t="shared" si="1355"/>
        <v>-2.2195652173913056</v>
      </c>
      <c r="S4212" s="22">
        <f t="shared" si="1356"/>
        <v>-1.4099183612328219</v>
      </c>
      <c r="T4212" s="5">
        <f t="shared" si="1357"/>
        <v>1.2351063829787239</v>
      </c>
      <c r="W4212" s="5">
        <f t="shared" si="1358"/>
        <v>-1</v>
      </c>
      <c r="X4212" s="4">
        <f t="shared" si="1359"/>
        <v>-1</v>
      </c>
      <c r="AE4212" s="4" t="e">
        <f t="shared" si="1360"/>
        <v>#DIV/0!</v>
      </c>
    </row>
    <row r="4213" spans="1:31" x14ac:dyDescent="0.25">
      <c r="A4213" s="9">
        <v>39376</v>
      </c>
      <c r="B4213" s="1" t="s">
        <v>34</v>
      </c>
      <c r="C4213" s="1" t="s">
        <v>38</v>
      </c>
      <c r="D4213" s="1">
        <v>33</v>
      </c>
      <c r="E4213" s="1">
        <v>15</v>
      </c>
      <c r="F4213">
        <f t="shared" si="1347"/>
        <v>1</v>
      </c>
      <c r="G4213">
        <f t="shared" si="1348"/>
        <v>0</v>
      </c>
      <c r="H4213" s="4">
        <v>1.2105263157894699</v>
      </c>
      <c r="I4213" s="4">
        <v>4.75</v>
      </c>
      <c r="L4213" s="18">
        <f t="shared" si="1349"/>
        <v>80</v>
      </c>
      <c r="M4213" s="18">
        <f t="shared" si="1350"/>
        <v>20</v>
      </c>
      <c r="N4213" s="18" t="e">
        <f t="shared" si="1351"/>
        <v>#DIV/0!</v>
      </c>
      <c r="O4213" s="18" t="e">
        <f t="shared" si="1352"/>
        <v>#DIV/0!</v>
      </c>
      <c r="P4213" s="4">
        <f t="shared" si="1353"/>
        <v>200710</v>
      </c>
      <c r="Q4213" s="23">
        <f t="shared" si="1354"/>
        <v>1.2105263157894699</v>
      </c>
      <c r="R4213" s="23">
        <f t="shared" si="1355"/>
        <v>-5.0166666666667519</v>
      </c>
      <c r="S4213" s="22">
        <f t="shared" si="1356"/>
        <v>-3.806140350877282</v>
      </c>
      <c r="T4213" s="5">
        <f t="shared" si="1357"/>
        <v>3.9239130434782732</v>
      </c>
      <c r="W4213" s="5">
        <f t="shared" si="1358"/>
        <v>0.2105263157894699</v>
      </c>
      <c r="X4213" s="4">
        <f t="shared" si="1359"/>
        <v>-1</v>
      </c>
      <c r="AE4213" s="4" t="e">
        <f t="shared" si="1360"/>
        <v>#DIV/0!</v>
      </c>
    </row>
    <row r="4214" spans="1:31" x14ac:dyDescent="0.25">
      <c r="A4214" s="9">
        <v>39376</v>
      </c>
      <c r="B4214" s="1" t="s">
        <v>42</v>
      </c>
      <c r="C4214" s="1" t="s">
        <v>41</v>
      </c>
      <c r="D4214" s="1">
        <v>22</v>
      </c>
      <c r="E4214" s="1">
        <v>16</v>
      </c>
      <c r="F4214">
        <f t="shared" si="1347"/>
        <v>1</v>
      </c>
      <c r="G4214">
        <f t="shared" si="1348"/>
        <v>0</v>
      </c>
      <c r="H4214" s="4">
        <v>1.27027027027027</v>
      </c>
      <c r="I4214" s="4">
        <v>4</v>
      </c>
      <c r="L4214" s="18">
        <f t="shared" si="1349"/>
        <v>70</v>
      </c>
      <c r="M4214" s="18">
        <f t="shared" si="1350"/>
        <v>25</v>
      </c>
      <c r="N4214" s="18" t="e">
        <f t="shared" si="1351"/>
        <v>#DIV/0!</v>
      </c>
      <c r="O4214" s="18" t="e">
        <f t="shared" si="1352"/>
        <v>#DIV/0!</v>
      </c>
      <c r="P4214" s="4">
        <f t="shared" si="1353"/>
        <v>200710</v>
      </c>
      <c r="Q4214" s="23">
        <f t="shared" si="1354"/>
        <v>1.27027027027027</v>
      </c>
      <c r="R4214" s="23">
        <f t="shared" si="1355"/>
        <v>-4.0333333333333377</v>
      </c>
      <c r="S4214" s="22">
        <f t="shared" si="1356"/>
        <v>-2.7630630630630675</v>
      </c>
      <c r="T4214" s="5">
        <f t="shared" si="1357"/>
        <v>3.1489361702127669</v>
      </c>
      <c r="W4214" s="5">
        <f t="shared" si="1358"/>
        <v>0.27027027027026995</v>
      </c>
      <c r="X4214" s="4">
        <f t="shared" si="1359"/>
        <v>-1</v>
      </c>
      <c r="AE4214" s="4" t="e">
        <f t="shared" si="1360"/>
        <v>#DIV/0!</v>
      </c>
    </row>
    <row r="4215" spans="1:31" x14ac:dyDescent="0.25">
      <c r="A4215" s="9">
        <v>39376</v>
      </c>
      <c r="B4215" s="1" t="s">
        <v>51</v>
      </c>
      <c r="C4215" s="1" t="s">
        <v>52</v>
      </c>
      <c r="D4215" s="1">
        <v>28</v>
      </c>
      <c r="E4215" s="1">
        <v>49</v>
      </c>
      <c r="F4215">
        <f t="shared" si="1347"/>
        <v>0</v>
      </c>
      <c r="G4215">
        <f t="shared" si="1348"/>
        <v>1</v>
      </c>
      <c r="H4215" s="4">
        <v>11</v>
      </c>
      <c r="I4215" s="4">
        <v>1.06666666666667</v>
      </c>
      <c r="L4215" s="18">
        <f t="shared" si="1349"/>
        <v>0</v>
      </c>
      <c r="M4215" s="18">
        <f t="shared" si="1350"/>
        <v>90</v>
      </c>
      <c r="N4215" s="18" t="e">
        <f t="shared" si="1351"/>
        <v>#DIV/0!</v>
      </c>
      <c r="O4215" s="18" t="e">
        <f t="shared" si="1352"/>
        <v>#DIV/0!</v>
      </c>
      <c r="P4215" s="4">
        <f t="shared" si="1353"/>
        <v>200710</v>
      </c>
      <c r="Q4215" s="23">
        <f t="shared" si="1354"/>
        <v>10.312499999999968</v>
      </c>
      <c r="R4215" s="23">
        <f t="shared" si="1355"/>
        <v>-15.099999999999254</v>
      </c>
      <c r="S4215" s="22">
        <f t="shared" si="1356"/>
        <v>-4.7874999999992855</v>
      </c>
      <c r="T4215" s="5">
        <f t="shared" si="1357"/>
        <v>9.6969696969697275E-2</v>
      </c>
      <c r="W4215" s="5">
        <f t="shared" si="1358"/>
        <v>-1</v>
      </c>
      <c r="X4215" s="4">
        <f t="shared" si="1359"/>
        <v>-1</v>
      </c>
      <c r="AE4215" s="4" t="e">
        <f t="shared" si="1360"/>
        <v>#DIV/0!</v>
      </c>
    </row>
    <row r="4216" spans="1:31" x14ac:dyDescent="0.25">
      <c r="A4216" s="9">
        <v>39376</v>
      </c>
      <c r="B4216" s="1" t="s">
        <v>47</v>
      </c>
      <c r="C4216" s="1" t="s">
        <v>50</v>
      </c>
      <c r="D4216" s="1">
        <v>36</v>
      </c>
      <c r="E4216" s="1">
        <v>38</v>
      </c>
      <c r="F4216">
        <f t="shared" si="1347"/>
        <v>0</v>
      </c>
      <c r="G4216">
        <f t="shared" si="1348"/>
        <v>1</v>
      </c>
      <c r="H4216" s="4">
        <v>1.74074074074074</v>
      </c>
      <c r="I4216" s="4">
        <v>2.15</v>
      </c>
      <c r="L4216" s="18">
        <f t="shared" si="1349"/>
        <v>50</v>
      </c>
      <c r="M4216" s="18">
        <f t="shared" si="1350"/>
        <v>45</v>
      </c>
      <c r="N4216" s="18" t="e">
        <f t="shared" si="1351"/>
        <v>#DIV/0!</v>
      </c>
      <c r="O4216" s="18" t="e">
        <f t="shared" si="1352"/>
        <v>#DIV/0!</v>
      </c>
      <c r="P4216" s="4">
        <f t="shared" si="1353"/>
        <v>200710</v>
      </c>
      <c r="Q4216" s="23">
        <f t="shared" si="1354"/>
        <v>0.80964685615848375</v>
      </c>
      <c r="R4216" s="23">
        <f t="shared" si="1355"/>
        <v>-2.2195652173913056</v>
      </c>
      <c r="S4216" s="22">
        <f t="shared" si="1356"/>
        <v>-1.4099183612328219</v>
      </c>
      <c r="T4216" s="5">
        <f t="shared" si="1357"/>
        <v>1.2351063829787239</v>
      </c>
      <c r="W4216" s="5">
        <f t="shared" si="1358"/>
        <v>-1</v>
      </c>
      <c r="X4216" s="4">
        <f t="shared" si="1359"/>
        <v>-1</v>
      </c>
      <c r="AE4216" s="4" t="e">
        <f t="shared" si="1360"/>
        <v>#DIV/0!</v>
      </c>
    </row>
    <row r="4217" spans="1:31" x14ac:dyDescent="0.25">
      <c r="A4217" s="9">
        <v>39376</v>
      </c>
      <c r="B4217" s="1" t="s">
        <v>33</v>
      </c>
      <c r="C4217" s="1" t="s">
        <v>39</v>
      </c>
      <c r="D4217" s="1">
        <v>23</v>
      </c>
      <c r="E4217" s="1">
        <v>16</v>
      </c>
      <c r="F4217">
        <f t="shared" si="1347"/>
        <v>1</v>
      </c>
      <c r="G4217">
        <f t="shared" si="1348"/>
        <v>0</v>
      </c>
      <c r="H4217" s="4">
        <v>1.74074074074074</v>
      </c>
      <c r="I4217" s="4">
        <v>2.15</v>
      </c>
      <c r="L4217" s="18">
        <f t="shared" si="1349"/>
        <v>50</v>
      </c>
      <c r="M4217" s="18">
        <f t="shared" si="1350"/>
        <v>45</v>
      </c>
      <c r="N4217" s="18" t="e">
        <f t="shared" si="1351"/>
        <v>#DIV/0!</v>
      </c>
      <c r="O4217" s="18" t="e">
        <f t="shared" si="1352"/>
        <v>#DIV/0!</v>
      </c>
      <c r="P4217" s="4">
        <f t="shared" si="1353"/>
        <v>200710</v>
      </c>
      <c r="Q4217" s="23">
        <f t="shared" si="1354"/>
        <v>1.74074074074074</v>
      </c>
      <c r="R4217" s="23">
        <f t="shared" si="1355"/>
        <v>-2.2195652173913056</v>
      </c>
      <c r="S4217" s="22">
        <f t="shared" si="1356"/>
        <v>-0.4788244766505656</v>
      </c>
      <c r="T4217" s="5">
        <f t="shared" si="1357"/>
        <v>1.2351063829787239</v>
      </c>
      <c r="W4217" s="5">
        <f t="shared" si="1358"/>
        <v>0.74074074074074003</v>
      </c>
      <c r="X4217" s="4">
        <f t="shared" si="1359"/>
        <v>-1</v>
      </c>
      <c r="AE4217" s="4" t="e">
        <f t="shared" si="1360"/>
        <v>#DIV/0!</v>
      </c>
    </row>
    <row r="4218" spans="1:31" x14ac:dyDescent="0.25">
      <c r="A4218" s="9">
        <v>39376</v>
      </c>
      <c r="B4218" s="1" t="s">
        <v>35</v>
      </c>
      <c r="C4218" s="1" t="s">
        <v>57</v>
      </c>
      <c r="D4218" s="1">
        <v>31</v>
      </c>
      <c r="E4218" s="1">
        <v>28</v>
      </c>
      <c r="F4218">
        <f t="shared" si="1347"/>
        <v>1</v>
      </c>
      <c r="G4218">
        <f t="shared" si="1348"/>
        <v>0</v>
      </c>
      <c r="H4218" s="4">
        <v>2.85</v>
      </c>
      <c r="I4218" s="4">
        <v>1.44444444444444</v>
      </c>
      <c r="L4218" s="18">
        <f t="shared" si="1349"/>
        <v>30</v>
      </c>
      <c r="M4218" s="18">
        <f t="shared" si="1350"/>
        <v>65</v>
      </c>
      <c r="N4218" s="18" t="e">
        <f t="shared" si="1351"/>
        <v>#DIV/0!</v>
      </c>
      <c r="O4218" s="18" t="e">
        <f t="shared" si="1352"/>
        <v>#DIV/0!</v>
      </c>
      <c r="P4218" s="4">
        <f t="shared" si="1353"/>
        <v>200710</v>
      </c>
      <c r="Q4218" s="23">
        <f t="shared" si="1354"/>
        <v>2.85</v>
      </c>
      <c r="R4218" s="23">
        <f t="shared" si="1355"/>
        <v>-2.790540540540563</v>
      </c>
      <c r="S4218" s="22">
        <f t="shared" si="1356"/>
        <v>5.9459459459437092E-2</v>
      </c>
      <c r="T4218" s="5">
        <f t="shared" si="1357"/>
        <v>0.5068226120857684</v>
      </c>
      <c r="W4218" s="5">
        <f t="shared" si="1358"/>
        <v>1.85</v>
      </c>
      <c r="X4218" s="4">
        <f t="shared" si="1359"/>
        <v>-1</v>
      </c>
      <c r="AE4218" s="4" t="e">
        <f t="shared" si="1360"/>
        <v>#DIV/0!</v>
      </c>
    </row>
    <row r="4219" spans="1:31" x14ac:dyDescent="0.25">
      <c r="A4219" s="9">
        <v>39376</v>
      </c>
      <c r="B4219" s="1" t="s">
        <v>37</v>
      </c>
      <c r="C4219" s="1" t="s">
        <v>60</v>
      </c>
      <c r="D4219" s="1">
        <v>24</v>
      </c>
      <c r="E4219" s="1">
        <v>14</v>
      </c>
      <c r="F4219">
        <f t="shared" si="1347"/>
        <v>1</v>
      </c>
      <c r="G4219">
        <f t="shared" si="1348"/>
        <v>0</v>
      </c>
      <c r="H4219" s="4">
        <v>1.2061855670103099</v>
      </c>
      <c r="I4219" s="4">
        <v>4.75</v>
      </c>
      <c r="L4219" s="18">
        <f t="shared" si="1349"/>
        <v>80</v>
      </c>
      <c r="M4219" s="18">
        <f t="shared" si="1350"/>
        <v>20</v>
      </c>
      <c r="N4219" s="18" t="e">
        <f t="shared" si="1351"/>
        <v>#DIV/0!</v>
      </c>
      <c r="O4219" s="18" t="e">
        <f t="shared" si="1352"/>
        <v>#DIV/0!</v>
      </c>
      <c r="P4219" s="4">
        <f t="shared" si="1353"/>
        <v>200710</v>
      </c>
      <c r="Q4219" s="23">
        <f t="shared" si="1354"/>
        <v>1.2061855670103099</v>
      </c>
      <c r="R4219" s="23">
        <f t="shared" si="1355"/>
        <v>-5.1166666666666529</v>
      </c>
      <c r="S4219" s="22">
        <f t="shared" si="1356"/>
        <v>-3.9104810996563431</v>
      </c>
      <c r="T4219" s="5">
        <f t="shared" si="1357"/>
        <v>3.938034188034186</v>
      </c>
      <c r="W4219" s="5">
        <f t="shared" si="1358"/>
        <v>0.20618556701030988</v>
      </c>
      <c r="X4219" s="4">
        <f t="shared" si="1359"/>
        <v>-1</v>
      </c>
      <c r="AE4219" s="4" t="e">
        <f t="shared" si="1360"/>
        <v>#DIV/0!</v>
      </c>
    </row>
    <row r="4220" spans="1:31" x14ac:dyDescent="0.25">
      <c r="A4220" s="9">
        <v>39376</v>
      </c>
      <c r="B4220" s="1" t="s">
        <v>44</v>
      </c>
      <c r="C4220" s="1" t="s">
        <v>53</v>
      </c>
      <c r="D4220" s="1">
        <v>38</v>
      </c>
      <c r="E4220" s="1">
        <v>31</v>
      </c>
      <c r="F4220">
        <f t="shared" si="1347"/>
        <v>1</v>
      </c>
      <c r="G4220">
        <f t="shared" si="1348"/>
        <v>0</v>
      </c>
      <c r="H4220" s="4">
        <v>1.3571428571428599</v>
      </c>
      <c r="I4220" s="4">
        <v>3.3</v>
      </c>
      <c r="L4220" s="18">
        <f t="shared" si="1349"/>
        <v>70</v>
      </c>
      <c r="M4220" s="18">
        <f t="shared" si="1350"/>
        <v>30</v>
      </c>
      <c r="N4220" s="18" t="e">
        <f t="shared" si="1351"/>
        <v>#DIV/0!</v>
      </c>
      <c r="O4220" s="18" t="e">
        <f t="shared" si="1352"/>
        <v>#DIV/0!</v>
      </c>
      <c r="P4220" s="4">
        <f t="shared" si="1353"/>
        <v>200710</v>
      </c>
      <c r="Q4220" s="23">
        <f t="shared" si="1354"/>
        <v>1.3571428571428599</v>
      </c>
      <c r="R4220" s="23">
        <f t="shared" si="1355"/>
        <v>-3.2347826086956308</v>
      </c>
      <c r="S4220" s="22">
        <f t="shared" si="1356"/>
        <v>-1.877639751552771</v>
      </c>
      <c r="T4220" s="5">
        <f t="shared" si="1357"/>
        <v>2.4315789473684162</v>
      </c>
      <c r="W4220" s="5">
        <f t="shared" si="1358"/>
        <v>0.35714285714285987</v>
      </c>
      <c r="X4220" s="4">
        <f t="shared" si="1359"/>
        <v>-1</v>
      </c>
      <c r="AE4220" s="4" t="e">
        <f t="shared" si="1360"/>
        <v>#DIV/0!</v>
      </c>
    </row>
    <row r="4221" spans="1:31" x14ac:dyDescent="0.25">
      <c r="A4221" s="9">
        <v>39376</v>
      </c>
      <c r="B4221" s="1" t="s">
        <v>46</v>
      </c>
      <c r="C4221" s="1" t="s">
        <v>43</v>
      </c>
      <c r="D4221" s="1">
        <v>19</v>
      </c>
      <c r="E4221" s="1">
        <v>14</v>
      </c>
      <c r="F4221">
        <f t="shared" si="1347"/>
        <v>1</v>
      </c>
      <c r="G4221">
        <f t="shared" si="1348"/>
        <v>0</v>
      </c>
      <c r="H4221" s="4">
        <v>2.2999999999999998</v>
      </c>
      <c r="I4221" s="4">
        <v>1.6666666666666701</v>
      </c>
      <c r="L4221" s="18">
        <f t="shared" si="1349"/>
        <v>40</v>
      </c>
      <c r="M4221" s="18">
        <f t="shared" si="1350"/>
        <v>60</v>
      </c>
      <c r="N4221" s="18" t="e">
        <f t="shared" si="1351"/>
        <v>#DIV/0!</v>
      </c>
      <c r="O4221" s="18" t="e">
        <f t="shared" si="1352"/>
        <v>#DIV/0!</v>
      </c>
      <c r="P4221" s="4">
        <f t="shared" si="1353"/>
        <v>200710</v>
      </c>
      <c r="Q4221" s="23">
        <f t="shared" si="1354"/>
        <v>2.2999999999999998</v>
      </c>
      <c r="R4221" s="23">
        <f t="shared" si="1355"/>
        <v>-2.2692307692307621</v>
      </c>
      <c r="S4221" s="22">
        <f t="shared" si="1356"/>
        <v>3.0769230769237765E-2</v>
      </c>
      <c r="T4221" s="5">
        <f t="shared" si="1357"/>
        <v>0.72463768115942184</v>
      </c>
      <c r="W4221" s="5">
        <f t="shared" si="1358"/>
        <v>1.2999999999999998</v>
      </c>
      <c r="X4221" s="4">
        <f t="shared" si="1359"/>
        <v>-1</v>
      </c>
      <c r="AE4221" s="4" t="e">
        <f t="shared" si="1360"/>
        <v>#DIV/0!</v>
      </c>
    </row>
    <row r="4222" spans="1:31" x14ac:dyDescent="0.25">
      <c r="A4222" s="9">
        <v>39370</v>
      </c>
      <c r="B4222" s="1" t="s">
        <v>41</v>
      </c>
      <c r="C4222" s="1" t="s">
        <v>34</v>
      </c>
      <c r="D4222" s="1">
        <v>10</v>
      </c>
      <c r="E4222" s="1">
        <v>31</v>
      </c>
      <c r="F4222">
        <f t="shared" si="1347"/>
        <v>0</v>
      </c>
      <c r="G4222">
        <f t="shared" si="1348"/>
        <v>1</v>
      </c>
      <c r="H4222" s="4">
        <v>3.1</v>
      </c>
      <c r="I4222" s="4">
        <v>1.3846153846153799</v>
      </c>
      <c r="L4222" s="18">
        <f t="shared" si="1349"/>
        <v>30</v>
      </c>
      <c r="M4222" s="18">
        <f t="shared" si="1350"/>
        <v>70</v>
      </c>
      <c r="N4222" s="18" t="e">
        <f t="shared" si="1351"/>
        <v>#DIV/0!</v>
      </c>
      <c r="O4222" s="18" t="e">
        <f t="shared" si="1352"/>
        <v>#DIV/0!</v>
      </c>
      <c r="P4222" s="4">
        <f t="shared" si="1353"/>
        <v>200710</v>
      </c>
      <c r="Q4222" s="23">
        <f t="shared" si="1354"/>
        <v>2.2388888888888965</v>
      </c>
      <c r="R4222" s="23">
        <f t="shared" si="1355"/>
        <v>-3.0761904761905079</v>
      </c>
      <c r="S4222" s="22">
        <f t="shared" si="1356"/>
        <v>-0.83730158730161142</v>
      </c>
      <c r="T4222" s="5">
        <f t="shared" si="1357"/>
        <v>0.44665012406947741</v>
      </c>
      <c r="W4222" s="5">
        <f t="shared" si="1358"/>
        <v>-1</v>
      </c>
      <c r="X4222" s="4">
        <f t="shared" si="1359"/>
        <v>-1</v>
      </c>
      <c r="AE4222" s="4" t="e">
        <f t="shared" si="1360"/>
        <v>#DIV/0!</v>
      </c>
    </row>
    <row r="4223" spans="1:31" x14ac:dyDescent="0.25">
      <c r="A4223" s="9">
        <v>39369</v>
      </c>
      <c r="B4223" s="1" t="s">
        <v>39</v>
      </c>
      <c r="C4223" s="1" t="s">
        <v>50</v>
      </c>
      <c r="D4223" s="1">
        <v>13</v>
      </c>
      <c r="E4223" s="1">
        <v>10</v>
      </c>
      <c r="F4223">
        <f t="shared" si="1347"/>
        <v>1</v>
      </c>
      <c r="G4223">
        <f t="shared" si="1348"/>
        <v>0</v>
      </c>
      <c r="H4223" s="4">
        <v>1.7692307692307701</v>
      </c>
      <c r="I4223" s="4">
        <v>2.1</v>
      </c>
      <c r="L4223" s="18">
        <f t="shared" si="1349"/>
        <v>50</v>
      </c>
      <c r="M4223" s="18">
        <f t="shared" si="1350"/>
        <v>45</v>
      </c>
      <c r="N4223" s="18" t="e">
        <f t="shared" si="1351"/>
        <v>#DIV/0!</v>
      </c>
      <c r="O4223" s="18" t="e">
        <f t="shared" si="1352"/>
        <v>#DIV/0!</v>
      </c>
      <c r="P4223" s="4">
        <f t="shared" si="1353"/>
        <v>200710</v>
      </c>
      <c r="Q4223" s="23">
        <f t="shared" si="1354"/>
        <v>1.7692307692307701</v>
      </c>
      <c r="R4223" s="23">
        <f t="shared" si="1355"/>
        <v>-2.2090909090909077</v>
      </c>
      <c r="S4223" s="22">
        <f t="shared" si="1356"/>
        <v>-0.43986013986013761</v>
      </c>
      <c r="T4223" s="5">
        <f t="shared" si="1357"/>
        <v>1.18695652173913</v>
      </c>
      <c r="W4223" s="5">
        <f t="shared" si="1358"/>
        <v>0.76923076923077005</v>
      </c>
      <c r="X4223" s="4">
        <f t="shared" si="1359"/>
        <v>-1</v>
      </c>
      <c r="AE4223" s="4" t="e">
        <f t="shared" si="1360"/>
        <v>#DIV/0!</v>
      </c>
    </row>
    <row r="4224" spans="1:31" x14ac:dyDescent="0.25">
      <c r="A4224" s="9">
        <v>39369</v>
      </c>
      <c r="B4224" s="1" t="s">
        <v>61</v>
      </c>
      <c r="C4224" s="1" t="s">
        <v>42</v>
      </c>
      <c r="D4224" s="1">
        <v>17</v>
      </c>
      <c r="E4224" s="1">
        <v>28</v>
      </c>
      <c r="F4224">
        <f t="shared" si="1347"/>
        <v>0</v>
      </c>
      <c r="G4224">
        <f t="shared" si="1348"/>
        <v>1</v>
      </c>
      <c r="H4224" s="4">
        <v>1.3846153846153799</v>
      </c>
      <c r="I4224" s="4">
        <v>3.1</v>
      </c>
      <c r="L4224" s="18">
        <f t="shared" si="1349"/>
        <v>70</v>
      </c>
      <c r="M4224" s="18">
        <f t="shared" si="1350"/>
        <v>30</v>
      </c>
      <c r="N4224" s="18" t="e">
        <f t="shared" si="1351"/>
        <v>#DIV/0!</v>
      </c>
      <c r="O4224" s="18" t="e">
        <f t="shared" si="1352"/>
        <v>#DIV/0!</v>
      </c>
      <c r="P4224" s="4">
        <f t="shared" si="1353"/>
        <v>200710</v>
      </c>
      <c r="Q4224" s="23">
        <f t="shared" si="1354"/>
        <v>0.44665012406947741</v>
      </c>
      <c r="R4224" s="23">
        <f t="shared" si="1355"/>
        <v>-3.0761904761905079</v>
      </c>
      <c r="S4224" s="22">
        <f t="shared" si="1356"/>
        <v>-2.6295403521210305</v>
      </c>
      <c r="T4224" s="5">
        <f t="shared" si="1357"/>
        <v>2.2388888888888965</v>
      </c>
      <c r="W4224" s="5">
        <f t="shared" si="1358"/>
        <v>-1</v>
      </c>
      <c r="X4224" s="4">
        <f t="shared" si="1359"/>
        <v>-1</v>
      </c>
      <c r="AE4224" s="4" t="e">
        <f t="shared" si="1360"/>
        <v>#DIV/0!</v>
      </c>
    </row>
    <row r="4225" spans="1:31" x14ac:dyDescent="0.25">
      <c r="A4225" s="9">
        <v>39369</v>
      </c>
      <c r="B4225" s="1" t="s">
        <v>64</v>
      </c>
      <c r="C4225" s="1" t="s">
        <v>54</v>
      </c>
      <c r="D4225" s="1">
        <v>28</v>
      </c>
      <c r="E4225" s="1">
        <v>14</v>
      </c>
      <c r="F4225">
        <f t="shared" si="1347"/>
        <v>1</v>
      </c>
      <c r="G4225">
        <f t="shared" si="1348"/>
        <v>0</v>
      </c>
      <c r="H4225" s="4">
        <v>1.1739130434782601</v>
      </c>
      <c r="I4225" s="4">
        <v>5</v>
      </c>
      <c r="L4225" s="18">
        <f t="shared" si="1349"/>
        <v>80</v>
      </c>
      <c r="M4225" s="18">
        <f t="shared" si="1350"/>
        <v>20</v>
      </c>
      <c r="N4225" s="18" t="e">
        <f t="shared" si="1351"/>
        <v>#DIV/0!</v>
      </c>
      <c r="O4225" s="18" t="e">
        <f t="shared" si="1352"/>
        <v>#DIV/0!</v>
      </c>
      <c r="P4225" s="4">
        <f t="shared" si="1353"/>
        <v>200710</v>
      </c>
      <c r="Q4225" s="23">
        <f t="shared" si="1354"/>
        <v>1.1739130434782601</v>
      </c>
      <c r="R4225" s="23">
        <f t="shared" si="1355"/>
        <v>-6.0000000000000258</v>
      </c>
      <c r="S4225" s="22">
        <f t="shared" si="1356"/>
        <v>-4.8260869565217659</v>
      </c>
      <c r="T4225" s="5">
        <f t="shared" si="1357"/>
        <v>4.2592592592592622</v>
      </c>
      <c r="W4225" s="5">
        <f t="shared" si="1358"/>
        <v>0.17391304347826009</v>
      </c>
      <c r="X4225" s="4">
        <f t="shared" si="1359"/>
        <v>-1</v>
      </c>
      <c r="AE4225" s="4" t="e">
        <f t="shared" si="1360"/>
        <v>#DIV/0!</v>
      </c>
    </row>
    <row r="4226" spans="1:31" x14ac:dyDescent="0.25">
      <c r="A4226" s="9">
        <v>39369</v>
      </c>
      <c r="B4226" s="1" t="s">
        <v>53</v>
      </c>
      <c r="C4226" s="1" t="s">
        <v>55</v>
      </c>
      <c r="D4226" s="1">
        <v>9</v>
      </c>
      <c r="E4226" s="1">
        <v>16</v>
      </c>
      <c r="F4226">
        <f t="shared" si="1347"/>
        <v>0</v>
      </c>
      <c r="G4226">
        <f t="shared" si="1348"/>
        <v>1</v>
      </c>
      <c r="H4226" s="4">
        <v>3</v>
      </c>
      <c r="I4226" s="4">
        <v>1.4166666666666701</v>
      </c>
      <c r="L4226" s="18">
        <f t="shared" si="1349"/>
        <v>30</v>
      </c>
      <c r="M4226" s="18">
        <f t="shared" si="1350"/>
        <v>70</v>
      </c>
      <c r="N4226" s="18" t="e">
        <f t="shared" si="1351"/>
        <v>#DIV/0!</v>
      </c>
      <c r="O4226" s="18" t="e">
        <f t="shared" si="1352"/>
        <v>#DIV/0!</v>
      </c>
      <c r="P4226" s="4">
        <f t="shared" si="1353"/>
        <v>200710</v>
      </c>
      <c r="Q4226" s="23">
        <f t="shared" si="1354"/>
        <v>2.1176470588235241</v>
      </c>
      <c r="R4226" s="23">
        <f t="shared" si="1355"/>
        <v>-2.8999999999999804</v>
      </c>
      <c r="S4226" s="22">
        <f t="shared" si="1356"/>
        <v>-0.78235294117645626</v>
      </c>
      <c r="T4226" s="5">
        <f t="shared" si="1357"/>
        <v>0.47222222222222338</v>
      </c>
      <c r="W4226" s="5">
        <f t="shared" si="1358"/>
        <v>-1</v>
      </c>
      <c r="X4226" s="4">
        <f t="shared" si="1359"/>
        <v>-1</v>
      </c>
      <c r="AE4226" s="4" t="e">
        <f t="shared" si="1360"/>
        <v>#DIV/0!</v>
      </c>
    </row>
    <row r="4227" spans="1:31" x14ac:dyDescent="0.25">
      <c r="A4227" s="9">
        <v>39369</v>
      </c>
      <c r="B4227" s="1" t="s">
        <v>49</v>
      </c>
      <c r="C4227" s="1" t="s">
        <v>44</v>
      </c>
      <c r="D4227" s="1">
        <v>27</v>
      </c>
      <c r="E4227" s="1">
        <v>20</v>
      </c>
      <c r="F4227">
        <f t="shared" ref="F4227:F4290" si="1361">IF(D4227&gt;E4227,1,0)</f>
        <v>1</v>
      </c>
      <c r="G4227">
        <f t="shared" ref="G4227:G4290" si="1362">IF(E4227&gt;D4227,1,0)</f>
        <v>0</v>
      </c>
      <c r="H4227" s="4">
        <v>2.15</v>
      </c>
      <c r="I4227" s="4">
        <v>1.74074074074074</v>
      </c>
      <c r="L4227" s="18">
        <f t="shared" ref="L4227:L4290" si="1363">INT(100/H4227/10)*10</f>
        <v>40</v>
      </c>
      <c r="M4227" s="18">
        <f t="shared" ref="M4227:M4290" si="1364">INT(100/I4227/5)*5</f>
        <v>55</v>
      </c>
      <c r="N4227" s="18" t="e">
        <f t="shared" ref="N4227:N4290" si="1365">INT(100/J4227/5)*5</f>
        <v>#DIV/0!</v>
      </c>
      <c r="O4227" s="18" t="e">
        <f t="shared" ref="O4227:O4290" si="1366">INT(100/K4227/5)*5</f>
        <v>#DIV/0!</v>
      </c>
      <c r="P4227" s="4">
        <f t="shared" ref="P4227:P4290" si="1367">YEAR(A4227)*100+MONTH(A4227)</f>
        <v>200710</v>
      </c>
      <c r="Q4227" s="23">
        <f t="shared" ref="Q4227:Q4290" si="1368">IF(F4227=1,H4227,H4227/I4227)</f>
        <v>2.15</v>
      </c>
      <c r="R4227" s="23">
        <f t="shared" ref="R4227:R4290" si="1369">-1/(H4227-1)-1/(I4227-1)</f>
        <v>-2.2195652173913056</v>
      </c>
      <c r="S4227" s="22">
        <f t="shared" ref="S4227:S4290" si="1370">Q4227+R4227</f>
        <v>-6.9565217391305723E-2</v>
      </c>
      <c r="T4227" s="5">
        <f t="shared" ref="T4227:T4290" si="1371">I4227/H4227</f>
        <v>0.80964685615848375</v>
      </c>
      <c r="W4227" s="5">
        <f t="shared" ref="W4227:W4290" si="1372">H4227*F4227-1</f>
        <v>1.1499999999999999</v>
      </c>
      <c r="X4227" s="4">
        <f t="shared" ref="X4227:X4290" si="1373">J4227*F4227-1</f>
        <v>-1</v>
      </c>
      <c r="AE4227" s="4" t="e">
        <f t="shared" ref="AE4227:AE4290" si="1374">(1/H4227-1/J4227)</f>
        <v>#DIV/0!</v>
      </c>
    </row>
    <row r="4228" spans="1:31" x14ac:dyDescent="0.25">
      <c r="A4228" s="9">
        <v>39369</v>
      </c>
      <c r="B4228" s="1" t="s">
        <v>56</v>
      </c>
      <c r="C4228" s="1" t="s">
        <v>47</v>
      </c>
      <c r="D4228" s="1">
        <v>37</v>
      </c>
      <c r="E4228" s="1">
        <v>17</v>
      </c>
      <c r="F4228">
        <f t="shared" si="1361"/>
        <v>1</v>
      </c>
      <c r="G4228">
        <f t="shared" si="1362"/>
        <v>0</v>
      </c>
      <c r="H4228" s="4">
        <v>1.3174603174603199</v>
      </c>
      <c r="I4228" s="4">
        <v>3.5</v>
      </c>
      <c r="L4228" s="18">
        <f t="shared" si="1363"/>
        <v>70</v>
      </c>
      <c r="M4228" s="18">
        <f t="shared" si="1364"/>
        <v>25</v>
      </c>
      <c r="N4228" s="18" t="e">
        <f t="shared" si="1365"/>
        <v>#DIV/0!</v>
      </c>
      <c r="O4228" s="18" t="e">
        <f t="shared" si="1366"/>
        <v>#DIV/0!</v>
      </c>
      <c r="P4228" s="4">
        <f t="shared" si="1367"/>
        <v>200710</v>
      </c>
      <c r="Q4228" s="23">
        <f t="shared" si="1368"/>
        <v>1.3174603174603199</v>
      </c>
      <c r="R4228" s="23">
        <f t="shared" si="1369"/>
        <v>-3.5499999999999758</v>
      </c>
      <c r="S4228" s="22">
        <f t="shared" si="1370"/>
        <v>-2.232539682539656</v>
      </c>
      <c r="T4228" s="5">
        <f t="shared" si="1371"/>
        <v>2.6566265060240917</v>
      </c>
      <c r="W4228" s="5">
        <f t="shared" si="1372"/>
        <v>0.31746031746031989</v>
      </c>
      <c r="X4228" s="4">
        <f t="shared" si="1373"/>
        <v>-1</v>
      </c>
      <c r="AE4228" s="4" t="e">
        <f t="shared" si="1374"/>
        <v>#DIV/0!</v>
      </c>
    </row>
    <row r="4229" spans="1:31" x14ac:dyDescent="0.25">
      <c r="A4229" s="9">
        <v>39369</v>
      </c>
      <c r="B4229" s="1" t="s">
        <v>62</v>
      </c>
      <c r="C4229" s="1" t="s">
        <v>48</v>
      </c>
      <c r="D4229" s="1">
        <v>17</v>
      </c>
      <c r="E4229" s="1">
        <v>14</v>
      </c>
      <c r="F4229">
        <f t="shared" si="1361"/>
        <v>1</v>
      </c>
      <c r="G4229">
        <f t="shared" si="1362"/>
        <v>0</v>
      </c>
      <c r="H4229" s="4">
        <v>1.625</v>
      </c>
      <c r="I4229" s="4">
        <v>2.4</v>
      </c>
      <c r="L4229" s="18">
        <f t="shared" si="1363"/>
        <v>60</v>
      </c>
      <c r="M4229" s="18">
        <f t="shared" si="1364"/>
        <v>40</v>
      </c>
      <c r="N4229" s="18" t="e">
        <f t="shared" si="1365"/>
        <v>#DIV/0!</v>
      </c>
      <c r="O4229" s="18" t="e">
        <f t="shared" si="1366"/>
        <v>#DIV/0!</v>
      </c>
      <c r="P4229" s="4">
        <f t="shared" si="1367"/>
        <v>200710</v>
      </c>
      <c r="Q4229" s="23">
        <f t="shared" si="1368"/>
        <v>1.625</v>
      </c>
      <c r="R4229" s="23">
        <f t="shared" si="1369"/>
        <v>-2.3142857142857145</v>
      </c>
      <c r="S4229" s="22">
        <f t="shared" si="1370"/>
        <v>-0.6892857142857145</v>
      </c>
      <c r="T4229" s="5">
        <f t="shared" si="1371"/>
        <v>1.4769230769230768</v>
      </c>
      <c r="W4229" s="5">
        <f t="shared" si="1372"/>
        <v>0.625</v>
      </c>
      <c r="X4229" s="4">
        <f t="shared" si="1373"/>
        <v>-1</v>
      </c>
      <c r="AE4229" s="4" t="e">
        <f t="shared" si="1374"/>
        <v>#DIV/0!</v>
      </c>
    </row>
    <row r="4230" spans="1:31" x14ac:dyDescent="0.25">
      <c r="A4230" s="9">
        <v>39369</v>
      </c>
      <c r="B4230" s="1" t="s">
        <v>37</v>
      </c>
      <c r="C4230" s="1" t="s">
        <v>52</v>
      </c>
      <c r="D4230" s="1">
        <v>27</v>
      </c>
      <c r="E4230" s="1">
        <v>48</v>
      </c>
      <c r="F4230">
        <f t="shared" si="1361"/>
        <v>0</v>
      </c>
      <c r="G4230">
        <f t="shared" si="1362"/>
        <v>1</v>
      </c>
      <c r="H4230" s="4">
        <v>3.1</v>
      </c>
      <c r="I4230" s="4">
        <v>1.4</v>
      </c>
      <c r="L4230" s="18">
        <f t="shared" si="1363"/>
        <v>30</v>
      </c>
      <c r="M4230" s="18">
        <f t="shared" si="1364"/>
        <v>70</v>
      </c>
      <c r="N4230" s="18" t="e">
        <f t="shared" si="1365"/>
        <v>#DIV/0!</v>
      </c>
      <c r="O4230" s="18" t="e">
        <f t="shared" si="1366"/>
        <v>#DIV/0!</v>
      </c>
      <c r="P4230" s="4">
        <f t="shared" si="1367"/>
        <v>200710</v>
      </c>
      <c r="Q4230" s="23">
        <f t="shared" si="1368"/>
        <v>2.2142857142857144</v>
      </c>
      <c r="R4230" s="23">
        <f t="shared" si="1369"/>
        <v>-2.9761904761904767</v>
      </c>
      <c r="S4230" s="22">
        <f t="shared" si="1370"/>
        <v>-0.76190476190476231</v>
      </c>
      <c r="T4230" s="5">
        <f t="shared" si="1371"/>
        <v>0.45161290322580638</v>
      </c>
      <c r="W4230" s="5">
        <f t="shared" si="1372"/>
        <v>-1</v>
      </c>
      <c r="X4230" s="4">
        <f t="shared" si="1373"/>
        <v>-1</v>
      </c>
      <c r="AE4230" s="4" t="e">
        <f t="shared" si="1374"/>
        <v>#DIV/0!</v>
      </c>
    </row>
    <row r="4231" spans="1:31" x14ac:dyDescent="0.25">
      <c r="A4231" s="9">
        <v>39369</v>
      </c>
      <c r="B4231" s="1" t="s">
        <v>58</v>
      </c>
      <c r="C4231" s="1" t="s">
        <v>51</v>
      </c>
      <c r="D4231" s="1">
        <v>41</v>
      </c>
      <c r="E4231" s="1">
        <v>31</v>
      </c>
      <c r="F4231">
        <f t="shared" si="1361"/>
        <v>1</v>
      </c>
      <c r="G4231">
        <f t="shared" si="1362"/>
        <v>0</v>
      </c>
      <c r="H4231" s="4">
        <v>1.5</v>
      </c>
      <c r="I4231" s="4">
        <v>2.75</v>
      </c>
      <c r="L4231" s="18">
        <f t="shared" si="1363"/>
        <v>60</v>
      </c>
      <c r="M4231" s="18">
        <f t="shared" si="1364"/>
        <v>35</v>
      </c>
      <c r="N4231" s="18" t="e">
        <f t="shared" si="1365"/>
        <v>#DIV/0!</v>
      </c>
      <c r="O4231" s="18" t="e">
        <f t="shared" si="1366"/>
        <v>#DIV/0!</v>
      </c>
      <c r="P4231" s="4">
        <f t="shared" si="1367"/>
        <v>200710</v>
      </c>
      <c r="Q4231" s="23">
        <f t="shared" si="1368"/>
        <v>1.5</v>
      </c>
      <c r="R4231" s="23">
        <f t="shared" si="1369"/>
        <v>-2.5714285714285712</v>
      </c>
      <c r="S4231" s="22">
        <f t="shared" si="1370"/>
        <v>-1.0714285714285712</v>
      </c>
      <c r="T4231" s="5">
        <f t="shared" si="1371"/>
        <v>1.8333333333333333</v>
      </c>
      <c r="W4231" s="5">
        <f t="shared" si="1372"/>
        <v>0.5</v>
      </c>
      <c r="X4231" s="4">
        <f t="shared" si="1373"/>
        <v>-1</v>
      </c>
      <c r="AE4231" s="4" t="e">
        <f t="shared" si="1374"/>
        <v>#DIV/0!</v>
      </c>
    </row>
    <row r="4232" spans="1:31" x14ac:dyDescent="0.25">
      <c r="A4232" s="9">
        <v>39369</v>
      </c>
      <c r="B4232" s="1" t="s">
        <v>45</v>
      </c>
      <c r="C4232" s="1" t="s">
        <v>60</v>
      </c>
      <c r="D4232" s="1">
        <v>31</v>
      </c>
      <c r="E4232" s="1">
        <v>34</v>
      </c>
      <c r="F4232">
        <f t="shared" si="1361"/>
        <v>0</v>
      </c>
      <c r="G4232">
        <f t="shared" si="1362"/>
        <v>1</v>
      </c>
      <c r="H4232" s="4">
        <v>1.4255319148936201</v>
      </c>
      <c r="I4232" s="4">
        <v>2.9</v>
      </c>
      <c r="L4232" s="18">
        <f t="shared" si="1363"/>
        <v>70</v>
      </c>
      <c r="M4232" s="18">
        <f t="shared" si="1364"/>
        <v>30</v>
      </c>
      <c r="N4232" s="18" t="e">
        <f t="shared" si="1365"/>
        <v>#DIV/0!</v>
      </c>
      <c r="O4232" s="18" t="e">
        <f t="shared" si="1366"/>
        <v>#DIV/0!</v>
      </c>
      <c r="P4232" s="4">
        <f t="shared" si="1367"/>
        <v>200710</v>
      </c>
      <c r="Q4232" s="23">
        <f t="shared" si="1368"/>
        <v>0.49156272927366212</v>
      </c>
      <c r="R4232" s="23">
        <f t="shared" si="1369"/>
        <v>-2.8763157894736673</v>
      </c>
      <c r="S4232" s="22">
        <f t="shared" si="1370"/>
        <v>-2.3847530602000053</v>
      </c>
      <c r="T4232" s="5">
        <f t="shared" si="1371"/>
        <v>2.0343283582089509</v>
      </c>
      <c r="W4232" s="5">
        <f t="shared" si="1372"/>
        <v>-1</v>
      </c>
      <c r="X4232" s="4">
        <f t="shared" si="1373"/>
        <v>-1</v>
      </c>
      <c r="AE4232" s="4" t="e">
        <f t="shared" si="1374"/>
        <v>#DIV/0!</v>
      </c>
    </row>
    <row r="4233" spans="1:31" x14ac:dyDescent="0.25">
      <c r="A4233" s="9">
        <v>39369</v>
      </c>
      <c r="B4233" s="1" t="s">
        <v>43</v>
      </c>
      <c r="C4233" s="1" t="s">
        <v>59</v>
      </c>
      <c r="D4233" s="1">
        <v>22</v>
      </c>
      <c r="E4233" s="1">
        <v>3</v>
      </c>
      <c r="F4233">
        <f t="shared" si="1361"/>
        <v>1</v>
      </c>
      <c r="G4233">
        <f t="shared" si="1362"/>
        <v>0</v>
      </c>
      <c r="H4233" s="4">
        <v>1.1818181818181799</v>
      </c>
      <c r="I4233" s="4">
        <v>5</v>
      </c>
      <c r="L4233" s="18">
        <f t="shared" si="1363"/>
        <v>80</v>
      </c>
      <c r="M4233" s="18">
        <f t="shared" si="1364"/>
        <v>20</v>
      </c>
      <c r="N4233" s="18" t="e">
        <f t="shared" si="1365"/>
        <v>#DIV/0!</v>
      </c>
      <c r="O4233" s="18" t="e">
        <f t="shared" si="1366"/>
        <v>#DIV/0!</v>
      </c>
      <c r="P4233" s="4">
        <f t="shared" si="1367"/>
        <v>200710</v>
      </c>
      <c r="Q4233" s="23">
        <f t="shared" si="1368"/>
        <v>1.1818181818181799</v>
      </c>
      <c r="R4233" s="23">
        <f t="shared" si="1369"/>
        <v>-5.7500000000000586</v>
      </c>
      <c r="S4233" s="22">
        <f t="shared" si="1370"/>
        <v>-4.5681818181818787</v>
      </c>
      <c r="T4233" s="5">
        <f t="shared" si="1371"/>
        <v>4.2307692307692379</v>
      </c>
      <c r="W4233" s="5">
        <f t="shared" si="1372"/>
        <v>0.18181818181817988</v>
      </c>
      <c r="X4233" s="4">
        <f t="shared" si="1373"/>
        <v>-1</v>
      </c>
      <c r="AE4233" s="4" t="e">
        <f t="shared" si="1374"/>
        <v>#DIV/0!</v>
      </c>
    </row>
    <row r="4234" spans="1:31" x14ac:dyDescent="0.25">
      <c r="A4234" s="9">
        <v>39369</v>
      </c>
      <c r="B4234" s="1" t="s">
        <v>63</v>
      </c>
      <c r="C4234" s="1" t="s">
        <v>40</v>
      </c>
      <c r="D4234" s="1">
        <v>10</v>
      </c>
      <c r="E4234" s="1">
        <v>25</v>
      </c>
      <c r="F4234">
        <f t="shared" si="1361"/>
        <v>0</v>
      </c>
      <c r="G4234">
        <f t="shared" si="1362"/>
        <v>1</v>
      </c>
      <c r="H4234" s="4">
        <v>1.3333333333333299</v>
      </c>
      <c r="I4234" s="4">
        <v>3.4</v>
      </c>
      <c r="L4234" s="18">
        <f t="shared" si="1363"/>
        <v>70</v>
      </c>
      <c r="M4234" s="18">
        <f t="shared" si="1364"/>
        <v>25</v>
      </c>
      <c r="N4234" s="18" t="e">
        <f t="shared" si="1365"/>
        <v>#DIV/0!</v>
      </c>
      <c r="O4234" s="18" t="e">
        <f t="shared" si="1366"/>
        <v>#DIV/0!</v>
      </c>
      <c r="P4234" s="4">
        <f t="shared" si="1367"/>
        <v>200710</v>
      </c>
      <c r="Q4234" s="23">
        <f t="shared" si="1368"/>
        <v>0.39215686274509703</v>
      </c>
      <c r="R4234" s="23">
        <f t="shared" si="1369"/>
        <v>-3.4166666666666972</v>
      </c>
      <c r="S4234" s="22">
        <f t="shared" si="1370"/>
        <v>-3.0245098039216001</v>
      </c>
      <c r="T4234" s="5">
        <f t="shared" si="1371"/>
        <v>2.5500000000000065</v>
      </c>
      <c r="W4234" s="5">
        <f t="shared" si="1372"/>
        <v>-1</v>
      </c>
      <c r="X4234" s="4">
        <f t="shared" si="1373"/>
        <v>-1</v>
      </c>
      <c r="AE4234" s="4" t="e">
        <f t="shared" si="1374"/>
        <v>#DIV/0!</v>
      </c>
    </row>
    <row r="4235" spans="1:31" x14ac:dyDescent="0.25">
      <c r="A4235" s="9">
        <v>39363</v>
      </c>
      <c r="B4235" s="1" t="s">
        <v>46</v>
      </c>
      <c r="C4235" s="1" t="s">
        <v>37</v>
      </c>
      <c r="D4235" s="1">
        <v>24</v>
      </c>
      <c r="E4235" s="1">
        <v>25</v>
      </c>
      <c r="F4235">
        <f t="shared" si="1361"/>
        <v>0</v>
      </c>
      <c r="G4235">
        <f t="shared" si="1362"/>
        <v>1</v>
      </c>
      <c r="H4235" s="4">
        <v>6</v>
      </c>
      <c r="I4235" s="4">
        <v>1.1428571428571399</v>
      </c>
      <c r="L4235" s="18">
        <f t="shared" si="1363"/>
        <v>10</v>
      </c>
      <c r="M4235" s="18">
        <f t="shared" si="1364"/>
        <v>85</v>
      </c>
      <c r="N4235" s="18" t="e">
        <f t="shared" si="1365"/>
        <v>#DIV/0!</v>
      </c>
      <c r="O4235" s="18" t="e">
        <f t="shared" si="1366"/>
        <v>#DIV/0!</v>
      </c>
      <c r="P4235" s="4">
        <f t="shared" si="1367"/>
        <v>200710</v>
      </c>
      <c r="Q4235" s="23">
        <f t="shared" si="1368"/>
        <v>5.2500000000000133</v>
      </c>
      <c r="R4235" s="23">
        <f t="shared" si="1369"/>
        <v>-7.200000000000145</v>
      </c>
      <c r="S4235" s="22">
        <f t="shared" si="1370"/>
        <v>-1.9500000000001316</v>
      </c>
      <c r="T4235" s="5">
        <f t="shared" si="1371"/>
        <v>0.19047619047618999</v>
      </c>
      <c r="W4235" s="5">
        <f t="shared" si="1372"/>
        <v>-1</v>
      </c>
      <c r="X4235" s="4">
        <f t="shared" si="1373"/>
        <v>-1</v>
      </c>
      <c r="AE4235" s="4" t="e">
        <f t="shared" si="1374"/>
        <v>#DIV/0!</v>
      </c>
    </row>
    <row r="4236" spans="1:31" x14ac:dyDescent="0.25">
      <c r="A4236" s="9">
        <v>39362</v>
      </c>
      <c r="B4236" s="1" t="s">
        <v>48</v>
      </c>
      <c r="C4236" s="1" t="s">
        <v>33</v>
      </c>
      <c r="D4236" s="1">
        <v>34</v>
      </c>
      <c r="E4236" s="1">
        <v>3</v>
      </c>
      <c r="F4236">
        <f t="shared" si="1361"/>
        <v>1</v>
      </c>
      <c r="G4236">
        <f t="shared" si="1362"/>
        <v>0</v>
      </c>
      <c r="H4236" s="4">
        <v>1.5</v>
      </c>
      <c r="I4236" s="4">
        <v>2.7</v>
      </c>
      <c r="L4236" s="18">
        <f t="shared" si="1363"/>
        <v>60</v>
      </c>
      <c r="M4236" s="18">
        <f t="shared" si="1364"/>
        <v>35</v>
      </c>
      <c r="N4236" s="18" t="e">
        <f t="shared" si="1365"/>
        <v>#DIV/0!</v>
      </c>
      <c r="O4236" s="18" t="e">
        <f t="shared" si="1366"/>
        <v>#DIV/0!</v>
      </c>
      <c r="P4236" s="4">
        <f t="shared" si="1367"/>
        <v>200710</v>
      </c>
      <c r="Q4236" s="23">
        <f t="shared" si="1368"/>
        <v>1.5</v>
      </c>
      <c r="R4236" s="23">
        <f t="shared" si="1369"/>
        <v>-2.5882352941176467</v>
      </c>
      <c r="S4236" s="22">
        <f t="shared" si="1370"/>
        <v>-1.0882352941176467</v>
      </c>
      <c r="T4236" s="5">
        <f t="shared" si="1371"/>
        <v>1.8</v>
      </c>
      <c r="W4236" s="5">
        <f t="shared" si="1372"/>
        <v>0.5</v>
      </c>
      <c r="X4236" s="4">
        <f t="shared" si="1373"/>
        <v>-1</v>
      </c>
      <c r="AE4236" s="4" t="e">
        <f t="shared" si="1374"/>
        <v>#DIV/0!</v>
      </c>
    </row>
    <row r="4237" spans="1:31" x14ac:dyDescent="0.25">
      <c r="A4237" s="9">
        <v>39362</v>
      </c>
      <c r="B4237" s="1" t="s">
        <v>50</v>
      </c>
      <c r="C4237" s="1" t="s">
        <v>41</v>
      </c>
      <c r="D4237" s="1">
        <v>20</v>
      </c>
      <c r="E4237" s="1">
        <v>13</v>
      </c>
      <c r="F4237">
        <f t="shared" si="1361"/>
        <v>1</v>
      </c>
      <c r="G4237">
        <f t="shared" si="1362"/>
        <v>0</v>
      </c>
      <c r="H4237" s="4">
        <v>1.26315789473684</v>
      </c>
      <c r="I4237" s="4">
        <v>4</v>
      </c>
      <c r="L4237" s="18">
        <f t="shared" si="1363"/>
        <v>70</v>
      </c>
      <c r="M4237" s="18">
        <f t="shared" si="1364"/>
        <v>25</v>
      </c>
      <c r="N4237" s="18" t="e">
        <f t="shared" si="1365"/>
        <v>#DIV/0!</v>
      </c>
      <c r="O4237" s="18" t="e">
        <f t="shared" si="1366"/>
        <v>#DIV/0!</v>
      </c>
      <c r="P4237" s="4">
        <f t="shared" si="1367"/>
        <v>200710</v>
      </c>
      <c r="Q4237" s="23">
        <f t="shared" si="1368"/>
        <v>1.26315789473684</v>
      </c>
      <c r="R4237" s="23">
        <f t="shared" si="1369"/>
        <v>-4.1333333333333631</v>
      </c>
      <c r="S4237" s="22">
        <f t="shared" si="1370"/>
        <v>-2.8701754385965232</v>
      </c>
      <c r="T4237" s="5">
        <f t="shared" si="1371"/>
        <v>3.1666666666666718</v>
      </c>
      <c r="W4237" s="5">
        <f t="shared" si="1372"/>
        <v>0.26315789473684004</v>
      </c>
      <c r="X4237" s="4">
        <f t="shared" si="1373"/>
        <v>-1</v>
      </c>
      <c r="AE4237" s="4" t="e">
        <f t="shared" si="1374"/>
        <v>#DIV/0!</v>
      </c>
    </row>
    <row r="4238" spans="1:31" x14ac:dyDescent="0.25">
      <c r="A4238" s="9">
        <v>39362</v>
      </c>
      <c r="B4238" s="1" t="s">
        <v>59</v>
      </c>
      <c r="C4238" s="1" t="s">
        <v>63</v>
      </c>
      <c r="D4238" s="1">
        <v>31</v>
      </c>
      <c r="E4238" s="1">
        <v>34</v>
      </c>
      <c r="F4238">
        <f t="shared" si="1361"/>
        <v>0</v>
      </c>
      <c r="G4238">
        <f t="shared" si="1362"/>
        <v>1</v>
      </c>
      <c r="H4238" s="4">
        <v>2.75</v>
      </c>
      <c r="I4238" s="4">
        <v>1.47619047619048</v>
      </c>
      <c r="L4238" s="18">
        <f t="shared" si="1363"/>
        <v>30</v>
      </c>
      <c r="M4238" s="18">
        <f t="shared" si="1364"/>
        <v>65</v>
      </c>
      <c r="N4238" s="18" t="e">
        <f t="shared" si="1365"/>
        <v>#DIV/0!</v>
      </c>
      <c r="O4238" s="18" t="e">
        <f t="shared" si="1366"/>
        <v>#DIV/0!</v>
      </c>
      <c r="P4238" s="4">
        <f t="shared" si="1367"/>
        <v>200710</v>
      </c>
      <c r="Q4238" s="23">
        <f t="shared" si="1368"/>
        <v>1.8629032258064468</v>
      </c>
      <c r="R4238" s="23">
        <f t="shared" si="1369"/>
        <v>-2.6714285714285539</v>
      </c>
      <c r="S4238" s="22">
        <f t="shared" si="1370"/>
        <v>-0.80852534562210709</v>
      </c>
      <c r="T4238" s="5">
        <f t="shared" si="1371"/>
        <v>0.53679653679653816</v>
      </c>
      <c r="W4238" s="5">
        <f t="shared" si="1372"/>
        <v>-1</v>
      </c>
      <c r="X4238" s="4">
        <f t="shared" si="1373"/>
        <v>-1</v>
      </c>
      <c r="AE4238" s="4" t="e">
        <f t="shared" si="1374"/>
        <v>#DIV/0!</v>
      </c>
    </row>
    <row r="4239" spans="1:31" x14ac:dyDescent="0.25">
      <c r="A4239" s="9">
        <v>39362</v>
      </c>
      <c r="B4239" s="1" t="s">
        <v>38</v>
      </c>
      <c r="C4239" s="1" t="s">
        <v>43</v>
      </c>
      <c r="D4239" s="1">
        <v>7</v>
      </c>
      <c r="E4239" s="1">
        <v>9</v>
      </c>
      <c r="F4239">
        <f t="shared" si="1361"/>
        <v>0</v>
      </c>
      <c r="G4239">
        <f t="shared" si="1362"/>
        <v>1</v>
      </c>
      <c r="H4239" s="4">
        <v>2.75</v>
      </c>
      <c r="I4239" s="4">
        <v>1.47619047619048</v>
      </c>
      <c r="L4239" s="18">
        <f t="shared" si="1363"/>
        <v>30</v>
      </c>
      <c r="M4239" s="18">
        <f t="shared" si="1364"/>
        <v>65</v>
      </c>
      <c r="N4239" s="18" t="e">
        <f t="shared" si="1365"/>
        <v>#DIV/0!</v>
      </c>
      <c r="O4239" s="18" t="e">
        <f t="shared" si="1366"/>
        <v>#DIV/0!</v>
      </c>
      <c r="P4239" s="4">
        <f t="shared" si="1367"/>
        <v>200710</v>
      </c>
      <c r="Q4239" s="23">
        <f t="shared" si="1368"/>
        <v>1.8629032258064468</v>
      </c>
      <c r="R4239" s="23">
        <f t="shared" si="1369"/>
        <v>-2.6714285714285539</v>
      </c>
      <c r="S4239" s="22">
        <f t="shared" si="1370"/>
        <v>-0.80852534562210709</v>
      </c>
      <c r="T4239" s="5">
        <f t="shared" si="1371"/>
        <v>0.53679653679653816</v>
      </c>
      <c r="W4239" s="5">
        <f t="shared" si="1372"/>
        <v>-1</v>
      </c>
      <c r="X4239" s="4">
        <f t="shared" si="1373"/>
        <v>-1</v>
      </c>
      <c r="AE4239" s="4" t="e">
        <f t="shared" si="1374"/>
        <v>#DIV/0!</v>
      </c>
    </row>
    <row r="4240" spans="1:31" x14ac:dyDescent="0.25">
      <c r="A4240" s="9">
        <v>39362</v>
      </c>
      <c r="B4240" s="1" t="s">
        <v>57</v>
      </c>
      <c r="C4240" s="1" t="s">
        <v>61</v>
      </c>
      <c r="D4240" s="1">
        <v>21</v>
      </c>
      <c r="E4240" s="1">
        <v>0</v>
      </c>
      <c r="F4240">
        <f t="shared" si="1361"/>
        <v>1</v>
      </c>
      <c r="G4240">
        <f t="shared" si="1362"/>
        <v>0</v>
      </c>
      <c r="H4240" s="4">
        <v>1.4</v>
      </c>
      <c r="I4240" s="4">
        <v>3</v>
      </c>
      <c r="L4240" s="18">
        <f t="shared" si="1363"/>
        <v>70</v>
      </c>
      <c r="M4240" s="18">
        <f t="shared" si="1364"/>
        <v>30</v>
      </c>
      <c r="N4240" s="18" t="e">
        <f t="shared" si="1365"/>
        <v>#DIV/0!</v>
      </c>
      <c r="O4240" s="18" t="e">
        <f t="shared" si="1366"/>
        <v>#DIV/0!</v>
      </c>
      <c r="P4240" s="4">
        <f t="shared" si="1367"/>
        <v>200710</v>
      </c>
      <c r="Q4240" s="23">
        <f t="shared" si="1368"/>
        <v>1.4</v>
      </c>
      <c r="R4240" s="23">
        <f t="shared" si="1369"/>
        <v>-3.0000000000000004</v>
      </c>
      <c r="S4240" s="22">
        <f t="shared" si="1370"/>
        <v>-1.6000000000000005</v>
      </c>
      <c r="T4240" s="5">
        <f t="shared" si="1371"/>
        <v>2.1428571428571428</v>
      </c>
      <c r="W4240" s="5">
        <f t="shared" si="1372"/>
        <v>0.39999999999999991</v>
      </c>
      <c r="X4240" s="4">
        <f t="shared" si="1373"/>
        <v>-1</v>
      </c>
      <c r="AE4240" s="4" t="e">
        <f t="shared" si="1374"/>
        <v>#DIV/0!</v>
      </c>
    </row>
    <row r="4241" spans="1:31" x14ac:dyDescent="0.25">
      <c r="A4241" s="9">
        <v>39362</v>
      </c>
      <c r="B4241" s="1" t="s">
        <v>34</v>
      </c>
      <c r="C4241" s="1" t="s">
        <v>53</v>
      </c>
      <c r="D4241" s="1">
        <v>35</v>
      </c>
      <c r="E4241" s="1">
        <v>24</v>
      </c>
      <c r="F4241">
        <f t="shared" si="1361"/>
        <v>1</v>
      </c>
      <c r="G4241">
        <f t="shared" si="1362"/>
        <v>0</v>
      </c>
      <c r="H4241" s="4">
        <v>1.47619047619048</v>
      </c>
      <c r="I4241" s="4">
        <v>2.75</v>
      </c>
      <c r="L4241" s="18">
        <f t="shared" si="1363"/>
        <v>60</v>
      </c>
      <c r="M4241" s="18">
        <f t="shared" si="1364"/>
        <v>35</v>
      </c>
      <c r="N4241" s="18" t="e">
        <f t="shared" si="1365"/>
        <v>#DIV/0!</v>
      </c>
      <c r="O4241" s="18" t="e">
        <f t="shared" si="1366"/>
        <v>#DIV/0!</v>
      </c>
      <c r="P4241" s="4">
        <f t="shared" si="1367"/>
        <v>200710</v>
      </c>
      <c r="Q4241" s="23">
        <f t="shared" si="1368"/>
        <v>1.47619047619048</v>
      </c>
      <c r="R4241" s="23">
        <f t="shared" si="1369"/>
        <v>-2.6714285714285539</v>
      </c>
      <c r="S4241" s="22">
        <f t="shared" si="1370"/>
        <v>-1.1952380952380739</v>
      </c>
      <c r="T4241" s="5">
        <f t="shared" si="1371"/>
        <v>1.8629032258064468</v>
      </c>
      <c r="W4241" s="5">
        <f t="shared" si="1372"/>
        <v>0.47619047619048005</v>
      </c>
      <c r="X4241" s="4">
        <f t="shared" si="1373"/>
        <v>-1</v>
      </c>
      <c r="AE4241" s="4" t="e">
        <f t="shared" si="1374"/>
        <v>#DIV/0!</v>
      </c>
    </row>
    <row r="4242" spans="1:31" x14ac:dyDescent="0.25">
      <c r="A4242" s="9">
        <v>39362</v>
      </c>
      <c r="B4242" s="1" t="s">
        <v>42</v>
      </c>
      <c r="C4242" s="1" t="s">
        <v>40</v>
      </c>
      <c r="D4242" s="1">
        <v>13</v>
      </c>
      <c r="E4242" s="1">
        <v>16</v>
      </c>
      <c r="F4242">
        <f t="shared" si="1361"/>
        <v>0</v>
      </c>
      <c r="G4242">
        <f t="shared" si="1362"/>
        <v>1</v>
      </c>
      <c r="H4242" s="4">
        <v>1.5</v>
      </c>
      <c r="I4242" s="4">
        <v>2.7</v>
      </c>
      <c r="L4242" s="18">
        <f t="shared" si="1363"/>
        <v>60</v>
      </c>
      <c r="M4242" s="18">
        <f t="shared" si="1364"/>
        <v>35</v>
      </c>
      <c r="N4242" s="18" t="e">
        <f t="shared" si="1365"/>
        <v>#DIV/0!</v>
      </c>
      <c r="O4242" s="18" t="e">
        <f t="shared" si="1366"/>
        <v>#DIV/0!</v>
      </c>
      <c r="P4242" s="4">
        <f t="shared" si="1367"/>
        <v>200710</v>
      </c>
      <c r="Q4242" s="23">
        <f t="shared" si="1368"/>
        <v>0.55555555555555547</v>
      </c>
      <c r="R4242" s="23">
        <f t="shared" si="1369"/>
        <v>-2.5882352941176467</v>
      </c>
      <c r="S4242" s="22">
        <f t="shared" si="1370"/>
        <v>-2.0326797385620914</v>
      </c>
      <c r="T4242" s="5">
        <f t="shared" si="1371"/>
        <v>1.8</v>
      </c>
      <c r="W4242" s="5">
        <f t="shared" si="1372"/>
        <v>-1</v>
      </c>
      <c r="X4242" s="4">
        <f t="shared" si="1373"/>
        <v>-1</v>
      </c>
      <c r="AE4242" s="4" t="e">
        <f t="shared" si="1374"/>
        <v>#DIV/0!</v>
      </c>
    </row>
    <row r="4243" spans="1:31" x14ac:dyDescent="0.25">
      <c r="A4243" s="9">
        <v>39362</v>
      </c>
      <c r="B4243" s="1" t="s">
        <v>52</v>
      </c>
      <c r="C4243" s="1" t="s">
        <v>58</v>
      </c>
      <c r="D4243" s="1">
        <v>34</v>
      </c>
      <c r="E4243" s="1">
        <v>17</v>
      </c>
      <c r="F4243">
        <f t="shared" si="1361"/>
        <v>1</v>
      </c>
      <c r="G4243">
        <f t="shared" si="1362"/>
        <v>0</v>
      </c>
      <c r="H4243" s="4">
        <v>1.0540540540540499</v>
      </c>
      <c r="I4243" s="4">
        <v>13</v>
      </c>
      <c r="L4243" s="18">
        <f t="shared" si="1363"/>
        <v>90</v>
      </c>
      <c r="M4243" s="18">
        <f t="shared" si="1364"/>
        <v>5</v>
      </c>
      <c r="N4243" s="18" t="e">
        <f t="shared" si="1365"/>
        <v>#DIV/0!</v>
      </c>
      <c r="O4243" s="18" t="e">
        <f t="shared" si="1366"/>
        <v>#DIV/0!</v>
      </c>
      <c r="P4243" s="4">
        <f t="shared" si="1367"/>
        <v>200710</v>
      </c>
      <c r="Q4243" s="23">
        <f t="shared" si="1368"/>
        <v>1.0540540540540499</v>
      </c>
      <c r="R4243" s="23">
        <f t="shared" si="1369"/>
        <v>-18.583333333334735</v>
      </c>
      <c r="S4243" s="22">
        <f t="shared" si="1370"/>
        <v>-17.529279279280686</v>
      </c>
      <c r="T4243" s="5">
        <f t="shared" si="1371"/>
        <v>12.333333333333382</v>
      </c>
      <c r="W4243" s="5">
        <f t="shared" si="1372"/>
        <v>5.4054054054049949E-2</v>
      </c>
      <c r="X4243" s="4">
        <f t="shared" si="1373"/>
        <v>-1</v>
      </c>
      <c r="AE4243" s="4" t="e">
        <f t="shared" si="1374"/>
        <v>#DIV/0!</v>
      </c>
    </row>
    <row r="4244" spans="1:31" x14ac:dyDescent="0.25">
      <c r="A4244" s="9">
        <v>39362</v>
      </c>
      <c r="B4244" s="1" t="s">
        <v>49</v>
      </c>
      <c r="C4244" s="1" t="s">
        <v>56</v>
      </c>
      <c r="D4244" s="1">
        <v>7</v>
      </c>
      <c r="E4244" s="1">
        <v>17</v>
      </c>
      <c r="F4244">
        <f t="shared" si="1361"/>
        <v>0</v>
      </c>
      <c r="G4244">
        <f t="shared" si="1362"/>
        <v>1</v>
      </c>
      <c r="H4244" s="4">
        <v>2.15</v>
      </c>
      <c r="I4244" s="4">
        <v>1.74074074074074</v>
      </c>
      <c r="L4244" s="18">
        <f t="shared" si="1363"/>
        <v>40</v>
      </c>
      <c r="M4244" s="18">
        <f t="shared" si="1364"/>
        <v>55</v>
      </c>
      <c r="N4244" s="18" t="e">
        <f t="shared" si="1365"/>
        <v>#DIV/0!</v>
      </c>
      <c r="O4244" s="18" t="e">
        <f t="shared" si="1366"/>
        <v>#DIV/0!</v>
      </c>
      <c r="P4244" s="4">
        <f t="shared" si="1367"/>
        <v>200710</v>
      </c>
      <c r="Q4244" s="23">
        <f t="shared" si="1368"/>
        <v>1.2351063829787239</v>
      </c>
      <c r="R4244" s="23">
        <f t="shared" si="1369"/>
        <v>-2.2195652173913056</v>
      </c>
      <c r="S4244" s="22">
        <f t="shared" si="1370"/>
        <v>-0.98445883441258175</v>
      </c>
      <c r="T4244" s="5">
        <f t="shared" si="1371"/>
        <v>0.80964685615848375</v>
      </c>
      <c r="W4244" s="5">
        <f t="shared" si="1372"/>
        <v>-1</v>
      </c>
      <c r="X4244" s="4">
        <f t="shared" si="1373"/>
        <v>-1</v>
      </c>
      <c r="AE4244" s="4" t="e">
        <f t="shared" si="1374"/>
        <v>#DIV/0!</v>
      </c>
    </row>
    <row r="4245" spans="1:31" x14ac:dyDescent="0.25">
      <c r="A4245" s="9">
        <v>39362</v>
      </c>
      <c r="B4245" s="1" t="s">
        <v>36</v>
      </c>
      <c r="C4245" s="1" t="s">
        <v>39</v>
      </c>
      <c r="D4245" s="1">
        <v>33</v>
      </c>
      <c r="E4245" s="1">
        <v>14</v>
      </c>
      <c r="F4245">
        <f t="shared" si="1361"/>
        <v>1</v>
      </c>
      <c r="G4245">
        <f t="shared" si="1362"/>
        <v>0</v>
      </c>
      <c r="H4245" s="4">
        <v>1.2</v>
      </c>
      <c r="I4245" s="4">
        <v>4.75</v>
      </c>
      <c r="L4245" s="18">
        <f t="shared" si="1363"/>
        <v>80</v>
      </c>
      <c r="M4245" s="18">
        <f t="shared" si="1364"/>
        <v>20</v>
      </c>
      <c r="N4245" s="18" t="e">
        <f t="shared" si="1365"/>
        <v>#DIV/0!</v>
      </c>
      <c r="O4245" s="18" t="e">
        <f t="shared" si="1366"/>
        <v>#DIV/0!</v>
      </c>
      <c r="P4245" s="4">
        <f t="shared" si="1367"/>
        <v>200710</v>
      </c>
      <c r="Q4245" s="23">
        <f t="shared" si="1368"/>
        <v>1.2</v>
      </c>
      <c r="R4245" s="23">
        <f t="shared" si="1369"/>
        <v>-5.2666666666666675</v>
      </c>
      <c r="S4245" s="22">
        <f t="shared" si="1370"/>
        <v>-4.0666666666666673</v>
      </c>
      <c r="T4245" s="5">
        <f t="shared" si="1371"/>
        <v>3.9583333333333335</v>
      </c>
      <c r="W4245" s="5">
        <f t="shared" si="1372"/>
        <v>0.19999999999999996</v>
      </c>
      <c r="X4245" s="4">
        <f t="shared" si="1373"/>
        <v>-1</v>
      </c>
      <c r="AE4245" s="4" t="e">
        <f t="shared" si="1374"/>
        <v>#DIV/0!</v>
      </c>
    </row>
    <row r="4246" spans="1:31" x14ac:dyDescent="0.25">
      <c r="A4246" s="9">
        <v>39362</v>
      </c>
      <c r="B4246" s="1" t="s">
        <v>47</v>
      </c>
      <c r="C4246" s="1" t="s">
        <v>51</v>
      </c>
      <c r="D4246" s="1">
        <v>22</v>
      </c>
      <c r="E4246" s="1">
        <v>19</v>
      </c>
      <c r="F4246">
        <f t="shared" si="1361"/>
        <v>1</v>
      </c>
      <c r="G4246">
        <f t="shared" si="1362"/>
        <v>0</v>
      </c>
      <c r="H4246" s="4">
        <v>1.4</v>
      </c>
      <c r="I4246" s="4">
        <v>3</v>
      </c>
      <c r="L4246" s="18">
        <f t="shared" si="1363"/>
        <v>70</v>
      </c>
      <c r="M4246" s="18">
        <f t="shared" si="1364"/>
        <v>30</v>
      </c>
      <c r="N4246" s="18" t="e">
        <f t="shared" si="1365"/>
        <v>#DIV/0!</v>
      </c>
      <c r="O4246" s="18" t="e">
        <f t="shared" si="1366"/>
        <v>#DIV/0!</v>
      </c>
      <c r="P4246" s="4">
        <f t="shared" si="1367"/>
        <v>200710</v>
      </c>
      <c r="Q4246" s="23">
        <f t="shared" si="1368"/>
        <v>1.4</v>
      </c>
      <c r="R4246" s="23">
        <f t="shared" si="1369"/>
        <v>-3.0000000000000004</v>
      </c>
      <c r="S4246" s="22">
        <f t="shared" si="1370"/>
        <v>-1.6000000000000005</v>
      </c>
      <c r="T4246" s="5">
        <f t="shared" si="1371"/>
        <v>2.1428571428571428</v>
      </c>
      <c r="W4246" s="5">
        <f t="shared" si="1372"/>
        <v>0.39999999999999991</v>
      </c>
      <c r="X4246" s="4">
        <f t="shared" si="1373"/>
        <v>-1</v>
      </c>
      <c r="AE4246" s="4" t="e">
        <f t="shared" si="1374"/>
        <v>#DIV/0!</v>
      </c>
    </row>
    <row r="4247" spans="1:31" x14ac:dyDescent="0.25">
      <c r="A4247" s="9">
        <v>39362</v>
      </c>
      <c r="B4247" s="1" t="s">
        <v>62</v>
      </c>
      <c r="C4247" s="1" t="s">
        <v>45</v>
      </c>
      <c r="D4247" s="1">
        <v>20</v>
      </c>
      <c r="E4247" s="1">
        <v>27</v>
      </c>
      <c r="F4247">
        <f t="shared" si="1361"/>
        <v>0</v>
      </c>
      <c r="G4247">
        <f t="shared" si="1362"/>
        <v>1</v>
      </c>
      <c r="H4247" s="4">
        <v>1.5405405405405399</v>
      </c>
      <c r="I4247" s="4">
        <v>2.65</v>
      </c>
      <c r="L4247" s="18">
        <f t="shared" si="1363"/>
        <v>60</v>
      </c>
      <c r="M4247" s="18">
        <f t="shared" si="1364"/>
        <v>35</v>
      </c>
      <c r="N4247" s="18" t="e">
        <f t="shared" si="1365"/>
        <v>#DIV/0!</v>
      </c>
      <c r="O4247" s="18" t="e">
        <f t="shared" si="1366"/>
        <v>#DIV/0!</v>
      </c>
      <c r="P4247" s="4">
        <f t="shared" si="1367"/>
        <v>200710</v>
      </c>
      <c r="Q4247" s="23">
        <f t="shared" si="1368"/>
        <v>0.58133605303416602</v>
      </c>
      <c r="R4247" s="23">
        <f t="shared" si="1369"/>
        <v>-2.4560606060606083</v>
      </c>
      <c r="S4247" s="22">
        <f t="shared" si="1370"/>
        <v>-1.8747245530264423</v>
      </c>
      <c r="T4247" s="5">
        <f t="shared" si="1371"/>
        <v>1.7201754385964918</v>
      </c>
      <c r="W4247" s="5">
        <f t="shared" si="1372"/>
        <v>-1</v>
      </c>
      <c r="X4247" s="4">
        <f t="shared" si="1373"/>
        <v>-1</v>
      </c>
      <c r="AE4247" s="4" t="e">
        <f t="shared" si="1374"/>
        <v>#DIV/0!</v>
      </c>
    </row>
    <row r="4248" spans="1:31" x14ac:dyDescent="0.25">
      <c r="A4248" s="9">
        <v>39362</v>
      </c>
      <c r="B4248" s="1" t="s">
        <v>35</v>
      </c>
      <c r="C4248" s="1" t="s">
        <v>64</v>
      </c>
      <c r="D4248" s="1">
        <v>3</v>
      </c>
      <c r="E4248" s="1">
        <v>41</v>
      </c>
      <c r="F4248">
        <f t="shared" si="1361"/>
        <v>0</v>
      </c>
      <c r="G4248">
        <f t="shared" si="1362"/>
        <v>1</v>
      </c>
      <c r="H4248" s="4">
        <v>1.9523809523809499</v>
      </c>
      <c r="I4248" s="4">
        <v>1.8695652173913</v>
      </c>
      <c r="L4248" s="18">
        <f t="shared" si="1363"/>
        <v>50</v>
      </c>
      <c r="M4248" s="18">
        <f t="shared" si="1364"/>
        <v>50</v>
      </c>
      <c r="N4248" s="18" t="e">
        <f t="shared" si="1365"/>
        <v>#DIV/0!</v>
      </c>
      <c r="O4248" s="18" t="e">
        <f t="shared" si="1366"/>
        <v>#DIV/0!</v>
      </c>
      <c r="P4248" s="4">
        <f t="shared" si="1367"/>
        <v>200710</v>
      </c>
      <c r="Q4248" s="23">
        <f t="shared" si="1368"/>
        <v>1.044296788482836</v>
      </c>
      <c r="R4248" s="23">
        <f t="shared" si="1369"/>
        <v>-2.2000000000000082</v>
      </c>
      <c r="S4248" s="22">
        <f t="shared" si="1370"/>
        <v>-1.1557032115171721</v>
      </c>
      <c r="T4248" s="5">
        <f t="shared" si="1371"/>
        <v>0.95758218451749633</v>
      </c>
      <c r="W4248" s="5">
        <f t="shared" si="1372"/>
        <v>-1</v>
      </c>
      <c r="X4248" s="4">
        <f t="shared" si="1373"/>
        <v>-1</v>
      </c>
      <c r="AE4248" s="4" t="e">
        <f t="shared" si="1374"/>
        <v>#DIV/0!</v>
      </c>
    </row>
    <row r="4249" spans="1:31" x14ac:dyDescent="0.25">
      <c r="A4249" s="9">
        <v>39356</v>
      </c>
      <c r="B4249" s="1" t="s">
        <v>44</v>
      </c>
      <c r="C4249" s="1" t="s">
        <v>52</v>
      </c>
      <c r="D4249" s="1">
        <v>13</v>
      </c>
      <c r="E4249" s="1">
        <v>34</v>
      </c>
      <c r="F4249">
        <f t="shared" si="1361"/>
        <v>0</v>
      </c>
      <c r="G4249">
        <f t="shared" si="1362"/>
        <v>1</v>
      </c>
      <c r="H4249" s="4">
        <v>3.9</v>
      </c>
      <c r="I4249" s="4">
        <v>1.2666666666666699</v>
      </c>
      <c r="L4249" s="18">
        <f t="shared" si="1363"/>
        <v>20</v>
      </c>
      <c r="M4249" s="18">
        <f t="shared" si="1364"/>
        <v>75</v>
      </c>
      <c r="N4249" s="18" t="e">
        <f t="shared" si="1365"/>
        <v>#DIV/0!</v>
      </c>
      <c r="O4249" s="18" t="e">
        <f t="shared" si="1366"/>
        <v>#DIV/0!</v>
      </c>
      <c r="P4249" s="4">
        <f t="shared" si="1367"/>
        <v>200710</v>
      </c>
      <c r="Q4249" s="23">
        <f t="shared" si="1368"/>
        <v>3.0789473684210447</v>
      </c>
      <c r="R4249" s="23">
        <f t="shared" si="1369"/>
        <v>-4.0948275862068506</v>
      </c>
      <c r="S4249" s="22">
        <f t="shared" si="1370"/>
        <v>-1.015880217785806</v>
      </c>
      <c r="T4249" s="5">
        <f t="shared" si="1371"/>
        <v>0.32478632478632563</v>
      </c>
      <c r="W4249" s="5">
        <f t="shared" si="1372"/>
        <v>-1</v>
      </c>
      <c r="X4249" s="4">
        <f t="shared" si="1373"/>
        <v>-1</v>
      </c>
      <c r="AE4249" s="4" t="e">
        <f t="shared" si="1374"/>
        <v>#DIV/0!</v>
      </c>
    </row>
    <row r="4250" spans="1:31" x14ac:dyDescent="0.25">
      <c r="A4250" s="9">
        <v>39355</v>
      </c>
      <c r="B4250" s="1" t="s">
        <v>38</v>
      </c>
      <c r="C4250" s="1" t="s">
        <v>61</v>
      </c>
      <c r="D4250" s="1">
        <v>3</v>
      </c>
      <c r="E4250" s="1">
        <v>23</v>
      </c>
      <c r="F4250">
        <f t="shared" si="1361"/>
        <v>0</v>
      </c>
      <c r="G4250">
        <f t="shared" si="1362"/>
        <v>1</v>
      </c>
      <c r="H4250" s="4">
        <v>2.1</v>
      </c>
      <c r="I4250" s="4">
        <v>1.7692307692307701</v>
      </c>
      <c r="L4250" s="18">
        <f t="shared" si="1363"/>
        <v>40</v>
      </c>
      <c r="M4250" s="18">
        <f t="shared" si="1364"/>
        <v>55</v>
      </c>
      <c r="N4250" s="18" t="e">
        <f t="shared" si="1365"/>
        <v>#DIV/0!</v>
      </c>
      <c r="O4250" s="18" t="e">
        <f t="shared" si="1366"/>
        <v>#DIV/0!</v>
      </c>
      <c r="P4250" s="4">
        <f t="shared" si="1367"/>
        <v>200709</v>
      </c>
      <c r="Q4250" s="23">
        <f t="shared" si="1368"/>
        <v>1.18695652173913</v>
      </c>
      <c r="R4250" s="23">
        <f t="shared" si="1369"/>
        <v>-2.2090909090909077</v>
      </c>
      <c r="S4250" s="22">
        <f t="shared" si="1370"/>
        <v>-1.0221343873517776</v>
      </c>
      <c r="T4250" s="5">
        <f t="shared" si="1371"/>
        <v>0.84249084249084283</v>
      </c>
      <c r="W4250" s="5">
        <f t="shared" si="1372"/>
        <v>-1</v>
      </c>
      <c r="X4250" s="4">
        <f t="shared" si="1373"/>
        <v>-1</v>
      </c>
      <c r="AE4250" s="4" t="e">
        <f t="shared" si="1374"/>
        <v>#DIV/0!</v>
      </c>
    </row>
    <row r="4251" spans="1:31" x14ac:dyDescent="0.25">
      <c r="A4251" s="9">
        <v>39355</v>
      </c>
      <c r="B4251" s="1" t="s">
        <v>64</v>
      </c>
      <c r="C4251" s="1" t="s">
        <v>49</v>
      </c>
      <c r="D4251" s="1">
        <v>16</v>
      </c>
      <c r="E4251" s="1">
        <v>30</v>
      </c>
      <c r="F4251">
        <f t="shared" si="1361"/>
        <v>0</v>
      </c>
      <c r="G4251">
        <f t="shared" si="1362"/>
        <v>1</v>
      </c>
      <c r="H4251" s="4">
        <v>1.1176470588235299</v>
      </c>
      <c r="I4251" s="4">
        <v>7</v>
      </c>
      <c r="L4251" s="18">
        <f t="shared" si="1363"/>
        <v>80</v>
      </c>
      <c r="M4251" s="18">
        <f t="shared" si="1364"/>
        <v>10</v>
      </c>
      <c r="N4251" s="18" t="e">
        <f t="shared" si="1365"/>
        <v>#DIV/0!</v>
      </c>
      <c r="O4251" s="18" t="e">
        <f t="shared" si="1366"/>
        <v>#DIV/0!</v>
      </c>
      <c r="P4251" s="4">
        <f t="shared" si="1367"/>
        <v>200709</v>
      </c>
      <c r="Q4251" s="23">
        <f t="shared" si="1368"/>
        <v>0.15966386554621856</v>
      </c>
      <c r="R4251" s="23">
        <f t="shared" si="1369"/>
        <v>-8.6666666666666323</v>
      </c>
      <c r="S4251" s="22">
        <f t="shared" si="1370"/>
        <v>-8.5070028011204144</v>
      </c>
      <c r="T4251" s="5">
        <f t="shared" si="1371"/>
        <v>6.2631578947368398</v>
      </c>
      <c r="W4251" s="5">
        <f t="shared" si="1372"/>
        <v>-1</v>
      </c>
      <c r="X4251" s="4">
        <f t="shared" si="1373"/>
        <v>-1</v>
      </c>
      <c r="AE4251" s="4" t="e">
        <f t="shared" si="1374"/>
        <v>#DIV/0!</v>
      </c>
    </row>
    <row r="4252" spans="1:31" x14ac:dyDescent="0.25">
      <c r="A4252" s="9">
        <v>39355</v>
      </c>
      <c r="B4252" s="1" t="s">
        <v>34</v>
      </c>
      <c r="C4252" s="1" t="s">
        <v>55</v>
      </c>
      <c r="D4252" s="1">
        <v>16</v>
      </c>
      <c r="E4252" s="1">
        <v>3</v>
      </c>
      <c r="F4252">
        <f t="shared" si="1361"/>
        <v>1</v>
      </c>
      <c r="G4252">
        <f t="shared" si="1362"/>
        <v>0</v>
      </c>
      <c r="H4252" s="4">
        <v>2.15</v>
      </c>
      <c r="I4252" s="4">
        <v>1.74074074074074</v>
      </c>
      <c r="L4252" s="18">
        <f t="shared" si="1363"/>
        <v>40</v>
      </c>
      <c r="M4252" s="18">
        <f t="shared" si="1364"/>
        <v>55</v>
      </c>
      <c r="N4252" s="18" t="e">
        <f t="shared" si="1365"/>
        <v>#DIV/0!</v>
      </c>
      <c r="O4252" s="18" t="e">
        <f t="shared" si="1366"/>
        <v>#DIV/0!</v>
      </c>
      <c r="P4252" s="4">
        <f t="shared" si="1367"/>
        <v>200709</v>
      </c>
      <c r="Q4252" s="23">
        <f t="shared" si="1368"/>
        <v>2.15</v>
      </c>
      <c r="R4252" s="23">
        <f t="shared" si="1369"/>
        <v>-2.2195652173913056</v>
      </c>
      <c r="S4252" s="22">
        <f t="shared" si="1370"/>
        <v>-6.9565217391305723E-2</v>
      </c>
      <c r="T4252" s="5">
        <f t="shared" si="1371"/>
        <v>0.80964685615848375</v>
      </c>
      <c r="W4252" s="5">
        <f t="shared" si="1372"/>
        <v>1.1499999999999999</v>
      </c>
      <c r="X4252" s="4">
        <f t="shared" si="1373"/>
        <v>-1</v>
      </c>
      <c r="AE4252" s="4" t="e">
        <f t="shared" si="1374"/>
        <v>#DIV/0!</v>
      </c>
    </row>
    <row r="4253" spans="1:31" x14ac:dyDescent="0.25">
      <c r="A4253" s="9">
        <v>39355</v>
      </c>
      <c r="B4253" s="1" t="s">
        <v>60</v>
      </c>
      <c r="C4253" s="1" t="s">
        <v>62</v>
      </c>
      <c r="D4253" s="1">
        <v>16</v>
      </c>
      <c r="E4253" s="1">
        <v>23</v>
      </c>
      <c r="F4253">
        <f t="shared" si="1361"/>
        <v>0</v>
      </c>
      <c r="G4253">
        <f t="shared" si="1362"/>
        <v>1</v>
      </c>
      <c r="H4253" s="4">
        <v>2</v>
      </c>
      <c r="I4253" s="4">
        <v>1.8333333333333299</v>
      </c>
      <c r="L4253" s="18">
        <f t="shared" si="1363"/>
        <v>50</v>
      </c>
      <c r="M4253" s="18">
        <f t="shared" si="1364"/>
        <v>50</v>
      </c>
      <c r="N4253" s="18" t="e">
        <f t="shared" si="1365"/>
        <v>#DIV/0!</v>
      </c>
      <c r="O4253" s="18" t="e">
        <f t="shared" si="1366"/>
        <v>#DIV/0!</v>
      </c>
      <c r="P4253" s="4">
        <f t="shared" si="1367"/>
        <v>200709</v>
      </c>
      <c r="Q4253" s="23">
        <f t="shared" si="1368"/>
        <v>1.0909090909090928</v>
      </c>
      <c r="R4253" s="23">
        <f t="shared" si="1369"/>
        <v>-2.2000000000000046</v>
      </c>
      <c r="S4253" s="22">
        <f t="shared" si="1370"/>
        <v>-1.1090909090909118</v>
      </c>
      <c r="T4253" s="5">
        <f t="shared" si="1371"/>
        <v>0.91666666666666496</v>
      </c>
      <c r="W4253" s="5">
        <f t="shared" si="1372"/>
        <v>-1</v>
      </c>
      <c r="X4253" s="4">
        <f t="shared" si="1373"/>
        <v>-1</v>
      </c>
      <c r="AE4253" s="4" t="e">
        <f t="shared" si="1374"/>
        <v>#DIV/0!</v>
      </c>
    </row>
    <row r="4254" spans="1:31" x14ac:dyDescent="0.25">
      <c r="A4254" s="9">
        <v>39355</v>
      </c>
      <c r="B4254" s="1" t="s">
        <v>51</v>
      </c>
      <c r="C4254" s="1" t="s">
        <v>54</v>
      </c>
      <c r="D4254" s="1">
        <v>17</v>
      </c>
      <c r="E4254" s="1">
        <v>35</v>
      </c>
      <c r="F4254">
        <f t="shared" si="1361"/>
        <v>0</v>
      </c>
      <c r="G4254">
        <f t="shared" si="1362"/>
        <v>1</v>
      </c>
      <c r="H4254" s="4">
        <v>1.5</v>
      </c>
      <c r="I4254" s="4">
        <v>2.7</v>
      </c>
      <c r="L4254" s="18">
        <f t="shared" si="1363"/>
        <v>60</v>
      </c>
      <c r="M4254" s="18">
        <f t="shared" si="1364"/>
        <v>35</v>
      </c>
      <c r="N4254" s="18" t="e">
        <f t="shared" si="1365"/>
        <v>#DIV/0!</v>
      </c>
      <c r="O4254" s="18" t="e">
        <f t="shared" si="1366"/>
        <v>#DIV/0!</v>
      </c>
      <c r="P4254" s="4">
        <f t="shared" si="1367"/>
        <v>200709</v>
      </c>
      <c r="Q4254" s="23">
        <f t="shared" si="1368"/>
        <v>0.55555555555555547</v>
      </c>
      <c r="R4254" s="23">
        <f t="shared" si="1369"/>
        <v>-2.5882352941176467</v>
      </c>
      <c r="S4254" s="22">
        <f t="shared" si="1370"/>
        <v>-2.0326797385620914</v>
      </c>
      <c r="T4254" s="5">
        <f t="shared" si="1371"/>
        <v>1.8</v>
      </c>
      <c r="W4254" s="5">
        <f t="shared" si="1372"/>
        <v>-1</v>
      </c>
      <c r="X4254" s="4">
        <f t="shared" si="1373"/>
        <v>-1</v>
      </c>
      <c r="AE4254" s="4" t="e">
        <f t="shared" si="1374"/>
        <v>#DIV/0!</v>
      </c>
    </row>
    <row r="4255" spans="1:31" x14ac:dyDescent="0.25">
      <c r="A4255" s="9">
        <v>39355</v>
      </c>
      <c r="B4255" s="1" t="s">
        <v>36</v>
      </c>
      <c r="C4255" s="1" t="s">
        <v>35</v>
      </c>
      <c r="D4255" s="1">
        <v>38</v>
      </c>
      <c r="E4255" s="1">
        <v>20</v>
      </c>
      <c r="F4255">
        <f t="shared" si="1361"/>
        <v>1</v>
      </c>
      <c r="G4255">
        <f t="shared" si="1362"/>
        <v>0</v>
      </c>
      <c r="H4255" s="4">
        <v>1.1599999999999999</v>
      </c>
      <c r="I4255" s="4">
        <v>5.5</v>
      </c>
      <c r="L4255" s="18">
        <f t="shared" si="1363"/>
        <v>80</v>
      </c>
      <c r="M4255" s="18">
        <f t="shared" si="1364"/>
        <v>15</v>
      </c>
      <c r="N4255" s="18" t="e">
        <f t="shared" si="1365"/>
        <v>#DIV/0!</v>
      </c>
      <c r="O4255" s="18" t="e">
        <f t="shared" si="1366"/>
        <v>#DIV/0!</v>
      </c>
      <c r="P4255" s="4">
        <f t="shared" si="1367"/>
        <v>200709</v>
      </c>
      <c r="Q4255" s="23">
        <f t="shared" si="1368"/>
        <v>1.1599999999999999</v>
      </c>
      <c r="R4255" s="23">
        <f t="shared" si="1369"/>
        <v>-6.4722222222222259</v>
      </c>
      <c r="S4255" s="22">
        <f t="shared" si="1370"/>
        <v>-5.3122222222222257</v>
      </c>
      <c r="T4255" s="5">
        <f t="shared" si="1371"/>
        <v>4.7413793103448283</v>
      </c>
      <c r="W4255" s="5">
        <f t="shared" si="1372"/>
        <v>0.15999999999999992</v>
      </c>
      <c r="X4255" s="4">
        <f t="shared" si="1373"/>
        <v>-1</v>
      </c>
      <c r="AE4255" s="4" t="e">
        <f t="shared" si="1374"/>
        <v>#DIV/0!</v>
      </c>
    </row>
    <row r="4256" spans="1:31" x14ac:dyDescent="0.25">
      <c r="A4256" s="9">
        <v>39355</v>
      </c>
      <c r="B4256" s="1" t="s">
        <v>33</v>
      </c>
      <c r="C4256" s="1" t="s">
        <v>45</v>
      </c>
      <c r="D4256" s="1">
        <v>37</v>
      </c>
      <c r="E4256" s="1">
        <v>27</v>
      </c>
      <c r="F4256">
        <f t="shared" si="1361"/>
        <v>1</v>
      </c>
      <c r="G4256">
        <f t="shared" si="1362"/>
        <v>0</v>
      </c>
      <c r="H4256" s="4">
        <v>2.2000000000000002</v>
      </c>
      <c r="I4256" s="4">
        <v>1.71428571428571</v>
      </c>
      <c r="L4256" s="18">
        <f t="shared" si="1363"/>
        <v>40</v>
      </c>
      <c r="M4256" s="18">
        <f t="shared" si="1364"/>
        <v>55</v>
      </c>
      <c r="N4256" s="18" t="e">
        <f t="shared" si="1365"/>
        <v>#DIV/0!</v>
      </c>
      <c r="O4256" s="18" t="e">
        <f t="shared" si="1366"/>
        <v>#DIV/0!</v>
      </c>
      <c r="P4256" s="4">
        <f t="shared" si="1367"/>
        <v>200709</v>
      </c>
      <c r="Q4256" s="23">
        <f t="shared" si="1368"/>
        <v>2.2000000000000002</v>
      </c>
      <c r="R4256" s="23">
        <f t="shared" si="1369"/>
        <v>-2.2333333333333414</v>
      </c>
      <c r="S4256" s="22">
        <f t="shared" si="1370"/>
        <v>-3.3333333333341209E-2</v>
      </c>
      <c r="T4256" s="5">
        <f t="shared" si="1371"/>
        <v>0.77922077922077715</v>
      </c>
      <c r="W4256" s="5">
        <f t="shared" si="1372"/>
        <v>1.2000000000000002</v>
      </c>
      <c r="X4256" s="4">
        <f t="shared" si="1373"/>
        <v>-1</v>
      </c>
      <c r="AE4256" s="4" t="e">
        <f t="shared" si="1374"/>
        <v>#DIV/0!</v>
      </c>
    </row>
    <row r="4257" spans="1:31" x14ac:dyDescent="0.25">
      <c r="A4257" s="9">
        <v>39355</v>
      </c>
      <c r="B4257" s="1" t="s">
        <v>37</v>
      </c>
      <c r="C4257" s="1" t="s">
        <v>59</v>
      </c>
      <c r="D4257" s="1">
        <v>35</v>
      </c>
      <c r="E4257" s="1">
        <v>7</v>
      </c>
      <c r="F4257">
        <f t="shared" si="1361"/>
        <v>1</v>
      </c>
      <c r="G4257">
        <f t="shared" si="1362"/>
        <v>0</v>
      </c>
      <c r="H4257" s="4">
        <v>1.1025641025641</v>
      </c>
      <c r="I4257" s="4">
        <v>7.75</v>
      </c>
      <c r="L4257" s="18">
        <f t="shared" si="1363"/>
        <v>90</v>
      </c>
      <c r="M4257" s="18">
        <f t="shared" si="1364"/>
        <v>10</v>
      </c>
      <c r="N4257" s="18" t="e">
        <f t="shared" si="1365"/>
        <v>#DIV/0!</v>
      </c>
      <c r="O4257" s="18" t="e">
        <f t="shared" si="1366"/>
        <v>#DIV/0!</v>
      </c>
      <c r="P4257" s="4">
        <f t="shared" si="1367"/>
        <v>200709</v>
      </c>
      <c r="Q4257" s="23">
        <f t="shared" si="1368"/>
        <v>1.1025641025641</v>
      </c>
      <c r="R4257" s="23">
        <f t="shared" si="1369"/>
        <v>-9.8981481481483939</v>
      </c>
      <c r="S4257" s="22">
        <f t="shared" si="1370"/>
        <v>-8.7955840455842935</v>
      </c>
      <c r="T4257" s="5">
        <f t="shared" si="1371"/>
        <v>7.0290697674418769</v>
      </c>
      <c r="W4257" s="5">
        <f t="shared" si="1372"/>
        <v>0.10256410256409998</v>
      </c>
      <c r="X4257" s="4">
        <f t="shared" si="1373"/>
        <v>-1</v>
      </c>
      <c r="AE4257" s="4" t="e">
        <f t="shared" si="1374"/>
        <v>#DIV/0!</v>
      </c>
    </row>
    <row r="4258" spans="1:31" x14ac:dyDescent="0.25">
      <c r="A4258" s="9">
        <v>39355</v>
      </c>
      <c r="B4258" s="1" t="s">
        <v>58</v>
      </c>
      <c r="C4258" s="1" t="s">
        <v>43</v>
      </c>
      <c r="D4258" s="1">
        <v>27</v>
      </c>
      <c r="E4258" s="1">
        <v>13</v>
      </c>
      <c r="F4258">
        <f t="shared" si="1361"/>
        <v>1</v>
      </c>
      <c r="G4258">
        <f t="shared" si="1362"/>
        <v>0</v>
      </c>
      <c r="H4258" s="4">
        <v>2.75</v>
      </c>
      <c r="I4258" s="4">
        <v>1.47619047619048</v>
      </c>
      <c r="L4258" s="18">
        <f t="shared" si="1363"/>
        <v>30</v>
      </c>
      <c r="M4258" s="18">
        <f t="shared" si="1364"/>
        <v>65</v>
      </c>
      <c r="N4258" s="18" t="e">
        <f t="shared" si="1365"/>
        <v>#DIV/0!</v>
      </c>
      <c r="O4258" s="18" t="e">
        <f t="shared" si="1366"/>
        <v>#DIV/0!</v>
      </c>
      <c r="P4258" s="4">
        <f t="shared" si="1367"/>
        <v>200709</v>
      </c>
      <c r="Q4258" s="23">
        <f t="shared" si="1368"/>
        <v>2.75</v>
      </c>
      <c r="R4258" s="23">
        <f t="shared" si="1369"/>
        <v>-2.6714285714285539</v>
      </c>
      <c r="S4258" s="22">
        <f t="shared" si="1370"/>
        <v>7.8571428571446056E-2</v>
      </c>
      <c r="T4258" s="5">
        <f t="shared" si="1371"/>
        <v>0.53679653679653816</v>
      </c>
      <c r="W4258" s="5">
        <f t="shared" si="1372"/>
        <v>1.75</v>
      </c>
      <c r="X4258" s="4">
        <f t="shared" si="1373"/>
        <v>-1</v>
      </c>
      <c r="AE4258" s="4" t="e">
        <f t="shared" si="1374"/>
        <v>#DIV/0!</v>
      </c>
    </row>
    <row r="4259" spans="1:31" x14ac:dyDescent="0.25">
      <c r="A4259" s="9">
        <v>39355</v>
      </c>
      <c r="B4259" s="1" t="s">
        <v>40</v>
      </c>
      <c r="C4259" s="1" t="s">
        <v>39</v>
      </c>
      <c r="D4259" s="1">
        <v>7</v>
      </c>
      <c r="E4259" s="1">
        <v>20</v>
      </c>
      <c r="F4259">
        <f t="shared" si="1361"/>
        <v>0</v>
      </c>
      <c r="G4259">
        <f t="shared" si="1362"/>
        <v>1</v>
      </c>
      <c r="H4259" s="4">
        <v>1.6666666666666701</v>
      </c>
      <c r="I4259" s="4">
        <v>2.2999999999999998</v>
      </c>
      <c r="L4259" s="18">
        <f t="shared" si="1363"/>
        <v>50</v>
      </c>
      <c r="M4259" s="18">
        <f t="shared" si="1364"/>
        <v>40</v>
      </c>
      <c r="N4259" s="18" t="e">
        <f t="shared" si="1365"/>
        <v>#DIV/0!</v>
      </c>
      <c r="O4259" s="18" t="e">
        <f t="shared" si="1366"/>
        <v>#DIV/0!</v>
      </c>
      <c r="P4259" s="4">
        <f t="shared" si="1367"/>
        <v>200709</v>
      </c>
      <c r="Q4259" s="23">
        <f t="shared" si="1368"/>
        <v>0.72463768115942184</v>
      </c>
      <c r="R4259" s="23">
        <f t="shared" si="1369"/>
        <v>-2.2692307692307621</v>
      </c>
      <c r="S4259" s="22">
        <f t="shared" si="1370"/>
        <v>-1.5445930880713403</v>
      </c>
      <c r="T4259" s="5">
        <f t="shared" si="1371"/>
        <v>1.379999999999997</v>
      </c>
      <c r="W4259" s="5">
        <f t="shared" si="1372"/>
        <v>-1</v>
      </c>
      <c r="X4259" s="4">
        <f t="shared" si="1373"/>
        <v>-1</v>
      </c>
      <c r="AE4259" s="4" t="e">
        <f t="shared" si="1374"/>
        <v>#DIV/0!</v>
      </c>
    </row>
    <row r="4260" spans="1:31" x14ac:dyDescent="0.25">
      <c r="A4260" s="9">
        <v>39355</v>
      </c>
      <c r="B4260" s="1" t="s">
        <v>46</v>
      </c>
      <c r="C4260" s="1" t="s">
        <v>53</v>
      </c>
      <c r="D4260" s="1">
        <v>17</v>
      </c>
      <c r="E4260" s="1">
        <v>14</v>
      </c>
      <c r="F4260">
        <f t="shared" si="1361"/>
        <v>1</v>
      </c>
      <c r="G4260">
        <f t="shared" si="1362"/>
        <v>0</v>
      </c>
      <c r="H4260" s="4">
        <v>2.65</v>
      </c>
      <c r="I4260" s="4">
        <v>1.5263157894736801</v>
      </c>
      <c r="L4260" s="18">
        <f t="shared" si="1363"/>
        <v>30</v>
      </c>
      <c r="M4260" s="18">
        <f t="shared" si="1364"/>
        <v>65</v>
      </c>
      <c r="N4260" s="18" t="e">
        <f t="shared" si="1365"/>
        <v>#DIV/0!</v>
      </c>
      <c r="O4260" s="18" t="e">
        <f t="shared" si="1366"/>
        <v>#DIV/0!</v>
      </c>
      <c r="P4260" s="4">
        <f t="shared" si="1367"/>
        <v>200709</v>
      </c>
      <c r="Q4260" s="23">
        <f t="shared" si="1368"/>
        <v>2.65</v>
      </c>
      <c r="R4260" s="23">
        <f t="shared" si="1369"/>
        <v>-2.506060606060621</v>
      </c>
      <c r="S4260" s="22">
        <f t="shared" si="1370"/>
        <v>0.14393939393937893</v>
      </c>
      <c r="T4260" s="5">
        <f t="shared" si="1371"/>
        <v>0.57596822244289814</v>
      </c>
      <c r="W4260" s="5">
        <f t="shared" si="1372"/>
        <v>1.65</v>
      </c>
      <c r="X4260" s="4">
        <f t="shared" si="1373"/>
        <v>-1</v>
      </c>
      <c r="AE4260" s="4" t="e">
        <f t="shared" si="1374"/>
        <v>#DIV/0!</v>
      </c>
    </row>
    <row r="4261" spans="1:31" x14ac:dyDescent="0.25">
      <c r="A4261" s="9">
        <v>39355</v>
      </c>
      <c r="B4261" s="1" t="s">
        <v>41</v>
      </c>
      <c r="C4261" s="1" t="s">
        <v>47</v>
      </c>
      <c r="D4261" s="1">
        <v>26</v>
      </c>
      <c r="E4261" s="1">
        <v>16</v>
      </c>
      <c r="F4261">
        <f t="shared" si="1361"/>
        <v>1</v>
      </c>
      <c r="G4261">
        <f t="shared" si="1362"/>
        <v>0</v>
      </c>
      <c r="H4261" s="4">
        <v>2.25</v>
      </c>
      <c r="I4261" s="4">
        <v>1.68965517241379</v>
      </c>
      <c r="L4261" s="18">
        <f t="shared" si="1363"/>
        <v>40</v>
      </c>
      <c r="M4261" s="18">
        <f t="shared" si="1364"/>
        <v>55</v>
      </c>
      <c r="N4261" s="18" t="e">
        <f t="shared" si="1365"/>
        <v>#DIV/0!</v>
      </c>
      <c r="O4261" s="18" t="e">
        <f t="shared" si="1366"/>
        <v>#DIV/0!</v>
      </c>
      <c r="P4261" s="4">
        <f t="shared" si="1367"/>
        <v>200709</v>
      </c>
      <c r="Q4261" s="23">
        <f t="shared" si="1368"/>
        <v>2.25</v>
      </c>
      <c r="R4261" s="23">
        <f t="shared" si="1369"/>
        <v>-2.2500000000000062</v>
      </c>
      <c r="S4261" s="22">
        <f t="shared" si="1370"/>
        <v>-6.2172489379008766E-15</v>
      </c>
      <c r="T4261" s="5">
        <f t="shared" si="1371"/>
        <v>0.75095785440612894</v>
      </c>
      <c r="W4261" s="5">
        <f t="shared" si="1372"/>
        <v>1.25</v>
      </c>
      <c r="X4261" s="4">
        <f t="shared" si="1373"/>
        <v>-1</v>
      </c>
      <c r="AE4261" s="4" t="e">
        <f t="shared" si="1374"/>
        <v>#DIV/0!</v>
      </c>
    </row>
    <row r="4262" spans="1:31" x14ac:dyDescent="0.25">
      <c r="A4262" s="9">
        <v>39355</v>
      </c>
      <c r="B4262" s="1" t="s">
        <v>63</v>
      </c>
      <c r="C4262" s="1" t="s">
        <v>57</v>
      </c>
      <c r="D4262" s="1">
        <v>21</v>
      </c>
      <c r="E4262" s="1">
        <v>14</v>
      </c>
      <c r="F4262">
        <f t="shared" si="1361"/>
        <v>1</v>
      </c>
      <c r="G4262">
        <f t="shared" si="1362"/>
        <v>0</v>
      </c>
      <c r="H4262" s="4">
        <v>3.1</v>
      </c>
      <c r="I4262" s="4">
        <v>1.4</v>
      </c>
      <c r="L4262" s="18">
        <f t="shared" si="1363"/>
        <v>30</v>
      </c>
      <c r="M4262" s="18">
        <f t="shared" si="1364"/>
        <v>70</v>
      </c>
      <c r="N4262" s="18" t="e">
        <f t="shared" si="1365"/>
        <v>#DIV/0!</v>
      </c>
      <c r="O4262" s="18" t="e">
        <f t="shared" si="1366"/>
        <v>#DIV/0!</v>
      </c>
      <c r="P4262" s="4">
        <f t="shared" si="1367"/>
        <v>200709</v>
      </c>
      <c r="Q4262" s="23">
        <f t="shared" si="1368"/>
        <v>3.1</v>
      </c>
      <c r="R4262" s="23">
        <f t="shared" si="1369"/>
        <v>-2.9761904761904767</v>
      </c>
      <c r="S4262" s="22">
        <f t="shared" si="1370"/>
        <v>0.12380952380952337</v>
      </c>
      <c r="T4262" s="5">
        <f t="shared" si="1371"/>
        <v>0.45161290322580638</v>
      </c>
      <c r="W4262" s="5">
        <f t="shared" si="1372"/>
        <v>2.1</v>
      </c>
      <c r="X4262" s="4">
        <f t="shared" si="1373"/>
        <v>-1</v>
      </c>
      <c r="AE4262" s="4" t="e">
        <f t="shared" si="1374"/>
        <v>#DIV/0!</v>
      </c>
    </row>
    <row r="4263" spans="1:31" x14ac:dyDescent="0.25">
      <c r="A4263" s="9">
        <v>39349</v>
      </c>
      <c r="B4263" s="1" t="s">
        <v>42</v>
      </c>
      <c r="C4263" s="1" t="s">
        <v>50</v>
      </c>
      <c r="D4263" s="1">
        <v>14</v>
      </c>
      <c r="E4263" s="1">
        <v>31</v>
      </c>
      <c r="F4263">
        <f t="shared" si="1361"/>
        <v>0</v>
      </c>
      <c r="G4263">
        <f t="shared" si="1362"/>
        <v>1</v>
      </c>
      <c r="H4263" s="4">
        <v>1.4347826086956501</v>
      </c>
      <c r="I4263" s="4">
        <v>2.9</v>
      </c>
      <c r="L4263" s="18">
        <f t="shared" si="1363"/>
        <v>60</v>
      </c>
      <c r="M4263" s="18">
        <f t="shared" si="1364"/>
        <v>30</v>
      </c>
      <c r="N4263" s="18" t="e">
        <f t="shared" si="1365"/>
        <v>#DIV/0!</v>
      </c>
      <c r="O4263" s="18" t="e">
        <f t="shared" si="1366"/>
        <v>#DIV/0!</v>
      </c>
      <c r="P4263" s="4">
        <f t="shared" si="1367"/>
        <v>200709</v>
      </c>
      <c r="Q4263" s="23">
        <f t="shared" si="1368"/>
        <v>0.4947526236881552</v>
      </c>
      <c r="R4263" s="23">
        <f t="shared" si="1369"/>
        <v>-2.826315789473695</v>
      </c>
      <c r="S4263" s="22">
        <f t="shared" si="1370"/>
        <v>-2.33156316578554</v>
      </c>
      <c r="T4263" s="5">
        <f t="shared" si="1371"/>
        <v>2.0212121212121241</v>
      </c>
      <c r="W4263" s="5">
        <f t="shared" si="1372"/>
        <v>-1</v>
      </c>
      <c r="X4263" s="4">
        <f t="shared" si="1373"/>
        <v>-1</v>
      </c>
      <c r="AE4263" s="4" t="e">
        <f t="shared" si="1374"/>
        <v>#DIV/0!</v>
      </c>
    </row>
    <row r="4264" spans="1:31" x14ac:dyDescent="0.25">
      <c r="A4264" s="9">
        <v>39348</v>
      </c>
      <c r="B4264" s="1" t="s">
        <v>48</v>
      </c>
      <c r="C4264" s="1" t="s">
        <v>34</v>
      </c>
      <c r="D4264" s="1">
        <v>17</v>
      </c>
      <c r="E4264" s="1">
        <v>24</v>
      </c>
      <c r="F4264">
        <f t="shared" si="1361"/>
        <v>0</v>
      </c>
      <c r="G4264">
        <f t="shared" si="1362"/>
        <v>1</v>
      </c>
      <c r="H4264" s="4">
        <v>1.47619047619048</v>
      </c>
      <c r="I4264" s="4">
        <v>2.75</v>
      </c>
      <c r="L4264" s="18">
        <f t="shared" si="1363"/>
        <v>60</v>
      </c>
      <c r="M4264" s="18">
        <f t="shared" si="1364"/>
        <v>35</v>
      </c>
      <c r="N4264" s="18" t="e">
        <f t="shared" si="1365"/>
        <v>#DIV/0!</v>
      </c>
      <c r="O4264" s="18" t="e">
        <f t="shared" si="1366"/>
        <v>#DIV/0!</v>
      </c>
      <c r="P4264" s="4">
        <f t="shared" si="1367"/>
        <v>200709</v>
      </c>
      <c r="Q4264" s="23">
        <f t="shared" si="1368"/>
        <v>0.53679653679653816</v>
      </c>
      <c r="R4264" s="23">
        <f t="shared" si="1369"/>
        <v>-2.6714285714285539</v>
      </c>
      <c r="S4264" s="22">
        <f t="shared" si="1370"/>
        <v>-2.1346320346320158</v>
      </c>
      <c r="T4264" s="5">
        <f t="shared" si="1371"/>
        <v>1.8629032258064468</v>
      </c>
      <c r="W4264" s="5">
        <f t="shared" si="1372"/>
        <v>-1</v>
      </c>
      <c r="X4264" s="4">
        <f t="shared" si="1373"/>
        <v>-1</v>
      </c>
      <c r="AE4264" s="4" t="e">
        <f t="shared" si="1374"/>
        <v>#DIV/0!</v>
      </c>
    </row>
    <row r="4265" spans="1:31" x14ac:dyDescent="0.25">
      <c r="A4265" s="9">
        <v>39348</v>
      </c>
      <c r="B4265" s="1" t="s">
        <v>39</v>
      </c>
      <c r="C4265" s="1" t="s">
        <v>59</v>
      </c>
      <c r="D4265" s="1">
        <v>24</v>
      </c>
      <c r="E4265" s="1">
        <v>3</v>
      </c>
      <c r="F4265">
        <f t="shared" si="1361"/>
        <v>1</v>
      </c>
      <c r="G4265">
        <f t="shared" si="1362"/>
        <v>0</v>
      </c>
      <c r="H4265" s="4">
        <v>1.5</v>
      </c>
      <c r="I4265" s="4">
        <v>2.7</v>
      </c>
      <c r="L4265" s="18">
        <f t="shared" si="1363"/>
        <v>60</v>
      </c>
      <c r="M4265" s="18">
        <f t="shared" si="1364"/>
        <v>35</v>
      </c>
      <c r="N4265" s="18" t="e">
        <f t="shared" si="1365"/>
        <v>#DIV/0!</v>
      </c>
      <c r="O4265" s="18" t="e">
        <f t="shared" si="1366"/>
        <v>#DIV/0!</v>
      </c>
      <c r="P4265" s="4">
        <f t="shared" si="1367"/>
        <v>200709</v>
      </c>
      <c r="Q4265" s="23">
        <f t="shared" si="1368"/>
        <v>1.5</v>
      </c>
      <c r="R4265" s="23">
        <f t="shared" si="1369"/>
        <v>-2.5882352941176467</v>
      </c>
      <c r="S4265" s="22">
        <f t="shared" si="1370"/>
        <v>-1.0882352941176467</v>
      </c>
      <c r="T4265" s="5">
        <f t="shared" si="1371"/>
        <v>1.8</v>
      </c>
      <c r="W4265" s="5">
        <f t="shared" si="1372"/>
        <v>0.5</v>
      </c>
      <c r="X4265" s="4">
        <f t="shared" si="1373"/>
        <v>-1</v>
      </c>
      <c r="AE4265" s="4" t="e">
        <f t="shared" si="1374"/>
        <v>#DIV/0!</v>
      </c>
    </row>
    <row r="4266" spans="1:31" x14ac:dyDescent="0.25">
      <c r="A4266" s="9">
        <v>39348</v>
      </c>
      <c r="B4266" s="1" t="s">
        <v>61</v>
      </c>
      <c r="C4266" s="1" t="s">
        <v>44</v>
      </c>
      <c r="D4266" s="1">
        <v>24</v>
      </c>
      <c r="E4266" s="1">
        <v>21</v>
      </c>
      <c r="F4266">
        <f t="shared" si="1361"/>
        <v>1</v>
      </c>
      <c r="G4266">
        <f t="shared" si="1362"/>
        <v>0</v>
      </c>
      <c r="H4266" s="4">
        <v>1.55555555555556</v>
      </c>
      <c r="I4266" s="4">
        <v>2.6</v>
      </c>
      <c r="L4266" s="18">
        <f t="shared" si="1363"/>
        <v>60</v>
      </c>
      <c r="M4266" s="18">
        <f t="shared" si="1364"/>
        <v>35</v>
      </c>
      <c r="N4266" s="18" t="e">
        <f t="shared" si="1365"/>
        <v>#DIV/0!</v>
      </c>
      <c r="O4266" s="18" t="e">
        <f t="shared" si="1366"/>
        <v>#DIV/0!</v>
      </c>
      <c r="P4266" s="4">
        <f t="shared" si="1367"/>
        <v>200709</v>
      </c>
      <c r="Q4266" s="23">
        <f t="shared" si="1368"/>
        <v>1.55555555555556</v>
      </c>
      <c r="R4266" s="23">
        <f t="shared" si="1369"/>
        <v>-2.4249999999999856</v>
      </c>
      <c r="S4266" s="22">
        <f t="shared" si="1370"/>
        <v>-0.86944444444442559</v>
      </c>
      <c r="T4266" s="5">
        <f t="shared" si="1371"/>
        <v>1.6714285714285666</v>
      </c>
      <c r="W4266" s="5">
        <f t="shared" si="1372"/>
        <v>0.55555555555556002</v>
      </c>
      <c r="X4266" s="4">
        <f t="shared" si="1373"/>
        <v>-1</v>
      </c>
      <c r="AE4266" s="4" t="e">
        <f t="shared" si="1374"/>
        <v>#DIV/0!</v>
      </c>
    </row>
    <row r="4267" spans="1:31" x14ac:dyDescent="0.25">
      <c r="A4267" s="9">
        <v>39348</v>
      </c>
      <c r="B4267" s="1" t="s">
        <v>57</v>
      </c>
      <c r="C4267" s="1" t="s">
        <v>38</v>
      </c>
      <c r="D4267" s="1">
        <v>37</v>
      </c>
      <c r="E4267" s="1">
        <v>16</v>
      </c>
      <c r="F4267">
        <f t="shared" si="1361"/>
        <v>1</v>
      </c>
      <c r="G4267">
        <f t="shared" si="1362"/>
        <v>0</v>
      </c>
      <c r="H4267" s="4">
        <v>1.1666666666666701</v>
      </c>
      <c r="I4267" s="4">
        <v>5.5</v>
      </c>
      <c r="L4267" s="18">
        <f t="shared" si="1363"/>
        <v>80</v>
      </c>
      <c r="M4267" s="18">
        <f t="shared" si="1364"/>
        <v>15</v>
      </c>
      <c r="N4267" s="18" t="e">
        <f t="shared" si="1365"/>
        <v>#DIV/0!</v>
      </c>
      <c r="O4267" s="18" t="e">
        <f t="shared" si="1366"/>
        <v>#DIV/0!</v>
      </c>
      <c r="P4267" s="4">
        <f t="shared" si="1367"/>
        <v>200709</v>
      </c>
      <c r="Q4267" s="23">
        <f t="shared" si="1368"/>
        <v>1.1666666666666701</v>
      </c>
      <c r="R4267" s="23">
        <f t="shared" si="1369"/>
        <v>-6.2222222222220998</v>
      </c>
      <c r="S4267" s="22">
        <f t="shared" si="1370"/>
        <v>-5.0555555555554292</v>
      </c>
      <c r="T4267" s="5">
        <f t="shared" si="1371"/>
        <v>4.7142857142857002</v>
      </c>
      <c r="W4267" s="5">
        <f t="shared" si="1372"/>
        <v>0.16666666666667007</v>
      </c>
      <c r="X4267" s="4">
        <f t="shared" si="1373"/>
        <v>-1</v>
      </c>
      <c r="AE4267" s="4" t="e">
        <f t="shared" si="1374"/>
        <v>#DIV/0!</v>
      </c>
    </row>
    <row r="4268" spans="1:31" x14ac:dyDescent="0.25">
      <c r="A4268" s="9">
        <v>39348</v>
      </c>
      <c r="B4268" s="1" t="s">
        <v>55</v>
      </c>
      <c r="C4268" s="1" t="s">
        <v>33</v>
      </c>
      <c r="D4268" s="1">
        <v>56</v>
      </c>
      <c r="E4268" s="1">
        <v>21</v>
      </c>
      <c r="F4268">
        <f t="shared" si="1361"/>
        <v>1</v>
      </c>
      <c r="G4268">
        <f t="shared" si="1362"/>
        <v>0</v>
      </c>
      <c r="H4268" s="4">
        <v>1.4347826086956501</v>
      </c>
      <c r="I4268" s="4">
        <v>2.9</v>
      </c>
      <c r="L4268" s="18">
        <f t="shared" si="1363"/>
        <v>60</v>
      </c>
      <c r="M4268" s="18">
        <f t="shared" si="1364"/>
        <v>30</v>
      </c>
      <c r="N4268" s="18" t="e">
        <f t="shared" si="1365"/>
        <v>#DIV/0!</v>
      </c>
      <c r="O4268" s="18" t="e">
        <f t="shared" si="1366"/>
        <v>#DIV/0!</v>
      </c>
      <c r="P4268" s="4">
        <f t="shared" si="1367"/>
        <v>200709</v>
      </c>
      <c r="Q4268" s="23">
        <f t="shared" si="1368"/>
        <v>1.4347826086956501</v>
      </c>
      <c r="R4268" s="23">
        <f t="shared" si="1369"/>
        <v>-2.826315789473695</v>
      </c>
      <c r="S4268" s="22">
        <f t="shared" si="1370"/>
        <v>-1.3915331807780449</v>
      </c>
      <c r="T4268" s="5">
        <f t="shared" si="1371"/>
        <v>2.0212121212121241</v>
      </c>
      <c r="W4268" s="5">
        <f t="shared" si="1372"/>
        <v>0.43478260869565011</v>
      </c>
      <c r="X4268" s="4">
        <f t="shared" si="1373"/>
        <v>-1</v>
      </c>
      <c r="AE4268" s="4" t="e">
        <f t="shared" si="1374"/>
        <v>#DIV/0!</v>
      </c>
    </row>
    <row r="4269" spans="1:31" x14ac:dyDescent="0.25">
      <c r="A4269" s="9">
        <v>39348</v>
      </c>
      <c r="B4269" s="1" t="s">
        <v>54</v>
      </c>
      <c r="C4269" s="1" t="s">
        <v>58</v>
      </c>
      <c r="D4269" s="1">
        <v>26</v>
      </c>
      <c r="E4269" s="1">
        <v>24</v>
      </c>
      <c r="F4269">
        <f t="shared" si="1361"/>
        <v>1</v>
      </c>
      <c r="G4269">
        <f t="shared" si="1362"/>
        <v>0</v>
      </c>
      <c r="H4269" s="4">
        <v>1.60606060606061</v>
      </c>
      <c r="I4269" s="4">
        <v>2.4500000000000002</v>
      </c>
      <c r="L4269" s="18">
        <f t="shared" si="1363"/>
        <v>60</v>
      </c>
      <c r="M4269" s="18">
        <f t="shared" si="1364"/>
        <v>40</v>
      </c>
      <c r="N4269" s="18" t="e">
        <f t="shared" si="1365"/>
        <v>#DIV/0!</v>
      </c>
      <c r="O4269" s="18" t="e">
        <f t="shared" si="1366"/>
        <v>#DIV/0!</v>
      </c>
      <c r="P4269" s="4">
        <f t="shared" si="1367"/>
        <v>200709</v>
      </c>
      <c r="Q4269" s="23">
        <f t="shared" si="1368"/>
        <v>1.60606060606061</v>
      </c>
      <c r="R4269" s="23">
        <f t="shared" si="1369"/>
        <v>-2.3396551724137824</v>
      </c>
      <c r="S4269" s="22">
        <f t="shared" si="1370"/>
        <v>-0.73359456635317244</v>
      </c>
      <c r="T4269" s="5">
        <f t="shared" si="1371"/>
        <v>1.5254716981132039</v>
      </c>
      <c r="W4269" s="5">
        <f t="shared" si="1372"/>
        <v>0.60606060606060996</v>
      </c>
      <c r="X4269" s="4">
        <f t="shared" si="1373"/>
        <v>-1</v>
      </c>
      <c r="AE4269" s="4" t="e">
        <f t="shared" si="1374"/>
        <v>#DIV/0!</v>
      </c>
    </row>
    <row r="4270" spans="1:31" x14ac:dyDescent="0.25">
      <c r="A4270" s="9">
        <v>39348</v>
      </c>
      <c r="B4270" s="1" t="s">
        <v>53</v>
      </c>
      <c r="C4270" s="1" t="s">
        <v>51</v>
      </c>
      <c r="D4270" s="1">
        <v>31</v>
      </c>
      <c r="E4270" s="1">
        <v>28</v>
      </c>
      <c r="F4270">
        <f t="shared" si="1361"/>
        <v>1</v>
      </c>
      <c r="G4270">
        <f t="shared" si="1362"/>
        <v>0</v>
      </c>
      <c r="H4270" s="4">
        <v>1.55555555555556</v>
      </c>
      <c r="I4270" s="4">
        <v>2.6</v>
      </c>
      <c r="L4270" s="18">
        <f t="shared" si="1363"/>
        <v>60</v>
      </c>
      <c r="M4270" s="18">
        <f t="shared" si="1364"/>
        <v>35</v>
      </c>
      <c r="N4270" s="18" t="e">
        <f t="shared" si="1365"/>
        <v>#DIV/0!</v>
      </c>
      <c r="O4270" s="18" t="e">
        <f t="shared" si="1366"/>
        <v>#DIV/0!</v>
      </c>
      <c r="P4270" s="4">
        <f t="shared" si="1367"/>
        <v>200709</v>
      </c>
      <c r="Q4270" s="23">
        <f t="shared" si="1368"/>
        <v>1.55555555555556</v>
      </c>
      <c r="R4270" s="23">
        <f t="shared" si="1369"/>
        <v>-2.4249999999999856</v>
      </c>
      <c r="S4270" s="22">
        <f t="shared" si="1370"/>
        <v>-0.86944444444442559</v>
      </c>
      <c r="T4270" s="5">
        <f t="shared" si="1371"/>
        <v>1.6714285714285666</v>
      </c>
      <c r="W4270" s="5">
        <f t="shared" si="1372"/>
        <v>0.55555555555556002</v>
      </c>
      <c r="X4270" s="4">
        <f t="shared" si="1373"/>
        <v>-1</v>
      </c>
      <c r="AE4270" s="4" t="e">
        <f t="shared" si="1374"/>
        <v>#DIV/0!</v>
      </c>
    </row>
    <row r="4271" spans="1:31" x14ac:dyDescent="0.25">
      <c r="A4271" s="9">
        <v>39348</v>
      </c>
      <c r="B4271" s="1" t="s">
        <v>52</v>
      </c>
      <c r="C4271" s="1" t="s">
        <v>46</v>
      </c>
      <c r="D4271" s="1">
        <v>38</v>
      </c>
      <c r="E4271" s="1">
        <v>7</v>
      </c>
      <c r="F4271">
        <f t="shared" si="1361"/>
        <v>1</v>
      </c>
      <c r="G4271">
        <f t="shared" si="1362"/>
        <v>0</v>
      </c>
      <c r="H4271" s="4">
        <v>1.05555555555556</v>
      </c>
      <c r="I4271" s="4">
        <v>13</v>
      </c>
      <c r="L4271" s="18">
        <f t="shared" si="1363"/>
        <v>90</v>
      </c>
      <c r="M4271" s="18">
        <f t="shared" si="1364"/>
        <v>5</v>
      </c>
      <c r="N4271" s="18" t="e">
        <f t="shared" si="1365"/>
        <v>#DIV/0!</v>
      </c>
      <c r="O4271" s="18" t="e">
        <f t="shared" si="1366"/>
        <v>#DIV/0!</v>
      </c>
      <c r="P4271" s="4">
        <f t="shared" si="1367"/>
        <v>200709</v>
      </c>
      <c r="Q4271" s="23">
        <f t="shared" si="1368"/>
        <v>1.05555555555556</v>
      </c>
      <c r="R4271" s="23">
        <f t="shared" si="1369"/>
        <v>-18.083333333331886</v>
      </c>
      <c r="S4271" s="22">
        <f t="shared" si="1370"/>
        <v>-17.027777777776326</v>
      </c>
      <c r="T4271" s="5">
        <f t="shared" si="1371"/>
        <v>12.315789473684159</v>
      </c>
      <c r="W4271" s="5">
        <f t="shared" si="1372"/>
        <v>5.5555555555560021E-2</v>
      </c>
      <c r="X4271" s="4">
        <f t="shared" si="1373"/>
        <v>-1</v>
      </c>
      <c r="AE4271" s="4" t="e">
        <f t="shared" si="1374"/>
        <v>#DIV/0!</v>
      </c>
    </row>
    <row r="4272" spans="1:31" x14ac:dyDescent="0.25">
      <c r="A4272" s="9">
        <v>39348</v>
      </c>
      <c r="B4272" s="1" t="s">
        <v>49</v>
      </c>
      <c r="C4272" s="1" t="s">
        <v>60</v>
      </c>
      <c r="D4272" s="1">
        <v>13</v>
      </c>
      <c r="E4272" s="1">
        <v>10</v>
      </c>
      <c r="F4272">
        <f t="shared" si="1361"/>
        <v>1</v>
      </c>
      <c r="G4272">
        <f t="shared" si="1362"/>
        <v>0</v>
      </c>
      <c r="H4272" s="4">
        <v>7.25</v>
      </c>
      <c r="I4272" s="4">
        <v>2.4</v>
      </c>
      <c r="L4272" s="18">
        <f t="shared" si="1363"/>
        <v>10</v>
      </c>
      <c r="M4272" s="18">
        <f t="shared" si="1364"/>
        <v>40</v>
      </c>
      <c r="N4272" s="18" t="e">
        <f t="shared" si="1365"/>
        <v>#DIV/0!</v>
      </c>
      <c r="O4272" s="18" t="e">
        <f t="shared" si="1366"/>
        <v>#DIV/0!</v>
      </c>
      <c r="P4272" s="4">
        <f t="shared" si="1367"/>
        <v>200709</v>
      </c>
      <c r="Q4272" s="23">
        <f t="shared" si="1368"/>
        <v>7.25</v>
      </c>
      <c r="R4272" s="23">
        <f t="shared" si="1369"/>
        <v>-0.87428571428571433</v>
      </c>
      <c r="S4272" s="22">
        <f t="shared" si="1370"/>
        <v>6.3757142857142854</v>
      </c>
      <c r="T4272" s="5">
        <f t="shared" si="1371"/>
        <v>0.33103448275862069</v>
      </c>
      <c r="W4272" s="5">
        <f t="shared" si="1372"/>
        <v>6.25</v>
      </c>
      <c r="X4272" s="4">
        <f t="shared" si="1373"/>
        <v>-1</v>
      </c>
      <c r="AE4272" s="4" t="e">
        <f t="shared" si="1374"/>
        <v>#DIV/0!</v>
      </c>
    </row>
    <row r="4273" spans="1:31" x14ac:dyDescent="0.25">
      <c r="A4273" s="9">
        <v>39348</v>
      </c>
      <c r="B4273" s="1" t="s">
        <v>47</v>
      </c>
      <c r="C4273" s="1" t="s">
        <v>36</v>
      </c>
      <c r="D4273" s="1">
        <v>24</v>
      </c>
      <c r="E4273" s="1">
        <v>30</v>
      </c>
      <c r="F4273">
        <f t="shared" si="1361"/>
        <v>0</v>
      </c>
      <c r="G4273">
        <f t="shared" si="1362"/>
        <v>1</v>
      </c>
      <c r="H4273" s="4">
        <v>3.7</v>
      </c>
      <c r="I4273" s="4">
        <v>1.3030303030303001</v>
      </c>
      <c r="L4273" s="18">
        <f t="shared" si="1363"/>
        <v>20</v>
      </c>
      <c r="M4273" s="18">
        <f t="shared" si="1364"/>
        <v>75</v>
      </c>
      <c r="N4273" s="18" t="e">
        <f t="shared" si="1365"/>
        <v>#DIV/0!</v>
      </c>
      <c r="O4273" s="18" t="e">
        <f t="shared" si="1366"/>
        <v>#DIV/0!</v>
      </c>
      <c r="P4273" s="4">
        <f t="shared" si="1367"/>
        <v>200709</v>
      </c>
      <c r="Q4273" s="23">
        <f t="shared" si="1368"/>
        <v>2.8395348837209369</v>
      </c>
      <c r="R4273" s="23">
        <f t="shared" si="1369"/>
        <v>-3.670370370370402</v>
      </c>
      <c r="S4273" s="22">
        <f t="shared" si="1370"/>
        <v>-0.83083548664946516</v>
      </c>
      <c r="T4273" s="5">
        <f t="shared" si="1371"/>
        <v>0.35217035217035136</v>
      </c>
      <c r="W4273" s="5">
        <f t="shared" si="1372"/>
        <v>-1</v>
      </c>
      <c r="X4273" s="4">
        <f t="shared" si="1373"/>
        <v>-1</v>
      </c>
      <c r="AE4273" s="4" t="e">
        <f t="shared" si="1374"/>
        <v>#DIV/0!</v>
      </c>
    </row>
    <row r="4274" spans="1:31" x14ac:dyDescent="0.25">
      <c r="A4274" s="9">
        <v>39348</v>
      </c>
      <c r="B4274" s="1" t="s">
        <v>62</v>
      </c>
      <c r="C4274" s="1" t="s">
        <v>64</v>
      </c>
      <c r="D4274" s="1">
        <v>31</v>
      </c>
      <c r="E4274" s="1">
        <v>24</v>
      </c>
      <c r="F4274">
        <f t="shared" si="1361"/>
        <v>1</v>
      </c>
      <c r="G4274">
        <f t="shared" si="1362"/>
        <v>0</v>
      </c>
      <c r="H4274" s="4">
        <v>3.3</v>
      </c>
      <c r="I4274" s="4">
        <v>1.3448275862068999</v>
      </c>
      <c r="L4274" s="18">
        <f t="shared" si="1363"/>
        <v>30</v>
      </c>
      <c r="M4274" s="18">
        <f t="shared" si="1364"/>
        <v>70</v>
      </c>
      <c r="N4274" s="18" t="e">
        <f t="shared" si="1365"/>
        <v>#DIV/0!</v>
      </c>
      <c r="O4274" s="18" t="e">
        <f t="shared" si="1366"/>
        <v>#DIV/0!</v>
      </c>
      <c r="P4274" s="4">
        <f t="shared" si="1367"/>
        <v>200709</v>
      </c>
      <c r="Q4274" s="23">
        <f t="shared" si="1368"/>
        <v>3.3</v>
      </c>
      <c r="R4274" s="23">
        <f t="shared" si="1369"/>
        <v>-3.3347826086956243</v>
      </c>
      <c r="S4274" s="22">
        <f t="shared" si="1370"/>
        <v>-3.478260869562444E-2</v>
      </c>
      <c r="T4274" s="5">
        <f t="shared" si="1371"/>
        <v>0.40752351097178785</v>
      </c>
      <c r="W4274" s="5">
        <f t="shared" si="1372"/>
        <v>2.2999999999999998</v>
      </c>
      <c r="X4274" s="4">
        <f t="shared" si="1373"/>
        <v>-1</v>
      </c>
      <c r="AE4274" s="4" t="e">
        <f t="shared" si="1374"/>
        <v>#DIV/0!</v>
      </c>
    </row>
    <row r="4275" spans="1:31" x14ac:dyDescent="0.25">
      <c r="A4275" s="9">
        <v>39348</v>
      </c>
      <c r="B4275" s="1" t="s">
        <v>35</v>
      </c>
      <c r="C4275" s="1" t="s">
        <v>56</v>
      </c>
      <c r="D4275" s="1">
        <v>14</v>
      </c>
      <c r="E4275" s="1">
        <v>23</v>
      </c>
      <c r="F4275">
        <f t="shared" si="1361"/>
        <v>0</v>
      </c>
      <c r="G4275">
        <f t="shared" si="1362"/>
        <v>1</v>
      </c>
      <c r="H4275" s="4">
        <v>1.5</v>
      </c>
      <c r="I4275" s="4">
        <v>2.7</v>
      </c>
      <c r="L4275" s="18">
        <f t="shared" si="1363"/>
        <v>60</v>
      </c>
      <c r="M4275" s="18">
        <f t="shared" si="1364"/>
        <v>35</v>
      </c>
      <c r="N4275" s="18" t="e">
        <f t="shared" si="1365"/>
        <v>#DIV/0!</v>
      </c>
      <c r="O4275" s="18" t="e">
        <f t="shared" si="1366"/>
        <v>#DIV/0!</v>
      </c>
      <c r="P4275" s="4">
        <f t="shared" si="1367"/>
        <v>200709</v>
      </c>
      <c r="Q4275" s="23">
        <f t="shared" si="1368"/>
        <v>0.55555555555555547</v>
      </c>
      <c r="R4275" s="23">
        <f t="shared" si="1369"/>
        <v>-2.5882352941176467</v>
      </c>
      <c r="S4275" s="22">
        <f t="shared" si="1370"/>
        <v>-2.0326797385620914</v>
      </c>
      <c r="T4275" s="5">
        <f t="shared" si="1371"/>
        <v>1.8</v>
      </c>
      <c r="W4275" s="5">
        <f t="shared" si="1372"/>
        <v>-1</v>
      </c>
      <c r="X4275" s="4">
        <f t="shared" si="1373"/>
        <v>-1</v>
      </c>
      <c r="AE4275" s="4" t="e">
        <f t="shared" si="1374"/>
        <v>#DIV/0!</v>
      </c>
    </row>
    <row r="4276" spans="1:31" x14ac:dyDescent="0.25">
      <c r="A4276" s="9">
        <v>39348</v>
      </c>
      <c r="B4276" s="1" t="s">
        <v>45</v>
      </c>
      <c r="C4276" s="1" t="s">
        <v>37</v>
      </c>
      <c r="D4276" s="1">
        <v>10</v>
      </c>
      <c r="E4276" s="1">
        <v>34</v>
      </c>
      <c r="F4276">
        <f t="shared" si="1361"/>
        <v>0</v>
      </c>
      <c r="G4276">
        <f t="shared" si="1362"/>
        <v>1</v>
      </c>
      <c r="H4276" s="4">
        <v>1.6666666666666701</v>
      </c>
      <c r="I4276" s="4">
        <v>2.2999999999999998</v>
      </c>
      <c r="L4276" s="18">
        <f t="shared" si="1363"/>
        <v>50</v>
      </c>
      <c r="M4276" s="18">
        <f t="shared" si="1364"/>
        <v>40</v>
      </c>
      <c r="N4276" s="18" t="e">
        <f t="shared" si="1365"/>
        <v>#DIV/0!</v>
      </c>
      <c r="O4276" s="18" t="e">
        <f t="shared" si="1366"/>
        <v>#DIV/0!</v>
      </c>
      <c r="P4276" s="4">
        <f t="shared" si="1367"/>
        <v>200709</v>
      </c>
      <c r="Q4276" s="23">
        <f t="shared" si="1368"/>
        <v>0.72463768115942184</v>
      </c>
      <c r="R4276" s="23">
        <f t="shared" si="1369"/>
        <v>-2.2692307692307621</v>
      </c>
      <c r="S4276" s="22">
        <f t="shared" si="1370"/>
        <v>-1.5445930880713403</v>
      </c>
      <c r="T4276" s="5">
        <f t="shared" si="1371"/>
        <v>1.379999999999997</v>
      </c>
      <c r="W4276" s="5">
        <f t="shared" si="1372"/>
        <v>-1</v>
      </c>
      <c r="X4276" s="4">
        <f t="shared" si="1373"/>
        <v>-1</v>
      </c>
      <c r="AE4276" s="4" t="e">
        <f t="shared" si="1374"/>
        <v>#DIV/0!</v>
      </c>
    </row>
    <row r="4277" spans="1:31" x14ac:dyDescent="0.25">
      <c r="A4277" s="9">
        <v>39348</v>
      </c>
      <c r="B4277" s="1" t="s">
        <v>43</v>
      </c>
      <c r="C4277" s="1" t="s">
        <v>63</v>
      </c>
      <c r="D4277" s="1">
        <v>26</v>
      </c>
      <c r="E4277" s="1">
        <v>23</v>
      </c>
      <c r="F4277">
        <f t="shared" si="1361"/>
        <v>1</v>
      </c>
      <c r="G4277">
        <f t="shared" si="1362"/>
        <v>0</v>
      </c>
      <c r="H4277" s="4">
        <v>1.28571428571429</v>
      </c>
      <c r="I4277" s="4">
        <v>3.75</v>
      </c>
      <c r="L4277" s="18">
        <f t="shared" si="1363"/>
        <v>70</v>
      </c>
      <c r="M4277" s="18">
        <f t="shared" si="1364"/>
        <v>25</v>
      </c>
      <c r="N4277" s="18" t="e">
        <f t="shared" si="1365"/>
        <v>#DIV/0!</v>
      </c>
      <c r="O4277" s="18" t="e">
        <f t="shared" si="1366"/>
        <v>#DIV/0!</v>
      </c>
      <c r="P4277" s="4">
        <f t="shared" si="1367"/>
        <v>200709</v>
      </c>
      <c r="Q4277" s="23">
        <f t="shared" si="1368"/>
        <v>1.28571428571429</v>
      </c>
      <c r="R4277" s="23">
        <f t="shared" si="1369"/>
        <v>-3.8636363636363109</v>
      </c>
      <c r="S4277" s="22">
        <f t="shared" si="1370"/>
        <v>-2.5779220779220209</v>
      </c>
      <c r="T4277" s="5">
        <f t="shared" si="1371"/>
        <v>2.9166666666666567</v>
      </c>
      <c r="W4277" s="5">
        <f t="shared" si="1372"/>
        <v>0.28571428571429003</v>
      </c>
      <c r="X4277" s="4">
        <f t="shared" si="1373"/>
        <v>-1</v>
      </c>
      <c r="AE4277" s="4" t="e">
        <f t="shared" si="1374"/>
        <v>#DIV/0!</v>
      </c>
    </row>
    <row r="4278" spans="1:31" x14ac:dyDescent="0.25">
      <c r="A4278" s="9">
        <v>39348</v>
      </c>
      <c r="B4278" s="1" t="s">
        <v>41</v>
      </c>
      <c r="C4278" s="1" t="s">
        <v>40</v>
      </c>
      <c r="D4278" s="1">
        <v>20</v>
      </c>
      <c r="E4278" s="1">
        <v>27</v>
      </c>
      <c r="F4278">
        <f t="shared" si="1361"/>
        <v>0</v>
      </c>
      <c r="G4278">
        <f t="shared" si="1362"/>
        <v>1</v>
      </c>
      <c r="H4278" s="4">
        <v>2.8</v>
      </c>
      <c r="I4278" s="4">
        <v>1.47619047619048</v>
      </c>
      <c r="L4278" s="18">
        <f t="shared" si="1363"/>
        <v>30</v>
      </c>
      <c r="M4278" s="18">
        <f t="shared" si="1364"/>
        <v>65</v>
      </c>
      <c r="N4278" s="18" t="e">
        <f t="shared" si="1365"/>
        <v>#DIV/0!</v>
      </c>
      <c r="O4278" s="18" t="e">
        <f t="shared" si="1366"/>
        <v>#DIV/0!</v>
      </c>
      <c r="P4278" s="4">
        <f t="shared" si="1367"/>
        <v>200709</v>
      </c>
      <c r="Q4278" s="23">
        <f t="shared" si="1368"/>
        <v>1.8967741935483819</v>
      </c>
      <c r="R4278" s="23">
        <f t="shared" si="1369"/>
        <v>-2.6555555555555381</v>
      </c>
      <c r="S4278" s="22">
        <f t="shared" si="1370"/>
        <v>-0.75878136200715618</v>
      </c>
      <c r="T4278" s="5">
        <f t="shared" si="1371"/>
        <v>0.52721088435374286</v>
      </c>
      <c r="W4278" s="5">
        <f t="shared" si="1372"/>
        <v>-1</v>
      </c>
      <c r="X4278" s="4">
        <f t="shared" si="1373"/>
        <v>-1</v>
      </c>
      <c r="AE4278" s="4" t="e">
        <f t="shared" si="1374"/>
        <v>#DIV/0!</v>
      </c>
    </row>
    <row r="4279" spans="1:31" x14ac:dyDescent="0.25">
      <c r="A4279" s="9">
        <v>39342</v>
      </c>
      <c r="B4279" s="1" t="s">
        <v>55</v>
      </c>
      <c r="C4279" s="1" t="s">
        <v>48</v>
      </c>
      <c r="D4279" s="1">
        <v>12</v>
      </c>
      <c r="E4279" s="1">
        <v>20</v>
      </c>
      <c r="F4279">
        <f t="shared" si="1361"/>
        <v>0</v>
      </c>
      <c r="G4279">
        <f t="shared" si="1362"/>
        <v>1</v>
      </c>
      <c r="H4279" s="4">
        <v>1.32258064516129</v>
      </c>
      <c r="I4279" s="4">
        <v>3.5</v>
      </c>
      <c r="L4279" s="18">
        <f t="shared" si="1363"/>
        <v>70</v>
      </c>
      <c r="M4279" s="18">
        <f t="shared" si="1364"/>
        <v>25</v>
      </c>
      <c r="N4279" s="18" t="e">
        <f t="shared" si="1365"/>
        <v>#DIV/0!</v>
      </c>
      <c r="O4279" s="18" t="e">
        <f t="shared" si="1366"/>
        <v>#DIV/0!</v>
      </c>
      <c r="P4279" s="4">
        <f t="shared" si="1367"/>
        <v>200709</v>
      </c>
      <c r="Q4279" s="23">
        <f t="shared" si="1368"/>
        <v>0.37788018433179715</v>
      </c>
      <c r="R4279" s="23">
        <f t="shared" si="1369"/>
        <v>-3.5000000000000027</v>
      </c>
      <c r="S4279" s="22">
        <f t="shared" si="1370"/>
        <v>-3.1221198156682055</v>
      </c>
      <c r="T4279" s="5">
        <f t="shared" si="1371"/>
        <v>2.6463414634146347</v>
      </c>
      <c r="W4279" s="5">
        <f t="shared" si="1372"/>
        <v>-1</v>
      </c>
      <c r="X4279" s="4">
        <f t="shared" si="1373"/>
        <v>-1</v>
      </c>
      <c r="AE4279" s="4" t="e">
        <f t="shared" si="1374"/>
        <v>#DIV/0!</v>
      </c>
    </row>
    <row r="4280" spans="1:31" x14ac:dyDescent="0.25">
      <c r="A4280" s="9">
        <v>39341</v>
      </c>
      <c r="B4280" s="1" t="s">
        <v>50</v>
      </c>
      <c r="C4280" s="1" t="s">
        <v>36</v>
      </c>
      <c r="D4280" s="1">
        <v>20</v>
      </c>
      <c r="E4280" s="1">
        <v>22</v>
      </c>
      <c r="F4280">
        <f t="shared" si="1361"/>
        <v>0</v>
      </c>
      <c r="G4280">
        <f t="shared" si="1362"/>
        <v>1</v>
      </c>
      <c r="H4280" s="4">
        <v>3.6</v>
      </c>
      <c r="I4280" s="4">
        <v>1.3030303030303001</v>
      </c>
      <c r="L4280" s="18">
        <f t="shared" si="1363"/>
        <v>20</v>
      </c>
      <c r="M4280" s="18">
        <f t="shared" si="1364"/>
        <v>75</v>
      </c>
      <c r="N4280" s="18" t="e">
        <f t="shared" si="1365"/>
        <v>#DIV/0!</v>
      </c>
      <c r="O4280" s="18" t="e">
        <f t="shared" si="1366"/>
        <v>#DIV/0!</v>
      </c>
      <c r="P4280" s="4">
        <f t="shared" si="1367"/>
        <v>200709</v>
      </c>
      <c r="Q4280" s="23">
        <f t="shared" si="1368"/>
        <v>2.7627906976744248</v>
      </c>
      <c r="R4280" s="23">
        <f t="shared" si="1369"/>
        <v>-3.6846153846154164</v>
      </c>
      <c r="S4280" s="22">
        <f t="shared" si="1370"/>
        <v>-0.92182468694099162</v>
      </c>
      <c r="T4280" s="5">
        <f t="shared" si="1371"/>
        <v>0.36195286195286114</v>
      </c>
      <c r="W4280" s="5">
        <f t="shared" si="1372"/>
        <v>-1</v>
      </c>
      <c r="X4280" s="4">
        <f t="shared" si="1373"/>
        <v>-1</v>
      </c>
      <c r="AE4280" s="4" t="e">
        <f t="shared" si="1374"/>
        <v>#DIV/0!</v>
      </c>
    </row>
    <row r="4281" spans="1:31" x14ac:dyDescent="0.25">
      <c r="A4281" s="9">
        <v>39341</v>
      </c>
      <c r="B4281" s="1" t="s">
        <v>39</v>
      </c>
      <c r="C4281" s="1" t="s">
        <v>42</v>
      </c>
      <c r="D4281" s="1">
        <v>31</v>
      </c>
      <c r="E4281" s="1">
        <v>14</v>
      </c>
      <c r="F4281">
        <f t="shared" si="1361"/>
        <v>1</v>
      </c>
      <c r="G4281">
        <f t="shared" si="1362"/>
        <v>0</v>
      </c>
      <c r="H4281" s="4">
        <v>3.1</v>
      </c>
      <c r="I4281" s="4">
        <v>1.3846153846153799</v>
      </c>
      <c r="L4281" s="18">
        <f t="shared" si="1363"/>
        <v>30</v>
      </c>
      <c r="M4281" s="18">
        <f t="shared" si="1364"/>
        <v>70</v>
      </c>
      <c r="N4281" s="18" t="e">
        <f t="shared" si="1365"/>
        <v>#DIV/0!</v>
      </c>
      <c r="O4281" s="18" t="e">
        <f t="shared" si="1366"/>
        <v>#DIV/0!</v>
      </c>
      <c r="P4281" s="4">
        <f t="shared" si="1367"/>
        <v>200709</v>
      </c>
      <c r="Q4281" s="23">
        <f t="shared" si="1368"/>
        <v>3.1</v>
      </c>
      <c r="R4281" s="23">
        <f t="shared" si="1369"/>
        <v>-3.0761904761905079</v>
      </c>
      <c r="S4281" s="22">
        <f t="shared" si="1370"/>
        <v>2.3809523809492195E-2</v>
      </c>
      <c r="T4281" s="5">
        <f t="shared" si="1371"/>
        <v>0.44665012406947741</v>
      </c>
      <c r="W4281" s="5">
        <f t="shared" si="1372"/>
        <v>2.1</v>
      </c>
      <c r="X4281" s="4">
        <f t="shared" si="1373"/>
        <v>-1</v>
      </c>
      <c r="AE4281" s="4" t="e">
        <f t="shared" si="1374"/>
        <v>#DIV/0!</v>
      </c>
    </row>
    <row r="4282" spans="1:31" x14ac:dyDescent="0.25">
      <c r="A4282" s="9">
        <v>39341</v>
      </c>
      <c r="B4282" s="1" t="s">
        <v>59</v>
      </c>
      <c r="C4282" s="1" t="s">
        <v>38</v>
      </c>
      <c r="D4282" s="1">
        <v>16</v>
      </c>
      <c r="E4282" s="1">
        <v>17</v>
      </c>
      <c r="F4282">
        <f t="shared" si="1361"/>
        <v>0</v>
      </c>
      <c r="G4282">
        <f t="shared" si="1362"/>
        <v>1</v>
      </c>
      <c r="H4282" s="4">
        <v>1.625</v>
      </c>
      <c r="I4282" s="4">
        <v>2.4</v>
      </c>
      <c r="L4282" s="18">
        <f t="shared" si="1363"/>
        <v>60</v>
      </c>
      <c r="M4282" s="18">
        <f t="shared" si="1364"/>
        <v>40</v>
      </c>
      <c r="N4282" s="18" t="e">
        <f t="shared" si="1365"/>
        <v>#DIV/0!</v>
      </c>
      <c r="O4282" s="18" t="e">
        <f t="shared" si="1366"/>
        <v>#DIV/0!</v>
      </c>
      <c r="P4282" s="4">
        <f t="shared" si="1367"/>
        <v>200709</v>
      </c>
      <c r="Q4282" s="23">
        <f t="shared" si="1368"/>
        <v>0.67708333333333337</v>
      </c>
      <c r="R4282" s="23">
        <f t="shared" si="1369"/>
        <v>-2.3142857142857145</v>
      </c>
      <c r="S4282" s="22">
        <f t="shared" si="1370"/>
        <v>-1.637202380952381</v>
      </c>
      <c r="T4282" s="5">
        <f t="shared" si="1371"/>
        <v>1.4769230769230768</v>
      </c>
      <c r="W4282" s="5">
        <f t="shared" si="1372"/>
        <v>-1</v>
      </c>
      <c r="X4282" s="4">
        <f t="shared" si="1373"/>
        <v>-1</v>
      </c>
      <c r="AE4282" s="4" t="e">
        <f t="shared" si="1374"/>
        <v>#DIV/0!</v>
      </c>
    </row>
    <row r="4283" spans="1:31" x14ac:dyDescent="0.25">
      <c r="A4283" s="9">
        <v>39341</v>
      </c>
      <c r="B4283" s="1" t="s">
        <v>57</v>
      </c>
      <c r="C4283" s="1" t="s">
        <v>46</v>
      </c>
      <c r="D4283" s="1">
        <v>26</v>
      </c>
      <c r="E4283" s="1">
        <v>3</v>
      </c>
      <c r="F4283">
        <f t="shared" si="1361"/>
        <v>1</v>
      </c>
      <c r="G4283">
        <f t="shared" si="1362"/>
        <v>0</v>
      </c>
      <c r="H4283" s="4">
        <v>1.1739130434782601</v>
      </c>
      <c r="I4283" s="4">
        <v>5.25</v>
      </c>
      <c r="L4283" s="18">
        <f t="shared" si="1363"/>
        <v>80</v>
      </c>
      <c r="M4283" s="18">
        <f t="shared" si="1364"/>
        <v>15</v>
      </c>
      <c r="N4283" s="18" t="e">
        <f t="shared" si="1365"/>
        <v>#DIV/0!</v>
      </c>
      <c r="O4283" s="18" t="e">
        <f t="shared" si="1366"/>
        <v>#DIV/0!</v>
      </c>
      <c r="P4283" s="4">
        <f t="shared" si="1367"/>
        <v>200709</v>
      </c>
      <c r="Q4283" s="23">
        <f t="shared" si="1368"/>
        <v>1.1739130434782601</v>
      </c>
      <c r="R4283" s="23">
        <f t="shared" si="1369"/>
        <v>-5.9852941176470846</v>
      </c>
      <c r="S4283" s="22">
        <f t="shared" si="1370"/>
        <v>-4.8113810741688248</v>
      </c>
      <c r="T4283" s="5">
        <f t="shared" si="1371"/>
        <v>4.472222222222225</v>
      </c>
      <c r="W4283" s="5">
        <f t="shared" si="1372"/>
        <v>0.17391304347826009</v>
      </c>
      <c r="X4283" s="4">
        <f t="shared" si="1373"/>
        <v>-1</v>
      </c>
      <c r="AE4283" s="4" t="e">
        <f t="shared" si="1374"/>
        <v>#DIV/0!</v>
      </c>
    </row>
    <row r="4284" spans="1:31" x14ac:dyDescent="0.25">
      <c r="A4284" s="9">
        <v>39341</v>
      </c>
      <c r="B4284" s="1" t="s">
        <v>34</v>
      </c>
      <c r="C4284" s="1" t="s">
        <v>62</v>
      </c>
      <c r="D4284" s="1">
        <v>13</v>
      </c>
      <c r="E4284" s="1">
        <v>35</v>
      </c>
      <c r="F4284">
        <f t="shared" si="1361"/>
        <v>0</v>
      </c>
      <c r="G4284">
        <f t="shared" si="1362"/>
        <v>1</v>
      </c>
      <c r="H4284" s="4">
        <v>1.625</v>
      </c>
      <c r="I4284" s="4">
        <v>2.4</v>
      </c>
      <c r="L4284" s="18">
        <f t="shared" si="1363"/>
        <v>60</v>
      </c>
      <c r="M4284" s="18">
        <f t="shared" si="1364"/>
        <v>40</v>
      </c>
      <c r="N4284" s="18" t="e">
        <f t="shared" si="1365"/>
        <v>#DIV/0!</v>
      </c>
      <c r="O4284" s="18" t="e">
        <f t="shared" si="1366"/>
        <v>#DIV/0!</v>
      </c>
      <c r="P4284" s="4">
        <f t="shared" si="1367"/>
        <v>200709</v>
      </c>
      <c r="Q4284" s="23">
        <f t="shared" si="1368"/>
        <v>0.67708333333333337</v>
      </c>
      <c r="R4284" s="23">
        <f t="shared" si="1369"/>
        <v>-2.3142857142857145</v>
      </c>
      <c r="S4284" s="22">
        <f t="shared" si="1370"/>
        <v>-1.637202380952381</v>
      </c>
      <c r="T4284" s="5">
        <f t="shared" si="1371"/>
        <v>1.4769230769230768</v>
      </c>
      <c r="W4284" s="5">
        <f t="shared" si="1372"/>
        <v>-1</v>
      </c>
      <c r="X4284" s="4">
        <f t="shared" si="1373"/>
        <v>-1</v>
      </c>
      <c r="AE4284" s="4" t="e">
        <f t="shared" si="1374"/>
        <v>#DIV/0!</v>
      </c>
    </row>
    <row r="4285" spans="1:31" x14ac:dyDescent="0.25">
      <c r="A4285" s="9">
        <v>39341</v>
      </c>
      <c r="B4285" s="1" t="s">
        <v>52</v>
      </c>
      <c r="C4285" s="1" t="s">
        <v>64</v>
      </c>
      <c r="D4285" s="1">
        <v>38</v>
      </c>
      <c r="E4285" s="1">
        <v>14</v>
      </c>
      <c r="F4285">
        <f t="shared" si="1361"/>
        <v>1</v>
      </c>
      <c r="G4285">
        <f t="shared" si="1362"/>
        <v>0</v>
      </c>
      <c r="H4285" s="4">
        <v>1.5263157894736801</v>
      </c>
      <c r="I4285" s="4">
        <v>2.65</v>
      </c>
      <c r="L4285" s="18">
        <f t="shared" si="1363"/>
        <v>60</v>
      </c>
      <c r="M4285" s="18">
        <f t="shared" si="1364"/>
        <v>35</v>
      </c>
      <c r="N4285" s="18" t="e">
        <f t="shared" si="1365"/>
        <v>#DIV/0!</v>
      </c>
      <c r="O4285" s="18" t="e">
        <f t="shared" si="1366"/>
        <v>#DIV/0!</v>
      </c>
      <c r="P4285" s="4">
        <f t="shared" si="1367"/>
        <v>200709</v>
      </c>
      <c r="Q4285" s="23">
        <f t="shared" si="1368"/>
        <v>1.5263157894736801</v>
      </c>
      <c r="R4285" s="23">
        <f t="shared" si="1369"/>
        <v>-2.506060606060621</v>
      </c>
      <c r="S4285" s="22">
        <f t="shared" si="1370"/>
        <v>-0.9797448165869409</v>
      </c>
      <c r="T4285" s="5">
        <f t="shared" si="1371"/>
        <v>1.7362068965517288</v>
      </c>
      <c r="W4285" s="5">
        <f t="shared" si="1372"/>
        <v>0.52631578947368007</v>
      </c>
      <c r="X4285" s="4">
        <f t="shared" si="1373"/>
        <v>-1</v>
      </c>
      <c r="AE4285" s="4" t="e">
        <f t="shared" si="1374"/>
        <v>#DIV/0!</v>
      </c>
    </row>
    <row r="4286" spans="1:31" x14ac:dyDescent="0.25">
      <c r="A4286" s="9">
        <v>39341</v>
      </c>
      <c r="B4286" s="1" t="s">
        <v>51</v>
      </c>
      <c r="C4286" s="1" t="s">
        <v>37</v>
      </c>
      <c r="D4286" s="1">
        <v>20</v>
      </c>
      <c r="E4286" s="1">
        <v>37</v>
      </c>
      <c r="F4286">
        <f t="shared" si="1361"/>
        <v>0</v>
      </c>
      <c r="G4286">
        <f t="shared" si="1362"/>
        <v>1</v>
      </c>
      <c r="H4286" s="4">
        <v>2.7</v>
      </c>
      <c r="I4286" s="4">
        <v>1.5</v>
      </c>
      <c r="L4286" s="18">
        <f t="shared" si="1363"/>
        <v>30</v>
      </c>
      <c r="M4286" s="18">
        <f t="shared" si="1364"/>
        <v>65</v>
      </c>
      <c r="N4286" s="18" t="e">
        <f t="shared" si="1365"/>
        <v>#DIV/0!</v>
      </c>
      <c r="O4286" s="18" t="e">
        <f t="shared" si="1366"/>
        <v>#DIV/0!</v>
      </c>
      <c r="P4286" s="4">
        <f t="shared" si="1367"/>
        <v>200709</v>
      </c>
      <c r="Q4286" s="23">
        <f t="shared" si="1368"/>
        <v>1.8</v>
      </c>
      <c r="R4286" s="23">
        <f t="shared" si="1369"/>
        <v>-2.5882352941176467</v>
      </c>
      <c r="S4286" s="22">
        <f t="shared" si="1370"/>
        <v>-0.7882352941176467</v>
      </c>
      <c r="T4286" s="5">
        <f t="shared" si="1371"/>
        <v>0.55555555555555547</v>
      </c>
      <c r="W4286" s="5">
        <f t="shared" si="1372"/>
        <v>-1</v>
      </c>
      <c r="X4286" s="4">
        <f t="shared" si="1373"/>
        <v>-1</v>
      </c>
      <c r="AE4286" s="4" t="e">
        <f t="shared" si="1374"/>
        <v>#DIV/0!</v>
      </c>
    </row>
    <row r="4287" spans="1:31" x14ac:dyDescent="0.25">
      <c r="A4287" s="9">
        <v>39341</v>
      </c>
      <c r="B4287" s="1" t="s">
        <v>56</v>
      </c>
      <c r="C4287" s="1" t="s">
        <v>41</v>
      </c>
      <c r="D4287" s="1">
        <v>13</v>
      </c>
      <c r="E4287" s="1">
        <v>7</v>
      </c>
      <c r="F4287">
        <f t="shared" si="1361"/>
        <v>1</v>
      </c>
      <c r="G4287">
        <f t="shared" si="1362"/>
        <v>0</v>
      </c>
      <c r="H4287" s="4">
        <v>1.1599999999999999</v>
      </c>
      <c r="I4287" s="4">
        <v>5.5</v>
      </c>
      <c r="L4287" s="18">
        <f t="shared" si="1363"/>
        <v>80</v>
      </c>
      <c r="M4287" s="18">
        <f t="shared" si="1364"/>
        <v>15</v>
      </c>
      <c r="N4287" s="18" t="e">
        <f t="shared" si="1365"/>
        <v>#DIV/0!</v>
      </c>
      <c r="O4287" s="18" t="e">
        <f t="shared" si="1366"/>
        <v>#DIV/0!</v>
      </c>
      <c r="P4287" s="4">
        <f t="shared" si="1367"/>
        <v>200709</v>
      </c>
      <c r="Q4287" s="23">
        <f t="shared" si="1368"/>
        <v>1.1599999999999999</v>
      </c>
      <c r="R4287" s="23">
        <f t="shared" si="1369"/>
        <v>-6.4722222222222259</v>
      </c>
      <c r="S4287" s="22">
        <f t="shared" si="1370"/>
        <v>-5.3122222222222257</v>
      </c>
      <c r="T4287" s="5">
        <f t="shared" si="1371"/>
        <v>4.7413793103448283</v>
      </c>
      <c r="W4287" s="5">
        <f t="shared" si="1372"/>
        <v>0.15999999999999992</v>
      </c>
      <c r="X4287" s="4">
        <f t="shared" si="1373"/>
        <v>-1</v>
      </c>
      <c r="AE4287" s="4" t="e">
        <f t="shared" si="1374"/>
        <v>#DIV/0!</v>
      </c>
    </row>
    <row r="4288" spans="1:31" x14ac:dyDescent="0.25">
      <c r="A4288" s="9">
        <v>39341</v>
      </c>
      <c r="B4288" s="1" t="s">
        <v>33</v>
      </c>
      <c r="C4288" s="1" t="s">
        <v>60</v>
      </c>
      <c r="D4288" s="1">
        <v>20</v>
      </c>
      <c r="E4288" s="1">
        <v>17</v>
      </c>
      <c r="F4288">
        <f t="shared" si="1361"/>
        <v>1</v>
      </c>
      <c r="G4288">
        <f t="shared" si="1362"/>
        <v>0</v>
      </c>
      <c r="H4288" s="4">
        <v>1.5714285714285698</v>
      </c>
      <c r="I4288" s="4">
        <v>2.5499999999999998</v>
      </c>
      <c r="L4288" s="18">
        <f t="shared" si="1363"/>
        <v>60</v>
      </c>
      <c r="M4288" s="18">
        <f t="shared" si="1364"/>
        <v>35</v>
      </c>
      <c r="N4288" s="18" t="e">
        <f t="shared" si="1365"/>
        <v>#DIV/0!</v>
      </c>
      <c r="O4288" s="18" t="e">
        <f t="shared" si="1366"/>
        <v>#DIV/0!</v>
      </c>
      <c r="P4288" s="4">
        <f t="shared" si="1367"/>
        <v>200709</v>
      </c>
      <c r="Q4288" s="23">
        <f t="shared" si="1368"/>
        <v>1.5714285714285698</v>
      </c>
      <c r="R4288" s="23">
        <f t="shared" si="1369"/>
        <v>-2.3951612903225854</v>
      </c>
      <c r="S4288" s="22">
        <f t="shared" si="1370"/>
        <v>-0.82373271889401556</v>
      </c>
      <c r="T4288" s="5">
        <f t="shared" si="1371"/>
        <v>1.6227272727272744</v>
      </c>
      <c r="W4288" s="5">
        <f t="shared" si="1372"/>
        <v>0.57142857142856984</v>
      </c>
      <c r="X4288" s="4">
        <f t="shared" si="1373"/>
        <v>-1</v>
      </c>
      <c r="AE4288" s="4" t="e">
        <f t="shared" si="1374"/>
        <v>#DIV/0!</v>
      </c>
    </row>
    <row r="4289" spans="1:31" x14ac:dyDescent="0.25">
      <c r="A4289" s="9">
        <v>39341</v>
      </c>
      <c r="B4289" s="1" t="s">
        <v>35</v>
      </c>
      <c r="C4289" s="1" t="s">
        <v>54</v>
      </c>
      <c r="D4289" s="1">
        <v>23</v>
      </c>
      <c r="E4289" s="1">
        <v>20</v>
      </c>
      <c r="F4289">
        <f t="shared" si="1361"/>
        <v>1</v>
      </c>
      <c r="G4289">
        <f t="shared" si="1362"/>
        <v>0</v>
      </c>
      <c r="H4289" s="4">
        <v>1.1818181818181799</v>
      </c>
      <c r="I4289" s="4">
        <v>5.25</v>
      </c>
      <c r="L4289" s="18">
        <f t="shared" si="1363"/>
        <v>80</v>
      </c>
      <c r="M4289" s="18">
        <f t="shared" si="1364"/>
        <v>15</v>
      </c>
      <c r="N4289" s="18" t="e">
        <f t="shared" si="1365"/>
        <v>#DIV/0!</v>
      </c>
      <c r="O4289" s="18" t="e">
        <f t="shared" si="1366"/>
        <v>#DIV/0!</v>
      </c>
      <c r="P4289" s="4">
        <f t="shared" si="1367"/>
        <v>200709</v>
      </c>
      <c r="Q4289" s="23">
        <f t="shared" si="1368"/>
        <v>1.1818181818181799</v>
      </c>
      <c r="R4289" s="23">
        <f t="shared" si="1369"/>
        <v>-5.7352941176471175</v>
      </c>
      <c r="S4289" s="22">
        <f t="shared" si="1370"/>
        <v>-4.5534759358289376</v>
      </c>
      <c r="T4289" s="5">
        <f t="shared" si="1371"/>
        <v>4.4423076923076996</v>
      </c>
      <c r="W4289" s="5">
        <f t="shared" si="1372"/>
        <v>0.18181818181817988</v>
      </c>
      <c r="X4289" s="4">
        <f t="shared" si="1373"/>
        <v>-1</v>
      </c>
      <c r="AE4289" s="4" t="e">
        <f t="shared" si="1374"/>
        <v>#DIV/0!</v>
      </c>
    </row>
    <row r="4290" spans="1:31" x14ac:dyDescent="0.25">
      <c r="A4290" s="9">
        <v>39341</v>
      </c>
      <c r="B4290" s="1" t="s">
        <v>58</v>
      </c>
      <c r="C4290" s="1" t="s">
        <v>44</v>
      </c>
      <c r="D4290" s="1">
        <v>51</v>
      </c>
      <c r="E4290" s="1">
        <v>45</v>
      </c>
      <c r="F4290">
        <f t="shared" si="1361"/>
        <v>1</v>
      </c>
      <c r="G4290">
        <f t="shared" si="1362"/>
        <v>0</v>
      </c>
      <c r="H4290" s="4">
        <v>3.9</v>
      </c>
      <c r="I4290" s="4">
        <v>1.2777777777777799</v>
      </c>
      <c r="L4290" s="18">
        <f t="shared" si="1363"/>
        <v>20</v>
      </c>
      <c r="M4290" s="18">
        <f t="shared" si="1364"/>
        <v>75</v>
      </c>
      <c r="N4290" s="18" t="e">
        <f t="shared" si="1365"/>
        <v>#DIV/0!</v>
      </c>
      <c r="O4290" s="18" t="e">
        <f t="shared" si="1366"/>
        <v>#DIV/0!</v>
      </c>
      <c r="P4290" s="4">
        <f t="shared" si="1367"/>
        <v>200709</v>
      </c>
      <c r="Q4290" s="23">
        <f t="shared" si="1368"/>
        <v>3.9</v>
      </c>
      <c r="R4290" s="23">
        <f t="shared" si="1369"/>
        <v>-3.9448275862068689</v>
      </c>
      <c r="S4290" s="22">
        <f t="shared" si="1370"/>
        <v>-4.4827586206868997E-2</v>
      </c>
      <c r="T4290" s="5">
        <f t="shared" si="1371"/>
        <v>0.32763532763532821</v>
      </c>
      <c r="W4290" s="5">
        <f t="shared" si="1372"/>
        <v>2.9</v>
      </c>
      <c r="X4290" s="4">
        <f t="shared" si="1373"/>
        <v>-1</v>
      </c>
      <c r="AE4290" s="4" t="e">
        <f t="shared" si="1374"/>
        <v>#DIV/0!</v>
      </c>
    </row>
    <row r="4291" spans="1:31" x14ac:dyDescent="0.25">
      <c r="A4291" s="9">
        <v>39341</v>
      </c>
      <c r="B4291" s="1" t="s">
        <v>45</v>
      </c>
      <c r="C4291" s="1" t="s">
        <v>49</v>
      </c>
      <c r="D4291" s="1">
        <v>20</v>
      </c>
      <c r="E4291" s="1">
        <v>10</v>
      </c>
      <c r="F4291">
        <f t="shared" ref="F4291:F4354" si="1375">IF(D4291&gt;E4291,1,0)</f>
        <v>1</v>
      </c>
      <c r="G4291">
        <f t="shared" ref="G4291:G4354" si="1376">IF(E4291&gt;D4291,1,0)</f>
        <v>0</v>
      </c>
      <c r="H4291" s="4">
        <v>1.125</v>
      </c>
      <c r="I4291" s="4">
        <v>6.5</v>
      </c>
      <c r="L4291" s="18">
        <f t="shared" ref="L4291:L4354" si="1377">INT(100/H4291/10)*10</f>
        <v>80</v>
      </c>
      <c r="M4291" s="18">
        <f t="shared" ref="M4291:M4354" si="1378">INT(100/I4291/5)*5</f>
        <v>15</v>
      </c>
      <c r="N4291" s="18" t="e">
        <f t="shared" ref="N4291:N4354" si="1379">INT(100/J4291/5)*5</f>
        <v>#DIV/0!</v>
      </c>
      <c r="O4291" s="18" t="e">
        <f t="shared" ref="O4291:O4354" si="1380">INT(100/K4291/5)*5</f>
        <v>#DIV/0!</v>
      </c>
      <c r="P4291" s="4">
        <f t="shared" ref="P4291:P4354" si="1381">YEAR(A4291)*100+MONTH(A4291)</f>
        <v>200709</v>
      </c>
      <c r="Q4291" s="23">
        <f t="shared" ref="Q4291:Q4354" si="1382">IF(F4291=1,H4291,H4291/I4291)</f>
        <v>1.125</v>
      </c>
      <c r="R4291" s="23">
        <f t="shared" ref="R4291:R4354" si="1383">-1/(H4291-1)-1/(I4291-1)</f>
        <v>-8.1818181818181817</v>
      </c>
      <c r="S4291" s="22">
        <f t="shared" ref="S4291:S4354" si="1384">Q4291+R4291</f>
        <v>-7.0568181818181817</v>
      </c>
      <c r="T4291" s="5">
        <f t="shared" ref="T4291:T4354" si="1385">I4291/H4291</f>
        <v>5.7777777777777777</v>
      </c>
      <c r="W4291" s="5">
        <f t="shared" ref="W4291:W4354" si="1386">H4291*F4291-1</f>
        <v>0.125</v>
      </c>
      <c r="X4291" s="4">
        <f t="shared" ref="X4291:X4354" si="1387">J4291*F4291-1</f>
        <v>-1</v>
      </c>
      <c r="AE4291" s="4" t="e">
        <f t="shared" ref="AE4291:AE4354" si="1388">(1/H4291-1/J4291)</f>
        <v>#DIV/0!</v>
      </c>
    </row>
    <row r="4292" spans="1:31" x14ac:dyDescent="0.25">
      <c r="A4292" s="9">
        <v>39341</v>
      </c>
      <c r="B4292" s="1" t="s">
        <v>40</v>
      </c>
      <c r="C4292" s="1" t="s">
        <v>47</v>
      </c>
      <c r="D4292" s="1">
        <v>21</v>
      </c>
      <c r="E4292" s="1">
        <v>34</v>
      </c>
      <c r="F4292">
        <f t="shared" si="1375"/>
        <v>0</v>
      </c>
      <c r="G4292">
        <f t="shared" si="1376"/>
        <v>1</v>
      </c>
      <c r="H4292" s="4">
        <v>1.32258064516129</v>
      </c>
      <c r="I4292" s="4">
        <v>3.6</v>
      </c>
      <c r="L4292" s="18">
        <f t="shared" si="1377"/>
        <v>70</v>
      </c>
      <c r="M4292" s="18">
        <f t="shared" si="1378"/>
        <v>25</v>
      </c>
      <c r="N4292" s="18" t="e">
        <f t="shared" si="1379"/>
        <v>#DIV/0!</v>
      </c>
      <c r="O4292" s="18" t="e">
        <f t="shared" si="1380"/>
        <v>#DIV/0!</v>
      </c>
      <c r="P4292" s="4">
        <f t="shared" si="1381"/>
        <v>200709</v>
      </c>
      <c r="Q4292" s="23">
        <f t="shared" si="1382"/>
        <v>0.36738351254480278</v>
      </c>
      <c r="R4292" s="23">
        <f t="shared" si="1383"/>
        <v>-3.4846153846153873</v>
      </c>
      <c r="S4292" s="22">
        <f t="shared" si="1384"/>
        <v>-3.1172318720705845</v>
      </c>
      <c r="T4292" s="5">
        <f t="shared" si="1385"/>
        <v>2.7219512195121958</v>
      </c>
      <c r="W4292" s="5">
        <f t="shared" si="1386"/>
        <v>-1</v>
      </c>
      <c r="X4292" s="4">
        <f t="shared" si="1387"/>
        <v>-1</v>
      </c>
      <c r="AE4292" s="4" t="e">
        <f t="shared" si="1388"/>
        <v>#DIV/0!</v>
      </c>
    </row>
    <row r="4293" spans="1:31" x14ac:dyDescent="0.25">
      <c r="A4293" s="9">
        <v>39341</v>
      </c>
      <c r="B4293" s="1" t="s">
        <v>43</v>
      </c>
      <c r="C4293" s="1" t="s">
        <v>53</v>
      </c>
      <c r="D4293" s="1">
        <v>20</v>
      </c>
      <c r="E4293" s="1">
        <v>13</v>
      </c>
      <c r="F4293">
        <f t="shared" si="1375"/>
        <v>1</v>
      </c>
      <c r="G4293">
        <f t="shared" si="1376"/>
        <v>0</v>
      </c>
      <c r="H4293" s="4">
        <v>1.1666666666666701</v>
      </c>
      <c r="I4293" s="4">
        <v>5</v>
      </c>
      <c r="L4293" s="18">
        <f t="shared" si="1377"/>
        <v>80</v>
      </c>
      <c r="M4293" s="18">
        <f t="shared" si="1378"/>
        <v>20</v>
      </c>
      <c r="N4293" s="18" t="e">
        <f t="shared" si="1379"/>
        <v>#DIV/0!</v>
      </c>
      <c r="O4293" s="18" t="e">
        <f t="shared" si="1380"/>
        <v>#DIV/0!</v>
      </c>
      <c r="P4293" s="4">
        <f t="shared" si="1381"/>
        <v>200709</v>
      </c>
      <c r="Q4293" s="23">
        <f t="shared" si="1382"/>
        <v>1.1666666666666701</v>
      </c>
      <c r="R4293" s="23">
        <f t="shared" si="1383"/>
        <v>-6.2499999999998774</v>
      </c>
      <c r="S4293" s="22">
        <f t="shared" si="1384"/>
        <v>-5.0833333333332078</v>
      </c>
      <c r="T4293" s="5">
        <f t="shared" si="1385"/>
        <v>4.2857142857142732</v>
      </c>
      <c r="W4293" s="5">
        <f t="shared" si="1386"/>
        <v>0.16666666666667007</v>
      </c>
      <c r="X4293" s="4">
        <f t="shared" si="1387"/>
        <v>-1</v>
      </c>
      <c r="AE4293" s="4" t="e">
        <f t="shared" si="1388"/>
        <v>#DIV/0!</v>
      </c>
    </row>
    <row r="4294" spans="1:31" x14ac:dyDescent="0.25">
      <c r="A4294" s="9">
        <v>39341</v>
      </c>
      <c r="B4294" s="1" t="s">
        <v>63</v>
      </c>
      <c r="C4294" s="1" t="s">
        <v>61</v>
      </c>
      <c r="D4294" s="1">
        <v>23</v>
      </c>
      <c r="E4294" s="1">
        <v>20</v>
      </c>
      <c r="F4294">
        <f t="shared" si="1375"/>
        <v>1</v>
      </c>
      <c r="G4294">
        <f t="shared" si="1376"/>
        <v>0</v>
      </c>
      <c r="H4294" s="4">
        <v>2.25</v>
      </c>
      <c r="I4294" s="4">
        <v>1.68965517241379</v>
      </c>
      <c r="L4294" s="18">
        <f t="shared" si="1377"/>
        <v>40</v>
      </c>
      <c r="M4294" s="18">
        <f t="shared" si="1378"/>
        <v>55</v>
      </c>
      <c r="N4294" s="18" t="e">
        <f t="shared" si="1379"/>
        <v>#DIV/0!</v>
      </c>
      <c r="O4294" s="18" t="e">
        <f t="shared" si="1380"/>
        <v>#DIV/0!</v>
      </c>
      <c r="P4294" s="4">
        <f t="shared" si="1381"/>
        <v>200709</v>
      </c>
      <c r="Q4294" s="23">
        <f t="shared" si="1382"/>
        <v>2.25</v>
      </c>
      <c r="R4294" s="23">
        <f t="shared" si="1383"/>
        <v>-2.2500000000000062</v>
      </c>
      <c r="S4294" s="22">
        <f t="shared" si="1384"/>
        <v>-6.2172489379008766E-15</v>
      </c>
      <c r="T4294" s="5">
        <f t="shared" si="1385"/>
        <v>0.75095785440612894</v>
      </c>
      <c r="W4294" s="5">
        <f t="shared" si="1386"/>
        <v>1.25</v>
      </c>
      <c r="X4294" s="4">
        <f t="shared" si="1387"/>
        <v>-1</v>
      </c>
      <c r="AE4294" s="4" t="e">
        <f t="shared" si="1388"/>
        <v>#DIV/0!</v>
      </c>
    </row>
    <row r="4295" spans="1:31" x14ac:dyDescent="0.25">
      <c r="A4295" s="9">
        <v>39335</v>
      </c>
      <c r="B4295" s="1" t="s">
        <v>38</v>
      </c>
      <c r="C4295" s="1" t="s">
        <v>63</v>
      </c>
      <c r="D4295" s="1">
        <v>20</v>
      </c>
      <c r="E4295" s="1">
        <v>17</v>
      </c>
      <c r="F4295">
        <f t="shared" si="1375"/>
        <v>1</v>
      </c>
      <c r="G4295">
        <f t="shared" si="1376"/>
        <v>0</v>
      </c>
      <c r="H4295" s="4">
        <v>1.5128205128205101</v>
      </c>
      <c r="I4295" s="4">
        <v>2.7</v>
      </c>
      <c r="L4295" s="18">
        <f t="shared" si="1377"/>
        <v>60</v>
      </c>
      <c r="M4295" s="18">
        <f t="shared" si="1378"/>
        <v>35</v>
      </c>
      <c r="N4295" s="18" t="e">
        <f t="shared" si="1379"/>
        <v>#DIV/0!</v>
      </c>
      <c r="O4295" s="18" t="e">
        <f t="shared" si="1380"/>
        <v>#DIV/0!</v>
      </c>
      <c r="P4295" s="4">
        <f t="shared" si="1381"/>
        <v>200709</v>
      </c>
      <c r="Q4295" s="23">
        <f t="shared" si="1382"/>
        <v>1.5128205128205101</v>
      </c>
      <c r="R4295" s="23">
        <f t="shared" si="1383"/>
        <v>-2.5382352941176576</v>
      </c>
      <c r="S4295" s="22">
        <f t="shared" si="1384"/>
        <v>-1.0254147812971475</v>
      </c>
      <c r="T4295" s="5">
        <f t="shared" si="1385"/>
        <v>1.7847457627118677</v>
      </c>
      <c r="W4295" s="5">
        <f t="shared" si="1386"/>
        <v>0.51282051282051011</v>
      </c>
      <c r="X4295" s="4">
        <f t="shared" si="1387"/>
        <v>-1</v>
      </c>
      <c r="AE4295" s="4" t="e">
        <f t="shared" si="1388"/>
        <v>#DIV/0!</v>
      </c>
    </row>
    <row r="4296" spans="1:31" x14ac:dyDescent="0.25">
      <c r="A4296" s="9">
        <v>39335</v>
      </c>
      <c r="B4296" s="1" t="s">
        <v>44</v>
      </c>
      <c r="C4296" s="1" t="s">
        <v>43</v>
      </c>
      <c r="D4296" s="1">
        <v>27</v>
      </c>
      <c r="E4296" s="1">
        <v>20</v>
      </c>
      <c r="F4296">
        <f t="shared" si="1375"/>
        <v>1</v>
      </c>
      <c r="G4296">
        <f t="shared" si="1376"/>
        <v>0</v>
      </c>
      <c r="H4296" s="4">
        <v>1.68965517241379</v>
      </c>
      <c r="I4296" s="4">
        <v>2.25</v>
      </c>
      <c r="L4296" s="18">
        <f t="shared" si="1377"/>
        <v>50</v>
      </c>
      <c r="M4296" s="18">
        <f t="shared" si="1378"/>
        <v>40</v>
      </c>
      <c r="N4296" s="18" t="e">
        <f t="shared" si="1379"/>
        <v>#DIV/0!</v>
      </c>
      <c r="O4296" s="18" t="e">
        <f t="shared" si="1380"/>
        <v>#DIV/0!</v>
      </c>
      <c r="P4296" s="4">
        <f t="shared" si="1381"/>
        <v>200709</v>
      </c>
      <c r="Q4296" s="23">
        <f t="shared" si="1382"/>
        <v>1.68965517241379</v>
      </c>
      <c r="R4296" s="23">
        <f t="shared" si="1383"/>
        <v>-2.2500000000000062</v>
      </c>
      <c r="S4296" s="22">
        <f t="shared" si="1384"/>
        <v>-0.56034482758621618</v>
      </c>
      <c r="T4296" s="5">
        <f t="shared" si="1385"/>
        <v>1.3316326530612268</v>
      </c>
      <c r="W4296" s="5">
        <f t="shared" si="1386"/>
        <v>0.68965517241379004</v>
      </c>
      <c r="X4296" s="4">
        <f t="shared" si="1387"/>
        <v>-1</v>
      </c>
      <c r="AE4296" s="4" t="e">
        <f t="shared" si="1388"/>
        <v>#DIV/0!</v>
      </c>
    </row>
    <row r="4297" spans="1:31" x14ac:dyDescent="0.25">
      <c r="A4297" s="9">
        <v>39334</v>
      </c>
      <c r="B4297" s="1" t="s">
        <v>48</v>
      </c>
      <c r="C4297" s="1" t="s">
        <v>51</v>
      </c>
      <c r="D4297" s="1">
        <v>16</v>
      </c>
      <c r="E4297" s="1">
        <v>13</v>
      </c>
      <c r="F4297">
        <f t="shared" si="1375"/>
        <v>1</v>
      </c>
      <c r="G4297">
        <f t="shared" si="1376"/>
        <v>0</v>
      </c>
      <c r="H4297" s="4">
        <v>1.5714285714285698</v>
      </c>
      <c r="I4297" s="4">
        <v>2.5499999999999998</v>
      </c>
      <c r="L4297" s="18">
        <f t="shared" si="1377"/>
        <v>60</v>
      </c>
      <c r="M4297" s="18">
        <f t="shared" si="1378"/>
        <v>35</v>
      </c>
      <c r="N4297" s="18" t="e">
        <f t="shared" si="1379"/>
        <v>#DIV/0!</v>
      </c>
      <c r="O4297" s="18" t="e">
        <f t="shared" si="1380"/>
        <v>#DIV/0!</v>
      </c>
      <c r="P4297" s="4">
        <f t="shared" si="1381"/>
        <v>200709</v>
      </c>
      <c r="Q4297" s="23">
        <f t="shared" si="1382"/>
        <v>1.5714285714285698</v>
      </c>
      <c r="R4297" s="23">
        <f t="shared" si="1383"/>
        <v>-2.3951612903225854</v>
      </c>
      <c r="S4297" s="22">
        <f t="shared" si="1384"/>
        <v>-0.82373271889401556</v>
      </c>
      <c r="T4297" s="5">
        <f t="shared" si="1385"/>
        <v>1.6227272727272744</v>
      </c>
      <c r="W4297" s="5">
        <f t="shared" si="1386"/>
        <v>0.57142857142856984</v>
      </c>
      <c r="X4297" s="4">
        <f t="shared" si="1387"/>
        <v>-1</v>
      </c>
      <c r="AE4297" s="4" t="e">
        <f t="shared" si="1388"/>
        <v>#DIV/0!</v>
      </c>
    </row>
    <row r="4298" spans="1:31" x14ac:dyDescent="0.25">
      <c r="A4298" s="9">
        <v>39334</v>
      </c>
      <c r="B4298" s="1" t="s">
        <v>59</v>
      </c>
      <c r="C4298" s="1" t="s">
        <v>40</v>
      </c>
      <c r="D4298" s="1">
        <v>13</v>
      </c>
      <c r="E4298" s="1">
        <v>27</v>
      </c>
      <c r="F4298">
        <f t="shared" si="1375"/>
        <v>0</v>
      </c>
      <c r="G4298">
        <f t="shared" si="1376"/>
        <v>1</v>
      </c>
      <c r="H4298" s="4">
        <v>1.8</v>
      </c>
      <c r="I4298" s="4">
        <v>2.0499999999999998</v>
      </c>
      <c r="L4298" s="18">
        <f t="shared" si="1377"/>
        <v>50</v>
      </c>
      <c r="M4298" s="18">
        <f t="shared" si="1378"/>
        <v>45</v>
      </c>
      <c r="N4298" s="18" t="e">
        <f t="shared" si="1379"/>
        <v>#DIV/0!</v>
      </c>
      <c r="O4298" s="18" t="e">
        <f t="shared" si="1380"/>
        <v>#DIV/0!</v>
      </c>
      <c r="P4298" s="4">
        <f t="shared" si="1381"/>
        <v>200709</v>
      </c>
      <c r="Q4298" s="23">
        <f t="shared" si="1382"/>
        <v>0.87804878048780499</v>
      </c>
      <c r="R4298" s="23">
        <f t="shared" si="1383"/>
        <v>-2.2023809523809526</v>
      </c>
      <c r="S4298" s="22">
        <f t="shared" si="1384"/>
        <v>-1.3243321718931476</v>
      </c>
      <c r="T4298" s="5">
        <f t="shared" si="1385"/>
        <v>1.1388888888888888</v>
      </c>
      <c r="W4298" s="5">
        <f t="shared" si="1386"/>
        <v>-1</v>
      </c>
      <c r="X4298" s="4">
        <f t="shared" si="1387"/>
        <v>-1</v>
      </c>
      <c r="AE4298" s="4" t="e">
        <f t="shared" si="1388"/>
        <v>#DIV/0!</v>
      </c>
    </row>
    <row r="4299" spans="1:31" x14ac:dyDescent="0.25">
      <c r="A4299" s="9">
        <v>39334</v>
      </c>
      <c r="B4299" s="1" t="s">
        <v>61</v>
      </c>
      <c r="C4299" s="1" t="s">
        <v>39</v>
      </c>
      <c r="D4299" s="1">
        <v>20</v>
      </c>
      <c r="E4299" s="1">
        <v>6</v>
      </c>
      <c r="F4299">
        <f t="shared" si="1375"/>
        <v>1</v>
      </c>
      <c r="G4299">
        <f t="shared" si="1376"/>
        <v>0</v>
      </c>
      <c r="H4299" s="4">
        <v>1.3333333333333299</v>
      </c>
      <c r="I4299" s="4">
        <v>3.3</v>
      </c>
      <c r="L4299" s="18">
        <f t="shared" si="1377"/>
        <v>70</v>
      </c>
      <c r="M4299" s="18">
        <f t="shared" si="1378"/>
        <v>30</v>
      </c>
      <c r="N4299" s="18" t="e">
        <f t="shared" si="1379"/>
        <v>#DIV/0!</v>
      </c>
      <c r="O4299" s="18" t="e">
        <f t="shared" si="1380"/>
        <v>#DIV/0!</v>
      </c>
      <c r="P4299" s="4">
        <f t="shared" si="1381"/>
        <v>200709</v>
      </c>
      <c r="Q4299" s="23">
        <f t="shared" si="1382"/>
        <v>1.3333333333333299</v>
      </c>
      <c r="R4299" s="23">
        <f t="shared" si="1383"/>
        <v>-3.434782608695683</v>
      </c>
      <c r="S4299" s="22">
        <f t="shared" si="1384"/>
        <v>-2.101449275362353</v>
      </c>
      <c r="T4299" s="5">
        <f t="shared" si="1385"/>
        <v>2.4750000000000063</v>
      </c>
      <c r="W4299" s="5">
        <f t="shared" si="1386"/>
        <v>0.33333333333332993</v>
      </c>
      <c r="X4299" s="4">
        <f t="shared" si="1387"/>
        <v>-1</v>
      </c>
      <c r="AE4299" s="4" t="e">
        <f t="shared" si="1388"/>
        <v>#DIV/0!</v>
      </c>
    </row>
    <row r="4300" spans="1:31" x14ac:dyDescent="0.25">
      <c r="A4300" s="9">
        <v>39334</v>
      </c>
      <c r="B4300" s="1" t="s">
        <v>64</v>
      </c>
      <c r="C4300" s="1" t="s">
        <v>45</v>
      </c>
      <c r="D4300" s="1">
        <v>14</v>
      </c>
      <c r="E4300" s="1">
        <v>3</v>
      </c>
      <c r="F4300">
        <f t="shared" si="1375"/>
        <v>1</v>
      </c>
      <c r="G4300">
        <f t="shared" si="1376"/>
        <v>0</v>
      </c>
      <c r="H4300" s="4">
        <v>1.3030303030303001</v>
      </c>
      <c r="I4300" s="4">
        <v>3.7</v>
      </c>
      <c r="L4300" s="18">
        <f t="shared" si="1377"/>
        <v>70</v>
      </c>
      <c r="M4300" s="18">
        <f t="shared" si="1378"/>
        <v>25</v>
      </c>
      <c r="N4300" s="18" t="e">
        <f t="shared" si="1379"/>
        <v>#DIV/0!</v>
      </c>
      <c r="O4300" s="18" t="e">
        <f t="shared" si="1380"/>
        <v>#DIV/0!</v>
      </c>
      <c r="P4300" s="4">
        <f t="shared" si="1381"/>
        <v>200709</v>
      </c>
      <c r="Q4300" s="23">
        <f t="shared" si="1382"/>
        <v>1.3030303030303001</v>
      </c>
      <c r="R4300" s="23">
        <f t="shared" si="1383"/>
        <v>-3.670370370370402</v>
      </c>
      <c r="S4300" s="22">
        <f t="shared" si="1384"/>
        <v>-2.3673400673401019</v>
      </c>
      <c r="T4300" s="5">
        <f t="shared" si="1385"/>
        <v>2.8395348837209369</v>
      </c>
      <c r="W4300" s="5">
        <f t="shared" si="1386"/>
        <v>0.3030303030303001</v>
      </c>
      <c r="X4300" s="4">
        <f t="shared" si="1387"/>
        <v>-1</v>
      </c>
      <c r="AE4300" s="4" t="e">
        <f t="shared" si="1388"/>
        <v>#DIV/0!</v>
      </c>
    </row>
    <row r="4301" spans="1:31" x14ac:dyDescent="0.25">
      <c r="A4301" s="9">
        <v>39334</v>
      </c>
      <c r="B4301" s="1" t="s">
        <v>54</v>
      </c>
      <c r="C4301" s="1" t="s">
        <v>33</v>
      </c>
      <c r="D4301" s="1">
        <v>21</v>
      </c>
      <c r="E4301" s="1">
        <v>36</v>
      </c>
      <c r="F4301">
        <f t="shared" si="1375"/>
        <v>0</v>
      </c>
      <c r="G4301">
        <f t="shared" si="1376"/>
        <v>1</v>
      </c>
      <c r="H4301" s="4">
        <v>1.6451612903225801</v>
      </c>
      <c r="I4301" s="4">
        <v>2.35</v>
      </c>
      <c r="L4301" s="18">
        <f t="shared" si="1377"/>
        <v>60</v>
      </c>
      <c r="M4301" s="18">
        <f t="shared" si="1378"/>
        <v>40</v>
      </c>
      <c r="N4301" s="18" t="e">
        <f t="shared" si="1379"/>
        <v>#DIV/0!</v>
      </c>
      <c r="O4301" s="18" t="e">
        <f t="shared" si="1380"/>
        <v>#DIV/0!</v>
      </c>
      <c r="P4301" s="4">
        <f t="shared" si="1381"/>
        <v>200709</v>
      </c>
      <c r="Q4301" s="23">
        <f t="shared" si="1382"/>
        <v>0.70006863417982124</v>
      </c>
      <c r="R4301" s="23">
        <f t="shared" si="1383"/>
        <v>-2.2907407407407421</v>
      </c>
      <c r="S4301" s="22">
        <f t="shared" si="1384"/>
        <v>-1.5906721065609208</v>
      </c>
      <c r="T4301" s="5">
        <f t="shared" si="1385"/>
        <v>1.4284313725490201</v>
      </c>
      <c r="W4301" s="5">
        <f t="shared" si="1386"/>
        <v>-1</v>
      </c>
      <c r="X4301" s="4">
        <f t="shared" si="1387"/>
        <v>-1</v>
      </c>
      <c r="AE4301" s="4" t="e">
        <f t="shared" si="1388"/>
        <v>#DIV/0!</v>
      </c>
    </row>
    <row r="4302" spans="1:31" x14ac:dyDescent="0.25">
      <c r="A4302" s="9">
        <v>39334</v>
      </c>
      <c r="B4302" s="1" t="s">
        <v>53</v>
      </c>
      <c r="C4302" s="1" t="s">
        <v>52</v>
      </c>
      <c r="D4302" s="1">
        <v>14</v>
      </c>
      <c r="E4302" s="1">
        <v>38</v>
      </c>
      <c r="F4302">
        <f t="shared" si="1375"/>
        <v>0</v>
      </c>
      <c r="G4302">
        <f t="shared" si="1376"/>
        <v>1</v>
      </c>
      <c r="H4302" s="4">
        <v>3.4</v>
      </c>
      <c r="I4302" s="4">
        <v>1.3333333333333299</v>
      </c>
      <c r="L4302" s="18">
        <f t="shared" si="1377"/>
        <v>20</v>
      </c>
      <c r="M4302" s="18">
        <f t="shared" si="1378"/>
        <v>75</v>
      </c>
      <c r="N4302" s="18" t="e">
        <f t="shared" si="1379"/>
        <v>#DIV/0!</v>
      </c>
      <c r="O4302" s="18" t="e">
        <f t="shared" si="1380"/>
        <v>#DIV/0!</v>
      </c>
      <c r="P4302" s="4">
        <f t="shared" si="1381"/>
        <v>200709</v>
      </c>
      <c r="Q4302" s="23">
        <f t="shared" si="1382"/>
        <v>2.5500000000000065</v>
      </c>
      <c r="R4302" s="23">
        <f t="shared" si="1383"/>
        <v>-3.4166666666666972</v>
      </c>
      <c r="S4302" s="22">
        <f t="shared" si="1384"/>
        <v>-0.86666666666669068</v>
      </c>
      <c r="T4302" s="5">
        <f t="shared" si="1385"/>
        <v>0.39215686274509703</v>
      </c>
      <c r="W4302" s="5">
        <f t="shared" si="1386"/>
        <v>-1</v>
      </c>
      <c r="X4302" s="4">
        <f t="shared" si="1387"/>
        <v>-1</v>
      </c>
      <c r="AE4302" s="4" t="e">
        <f t="shared" si="1388"/>
        <v>#DIV/0!</v>
      </c>
    </row>
    <row r="4303" spans="1:31" x14ac:dyDescent="0.25">
      <c r="A4303" s="9">
        <v>39334</v>
      </c>
      <c r="B4303" s="1" t="s">
        <v>60</v>
      </c>
      <c r="C4303" s="1" t="s">
        <v>41</v>
      </c>
      <c r="D4303" s="1">
        <v>24</v>
      </c>
      <c r="E4303" s="1">
        <v>3</v>
      </c>
      <c r="F4303">
        <f t="shared" si="1375"/>
        <v>1</v>
      </c>
      <c r="G4303">
        <f t="shared" si="1376"/>
        <v>0</v>
      </c>
      <c r="H4303" s="4">
        <v>1.625</v>
      </c>
      <c r="I4303" s="4">
        <v>2.4</v>
      </c>
      <c r="L4303" s="18">
        <f t="shared" si="1377"/>
        <v>60</v>
      </c>
      <c r="M4303" s="18">
        <f t="shared" si="1378"/>
        <v>40</v>
      </c>
      <c r="N4303" s="18" t="e">
        <f t="shared" si="1379"/>
        <v>#DIV/0!</v>
      </c>
      <c r="O4303" s="18" t="e">
        <f t="shared" si="1380"/>
        <v>#DIV/0!</v>
      </c>
      <c r="P4303" s="4">
        <f t="shared" si="1381"/>
        <v>200709</v>
      </c>
      <c r="Q4303" s="23">
        <f t="shared" si="1382"/>
        <v>1.625</v>
      </c>
      <c r="R4303" s="23">
        <f t="shared" si="1383"/>
        <v>-2.3142857142857145</v>
      </c>
      <c r="S4303" s="22">
        <f t="shared" si="1384"/>
        <v>-0.6892857142857145</v>
      </c>
      <c r="T4303" s="5">
        <f t="shared" si="1385"/>
        <v>1.4769230769230768</v>
      </c>
      <c r="W4303" s="5">
        <f t="shared" si="1386"/>
        <v>0.625</v>
      </c>
      <c r="X4303" s="4">
        <f t="shared" si="1387"/>
        <v>-1</v>
      </c>
      <c r="AE4303" s="4" t="e">
        <f t="shared" si="1388"/>
        <v>#DIV/0!</v>
      </c>
    </row>
    <row r="4304" spans="1:31" x14ac:dyDescent="0.25">
      <c r="A4304" s="9">
        <v>39334</v>
      </c>
      <c r="B4304" s="1" t="s">
        <v>56</v>
      </c>
      <c r="C4304" s="1" t="s">
        <v>50</v>
      </c>
      <c r="D4304" s="1">
        <v>10</v>
      </c>
      <c r="E4304" s="1">
        <v>13</v>
      </c>
      <c r="F4304">
        <f t="shared" si="1375"/>
        <v>0</v>
      </c>
      <c r="G4304">
        <f t="shared" si="1376"/>
        <v>1</v>
      </c>
      <c r="H4304" s="4">
        <v>1.2564102564102599</v>
      </c>
      <c r="I4304" s="4">
        <v>4.0999999999999996</v>
      </c>
      <c r="L4304" s="18">
        <f t="shared" si="1377"/>
        <v>70</v>
      </c>
      <c r="M4304" s="18">
        <f t="shared" si="1378"/>
        <v>20</v>
      </c>
      <c r="N4304" s="18" t="e">
        <f t="shared" si="1379"/>
        <v>#DIV/0!</v>
      </c>
      <c r="O4304" s="18" t="e">
        <f t="shared" si="1380"/>
        <v>#DIV/0!</v>
      </c>
      <c r="P4304" s="4">
        <f t="shared" si="1381"/>
        <v>200709</v>
      </c>
      <c r="Q4304" s="23">
        <f t="shared" si="1382"/>
        <v>0.30644152595372198</v>
      </c>
      <c r="R4304" s="23">
        <f t="shared" si="1383"/>
        <v>-4.2225806451612362</v>
      </c>
      <c r="S4304" s="22">
        <f t="shared" si="1384"/>
        <v>-3.9161391192075143</v>
      </c>
      <c r="T4304" s="5">
        <f t="shared" si="1385"/>
        <v>3.2632653061224395</v>
      </c>
      <c r="W4304" s="5">
        <f t="shared" si="1386"/>
        <v>-1</v>
      </c>
      <c r="X4304" s="4">
        <f t="shared" si="1387"/>
        <v>-1</v>
      </c>
      <c r="AE4304" s="4" t="e">
        <f t="shared" si="1388"/>
        <v>#DIV/0!</v>
      </c>
    </row>
    <row r="4305" spans="1:31" x14ac:dyDescent="0.25">
      <c r="A4305" s="9">
        <v>39334</v>
      </c>
      <c r="B4305" s="1" t="s">
        <v>47</v>
      </c>
      <c r="C4305" s="1" t="s">
        <v>49</v>
      </c>
      <c r="D4305" s="1">
        <v>20</v>
      </c>
      <c r="E4305" s="1">
        <v>3</v>
      </c>
      <c r="F4305">
        <f t="shared" si="1375"/>
        <v>1</v>
      </c>
      <c r="G4305">
        <f t="shared" si="1376"/>
        <v>0</v>
      </c>
      <c r="H4305" s="4">
        <v>1.55555555555556</v>
      </c>
      <c r="I4305" s="4">
        <v>2.6</v>
      </c>
      <c r="L4305" s="18">
        <f t="shared" si="1377"/>
        <v>60</v>
      </c>
      <c r="M4305" s="18">
        <f t="shared" si="1378"/>
        <v>35</v>
      </c>
      <c r="N4305" s="18" t="e">
        <f t="shared" si="1379"/>
        <v>#DIV/0!</v>
      </c>
      <c r="O4305" s="18" t="e">
        <f t="shared" si="1380"/>
        <v>#DIV/0!</v>
      </c>
      <c r="P4305" s="4">
        <f t="shared" si="1381"/>
        <v>200709</v>
      </c>
      <c r="Q4305" s="23">
        <f t="shared" si="1382"/>
        <v>1.55555555555556</v>
      </c>
      <c r="R4305" s="23">
        <f t="shared" si="1383"/>
        <v>-2.4249999999999856</v>
      </c>
      <c r="S4305" s="22">
        <f t="shared" si="1384"/>
        <v>-0.86944444444442559</v>
      </c>
      <c r="T4305" s="5">
        <f t="shared" si="1385"/>
        <v>1.6714285714285666</v>
      </c>
      <c r="W4305" s="5">
        <f t="shared" si="1386"/>
        <v>0.55555555555556002</v>
      </c>
      <c r="X4305" s="4">
        <f t="shared" si="1387"/>
        <v>-1</v>
      </c>
      <c r="AE4305" s="4" t="e">
        <f t="shared" si="1388"/>
        <v>#DIV/0!</v>
      </c>
    </row>
    <row r="4306" spans="1:31" x14ac:dyDescent="0.25">
      <c r="A4306" s="9">
        <v>39334</v>
      </c>
      <c r="B4306" s="1" t="s">
        <v>62</v>
      </c>
      <c r="C4306" s="1" t="s">
        <v>55</v>
      </c>
      <c r="D4306" s="1">
        <v>16</v>
      </c>
      <c r="E4306" s="1">
        <v>13</v>
      </c>
      <c r="F4306">
        <f t="shared" si="1375"/>
        <v>1</v>
      </c>
      <c r="G4306">
        <f t="shared" si="1376"/>
        <v>0</v>
      </c>
      <c r="H4306" s="4">
        <v>2.6</v>
      </c>
      <c r="I4306" s="4">
        <v>1.55555555555556</v>
      </c>
      <c r="L4306" s="18">
        <f t="shared" si="1377"/>
        <v>30</v>
      </c>
      <c r="M4306" s="18">
        <f t="shared" si="1378"/>
        <v>60</v>
      </c>
      <c r="N4306" s="18" t="e">
        <f t="shared" si="1379"/>
        <v>#DIV/0!</v>
      </c>
      <c r="O4306" s="18" t="e">
        <f t="shared" si="1380"/>
        <v>#DIV/0!</v>
      </c>
      <c r="P4306" s="4">
        <f t="shared" si="1381"/>
        <v>200709</v>
      </c>
      <c r="Q4306" s="23">
        <f t="shared" si="1382"/>
        <v>2.6</v>
      </c>
      <c r="R4306" s="23">
        <f t="shared" si="1383"/>
        <v>-2.4249999999999856</v>
      </c>
      <c r="S4306" s="22">
        <f t="shared" si="1384"/>
        <v>0.17500000000001448</v>
      </c>
      <c r="T4306" s="5">
        <f t="shared" si="1385"/>
        <v>0.59829059829059994</v>
      </c>
      <c r="W4306" s="5">
        <f t="shared" si="1386"/>
        <v>1.6</v>
      </c>
      <c r="X4306" s="4">
        <f t="shared" si="1387"/>
        <v>-1</v>
      </c>
      <c r="AE4306" s="4" t="e">
        <f t="shared" si="1388"/>
        <v>#DIV/0!</v>
      </c>
    </row>
    <row r="4307" spans="1:31" x14ac:dyDescent="0.25">
      <c r="A4307" s="9">
        <v>39334</v>
      </c>
      <c r="B4307" s="1" t="s">
        <v>37</v>
      </c>
      <c r="C4307" s="1" t="s">
        <v>34</v>
      </c>
      <c r="D4307" s="1">
        <v>45</v>
      </c>
      <c r="E4307" s="1">
        <v>35</v>
      </c>
      <c r="F4307">
        <f t="shared" si="1375"/>
        <v>1</v>
      </c>
      <c r="G4307">
        <f t="shared" si="1376"/>
        <v>0</v>
      </c>
      <c r="H4307" s="4">
        <v>1.3333333333333299</v>
      </c>
      <c r="I4307" s="4">
        <v>3.5</v>
      </c>
      <c r="L4307" s="18">
        <f t="shared" si="1377"/>
        <v>70</v>
      </c>
      <c r="M4307" s="18">
        <f t="shared" si="1378"/>
        <v>25</v>
      </c>
      <c r="N4307" s="18" t="e">
        <f t="shared" si="1379"/>
        <v>#DIV/0!</v>
      </c>
      <c r="O4307" s="18" t="e">
        <f t="shared" si="1380"/>
        <v>#DIV/0!</v>
      </c>
      <c r="P4307" s="4">
        <f t="shared" si="1381"/>
        <v>200709</v>
      </c>
      <c r="Q4307" s="23">
        <f t="shared" si="1382"/>
        <v>1.3333333333333299</v>
      </c>
      <c r="R4307" s="23">
        <f t="shared" si="1383"/>
        <v>-3.4000000000000306</v>
      </c>
      <c r="S4307" s="22">
        <f t="shared" si="1384"/>
        <v>-2.0666666666667006</v>
      </c>
      <c r="T4307" s="5">
        <f t="shared" si="1385"/>
        <v>2.6250000000000067</v>
      </c>
      <c r="W4307" s="5">
        <f t="shared" si="1386"/>
        <v>0.33333333333332993</v>
      </c>
      <c r="X4307" s="4">
        <f t="shared" si="1387"/>
        <v>-1</v>
      </c>
      <c r="AE4307" s="4" t="e">
        <f t="shared" si="1388"/>
        <v>#DIV/0!</v>
      </c>
    </row>
    <row r="4308" spans="1:31" x14ac:dyDescent="0.25">
      <c r="A4308" s="9">
        <v>39334</v>
      </c>
      <c r="B4308" s="1" t="s">
        <v>58</v>
      </c>
      <c r="C4308" s="1" t="s">
        <v>57</v>
      </c>
      <c r="D4308" s="1">
        <v>7</v>
      </c>
      <c r="E4308" s="1">
        <v>34</v>
      </c>
      <c r="F4308">
        <f t="shared" si="1375"/>
        <v>0</v>
      </c>
      <c r="G4308">
        <f t="shared" si="1376"/>
        <v>1</v>
      </c>
      <c r="H4308" s="4">
        <v>3.1</v>
      </c>
      <c r="I4308" s="4">
        <v>1.3846153846153799</v>
      </c>
      <c r="L4308" s="18">
        <f t="shared" si="1377"/>
        <v>30</v>
      </c>
      <c r="M4308" s="18">
        <f t="shared" si="1378"/>
        <v>70</v>
      </c>
      <c r="N4308" s="18" t="e">
        <f t="shared" si="1379"/>
        <v>#DIV/0!</v>
      </c>
      <c r="O4308" s="18" t="e">
        <f t="shared" si="1380"/>
        <v>#DIV/0!</v>
      </c>
      <c r="P4308" s="4">
        <f t="shared" si="1381"/>
        <v>200709</v>
      </c>
      <c r="Q4308" s="23">
        <f t="shared" si="1382"/>
        <v>2.2388888888888965</v>
      </c>
      <c r="R4308" s="23">
        <f t="shared" si="1383"/>
        <v>-3.0761904761905079</v>
      </c>
      <c r="S4308" s="22">
        <f t="shared" si="1384"/>
        <v>-0.83730158730161142</v>
      </c>
      <c r="T4308" s="5">
        <f t="shared" si="1385"/>
        <v>0.44665012406947741</v>
      </c>
      <c r="W4308" s="5">
        <f t="shared" si="1386"/>
        <v>-1</v>
      </c>
      <c r="X4308" s="4">
        <f t="shared" si="1387"/>
        <v>-1</v>
      </c>
      <c r="AE4308" s="4" t="e">
        <f t="shared" si="1388"/>
        <v>#DIV/0!</v>
      </c>
    </row>
    <row r="4309" spans="1:31" x14ac:dyDescent="0.25">
      <c r="A4309" s="9">
        <v>39334</v>
      </c>
      <c r="B4309" s="1" t="s">
        <v>46</v>
      </c>
      <c r="C4309" s="1" t="s">
        <v>35</v>
      </c>
      <c r="D4309" s="1">
        <v>14</v>
      </c>
      <c r="E4309" s="1">
        <v>15</v>
      </c>
      <c r="F4309">
        <f t="shared" si="1375"/>
        <v>0</v>
      </c>
      <c r="G4309">
        <f t="shared" si="1376"/>
        <v>1</v>
      </c>
      <c r="H4309" s="4">
        <v>2.5</v>
      </c>
      <c r="I4309" s="4">
        <v>1.5882352941176499</v>
      </c>
      <c r="L4309" s="18">
        <f t="shared" si="1377"/>
        <v>40</v>
      </c>
      <c r="M4309" s="18">
        <f t="shared" si="1378"/>
        <v>60</v>
      </c>
      <c r="N4309" s="18" t="e">
        <f t="shared" si="1379"/>
        <v>#DIV/0!</v>
      </c>
      <c r="O4309" s="18" t="e">
        <f t="shared" si="1380"/>
        <v>#DIV/0!</v>
      </c>
      <c r="P4309" s="4">
        <f t="shared" si="1381"/>
        <v>200709</v>
      </c>
      <c r="Q4309" s="23">
        <f t="shared" si="1382"/>
        <v>1.5740740740740713</v>
      </c>
      <c r="R4309" s="23">
        <f t="shared" si="1383"/>
        <v>-2.3666666666666587</v>
      </c>
      <c r="S4309" s="22">
        <f t="shared" si="1384"/>
        <v>-0.79259259259258741</v>
      </c>
      <c r="T4309" s="5">
        <f t="shared" si="1385"/>
        <v>0.6352941176470599</v>
      </c>
      <c r="W4309" s="5">
        <f t="shared" si="1386"/>
        <v>-1</v>
      </c>
      <c r="X4309" s="4">
        <f t="shared" si="1387"/>
        <v>-1</v>
      </c>
      <c r="AE4309" s="4" t="e">
        <f t="shared" si="1388"/>
        <v>#DIV/0!</v>
      </c>
    </row>
    <row r="4310" spans="1:31" x14ac:dyDescent="0.25">
      <c r="A4310" s="9">
        <v>39331</v>
      </c>
      <c r="B4310" s="1" t="s">
        <v>36</v>
      </c>
      <c r="C4310" s="1" t="s">
        <v>42</v>
      </c>
      <c r="D4310" s="1">
        <v>41</v>
      </c>
      <c r="E4310" s="1">
        <v>10</v>
      </c>
      <c r="F4310">
        <f t="shared" si="1375"/>
        <v>1</v>
      </c>
      <c r="G4310">
        <f t="shared" si="1376"/>
        <v>0</v>
      </c>
      <c r="H4310" s="4">
        <v>1.4</v>
      </c>
      <c r="I4310" s="4">
        <v>3.1</v>
      </c>
      <c r="L4310" s="18">
        <f t="shared" si="1377"/>
        <v>70</v>
      </c>
      <c r="M4310" s="18">
        <f t="shared" si="1378"/>
        <v>30</v>
      </c>
      <c r="N4310" s="18" t="e">
        <f t="shared" si="1379"/>
        <v>#DIV/0!</v>
      </c>
      <c r="O4310" s="18" t="e">
        <f t="shared" si="1380"/>
        <v>#DIV/0!</v>
      </c>
      <c r="P4310" s="4">
        <f t="shared" si="1381"/>
        <v>200709</v>
      </c>
      <c r="Q4310" s="23">
        <f t="shared" si="1382"/>
        <v>1.4</v>
      </c>
      <c r="R4310" s="23">
        <f t="shared" si="1383"/>
        <v>-2.9761904761904767</v>
      </c>
      <c r="S4310" s="22">
        <f t="shared" si="1384"/>
        <v>-1.5761904761904768</v>
      </c>
      <c r="T4310" s="5">
        <f t="shared" si="1385"/>
        <v>2.2142857142857144</v>
      </c>
      <c r="W4310" s="5">
        <f t="shared" si="1386"/>
        <v>0.39999999999999991</v>
      </c>
      <c r="X4310" s="4">
        <f t="shared" si="1387"/>
        <v>-1</v>
      </c>
      <c r="AE4310" s="4" t="e">
        <f t="shared" si="1388"/>
        <v>#DIV/0!</v>
      </c>
    </row>
    <row r="4311" spans="1:31" x14ac:dyDescent="0.25">
      <c r="A4311" s="9">
        <v>39117</v>
      </c>
      <c r="B4311" s="1" t="s">
        <v>36</v>
      </c>
      <c r="C4311" s="1" t="s">
        <v>45</v>
      </c>
      <c r="D4311" s="1">
        <v>29</v>
      </c>
      <c r="E4311" s="1">
        <v>17</v>
      </c>
      <c r="F4311">
        <f t="shared" si="1375"/>
        <v>1</v>
      </c>
      <c r="G4311">
        <f t="shared" si="1376"/>
        <v>0</v>
      </c>
      <c r="H4311" s="4">
        <v>1.4347826086956501</v>
      </c>
      <c r="I4311" s="4">
        <v>2.9</v>
      </c>
      <c r="L4311" s="18">
        <f t="shared" si="1377"/>
        <v>60</v>
      </c>
      <c r="M4311" s="18">
        <f t="shared" si="1378"/>
        <v>30</v>
      </c>
      <c r="N4311" s="18" t="e">
        <f t="shared" si="1379"/>
        <v>#DIV/0!</v>
      </c>
      <c r="O4311" s="18" t="e">
        <f t="shared" si="1380"/>
        <v>#DIV/0!</v>
      </c>
      <c r="P4311" s="4">
        <f t="shared" si="1381"/>
        <v>200702</v>
      </c>
      <c r="Q4311" s="23">
        <f t="shared" si="1382"/>
        <v>1.4347826086956501</v>
      </c>
      <c r="R4311" s="23">
        <f t="shared" si="1383"/>
        <v>-2.826315789473695</v>
      </c>
      <c r="S4311" s="22">
        <f t="shared" si="1384"/>
        <v>-1.3915331807780449</v>
      </c>
      <c r="T4311" s="5">
        <f t="shared" si="1385"/>
        <v>2.0212121212121241</v>
      </c>
      <c r="W4311" s="5">
        <f t="shared" si="1386"/>
        <v>0.43478260869565011</v>
      </c>
      <c r="X4311" s="4">
        <f t="shared" si="1387"/>
        <v>-1</v>
      </c>
      <c r="AE4311" s="4" t="e">
        <f t="shared" si="1388"/>
        <v>#DIV/0!</v>
      </c>
    </row>
    <row r="4312" spans="1:31" x14ac:dyDescent="0.25">
      <c r="A4312" s="9">
        <v>39103</v>
      </c>
      <c r="B4312" s="1" t="s">
        <v>36</v>
      </c>
      <c r="C4312" s="1" t="s">
        <v>52</v>
      </c>
      <c r="D4312" s="1">
        <v>38</v>
      </c>
      <c r="E4312" s="1">
        <v>34</v>
      </c>
      <c r="F4312">
        <f t="shared" si="1375"/>
        <v>1</v>
      </c>
      <c r="G4312">
        <f t="shared" si="1376"/>
        <v>0</v>
      </c>
      <c r="H4312" s="4">
        <v>1.5263157894736801</v>
      </c>
      <c r="I4312" s="4">
        <v>2.7</v>
      </c>
      <c r="L4312" s="18">
        <f t="shared" si="1377"/>
        <v>60</v>
      </c>
      <c r="M4312" s="18">
        <f t="shared" si="1378"/>
        <v>35</v>
      </c>
      <c r="N4312" s="18" t="e">
        <f t="shared" si="1379"/>
        <v>#DIV/0!</v>
      </c>
      <c r="O4312" s="18" t="e">
        <f t="shared" si="1380"/>
        <v>#DIV/0!</v>
      </c>
      <c r="P4312" s="4">
        <f t="shared" si="1381"/>
        <v>200701</v>
      </c>
      <c r="Q4312" s="23">
        <f t="shared" si="1382"/>
        <v>1.5263157894736801</v>
      </c>
      <c r="R4312" s="23">
        <f t="shared" si="1383"/>
        <v>-2.4882352941176622</v>
      </c>
      <c r="S4312" s="22">
        <f t="shared" si="1384"/>
        <v>-0.96191950464398213</v>
      </c>
      <c r="T4312" s="5">
        <f t="shared" si="1385"/>
        <v>1.7689655172413843</v>
      </c>
      <c r="W4312" s="5">
        <f t="shared" si="1386"/>
        <v>0.52631578947368007</v>
      </c>
      <c r="X4312" s="4">
        <f t="shared" si="1387"/>
        <v>-1</v>
      </c>
      <c r="AE4312" s="4" t="e">
        <f t="shared" si="1388"/>
        <v>#DIV/0!</v>
      </c>
    </row>
    <row r="4313" spans="1:31" x14ac:dyDescent="0.25">
      <c r="A4313" s="9">
        <v>39103</v>
      </c>
      <c r="B4313" s="1" t="s">
        <v>45</v>
      </c>
      <c r="C4313" s="1" t="s">
        <v>42</v>
      </c>
      <c r="D4313" s="1">
        <v>39</v>
      </c>
      <c r="E4313" s="1">
        <v>14</v>
      </c>
      <c r="F4313">
        <f t="shared" si="1375"/>
        <v>1</v>
      </c>
      <c r="G4313">
        <f t="shared" si="1376"/>
        <v>0</v>
      </c>
      <c r="H4313" s="4">
        <v>1.74074074074074</v>
      </c>
      <c r="I4313" s="4">
        <v>2.2000000000000002</v>
      </c>
      <c r="L4313" s="18">
        <f t="shared" si="1377"/>
        <v>50</v>
      </c>
      <c r="M4313" s="18">
        <f t="shared" si="1378"/>
        <v>45</v>
      </c>
      <c r="N4313" s="18" t="e">
        <f t="shared" si="1379"/>
        <v>#DIV/0!</v>
      </c>
      <c r="O4313" s="18" t="e">
        <f t="shared" si="1380"/>
        <v>#DIV/0!</v>
      </c>
      <c r="P4313" s="4">
        <f t="shared" si="1381"/>
        <v>200701</v>
      </c>
      <c r="Q4313" s="23">
        <f t="shared" si="1382"/>
        <v>1.74074074074074</v>
      </c>
      <c r="R4313" s="23">
        <f t="shared" si="1383"/>
        <v>-2.1833333333333345</v>
      </c>
      <c r="S4313" s="22">
        <f t="shared" si="1384"/>
        <v>-0.44259259259259442</v>
      </c>
      <c r="T4313" s="5">
        <f t="shared" si="1385"/>
        <v>1.2638297872340432</v>
      </c>
      <c r="W4313" s="5">
        <f t="shared" si="1386"/>
        <v>0.74074074074074003</v>
      </c>
      <c r="X4313" s="4">
        <f t="shared" si="1387"/>
        <v>-1</v>
      </c>
      <c r="AE4313" s="4" t="e">
        <f t="shared" si="1388"/>
        <v>#DIV/0!</v>
      </c>
    </row>
    <row r="4314" spans="1:31" x14ac:dyDescent="0.25">
      <c r="A4314" s="9">
        <v>39096</v>
      </c>
      <c r="B4314" s="1" t="s">
        <v>64</v>
      </c>
      <c r="C4314" s="1" t="s">
        <v>52</v>
      </c>
      <c r="D4314" s="1">
        <v>21</v>
      </c>
      <c r="E4314" s="1">
        <v>24</v>
      </c>
      <c r="F4314">
        <f t="shared" si="1375"/>
        <v>0</v>
      </c>
      <c r="G4314">
        <f t="shared" si="1376"/>
        <v>1</v>
      </c>
      <c r="H4314" s="4">
        <v>1.46511627906977</v>
      </c>
      <c r="I4314" s="4">
        <v>2.85</v>
      </c>
      <c r="L4314" s="18">
        <f t="shared" si="1377"/>
        <v>60</v>
      </c>
      <c r="M4314" s="18">
        <f t="shared" si="1378"/>
        <v>35</v>
      </c>
      <c r="N4314" s="18" t="e">
        <f t="shared" si="1379"/>
        <v>#DIV/0!</v>
      </c>
      <c r="O4314" s="18" t="e">
        <f t="shared" si="1380"/>
        <v>#DIV/0!</v>
      </c>
      <c r="P4314" s="4">
        <f t="shared" si="1381"/>
        <v>200701</v>
      </c>
      <c r="Q4314" s="23">
        <f t="shared" si="1382"/>
        <v>0.51407588739290178</v>
      </c>
      <c r="R4314" s="23">
        <f t="shared" si="1383"/>
        <v>-2.6905405405405283</v>
      </c>
      <c r="S4314" s="22">
        <f t="shared" si="1384"/>
        <v>-2.1764646531476264</v>
      </c>
      <c r="T4314" s="5">
        <f t="shared" si="1385"/>
        <v>1.9452380952380919</v>
      </c>
      <c r="W4314" s="5">
        <f t="shared" si="1386"/>
        <v>-1</v>
      </c>
      <c r="X4314" s="4">
        <f t="shared" si="1387"/>
        <v>-1</v>
      </c>
      <c r="AE4314" s="4" t="e">
        <f t="shared" si="1388"/>
        <v>#DIV/0!</v>
      </c>
    </row>
    <row r="4315" spans="1:31" x14ac:dyDescent="0.25">
      <c r="A4315" s="9">
        <v>39096</v>
      </c>
      <c r="B4315" s="1" t="s">
        <v>45</v>
      </c>
      <c r="C4315" s="1" t="s">
        <v>61</v>
      </c>
      <c r="D4315" s="1">
        <v>27</v>
      </c>
      <c r="E4315" s="1">
        <v>24</v>
      </c>
      <c r="F4315">
        <f t="shared" si="1375"/>
        <v>1</v>
      </c>
      <c r="G4315">
        <f t="shared" si="1376"/>
        <v>0</v>
      </c>
      <c r="H4315" s="4">
        <v>1.25</v>
      </c>
      <c r="I4315" s="4">
        <v>4.25</v>
      </c>
      <c r="L4315" s="18">
        <f t="shared" si="1377"/>
        <v>80</v>
      </c>
      <c r="M4315" s="18">
        <f t="shared" si="1378"/>
        <v>20</v>
      </c>
      <c r="N4315" s="18" t="e">
        <f t="shared" si="1379"/>
        <v>#DIV/0!</v>
      </c>
      <c r="O4315" s="18" t="e">
        <f t="shared" si="1380"/>
        <v>#DIV/0!</v>
      </c>
      <c r="P4315" s="4">
        <f t="shared" si="1381"/>
        <v>200701</v>
      </c>
      <c r="Q4315" s="23">
        <f t="shared" si="1382"/>
        <v>1.25</v>
      </c>
      <c r="R4315" s="23">
        <f t="shared" si="1383"/>
        <v>-4.3076923076923075</v>
      </c>
      <c r="S4315" s="22">
        <f t="shared" si="1384"/>
        <v>-3.0576923076923075</v>
      </c>
      <c r="T4315" s="5">
        <f t="shared" si="1385"/>
        <v>3.4</v>
      </c>
      <c r="W4315" s="5">
        <f t="shared" si="1386"/>
        <v>0.25</v>
      </c>
      <c r="X4315" s="4">
        <f t="shared" si="1387"/>
        <v>-1</v>
      </c>
      <c r="AE4315" s="4" t="e">
        <f t="shared" si="1388"/>
        <v>#DIV/0!</v>
      </c>
    </row>
    <row r="4316" spans="1:31" x14ac:dyDescent="0.25">
      <c r="A4316" s="9">
        <v>39095</v>
      </c>
      <c r="B4316" s="1" t="s">
        <v>42</v>
      </c>
      <c r="C4316" s="1" t="s">
        <v>55</v>
      </c>
      <c r="D4316" s="1">
        <v>27</v>
      </c>
      <c r="E4316" s="1">
        <v>24</v>
      </c>
      <c r="F4316">
        <f t="shared" si="1375"/>
        <v>1</v>
      </c>
      <c r="G4316">
        <f t="shared" si="1376"/>
        <v>0</v>
      </c>
      <c r="H4316" s="4">
        <v>1.4347826086956501</v>
      </c>
      <c r="I4316" s="4">
        <v>3</v>
      </c>
      <c r="L4316" s="18">
        <f t="shared" si="1377"/>
        <v>60</v>
      </c>
      <c r="M4316" s="18">
        <f t="shared" si="1378"/>
        <v>30</v>
      </c>
      <c r="N4316" s="18" t="e">
        <f t="shared" si="1379"/>
        <v>#DIV/0!</v>
      </c>
      <c r="O4316" s="18" t="e">
        <f t="shared" si="1380"/>
        <v>#DIV/0!</v>
      </c>
      <c r="P4316" s="4">
        <f t="shared" si="1381"/>
        <v>200701</v>
      </c>
      <c r="Q4316" s="23">
        <f t="shared" si="1382"/>
        <v>1.4347826086956501</v>
      </c>
      <c r="R4316" s="23">
        <f t="shared" si="1383"/>
        <v>-2.8000000000000109</v>
      </c>
      <c r="S4316" s="22">
        <f t="shared" si="1384"/>
        <v>-1.3652173913043608</v>
      </c>
      <c r="T4316" s="5">
        <f t="shared" si="1385"/>
        <v>2.0909090909090939</v>
      </c>
      <c r="W4316" s="5">
        <f t="shared" si="1386"/>
        <v>0.43478260869565011</v>
      </c>
      <c r="X4316" s="4">
        <f t="shared" si="1387"/>
        <v>-1</v>
      </c>
      <c r="AE4316" s="4" t="e">
        <f t="shared" si="1388"/>
        <v>#DIV/0!</v>
      </c>
    </row>
    <row r="4317" spans="1:31" x14ac:dyDescent="0.25">
      <c r="A4317" s="9">
        <v>39095</v>
      </c>
      <c r="B4317" s="1" t="s">
        <v>43</v>
      </c>
      <c r="C4317" s="1" t="s">
        <v>36</v>
      </c>
      <c r="D4317" s="1">
        <v>6</v>
      </c>
      <c r="E4317" s="1">
        <v>15</v>
      </c>
      <c r="F4317">
        <f t="shared" si="1375"/>
        <v>0</v>
      </c>
      <c r="G4317">
        <f t="shared" si="1376"/>
        <v>1</v>
      </c>
      <c r="H4317" s="4">
        <v>1.55555555555556</v>
      </c>
      <c r="I4317" s="4">
        <v>2.6</v>
      </c>
      <c r="L4317" s="18">
        <f t="shared" si="1377"/>
        <v>60</v>
      </c>
      <c r="M4317" s="18">
        <f t="shared" si="1378"/>
        <v>35</v>
      </c>
      <c r="N4317" s="18" t="e">
        <f t="shared" si="1379"/>
        <v>#DIV/0!</v>
      </c>
      <c r="O4317" s="18" t="e">
        <f t="shared" si="1380"/>
        <v>#DIV/0!</v>
      </c>
      <c r="P4317" s="4">
        <f t="shared" si="1381"/>
        <v>200701</v>
      </c>
      <c r="Q4317" s="23">
        <f t="shared" si="1382"/>
        <v>0.59829059829059994</v>
      </c>
      <c r="R4317" s="23">
        <f t="shared" si="1383"/>
        <v>-2.4249999999999856</v>
      </c>
      <c r="S4317" s="22">
        <f t="shared" si="1384"/>
        <v>-1.8267094017093857</v>
      </c>
      <c r="T4317" s="5">
        <f t="shared" si="1385"/>
        <v>1.6714285714285666</v>
      </c>
      <c r="W4317" s="5">
        <f t="shared" si="1386"/>
        <v>-1</v>
      </c>
      <c r="X4317" s="4">
        <f t="shared" si="1387"/>
        <v>-1</v>
      </c>
      <c r="AE4317" s="4" t="e">
        <f t="shared" si="1388"/>
        <v>#DIV/0!</v>
      </c>
    </row>
    <row r="4318" spans="1:31" x14ac:dyDescent="0.25">
      <c r="A4318" s="9">
        <v>39089</v>
      </c>
      <c r="B4318" s="1" t="s">
        <v>55</v>
      </c>
      <c r="C4318" s="1" t="s">
        <v>34</v>
      </c>
      <c r="D4318" s="1">
        <v>23</v>
      </c>
      <c r="E4318" s="1">
        <v>20</v>
      </c>
      <c r="F4318">
        <f t="shared" si="1375"/>
        <v>1</v>
      </c>
      <c r="G4318">
        <f t="shared" si="1376"/>
        <v>0</v>
      </c>
      <c r="H4318" s="4">
        <v>1.3389830508474601</v>
      </c>
      <c r="I4318" s="4">
        <v>3.45</v>
      </c>
      <c r="L4318" s="18">
        <f t="shared" si="1377"/>
        <v>70</v>
      </c>
      <c r="M4318" s="18">
        <f t="shared" si="1378"/>
        <v>25</v>
      </c>
      <c r="N4318" s="18" t="e">
        <f t="shared" si="1379"/>
        <v>#DIV/0!</v>
      </c>
      <c r="O4318" s="18" t="e">
        <f t="shared" si="1380"/>
        <v>#DIV/0!</v>
      </c>
      <c r="P4318" s="4">
        <f t="shared" si="1381"/>
        <v>200701</v>
      </c>
      <c r="Q4318" s="23">
        <f t="shared" si="1382"/>
        <v>1.3389830508474601</v>
      </c>
      <c r="R4318" s="23">
        <f t="shared" si="1383"/>
        <v>-3.3581632653061013</v>
      </c>
      <c r="S4318" s="22">
        <f t="shared" si="1384"/>
        <v>-2.0191802144586415</v>
      </c>
      <c r="T4318" s="5">
        <f t="shared" si="1385"/>
        <v>2.5765822784810082</v>
      </c>
      <c r="W4318" s="5">
        <f t="shared" si="1386"/>
        <v>0.33898305084746005</v>
      </c>
      <c r="X4318" s="4">
        <f t="shared" si="1387"/>
        <v>-1</v>
      </c>
      <c r="AE4318" s="4" t="e">
        <f t="shared" si="1388"/>
        <v>#DIV/0!</v>
      </c>
    </row>
    <row r="4319" spans="1:31" x14ac:dyDescent="0.25">
      <c r="A4319" s="9">
        <v>39089</v>
      </c>
      <c r="B4319" s="1" t="s">
        <v>52</v>
      </c>
      <c r="C4319" s="1" t="s">
        <v>53</v>
      </c>
      <c r="D4319" s="1">
        <v>37</v>
      </c>
      <c r="E4319" s="1">
        <v>16</v>
      </c>
      <c r="F4319">
        <f t="shared" si="1375"/>
        <v>1</v>
      </c>
      <c r="G4319">
        <f t="shared" si="1376"/>
        <v>0</v>
      </c>
      <c r="H4319" s="4">
        <v>1.2105263157894699</v>
      </c>
      <c r="I4319" s="4">
        <v>4.75</v>
      </c>
      <c r="L4319" s="18">
        <f t="shared" si="1377"/>
        <v>80</v>
      </c>
      <c r="M4319" s="18">
        <f t="shared" si="1378"/>
        <v>20</v>
      </c>
      <c r="N4319" s="18" t="e">
        <f t="shared" si="1379"/>
        <v>#DIV/0!</v>
      </c>
      <c r="O4319" s="18" t="e">
        <f t="shared" si="1380"/>
        <v>#DIV/0!</v>
      </c>
      <c r="P4319" s="4">
        <f t="shared" si="1381"/>
        <v>200701</v>
      </c>
      <c r="Q4319" s="23">
        <f t="shared" si="1382"/>
        <v>1.2105263157894699</v>
      </c>
      <c r="R4319" s="23">
        <f t="shared" si="1383"/>
        <v>-5.0166666666667519</v>
      </c>
      <c r="S4319" s="22">
        <f t="shared" si="1384"/>
        <v>-3.806140350877282</v>
      </c>
      <c r="T4319" s="5">
        <f t="shared" si="1385"/>
        <v>3.9239130434782732</v>
      </c>
      <c r="W4319" s="5">
        <f t="shared" si="1386"/>
        <v>0.2105263157894699</v>
      </c>
      <c r="X4319" s="4">
        <f t="shared" si="1387"/>
        <v>-1</v>
      </c>
      <c r="AE4319" s="4" t="e">
        <f t="shared" si="1388"/>
        <v>#DIV/0!</v>
      </c>
    </row>
    <row r="4320" spans="1:31" x14ac:dyDescent="0.25">
      <c r="A4320" s="9">
        <v>39088</v>
      </c>
      <c r="B4320" s="1" t="s">
        <v>61</v>
      </c>
      <c r="C4320" s="1" t="s">
        <v>37</v>
      </c>
      <c r="D4320" s="1">
        <v>21</v>
      </c>
      <c r="E4320" s="1">
        <v>20</v>
      </c>
      <c r="F4320">
        <f t="shared" si="1375"/>
        <v>1</v>
      </c>
      <c r="G4320">
        <f t="shared" si="1376"/>
        <v>0</v>
      </c>
      <c r="H4320" s="4">
        <v>1.8</v>
      </c>
      <c r="I4320" s="4">
        <v>2.0499999999999998</v>
      </c>
      <c r="L4320" s="18">
        <f t="shared" si="1377"/>
        <v>50</v>
      </c>
      <c r="M4320" s="18">
        <f t="shared" si="1378"/>
        <v>45</v>
      </c>
      <c r="N4320" s="18" t="e">
        <f t="shared" si="1379"/>
        <v>#DIV/0!</v>
      </c>
      <c r="O4320" s="18" t="e">
        <f t="shared" si="1380"/>
        <v>#DIV/0!</v>
      </c>
      <c r="P4320" s="4">
        <f t="shared" si="1381"/>
        <v>200701</v>
      </c>
      <c r="Q4320" s="23">
        <f t="shared" si="1382"/>
        <v>1.8</v>
      </c>
      <c r="R4320" s="23">
        <f t="shared" si="1383"/>
        <v>-2.2023809523809526</v>
      </c>
      <c r="S4320" s="22">
        <f t="shared" si="1384"/>
        <v>-0.40238095238095251</v>
      </c>
      <c r="T4320" s="5">
        <f t="shared" si="1385"/>
        <v>1.1388888888888888</v>
      </c>
      <c r="W4320" s="5">
        <f t="shared" si="1386"/>
        <v>0.8</v>
      </c>
      <c r="X4320" s="4">
        <f t="shared" si="1387"/>
        <v>-1</v>
      </c>
      <c r="AE4320" s="4" t="e">
        <f t="shared" si="1388"/>
        <v>#DIV/0!</v>
      </c>
    </row>
    <row r="4321" spans="1:31" x14ac:dyDescent="0.25">
      <c r="A4321" s="9">
        <v>39088</v>
      </c>
      <c r="B4321" s="1" t="s">
        <v>36</v>
      </c>
      <c r="C4321" s="1" t="s">
        <v>49</v>
      </c>
      <c r="D4321" s="1">
        <v>23</v>
      </c>
      <c r="E4321" s="1">
        <v>8</v>
      </c>
      <c r="F4321">
        <f t="shared" si="1375"/>
        <v>1</v>
      </c>
      <c r="G4321">
        <f t="shared" si="1376"/>
        <v>0</v>
      </c>
      <c r="H4321" s="4">
        <v>1.32258064516129</v>
      </c>
      <c r="I4321" s="4">
        <v>3.4</v>
      </c>
      <c r="L4321" s="18">
        <f t="shared" si="1377"/>
        <v>70</v>
      </c>
      <c r="M4321" s="18">
        <f t="shared" si="1378"/>
        <v>25</v>
      </c>
      <c r="N4321" s="18" t="e">
        <f t="shared" si="1379"/>
        <v>#DIV/0!</v>
      </c>
      <c r="O4321" s="18" t="e">
        <f t="shared" si="1380"/>
        <v>#DIV/0!</v>
      </c>
      <c r="P4321" s="4">
        <f t="shared" si="1381"/>
        <v>200701</v>
      </c>
      <c r="Q4321" s="23">
        <f t="shared" si="1382"/>
        <v>1.32258064516129</v>
      </c>
      <c r="R4321" s="23">
        <f t="shared" si="1383"/>
        <v>-3.5166666666666693</v>
      </c>
      <c r="S4321" s="22">
        <f t="shared" si="1384"/>
        <v>-2.1940860215053792</v>
      </c>
      <c r="T4321" s="5">
        <f t="shared" si="1385"/>
        <v>2.5707317073170737</v>
      </c>
      <c r="W4321" s="5">
        <f t="shared" si="1386"/>
        <v>0.32258064516129004</v>
      </c>
      <c r="X4321" s="4">
        <f t="shared" si="1387"/>
        <v>-1</v>
      </c>
      <c r="AE4321" s="4" t="e">
        <f t="shared" si="1388"/>
        <v>#DIV/0!</v>
      </c>
    </row>
    <row r="4322" spans="1:31" x14ac:dyDescent="0.25">
      <c r="A4322" s="9">
        <v>39082</v>
      </c>
      <c r="B4322" s="1" t="s">
        <v>50</v>
      </c>
      <c r="C4322" s="1" t="s">
        <v>52</v>
      </c>
      <c r="D4322" s="1">
        <v>23</v>
      </c>
      <c r="E4322" s="1">
        <v>40</v>
      </c>
      <c r="F4322">
        <f t="shared" si="1375"/>
        <v>0</v>
      </c>
      <c r="G4322">
        <f t="shared" si="1376"/>
        <v>1</v>
      </c>
      <c r="H4322" s="4">
        <v>1.55555555555556</v>
      </c>
      <c r="I4322" s="4">
        <v>2.6</v>
      </c>
      <c r="L4322" s="18">
        <f t="shared" si="1377"/>
        <v>60</v>
      </c>
      <c r="M4322" s="18">
        <f t="shared" si="1378"/>
        <v>35</v>
      </c>
      <c r="N4322" s="18" t="e">
        <f t="shared" si="1379"/>
        <v>#DIV/0!</v>
      </c>
      <c r="O4322" s="18" t="e">
        <f t="shared" si="1380"/>
        <v>#DIV/0!</v>
      </c>
      <c r="P4322" s="4">
        <f t="shared" si="1381"/>
        <v>200612</v>
      </c>
      <c r="Q4322" s="23">
        <f t="shared" si="1382"/>
        <v>0.59829059829059994</v>
      </c>
      <c r="R4322" s="23">
        <f t="shared" si="1383"/>
        <v>-2.4249999999999856</v>
      </c>
      <c r="S4322" s="22">
        <f t="shared" si="1384"/>
        <v>-1.8267094017093857</v>
      </c>
      <c r="T4322" s="5">
        <f t="shared" si="1385"/>
        <v>1.6714285714285666</v>
      </c>
      <c r="W4322" s="5">
        <f t="shared" si="1386"/>
        <v>-1</v>
      </c>
      <c r="X4322" s="4">
        <f t="shared" si="1387"/>
        <v>-1</v>
      </c>
      <c r="AE4322" s="4" t="e">
        <f t="shared" si="1388"/>
        <v>#DIV/0!</v>
      </c>
    </row>
    <row r="4323" spans="1:31" x14ac:dyDescent="0.25">
      <c r="A4323" s="9">
        <v>39082</v>
      </c>
      <c r="B4323" s="1" t="s">
        <v>39</v>
      </c>
      <c r="C4323" s="1" t="s">
        <v>61</v>
      </c>
      <c r="D4323" s="1">
        <v>7</v>
      </c>
      <c r="E4323" s="1">
        <v>23</v>
      </c>
      <c r="F4323">
        <f t="shared" si="1375"/>
        <v>0</v>
      </c>
      <c r="G4323">
        <f t="shared" si="1376"/>
        <v>1</v>
      </c>
      <c r="H4323" s="4">
        <v>1.6666666666666701</v>
      </c>
      <c r="I4323" s="4">
        <v>2.2999999999999998</v>
      </c>
      <c r="L4323" s="18">
        <f t="shared" si="1377"/>
        <v>50</v>
      </c>
      <c r="M4323" s="18">
        <f t="shared" si="1378"/>
        <v>40</v>
      </c>
      <c r="N4323" s="18" t="e">
        <f t="shared" si="1379"/>
        <v>#DIV/0!</v>
      </c>
      <c r="O4323" s="18" t="e">
        <f t="shared" si="1380"/>
        <v>#DIV/0!</v>
      </c>
      <c r="P4323" s="4">
        <f t="shared" si="1381"/>
        <v>200612</v>
      </c>
      <c r="Q4323" s="23">
        <f t="shared" si="1382"/>
        <v>0.72463768115942184</v>
      </c>
      <c r="R4323" s="23">
        <f t="shared" si="1383"/>
        <v>-2.2692307692307621</v>
      </c>
      <c r="S4323" s="22">
        <f t="shared" si="1384"/>
        <v>-1.5445930880713403</v>
      </c>
      <c r="T4323" s="5">
        <f t="shared" si="1385"/>
        <v>1.379999999999997</v>
      </c>
      <c r="W4323" s="5">
        <f t="shared" si="1386"/>
        <v>-1</v>
      </c>
      <c r="X4323" s="4">
        <f t="shared" si="1387"/>
        <v>-1</v>
      </c>
      <c r="AE4323" s="4" t="e">
        <f t="shared" si="1388"/>
        <v>#DIV/0!</v>
      </c>
    </row>
    <row r="4324" spans="1:31" x14ac:dyDescent="0.25">
      <c r="A4324" s="9">
        <v>39082</v>
      </c>
      <c r="B4324" s="1" t="s">
        <v>64</v>
      </c>
      <c r="C4324" s="1" t="s">
        <v>63</v>
      </c>
      <c r="D4324" s="1">
        <v>27</v>
      </c>
      <c r="E4324" s="1">
        <v>20</v>
      </c>
      <c r="F4324">
        <f t="shared" si="1375"/>
        <v>1</v>
      </c>
      <c r="G4324">
        <f t="shared" si="1376"/>
        <v>0</v>
      </c>
      <c r="H4324" s="4">
        <v>1.1052631578947401</v>
      </c>
      <c r="I4324" s="4">
        <v>7.75</v>
      </c>
      <c r="L4324" s="18">
        <f t="shared" si="1377"/>
        <v>90</v>
      </c>
      <c r="M4324" s="18">
        <f t="shared" si="1378"/>
        <v>10</v>
      </c>
      <c r="N4324" s="18" t="e">
        <f t="shared" si="1379"/>
        <v>#DIV/0!</v>
      </c>
      <c r="O4324" s="18" t="e">
        <f t="shared" si="1380"/>
        <v>#DIV/0!</v>
      </c>
      <c r="P4324" s="4">
        <f t="shared" si="1381"/>
        <v>200612</v>
      </c>
      <c r="Q4324" s="23">
        <f t="shared" si="1382"/>
        <v>1.1052631578947401</v>
      </c>
      <c r="R4324" s="23">
        <f t="shared" si="1383"/>
        <v>-9.6481481481478593</v>
      </c>
      <c r="S4324" s="22">
        <f t="shared" si="1384"/>
        <v>-8.5428849902531194</v>
      </c>
      <c r="T4324" s="5">
        <f t="shared" si="1385"/>
        <v>7.0119047619047414</v>
      </c>
      <c r="W4324" s="5">
        <f t="shared" si="1386"/>
        <v>0.10526315789474006</v>
      </c>
      <c r="X4324" s="4">
        <f t="shared" si="1387"/>
        <v>-1</v>
      </c>
      <c r="AE4324" s="4" t="e">
        <f t="shared" si="1388"/>
        <v>#DIV/0!</v>
      </c>
    </row>
    <row r="4325" spans="1:31" x14ac:dyDescent="0.25">
      <c r="A4325" s="9">
        <v>39082</v>
      </c>
      <c r="B4325" s="1" t="s">
        <v>55</v>
      </c>
      <c r="C4325" s="1" t="s">
        <v>41</v>
      </c>
      <c r="D4325" s="1">
        <v>24</v>
      </c>
      <c r="E4325" s="1">
        <v>17</v>
      </c>
      <c r="F4325">
        <f t="shared" si="1375"/>
        <v>1</v>
      </c>
      <c r="G4325">
        <f t="shared" si="1376"/>
        <v>0</v>
      </c>
      <c r="H4325" s="4">
        <v>1.3030303030303001</v>
      </c>
      <c r="I4325" s="4">
        <v>3.5</v>
      </c>
      <c r="L4325" s="18">
        <f t="shared" si="1377"/>
        <v>70</v>
      </c>
      <c r="M4325" s="18">
        <f t="shared" si="1378"/>
        <v>25</v>
      </c>
      <c r="N4325" s="18" t="e">
        <f t="shared" si="1379"/>
        <v>#DIV/0!</v>
      </c>
      <c r="O4325" s="18" t="e">
        <f t="shared" si="1380"/>
        <v>#DIV/0!</v>
      </c>
      <c r="P4325" s="4">
        <f t="shared" si="1381"/>
        <v>200612</v>
      </c>
      <c r="Q4325" s="23">
        <f t="shared" si="1382"/>
        <v>1.3030303030303001</v>
      </c>
      <c r="R4325" s="23">
        <f t="shared" si="1383"/>
        <v>-3.7000000000000317</v>
      </c>
      <c r="S4325" s="22">
        <f t="shared" si="1384"/>
        <v>-2.3969696969697316</v>
      </c>
      <c r="T4325" s="5">
        <f t="shared" si="1385"/>
        <v>2.6860465116279131</v>
      </c>
      <c r="W4325" s="5">
        <f t="shared" si="1386"/>
        <v>0.3030303030303001</v>
      </c>
      <c r="X4325" s="4">
        <f t="shared" si="1387"/>
        <v>-1</v>
      </c>
      <c r="AE4325" s="4" t="e">
        <f t="shared" si="1388"/>
        <v>#DIV/0!</v>
      </c>
    </row>
    <row r="4326" spans="1:31" x14ac:dyDescent="0.25">
      <c r="A4326" s="9">
        <v>39082</v>
      </c>
      <c r="B4326" s="1" t="s">
        <v>53</v>
      </c>
      <c r="C4326" s="1" t="s">
        <v>54</v>
      </c>
      <c r="D4326" s="1">
        <v>23</v>
      </c>
      <c r="E4326" s="1">
        <v>3</v>
      </c>
      <c r="F4326">
        <f t="shared" si="1375"/>
        <v>1</v>
      </c>
      <c r="G4326">
        <f t="shared" si="1376"/>
        <v>0</v>
      </c>
      <c r="H4326" s="4">
        <v>1.1666666666666701</v>
      </c>
      <c r="I4326" s="4">
        <v>5.5</v>
      </c>
      <c r="L4326" s="18">
        <f t="shared" si="1377"/>
        <v>80</v>
      </c>
      <c r="M4326" s="18">
        <f t="shared" si="1378"/>
        <v>15</v>
      </c>
      <c r="N4326" s="18" t="e">
        <f t="shared" si="1379"/>
        <v>#DIV/0!</v>
      </c>
      <c r="O4326" s="18" t="e">
        <f t="shared" si="1380"/>
        <v>#DIV/0!</v>
      </c>
      <c r="P4326" s="4">
        <f t="shared" si="1381"/>
        <v>200612</v>
      </c>
      <c r="Q4326" s="23">
        <f t="shared" si="1382"/>
        <v>1.1666666666666701</v>
      </c>
      <c r="R4326" s="23">
        <f t="shared" si="1383"/>
        <v>-6.2222222222220998</v>
      </c>
      <c r="S4326" s="22">
        <f t="shared" si="1384"/>
        <v>-5.0555555555554292</v>
      </c>
      <c r="T4326" s="5">
        <f t="shared" si="1385"/>
        <v>4.7142857142857002</v>
      </c>
      <c r="W4326" s="5">
        <f t="shared" si="1386"/>
        <v>0.16666666666667007</v>
      </c>
      <c r="X4326" s="4">
        <f t="shared" si="1387"/>
        <v>-1</v>
      </c>
      <c r="AE4326" s="4" t="e">
        <f t="shared" si="1388"/>
        <v>#DIV/0!</v>
      </c>
    </row>
    <row r="4327" spans="1:31" x14ac:dyDescent="0.25">
      <c r="A4327" s="9">
        <v>39082</v>
      </c>
      <c r="B4327" s="1" t="s">
        <v>42</v>
      </c>
      <c r="C4327" s="1" t="s">
        <v>40</v>
      </c>
      <c r="D4327" s="1">
        <v>21</v>
      </c>
      <c r="E4327" s="1">
        <v>31</v>
      </c>
      <c r="F4327">
        <f t="shared" si="1375"/>
        <v>0</v>
      </c>
      <c r="G4327">
        <f t="shared" si="1376"/>
        <v>1</v>
      </c>
      <c r="H4327" s="4">
        <v>2.2999999999999998</v>
      </c>
      <c r="I4327" s="4">
        <v>1.6666666666666701</v>
      </c>
      <c r="L4327" s="18">
        <f t="shared" si="1377"/>
        <v>40</v>
      </c>
      <c r="M4327" s="18">
        <f t="shared" si="1378"/>
        <v>60</v>
      </c>
      <c r="N4327" s="18" t="e">
        <f t="shared" si="1379"/>
        <v>#DIV/0!</v>
      </c>
      <c r="O4327" s="18" t="e">
        <f t="shared" si="1380"/>
        <v>#DIV/0!</v>
      </c>
      <c r="P4327" s="4">
        <f t="shared" si="1381"/>
        <v>200612</v>
      </c>
      <c r="Q4327" s="23">
        <f t="shared" si="1382"/>
        <v>1.379999999999997</v>
      </c>
      <c r="R4327" s="23">
        <f t="shared" si="1383"/>
        <v>-2.2692307692307621</v>
      </c>
      <c r="S4327" s="22">
        <f t="shared" si="1384"/>
        <v>-0.88923076923076505</v>
      </c>
      <c r="T4327" s="5">
        <f t="shared" si="1385"/>
        <v>0.72463768115942184</v>
      </c>
      <c r="W4327" s="5">
        <f t="shared" si="1386"/>
        <v>-1</v>
      </c>
      <c r="X4327" s="4">
        <f t="shared" si="1387"/>
        <v>-1</v>
      </c>
      <c r="AE4327" s="4" t="e">
        <f t="shared" si="1388"/>
        <v>#DIV/0!</v>
      </c>
    </row>
    <row r="4328" spans="1:31" x14ac:dyDescent="0.25">
      <c r="A4328" s="9">
        <v>39082</v>
      </c>
      <c r="B4328" s="1" t="s">
        <v>60</v>
      </c>
      <c r="C4328" s="1" t="s">
        <v>59</v>
      </c>
      <c r="D4328" s="1">
        <v>21</v>
      </c>
      <c r="E4328" s="1">
        <v>41</v>
      </c>
      <c r="F4328">
        <f t="shared" si="1375"/>
        <v>0</v>
      </c>
      <c r="G4328">
        <f t="shared" si="1376"/>
        <v>1</v>
      </c>
      <c r="H4328" s="4">
        <v>2</v>
      </c>
      <c r="I4328" s="4">
        <v>1.8333333333333299</v>
      </c>
      <c r="L4328" s="18">
        <f t="shared" si="1377"/>
        <v>50</v>
      </c>
      <c r="M4328" s="18">
        <f t="shared" si="1378"/>
        <v>50</v>
      </c>
      <c r="N4328" s="18" t="e">
        <f t="shared" si="1379"/>
        <v>#DIV/0!</v>
      </c>
      <c r="O4328" s="18" t="e">
        <f t="shared" si="1380"/>
        <v>#DIV/0!</v>
      </c>
      <c r="P4328" s="4">
        <f t="shared" si="1381"/>
        <v>200612</v>
      </c>
      <c r="Q4328" s="23">
        <f t="shared" si="1382"/>
        <v>1.0909090909090928</v>
      </c>
      <c r="R4328" s="23">
        <f t="shared" si="1383"/>
        <v>-2.2000000000000046</v>
      </c>
      <c r="S4328" s="22">
        <f t="shared" si="1384"/>
        <v>-1.1090909090909118</v>
      </c>
      <c r="T4328" s="5">
        <f t="shared" si="1385"/>
        <v>0.91666666666666496</v>
      </c>
      <c r="W4328" s="5">
        <f t="shared" si="1386"/>
        <v>-1</v>
      </c>
      <c r="X4328" s="4">
        <f t="shared" si="1387"/>
        <v>-1</v>
      </c>
      <c r="AE4328" s="4" t="e">
        <f t="shared" si="1388"/>
        <v>#DIV/0!</v>
      </c>
    </row>
    <row r="4329" spans="1:31" x14ac:dyDescent="0.25">
      <c r="A4329" s="9">
        <v>39082</v>
      </c>
      <c r="B4329" s="1" t="s">
        <v>49</v>
      </c>
      <c r="C4329" s="1" t="s">
        <v>56</v>
      </c>
      <c r="D4329" s="1">
        <v>35</v>
      </c>
      <c r="E4329" s="1">
        <v>30</v>
      </c>
      <c r="F4329">
        <f t="shared" si="1375"/>
        <v>1</v>
      </c>
      <c r="G4329">
        <f t="shared" si="1376"/>
        <v>0</v>
      </c>
      <c r="H4329" s="4">
        <v>1.71428571428571</v>
      </c>
      <c r="I4329" s="4">
        <v>2.2000000000000002</v>
      </c>
      <c r="L4329" s="18">
        <f t="shared" si="1377"/>
        <v>50</v>
      </c>
      <c r="M4329" s="18">
        <f t="shared" si="1378"/>
        <v>45</v>
      </c>
      <c r="N4329" s="18" t="e">
        <f t="shared" si="1379"/>
        <v>#DIV/0!</v>
      </c>
      <c r="O4329" s="18" t="e">
        <f t="shared" si="1380"/>
        <v>#DIV/0!</v>
      </c>
      <c r="P4329" s="4">
        <f t="shared" si="1381"/>
        <v>200612</v>
      </c>
      <c r="Q4329" s="23">
        <f t="shared" si="1382"/>
        <v>1.71428571428571</v>
      </c>
      <c r="R4329" s="23">
        <f t="shared" si="1383"/>
        <v>-2.2333333333333414</v>
      </c>
      <c r="S4329" s="22">
        <f t="shared" si="1384"/>
        <v>-0.51904761904763141</v>
      </c>
      <c r="T4329" s="5">
        <f t="shared" si="1385"/>
        <v>1.2833333333333368</v>
      </c>
      <c r="W4329" s="5">
        <f t="shared" si="1386"/>
        <v>0.71428571428570997</v>
      </c>
      <c r="X4329" s="4">
        <f t="shared" si="1387"/>
        <v>-1</v>
      </c>
      <c r="AE4329" s="4" t="e">
        <f t="shared" si="1388"/>
        <v>#DIV/0!</v>
      </c>
    </row>
    <row r="4330" spans="1:31" x14ac:dyDescent="0.25">
      <c r="A4330" s="9">
        <v>39082</v>
      </c>
      <c r="B4330" s="1" t="s">
        <v>36</v>
      </c>
      <c r="C4330" s="1" t="s">
        <v>51</v>
      </c>
      <c r="D4330" s="1">
        <v>27</v>
      </c>
      <c r="E4330" s="1">
        <v>22</v>
      </c>
      <c r="F4330">
        <f t="shared" si="1375"/>
        <v>1</v>
      </c>
      <c r="G4330">
        <f t="shared" si="1376"/>
        <v>0</v>
      </c>
      <c r="H4330" s="4">
        <v>1.2325581395348799</v>
      </c>
      <c r="I4330" s="4">
        <v>4.3</v>
      </c>
      <c r="L4330" s="18">
        <f t="shared" si="1377"/>
        <v>80</v>
      </c>
      <c r="M4330" s="18">
        <f t="shared" si="1378"/>
        <v>20</v>
      </c>
      <c r="N4330" s="18" t="e">
        <f t="shared" si="1379"/>
        <v>#DIV/0!</v>
      </c>
      <c r="O4330" s="18" t="e">
        <f t="shared" si="1380"/>
        <v>#DIV/0!</v>
      </c>
      <c r="P4330" s="4">
        <f t="shared" si="1381"/>
        <v>200612</v>
      </c>
      <c r="Q4330" s="23">
        <f t="shared" si="1382"/>
        <v>1.2325581395348799</v>
      </c>
      <c r="R4330" s="23">
        <f t="shared" si="1383"/>
        <v>-4.6030303030303727</v>
      </c>
      <c r="S4330" s="22">
        <f t="shared" si="1384"/>
        <v>-3.3704721634954931</v>
      </c>
      <c r="T4330" s="5">
        <f t="shared" si="1385"/>
        <v>3.4886792452830293</v>
      </c>
      <c r="W4330" s="5">
        <f t="shared" si="1386"/>
        <v>0.23255813953487992</v>
      </c>
      <c r="X4330" s="4">
        <f t="shared" si="1387"/>
        <v>-1</v>
      </c>
      <c r="AE4330" s="4" t="e">
        <f t="shared" si="1388"/>
        <v>#DIV/0!</v>
      </c>
    </row>
    <row r="4331" spans="1:31" x14ac:dyDescent="0.25">
      <c r="A4331" s="9">
        <v>39082</v>
      </c>
      <c r="B4331" s="1" t="s">
        <v>47</v>
      </c>
      <c r="C4331" s="1" t="s">
        <v>58</v>
      </c>
      <c r="D4331" s="1">
        <v>14</v>
      </c>
      <c r="E4331" s="1">
        <v>6</v>
      </c>
      <c r="F4331">
        <f t="shared" si="1375"/>
        <v>1</v>
      </c>
      <c r="G4331">
        <f t="shared" si="1376"/>
        <v>0</v>
      </c>
      <c r="H4331" s="4">
        <v>1.37037037037037</v>
      </c>
      <c r="I4331" s="4">
        <v>3.1</v>
      </c>
      <c r="L4331" s="18">
        <f t="shared" si="1377"/>
        <v>70</v>
      </c>
      <c r="M4331" s="18">
        <f t="shared" si="1378"/>
        <v>30</v>
      </c>
      <c r="N4331" s="18" t="e">
        <f t="shared" si="1379"/>
        <v>#DIV/0!</v>
      </c>
      <c r="O4331" s="18" t="e">
        <f t="shared" si="1380"/>
        <v>#DIV/0!</v>
      </c>
      <c r="P4331" s="4">
        <f t="shared" si="1381"/>
        <v>200612</v>
      </c>
      <c r="Q4331" s="23">
        <f t="shared" si="1382"/>
        <v>1.37037037037037</v>
      </c>
      <c r="R4331" s="23">
        <f t="shared" si="1383"/>
        <v>-3.1761904761904787</v>
      </c>
      <c r="S4331" s="22">
        <f t="shared" si="1384"/>
        <v>-1.8058201058201087</v>
      </c>
      <c r="T4331" s="5">
        <f t="shared" si="1385"/>
        <v>2.2621621621621628</v>
      </c>
      <c r="W4331" s="5">
        <f t="shared" si="1386"/>
        <v>0.37037037037037002</v>
      </c>
      <c r="X4331" s="4">
        <f t="shared" si="1387"/>
        <v>-1</v>
      </c>
      <c r="AE4331" s="4" t="e">
        <f t="shared" si="1388"/>
        <v>#DIV/0!</v>
      </c>
    </row>
    <row r="4332" spans="1:31" x14ac:dyDescent="0.25">
      <c r="A4332" s="9">
        <v>39082</v>
      </c>
      <c r="B4332" s="1" t="s">
        <v>35</v>
      </c>
      <c r="C4332" s="1" t="s">
        <v>38</v>
      </c>
      <c r="D4332" s="1">
        <v>23</v>
      </c>
      <c r="E4332" s="1">
        <v>26</v>
      </c>
      <c r="F4332">
        <f t="shared" si="1375"/>
        <v>0</v>
      </c>
      <c r="G4332">
        <f t="shared" si="1376"/>
        <v>1</v>
      </c>
      <c r="H4332" s="4">
        <v>1.15384615384615</v>
      </c>
      <c r="I4332" s="4">
        <v>5.75</v>
      </c>
      <c r="L4332" s="18">
        <f t="shared" si="1377"/>
        <v>80</v>
      </c>
      <c r="M4332" s="18">
        <f t="shared" si="1378"/>
        <v>15</v>
      </c>
      <c r="N4332" s="18" t="e">
        <f t="shared" si="1379"/>
        <v>#DIV/0!</v>
      </c>
      <c r="O4332" s="18" t="e">
        <f t="shared" si="1380"/>
        <v>#DIV/0!</v>
      </c>
      <c r="P4332" s="4">
        <f t="shared" si="1381"/>
        <v>200612</v>
      </c>
      <c r="Q4332" s="23">
        <f t="shared" si="1382"/>
        <v>0.20066889632106957</v>
      </c>
      <c r="R4332" s="23">
        <f t="shared" si="1383"/>
        <v>-6.7105263157896369</v>
      </c>
      <c r="S4332" s="22">
        <f t="shared" si="1384"/>
        <v>-6.5098574194685677</v>
      </c>
      <c r="T4332" s="5">
        <f t="shared" si="1385"/>
        <v>4.9833333333333503</v>
      </c>
      <c r="W4332" s="5">
        <f t="shared" si="1386"/>
        <v>-1</v>
      </c>
      <c r="X4332" s="4">
        <f t="shared" si="1387"/>
        <v>-1</v>
      </c>
      <c r="AE4332" s="4" t="e">
        <f t="shared" si="1388"/>
        <v>#DIV/0!</v>
      </c>
    </row>
    <row r="4333" spans="1:31" x14ac:dyDescent="0.25">
      <c r="A4333" s="9">
        <v>39082</v>
      </c>
      <c r="B4333" s="1" t="s">
        <v>37</v>
      </c>
      <c r="C4333" s="1" t="s">
        <v>33</v>
      </c>
      <c r="D4333" s="1">
        <v>31</v>
      </c>
      <c r="E4333" s="1">
        <v>39</v>
      </c>
      <c r="F4333">
        <f t="shared" si="1375"/>
        <v>0</v>
      </c>
      <c r="G4333">
        <f t="shared" si="1376"/>
        <v>1</v>
      </c>
      <c r="H4333" s="4">
        <v>1.1000000000000001</v>
      </c>
      <c r="I4333" s="4">
        <v>8.25</v>
      </c>
      <c r="L4333" s="18">
        <f t="shared" si="1377"/>
        <v>90</v>
      </c>
      <c r="M4333" s="18">
        <f t="shared" si="1378"/>
        <v>10</v>
      </c>
      <c r="N4333" s="18" t="e">
        <f t="shared" si="1379"/>
        <v>#DIV/0!</v>
      </c>
      <c r="O4333" s="18" t="e">
        <f t="shared" si="1380"/>
        <v>#DIV/0!</v>
      </c>
      <c r="P4333" s="4">
        <f t="shared" si="1381"/>
        <v>200612</v>
      </c>
      <c r="Q4333" s="23">
        <f t="shared" si="1382"/>
        <v>0.13333333333333333</v>
      </c>
      <c r="R4333" s="23">
        <f t="shared" si="1383"/>
        <v>-10.137931034482749</v>
      </c>
      <c r="S4333" s="22">
        <f t="shared" si="1384"/>
        <v>-10.004597701149416</v>
      </c>
      <c r="T4333" s="5">
        <f t="shared" si="1385"/>
        <v>7.4999999999999991</v>
      </c>
      <c r="W4333" s="5">
        <f t="shared" si="1386"/>
        <v>-1</v>
      </c>
      <c r="X4333" s="4">
        <f t="shared" si="1387"/>
        <v>-1</v>
      </c>
      <c r="AE4333" s="4" t="e">
        <f t="shared" si="1388"/>
        <v>#DIV/0!</v>
      </c>
    </row>
    <row r="4334" spans="1:31" x14ac:dyDescent="0.25">
      <c r="A4334" s="9">
        <v>39082</v>
      </c>
      <c r="B4334" s="1" t="s">
        <v>44</v>
      </c>
      <c r="C4334" s="1" t="s">
        <v>57</v>
      </c>
      <c r="D4334" s="1">
        <v>17</v>
      </c>
      <c r="E4334" s="1">
        <v>23</v>
      </c>
      <c r="F4334">
        <f t="shared" si="1375"/>
        <v>0</v>
      </c>
      <c r="G4334">
        <f t="shared" si="1376"/>
        <v>1</v>
      </c>
      <c r="H4334" s="4">
        <v>1.3846153846153799</v>
      </c>
      <c r="I4334" s="4">
        <v>3.15</v>
      </c>
      <c r="L4334" s="18">
        <f t="shared" si="1377"/>
        <v>70</v>
      </c>
      <c r="M4334" s="18">
        <f t="shared" si="1378"/>
        <v>30</v>
      </c>
      <c r="N4334" s="18" t="e">
        <f t="shared" si="1379"/>
        <v>#DIV/0!</v>
      </c>
      <c r="O4334" s="18" t="e">
        <f t="shared" si="1380"/>
        <v>#DIV/0!</v>
      </c>
      <c r="P4334" s="4">
        <f t="shared" si="1381"/>
        <v>200612</v>
      </c>
      <c r="Q4334" s="23">
        <f t="shared" si="1382"/>
        <v>0.43956043956043805</v>
      </c>
      <c r="R4334" s="23">
        <f t="shared" si="1383"/>
        <v>-3.065116279069799</v>
      </c>
      <c r="S4334" s="22">
        <f t="shared" si="1384"/>
        <v>-2.625555839509361</v>
      </c>
      <c r="T4334" s="5">
        <f t="shared" si="1385"/>
        <v>2.2750000000000075</v>
      </c>
      <c r="W4334" s="5">
        <f t="shared" si="1386"/>
        <v>-1</v>
      </c>
      <c r="X4334" s="4">
        <f t="shared" si="1387"/>
        <v>-1</v>
      </c>
      <c r="AE4334" s="4" t="e">
        <f t="shared" si="1388"/>
        <v>#DIV/0!</v>
      </c>
    </row>
    <row r="4335" spans="1:31" x14ac:dyDescent="0.25">
      <c r="A4335" s="9">
        <v>39082</v>
      </c>
      <c r="B4335" s="1" t="s">
        <v>45</v>
      </c>
      <c r="C4335" s="1" t="s">
        <v>62</v>
      </c>
      <c r="D4335" s="1">
        <v>7</v>
      </c>
      <c r="E4335" s="1">
        <v>26</v>
      </c>
      <c r="F4335">
        <f t="shared" si="1375"/>
        <v>0</v>
      </c>
      <c r="G4335">
        <f t="shared" si="1376"/>
        <v>1</v>
      </c>
      <c r="H4335" s="4">
        <v>1.5405405405405399</v>
      </c>
      <c r="I4335" s="4">
        <v>2.65</v>
      </c>
      <c r="L4335" s="18">
        <f t="shared" si="1377"/>
        <v>60</v>
      </c>
      <c r="M4335" s="18">
        <f t="shared" si="1378"/>
        <v>35</v>
      </c>
      <c r="N4335" s="18" t="e">
        <f t="shared" si="1379"/>
        <v>#DIV/0!</v>
      </c>
      <c r="O4335" s="18" t="e">
        <f t="shared" si="1380"/>
        <v>#DIV/0!</v>
      </c>
      <c r="P4335" s="4">
        <f t="shared" si="1381"/>
        <v>200612</v>
      </c>
      <c r="Q4335" s="23">
        <f t="shared" si="1382"/>
        <v>0.58133605303416602</v>
      </c>
      <c r="R4335" s="23">
        <f t="shared" si="1383"/>
        <v>-2.4560606060606083</v>
      </c>
      <c r="S4335" s="22">
        <f t="shared" si="1384"/>
        <v>-1.8747245530264423</v>
      </c>
      <c r="T4335" s="5">
        <f t="shared" si="1385"/>
        <v>1.7201754385964918</v>
      </c>
      <c r="W4335" s="5">
        <f t="shared" si="1386"/>
        <v>-1</v>
      </c>
      <c r="X4335" s="4">
        <f t="shared" si="1387"/>
        <v>-1</v>
      </c>
      <c r="AE4335" s="4" t="e">
        <f t="shared" si="1388"/>
        <v>#DIV/0!</v>
      </c>
    </row>
    <row r="4336" spans="1:31" x14ac:dyDescent="0.25">
      <c r="A4336" s="9">
        <v>39082</v>
      </c>
      <c r="B4336" s="1" t="s">
        <v>43</v>
      </c>
      <c r="C4336" s="1" t="s">
        <v>46</v>
      </c>
      <c r="D4336" s="1">
        <v>19</v>
      </c>
      <c r="E4336" s="1">
        <v>7</v>
      </c>
      <c r="F4336">
        <f t="shared" si="1375"/>
        <v>1</v>
      </c>
      <c r="G4336">
        <f t="shared" si="1376"/>
        <v>0</v>
      </c>
      <c r="H4336" s="4">
        <v>1.2</v>
      </c>
      <c r="I4336" s="4">
        <v>4.75</v>
      </c>
      <c r="L4336" s="18">
        <f t="shared" si="1377"/>
        <v>80</v>
      </c>
      <c r="M4336" s="18">
        <f t="shared" si="1378"/>
        <v>20</v>
      </c>
      <c r="N4336" s="18" t="e">
        <f t="shared" si="1379"/>
        <v>#DIV/0!</v>
      </c>
      <c r="O4336" s="18" t="e">
        <f t="shared" si="1380"/>
        <v>#DIV/0!</v>
      </c>
      <c r="P4336" s="4">
        <f t="shared" si="1381"/>
        <v>200612</v>
      </c>
      <c r="Q4336" s="23">
        <f t="shared" si="1382"/>
        <v>1.2</v>
      </c>
      <c r="R4336" s="23">
        <f t="shared" si="1383"/>
        <v>-5.2666666666666675</v>
      </c>
      <c r="S4336" s="22">
        <f t="shared" si="1384"/>
        <v>-4.0666666666666673</v>
      </c>
      <c r="T4336" s="5">
        <f t="shared" si="1385"/>
        <v>3.9583333333333335</v>
      </c>
      <c r="W4336" s="5">
        <f t="shared" si="1386"/>
        <v>0.19999999999999996</v>
      </c>
      <c r="X4336" s="4">
        <f t="shared" si="1387"/>
        <v>-1</v>
      </c>
      <c r="AE4336" s="4" t="e">
        <f t="shared" si="1388"/>
        <v>#DIV/0!</v>
      </c>
    </row>
    <row r="4337" spans="1:31" x14ac:dyDescent="0.25">
      <c r="A4337" s="9">
        <v>39081</v>
      </c>
      <c r="B4337" s="1" t="s">
        <v>48</v>
      </c>
      <c r="C4337" s="1" t="s">
        <v>34</v>
      </c>
      <c r="D4337" s="1">
        <v>28</v>
      </c>
      <c r="E4337" s="1">
        <v>34</v>
      </c>
      <c r="F4337">
        <f t="shared" si="1375"/>
        <v>0</v>
      </c>
      <c r="G4337">
        <f t="shared" si="1376"/>
        <v>1</v>
      </c>
      <c r="H4337" s="4">
        <v>2.1</v>
      </c>
      <c r="I4337" s="4">
        <v>1.7692307692307701</v>
      </c>
      <c r="L4337" s="18">
        <f t="shared" si="1377"/>
        <v>40</v>
      </c>
      <c r="M4337" s="18">
        <f t="shared" si="1378"/>
        <v>55</v>
      </c>
      <c r="N4337" s="18" t="e">
        <f t="shared" si="1379"/>
        <v>#DIV/0!</v>
      </c>
      <c r="O4337" s="18" t="e">
        <f t="shared" si="1380"/>
        <v>#DIV/0!</v>
      </c>
      <c r="P4337" s="4">
        <f t="shared" si="1381"/>
        <v>200612</v>
      </c>
      <c r="Q4337" s="23">
        <f t="shared" si="1382"/>
        <v>1.18695652173913</v>
      </c>
      <c r="R4337" s="23">
        <f t="shared" si="1383"/>
        <v>-2.2090909090909077</v>
      </c>
      <c r="S4337" s="22">
        <f t="shared" si="1384"/>
        <v>-1.0221343873517776</v>
      </c>
      <c r="T4337" s="5">
        <f t="shared" si="1385"/>
        <v>0.84249084249084283</v>
      </c>
      <c r="W4337" s="5">
        <f t="shared" si="1386"/>
        <v>-1</v>
      </c>
      <c r="X4337" s="4">
        <f t="shared" si="1387"/>
        <v>-1</v>
      </c>
      <c r="AE4337" s="4" t="e">
        <f t="shared" si="1388"/>
        <v>#DIV/0!</v>
      </c>
    </row>
    <row r="4338" spans="1:31" x14ac:dyDescent="0.25">
      <c r="A4338" s="9">
        <v>39076</v>
      </c>
      <c r="B4338" s="1" t="s">
        <v>51</v>
      </c>
      <c r="C4338" s="1" t="s">
        <v>53</v>
      </c>
      <c r="D4338" s="1">
        <v>10</v>
      </c>
      <c r="E4338" s="1">
        <v>13</v>
      </c>
      <c r="F4338">
        <f t="shared" si="1375"/>
        <v>0</v>
      </c>
      <c r="G4338">
        <f t="shared" si="1376"/>
        <v>1</v>
      </c>
      <c r="H4338" s="4">
        <v>1.71428571428571</v>
      </c>
      <c r="I4338" s="4">
        <v>2.2000000000000002</v>
      </c>
      <c r="L4338" s="18">
        <f t="shared" si="1377"/>
        <v>50</v>
      </c>
      <c r="M4338" s="18">
        <f t="shared" si="1378"/>
        <v>45</v>
      </c>
      <c r="N4338" s="18" t="e">
        <f t="shared" si="1379"/>
        <v>#DIV/0!</v>
      </c>
      <c r="O4338" s="18" t="e">
        <f t="shared" si="1380"/>
        <v>#DIV/0!</v>
      </c>
      <c r="P4338" s="4">
        <f t="shared" si="1381"/>
        <v>200612</v>
      </c>
      <c r="Q4338" s="23">
        <f t="shared" si="1382"/>
        <v>0.77922077922077715</v>
      </c>
      <c r="R4338" s="23">
        <f t="shared" si="1383"/>
        <v>-2.2333333333333414</v>
      </c>
      <c r="S4338" s="22">
        <f t="shared" si="1384"/>
        <v>-1.4541125541125641</v>
      </c>
      <c r="T4338" s="5">
        <f t="shared" si="1385"/>
        <v>1.2833333333333368</v>
      </c>
      <c r="W4338" s="5">
        <f t="shared" si="1386"/>
        <v>-1</v>
      </c>
      <c r="X4338" s="4">
        <f t="shared" si="1387"/>
        <v>-1</v>
      </c>
      <c r="AE4338" s="4" t="e">
        <f t="shared" si="1388"/>
        <v>#DIV/0!</v>
      </c>
    </row>
    <row r="4339" spans="1:31" x14ac:dyDescent="0.25">
      <c r="A4339" s="9">
        <v>39076</v>
      </c>
      <c r="B4339" s="1" t="s">
        <v>37</v>
      </c>
      <c r="C4339" s="1" t="s">
        <v>55</v>
      </c>
      <c r="D4339" s="1">
        <v>7</v>
      </c>
      <c r="E4339" s="1">
        <v>23</v>
      </c>
      <c r="F4339">
        <f t="shared" si="1375"/>
        <v>0</v>
      </c>
      <c r="G4339">
        <f t="shared" si="1376"/>
        <v>1</v>
      </c>
      <c r="H4339" s="4">
        <v>1.3125</v>
      </c>
      <c r="I4339" s="4">
        <v>3.55</v>
      </c>
      <c r="L4339" s="18">
        <f t="shared" si="1377"/>
        <v>70</v>
      </c>
      <c r="M4339" s="18">
        <f t="shared" si="1378"/>
        <v>25</v>
      </c>
      <c r="N4339" s="18" t="e">
        <f t="shared" si="1379"/>
        <v>#DIV/0!</v>
      </c>
      <c r="O4339" s="18" t="e">
        <f t="shared" si="1380"/>
        <v>#DIV/0!</v>
      </c>
      <c r="P4339" s="4">
        <f t="shared" si="1381"/>
        <v>200612</v>
      </c>
      <c r="Q4339" s="23">
        <f t="shared" si="1382"/>
        <v>0.36971830985915494</v>
      </c>
      <c r="R4339" s="23">
        <f t="shared" si="1383"/>
        <v>-3.5921568627450982</v>
      </c>
      <c r="S4339" s="22">
        <f t="shared" si="1384"/>
        <v>-3.2224385528859432</v>
      </c>
      <c r="T4339" s="5">
        <f t="shared" si="1385"/>
        <v>2.7047619047619045</v>
      </c>
      <c r="W4339" s="5">
        <f t="shared" si="1386"/>
        <v>-1</v>
      </c>
      <c r="X4339" s="4">
        <f t="shared" si="1387"/>
        <v>-1</v>
      </c>
      <c r="AE4339" s="4" t="e">
        <f t="shared" si="1388"/>
        <v>#DIV/0!</v>
      </c>
    </row>
    <row r="4340" spans="1:31" x14ac:dyDescent="0.25">
      <c r="A4340" s="9">
        <v>39075</v>
      </c>
      <c r="B4340" s="1" t="s">
        <v>59</v>
      </c>
      <c r="C4340" s="1" t="s">
        <v>48</v>
      </c>
      <c r="D4340" s="1">
        <v>37</v>
      </c>
      <c r="E4340" s="1">
        <v>31</v>
      </c>
      <c r="F4340">
        <f t="shared" si="1375"/>
        <v>1</v>
      </c>
      <c r="G4340">
        <f t="shared" si="1376"/>
        <v>0</v>
      </c>
      <c r="H4340" s="4">
        <v>1.8</v>
      </c>
      <c r="I4340" s="4">
        <v>2.0499999999999998</v>
      </c>
      <c r="L4340" s="18">
        <f t="shared" si="1377"/>
        <v>50</v>
      </c>
      <c r="M4340" s="18">
        <f t="shared" si="1378"/>
        <v>45</v>
      </c>
      <c r="N4340" s="18" t="e">
        <f t="shared" si="1379"/>
        <v>#DIV/0!</v>
      </c>
      <c r="O4340" s="18" t="e">
        <f t="shared" si="1380"/>
        <v>#DIV/0!</v>
      </c>
      <c r="P4340" s="4">
        <f t="shared" si="1381"/>
        <v>200612</v>
      </c>
      <c r="Q4340" s="23">
        <f t="shared" si="1382"/>
        <v>1.8</v>
      </c>
      <c r="R4340" s="23">
        <f t="shared" si="1383"/>
        <v>-2.2023809523809526</v>
      </c>
      <c r="S4340" s="22">
        <f t="shared" si="1384"/>
        <v>-0.40238095238095251</v>
      </c>
      <c r="T4340" s="5">
        <f t="shared" si="1385"/>
        <v>1.1388888888888888</v>
      </c>
      <c r="W4340" s="5">
        <f t="shared" si="1386"/>
        <v>0.8</v>
      </c>
      <c r="X4340" s="4">
        <f t="shared" si="1387"/>
        <v>-1</v>
      </c>
      <c r="AE4340" s="4" t="e">
        <f t="shared" si="1388"/>
        <v>#DIV/0!</v>
      </c>
    </row>
    <row r="4341" spans="1:31" x14ac:dyDescent="0.25">
      <c r="A4341" s="9">
        <v>39075</v>
      </c>
      <c r="B4341" s="1" t="s">
        <v>61</v>
      </c>
      <c r="C4341" s="1" t="s">
        <v>64</v>
      </c>
      <c r="D4341" s="1">
        <v>17</v>
      </c>
      <c r="E4341" s="1">
        <v>20</v>
      </c>
      <c r="F4341">
        <f t="shared" si="1375"/>
        <v>0</v>
      </c>
      <c r="G4341">
        <f t="shared" si="1376"/>
        <v>1</v>
      </c>
      <c r="H4341" s="4">
        <v>2.75</v>
      </c>
      <c r="I4341" s="4">
        <v>1.5</v>
      </c>
      <c r="L4341" s="18">
        <f t="shared" si="1377"/>
        <v>30</v>
      </c>
      <c r="M4341" s="18">
        <f t="shared" si="1378"/>
        <v>65</v>
      </c>
      <c r="N4341" s="18" t="e">
        <f t="shared" si="1379"/>
        <v>#DIV/0!</v>
      </c>
      <c r="O4341" s="18" t="e">
        <f t="shared" si="1380"/>
        <v>#DIV/0!</v>
      </c>
      <c r="P4341" s="4">
        <f t="shared" si="1381"/>
        <v>200612</v>
      </c>
      <c r="Q4341" s="23">
        <f t="shared" si="1382"/>
        <v>1.8333333333333333</v>
      </c>
      <c r="R4341" s="23">
        <f t="shared" si="1383"/>
        <v>-2.5714285714285712</v>
      </c>
      <c r="S4341" s="22">
        <f t="shared" si="1384"/>
        <v>-0.73809523809523792</v>
      </c>
      <c r="T4341" s="5">
        <f t="shared" si="1385"/>
        <v>0.54545454545454541</v>
      </c>
      <c r="W4341" s="5">
        <f t="shared" si="1386"/>
        <v>-1</v>
      </c>
      <c r="X4341" s="4">
        <f t="shared" si="1387"/>
        <v>-1</v>
      </c>
      <c r="AE4341" s="4" t="e">
        <f t="shared" si="1388"/>
        <v>#DIV/0!</v>
      </c>
    </row>
    <row r="4342" spans="1:31" x14ac:dyDescent="0.25">
      <c r="A4342" s="9">
        <v>39075</v>
      </c>
      <c r="B4342" s="1" t="s">
        <v>38</v>
      </c>
      <c r="C4342" s="1" t="s">
        <v>63</v>
      </c>
      <c r="D4342" s="1">
        <v>20</v>
      </c>
      <c r="E4342" s="1">
        <v>26</v>
      </c>
      <c r="F4342">
        <f t="shared" si="1375"/>
        <v>0</v>
      </c>
      <c r="G4342">
        <f t="shared" si="1376"/>
        <v>1</v>
      </c>
      <c r="H4342" s="4">
        <v>1.5405405405405399</v>
      </c>
      <c r="I4342" s="4">
        <v>2.65</v>
      </c>
      <c r="L4342" s="18">
        <f t="shared" si="1377"/>
        <v>60</v>
      </c>
      <c r="M4342" s="18">
        <f t="shared" si="1378"/>
        <v>35</v>
      </c>
      <c r="N4342" s="18" t="e">
        <f t="shared" si="1379"/>
        <v>#DIV/0!</v>
      </c>
      <c r="O4342" s="18" t="e">
        <f t="shared" si="1380"/>
        <v>#DIV/0!</v>
      </c>
      <c r="P4342" s="4">
        <f t="shared" si="1381"/>
        <v>200612</v>
      </c>
      <c r="Q4342" s="23">
        <f t="shared" si="1382"/>
        <v>0.58133605303416602</v>
      </c>
      <c r="R4342" s="23">
        <f t="shared" si="1383"/>
        <v>-2.4560606060606083</v>
      </c>
      <c r="S4342" s="22">
        <f t="shared" si="1384"/>
        <v>-1.8747245530264423</v>
      </c>
      <c r="T4342" s="5">
        <f t="shared" si="1385"/>
        <v>1.7201754385964918</v>
      </c>
      <c r="W4342" s="5">
        <f t="shared" si="1386"/>
        <v>-1</v>
      </c>
      <c r="X4342" s="4">
        <f t="shared" si="1387"/>
        <v>-1</v>
      </c>
      <c r="AE4342" s="4" t="e">
        <f t="shared" si="1388"/>
        <v>#DIV/0!</v>
      </c>
    </row>
    <row r="4343" spans="1:31" x14ac:dyDescent="0.25">
      <c r="A4343" s="9">
        <v>39075</v>
      </c>
      <c r="B4343" s="1" t="s">
        <v>57</v>
      </c>
      <c r="C4343" s="1" t="s">
        <v>43</v>
      </c>
      <c r="D4343" s="1">
        <v>7</v>
      </c>
      <c r="E4343" s="1">
        <v>31</v>
      </c>
      <c r="F4343">
        <f t="shared" si="1375"/>
        <v>0</v>
      </c>
      <c r="G4343">
        <f t="shared" si="1376"/>
        <v>1</v>
      </c>
      <c r="H4343" s="4">
        <v>1.5</v>
      </c>
      <c r="I4343" s="4">
        <v>2.75</v>
      </c>
      <c r="L4343" s="18">
        <f t="shared" si="1377"/>
        <v>60</v>
      </c>
      <c r="M4343" s="18">
        <f t="shared" si="1378"/>
        <v>35</v>
      </c>
      <c r="N4343" s="18" t="e">
        <f t="shared" si="1379"/>
        <v>#DIV/0!</v>
      </c>
      <c r="O4343" s="18" t="e">
        <f t="shared" si="1380"/>
        <v>#DIV/0!</v>
      </c>
      <c r="P4343" s="4">
        <f t="shared" si="1381"/>
        <v>200612</v>
      </c>
      <c r="Q4343" s="23">
        <f t="shared" si="1382"/>
        <v>0.54545454545454541</v>
      </c>
      <c r="R4343" s="23">
        <f t="shared" si="1383"/>
        <v>-2.5714285714285712</v>
      </c>
      <c r="S4343" s="22">
        <f t="shared" si="1384"/>
        <v>-2.0259740259740258</v>
      </c>
      <c r="T4343" s="5">
        <f t="shared" si="1385"/>
        <v>1.8333333333333333</v>
      </c>
      <c r="W4343" s="5">
        <f t="shared" si="1386"/>
        <v>-1</v>
      </c>
      <c r="X4343" s="4">
        <f t="shared" si="1387"/>
        <v>-1</v>
      </c>
      <c r="AE4343" s="4" t="e">
        <f t="shared" si="1388"/>
        <v>#DIV/0!</v>
      </c>
    </row>
    <row r="4344" spans="1:31" x14ac:dyDescent="0.25">
      <c r="A4344" s="9">
        <v>39075</v>
      </c>
      <c r="B4344" s="1" t="s">
        <v>34</v>
      </c>
      <c r="C4344" s="1" t="s">
        <v>42</v>
      </c>
      <c r="D4344" s="1">
        <v>7</v>
      </c>
      <c r="E4344" s="1">
        <v>30</v>
      </c>
      <c r="F4344">
        <f t="shared" si="1375"/>
        <v>0</v>
      </c>
      <c r="G4344">
        <f t="shared" si="1376"/>
        <v>1</v>
      </c>
      <c r="H4344" s="4">
        <v>1.6666666666666701</v>
      </c>
      <c r="I4344" s="4">
        <v>2.2999999999999998</v>
      </c>
      <c r="L4344" s="18">
        <f t="shared" si="1377"/>
        <v>50</v>
      </c>
      <c r="M4344" s="18">
        <f t="shared" si="1378"/>
        <v>40</v>
      </c>
      <c r="N4344" s="18" t="e">
        <f t="shared" si="1379"/>
        <v>#DIV/0!</v>
      </c>
      <c r="O4344" s="18" t="e">
        <f t="shared" si="1380"/>
        <v>#DIV/0!</v>
      </c>
      <c r="P4344" s="4">
        <f t="shared" si="1381"/>
        <v>200612</v>
      </c>
      <c r="Q4344" s="23">
        <f t="shared" si="1382"/>
        <v>0.72463768115942184</v>
      </c>
      <c r="R4344" s="23">
        <f t="shared" si="1383"/>
        <v>-2.2692307692307621</v>
      </c>
      <c r="S4344" s="22">
        <f t="shared" si="1384"/>
        <v>-1.5445930880713403</v>
      </c>
      <c r="T4344" s="5">
        <f t="shared" si="1385"/>
        <v>1.379999999999997</v>
      </c>
      <c r="W4344" s="5">
        <f t="shared" si="1386"/>
        <v>-1</v>
      </c>
      <c r="X4344" s="4">
        <f t="shared" si="1387"/>
        <v>-1</v>
      </c>
      <c r="AE4344" s="4" t="e">
        <f t="shared" si="1388"/>
        <v>#DIV/0!</v>
      </c>
    </row>
    <row r="4345" spans="1:31" x14ac:dyDescent="0.25">
      <c r="A4345" s="9">
        <v>39075</v>
      </c>
      <c r="B4345" s="1" t="s">
        <v>56</v>
      </c>
      <c r="C4345" s="1" t="s">
        <v>52</v>
      </c>
      <c r="D4345" s="1">
        <v>21</v>
      </c>
      <c r="E4345" s="1">
        <v>24</v>
      </c>
      <c r="F4345">
        <f t="shared" si="1375"/>
        <v>0</v>
      </c>
      <c r="G4345">
        <f t="shared" si="1376"/>
        <v>1</v>
      </c>
      <c r="H4345" s="4">
        <v>1.60606060606061</v>
      </c>
      <c r="I4345" s="4">
        <v>2.4500000000000002</v>
      </c>
      <c r="L4345" s="18">
        <f t="shared" si="1377"/>
        <v>60</v>
      </c>
      <c r="M4345" s="18">
        <f t="shared" si="1378"/>
        <v>40</v>
      </c>
      <c r="N4345" s="18" t="e">
        <f t="shared" si="1379"/>
        <v>#DIV/0!</v>
      </c>
      <c r="O4345" s="18" t="e">
        <f t="shared" si="1380"/>
        <v>#DIV/0!</v>
      </c>
      <c r="P4345" s="4">
        <f t="shared" si="1381"/>
        <v>200612</v>
      </c>
      <c r="Q4345" s="23">
        <f t="shared" si="1382"/>
        <v>0.65553494124922851</v>
      </c>
      <c r="R4345" s="23">
        <f t="shared" si="1383"/>
        <v>-2.3396551724137824</v>
      </c>
      <c r="S4345" s="22">
        <f t="shared" si="1384"/>
        <v>-1.6841202311645538</v>
      </c>
      <c r="T4345" s="5">
        <f t="shared" si="1385"/>
        <v>1.5254716981132039</v>
      </c>
      <c r="W4345" s="5">
        <f t="shared" si="1386"/>
        <v>-1</v>
      </c>
      <c r="X4345" s="4">
        <f t="shared" si="1387"/>
        <v>-1</v>
      </c>
      <c r="AE4345" s="4" t="e">
        <f t="shared" si="1388"/>
        <v>#DIV/0!</v>
      </c>
    </row>
    <row r="4346" spans="1:31" x14ac:dyDescent="0.25">
      <c r="A4346" s="9">
        <v>39075</v>
      </c>
      <c r="B4346" s="1" t="s">
        <v>47</v>
      </c>
      <c r="C4346" s="1" t="s">
        <v>36</v>
      </c>
      <c r="D4346" s="1">
        <v>27</v>
      </c>
      <c r="E4346" s="1">
        <v>24</v>
      </c>
      <c r="F4346">
        <f t="shared" si="1375"/>
        <v>1</v>
      </c>
      <c r="G4346">
        <f t="shared" si="1376"/>
        <v>0</v>
      </c>
      <c r="H4346" s="4">
        <v>4.25</v>
      </c>
      <c r="I4346" s="4">
        <v>1.23529411764706</v>
      </c>
      <c r="L4346" s="18">
        <f t="shared" si="1377"/>
        <v>20</v>
      </c>
      <c r="M4346" s="18">
        <f t="shared" si="1378"/>
        <v>80</v>
      </c>
      <c r="N4346" s="18" t="e">
        <f t="shared" si="1379"/>
        <v>#DIV/0!</v>
      </c>
      <c r="O4346" s="18" t="e">
        <f t="shared" si="1380"/>
        <v>#DIV/0!</v>
      </c>
      <c r="P4346" s="4">
        <f t="shared" si="1381"/>
        <v>200612</v>
      </c>
      <c r="Q4346" s="23">
        <f t="shared" si="1382"/>
        <v>4.25</v>
      </c>
      <c r="R4346" s="23">
        <f t="shared" si="1383"/>
        <v>-4.5576923076922862</v>
      </c>
      <c r="S4346" s="22">
        <f t="shared" si="1384"/>
        <v>-0.30769230769228617</v>
      </c>
      <c r="T4346" s="5">
        <f t="shared" si="1385"/>
        <v>0.29065743944636707</v>
      </c>
      <c r="W4346" s="5">
        <f t="shared" si="1386"/>
        <v>3.25</v>
      </c>
      <c r="X4346" s="4">
        <f t="shared" si="1387"/>
        <v>-1</v>
      </c>
      <c r="AE4346" s="4" t="e">
        <f t="shared" si="1388"/>
        <v>#DIV/0!</v>
      </c>
    </row>
    <row r="4347" spans="1:31" x14ac:dyDescent="0.25">
      <c r="A4347" s="9">
        <v>39075</v>
      </c>
      <c r="B4347" s="1" t="s">
        <v>33</v>
      </c>
      <c r="C4347" s="1" t="s">
        <v>45</v>
      </c>
      <c r="D4347" s="1">
        <v>21</v>
      </c>
      <c r="E4347" s="1">
        <v>26</v>
      </c>
      <c r="F4347">
        <f t="shared" si="1375"/>
        <v>0</v>
      </c>
      <c r="G4347">
        <f t="shared" si="1376"/>
        <v>1</v>
      </c>
      <c r="H4347" s="4">
        <v>3.2</v>
      </c>
      <c r="I4347" s="4">
        <v>1.3846153846153799</v>
      </c>
      <c r="L4347" s="18">
        <f t="shared" si="1377"/>
        <v>30</v>
      </c>
      <c r="M4347" s="18">
        <f t="shared" si="1378"/>
        <v>70</v>
      </c>
      <c r="N4347" s="18" t="e">
        <f t="shared" si="1379"/>
        <v>#DIV/0!</v>
      </c>
      <c r="O4347" s="18" t="e">
        <f t="shared" si="1380"/>
        <v>#DIV/0!</v>
      </c>
      <c r="P4347" s="4">
        <f t="shared" si="1381"/>
        <v>200612</v>
      </c>
      <c r="Q4347" s="23">
        <f t="shared" si="1382"/>
        <v>2.3111111111111189</v>
      </c>
      <c r="R4347" s="23">
        <f t="shared" si="1383"/>
        <v>-3.0545454545454862</v>
      </c>
      <c r="S4347" s="22">
        <f t="shared" si="1384"/>
        <v>-0.74343434343436732</v>
      </c>
      <c r="T4347" s="5">
        <f t="shared" si="1385"/>
        <v>0.43269230769230621</v>
      </c>
      <c r="W4347" s="5">
        <f t="shared" si="1386"/>
        <v>-1</v>
      </c>
      <c r="X4347" s="4">
        <f t="shared" si="1387"/>
        <v>-1</v>
      </c>
      <c r="AE4347" s="4" t="e">
        <f t="shared" si="1388"/>
        <v>#DIV/0!</v>
      </c>
    </row>
    <row r="4348" spans="1:31" x14ac:dyDescent="0.25">
      <c r="A4348" s="9">
        <v>39075</v>
      </c>
      <c r="B4348" s="1" t="s">
        <v>35</v>
      </c>
      <c r="C4348" s="1" t="s">
        <v>44</v>
      </c>
      <c r="D4348" s="1">
        <v>24</v>
      </c>
      <c r="E4348" s="1">
        <v>23</v>
      </c>
      <c r="F4348">
        <f t="shared" si="1375"/>
        <v>1</v>
      </c>
      <c r="G4348">
        <f t="shared" si="1376"/>
        <v>0</v>
      </c>
      <c r="H4348" s="4">
        <v>1.5882352941176499</v>
      </c>
      <c r="I4348" s="4">
        <v>2.5</v>
      </c>
      <c r="L4348" s="18">
        <f t="shared" si="1377"/>
        <v>60</v>
      </c>
      <c r="M4348" s="18">
        <f t="shared" si="1378"/>
        <v>40</v>
      </c>
      <c r="N4348" s="18" t="e">
        <f t="shared" si="1379"/>
        <v>#DIV/0!</v>
      </c>
      <c r="O4348" s="18" t="e">
        <f t="shared" si="1380"/>
        <v>#DIV/0!</v>
      </c>
      <c r="P4348" s="4">
        <f t="shared" si="1381"/>
        <v>200612</v>
      </c>
      <c r="Q4348" s="23">
        <f t="shared" si="1382"/>
        <v>1.5882352941176499</v>
      </c>
      <c r="R4348" s="23">
        <f t="shared" si="1383"/>
        <v>-2.3666666666666587</v>
      </c>
      <c r="S4348" s="22">
        <f t="shared" si="1384"/>
        <v>-0.77843137254900885</v>
      </c>
      <c r="T4348" s="5">
        <f t="shared" si="1385"/>
        <v>1.5740740740740713</v>
      </c>
      <c r="W4348" s="5">
        <f t="shared" si="1386"/>
        <v>0.58823529411764985</v>
      </c>
      <c r="X4348" s="4">
        <f t="shared" si="1387"/>
        <v>-1</v>
      </c>
      <c r="AE4348" s="4" t="e">
        <f t="shared" si="1388"/>
        <v>#DIV/0!</v>
      </c>
    </row>
    <row r="4349" spans="1:31" x14ac:dyDescent="0.25">
      <c r="A4349" s="9">
        <v>39075</v>
      </c>
      <c r="B4349" s="1" t="s">
        <v>58</v>
      </c>
      <c r="C4349" s="1" t="s">
        <v>39</v>
      </c>
      <c r="D4349" s="1">
        <v>7</v>
      </c>
      <c r="E4349" s="1">
        <v>22</v>
      </c>
      <c r="F4349">
        <f t="shared" si="1375"/>
        <v>0</v>
      </c>
      <c r="G4349">
        <f t="shared" si="1376"/>
        <v>1</v>
      </c>
      <c r="H4349" s="4">
        <v>1.5714285714285698</v>
      </c>
      <c r="I4349" s="4">
        <v>2.5499999999999998</v>
      </c>
      <c r="L4349" s="18">
        <f t="shared" si="1377"/>
        <v>60</v>
      </c>
      <c r="M4349" s="18">
        <f t="shared" si="1378"/>
        <v>35</v>
      </c>
      <c r="N4349" s="18" t="e">
        <f t="shared" si="1379"/>
        <v>#DIV/0!</v>
      </c>
      <c r="O4349" s="18" t="e">
        <f t="shared" si="1380"/>
        <v>#DIV/0!</v>
      </c>
      <c r="P4349" s="4">
        <f t="shared" si="1381"/>
        <v>200612</v>
      </c>
      <c r="Q4349" s="23">
        <f t="shared" si="1382"/>
        <v>0.61624649859943925</v>
      </c>
      <c r="R4349" s="23">
        <f t="shared" si="1383"/>
        <v>-2.3951612903225854</v>
      </c>
      <c r="S4349" s="22">
        <f t="shared" si="1384"/>
        <v>-1.778914791723146</v>
      </c>
      <c r="T4349" s="5">
        <f t="shared" si="1385"/>
        <v>1.6227272727272744</v>
      </c>
      <c r="W4349" s="5">
        <f t="shared" si="1386"/>
        <v>-1</v>
      </c>
      <c r="X4349" s="4">
        <f t="shared" si="1387"/>
        <v>-1</v>
      </c>
      <c r="AE4349" s="4" t="e">
        <f t="shared" si="1388"/>
        <v>#DIV/0!</v>
      </c>
    </row>
    <row r="4350" spans="1:31" x14ac:dyDescent="0.25">
      <c r="A4350" s="9">
        <v>39075</v>
      </c>
      <c r="B4350" s="1" t="s">
        <v>46</v>
      </c>
      <c r="C4350" s="1" t="s">
        <v>50</v>
      </c>
      <c r="D4350" s="1">
        <v>29</v>
      </c>
      <c r="E4350" s="1">
        <v>30</v>
      </c>
      <c r="F4350">
        <f t="shared" si="1375"/>
        <v>0</v>
      </c>
      <c r="G4350">
        <f t="shared" si="1376"/>
        <v>1</v>
      </c>
      <c r="H4350" s="4">
        <v>1.4545454545454499</v>
      </c>
      <c r="I4350" s="4">
        <v>2.8</v>
      </c>
      <c r="L4350" s="18">
        <f t="shared" si="1377"/>
        <v>60</v>
      </c>
      <c r="M4350" s="18">
        <f t="shared" si="1378"/>
        <v>35</v>
      </c>
      <c r="N4350" s="18" t="e">
        <f t="shared" si="1379"/>
        <v>#DIV/0!</v>
      </c>
      <c r="O4350" s="18" t="e">
        <f t="shared" si="1380"/>
        <v>#DIV/0!</v>
      </c>
      <c r="P4350" s="4">
        <f t="shared" si="1381"/>
        <v>200612</v>
      </c>
      <c r="Q4350" s="23">
        <f t="shared" si="1382"/>
        <v>0.51948051948051788</v>
      </c>
      <c r="R4350" s="23">
        <f t="shared" si="1383"/>
        <v>-2.7555555555555777</v>
      </c>
      <c r="S4350" s="22">
        <f t="shared" si="1384"/>
        <v>-2.2360750360750599</v>
      </c>
      <c r="T4350" s="5">
        <f t="shared" si="1385"/>
        <v>1.925000000000006</v>
      </c>
      <c r="W4350" s="5">
        <f t="shared" si="1386"/>
        <v>-1</v>
      </c>
      <c r="X4350" s="4">
        <f t="shared" si="1387"/>
        <v>-1</v>
      </c>
      <c r="AE4350" s="4" t="e">
        <f t="shared" si="1388"/>
        <v>#DIV/0!</v>
      </c>
    </row>
    <row r="4351" spans="1:31" x14ac:dyDescent="0.25">
      <c r="A4351" s="9">
        <v>39075</v>
      </c>
      <c r="B4351" s="1" t="s">
        <v>41</v>
      </c>
      <c r="C4351" s="1" t="s">
        <v>40</v>
      </c>
      <c r="D4351" s="1">
        <v>3</v>
      </c>
      <c r="E4351" s="1">
        <v>10</v>
      </c>
      <c r="F4351">
        <f t="shared" si="1375"/>
        <v>0</v>
      </c>
      <c r="G4351">
        <f t="shared" si="1376"/>
        <v>1</v>
      </c>
      <c r="H4351" s="4">
        <v>1.37037037037037</v>
      </c>
      <c r="I4351" s="4">
        <v>3.1</v>
      </c>
      <c r="L4351" s="18">
        <f t="shared" si="1377"/>
        <v>70</v>
      </c>
      <c r="M4351" s="18">
        <f t="shared" si="1378"/>
        <v>30</v>
      </c>
      <c r="N4351" s="18" t="e">
        <f t="shared" si="1379"/>
        <v>#DIV/0!</v>
      </c>
      <c r="O4351" s="18" t="e">
        <f t="shared" si="1380"/>
        <v>#DIV/0!</v>
      </c>
      <c r="P4351" s="4">
        <f t="shared" si="1381"/>
        <v>200612</v>
      </c>
      <c r="Q4351" s="23">
        <f t="shared" si="1382"/>
        <v>0.44205495818399032</v>
      </c>
      <c r="R4351" s="23">
        <f t="shared" si="1383"/>
        <v>-3.1761904761904787</v>
      </c>
      <c r="S4351" s="22">
        <f t="shared" si="1384"/>
        <v>-2.7341355180064886</v>
      </c>
      <c r="T4351" s="5">
        <f t="shared" si="1385"/>
        <v>2.2621621621621628</v>
      </c>
      <c r="W4351" s="5">
        <f t="shared" si="1386"/>
        <v>-1</v>
      </c>
      <c r="X4351" s="4">
        <f t="shared" si="1387"/>
        <v>-1</v>
      </c>
      <c r="AE4351" s="4" t="e">
        <f t="shared" si="1388"/>
        <v>#DIV/0!</v>
      </c>
    </row>
    <row r="4352" spans="1:31" x14ac:dyDescent="0.25">
      <c r="A4352" s="9">
        <v>39074</v>
      </c>
      <c r="B4352" s="1" t="s">
        <v>54</v>
      </c>
      <c r="C4352" s="1" t="s">
        <v>49</v>
      </c>
      <c r="D4352" s="1">
        <v>9</v>
      </c>
      <c r="E4352" s="1">
        <v>20</v>
      </c>
      <c r="F4352">
        <f t="shared" si="1375"/>
        <v>0</v>
      </c>
      <c r="G4352">
        <f t="shared" si="1376"/>
        <v>1</v>
      </c>
      <c r="H4352" s="4">
        <v>3.7</v>
      </c>
      <c r="I4352" s="4">
        <v>1.3030303030303001</v>
      </c>
      <c r="L4352" s="18">
        <f t="shared" si="1377"/>
        <v>20</v>
      </c>
      <c r="M4352" s="18">
        <f t="shared" si="1378"/>
        <v>75</v>
      </c>
      <c r="N4352" s="18" t="e">
        <f t="shared" si="1379"/>
        <v>#DIV/0!</v>
      </c>
      <c r="O4352" s="18" t="e">
        <f t="shared" si="1380"/>
        <v>#DIV/0!</v>
      </c>
      <c r="P4352" s="4">
        <f t="shared" si="1381"/>
        <v>200612</v>
      </c>
      <c r="Q4352" s="23">
        <f t="shared" si="1382"/>
        <v>2.8395348837209369</v>
      </c>
      <c r="R4352" s="23">
        <f t="shared" si="1383"/>
        <v>-3.670370370370402</v>
      </c>
      <c r="S4352" s="22">
        <f t="shared" si="1384"/>
        <v>-0.83083548664946516</v>
      </c>
      <c r="T4352" s="5">
        <f t="shared" si="1385"/>
        <v>0.35217035217035136</v>
      </c>
      <c r="W4352" s="5">
        <f t="shared" si="1386"/>
        <v>-1</v>
      </c>
      <c r="X4352" s="4">
        <f t="shared" si="1387"/>
        <v>-1</v>
      </c>
      <c r="AE4352" s="4" t="e">
        <f t="shared" si="1388"/>
        <v>#DIV/0!</v>
      </c>
    </row>
    <row r="4353" spans="1:31" x14ac:dyDescent="0.25">
      <c r="A4353" s="9">
        <v>39072</v>
      </c>
      <c r="B4353" s="1" t="s">
        <v>62</v>
      </c>
      <c r="C4353" s="1" t="s">
        <v>60</v>
      </c>
      <c r="D4353" s="1">
        <v>9</v>
      </c>
      <c r="E4353" s="1">
        <v>7</v>
      </c>
      <c r="F4353">
        <f t="shared" si="1375"/>
        <v>1</v>
      </c>
      <c r="G4353">
        <f t="shared" si="1376"/>
        <v>0</v>
      </c>
      <c r="H4353" s="4">
        <v>1.5263157894736801</v>
      </c>
      <c r="I4353" s="4">
        <v>2.7</v>
      </c>
      <c r="L4353" s="18">
        <f t="shared" si="1377"/>
        <v>60</v>
      </c>
      <c r="M4353" s="18">
        <f t="shared" si="1378"/>
        <v>35</v>
      </c>
      <c r="N4353" s="18" t="e">
        <f t="shared" si="1379"/>
        <v>#DIV/0!</v>
      </c>
      <c r="O4353" s="18" t="e">
        <f t="shared" si="1380"/>
        <v>#DIV/0!</v>
      </c>
      <c r="P4353" s="4">
        <f t="shared" si="1381"/>
        <v>200612</v>
      </c>
      <c r="Q4353" s="23">
        <f t="shared" si="1382"/>
        <v>1.5263157894736801</v>
      </c>
      <c r="R4353" s="23">
        <f t="shared" si="1383"/>
        <v>-2.4882352941176622</v>
      </c>
      <c r="S4353" s="22">
        <f t="shared" si="1384"/>
        <v>-0.96191950464398213</v>
      </c>
      <c r="T4353" s="5">
        <f t="shared" si="1385"/>
        <v>1.7689655172413843</v>
      </c>
      <c r="W4353" s="5">
        <f t="shared" si="1386"/>
        <v>0.52631578947368007</v>
      </c>
      <c r="X4353" s="4">
        <f t="shared" si="1387"/>
        <v>-1</v>
      </c>
      <c r="AE4353" s="4" t="e">
        <f t="shared" si="1388"/>
        <v>#DIV/0!</v>
      </c>
    </row>
    <row r="4354" spans="1:31" x14ac:dyDescent="0.25">
      <c r="A4354" s="9">
        <v>39069</v>
      </c>
      <c r="B4354" s="1" t="s">
        <v>36</v>
      </c>
      <c r="C4354" s="1" t="s">
        <v>44</v>
      </c>
      <c r="D4354" s="1">
        <v>34</v>
      </c>
      <c r="E4354" s="1">
        <v>16</v>
      </c>
      <c r="F4354">
        <f t="shared" si="1375"/>
        <v>1</v>
      </c>
      <c r="G4354">
        <f t="shared" si="1376"/>
        <v>0</v>
      </c>
      <c r="H4354" s="4">
        <v>1.5714285714285698</v>
      </c>
      <c r="I4354" s="4">
        <v>2.5499999999999998</v>
      </c>
      <c r="L4354" s="18">
        <f t="shared" si="1377"/>
        <v>60</v>
      </c>
      <c r="M4354" s="18">
        <f t="shared" si="1378"/>
        <v>35</v>
      </c>
      <c r="N4354" s="18" t="e">
        <f t="shared" si="1379"/>
        <v>#DIV/0!</v>
      </c>
      <c r="O4354" s="18" t="e">
        <f t="shared" si="1380"/>
        <v>#DIV/0!</v>
      </c>
      <c r="P4354" s="4">
        <f t="shared" si="1381"/>
        <v>200612</v>
      </c>
      <c r="Q4354" s="23">
        <f t="shared" si="1382"/>
        <v>1.5714285714285698</v>
      </c>
      <c r="R4354" s="23">
        <f t="shared" si="1383"/>
        <v>-2.3951612903225854</v>
      </c>
      <c r="S4354" s="22">
        <f t="shared" si="1384"/>
        <v>-0.82373271889401556</v>
      </c>
      <c r="T4354" s="5">
        <f t="shared" si="1385"/>
        <v>1.6227272727272744</v>
      </c>
      <c r="W4354" s="5">
        <f t="shared" si="1386"/>
        <v>0.57142857142856984</v>
      </c>
      <c r="X4354" s="4">
        <f t="shared" si="1387"/>
        <v>-1</v>
      </c>
      <c r="AE4354" s="4" t="e">
        <f t="shared" si="1388"/>
        <v>#DIV/0!</v>
      </c>
    </row>
    <row r="4355" spans="1:31" x14ac:dyDescent="0.25">
      <c r="A4355" s="9">
        <v>39068</v>
      </c>
      <c r="B4355" s="1" t="s">
        <v>50</v>
      </c>
      <c r="C4355" s="1" t="s">
        <v>56</v>
      </c>
      <c r="D4355" s="1">
        <v>24</v>
      </c>
      <c r="E4355" s="1">
        <v>17</v>
      </c>
      <c r="F4355">
        <f t="shared" ref="F4355:F4418" si="1389">IF(D4355&gt;E4355,1,0)</f>
        <v>1</v>
      </c>
      <c r="G4355">
        <f t="shared" ref="G4355:G4418" si="1390">IF(E4355&gt;D4355,1,0)</f>
        <v>0</v>
      </c>
      <c r="H4355" s="4">
        <v>2.65</v>
      </c>
      <c r="I4355" s="4">
        <v>1.5405405405405399</v>
      </c>
      <c r="L4355" s="18">
        <f t="shared" ref="L4355:L4418" si="1391">INT(100/H4355/10)*10</f>
        <v>30</v>
      </c>
      <c r="M4355" s="18">
        <f t="shared" ref="M4355:M4418" si="1392">INT(100/I4355/5)*5</f>
        <v>60</v>
      </c>
      <c r="N4355" s="18" t="e">
        <f t="shared" ref="N4355:N4418" si="1393">INT(100/J4355/5)*5</f>
        <v>#DIV/0!</v>
      </c>
      <c r="O4355" s="18" t="e">
        <f t="shared" ref="O4355:O4418" si="1394">INT(100/K4355/5)*5</f>
        <v>#DIV/0!</v>
      </c>
      <c r="P4355" s="4">
        <f t="shared" ref="P4355:P4418" si="1395">YEAR(A4355)*100+MONTH(A4355)</f>
        <v>200612</v>
      </c>
      <c r="Q4355" s="23">
        <f t="shared" ref="Q4355:Q4418" si="1396">IF(F4355=1,H4355,H4355/I4355)</f>
        <v>2.65</v>
      </c>
      <c r="R4355" s="23">
        <f t="shared" ref="R4355:R4418" si="1397">-1/(H4355-1)-1/(I4355-1)</f>
        <v>-2.4560606060606083</v>
      </c>
      <c r="S4355" s="22">
        <f t="shared" ref="S4355:S4418" si="1398">Q4355+R4355</f>
        <v>0.19393939393939164</v>
      </c>
      <c r="T4355" s="5">
        <f t="shared" ref="T4355:T4418" si="1399">I4355/H4355</f>
        <v>0.58133605303416602</v>
      </c>
      <c r="W4355" s="5">
        <f t="shared" ref="W4355:W4418" si="1400">H4355*F4355-1</f>
        <v>1.65</v>
      </c>
      <c r="X4355" s="4">
        <f t="shared" ref="X4355:X4418" si="1401">J4355*F4355-1</f>
        <v>-1</v>
      </c>
      <c r="AE4355" s="4" t="e">
        <f t="shared" ref="AE4355:AE4418" si="1402">(1/H4355-1/J4355)</f>
        <v>#DIV/0!</v>
      </c>
    </row>
    <row r="4356" spans="1:31" x14ac:dyDescent="0.25">
      <c r="A4356" s="9">
        <v>39068</v>
      </c>
      <c r="B4356" s="1" t="s">
        <v>64</v>
      </c>
      <c r="C4356" s="1" t="s">
        <v>49</v>
      </c>
      <c r="D4356" s="1">
        <v>20</v>
      </c>
      <c r="E4356" s="1">
        <v>9</v>
      </c>
      <c r="F4356">
        <f t="shared" si="1389"/>
        <v>1</v>
      </c>
      <c r="G4356">
        <f t="shared" si="1390"/>
        <v>0</v>
      </c>
      <c r="H4356" s="4">
        <v>1.25</v>
      </c>
      <c r="I4356" s="4">
        <v>4.3</v>
      </c>
      <c r="L4356" s="18">
        <f t="shared" si="1391"/>
        <v>80</v>
      </c>
      <c r="M4356" s="18">
        <f t="shared" si="1392"/>
        <v>20</v>
      </c>
      <c r="N4356" s="18" t="e">
        <f t="shared" si="1393"/>
        <v>#DIV/0!</v>
      </c>
      <c r="O4356" s="18" t="e">
        <f t="shared" si="1394"/>
        <v>#DIV/0!</v>
      </c>
      <c r="P4356" s="4">
        <f t="shared" si="1395"/>
        <v>200612</v>
      </c>
      <c r="Q4356" s="23">
        <f t="shared" si="1396"/>
        <v>1.25</v>
      </c>
      <c r="R4356" s="23">
        <f t="shared" si="1397"/>
        <v>-4.3030303030303028</v>
      </c>
      <c r="S4356" s="22">
        <f t="shared" si="1398"/>
        <v>-3.0530303030303028</v>
      </c>
      <c r="T4356" s="5">
        <f t="shared" si="1399"/>
        <v>3.44</v>
      </c>
      <c r="W4356" s="5">
        <f t="shared" si="1400"/>
        <v>0.25</v>
      </c>
      <c r="X4356" s="4">
        <f t="shared" si="1401"/>
        <v>-1</v>
      </c>
      <c r="AE4356" s="4" t="e">
        <f t="shared" si="1402"/>
        <v>#DIV/0!</v>
      </c>
    </row>
    <row r="4357" spans="1:31" x14ac:dyDescent="0.25">
      <c r="A4357" s="9">
        <v>39068</v>
      </c>
      <c r="B4357" s="1" t="s">
        <v>54</v>
      </c>
      <c r="C4357" s="1" t="s">
        <v>59</v>
      </c>
      <c r="D4357" s="1">
        <v>0</v>
      </c>
      <c r="E4357" s="1">
        <v>20</v>
      </c>
      <c r="F4357">
        <f t="shared" si="1389"/>
        <v>0</v>
      </c>
      <c r="G4357">
        <f t="shared" si="1390"/>
        <v>1</v>
      </c>
      <c r="H4357" s="4">
        <v>1.6666666666666701</v>
      </c>
      <c r="I4357" s="4">
        <v>2.2999999999999998</v>
      </c>
      <c r="L4357" s="18">
        <f t="shared" si="1391"/>
        <v>50</v>
      </c>
      <c r="M4357" s="18">
        <f t="shared" si="1392"/>
        <v>40</v>
      </c>
      <c r="N4357" s="18" t="e">
        <f t="shared" si="1393"/>
        <v>#DIV/0!</v>
      </c>
      <c r="O4357" s="18" t="e">
        <f t="shared" si="1394"/>
        <v>#DIV/0!</v>
      </c>
      <c r="P4357" s="4">
        <f t="shared" si="1395"/>
        <v>200612</v>
      </c>
      <c r="Q4357" s="23">
        <f t="shared" si="1396"/>
        <v>0.72463768115942184</v>
      </c>
      <c r="R4357" s="23">
        <f t="shared" si="1397"/>
        <v>-2.2692307692307621</v>
      </c>
      <c r="S4357" s="22">
        <f t="shared" si="1398"/>
        <v>-1.5445930880713403</v>
      </c>
      <c r="T4357" s="5">
        <f t="shared" si="1399"/>
        <v>1.379999999999997</v>
      </c>
      <c r="W4357" s="5">
        <f t="shared" si="1400"/>
        <v>-1</v>
      </c>
      <c r="X4357" s="4">
        <f t="shared" si="1401"/>
        <v>-1</v>
      </c>
      <c r="AE4357" s="4" t="e">
        <f t="shared" si="1402"/>
        <v>#DIV/0!</v>
      </c>
    </row>
    <row r="4358" spans="1:31" x14ac:dyDescent="0.25">
      <c r="A4358" s="9">
        <v>39068</v>
      </c>
      <c r="B4358" s="1" t="s">
        <v>34</v>
      </c>
      <c r="C4358" s="1" t="s">
        <v>55</v>
      </c>
      <c r="D4358" s="1">
        <v>22</v>
      </c>
      <c r="E4358" s="1">
        <v>36</v>
      </c>
      <c r="F4358">
        <f t="shared" si="1389"/>
        <v>0</v>
      </c>
      <c r="G4358">
        <f t="shared" si="1390"/>
        <v>1</v>
      </c>
      <c r="H4358" s="4">
        <v>1.4166666666666701</v>
      </c>
      <c r="I4358" s="4">
        <v>2.95</v>
      </c>
      <c r="L4358" s="18">
        <f t="shared" si="1391"/>
        <v>70</v>
      </c>
      <c r="M4358" s="18">
        <f t="shared" si="1392"/>
        <v>30</v>
      </c>
      <c r="N4358" s="18" t="e">
        <f t="shared" si="1393"/>
        <v>#DIV/0!</v>
      </c>
      <c r="O4358" s="18" t="e">
        <f t="shared" si="1394"/>
        <v>#DIV/0!</v>
      </c>
      <c r="P4358" s="4">
        <f t="shared" si="1395"/>
        <v>200612</v>
      </c>
      <c r="Q4358" s="23">
        <f t="shared" si="1396"/>
        <v>0.4802259887005661</v>
      </c>
      <c r="R4358" s="23">
        <f t="shared" si="1397"/>
        <v>-2.9128205128204931</v>
      </c>
      <c r="S4358" s="22">
        <f t="shared" si="1398"/>
        <v>-2.4325945241199269</v>
      </c>
      <c r="T4358" s="5">
        <f t="shared" si="1399"/>
        <v>2.0823529411764659</v>
      </c>
      <c r="W4358" s="5">
        <f t="shared" si="1400"/>
        <v>-1</v>
      </c>
      <c r="X4358" s="4">
        <f t="shared" si="1401"/>
        <v>-1</v>
      </c>
      <c r="AE4358" s="4" t="e">
        <f t="shared" si="1402"/>
        <v>#DIV/0!</v>
      </c>
    </row>
    <row r="4359" spans="1:31" x14ac:dyDescent="0.25">
      <c r="A4359" s="9">
        <v>39068</v>
      </c>
      <c r="B4359" s="1" t="s">
        <v>42</v>
      </c>
      <c r="C4359" s="1" t="s">
        <v>48</v>
      </c>
      <c r="D4359" s="1">
        <v>10</v>
      </c>
      <c r="E4359" s="1">
        <v>16</v>
      </c>
      <c r="F4359">
        <f t="shared" si="1389"/>
        <v>0</v>
      </c>
      <c r="G4359">
        <f t="shared" si="1390"/>
        <v>1</v>
      </c>
      <c r="H4359" s="4">
        <v>1.2</v>
      </c>
      <c r="I4359" s="4">
        <v>4.75</v>
      </c>
      <c r="L4359" s="18">
        <f t="shared" si="1391"/>
        <v>80</v>
      </c>
      <c r="M4359" s="18">
        <f t="shared" si="1392"/>
        <v>20</v>
      </c>
      <c r="N4359" s="18" t="e">
        <f t="shared" si="1393"/>
        <v>#DIV/0!</v>
      </c>
      <c r="O4359" s="18" t="e">
        <f t="shared" si="1394"/>
        <v>#DIV/0!</v>
      </c>
      <c r="P4359" s="4">
        <f t="shared" si="1395"/>
        <v>200612</v>
      </c>
      <c r="Q4359" s="23">
        <f t="shared" si="1396"/>
        <v>0.25263157894736843</v>
      </c>
      <c r="R4359" s="23">
        <f t="shared" si="1397"/>
        <v>-5.2666666666666675</v>
      </c>
      <c r="S4359" s="22">
        <f t="shared" si="1398"/>
        <v>-5.0140350877192992</v>
      </c>
      <c r="T4359" s="5">
        <f t="shared" si="1399"/>
        <v>3.9583333333333335</v>
      </c>
      <c r="W4359" s="5">
        <f t="shared" si="1400"/>
        <v>-1</v>
      </c>
      <c r="X4359" s="4">
        <f t="shared" si="1401"/>
        <v>-1</v>
      </c>
      <c r="AE4359" s="4" t="e">
        <f t="shared" si="1402"/>
        <v>#DIV/0!</v>
      </c>
    </row>
    <row r="4360" spans="1:31" x14ac:dyDescent="0.25">
      <c r="A4360" s="9">
        <v>39068</v>
      </c>
      <c r="B4360" s="1" t="s">
        <v>52</v>
      </c>
      <c r="C4360" s="1" t="s">
        <v>47</v>
      </c>
      <c r="D4360" s="1">
        <v>40</v>
      </c>
      <c r="E4360" s="1">
        <v>7</v>
      </c>
      <c r="F4360">
        <f t="shared" si="1389"/>
        <v>1</v>
      </c>
      <c r="G4360">
        <f t="shared" si="1390"/>
        <v>0</v>
      </c>
      <c r="H4360" s="4">
        <v>1.125</v>
      </c>
      <c r="I4360" s="4">
        <v>6.5</v>
      </c>
      <c r="L4360" s="18">
        <f t="shared" si="1391"/>
        <v>80</v>
      </c>
      <c r="M4360" s="18">
        <f t="shared" si="1392"/>
        <v>15</v>
      </c>
      <c r="N4360" s="18" t="e">
        <f t="shared" si="1393"/>
        <v>#DIV/0!</v>
      </c>
      <c r="O4360" s="18" t="e">
        <f t="shared" si="1394"/>
        <v>#DIV/0!</v>
      </c>
      <c r="P4360" s="4">
        <f t="shared" si="1395"/>
        <v>200612</v>
      </c>
      <c r="Q4360" s="23">
        <f t="shared" si="1396"/>
        <v>1.125</v>
      </c>
      <c r="R4360" s="23">
        <f t="shared" si="1397"/>
        <v>-8.1818181818181817</v>
      </c>
      <c r="S4360" s="22">
        <f t="shared" si="1398"/>
        <v>-7.0568181818181817</v>
      </c>
      <c r="T4360" s="5">
        <f t="shared" si="1399"/>
        <v>5.7777777777777777</v>
      </c>
      <c r="W4360" s="5">
        <f t="shared" si="1400"/>
        <v>0.125</v>
      </c>
      <c r="X4360" s="4">
        <f t="shared" si="1401"/>
        <v>-1</v>
      </c>
      <c r="AE4360" s="4" t="e">
        <f t="shared" si="1402"/>
        <v>#DIV/0!</v>
      </c>
    </row>
    <row r="4361" spans="1:31" x14ac:dyDescent="0.25">
      <c r="A4361" s="9">
        <v>39068</v>
      </c>
      <c r="B4361" s="1" t="s">
        <v>60</v>
      </c>
      <c r="C4361" s="1" t="s">
        <v>53</v>
      </c>
      <c r="D4361" s="1">
        <v>13</v>
      </c>
      <c r="E4361" s="1">
        <v>26</v>
      </c>
      <c r="F4361">
        <f t="shared" si="1389"/>
        <v>0</v>
      </c>
      <c r="G4361">
        <f t="shared" si="1390"/>
        <v>1</v>
      </c>
      <c r="H4361" s="4">
        <v>1.5128205128205101</v>
      </c>
      <c r="I4361" s="4">
        <v>2.7</v>
      </c>
      <c r="L4361" s="18">
        <f t="shared" si="1391"/>
        <v>60</v>
      </c>
      <c r="M4361" s="18">
        <f t="shared" si="1392"/>
        <v>35</v>
      </c>
      <c r="N4361" s="18" t="e">
        <f t="shared" si="1393"/>
        <v>#DIV/0!</v>
      </c>
      <c r="O4361" s="18" t="e">
        <f t="shared" si="1394"/>
        <v>#DIV/0!</v>
      </c>
      <c r="P4361" s="4">
        <f t="shared" si="1395"/>
        <v>200612</v>
      </c>
      <c r="Q4361" s="23">
        <f t="shared" si="1396"/>
        <v>0.56030389363722588</v>
      </c>
      <c r="R4361" s="23">
        <f t="shared" si="1397"/>
        <v>-2.5382352941176576</v>
      </c>
      <c r="S4361" s="22">
        <f t="shared" si="1398"/>
        <v>-1.9779314004804318</v>
      </c>
      <c r="T4361" s="5">
        <f t="shared" si="1399"/>
        <v>1.7847457627118677</v>
      </c>
      <c r="W4361" s="5">
        <f t="shared" si="1400"/>
        <v>-1</v>
      </c>
      <c r="X4361" s="4">
        <f t="shared" si="1401"/>
        <v>-1</v>
      </c>
      <c r="AE4361" s="4" t="e">
        <f t="shared" si="1402"/>
        <v>#DIV/0!</v>
      </c>
    </row>
    <row r="4362" spans="1:31" x14ac:dyDescent="0.25">
      <c r="A4362" s="9">
        <v>39068</v>
      </c>
      <c r="B4362" s="1" t="s">
        <v>62</v>
      </c>
      <c r="C4362" s="1" t="s">
        <v>33</v>
      </c>
      <c r="D4362" s="1">
        <v>17</v>
      </c>
      <c r="E4362" s="1">
        <v>9</v>
      </c>
      <c r="F4362">
        <f t="shared" si="1389"/>
        <v>1</v>
      </c>
      <c r="G4362">
        <f t="shared" si="1390"/>
        <v>0</v>
      </c>
      <c r="H4362" s="4">
        <v>1.3846153846153799</v>
      </c>
      <c r="I4362" s="4">
        <v>3.1</v>
      </c>
      <c r="L4362" s="18">
        <f t="shared" si="1391"/>
        <v>70</v>
      </c>
      <c r="M4362" s="18">
        <f t="shared" si="1392"/>
        <v>30</v>
      </c>
      <c r="N4362" s="18" t="e">
        <f t="shared" si="1393"/>
        <v>#DIV/0!</v>
      </c>
      <c r="O4362" s="18" t="e">
        <f t="shared" si="1394"/>
        <v>#DIV/0!</v>
      </c>
      <c r="P4362" s="4">
        <f t="shared" si="1395"/>
        <v>200612</v>
      </c>
      <c r="Q4362" s="23">
        <f t="shared" si="1396"/>
        <v>1.3846153846153799</v>
      </c>
      <c r="R4362" s="23">
        <f t="shared" si="1397"/>
        <v>-3.0761904761905079</v>
      </c>
      <c r="S4362" s="22">
        <f t="shared" si="1398"/>
        <v>-1.691575091575128</v>
      </c>
      <c r="T4362" s="5">
        <f t="shared" si="1399"/>
        <v>2.2388888888888965</v>
      </c>
      <c r="W4362" s="5">
        <f t="shared" si="1400"/>
        <v>0.38461538461537992</v>
      </c>
      <c r="X4362" s="4">
        <f t="shared" si="1401"/>
        <v>-1</v>
      </c>
      <c r="AE4362" s="4" t="e">
        <f t="shared" si="1402"/>
        <v>#DIV/0!</v>
      </c>
    </row>
    <row r="4363" spans="1:31" x14ac:dyDescent="0.25">
      <c r="A4363" s="9">
        <v>39068</v>
      </c>
      <c r="B4363" s="1" t="s">
        <v>45</v>
      </c>
      <c r="C4363" s="1" t="s">
        <v>39</v>
      </c>
      <c r="D4363" s="1">
        <v>34</v>
      </c>
      <c r="E4363" s="1">
        <v>31</v>
      </c>
      <c r="F4363">
        <f t="shared" si="1389"/>
        <v>1</v>
      </c>
      <c r="G4363">
        <f t="shared" si="1390"/>
        <v>0</v>
      </c>
      <c r="H4363" s="4">
        <v>1.1025641025641</v>
      </c>
      <c r="I4363" s="4">
        <v>7.75</v>
      </c>
      <c r="L4363" s="18">
        <f t="shared" si="1391"/>
        <v>90</v>
      </c>
      <c r="M4363" s="18">
        <f t="shared" si="1392"/>
        <v>10</v>
      </c>
      <c r="N4363" s="18" t="e">
        <f t="shared" si="1393"/>
        <v>#DIV/0!</v>
      </c>
      <c r="O4363" s="18" t="e">
        <f t="shared" si="1394"/>
        <v>#DIV/0!</v>
      </c>
      <c r="P4363" s="4">
        <f t="shared" si="1395"/>
        <v>200612</v>
      </c>
      <c r="Q4363" s="23">
        <f t="shared" si="1396"/>
        <v>1.1025641025641</v>
      </c>
      <c r="R4363" s="23">
        <f t="shared" si="1397"/>
        <v>-9.8981481481483939</v>
      </c>
      <c r="S4363" s="22">
        <f t="shared" si="1398"/>
        <v>-8.7955840455842935</v>
      </c>
      <c r="T4363" s="5">
        <f t="shared" si="1399"/>
        <v>7.0290697674418769</v>
      </c>
      <c r="W4363" s="5">
        <f t="shared" si="1400"/>
        <v>0.10256410256409998</v>
      </c>
      <c r="X4363" s="4">
        <f t="shared" si="1401"/>
        <v>-1</v>
      </c>
      <c r="AE4363" s="4" t="e">
        <f t="shared" si="1402"/>
        <v>#DIV/0!</v>
      </c>
    </row>
    <row r="4364" spans="1:31" x14ac:dyDescent="0.25">
      <c r="A4364" s="9">
        <v>39068</v>
      </c>
      <c r="B4364" s="1" t="s">
        <v>40</v>
      </c>
      <c r="C4364" s="1" t="s">
        <v>57</v>
      </c>
      <c r="D4364" s="1">
        <v>3</v>
      </c>
      <c r="E4364" s="1">
        <v>37</v>
      </c>
      <c r="F4364">
        <f t="shared" si="1389"/>
        <v>0</v>
      </c>
      <c r="G4364">
        <f t="shared" si="1390"/>
        <v>1</v>
      </c>
      <c r="H4364" s="4">
        <v>2.4</v>
      </c>
      <c r="I4364" s="4">
        <v>1.625</v>
      </c>
      <c r="L4364" s="18">
        <f t="shared" si="1391"/>
        <v>40</v>
      </c>
      <c r="M4364" s="18">
        <f t="shared" si="1392"/>
        <v>60</v>
      </c>
      <c r="N4364" s="18" t="e">
        <f t="shared" si="1393"/>
        <v>#DIV/0!</v>
      </c>
      <c r="O4364" s="18" t="e">
        <f t="shared" si="1394"/>
        <v>#DIV/0!</v>
      </c>
      <c r="P4364" s="4">
        <f t="shared" si="1395"/>
        <v>200612</v>
      </c>
      <c r="Q4364" s="23">
        <f t="shared" si="1396"/>
        <v>1.4769230769230768</v>
      </c>
      <c r="R4364" s="23">
        <f t="shared" si="1397"/>
        <v>-2.3142857142857145</v>
      </c>
      <c r="S4364" s="22">
        <f t="shared" si="1398"/>
        <v>-0.83736263736263772</v>
      </c>
      <c r="T4364" s="5">
        <f t="shared" si="1399"/>
        <v>0.67708333333333337</v>
      </c>
      <c r="W4364" s="5">
        <f t="shared" si="1400"/>
        <v>-1</v>
      </c>
      <c r="X4364" s="4">
        <f t="shared" si="1401"/>
        <v>-1</v>
      </c>
      <c r="AE4364" s="4" t="e">
        <f t="shared" si="1402"/>
        <v>#DIV/0!</v>
      </c>
    </row>
    <row r="4365" spans="1:31" x14ac:dyDescent="0.25">
      <c r="A4365" s="9">
        <v>39068</v>
      </c>
      <c r="B4365" s="1" t="s">
        <v>46</v>
      </c>
      <c r="C4365" s="1" t="s">
        <v>51</v>
      </c>
      <c r="D4365" s="1">
        <v>21</v>
      </c>
      <c r="E4365" s="1">
        <v>0</v>
      </c>
      <c r="F4365">
        <f t="shared" si="1389"/>
        <v>1</v>
      </c>
      <c r="G4365">
        <f t="shared" si="1390"/>
        <v>0</v>
      </c>
      <c r="H4365" s="4">
        <v>1.8695652173913</v>
      </c>
      <c r="I4365" s="4">
        <v>1.9523809523809499</v>
      </c>
      <c r="L4365" s="18">
        <f t="shared" si="1391"/>
        <v>50</v>
      </c>
      <c r="M4365" s="18">
        <f t="shared" si="1392"/>
        <v>50</v>
      </c>
      <c r="N4365" s="18" t="e">
        <f t="shared" si="1393"/>
        <v>#DIV/0!</v>
      </c>
      <c r="O4365" s="18" t="e">
        <f t="shared" si="1394"/>
        <v>#DIV/0!</v>
      </c>
      <c r="P4365" s="4">
        <f t="shared" si="1395"/>
        <v>200612</v>
      </c>
      <c r="Q4365" s="23">
        <f t="shared" si="1396"/>
        <v>1.8695652173913</v>
      </c>
      <c r="R4365" s="23">
        <f t="shared" si="1397"/>
        <v>-2.2000000000000082</v>
      </c>
      <c r="S4365" s="22">
        <f t="shared" si="1398"/>
        <v>-0.33043478260870818</v>
      </c>
      <c r="T4365" s="5">
        <f t="shared" si="1399"/>
        <v>1.044296788482836</v>
      </c>
      <c r="W4365" s="5">
        <f t="shared" si="1400"/>
        <v>0.86956521739129999</v>
      </c>
      <c r="X4365" s="4">
        <f t="shared" si="1401"/>
        <v>-1</v>
      </c>
      <c r="AE4365" s="4" t="e">
        <f t="shared" si="1402"/>
        <v>#DIV/0!</v>
      </c>
    </row>
    <row r="4366" spans="1:31" x14ac:dyDescent="0.25">
      <c r="A4366" s="9">
        <v>39068</v>
      </c>
      <c r="B4366" s="1" t="s">
        <v>43</v>
      </c>
      <c r="C4366" s="1" t="s">
        <v>58</v>
      </c>
      <c r="D4366" s="1">
        <v>27</v>
      </c>
      <c r="E4366" s="1">
        <v>17</v>
      </c>
      <c r="F4366">
        <f t="shared" si="1389"/>
        <v>1</v>
      </c>
      <c r="G4366">
        <f t="shared" si="1390"/>
        <v>0</v>
      </c>
      <c r="H4366" s="4">
        <v>1.12121212121212</v>
      </c>
      <c r="I4366" s="4">
        <v>6.75</v>
      </c>
      <c r="L4366" s="18">
        <f t="shared" si="1391"/>
        <v>80</v>
      </c>
      <c r="M4366" s="18">
        <f t="shared" si="1392"/>
        <v>10</v>
      </c>
      <c r="N4366" s="18" t="e">
        <f t="shared" si="1393"/>
        <v>#DIV/0!</v>
      </c>
      <c r="O4366" s="18" t="e">
        <f t="shared" si="1394"/>
        <v>#DIV/0!</v>
      </c>
      <c r="P4366" s="4">
        <f t="shared" si="1395"/>
        <v>200612</v>
      </c>
      <c r="Q4366" s="23">
        <f t="shared" si="1396"/>
        <v>1.12121212121212</v>
      </c>
      <c r="R4366" s="23">
        <f t="shared" si="1397"/>
        <v>-8.4239130434783451</v>
      </c>
      <c r="S4366" s="22">
        <f t="shared" si="1398"/>
        <v>-7.3027009222662249</v>
      </c>
      <c r="T4366" s="5">
        <f t="shared" si="1399"/>
        <v>6.0202702702702764</v>
      </c>
      <c r="W4366" s="5">
        <f t="shared" si="1400"/>
        <v>0.12121212121211999</v>
      </c>
      <c r="X4366" s="4">
        <f t="shared" si="1401"/>
        <v>-1</v>
      </c>
      <c r="AE4366" s="4" t="e">
        <f t="shared" si="1402"/>
        <v>#DIV/0!</v>
      </c>
    </row>
    <row r="4367" spans="1:31" x14ac:dyDescent="0.25">
      <c r="A4367" s="9">
        <v>39068</v>
      </c>
      <c r="B4367" s="1" t="s">
        <v>63</v>
      </c>
      <c r="C4367" s="1" t="s">
        <v>35</v>
      </c>
      <c r="D4367" s="1">
        <v>20</v>
      </c>
      <c r="E4367" s="1">
        <v>37</v>
      </c>
      <c r="F4367">
        <f t="shared" si="1389"/>
        <v>0</v>
      </c>
      <c r="G4367">
        <f t="shared" si="1390"/>
        <v>1</v>
      </c>
      <c r="H4367" s="4">
        <v>2.2999999999999998</v>
      </c>
      <c r="I4367" s="4">
        <v>1.6666666666666701</v>
      </c>
      <c r="L4367" s="18">
        <f t="shared" si="1391"/>
        <v>40</v>
      </c>
      <c r="M4367" s="18">
        <f t="shared" si="1392"/>
        <v>60</v>
      </c>
      <c r="N4367" s="18" t="e">
        <f t="shared" si="1393"/>
        <v>#DIV/0!</v>
      </c>
      <c r="O4367" s="18" t="e">
        <f t="shared" si="1394"/>
        <v>#DIV/0!</v>
      </c>
      <c r="P4367" s="4">
        <f t="shared" si="1395"/>
        <v>200612</v>
      </c>
      <c r="Q4367" s="23">
        <f t="shared" si="1396"/>
        <v>1.379999999999997</v>
      </c>
      <c r="R4367" s="23">
        <f t="shared" si="1397"/>
        <v>-2.2692307692307621</v>
      </c>
      <c r="S4367" s="22">
        <f t="shared" si="1398"/>
        <v>-0.88923076923076505</v>
      </c>
      <c r="T4367" s="5">
        <f t="shared" si="1399"/>
        <v>0.72463768115942184</v>
      </c>
      <c r="W4367" s="5">
        <f t="shared" si="1400"/>
        <v>-1</v>
      </c>
      <c r="X4367" s="4">
        <f t="shared" si="1401"/>
        <v>-1</v>
      </c>
      <c r="AE4367" s="4" t="e">
        <f t="shared" si="1402"/>
        <v>#DIV/0!</v>
      </c>
    </row>
    <row r="4368" spans="1:31" x14ac:dyDescent="0.25">
      <c r="A4368" s="9">
        <v>39067</v>
      </c>
      <c r="B4368" s="1" t="s">
        <v>41</v>
      </c>
      <c r="C4368" s="1" t="s">
        <v>37</v>
      </c>
      <c r="D4368" s="1">
        <v>28</v>
      </c>
      <c r="E4368" s="1">
        <v>38</v>
      </c>
      <c r="F4368">
        <f t="shared" si="1389"/>
        <v>0</v>
      </c>
      <c r="G4368">
        <f t="shared" si="1390"/>
        <v>1</v>
      </c>
      <c r="H4368" s="4">
        <v>2.8</v>
      </c>
      <c r="I4368" s="4">
        <v>1.47619047619048</v>
      </c>
      <c r="L4368" s="18">
        <f t="shared" si="1391"/>
        <v>30</v>
      </c>
      <c r="M4368" s="18">
        <f t="shared" si="1392"/>
        <v>65</v>
      </c>
      <c r="N4368" s="18" t="e">
        <f t="shared" si="1393"/>
        <v>#DIV/0!</v>
      </c>
      <c r="O4368" s="18" t="e">
        <f t="shared" si="1394"/>
        <v>#DIV/0!</v>
      </c>
      <c r="P4368" s="4">
        <f t="shared" si="1395"/>
        <v>200612</v>
      </c>
      <c r="Q4368" s="23">
        <f t="shared" si="1396"/>
        <v>1.8967741935483819</v>
      </c>
      <c r="R4368" s="23">
        <f t="shared" si="1397"/>
        <v>-2.6555555555555381</v>
      </c>
      <c r="S4368" s="22">
        <f t="shared" si="1398"/>
        <v>-0.75878136200715618</v>
      </c>
      <c r="T4368" s="5">
        <f t="shared" si="1399"/>
        <v>0.52721088435374286</v>
      </c>
      <c r="W4368" s="5">
        <f t="shared" si="1400"/>
        <v>-1</v>
      </c>
      <c r="X4368" s="4">
        <f t="shared" si="1401"/>
        <v>-1</v>
      </c>
      <c r="AE4368" s="4" t="e">
        <f t="shared" si="1402"/>
        <v>#DIV/0!</v>
      </c>
    </row>
    <row r="4369" spans="1:31" x14ac:dyDescent="0.25">
      <c r="A4369" s="9">
        <v>39065</v>
      </c>
      <c r="B4369" s="1" t="s">
        <v>61</v>
      </c>
      <c r="C4369" s="1" t="s">
        <v>38</v>
      </c>
      <c r="D4369" s="1">
        <v>14</v>
      </c>
      <c r="E4369" s="1">
        <v>24</v>
      </c>
      <c r="F4369">
        <f t="shared" si="1389"/>
        <v>0</v>
      </c>
      <c r="G4369">
        <f t="shared" si="1390"/>
        <v>1</v>
      </c>
      <c r="H4369" s="4">
        <v>1.2</v>
      </c>
      <c r="I4369" s="4">
        <v>4.75</v>
      </c>
      <c r="L4369" s="18">
        <f t="shared" si="1391"/>
        <v>80</v>
      </c>
      <c r="M4369" s="18">
        <f t="shared" si="1392"/>
        <v>20</v>
      </c>
      <c r="N4369" s="18" t="e">
        <f t="shared" si="1393"/>
        <v>#DIV/0!</v>
      </c>
      <c r="O4369" s="18" t="e">
        <f t="shared" si="1394"/>
        <v>#DIV/0!</v>
      </c>
      <c r="P4369" s="4">
        <f t="shared" si="1395"/>
        <v>200612</v>
      </c>
      <c r="Q4369" s="23">
        <f t="shared" si="1396"/>
        <v>0.25263157894736843</v>
      </c>
      <c r="R4369" s="23">
        <f t="shared" si="1397"/>
        <v>-5.2666666666666675</v>
      </c>
      <c r="S4369" s="22">
        <f t="shared" si="1398"/>
        <v>-5.0140350877192992</v>
      </c>
      <c r="T4369" s="5">
        <f t="shared" si="1399"/>
        <v>3.9583333333333335</v>
      </c>
      <c r="W4369" s="5">
        <f t="shared" si="1400"/>
        <v>-1</v>
      </c>
      <c r="X4369" s="4">
        <f t="shared" si="1401"/>
        <v>-1</v>
      </c>
      <c r="AE4369" s="4" t="e">
        <f t="shared" si="1402"/>
        <v>#DIV/0!</v>
      </c>
    </row>
    <row r="4370" spans="1:31" x14ac:dyDescent="0.25">
      <c r="A4370" s="9">
        <v>39062</v>
      </c>
      <c r="B4370" s="1" t="s">
        <v>59</v>
      </c>
      <c r="C4370" s="1" t="s">
        <v>45</v>
      </c>
      <c r="D4370" s="1">
        <v>27</v>
      </c>
      <c r="E4370" s="1">
        <v>42</v>
      </c>
      <c r="F4370">
        <f t="shared" si="1389"/>
        <v>0</v>
      </c>
      <c r="G4370">
        <f t="shared" si="1390"/>
        <v>1</v>
      </c>
      <c r="H4370" s="4">
        <v>3.25</v>
      </c>
      <c r="I4370" s="4">
        <v>1.36363636363636</v>
      </c>
      <c r="L4370" s="18">
        <f t="shared" si="1391"/>
        <v>30</v>
      </c>
      <c r="M4370" s="18">
        <f t="shared" si="1392"/>
        <v>70</v>
      </c>
      <c r="N4370" s="18" t="e">
        <f t="shared" si="1393"/>
        <v>#DIV/0!</v>
      </c>
      <c r="O4370" s="18" t="e">
        <f t="shared" si="1394"/>
        <v>#DIV/0!</v>
      </c>
      <c r="P4370" s="4">
        <f t="shared" si="1395"/>
        <v>200612</v>
      </c>
      <c r="Q4370" s="23">
        <f t="shared" si="1396"/>
        <v>2.3833333333333395</v>
      </c>
      <c r="R4370" s="23">
        <f t="shared" si="1397"/>
        <v>-3.1944444444444722</v>
      </c>
      <c r="S4370" s="22">
        <f t="shared" si="1398"/>
        <v>-0.81111111111113265</v>
      </c>
      <c r="T4370" s="5">
        <f t="shared" si="1399"/>
        <v>0.41958041958041847</v>
      </c>
      <c r="W4370" s="5">
        <f t="shared" si="1400"/>
        <v>-1</v>
      </c>
      <c r="X4370" s="4">
        <f t="shared" si="1401"/>
        <v>-1</v>
      </c>
      <c r="AE4370" s="4" t="e">
        <f t="shared" si="1402"/>
        <v>#DIV/0!</v>
      </c>
    </row>
    <row r="4371" spans="1:31" x14ac:dyDescent="0.25">
      <c r="A4371" s="9">
        <v>39061</v>
      </c>
      <c r="B4371" s="1" t="s">
        <v>48</v>
      </c>
      <c r="C4371" s="1" t="s">
        <v>55</v>
      </c>
      <c r="D4371" s="1">
        <v>19</v>
      </c>
      <c r="E4371" s="1">
        <v>21</v>
      </c>
      <c r="F4371">
        <f t="shared" si="1389"/>
        <v>0</v>
      </c>
      <c r="G4371">
        <f t="shared" si="1390"/>
        <v>1</v>
      </c>
      <c r="H4371" s="4">
        <v>2.25</v>
      </c>
      <c r="I4371" s="4">
        <v>1.68965517241379</v>
      </c>
      <c r="L4371" s="18">
        <f t="shared" si="1391"/>
        <v>40</v>
      </c>
      <c r="M4371" s="18">
        <f t="shared" si="1392"/>
        <v>55</v>
      </c>
      <c r="N4371" s="18" t="e">
        <f t="shared" si="1393"/>
        <v>#DIV/0!</v>
      </c>
      <c r="O4371" s="18" t="e">
        <f t="shared" si="1394"/>
        <v>#DIV/0!</v>
      </c>
      <c r="P4371" s="4">
        <f t="shared" si="1395"/>
        <v>200612</v>
      </c>
      <c r="Q4371" s="23">
        <f t="shared" si="1396"/>
        <v>1.3316326530612268</v>
      </c>
      <c r="R4371" s="23">
        <f t="shared" si="1397"/>
        <v>-2.2500000000000062</v>
      </c>
      <c r="S4371" s="22">
        <f t="shared" si="1398"/>
        <v>-0.91836734693877942</v>
      </c>
      <c r="T4371" s="5">
        <f t="shared" si="1399"/>
        <v>0.75095785440612894</v>
      </c>
      <c r="W4371" s="5">
        <f t="shared" si="1400"/>
        <v>-1</v>
      </c>
      <c r="X4371" s="4">
        <f t="shared" si="1401"/>
        <v>-1</v>
      </c>
      <c r="AE4371" s="4" t="e">
        <f t="shared" si="1402"/>
        <v>#DIV/0!</v>
      </c>
    </row>
    <row r="4372" spans="1:31" x14ac:dyDescent="0.25">
      <c r="A4372" s="9">
        <v>39061</v>
      </c>
      <c r="B4372" s="1" t="s">
        <v>39</v>
      </c>
      <c r="C4372" s="1" t="s">
        <v>41</v>
      </c>
      <c r="D4372" s="1">
        <v>6</v>
      </c>
      <c r="E4372" s="1">
        <v>17</v>
      </c>
      <c r="F4372">
        <f t="shared" si="1389"/>
        <v>0</v>
      </c>
      <c r="G4372">
        <f t="shared" si="1390"/>
        <v>1</v>
      </c>
      <c r="H4372" s="4">
        <v>2.75</v>
      </c>
      <c r="I4372" s="4">
        <v>1.5</v>
      </c>
      <c r="L4372" s="18">
        <f t="shared" si="1391"/>
        <v>30</v>
      </c>
      <c r="M4372" s="18">
        <f t="shared" si="1392"/>
        <v>65</v>
      </c>
      <c r="N4372" s="18" t="e">
        <f t="shared" si="1393"/>
        <v>#DIV/0!</v>
      </c>
      <c r="O4372" s="18" t="e">
        <f t="shared" si="1394"/>
        <v>#DIV/0!</v>
      </c>
      <c r="P4372" s="4">
        <f t="shared" si="1395"/>
        <v>200612</v>
      </c>
      <c r="Q4372" s="23">
        <f t="shared" si="1396"/>
        <v>1.8333333333333333</v>
      </c>
      <c r="R4372" s="23">
        <f t="shared" si="1397"/>
        <v>-2.5714285714285712</v>
      </c>
      <c r="S4372" s="22">
        <f t="shared" si="1398"/>
        <v>-0.73809523809523792</v>
      </c>
      <c r="T4372" s="5">
        <f t="shared" si="1399"/>
        <v>0.54545454545454541</v>
      </c>
      <c r="W4372" s="5">
        <f t="shared" si="1400"/>
        <v>-1</v>
      </c>
      <c r="X4372" s="4">
        <f t="shared" si="1401"/>
        <v>-1</v>
      </c>
      <c r="AE4372" s="4" t="e">
        <f t="shared" si="1402"/>
        <v>#DIV/0!</v>
      </c>
    </row>
    <row r="4373" spans="1:31" x14ac:dyDescent="0.25">
      <c r="A4373" s="9">
        <v>39061</v>
      </c>
      <c r="B4373" s="1" t="s">
        <v>38</v>
      </c>
      <c r="C4373" s="1" t="s">
        <v>62</v>
      </c>
      <c r="D4373" s="1">
        <v>19</v>
      </c>
      <c r="E4373" s="1">
        <v>30</v>
      </c>
      <c r="F4373">
        <f t="shared" si="1389"/>
        <v>0</v>
      </c>
      <c r="G4373">
        <f t="shared" si="1390"/>
        <v>1</v>
      </c>
      <c r="H4373" s="4">
        <v>1.5</v>
      </c>
      <c r="I4373" s="4">
        <v>2.75</v>
      </c>
      <c r="L4373" s="18">
        <f t="shared" si="1391"/>
        <v>60</v>
      </c>
      <c r="M4373" s="18">
        <f t="shared" si="1392"/>
        <v>35</v>
      </c>
      <c r="N4373" s="18" t="e">
        <f t="shared" si="1393"/>
        <v>#DIV/0!</v>
      </c>
      <c r="O4373" s="18" t="e">
        <f t="shared" si="1394"/>
        <v>#DIV/0!</v>
      </c>
      <c r="P4373" s="4">
        <f t="shared" si="1395"/>
        <v>200612</v>
      </c>
      <c r="Q4373" s="23">
        <f t="shared" si="1396"/>
        <v>0.54545454545454541</v>
      </c>
      <c r="R4373" s="23">
        <f t="shared" si="1397"/>
        <v>-2.5714285714285712</v>
      </c>
      <c r="S4373" s="22">
        <f t="shared" si="1398"/>
        <v>-2.0259740259740258</v>
      </c>
      <c r="T4373" s="5">
        <f t="shared" si="1399"/>
        <v>1.8333333333333333</v>
      </c>
      <c r="W4373" s="5">
        <f t="shared" si="1400"/>
        <v>-1</v>
      </c>
      <c r="X4373" s="4">
        <f t="shared" si="1401"/>
        <v>-1</v>
      </c>
      <c r="AE4373" s="4" t="e">
        <f t="shared" si="1402"/>
        <v>#DIV/0!</v>
      </c>
    </row>
    <row r="4374" spans="1:31" x14ac:dyDescent="0.25">
      <c r="A4374" s="9">
        <v>39061</v>
      </c>
      <c r="B4374" s="1" t="s">
        <v>64</v>
      </c>
      <c r="C4374" s="1" t="s">
        <v>35</v>
      </c>
      <c r="D4374" s="1">
        <v>48</v>
      </c>
      <c r="E4374" s="1">
        <v>20</v>
      </c>
      <c r="F4374">
        <f t="shared" si="1389"/>
        <v>1</v>
      </c>
      <c r="G4374">
        <f t="shared" si="1390"/>
        <v>0</v>
      </c>
      <c r="H4374" s="4">
        <v>1.2777777777777799</v>
      </c>
      <c r="I4374" s="4">
        <v>3.9</v>
      </c>
      <c r="L4374" s="18">
        <f t="shared" si="1391"/>
        <v>70</v>
      </c>
      <c r="M4374" s="18">
        <f t="shared" si="1392"/>
        <v>25</v>
      </c>
      <c r="N4374" s="18" t="e">
        <f t="shared" si="1393"/>
        <v>#DIV/0!</v>
      </c>
      <c r="O4374" s="18" t="e">
        <f t="shared" si="1394"/>
        <v>#DIV/0!</v>
      </c>
      <c r="P4374" s="4">
        <f t="shared" si="1395"/>
        <v>200612</v>
      </c>
      <c r="Q4374" s="23">
        <f t="shared" si="1396"/>
        <v>1.2777777777777799</v>
      </c>
      <c r="R4374" s="23">
        <f t="shared" si="1397"/>
        <v>-3.9448275862068689</v>
      </c>
      <c r="S4374" s="22">
        <f t="shared" si="1398"/>
        <v>-2.667049808429089</v>
      </c>
      <c r="T4374" s="5">
        <f t="shared" si="1399"/>
        <v>3.0521739130434731</v>
      </c>
      <c r="W4374" s="5">
        <f t="shared" si="1400"/>
        <v>0.2777777777777799</v>
      </c>
      <c r="X4374" s="4">
        <f t="shared" si="1401"/>
        <v>-1</v>
      </c>
      <c r="AE4374" s="4" t="e">
        <f t="shared" si="1402"/>
        <v>#DIV/0!</v>
      </c>
    </row>
    <row r="4375" spans="1:31" x14ac:dyDescent="0.25">
      <c r="A4375" s="9">
        <v>39061</v>
      </c>
      <c r="B4375" s="1" t="s">
        <v>53</v>
      </c>
      <c r="C4375" s="1" t="s">
        <v>46</v>
      </c>
      <c r="D4375" s="1">
        <v>13</v>
      </c>
      <c r="E4375" s="1">
        <v>31</v>
      </c>
      <c r="F4375">
        <f t="shared" si="1389"/>
        <v>0</v>
      </c>
      <c r="G4375">
        <f t="shared" si="1390"/>
        <v>1</v>
      </c>
      <c r="H4375" s="4">
        <v>1.4255319148936201</v>
      </c>
      <c r="I4375" s="4">
        <v>2.95</v>
      </c>
      <c r="L4375" s="18">
        <f t="shared" si="1391"/>
        <v>70</v>
      </c>
      <c r="M4375" s="18">
        <f t="shared" si="1392"/>
        <v>30</v>
      </c>
      <c r="N4375" s="18" t="e">
        <f t="shared" si="1393"/>
        <v>#DIV/0!</v>
      </c>
      <c r="O4375" s="18" t="e">
        <f t="shared" si="1394"/>
        <v>#DIV/0!</v>
      </c>
      <c r="P4375" s="4">
        <f t="shared" si="1395"/>
        <v>200612</v>
      </c>
      <c r="Q4375" s="23">
        <f t="shared" si="1396"/>
        <v>0.48323115759105761</v>
      </c>
      <c r="R4375" s="23">
        <f t="shared" si="1397"/>
        <v>-2.862820512820496</v>
      </c>
      <c r="S4375" s="22">
        <f t="shared" si="1398"/>
        <v>-2.3795893552294385</v>
      </c>
      <c r="T4375" s="5">
        <f t="shared" si="1399"/>
        <v>2.0694029850746225</v>
      </c>
      <c r="W4375" s="5">
        <f t="shared" si="1400"/>
        <v>-1</v>
      </c>
      <c r="X4375" s="4">
        <f t="shared" si="1401"/>
        <v>-1</v>
      </c>
      <c r="AE4375" s="4" t="e">
        <f t="shared" si="1402"/>
        <v>#DIV/0!</v>
      </c>
    </row>
    <row r="4376" spans="1:31" x14ac:dyDescent="0.25">
      <c r="A4376" s="9">
        <v>39061</v>
      </c>
      <c r="B4376" s="1" t="s">
        <v>51</v>
      </c>
      <c r="C4376" s="1" t="s">
        <v>52</v>
      </c>
      <c r="D4376" s="1">
        <v>21</v>
      </c>
      <c r="E4376" s="1">
        <v>0</v>
      </c>
      <c r="F4376">
        <f t="shared" si="1389"/>
        <v>1</v>
      </c>
      <c r="G4376">
        <f t="shared" si="1390"/>
        <v>0</v>
      </c>
      <c r="H4376" s="4">
        <v>2.65</v>
      </c>
      <c r="I4376" s="4">
        <v>1.5405405405405399</v>
      </c>
      <c r="L4376" s="18">
        <f t="shared" si="1391"/>
        <v>30</v>
      </c>
      <c r="M4376" s="18">
        <f t="shared" si="1392"/>
        <v>60</v>
      </c>
      <c r="N4376" s="18" t="e">
        <f t="shared" si="1393"/>
        <v>#DIV/0!</v>
      </c>
      <c r="O4376" s="18" t="e">
        <f t="shared" si="1394"/>
        <v>#DIV/0!</v>
      </c>
      <c r="P4376" s="4">
        <f t="shared" si="1395"/>
        <v>200612</v>
      </c>
      <c r="Q4376" s="23">
        <f t="shared" si="1396"/>
        <v>2.65</v>
      </c>
      <c r="R4376" s="23">
        <f t="shared" si="1397"/>
        <v>-2.4560606060606083</v>
      </c>
      <c r="S4376" s="22">
        <f t="shared" si="1398"/>
        <v>0.19393939393939164</v>
      </c>
      <c r="T4376" s="5">
        <f t="shared" si="1399"/>
        <v>0.58133605303416602</v>
      </c>
      <c r="W4376" s="5">
        <f t="shared" si="1400"/>
        <v>1.65</v>
      </c>
      <c r="X4376" s="4">
        <f t="shared" si="1401"/>
        <v>-1</v>
      </c>
      <c r="AE4376" s="4" t="e">
        <f t="shared" si="1402"/>
        <v>#DIV/0!</v>
      </c>
    </row>
    <row r="4377" spans="1:31" x14ac:dyDescent="0.25">
      <c r="A4377" s="9">
        <v>39061</v>
      </c>
      <c r="B4377" s="1" t="s">
        <v>49</v>
      </c>
      <c r="C4377" s="1" t="s">
        <v>43</v>
      </c>
      <c r="D4377" s="1">
        <v>10</v>
      </c>
      <c r="E4377" s="1">
        <v>20</v>
      </c>
      <c r="F4377">
        <f t="shared" si="1389"/>
        <v>0</v>
      </c>
      <c r="G4377">
        <f t="shared" si="1390"/>
        <v>1</v>
      </c>
      <c r="H4377" s="4">
        <v>1.68965517241379</v>
      </c>
      <c r="I4377" s="4">
        <v>2.25</v>
      </c>
      <c r="L4377" s="18">
        <f t="shared" si="1391"/>
        <v>50</v>
      </c>
      <c r="M4377" s="18">
        <f t="shared" si="1392"/>
        <v>40</v>
      </c>
      <c r="N4377" s="18" t="e">
        <f t="shared" si="1393"/>
        <v>#DIV/0!</v>
      </c>
      <c r="O4377" s="18" t="e">
        <f t="shared" si="1394"/>
        <v>#DIV/0!</v>
      </c>
      <c r="P4377" s="4">
        <f t="shared" si="1395"/>
        <v>200612</v>
      </c>
      <c r="Q4377" s="23">
        <f t="shared" si="1396"/>
        <v>0.75095785440612894</v>
      </c>
      <c r="R4377" s="23">
        <f t="shared" si="1397"/>
        <v>-2.2500000000000062</v>
      </c>
      <c r="S4377" s="22">
        <f t="shared" si="1398"/>
        <v>-1.4990421455938772</v>
      </c>
      <c r="T4377" s="5">
        <f t="shared" si="1399"/>
        <v>1.3316326530612268</v>
      </c>
      <c r="W4377" s="5">
        <f t="shared" si="1400"/>
        <v>-1</v>
      </c>
      <c r="X4377" s="4">
        <f t="shared" si="1401"/>
        <v>-1</v>
      </c>
      <c r="AE4377" s="4" t="e">
        <f t="shared" si="1402"/>
        <v>#DIV/0!</v>
      </c>
    </row>
    <row r="4378" spans="1:31" x14ac:dyDescent="0.25">
      <c r="A4378" s="9">
        <v>39061</v>
      </c>
      <c r="B4378" s="1" t="s">
        <v>56</v>
      </c>
      <c r="C4378" s="1" t="s">
        <v>36</v>
      </c>
      <c r="D4378" s="1">
        <v>44</v>
      </c>
      <c r="E4378" s="1">
        <v>17</v>
      </c>
      <c r="F4378">
        <f t="shared" si="1389"/>
        <v>1</v>
      </c>
      <c r="G4378">
        <f t="shared" si="1390"/>
        <v>0</v>
      </c>
      <c r="H4378" s="4">
        <v>1.9523809523809499</v>
      </c>
      <c r="I4378" s="4">
        <v>1.8695652173913</v>
      </c>
      <c r="L4378" s="18">
        <f t="shared" si="1391"/>
        <v>50</v>
      </c>
      <c r="M4378" s="18">
        <f t="shared" si="1392"/>
        <v>50</v>
      </c>
      <c r="N4378" s="18" t="e">
        <f t="shared" si="1393"/>
        <v>#DIV/0!</v>
      </c>
      <c r="O4378" s="18" t="e">
        <f t="shared" si="1394"/>
        <v>#DIV/0!</v>
      </c>
      <c r="P4378" s="4">
        <f t="shared" si="1395"/>
        <v>200612</v>
      </c>
      <c r="Q4378" s="23">
        <f t="shared" si="1396"/>
        <v>1.9523809523809499</v>
      </c>
      <c r="R4378" s="23">
        <f t="shared" si="1397"/>
        <v>-2.2000000000000082</v>
      </c>
      <c r="S4378" s="22">
        <f t="shared" si="1398"/>
        <v>-0.24761904761905829</v>
      </c>
      <c r="T4378" s="5">
        <f t="shared" si="1399"/>
        <v>0.95758218451749633</v>
      </c>
      <c r="W4378" s="5">
        <f t="shared" si="1400"/>
        <v>0.95238095238094989</v>
      </c>
      <c r="X4378" s="4">
        <f t="shared" si="1401"/>
        <v>-1</v>
      </c>
      <c r="AE4378" s="4" t="e">
        <f t="shared" si="1402"/>
        <v>#DIV/0!</v>
      </c>
    </row>
    <row r="4379" spans="1:31" x14ac:dyDescent="0.25">
      <c r="A4379" s="9">
        <v>39061</v>
      </c>
      <c r="B4379" s="1" t="s">
        <v>47</v>
      </c>
      <c r="C4379" s="1" t="s">
        <v>50</v>
      </c>
      <c r="D4379" s="1">
        <v>20</v>
      </c>
      <c r="E4379" s="1">
        <v>26</v>
      </c>
      <c r="F4379">
        <f t="shared" si="1389"/>
        <v>0</v>
      </c>
      <c r="G4379">
        <f t="shared" si="1390"/>
        <v>1</v>
      </c>
      <c r="H4379" s="4">
        <v>1.8</v>
      </c>
      <c r="I4379" s="4">
        <v>2.0499999999999998</v>
      </c>
      <c r="L4379" s="18">
        <f t="shared" si="1391"/>
        <v>50</v>
      </c>
      <c r="M4379" s="18">
        <f t="shared" si="1392"/>
        <v>45</v>
      </c>
      <c r="N4379" s="18" t="e">
        <f t="shared" si="1393"/>
        <v>#DIV/0!</v>
      </c>
      <c r="O4379" s="18" t="e">
        <f t="shared" si="1394"/>
        <v>#DIV/0!</v>
      </c>
      <c r="P4379" s="4">
        <f t="shared" si="1395"/>
        <v>200612</v>
      </c>
      <c r="Q4379" s="23">
        <f t="shared" si="1396"/>
        <v>0.87804878048780499</v>
      </c>
      <c r="R4379" s="23">
        <f t="shared" si="1397"/>
        <v>-2.2023809523809526</v>
      </c>
      <c r="S4379" s="22">
        <f t="shared" si="1398"/>
        <v>-1.3243321718931476</v>
      </c>
      <c r="T4379" s="5">
        <f t="shared" si="1399"/>
        <v>1.1388888888888888</v>
      </c>
      <c r="W4379" s="5">
        <f t="shared" si="1400"/>
        <v>-1</v>
      </c>
      <c r="X4379" s="4">
        <f t="shared" si="1401"/>
        <v>-1</v>
      </c>
      <c r="AE4379" s="4" t="e">
        <f t="shared" si="1402"/>
        <v>#DIV/0!</v>
      </c>
    </row>
    <row r="4380" spans="1:31" x14ac:dyDescent="0.25">
      <c r="A4380" s="9">
        <v>39061</v>
      </c>
      <c r="B4380" s="1" t="s">
        <v>33</v>
      </c>
      <c r="C4380" s="1" t="s">
        <v>60</v>
      </c>
      <c r="D4380" s="1">
        <v>20</v>
      </c>
      <c r="E4380" s="1">
        <v>30</v>
      </c>
      <c r="F4380">
        <f t="shared" si="1389"/>
        <v>0</v>
      </c>
      <c r="G4380">
        <f t="shared" si="1390"/>
        <v>1</v>
      </c>
      <c r="H4380" s="4">
        <v>1.8</v>
      </c>
      <c r="I4380" s="4">
        <v>2.0499999999999998</v>
      </c>
      <c r="L4380" s="18">
        <f t="shared" si="1391"/>
        <v>50</v>
      </c>
      <c r="M4380" s="18">
        <f t="shared" si="1392"/>
        <v>45</v>
      </c>
      <c r="N4380" s="18" t="e">
        <f t="shared" si="1393"/>
        <v>#DIV/0!</v>
      </c>
      <c r="O4380" s="18" t="e">
        <f t="shared" si="1394"/>
        <v>#DIV/0!</v>
      </c>
      <c r="P4380" s="4">
        <f t="shared" si="1395"/>
        <v>200612</v>
      </c>
      <c r="Q4380" s="23">
        <f t="shared" si="1396"/>
        <v>0.87804878048780499</v>
      </c>
      <c r="R4380" s="23">
        <f t="shared" si="1397"/>
        <v>-2.2023809523809526</v>
      </c>
      <c r="S4380" s="22">
        <f t="shared" si="1398"/>
        <v>-1.3243321718931476</v>
      </c>
      <c r="T4380" s="5">
        <f t="shared" si="1399"/>
        <v>1.1388888888888888</v>
      </c>
      <c r="W4380" s="5">
        <f t="shared" si="1400"/>
        <v>-1</v>
      </c>
      <c r="X4380" s="4">
        <f t="shared" si="1401"/>
        <v>-1</v>
      </c>
      <c r="AE4380" s="4" t="e">
        <f t="shared" si="1402"/>
        <v>#DIV/0!</v>
      </c>
    </row>
    <row r="4381" spans="1:31" x14ac:dyDescent="0.25">
      <c r="A4381" s="9">
        <v>39061</v>
      </c>
      <c r="B4381" s="1" t="s">
        <v>37</v>
      </c>
      <c r="C4381" s="1" t="s">
        <v>42</v>
      </c>
      <c r="D4381" s="1">
        <v>17</v>
      </c>
      <c r="E4381" s="1">
        <v>42</v>
      </c>
      <c r="F4381">
        <f t="shared" si="1389"/>
        <v>0</v>
      </c>
      <c r="G4381">
        <f t="shared" si="1390"/>
        <v>1</v>
      </c>
      <c r="H4381" s="4">
        <v>1.29850746268657</v>
      </c>
      <c r="I4381" s="4">
        <v>3.65</v>
      </c>
      <c r="L4381" s="18">
        <f t="shared" si="1391"/>
        <v>70</v>
      </c>
      <c r="M4381" s="18">
        <f t="shared" si="1392"/>
        <v>25</v>
      </c>
      <c r="N4381" s="18" t="e">
        <f t="shared" si="1393"/>
        <v>#DIV/0!</v>
      </c>
      <c r="O4381" s="18" t="e">
        <f t="shared" si="1394"/>
        <v>#DIV/0!</v>
      </c>
      <c r="P4381" s="4">
        <f t="shared" si="1395"/>
        <v>200612</v>
      </c>
      <c r="Q4381" s="23">
        <f t="shared" si="1396"/>
        <v>0.35575546922919726</v>
      </c>
      <c r="R4381" s="23">
        <f t="shared" si="1397"/>
        <v>-3.7273584905660058</v>
      </c>
      <c r="S4381" s="22">
        <f t="shared" si="1398"/>
        <v>-3.3716030213368087</v>
      </c>
      <c r="T4381" s="5">
        <f t="shared" si="1399"/>
        <v>2.8109195402298788</v>
      </c>
      <c r="W4381" s="5">
        <f t="shared" si="1400"/>
        <v>-1</v>
      </c>
      <c r="X4381" s="4">
        <f t="shared" si="1401"/>
        <v>-1</v>
      </c>
      <c r="AE4381" s="4" t="e">
        <f t="shared" si="1402"/>
        <v>#DIV/0!</v>
      </c>
    </row>
    <row r="4382" spans="1:31" x14ac:dyDescent="0.25">
      <c r="A4382" s="9">
        <v>39061</v>
      </c>
      <c r="B4382" s="1" t="s">
        <v>44</v>
      </c>
      <c r="C4382" s="1" t="s">
        <v>54</v>
      </c>
      <c r="D4382" s="1">
        <v>27</v>
      </c>
      <c r="E4382" s="1">
        <v>10</v>
      </c>
      <c r="F4382">
        <f t="shared" si="1389"/>
        <v>1</v>
      </c>
      <c r="G4382">
        <f t="shared" si="1390"/>
        <v>0</v>
      </c>
      <c r="H4382" s="4">
        <v>1.15384615384615</v>
      </c>
      <c r="I4382" s="4">
        <v>5.75</v>
      </c>
      <c r="L4382" s="18">
        <f t="shared" si="1391"/>
        <v>80</v>
      </c>
      <c r="M4382" s="18">
        <f t="shared" si="1392"/>
        <v>15</v>
      </c>
      <c r="N4382" s="18" t="e">
        <f t="shared" si="1393"/>
        <v>#DIV/0!</v>
      </c>
      <c r="O4382" s="18" t="e">
        <f t="shared" si="1394"/>
        <v>#DIV/0!</v>
      </c>
      <c r="P4382" s="4">
        <f t="shared" si="1395"/>
        <v>200612</v>
      </c>
      <c r="Q4382" s="23">
        <f t="shared" si="1396"/>
        <v>1.15384615384615</v>
      </c>
      <c r="R4382" s="23">
        <f t="shared" si="1397"/>
        <v>-6.7105263157896369</v>
      </c>
      <c r="S4382" s="22">
        <f t="shared" si="1398"/>
        <v>-5.5566801619434871</v>
      </c>
      <c r="T4382" s="5">
        <f t="shared" si="1399"/>
        <v>4.9833333333333503</v>
      </c>
      <c r="W4382" s="5">
        <f t="shared" si="1400"/>
        <v>0.15384615384614997</v>
      </c>
      <c r="X4382" s="4">
        <f t="shared" si="1401"/>
        <v>-1</v>
      </c>
      <c r="AE4382" s="4" t="e">
        <f t="shared" si="1402"/>
        <v>#DIV/0!</v>
      </c>
    </row>
    <row r="4383" spans="1:31" x14ac:dyDescent="0.25">
      <c r="A4383" s="9">
        <v>39061</v>
      </c>
      <c r="B4383" s="1" t="s">
        <v>40</v>
      </c>
      <c r="C4383" s="1" t="s">
        <v>34</v>
      </c>
      <c r="D4383" s="1">
        <v>13</v>
      </c>
      <c r="E4383" s="1">
        <v>27</v>
      </c>
      <c r="F4383">
        <f t="shared" si="1389"/>
        <v>0</v>
      </c>
      <c r="G4383">
        <f t="shared" si="1390"/>
        <v>1</v>
      </c>
      <c r="H4383" s="4">
        <v>2.35</v>
      </c>
      <c r="I4383" s="4">
        <v>1.6451612903225801</v>
      </c>
      <c r="L4383" s="18">
        <f t="shared" si="1391"/>
        <v>40</v>
      </c>
      <c r="M4383" s="18">
        <f t="shared" si="1392"/>
        <v>60</v>
      </c>
      <c r="N4383" s="18" t="e">
        <f t="shared" si="1393"/>
        <v>#DIV/0!</v>
      </c>
      <c r="O4383" s="18" t="e">
        <f t="shared" si="1394"/>
        <v>#DIV/0!</v>
      </c>
      <c r="P4383" s="4">
        <f t="shared" si="1395"/>
        <v>200612</v>
      </c>
      <c r="Q4383" s="23">
        <f t="shared" si="1396"/>
        <v>1.4284313725490201</v>
      </c>
      <c r="R4383" s="23">
        <f t="shared" si="1397"/>
        <v>-2.2907407407407421</v>
      </c>
      <c r="S4383" s="22">
        <f t="shared" si="1398"/>
        <v>-0.86230936819172199</v>
      </c>
      <c r="T4383" s="5">
        <f t="shared" si="1399"/>
        <v>0.70006863417982124</v>
      </c>
      <c r="W4383" s="5">
        <f t="shared" si="1400"/>
        <v>-1</v>
      </c>
      <c r="X4383" s="4">
        <f t="shared" si="1401"/>
        <v>-1</v>
      </c>
      <c r="AE4383" s="4" t="e">
        <f t="shared" si="1402"/>
        <v>#DIV/0!</v>
      </c>
    </row>
    <row r="4384" spans="1:31" x14ac:dyDescent="0.25">
      <c r="A4384" s="9">
        <v>39061</v>
      </c>
      <c r="B4384" s="1" t="s">
        <v>63</v>
      </c>
      <c r="C4384" s="1" t="s">
        <v>61</v>
      </c>
      <c r="D4384" s="1">
        <v>27</v>
      </c>
      <c r="E4384" s="1">
        <v>21</v>
      </c>
      <c r="F4384">
        <f t="shared" si="1389"/>
        <v>1</v>
      </c>
      <c r="G4384">
        <f t="shared" si="1390"/>
        <v>0</v>
      </c>
      <c r="H4384" s="4">
        <v>2.4500000000000002</v>
      </c>
      <c r="I4384" s="4">
        <v>1.60606060606061</v>
      </c>
      <c r="L4384" s="18">
        <f t="shared" si="1391"/>
        <v>40</v>
      </c>
      <c r="M4384" s="18">
        <f t="shared" si="1392"/>
        <v>60</v>
      </c>
      <c r="N4384" s="18" t="e">
        <f t="shared" si="1393"/>
        <v>#DIV/0!</v>
      </c>
      <c r="O4384" s="18" t="e">
        <f t="shared" si="1394"/>
        <v>#DIV/0!</v>
      </c>
      <c r="P4384" s="4">
        <f t="shared" si="1395"/>
        <v>200612</v>
      </c>
      <c r="Q4384" s="23">
        <f t="shared" si="1396"/>
        <v>2.4500000000000002</v>
      </c>
      <c r="R4384" s="23">
        <f t="shared" si="1397"/>
        <v>-2.3396551724137824</v>
      </c>
      <c r="S4384" s="22">
        <f t="shared" si="1398"/>
        <v>0.11034482758621778</v>
      </c>
      <c r="T4384" s="5">
        <f t="shared" si="1399"/>
        <v>0.65553494124922851</v>
      </c>
      <c r="W4384" s="5">
        <f t="shared" si="1400"/>
        <v>1.4500000000000002</v>
      </c>
      <c r="X4384" s="4">
        <f t="shared" si="1401"/>
        <v>-1</v>
      </c>
      <c r="AE4384" s="4" t="e">
        <f t="shared" si="1402"/>
        <v>#DIV/0!</v>
      </c>
    </row>
    <row r="4385" spans="1:31" x14ac:dyDescent="0.25">
      <c r="A4385" s="9">
        <v>39058</v>
      </c>
      <c r="B4385" s="1" t="s">
        <v>57</v>
      </c>
      <c r="C4385" s="1" t="s">
        <v>58</v>
      </c>
      <c r="D4385" s="1">
        <v>27</v>
      </c>
      <c r="E4385" s="1">
        <v>7</v>
      </c>
      <c r="F4385">
        <f t="shared" si="1389"/>
        <v>1</v>
      </c>
      <c r="G4385">
        <f t="shared" si="1390"/>
        <v>0</v>
      </c>
      <c r="H4385" s="4">
        <v>1.29411764705882</v>
      </c>
      <c r="I4385" s="4">
        <v>3.8</v>
      </c>
      <c r="L4385" s="18">
        <f t="shared" si="1391"/>
        <v>70</v>
      </c>
      <c r="M4385" s="18">
        <f t="shared" si="1392"/>
        <v>25</v>
      </c>
      <c r="N4385" s="18" t="e">
        <f t="shared" si="1393"/>
        <v>#DIV/0!</v>
      </c>
      <c r="O4385" s="18" t="e">
        <f t="shared" si="1394"/>
        <v>#DIV/0!</v>
      </c>
      <c r="P4385" s="4">
        <f t="shared" si="1395"/>
        <v>200612</v>
      </c>
      <c r="Q4385" s="23">
        <f t="shared" si="1396"/>
        <v>1.29411764705882</v>
      </c>
      <c r="R4385" s="23">
        <f t="shared" si="1397"/>
        <v>-3.7571428571428975</v>
      </c>
      <c r="S4385" s="22">
        <f t="shared" si="1398"/>
        <v>-2.4630252100840773</v>
      </c>
      <c r="T4385" s="5">
        <f t="shared" si="1399"/>
        <v>2.9363636363636441</v>
      </c>
      <c r="W4385" s="5">
        <f t="shared" si="1400"/>
        <v>0.29411764705882004</v>
      </c>
      <c r="X4385" s="4">
        <f t="shared" si="1401"/>
        <v>-1</v>
      </c>
      <c r="AE4385" s="4" t="e">
        <f t="shared" si="1402"/>
        <v>#DIV/0!</v>
      </c>
    </row>
    <row r="4386" spans="1:31" x14ac:dyDescent="0.25">
      <c r="A4386" s="9">
        <v>39055</v>
      </c>
      <c r="B4386" s="1" t="s">
        <v>55</v>
      </c>
      <c r="C4386" s="1" t="s">
        <v>40</v>
      </c>
      <c r="D4386" s="1">
        <v>27</v>
      </c>
      <c r="E4386" s="1">
        <v>24</v>
      </c>
      <c r="F4386">
        <f t="shared" si="1389"/>
        <v>1</v>
      </c>
      <c r="G4386">
        <f t="shared" si="1390"/>
        <v>0</v>
      </c>
      <c r="H4386" s="4">
        <v>2.4500000000000002</v>
      </c>
      <c r="I4386" s="4">
        <v>1.60606060606061</v>
      </c>
      <c r="L4386" s="18">
        <f t="shared" si="1391"/>
        <v>40</v>
      </c>
      <c r="M4386" s="18">
        <f t="shared" si="1392"/>
        <v>60</v>
      </c>
      <c r="N4386" s="18" t="e">
        <f t="shared" si="1393"/>
        <v>#DIV/0!</v>
      </c>
      <c r="O4386" s="18" t="e">
        <f t="shared" si="1394"/>
        <v>#DIV/0!</v>
      </c>
      <c r="P4386" s="4">
        <f t="shared" si="1395"/>
        <v>200612</v>
      </c>
      <c r="Q4386" s="23">
        <f t="shared" si="1396"/>
        <v>2.4500000000000002</v>
      </c>
      <c r="R4386" s="23">
        <f t="shared" si="1397"/>
        <v>-2.3396551724137824</v>
      </c>
      <c r="S4386" s="22">
        <f t="shared" si="1398"/>
        <v>0.11034482758621778</v>
      </c>
      <c r="T4386" s="5">
        <f t="shared" si="1399"/>
        <v>0.65553494124922851</v>
      </c>
      <c r="W4386" s="5">
        <f t="shared" si="1400"/>
        <v>1.4500000000000002</v>
      </c>
      <c r="X4386" s="4">
        <f t="shared" si="1401"/>
        <v>-1</v>
      </c>
      <c r="AE4386" s="4" t="e">
        <f t="shared" si="1402"/>
        <v>#DIV/0!</v>
      </c>
    </row>
    <row r="4387" spans="1:31" x14ac:dyDescent="0.25">
      <c r="A4387" s="9">
        <v>39054</v>
      </c>
      <c r="B4387" s="1" t="s">
        <v>48</v>
      </c>
      <c r="C4387" s="1" t="s">
        <v>41</v>
      </c>
      <c r="D4387" s="1">
        <v>14</v>
      </c>
      <c r="E4387" s="1">
        <v>24</v>
      </c>
      <c r="F4387">
        <f t="shared" si="1389"/>
        <v>0</v>
      </c>
      <c r="G4387">
        <f t="shared" si="1390"/>
        <v>1</v>
      </c>
      <c r="H4387" s="4">
        <v>2.0499999999999998</v>
      </c>
      <c r="I4387" s="4">
        <v>1.8</v>
      </c>
      <c r="L4387" s="18">
        <f t="shared" si="1391"/>
        <v>40</v>
      </c>
      <c r="M4387" s="18">
        <f t="shared" si="1392"/>
        <v>55</v>
      </c>
      <c r="N4387" s="18" t="e">
        <f t="shared" si="1393"/>
        <v>#DIV/0!</v>
      </c>
      <c r="O4387" s="18" t="e">
        <f t="shared" si="1394"/>
        <v>#DIV/0!</v>
      </c>
      <c r="P4387" s="4">
        <f t="shared" si="1395"/>
        <v>200612</v>
      </c>
      <c r="Q4387" s="23">
        <f t="shared" si="1396"/>
        <v>1.1388888888888888</v>
      </c>
      <c r="R4387" s="23">
        <f t="shared" si="1397"/>
        <v>-2.2023809523809526</v>
      </c>
      <c r="S4387" s="22">
        <f t="shared" si="1398"/>
        <v>-1.0634920634920637</v>
      </c>
      <c r="T4387" s="5">
        <f t="shared" si="1399"/>
        <v>0.87804878048780499</v>
      </c>
      <c r="W4387" s="5">
        <f t="shared" si="1400"/>
        <v>-1</v>
      </c>
      <c r="X4387" s="4">
        <f t="shared" si="1401"/>
        <v>-1</v>
      </c>
      <c r="AE4387" s="4" t="e">
        <f t="shared" si="1402"/>
        <v>#DIV/0!</v>
      </c>
    </row>
    <row r="4388" spans="1:31" x14ac:dyDescent="0.25">
      <c r="A4388" s="9">
        <v>39054</v>
      </c>
      <c r="B4388" s="1" t="s">
        <v>50</v>
      </c>
      <c r="C4388" s="1" t="s">
        <v>36</v>
      </c>
      <c r="D4388" s="1">
        <v>20</v>
      </c>
      <c r="E4388" s="1">
        <v>17</v>
      </c>
      <c r="F4388">
        <f t="shared" si="1389"/>
        <v>1</v>
      </c>
      <c r="G4388">
        <f t="shared" si="1390"/>
        <v>0</v>
      </c>
      <c r="H4388" s="4">
        <v>3.8</v>
      </c>
      <c r="I4388" s="4">
        <v>1.2777777777777799</v>
      </c>
      <c r="L4388" s="18">
        <f t="shared" si="1391"/>
        <v>20</v>
      </c>
      <c r="M4388" s="18">
        <f t="shared" si="1392"/>
        <v>75</v>
      </c>
      <c r="N4388" s="18" t="e">
        <f t="shared" si="1393"/>
        <v>#DIV/0!</v>
      </c>
      <c r="O4388" s="18" t="e">
        <f t="shared" si="1394"/>
        <v>#DIV/0!</v>
      </c>
      <c r="P4388" s="4">
        <f t="shared" si="1395"/>
        <v>200612</v>
      </c>
      <c r="Q4388" s="23">
        <f t="shared" si="1396"/>
        <v>3.8</v>
      </c>
      <c r="R4388" s="23">
        <f t="shared" si="1397"/>
        <v>-3.9571428571428298</v>
      </c>
      <c r="S4388" s="22">
        <f t="shared" si="1398"/>
        <v>-0.15714285714282994</v>
      </c>
      <c r="T4388" s="5">
        <f t="shared" si="1399"/>
        <v>0.33625730994152103</v>
      </c>
      <c r="W4388" s="5">
        <f t="shared" si="1400"/>
        <v>2.8</v>
      </c>
      <c r="X4388" s="4">
        <f t="shared" si="1401"/>
        <v>-1</v>
      </c>
      <c r="AE4388" s="4" t="e">
        <f t="shared" si="1402"/>
        <v>#DIV/0!</v>
      </c>
    </row>
    <row r="4389" spans="1:31" x14ac:dyDescent="0.25">
      <c r="A4389" s="9">
        <v>39054</v>
      </c>
      <c r="B4389" s="1" t="s">
        <v>59</v>
      </c>
      <c r="C4389" s="1" t="s">
        <v>63</v>
      </c>
      <c r="D4389" s="1">
        <v>20</v>
      </c>
      <c r="E4389" s="1">
        <v>34</v>
      </c>
      <c r="F4389">
        <f t="shared" si="1389"/>
        <v>0</v>
      </c>
      <c r="G4389">
        <f t="shared" si="1390"/>
        <v>1</v>
      </c>
      <c r="H4389" s="4">
        <v>1.37037037037037</v>
      </c>
      <c r="I4389" s="4">
        <v>3.1</v>
      </c>
      <c r="L4389" s="18">
        <f t="shared" si="1391"/>
        <v>70</v>
      </c>
      <c r="M4389" s="18">
        <f t="shared" si="1392"/>
        <v>30</v>
      </c>
      <c r="N4389" s="18" t="e">
        <f t="shared" si="1393"/>
        <v>#DIV/0!</v>
      </c>
      <c r="O4389" s="18" t="e">
        <f t="shared" si="1394"/>
        <v>#DIV/0!</v>
      </c>
      <c r="P4389" s="4">
        <f t="shared" si="1395"/>
        <v>200612</v>
      </c>
      <c r="Q4389" s="23">
        <f t="shared" si="1396"/>
        <v>0.44205495818399032</v>
      </c>
      <c r="R4389" s="23">
        <f t="shared" si="1397"/>
        <v>-3.1761904761904787</v>
      </c>
      <c r="S4389" s="22">
        <f t="shared" si="1398"/>
        <v>-2.7341355180064886</v>
      </c>
      <c r="T4389" s="5">
        <f t="shared" si="1399"/>
        <v>2.2621621621621628</v>
      </c>
      <c r="W4389" s="5">
        <f t="shared" si="1400"/>
        <v>-1</v>
      </c>
      <c r="X4389" s="4">
        <f t="shared" si="1401"/>
        <v>-1</v>
      </c>
      <c r="AE4389" s="4" t="e">
        <f t="shared" si="1402"/>
        <v>#DIV/0!</v>
      </c>
    </row>
    <row r="4390" spans="1:31" x14ac:dyDescent="0.25">
      <c r="A4390" s="9">
        <v>39054</v>
      </c>
      <c r="B4390" s="1" t="s">
        <v>57</v>
      </c>
      <c r="C4390" s="1" t="s">
        <v>39</v>
      </c>
      <c r="D4390" s="1">
        <v>20</v>
      </c>
      <c r="E4390" s="1">
        <v>3</v>
      </c>
      <c r="F4390">
        <f t="shared" si="1389"/>
        <v>1</v>
      </c>
      <c r="G4390">
        <f t="shared" si="1390"/>
        <v>0</v>
      </c>
      <c r="H4390" s="4">
        <v>1.28571428571429</v>
      </c>
      <c r="I4390" s="4">
        <v>3.75</v>
      </c>
      <c r="L4390" s="18">
        <f t="shared" si="1391"/>
        <v>70</v>
      </c>
      <c r="M4390" s="18">
        <f t="shared" si="1392"/>
        <v>25</v>
      </c>
      <c r="N4390" s="18" t="e">
        <f t="shared" si="1393"/>
        <v>#DIV/0!</v>
      </c>
      <c r="O4390" s="18" t="e">
        <f t="shared" si="1394"/>
        <v>#DIV/0!</v>
      </c>
      <c r="P4390" s="4">
        <f t="shared" si="1395"/>
        <v>200612</v>
      </c>
      <c r="Q4390" s="23">
        <f t="shared" si="1396"/>
        <v>1.28571428571429</v>
      </c>
      <c r="R4390" s="23">
        <f t="shared" si="1397"/>
        <v>-3.8636363636363109</v>
      </c>
      <c r="S4390" s="22">
        <f t="shared" si="1398"/>
        <v>-2.5779220779220209</v>
      </c>
      <c r="T4390" s="5">
        <f t="shared" si="1399"/>
        <v>2.9166666666666567</v>
      </c>
      <c r="W4390" s="5">
        <f t="shared" si="1400"/>
        <v>0.28571428571429003</v>
      </c>
      <c r="X4390" s="4">
        <f t="shared" si="1401"/>
        <v>-1</v>
      </c>
      <c r="AE4390" s="4" t="e">
        <f t="shared" si="1402"/>
        <v>#DIV/0!</v>
      </c>
    </row>
    <row r="4391" spans="1:31" x14ac:dyDescent="0.25">
      <c r="A4391" s="9">
        <v>39054</v>
      </c>
      <c r="B4391" s="1" t="s">
        <v>54</v>
      </c>
      <c r="C4391" s="1" t="s">
        <v>47</v>
      </c>
      <c r="D4391" s="1">
        <v>14</v>
      </c>
      <c r="E4391" s="1">
        <v>23</v>
      </c>
      <c r="F4391">
        <f t="shared" si="1389"/>
        <v>0</v>
      </c>
      <c r="G4391">
        <f t="shared" si="1390"/>
        <v>1</v>
      </c>
      <c r="H4391" s="4">
        <v>1.5405405405405399</v>
      </c>
      <c r="I4391" s="4">
        <v>2.65</v>
      </c>
      <c r="L4391" s="18">
        <f t="shared" si="1391"/>
        <v>60</v>
      </c>
      <c r="M4391" s="18">
        <f t="shared" si="1392"/>
        <v>35</v>
      </c>
      <c r="N4391" s="18" t="e">
        <f t="shared" si="1393"/>
        <v>#DIV/0!</v>
      </c>
      <c r="O4391" s="18" t="e">
        <f t="shared" si="1394"/>
        <v>#DIV/0!</v>
      </c>
      <c r="P4391" s="4">
        <f t="shared" si="1395"/>
        <v>200612</v>
      </c>
      <c r="Q4391" s="23">
        <f t="shared" si="1396"/>
        <v>0.58133605303416602</v>
      </c>
      <c r="R4391" s="23">
        <f t="shared" si="1397"/>
        <v>-2.4560606060606083</v>
      </c>
      <c r="S4391" s="22">
        <f t="shared" si="1398"/>
        <v>-1.8747245530264423</v>
      </c>
      <c r="T4391" s="5">
        <f t="shared" si="1399"/>
        <v>1.7201754385964918</v>
      </c>
      <c r="W4391" s="5">
        <f t="shared" si="1400"/>
        <v>-1</v>
      </c>
      <c r="X4391" s="4">
        <f t="shared" si="1401"/>
        <v>-1</v>
      </c>
      <c r="AE4391" s="4" t="e">
        <f t="shared" si="1402"/>
        <v>#DIV/0!</v>
      </c>
    </row>
    <row r="4392" spans="1:31" x14ac:dyDescent="0.25">
      <c r="A4392" s="9">
        <v>39054</v>
      </c>
      <c r="B4392" s="1" t="s">
        <v>34</v>
      </c>
      <c r="C4392" s="1" t="s">
        <v>37</v>
      </c>
      <c r="D4392" s="1">
        <v>20</v>
      </c>
      <c r="E4392" s="1">
        <v>23</v>
      </c>
      <c r="F4392">
        <f t="shared" si="1389"/>
        <v>0</v>
      </c>
      <c r="G4392">
        <f t="shared" si="1390"/>
        <v>1</v>
      </c>
      <c r="H4392" s="4">
        <v>2.5499999999999998</v>
      </c>
      <c r="I4392" s="4">
        <v>1.5714285714285698</v>
      </c>
      <c r="L4392" s="18">
        <f t="shared" si="1391"/>
        <v>30</v>
      </c>
      <c r="M4392" s="18">
        <f t="shared" si="1392"/>
        <v>60</v>
      </c>
      <c r="N4392" s="18" t="e">
        <f t="shared" si="1393"/>
        <v>#DIV/0!</v>
      </c>
      <c r="O4392" s="18" t="e">
        <f t="shared" si="1394"/>
        <v>#DIV/0!</v>
      </c>
      <c r="P4392" s="4">
        <f t="shared" si="1395"/>
        <v>200612</v>
      </c>
      <c r="Q4392" s="23">
        <f t="shared" si="1396"/>
        <v>1.6227272727272744</v>
      </c>
      <c r="R4392" s="23">
        <f t="shared" si="1397"/>
        <v>-2.3951612903225854</v>
      </c>
      <c r="S4392" s="22">
        <f t="shared" si="1398"/>
        <v>-0.77243401759531105</v>
      </c>
      <c r="T4392" s="5">
        <f t="shared" si="1399"/>
        <v>0.61624649859943925</v>
      </c>
      <c r="W4392" s="5">
        <f t="shared" si="1400"/>
        <v>-1</v>
      </c>
      <c r="X4392" s="4">
        <f t="shared" si="1401"/>
        <v>-1</v>
      </c>
      <c r="AE4392" s="4" t="e">
        <f t="shared" si="1402"/>
        <v>#DIV/0!</v>
      </c>
    </row>
    <row r="4393" spans="1:31" x14ac:dyDescent="0.25">
      <c r="A4393" s="9">
        <v>39054</v>
      </c>
      <c r="B4393" s="1" t="s">
        <v>42</v>
      </c>
      <c r="C4393" s="1" t="s">
        <v>38</v>
      </c>
      <c r="D4393" s="1">
        <v>34</v>
      </c>
      <c r="E4393" s="1">
        <v>10</v>
      </c>
      <c r="F4393">
        <f t="shared" si="1389"/>
        <v>1</v>
      </c>
      <c r="G4393">
        <f t="shared" si="1390"/>
        <v>0</v>
      </c>
      <c r="H4393" s="4">
        <v>1.3030303030303001</v>
      </c>
      <c r="I4393" s="4">
        <v>3.6</v>
      </c>
      <c r="L4393" s="18">
        <f t="shared" si="1391"/>
        <v>70</v>
      </c>
      <c r="M4393" s="18">
        <f t="shared" si="1392"/>
        <v>25</v>
      </c>
      <c r="N4393" s="18" t="e">
        <f t="shared" si="1393"/>
        <v>#DIV/0!</v>
      </c>
      <c r="O4393" s="18" t="e">
        <f t="shared" si="1394"/>
        <v>#DIV/0!</v>
      </c>
      <c r="P4393" s="4">
        <f t="shared" si="1395"/>
        <v>200612</v>
      </c>
      <c r="Q4393" s="23">
        <f t="shared" si="1396"/>
        <v>1.3030303030303001</v>
      </c>
      <c r="R4393" s="23">
        <f t="shared" si="1397"/>
        <v>-3.6846153846154164</v>
      </c>
      <c r="S4393" s="22">
        <f t="shared" si="1398"/>
        <v>-2.3815850815851163</v>
      </c>
      <c r="T4393" s="5">
        <f t="shared" si="1399"/>
        <v>2.7627906976744248</v>
      </c>
      <c r="W4393" s="5">
        <f t="shared" si="1400"/>
        <v>0.3030303030303001</v>
      </c>
      <c r="X4393" s="4">
        <f t="shared" si="1401"/>
        <v>-1</v>
      </c>
      <c r="AE4393" s="4" t="e">
        <f t="shared" si="1402"/>
        <v>#DIV/0!</v>
      </c>
    </row>
    <row r="4394" spans="1:31" x14ac:dyDescent="0.25">
      <c r="A4394" s="9">
        <v>39054</v>
      </c>
      <c r="B4394" s="1" t="s">
        <v>52</v>
      </c>
      <c r="C4394" s="1" t="s">
        <v>33</v>
      </c>
      <c r="D4394" s="1">
        <v>28</v>
      </c>
      <c r="E4394" s="1">
        <v>21</v>
      </c>
      <c r="F4394">
        <f t="shared" si="1389"/>
        <v>1</v>
      </c>
      <c r="G4394">
        <f t="shared" si="1390"/>
        <v>0</v>
      </c>
      <c r="H4394" s="4">
        <v>1.0952380952381</v>
      </c>
      <c r="I4394" s="4">
        <v>8</v>
      </c>
      <c r="L4394" s="18">
        <f t="shared" si="1391"/>
        <v>90</v>
      </c>
      <c r="M4394" s="18">
        <f t="shared" si="1392"/>
        <v>10</v>
      </c>
      <c r="N4394" s="18" t="e">
        <f t="shared" si="1393"/>
        <v>#DIV/0!</v>
      </c>
      <c r="O4394" s="18" t="e">
        <f t="shared" si="1394"/>
        <v>#DIV/0!</v>
      </c>
      <c r="P4394" s="4">
        <f t="shared" si="1395"/>
        <v>200612</v>
      </c>
      <c r="Q4394" s="23">
        <f t="shared" si="1396"/>
        <v>1.0952380952381</v>
      </c>
      <c r="R4394" s="23">
        <f t="shared" si="1397"/>
        <v>-10.642857142856617</v>
      </c>
      <c r="S4394" s="22">
        <f t="shared" si="1398"/>
        <v>-9.5476190476185163</v>
      </c>
      <c r="T4394" s="5">
        <f t="shared" si="1399"/>
        <v>7.304347826086925</v>
      </c>
      <c r="W4394" s="5">
        <f t="shared" si="1400"/>
        <v>9.5238095238100007E-2</v>
      </c>
      <c r="X4394" s="4">
        <f t="shared" si="1401"/>
        <v>-1</v>
      </c>
      <c r="AE4394" s="4" t="e">
        <f t="shared" si="1402"/>
        <v>#DIV/0!</v>
      </c>
    </row>
    <row r="4395" spans="1:31" x14ac:dyDescent="0.25">
      <c r="A4395" s="9">
        <v>39054</v>
      </c>
      <c r="B4395" s="1" t="s">
        <v>51</v>
      </c>
      <c r="C4395" s="1" t="s">
        <v>56</v>
      </c>
      <c r="D4395" s="1">
        <v>10</v>
      </c>
      <c r="E4395" s="1">
        <v>24</v>
      </c>
      <c r="F4395">
        <f t="shared" si="1389"/>
        <v>0</v>
      </c>
      <c r="G4395">
        <f t="shared" si="1390"/>
        <v>1</v>
      </c>
      <c r="H4395" s="4">
        <v>1.8</v>
      </c>
      <c r="I4395" s="4">
        <v>2.0499999999999998</v>
      </c>
      <c r="L4395" s="18">
        <f t="shared" si="1391"/>
        <v>50</v>
      </c>
      <c r="M4395" s="18">
        <f t="shared" si="1392"/>
        <v>45</v>
      </c>
      <c r="N4395" s="18" t="e">
        <f t="shared" si="1393"/>
        <v>#DIV/0!</v>
      </c>
      <c r="O4395" s="18" t="e">
        <f t="shared" si="1394"/>
        <v>#DIV/0!</v>
      </c>
      <c r="P4395" s="4">
        <f t="shared" si="1395"/>
        <v>200612</v>
      </c>
      <c r="Q4395" s="23">
        <f t="shared" si="1396"/>
        <v>0.87804878048780499</v>
      </c>
      <c r="R4395" s="23">
        <f t="shared" si="1397"/>
        <v>-2.2023809523809526</v>
      </c>
      <c r="S4395" s="22">
        <f t="shared" si="1398"/>
        <v>-1.3243321718931476</v>
      </c>
      <c r="T4395" s="5">
        <f t="shared" si="1399"/>
        <v>1.1388888888888888</v>
      </c>
      <c r="W4395" s="5">
        <f t="shared" si="1400"/>
        <v>-1</v>
      </c>
      <c r="X4395" s="4">
        <f t="shared" si="1401"/>
        <v>-1</v>
      </c>
      <c r="AE4395" s="4" t="e">
        <f t="shared" si="1402"/>
        <v>#DIV/0!</v>
      </c>
    </row>
    <row r="4396" spans="1:31" x14ac:dyDescent="0.25">
      <c r="A4396" s="9">
        <v>39054</v>
      </c>
      <c r="B4396" s="1" t="s">
        <v>62</v>
      </c>
      <c r="C4396" s="1" t="s">
        <v>53</v>
      </c>
      <c r="D4396" s="1">
        <v>10</v>
      </c>
      <c r="E4396" s="1">
        <v>38</v>
      </c>
      <c r="F4396">
        <f t="shared" si="1389"/>
        <v>0</v>
      </c>
      <c r="G4396">
        <f t="shared" si="1390"/>
        <v>1</v>
      </c>
      <c r="H4396" s="4">
        <v>1.9090909090909101</v>
      </c>
      <c r="I4396" s="4">
        <v>2.1</v>
      </c>
      <c r="L4396" s="18">
        <f t="shared" si="1391"/>
        <v>50</v>
      </c>
      <c r="M4396" s="18">
        <f t="shared" si="1392"/>
        <v>45</v>
      </c>
      <c r="N4396" s="18" t="e">
        <f t="shared" si="1393"/>
        <v>#DIV/0!</v>
      </c>
      <c r="O4396" s="18" t="e">
        <f t="shared" si="1394"/>
        <v>#DIV/0!</v>
      </c>
      <c r="P4396" s="4">
        <f t="shared" si="1395"/>
        <v>200612</v>
      </c>
      <c r="Q4396" s="23">
        <f t="shared" si="1396"/>
        <v>0.9090909090909095</v>
      </c>
      <c r="R4396" s="23">
        <f t="shared" si="1397"/>
        <v>-2.0090909090909079</v>
      </c>
      <c r="S4396" s="22">
        <f t="shared" si="1398"/>
        <v>-1.0999999999999983</v>
      </c>
      <c r="T4396" s="5">
        <f t="shared" si="1399"/>
        <v>1.0999999999999994</v>
      </c>
      <c r="W4396" s="5">
        <f t="shared" si="1400"/>
        <v>-1</v>
      </c>
      <c r="X4396" s="4">
        <f t="shared" si="1401"/>
        <v>-1</v>
      </c>
      <c r="AE4396" s="4" t="e">
        <f t="shared" si="1402"/>
        <v>#DIV/0!</v>
      </c>
    </row>
    <row r="4397" spans="1:31" x14ac:dyDescent="0.25">
      <c r="A4397" s="9">
        <v>39054</v>
      </c>
      <c r="B4397" s="1" t="s">
        <v>35</v>
      </c>
      <c r="C4397" s="1" t="s">
        <v>61</v>
      </c>
      <c r="D4397" s="1">
        <v>20</v>
      </c>
      <c r="E4397" s="1">
        <v>23</v>
      </c>
      <c r="F4397">
        <f t="shared" si="1389"/>
        <v>0</v>
      </c>
      <c r="G4397">
        <f t="shared" si="1390"/>
        <v>1</v>
      </c>
      <c r="H4397" s="4">
        <v>1.4545454545454499</v>
      </c>
      <c r="I4397" s="4">
        <v>2.8</v>
      </c>
      <c r="L4397" s="18">
        <f t="shared" si="1391"/>
        <v>60</v>
      </c>
      <c r="M4397" s="18">
        <f t="shared" si="1392"/>
        <v>35</v>
      </c>
      <c r="N4397" s="18" t="e">
        <f t="shared" si="1393"/>
        <v>#DIV/0!</v>
      </c>
      <c r="O4397" s="18" t="e">
        <f t="shared" si="1394"/>
        <v>#DIV/0!</v>
      </c>
      <c r="P4397" s="4">
        <f t="shared" si="1395"/>
        <v>200612</v>
      </c>
      <c r="Q4397" s="23">
        <f t="shared" si="1396"/>
        <v>0.51948051948051788</v>
      </c>
      <c r="R4397" s="23">
        <f t="shared" si="1397"/>
        <v>-2.7555555555555777</v>
      </c>
      <c r="S4397" s="22">
        <f t="shared" si="1398"/>
        <v>-2.2360750360750599</v>
      </c>
      <c r="T4397" s="5">
        <f t="shared" si="1399"/>
        <v>1.925000000000006</v>
      </c>
      <c r="W4397" s="5">
        <f t="shared" si="1400"/>
        <v>-1</v>
      </c>
      <c r="X4397" s="4">
        <f t="shared" si="1401"/>
        <v>-1</v>
      </c>
      <c r="AE4397" s="4" t="e">
        <f t="shared" si="1402"/>
        <v>#DIV/0!</v>
      </c>
    </row>
    <row r="4398" spans="1:31" x14ac:dyDescent="0.25">
      <c r="A4398" s="9">
        <v>39054</v>
      </c>
      <c r="B4398" s="1" t="s">
        <v>58</v>
      </c>
      <c r="C4398" s="1" t="s">
        <v>49</v>
      </c>
      <c r="D4398" s="1">
        <v>31</v>
      </c>
      <c r="E4398" s="1">
        <v>28</v>
      </c>
      <c r="F4398">
        <f t="shared" si="1389"/>
        <v>1</v>
      </c>
      <c r="G4398">
        <f t="shared" si="1390"/>
        <v>0</v>
      </c>
      <c r="H4398" s="4">
        <v>2.75</v>
      </c>
      <c r="I4398" s="4">
        <v>1.47619047619048</v>
      </c>
      <c r="L4398" s="18">
        <f t="shared" si="1391"/>
        <v>30</v>
      </c>
      <c r="M4398" s="18">
        <f t="shared" si="1392"/>
        <v>65</v>
      </c>
      <c r="N4398" s="18" t="e">
        <f t="shared" si="1393"/>
        <v>#DIV/0!</v>
      </c>
      <c r="O4398" s="18" t="e">
        <f t="shared" si="1394"/>
        <v>#DIV/0!</v>
      </c>
      <c r="P4398" s="4">
        <f t="shared" si="1395"/>
        <v>200612</v>
      </c>
      <c r="Q4398" s="23">
        <f t="shared" si="1396"/>
        <v>2.75</v>
      </c>
      <c r="R4398" s="23">
        <f t="shared" si="1397"/>
        <v>-2.6714285714285539</v>
      </c>
      <c r="S4398" s="22">
        <f t="shared" si="1398"/>
        <v>7.8571428571446056E-2</v>
      </c>
      <c r="T4398" s="5">
        <f t="shared" si="1399"/>
        <v>0.53679653679653816</v>
      </c>
      <c r="W4398" s="5">
        <f t="shared" si="1400"/>
        <v>1.75</v>
      </c>
      <c r="X4398" s="4">
        <f t="shared" si="1401"/>
        <v>-1</v>
      </c>
      <c r="AE4398" s="4" t="e">
        <f t="shared" si="1402"/>
        <v>#DIV/0!</v>
      </c>
    </row>
    <row r="4399" spans="1:31" x14ac:dyDescent="0.25">
      <c r="A4399" s="9">
        <v>39054</v>
      </c>
      <c r="B4399" s="1" t="s">
        <v>45</v>
      </c>
      <c r="C4399" s="1" t="s">
        <v>60</v>
      </c>
      <c r="D4399" s="1">
        <v>23</v>
      </c>
      <c r="E4399" s="1">
        <v>13</v>
      </c>
      <c r="F4399">
        <f t="shared" si="1389"/>
        <v>1</v>
      </c>
      <c r="G4399">
        <f t="shared" si="1390"/>
        <v>0</v>
      </c>
      <c r="H4399" s="4">
        <v>1.2105263157894699</v>
      </c>
      <c r="I4399" s="4">
        <v>4.5</v>
      </c>
      <c r="L4399" s="18">
        <f t="shared" si="1391"/>
        <v>80</v>
      </c>
      <c r="M4399" s="18">
        <f t="shared" si="1392"/>
        <v>20</v>
      </c>
      <c r="N4399" s="18" t="e">
        <f t="shared" si="1393"/>
        <v>#DIV/0!</v>
      </c>
      <c r="O4399" s="18" t="e">
        <f t="shared" si="1394"/>
        <v>#DIV/0!</v>
      </c>
      <c r="P4399" s="4">
        <f t="shared" si="1395"/>
        <v>200612</v>
      </c>
      <c r="Q4399" s="23">
        <f t="shared" si="1396"/>
        <v>1.2105263157894699</v>
      </c>
      <c r="R4399" s="23">
        <f t="shared" si="1397"/>
        <v>-5.0357142857143709</v>
      </c>
      <c r="S4399" s="22">
        <f t="shared" si="1398"/>
        <v>-3.825187969924901</v>
      </c>
      <c r="T4399" s="5">
        <f t="shared" si="1399"/>
        <v>3.7173913043478377</v>
      </c>
      <c r="W4399" s="5">
        <f t="shared" si="1400"/>
        <v>0.2105263157894699</v>
      </c>
      <c r="X4399" s="4">
        <f t="shared" si="1401"/>
        <v>-1</v>
      </c>
      <c r="AE4399" s="4" t="e">
        <f t="shared" si="1402"/>
        <v>#DIV/0!</v>
      </c>
    </row>
    <row r="4400" spans="1:31" x14ac:dyDescent="0.25">
      <c r="A4400" s="9">
        <v>39054</v>
      </c>
      <c r="B4400" s="1" t="s">
        <v>46</v>
      </c>
      <c r="C4400" s="1" t="s">
        <v>64</v>
      </c>
      <c r="D4400" s="1">
        <v>21</v>
      </c>
      <c r="E4400" s="1">
        <v>24</v>
      </c>
      <c r="F4400">
        <f t="shared" si="1389"/>
        <v>0</v>
      </c>
      <c r="G4400">
        <f t="shared" si="1390"/>
        <v>1</v>
      </c>
      <c r="H4400" s="4">
        <v>3.2</v>
      </c>
      <c r="I4400" s="4">
        <v>1.3571428571428599</v>
      </c>
      <c r="L4400" s="18">
        <f t="shared" si="1391"/>
        <v>30</v>
      </c>
      <c r="M4400" s="18">
        <f t="shared" si="1392"/>
        <v>70</v>
      </c>
      <c r="N4400" s="18" t="e">
        <f t="shared" si="1393"/>
        <v>#DIV/0!</v>
      </c>
      <c r="O4400" s="18" t="e">
        <f t="shared" si="1394"/>
        <v>#DIV/0!</v>
      </c>
      <c r="P4400" s="4">
        <f t="shared" si="1395"/>
        <v>200612</v>
      </c>
      <c r="Q4400" s="23">
        <f t="shared" si="1396"/>
        <v>2.3578947368421006</v>
      </c>
      <c r="R4400" s="23">
        <f t="shared" si="1397"/>
        <v>-3.2545454545454331</v>
      </c>
      <c r="S4400" s="22">
        <f t="shared" si="1398"/>
        <v>-0.89665071770333249</v>
      </c>
      <c r="T4400" s="5">
        <f t="shared" si="1399"/>
        <v>0.42410714285714368</v>
      </c>
      <c r="W4400" s="5">
        <f t="shared" si="1400"/>
        <v>-1</v>
      </c>
      <c r="X4400" s="4">
        <f t="shared" si="1401"/>
        <v>-1</v>
      </c>
      <c r="AE4400" s="4" t="e">
        <f t="shared" si="1402"/>
        <v>#DIV/0!</v>
      </c>
    </row>
    <row r="4401" spans="1:31" x14ac:dyDescent="0.25">
      <c r="A4401" s="9">
        <v>39051</v>
      </c>
      <c r="B4401" s="1" t="s">
        <v>44</v>
      </c>
      <c r="C4401" s="1" t="s">
        <v>43</v>
      </c>
      <c r="D4401" s="1">
        <v>13</v>
      </c>
      <c r="E4401" s="1">
        <v>7</v>
      </c>
      <c r="F4401">
        <f t="shared" si="1389"/>
        <v>1</v>
      </c>
      <c r="G4401">
        <f t="shared" si="1390"/>
        <v>0</v>
      </c>
      <c r="H4401" s="4">
        <v>1.60606060606061</v>
      </c>
      <c r="I4401" s="4">
        <v>2.4500000000000002</v>
      </c>
      <c r="L4401" s="18">
        <f t="shared" si="1391"/>
        <v>60</v>
      </c>
      <c r="M4401" s="18">
        <f t="shared" si="1392"/>
        <v>40</v>
      </c>
      <c r="N4401" s="18" t="e">
        <f t="shared" si="1393"/>
        <v>#DIV/0!</v>
      </c>
      <c r="O4401" s="18" t="e">
        <f t="shared" si="1394"/>
        <v>#DIV/0!</v>
      </c>
      <c r="P4401" s="4">
        <f t="shared" si="1395"/>
        <v>200611</v>
      </c>
      <c r="Q4401" s="23">
        <f t="shared" si="1396"/>
        <v>1.60606060606061</v>
      </c>
      <c r="R4401" s="23">
        <f t="shared" si="1397"/>
        <v>-2.3396551724137824</v>
      </c>
      <c r="S4401" s="22">
        <f t="shared" si="1398"/>
        <v>-0.73359456635317244</v>
      </c>
      <c r="T4401" s="5">
        <f t="shared" si="1399"/>
        <v>1.5254716981132039</v>
      </c>
      <c r="W4401" s="5">
        <f t="shared" si="1400"/>
        <v>0.60606060606060996</v>
      </c>
      <c r="X4401" s="4">
        <f t="shared" si="1401"/>
        <v>-1</v>
      </c>
      <c r="AE4401" s="4" t="e">
        <f t="shared" si="1402"/>
        <v>#DIV/0!</v>
      </c>
    </row>
    <row r="4402" spans="1:31" x14ac:dyDescent="0.25">
      <c r="A4402" s="9">
        <v>39048</v>
      </c>
      <c r="B4402" s="1" t="s">
        <v>61</v>
      </c>
      <c r="C4402" s="1" t="s">
        <v>62</v>
      </c>
      <c r="D4402" s="1">
        <v>34</v>
      </c>
      <c r="E4402" s="1">
        <v>24</v>
      </c>
      <c r="F4402">
        <f t="shared" si="1389"/>
        <v>1</v>
      </c>
      <c r="G4402">
        <f t="shared" si="1390"/>
        <v>0</v>
      </c>
      <c r="H4402" s="4">
        <v>1.1739130434782601</v>
      </c>
      <c r="I4402" s="4">
        <v>5.15</v>
      </c>
      <c r="L4402" s="18">
        <f t="shared" si="1391"/>
        <v>80</v>
      </c>
      <c r="M4402" s="18">
        <f t="shared" si="1392"/>
        <v>15</v>
      </c>
      <c r="N4402" s="18" t="e">
        <f t="shared" si="1393"/>
        <v>#DIV/0!</v>
      </c>
      <c r="O4402" s="18" t="e">
        <f t="shared" si="1394"/>
        <v>#DIV/0!</v>
      </c>
      <c r="P4402" s="4">
        <f t="shared" si="1395"/>
        <v>200611</v>
      </c>
      <c r="Q4402" s="23">
        <f t="shared" si="1396"/>
        <v>1.1739130434782601</v>
      </c>
      <c r="R4402" s="23">
        <f t="shared" si="1397"/>
        <v>-5.9909638554217128</v>
      </c>
      <c r="S4402" s="22">
        <f t="shared" si="1398"/>
        <v>-4.817050811943453</v>
      </c>
      <c r="T4402" s="5">
        <f t="shared" si="1399"/>
        <v>4.3870370370370404</v>
      </c>
      <c r="W4402" s="5">
        <f t="shared" si="1400"/>
        <v>0.17391304347826009</v>
      </c>
      <c r="X4402" s="4">
        <f t="shared" si="1401"/>
        <v>-1</v>
      </c>
      <c r="AE4402" s="4" t="e">
        <f t="shared" si="1402"/>
        <v>#DIV/0!</v>
      </c>
    </row>
    <row r="4403" spans="1:31" x14ac:dyDescent="0.25">
      <c r="A4403" s="9">
        <v>39047</v>
      </c>
      <c r="B4403" s="1" t="s">
        <v>48</v>
      </c>
      <c r="C4403" s="1" t="s">
        <v>40</v>
      </c>
      <c r="D4403" s="1">
        <v>17</v>
      </c>
      <c r="E4403" s="1">
        <v>13</v>
      </c>
      <c r="F4403">
        <f t="shared" si="1389"/>
        <v>1</v>
      </c>
      <c r="G4403">
        <f t="shared" si="1390"/>
        <v>0</v>
      </c>
      <c r="H4403" s="4">
        <v>3.15</v>
      </c>
      <c r="I4403" s="4">
        <v>1.3846153846153799</v>
      </c>
      <c r="L4403" s="18">
        <f t="shared" si="1391"/>
        <v>30</v>
      </c>
      <c r="M4403" s="18">
        <f t="shared" si="1392"/>
        <v>70</v>
      </c>
      <c r="N4403" s="18" t="e">
        <f t="shared" si="1393"/>
        <v>#DIV/0!</v>
      </c>
      <c r="O4403" s="18" t="e">
        <f t="shared" si="1394"/>
        <v>#DIV/0!</v>
      </c>
      <c r="P4403" s="4">
        <f t="shared" si="1395"/>
        <v>200611</v>
      </c>
      <c r="Q4403" s="23">
        <f t="shared" si="1396"/>
        <v>3.15</v>
      </c>
      <c r="R4403" s="23">
        <f t="shared" si="1397"/>
        <v>-3.065116279069799</v>
      </c>
      <c r="S4403" s="22">
        <f t="shared" si="1398"/>
        <v>8.4883720930200912E-2</v>
      </c>
      <c r="T4403" s="5">
        <f t="shared" si="1399"/>
        <v>0.43956043956043805</v>
      </c>
      <c r="W4403" s="5">
        <f t="shared" si="1400"/>
        <v>2.15</v>
      </c>
      <c r="X4403" s="4">
        <f t="shared" si="1401"/>
        <v>-1</v>
      </c>
      <c r="AE4403" s="4" t="e">
        <f t="shared" si="1402"/>
        <v>#DIV/0!</v>
      </c>
    </row>
    <row r="4404" spans="1:31" x14ac:dyDescent="0.25">
      <c r="A4404" s="9">
        <v>39047</v>
      </c>
      <c r="B4404" s="1" t="s">
        <v>50</v>
      </c>
      <c r="C4404" s="1" t="s">
        <v>34</v>
      </c>
      <c r="D4404" s="1">
        <v>24</v>
      </c>
      <c r="E4404" s="1">
        <v>21</v>
      </c>
      <c r="F4404">
        <f t="shared" si="1389"/>
        <v>1</v>
      </c>
      <c r="G4404">
        <f t="shared" si="1390"/>
        <v>0</v>
      </c>
      <c r="H4404" s="4">
        <v>2.7</v>
      </c>
      <c r="I4404" s="4">
        <v>1.5263157894736801</v>
      </c>
      <c r="L4404" s="18">
        <f t="shared" si="1391"/>
        <v>30</v>
      </c>
      <c r="M4404" s="18">
        <f t="shared" si="1392"/>
        <v>65</v>
      </c>
      <c r="N4404" s="18" t="e">
        <f t="shared" si="1393"/>
        <v>#DIV/0!</v>
      </c>
      <c r="O4404" s="18" t="e">
        <f t="shared" si="1394"/>
        <v>#DIV/0!</v>
      </c>
      <c r="P4404" s="4">
        <f t="shared" si="1395"/>
        <v>200611</v>
      </c>
      <c r="Q4404" s="23">
        <f t="shared" si="1396"/>
        <v>2.7</v>
      </c>
      <c r="R4404" s="23">
        <f t="shared" si="1397"/>
        <v>-2.4882352941176622</v>
      </c>
      <c r="S4404" s="22">
        <f t="shared" si="1398"/>
        <v>0.21176470588233798</v>
      </c>
      <c r="T4404" s="5">
        <f t="shared" si="1399"/>
        <v>0.56530214424951108</v>
      </c>
      <c r="W4404" s="5">
        <f t="shared" si="1400"/>
        <v>1.7000000000000002</v>
      </c>
      <c r="X4404" s="4">
        <f t="shared" si="1401"/>
        <v>-1</v>
      </c>
      <c r="AE4404" s="4" t="e">
        <f t="shared" si="1402"/>
        <v>#DIV/0!</v>
      </c>
    </row>
    <row r="4405" spans="1:31" x14ac:dyDescent="0.25">
      <c r="A4405" s="9">
        <v>39047</v>
      </c>
      <c r="B4405" s="1" t="s">
        <v>59</v>
      </c>
      <c r="C4405" s="1" t="s">
        <v>38</v>
      </c>
      <c r="D4405" s="1">
        <v>20</v>
      </c>
      <c r="E4405" s="1">
        <v>17</v>
      </c>
      <c r="F4405">
        <f t="shared" si="1389"/>
        <v>1</v>
      </c>
      <c r="G4405">
        <f t="shared" si="1390"/>
        <v>0</v>
      </c>
      <c r="H4405" s="4">
        <v>1.4545454545454499</v>
      </c>
      <c r="I4405" s="4">
        <v>2.8</v>
      </c>
      <c r="L4405" s="18">
        <f t="shared" si="1391"/>
        <v>60</v>
      </c>
      <c r="M4405" s="18">
        <f t="shared" si="1392"/>
        <v>35</v>
      </c>
      <c r="N4405" s="18" t="e">
        <f t="shared" si="1393"/>
        <v>#DIV/0!</v>
      </c>
      <c r="O4405" s="18" t="e">
        <f t="shared" si="1394"/>
        <v>#DIV/0!</v>
      </c>
      <c r="P4405" s="4">
        <f t="shared" si="1395"/>
        <v>200611</v>
      </c>
      <c r="Q4405" s="23">
        <f t="shared" si="1396"/>
        <v>1.4545454545454499</v>
      </c>
      <c r="R4405" s="23">
        <f t="shared" si="1397"/>
        <v>-2.7555555555555777</v>
      </c>
      <c r="S4405" s="22">
        <f t="shared" si="1398"/>
        <v>-1.3010101010101278</v>
      </c>
      <c r="T4405" s="5">
        <f t="shared" si="1399"/>
        <v>1.925000000000006</v>
      </c>
      <c r="W4405" s="5">
        <f t="shared" si="1400"/>
        <v>0.45454545454544992</v>
      </c>
      <c r="X4405" s="4">
        <f t="shared" si="1401"/>
        <v>-1</v>
      </c>
      <c r="AE4405" s="4" t="e">
        <f t="shared" si="1402"/>
        <v>#DIV/0!</v>
      </c>
    </row>
    <row r="4406" spans="1:31" x14ac:dyDescent="0.25">
      <c r="A4406" s="9">
        <v>39047</v>
      </c>
      <c r="B4406" s="1" t="s">
        <v>64</v>
      </c>
      <c r="C4406" s="1" t="s">
        <v>54</v>
      </c>
      <c r="D4406" s="1">
        <v>21</v>
      </c>
      <c r="E4406" s="1">
        <v>14</v>
      </c>
      <c r="F4406">
        <f t="shared" si="1389"/>
        <v>1</v>
      </c>
      <c r="G4406">
        <f t="shared" si="1390"/>
        <v>0</v>
      </c>
      <c r="H4406" s="4">
        <v>1.1025641025641</v>
      </c>
      <c r="I4406" s="4">
        <v>7.75</v>
      </c>
      <c r="L4406" s="18">
        <f t="shared" si="1391"/>
        <v>90</v>
      </c>
      <c r="M4406" s="18">
        <f t="shared" si="1392"/>
        <v>10</v>
      </c>
      <c r="N4406" s="18" t="e">
        <f t="shared" si="1393"/>
        <v>#DIV/0!</v>
      </c>
      <c r="O4406" s="18" t="e">
        <f t="shared" si="1394"/>
        <v>#DIV/0!</v>
      </c>
      <c r="P4406" s="4">
        <f t="shared" si="1395"/>
        <v>200611</v>
      </c>
      <c r="Q4406" s="23">
        <f t="shared" si="1396"/>
        <v>1.1025641025641</v>
      </c>
      <c r="R4406" s="23">
        <f t="shared" si="1397"/>
        <v>-9.8981481481483939</v>
      </c>
      <c r="S4406" s="22">
        <f t="shared" si="1398"/>
        <v>-8.7955840455842935</v>
      </c>
      <c r="T4406" s="5">
        <f t="shared" si="1399"/>
        <v>7.0290697674418769</v>
      </c>
      <c r="W4406" s="5">
        <f t="shared" si="1400"/>
        <v>0.10256410256409998</v>
      </c>
      <c r="X4406" s="4">
        <f t="shared" si="1401"/>
        <v>-1</v>
      </c>
      <c r="AE4406" s="4" t="e">
        <f t="shared" si="1402"/>
        <v>#DIV/0!</v>
      </c>
    </row>
    <row r="4407" spans="1:31" x14ac:dyDescent="0.25">
      <c r="A4407" s="9">
        <v>39047</v>
      </c>
      <c r="B4407" s="1" t="s">
        <v>53</v>
      </c>
      <c r="C4407" s="1" t="s">
        <v>47</v>
      </c>
      <c r="D4407" s="1">
        <v>26</v>
      </c>
      <c r="E4407" s="1">
        <v>11</v>
      </c>
      <c r="F4407">
        <f t="shared" si="1389"/>
        <v>1</v>
      </c>
      <c r="G4407">
        <f t="shared" si="1390"/>
        <v>0</v>
      </c>
      <c r="H4407" s="4">
        <v>1.4545454545454499</v>
      </c>
      <c r="I4407" s="4">
        <v>2.8</v>
      </c>
      <c r="L4407" s="18">
        <f t="shared" si="1391"/>
        <v>60</v>
      </c>
      <c r="M4407" s="18">
        <f t="shared" si="1392"/>
        <v>35</v>
      </c>
      <c r="N4407" s="18" t="e">
        <f t="shared" si="1393"/>
        <v>#DIV/0!</v>
      </c>
      <c r="O4407" s="18" t="e">
        <f t="shared" si="1394"/>
        <v>#DIV/0!</v>
      </c>
      <c r="P4407" s="4">
        <f t="shared" si="1395"/>
        <v>200611</v>
      </c>
      <c r="Q4407" s="23">
        <f t="shared" si="1396"/>
        <v>1.4545454545454499</v>
      </c>
      <c r="R4407" s="23">
        <f t="shared" si="1397"/>
        <v>-2.7555555555555777</v>
      </c>
      <c r="S4407" s="22">
        <f t="shared" si="1398"/>
        <v>-1.3010101010101278</v>
      </c>
      <c r="T4407" s="5">
        <f t="shared" si="1399"/>
        <v>1.925000000000006</v>
      </c>
      <c r="W4407" s="5">
        <f t="shared" si="1400"/>
        <v>0.45454545454544992</v>
      </c>
      <c r="X4407" s="4">
        <f t="shared" si="1401"/>
        <v>-1</v>
      </c>
      <c r="AE4407" s="4" t="e">
        <f t="shared" si="1402"/>
        <v>#DIV/0!</v>
      </c>
    </row>
    <row r="4408" spans="1:31" x14ac:dyDescent="0.25">
      <c r="A4408" s="9">
        <v>39047</v>
      </c>
      <c r="B4408" s="1" t="s">
        <v>52</v>
      </c>
      <c r="C4408" s="1" t="s">
        <v>45</v>
      </c>
      <c r="D4408" s="1">
        <v>17</v>
      </c>
      <c r="E4408" s="1">
        <v>13</v>
      </c>
      <c r="F4408">
        <f t="shared" si="1389"/>
        <v>1</v>
      </c>
      <c r="G4408">
        <f t="shared" si="1390"/>
        <v>0</v>
      </c>
      <c r="H4408" s="4">
        <v>1.44444444444444</v>
      </c>
      <c r="I4408" s="4">
        <v>2.9</v>
      </c>
      <c r="L4408" s="18">
        <f t="shared" si="1391"/>
        <v>60</v>
      </c>
      <c r="M4408" s="18">
        <f t="shared" si="1392"/>
        <v>30</v>
      </c>
      <c r="N4408" s="18" t="e">
        <f t="shared" si="1393"/>
        <v>#DIV/0!</v>
      </c>
      <c r="O4408" s="18" t="e">
        <f t="shared" si="1394"/>
        <v>#DIV/0!</v>
      </c>
      <c r="P4408" s="4">
        <f t="shared" si="1395"/>
        <v>200611</v>
      </c>
      <c r="Q4408" s="23">
        <f t="shared" si="1396"/>
        <v>1.44444444444444</v>
      </c>
      <c r="R4408" s="23">
        <f t="shared" si="1397"/>
        <v>-2.7763157894737067</v>
      </c>
      <c r="S4408" s="22">
        <f t="shared" si="1398"/>
        <v>-1.3318713450292667</v>
      </c>
      <c r="T4408" s="5">
        <f t="shared" si="1399"/>
        <v>2.0076923076923139</v>
      </c>
      <c r="W4408" s="5">
        <f t="shared" si="1400"/>
        <v>0.44444444444443998</v>
      </c>
      <c r="X4408" s="4">
        <f t="shared" si="1401"/>
        <v>-1</v>
      </c>
      <c r="AE4408" s="4" t="e">
        <f t="shared" si="1402"/>
        <v>#DIV/0!</v>
      </c>
    </row>
    <row r="4409" spans="1:31" x14ac:dyDescent="0.25">
      <c r="A4409" s="9">
        <v>39047</v>
      </c>
      <c r="B4409" s="1" t="s">
        <v>60</v>
      </c>
      <c r="C4409" s="1" t="s">
        <v>63</v>
      </c>
      <c r="D4409" s="1">
        <v>31</v>
      </c>
      <c r="E4409" s="1">
        <v>26</v>
      </c>
      <c r="F4409">
        <f t="shared" si="1389"/>
        <v>1</v>
      </c>
      <c r="G4409">
        <f t="shared" si="1390"/>
        <v>0</v>
      </c>
      <c r="H4409" s="4">
        <v>1.32258064516129</v>
      </c>
      <c r="I4409" s="4">
        <v>3.4</v>
      </c>
      <c r="L4409" s="18">
        <f t="shared" si="1391"/>
        <v>70</v>
      </c>
      <c r="M4409" s="18">
        <f t="shared" si="1392"/>
        <v>25</v>
      </c>
      <c r="N4409" s="18" t="e">
        <f t="shared" si="1393"/>
        <v>#DIV/0!</v>
      </c>
      <c r="O4409" s="18" t="e">
        <f t="shared" si="1394"/>
        <v>#DIV/0!</v>
      </c>
      <c r="P4409" s="4">
        <f t="shared" si="1395"/>
        <v>200611</v>
      </c>
      <c r="Q4409" s="23">
        <f t="shared" si="1396"/>
        <v>1.32258064516129</v>
      </c>
      <c r="R4409" s="23">
        <f t="shared" si="1397"/>
        <v>-3.5166666666666693</v>
      </c>
      <c r="S4409" s="22">
        <f t="shared" si="1398"/>
        <v>-2.1940860215053792</v>
      </c>
      <c r="T4409" s="5">
        <f t="shared" si="1399"/>
        <v>2.5707317073170737</v>
      </c>
      <c r="W4409" s="5">
        <f t="shared" si="1400"/>
        <v>0.32258064516129004</v>
      </c>
      <c r="X4409" s="4">
        <f t="shared" si="1401"/>
        <v>-1</v>
      </c>
      <c r="AE4409" s="4" t="e">
        <f t="shared" si="1402"/>
        <v>#DIV/0!</v>
      </c>
    </row>
    <row r="4410" spans="1:31" x14ac:dyDescent="0.25">
      <c r="A4410" s="9">
        <v>39047</v>
      </c>
      <c r="B4410" s="1" t="s">
        <v>36</v>
      </c>
      <c r="C4410" s="1" t="s">
        <v>55</v>
      </c>
      <c r="D4410" s="1">
        <v>45</v>
      </c>
      <c r="E4410" s="1">
        <v>21</v>
      </c>
      <c r="F4410">
        <f t="shared" si="1389"/>
        <v>1</v>
      </c>
      <c r="G4410">
        <f t="shared" si="1390"/>
        <v>0</v>
      </c>
      <c r="H4410" s="4">
        <v>1.19047619047619</v>
      </c>
      <c r="I4410" s="4">
        <v>4.75</v>
      </c>
      <c r="L4410" s="18">
        <f t="shared" si="1391"/>
        <v>80</v>
      </c>
      <c r="M4410" s="18">
        <f t="shared" si="1392"/>
        <v>20</v>
      </c>
      <c r="N4410" s="18" t="e">
        <f t="shared" si="1393"/>
        <v>#DIV/0!</v>
      </c>
      <c r="O4410" s="18" t="e">
        <f t="shared" si="1394"/>
        <v>#DIV/0!</v>
      </c>
      <c r="P4410" s="4">
        <f t="shared" si="1395"/>
        <v>200611</v>
      </c>
      <c r="Q4410" s="23">
        <f t="shared" si="1396"/>
        <v>1.19047619047619</v>
      </c>
      <c r="R4410" s="23">
        <f t="shared" si="1397"/>
        <v>-5.516666666666679</v>
      </c>
      <c r="S4410" s="22">
        <f t="shared" si="1398"/>
        <v>-4.3261904761904892</v>
      </c>
      <c r="T4410" s="5">
        <f t="shared" si="1399"/>
        <v>3.9900000000000015</v>
      </c>
      <c r="W4410" s="5">
        <f t="shared" si="1400"/>
        <v>0.19047619047619002</v>
      </c>
      <c r="X4410" s="4">
        <f t="shared" si="1401"/>
        <v>-1</v>
      </c>
      <c r="AE4410" s="4" t="e">
        <f t="shared" si="1402"/>
        <v>#DIV/0!</v>
      </c>
    </row>
    <row r="4411" spans="1:31" x14ac:dyDescent="0.25">
      <c r="A4411" s="9">
        <v>39047</v>
      </c>
      <c r="B4411" s="1" t="s">
        <v>58</v>
      </c>
      <c r="C4411" s="1" t="s">
        <v>44</v>
      </c>
      <c r="D4411" s="1">
        <v>0</v>
      </c>
      <c r="E4411" s="1">
        <v>30</v>
      </c>
      <c r="F4411">
        <f t="shared" si="1389"/>
        <v>0</v>
      </c>
      <c r="G4411">
        <f t="shared" si="1390"/>
        <v>1</v>
      </c>
      <c r="H4411" s="4">
        <v>2.6</v>
      </c>
      <c r="I4411" s="4">
        <v>1.55555555555556</v>
      </c>
      <c r="L4411" s="18">
        <f t="shared" si="1391"/>
        <v>30</v>
      </c>
      <c r="M4411" s="18">
        <f t="shared" si="1392"/>
        <v>60</v>
      </c>
      <c r="N4411" s="18" t="e">
        <f t="shared" si="1393"/>
        <v>#DIV/0!</v>
      </c>
      <c r="O4411" s="18" t="e">
        <f t="shared" si="1394"/>
        <v>#DIV/0!</v>
      </c>
      <c r="P4411" s="4">
        <f t="shared" si="1395"/>
        <v>200611</v>
      </c>
      <c r="Q4411" s="23">
        <f t="shared" si="1396"/>
        <v>1.6714285714285666</v>
      </c>
      <c r="R4411" s="23">
        <f t="shared" si="1397"/>
        <v>-2.4249999999999856</v>
      </c>
      <c r="S4411" s="22">
        <f t="shared" si="1398"/>
        <v>-0.75357142857141901</v>
      </c>
      <c r="T4411" s="5">
        <f t="shared" si="1399"/>
        <v>0.59829059829059994</v>
      </c>
      <c r="W4411" s="5">
        <f t="shared" si="1400"/>
        <v>-1</v>
      </c>
      <c r="X4411" s="4">
        <f t="shared" si="1401"/>
        <v>-1</v>
      </c>
      <c r="AE4411" s="4" t="e">
        <f t="shared" si="1402"/>
        <v>#DIV/0!</v>
      </c>
    </row>
    <row r="4412" spans="1:31" x14ac:dyDescent="0.25">
      <c r="A4412" s="9">
        <v>39047</v>
      </c>
      <c r="B4412" s="1" t="s">
        <v>46</v>
      </c>
      <c r="C4412" s="1" t="s">
        <v>56</v>
      </c>
      <c r="D4412" s="1">
        <v>27</v>
      </c>
      <c r="E4412" s="1">
        <v>24</v>
      </c>
      <c r="F4412">
        <f t="shared" si="1389"/>
        <v>1</v>
      </c>
      <c r="G4412">
        <f t="shared" si="1390"/>
        <v>0</v>
      </c>
      <c r="H4412" s="4">
        <v>2.4</v>
      </c>
      <c r="I4412" s="4">
        <v>1.625</v>
      </c>
      <c r="L4412" s="18">
        <f t="shared" si="1391"/>
        <v>40</v>
      </c>
      <c r="M4412" s="18">
        <f t="shared" si="1392"/>
        <v>60</v>
      </c>
      <c r="N4412" s="18" t="e">
        <f t="shared" si="1393"/>
        <v>#DIV/0!</v>
      </c>
      <c r="O4412" s="18" t="e">
        <f t="shared" si="1394"/>
        <v>#DIV/0!</v>
      </c>
      <c r="P4412" s="4">
        <f t="shared" si="1395"/>
        <v>200611</v>
      </c>
      <c r="Q4412" s="23">
        <f t="shared" si="1396"/>
        <v>2.4</v>
      </c>
      <c r="R4412" s="23">
        <f t="shared" si="1397"/>
        <v>-2.3142857142857145</v>
      </c>
      <c r="S4412" s="22">
        <f t="shared" si="1398"/>
        <v>8.571428571428541E-2</v>
      </c>
      <c r="T4412" s="5">
        <f t="shared" si="1399"/>
        <v>0.67708333333333337</v>
      </c>
      <c r="W4412" s="5">
        <f t="shared" si="1400"/>
        <v>1.4</v>
      </c>
      <c r="X4412" s="4">
        <f t="shared" si="1401"/>
        <v>-1</v>
      </c>
      <c r="AE4412" s="4" t="e">
        <f t="shared" si="1402"/>
        <v>#DIV/0!</v>
      </c>
    </row>
    <row r="4413" spans="1:31" x14ac:dyDescent="0.25">
      <c r="A4413" s="9">
        <v>39047</v>
      </c>
      <c r="B4413" s="1" t="s">
        <v>43</v>
      </c>
      <c r="C4413" s="1" t="s">
        <v>57</v>
      </c>
      <c r="D4413" s="1">
        <v>27</v>
      </c>
      <c r="E4413" s="1">
        <v>0</v>
      </c>
      <c r="F4413">
        <f t="shared" si="1389"/>
        <v>1</v>
      </c>
      <c r="G4413">
        <f t="shared" si="1390"/>
        <v>0</v>
      </c>
      <c r="H4413" s="4">
        <v>1.68965517241379</v>
      </c>
      <c r="I4413" s="4">
        <v>2.25</v>
      </c>
      <c r="L4413" s="18">
        <f t="shared" si="1391"/>
        <v>50</v>
      </c>
      <c r="M4413" s="18">
        <f t="shared" si="1392"/>
        <v>40</v>
      </c>
      <c r="N4413" s="18" t="e">
        <f t="shared" si="1393"/>
        <v>#DIV/0!</v>
      </c>
      <c r="O4413" s="18" t="e">
        <f t="shared" si="1394"/>
        <v>#DIV/0!</v>
      </c>
      <c r="P4413" s="4">
        <f t="shared" si="1395"/>
        <v>200611</v>
      </c>
      <c r="Q4413" s="23">
        <f t="shared" si="1396"/>
        <v>1.68965517241379</v>
      </c>
      <c r="R4413" s="23">
        <f t="shared" si="1397"/>
        <v>-2.2500000000000062</v>
      </c>
      <c r="S4413" s="22">
        <f t="shared" si="1398"/>
        <v>-0.56034482758621618</v>
      </c>
      <c r="T4413" s="5">
        <f t="shared" si="1399"/>
        <v>1.3316326530612268</v>
      </c>
      <c r="W4413" s="5">
        <f t="shared" si="1400"/>
        <v>0.68965517241379004</v>
      </c>
      <c r="X4413" s="4">
        <f t="shared" si="1401"/>
        <v>-1</v>
      </c>
      <c r="AE4413" s="4" t="e">
        <f t="shared" si="1402"/>
        <v>#DIV/0!</v>
      </c>
    </row>
    <row r="4414" spans="1:31" x14ac:dyDescent="0.25">
      <c r="A4414" s="9">
        <v>39047</v>
      </c>
      <c r="B4414" s="1" t="s">
        <v>41</v>
      </c>
      <c r="C4414" s="1" t="s">
        <v>42</v>
      </c>
      <c r="D4414" s="1">
        <v>13</v>
      </c>
      <c r="E4414" s="1">
        <v>31</v>
      </c>
      <c r="F4414">
        <f t="shared" si="1389"/>
        <v>0</v>
      </c>
      <c r="G4414">
        <f t="shared" si="1390"/>
        <v>1</v>
      </c>
      <c r="H4414" s="4">
        <v>1.5714285714285698</v>
      </c>
      <c r="I4414" s="4">
        <v>2.5499999999999998</v>
      </c>
      <c r="L4414" s="18">
        <f t="shared" si="1391"/>
        <v>60</v>
      </c>
      <c r="M4414" s="18">
        <f t="shared" si="1392"/>
        <v>35</v>
      </c>
      <c r="N4414" s="18" t="e">
        <f t="shared" si="1393"/>
        <v>#DIV/0!</v>
      </c>
      <c r="O4414" s="18" t="e">
        <f t="shared" si="1394"/>
        <v>#DIV/0!</v>
      </c>
      <c r="P4414" s="4">
        <f t="shared" si="1395"/>
        <v>200611</v>
      </c>
      <c r="Q4414" s="23">
        <f t="shared" si="1396"/>
        <v>0.61624649859943925</v>
      </c>
      <c r="R4414" s="23">
        <f t="shared" si="1397"/>
        <v>-2.3951612903225854</v>
      </c>
      <c r="S4414" s="22">
        <f t="shared" si="1398"/>
        <v>-1.778914791723146</v>
      </c>
      <c r="T4414" s="5">
        <f t="shared" si="1399"/>
        <v>1.6227272727272744</v>
      </c>
      <c r="W4414" s="5">
        <f t="shared" si="1400"/>
        <v>-1</v>
      </c>
      <c r="X4414" s="4">
        <f t="shared" si="1401"/>
        <v>-1</v>
      </c>
      <c r="AE4414" s="4" t="e">
        <f t="shared" si="1402"/>
        <v>#DIV/0!</v>
      </c>
    </row>
    <row r="4415" spans="1:31" x14ac:dyDescent="0.25">
      <c r="A4415" s="9">
        <v>39044</v>
      </c>
      <c r="B4415" s="1" t="s">
        <v>49</v>
      </c>
      <c r="C4415" s="1" t="s">
        <v>35</v>
      </c>
      <c r="D4415" s="1">
        <v>19</v>
      </c>
      <c r="E4415" s="1">
        <v>10</v>
      </c>
      <c r="F4415">
        <f t="shared" si="1389"/>
        <v>1</v>
      </c>
      <c r="G4415">
        <f t="shared" si="1390"/>
        <v>0</v>
      </c>
      <c r="H4415" s="4">
        <v>1.74074074074074</v>
      </c>
      <c r="I4415" s="4">
        <v>2.15</v>
      </c>
      <c r="L4415" s="18">
        <f t="shared" si="1391"/>
        <v>50</v>
      </c>
      <c r="M4415" s="18">
        <f t="shared" si="1392"/>
        <v>45</v>
      </c>
      <c r="N4415" s="18" t="e">
        <f t="shared" si="1393"/>
        <v>#DIV/0!</v>
      </c>
      <c r="O4415" s="18" t="e">
        <f t="shared" si="1394"/>
        <v>#DIV/0!</v>
      </c>
      <c r="P4415" s="4">
        <f t="shared" si="1395"/>
        <v>200611</v>
      </c>
      <c r="Q4415" s="23">
        <f t="shared" si="1396"/>
        <v>1.74074074074074</v>
      </c>
      <c r="R4415" s="23">
        <f t="shared" si="1397"/>
        <v>-2.2195652173913056</v>
      </c>
      <c r="S4415" s="22">
        <f t="shared" si="1398"/>
        <v>-0.4788244766505656</v>
      </c>
      <c r="T4415" s="5">
        <f t="shared" si="1399"/>
        <v>1.2351063829787239</v>
      </c>
      <c r="W4415" s="5">
        <f t="shared" si="1400"/>
        <v>0.74074074074074003</v>
      </c>
      <c r="X4415" s="4">
        <f t="shared" si="1401"/>
        <v>-1</v>
      </c>
      <c r="AE4415" s="4" t="e">
        <f t="shared" si="1402"/>
        <v>#DIV/0!</v>
      </c>
    </row>
    <row r="4416" spans="1:31" x14ac:dyDescent="0.25">
      <c r="A4416" s="9">
        <v>39044</v>
      </c>
      <c r="B4416" s="1" t="s">
        <v>33</v>
      </c>
      <c r="C4416" s="1" t="s">
        <v>51</v>
      </c>
      <c r="D4416" s="1">
        <v>10</v>
      </c>
      <c r="E4416" s="1">
        <v>27</v>
      </c>
      <c r="F4416">
        <f t="shared" si="1389"/>
        <v>0</v>
      </c>
      <c r="G4416">
        <f t="shared" si="1390"/>
        <v>1</v>
      </c>
      <c r="H4416" s="4">
        <v>2.2999999999999998</v>
      </c>
      <c r="I4416" s="4">
        <v>1.6666666666666701</v>
      </c>
      <c r="L4416" s="18">
        <f t="shared" si="1391"/>
        <v>40</v>
      </c>
      <c r="M4416" s="18">
        <f t="shared" si="1392"/>
        <v>60</v>
      </c>
      <c r="N4416" s="18" t="e">
        <f t="shared" si="1393"/>
        <v>#DIV/0!</v>
      </c>
      <c r="O4416" s="18" t="e">
        <f t="shared" si="1394"/>
        <v>#DIV/0!</v>
      </c>
      <c r="P4416" s="4">
        <f t="shared" si="1395"/>
        <v>200611</v>
      </c>
      <c r="Q4416" s="23">
        <f t="shared" si="1396"/>
        <v>1.379999999999997</v>
      </c>
      <c r="R4416" s="23">
        <f t="shared" si="1397"/>
        <v>-2.2692307692307621</v>
      </c>
      <c r="S4416" s="22">
        <f t="shared" si="1398"/>
        <v>-0.88923076923076505</v>
      </c>
      <c r="T4416" s="5">
        <f t="shared" si="1399"/>
        <v>0.72463768115942184</v>
      </c>
      <c r="W4416" s="5">
        <f t="shared" si="1400"/>
        <v>-1</v>
      </c>
      <c r="X4416" s="4">
        <f t="shared" si="1401"/>
        <v>-1</v>
      </c>
      <c r="AE4416" s="4" t="e">
        <f t="shared" si="1402"/>
        <v>#DIV/0!</v>
      </c>
    </row>
    <row r="4417" spans="1:31" x14ac:dyDescent="0.25">
      <c r="A4417" s="9">
        <v>39044</v>
      </c>
      <c r="B4417" s="1" t="s">
        <v>37</v>
      </c>
      <c r="C4417" s="1" t="s">
        <v>39</v>
      </c>
      <c r="D4417" s="1">
        <v>38</v>
      </c>
      <c r="E4417" s="1">
        <v>10</v>
      </c>
      <c r="F4417">
        <f t="shared" si="1389"/>
        <v>1</v>
      </c>
      <c r="G4417">
        <f t="shared" si="1390"/>
        <v>0</v>
      </c>
      <c r="H4417" s="4">
        <v>1.1428571428571399</v>
      </c>
      <c r="I4417" s="4">
        <v>6</v>
      </c>
      <c r="L4417" s="18">
        <f t="shared" si="1391"/>
        <v>80</v>
      </c>
      <c r="M4417" s="18">
        <f t="shared" si="1392"/>
        <v>15</v>
      </c>
      <c r="N4417" s="18" t="e">
        <f t="shared" si="1393"/>
        <v>#DIV/0!</v>
      </c>
      <c r="O4417" s="18" t="e">
        <f t="shared" si="1394"/>
        <v>#DIV/0!</v>
      </c>
      <c r="P4417" s="4">
        <f t="shared" si="1395"/>
        <v>200611</v>
      </c>
      <c r="Q4417" s="23">
        <f t="shared" si="1396"/>
        <v>1.1428571428571399</v>
      </c>
      <c r="R4417" s="23">
        <f t="shared" si="1397"/>
        <v>-7.200000000000145</v>
      </c>
      <c r="S4417" s="22">
        <f t="shared" si="1398"/>
        <v>-6.0571428571430053</v>
      </c>
      <c r="T4417" s="5">
        <f t="shared" si="1399"/>
        <v>5.2500000000000133</v>
      </c>
      <c r="W4417" s="5">
        <f t="shared" si="1400"/>
        <v>0.14285714285713991</v>
      </c>
      <c r="X4417" s="4">
        <f t="shared" si="1401"/>
        <v>-1</v>
      </c>
      <c r="AE4417" s="4" t="e">
        <f t="shared" si="1402"/>
        <v>#DIV/0!</v>
      </c>
    </row>
    <row r="4418" spans="1:31" x14ac:dyDescent="0.25">
      <c r="A4418" s="9">
        <v>39041</v>
      </c>
      <c r="B4418" s="1" t="s">
        <v>56</v>
      </c>
      <c r="C4418" s="1" t="s">
        <v>34</v>
      </c>
      <c r="D4418" s="1">
        <v>26</v>
      </c>
      <c r="E4418" s="1">
        <v>10</v>
      </c>
      <c r="F4418">
        <f t="shared" si="1389"/>
        <v>1</v>
      </c>
      <c r="G4418">
        <f t="shared" si="1390"/>
        <v>0</v>
      </c>
      <c r="H4418" s="4">
        <v>1.5</v>
      </c>
      <c r="I4418" s="4">
        <v>2.7</v>
      </c>
      <c r="L4418" s="18">
        <f t="shared" si="1391"/>
        <v>60</v>
      </c>
      <c r="M4418" s="18">
        <f t="shared" si="1392"/>
        <v>35</v>
      </c>
      <c r="N4418" s="18" t="e">
        <f t="shared" si="1393"/>
        <v>#DIV/0!</v>
      </c>
      <c r="O4418" s="18" t="e">
        <f t="shared" si="1394"/>
        <v>#DIV/0!</v>
      </c>
      <c r="P4418" s="4">
        <f t="shared" si="1395"/>
        <v>200611</v>
      </c>
      <c r="Q4418" s="23">
        <f t="shared" si="1396"/>
        <v>1.5</v>
      </c>
      <c r="R4418" s="23">
        <f t="shared" si="1397"/>
        <v>-2.5882352941176467</v>
      </c>
      <c r="S4418" s="22">
        <f t="shared" si="1398"/>
        <v>-1.0882352941176467</v>
      </c>
      <c r="T4418" s="5">
        <f t="shared" si="1399"/>
        <v>1.8</v>
      </c>
      <c r="W4418" s="5">
        <f t="shared" si="1400"/>
        <v>0.5</v>
      </c>
      <c r="X4418" s="4">
        <f t="shared" si="1401"/>
        <v>-1</v>
      </c>
      <c r="AE4418" s="4" t="e">
        <f t="shared" si="1402"/>
        <v>#DIV/0!</v>
      </c>
    </row>
    <row r="4419" spans="1:31" x14ac:dyDescent="0.25">
      <c r="A4419" s="9">
        <v>39040</v>
      </c>
      <c r="B4419" s="1" t="s">
        <v>39</v>
      </c>
      <c r="C4419" s="1" t="s">
        <v>48</v>
      </c>
      <c r="D4419" s="1">
        <v>20</v>
      </c>
      <c r="E4419" s="1">
        <v>17</v>
      </c>
      <c r="F4419">
        <f t="shared" ref="F4419:F4482" si="1403">IF(D4419&gt;E4419,1,0)</f>
        <v>1</v>
      </c>
      <c r="G4419">
        <f t="shared" ref="G4419:G4482" si="1404">IF(E4419&gt;D4419,1,0)</f>
        <v>0</v>
      </c>
      <c r="H4419" s="4">
        <v>1.60606060606061</v>
      </c>
      <c r="I4419" s="4">
        <v>2.4500000000000002</v>
      </c>
      <c r="L4419" s="18">
        <f t="shared" ref="L4419:L4482" si="1405">INT(100/H4419/10)*10</f>
        <v>60</v>
      </c>
      <c r="M4419" s="18">
        <f t="shared" ref="M4419:M4482" si="1406">INT(100/I4419/5)*5</f>
        <v>40</v>
      </c>
      <c r="N4419" s="18" t="e">
        <f t="shared" ref="N4419:N4482" si="1407">INT(100/J4419/5)*5</f>
        <v>#DIV/0!</v>
      </c>
      <c r="O4419" s="18" t="e">
        <f t="shared" ref="O4419:O4482" si="1408">INT(100/K4419/5)*5</f>
        <v>#DIV/0!</v>
      </c>
      <c r="P4419" s="4">
        <f t="shared" ref="P4419:P4482" si="1409">YEAR(A4419)*100+MONTH(A4419)</f>
        <v>200611</v>
      </c>
      <c r="Q4419" s="23">
        <f t="shared" ref="Q4419:Q4482" si="1410">IF(F4419=1,H4419,H4419/I4419)</f>
        <v>1.60606060606061</v>
      </c>
      <c r="R4419" s="23">
        <f t="shared" ref="R4419:R4482" si="1411">-1/(H4419-1)-1/(I4419-1)</f>
        <v>-2.3396551724137824</v>
      </c>
      <c r="S4419" s="22">
        <f t="shared" ref="S4419:S4482" si="1412">Q4419+R4419</f>
        <v>-0.73359456635317244</v>
      </c>
      <c r="T4419" s="5">
        <f t="shared" ref="T4419:T4482" si="1413">I4419/H4419</f>
        <v>1.5254716981132039</v>
      </c>
      <c r="W4419" s="5">
        <f t="shared" ref="W4419:W4482" si="1414">H4419*F4419-1</f>
        <v>0.60606060606060996</v>
      </c>
      <c r="X4419" s="4">
        <f t="shared" ref="X4419:X4482" si="1415">J4419*F4419-1</f>
        <v>-1</v>
      </c>
      <c r="AE4419" s="4" t="e">
        <f t="shared" ref="AE4419:AE4482" si="1416">(1/H4419-1/J4419)</f>
        <v>#DIV/0!</v>
      </c>
    </row>
    <row r="4420" spans="1:31" x14ac:dyDescent="0.25">
      <c r="A4420" s="9">
        <v>39040</v>
      </c>
      <c r="B4420" s="1" t="s">
        <v>38</v>
      </c>
      <c r="C4420" s="1" t="s">
        <v>61</v>
      </c>
      <c r="D4420" s="1">
        <v>20</v>
      </c>
      <c r="E4420" s="1">
        <v>14</v>
      </c>
      <c r="F4420">
        <f t="shared" si="1403"/>
        <v>1</v>
      </c>
      <c r="G4420">
        <f t="shared" si="1404"/>
        <v>0</v>
      </c>
      <c r="H4420" s="4">
        <v>2.5</v>
      </c>
      <c r="I4420" s="4">
        <v>1.5882352941176499</v>
      </c>
      <c r="L4420" s="18">
        <f t="shared" si="1405"/>
        <v>40</v>
      </c>
      <c r="M4420" s="18">
        <f t="shared" si="1406"/>
        <v>60</v>
      </c>
      <c r="N4420" s="18" t="e">
        <f t="shared" si="1407"/>
        <v>#DIV/0!</v>
      </c>
      <c r="O4420" s="18" t="e">
        <f t="shared" si="1408"/>
        <v>#DIV/0!</v>
      </c>
      <c r="P4420" s="4">
        <f t="shared" si="1409"/>
        <v>200611</v>
      </c>
      <c r="Q4420" s="23">
        <f t="shared" si="1410"/>
        <v>2.5</v>
      </c>
      <c r="R4420" s="23">
        <f t="shared" si="1411"/>
        <v>-2.3666666666666587</v>
      </c>
      <c r="S4420" s="22">
        <f t="shared" si="1412"/>
        <v>0.1333333333333413</v>
      </c>
      <c r="T4420" s="5">
        <f t="shared" si="1413"/>
        <v>0.6352941176470599</v>
      </c>
      <c r="W4420" s="5">
        <f t="shared" si="1414"/>
        <v>1.5</v>
      </c>
      <c r="X4420" s="4">
        <f t="shared" si="1415"/>
        <v>-1</v>
      </c>
      <c r="AE4420" s="4" t="e">
        <f t="shared" si="1416"/>
        <v>#DIV/0!</v>
      </c>
    </row>
    <row r="4421" spans="1:31" x14ac:dyDescent="0.25">
      <c r="A4421" s="9">
        <v>39040</v>
      </c>
      <c r="B4421" s="1" t="s">
        <v>55</v>
      </c>
      <c r="C4421" s="1" t="s">
        <v>50</v>
      </c>
      <c r="D4421" s="1">
        <v>13</v>
      </c>
      <c r="E4421" s="1">
        <v>31</v>
      </c>
      <c r="F4421">
        <f t="shared" si="1403"/>
        <v>0</v>
      </c>
      <c r="G4421">
        <f t="shared" si="1404"/>
        <v>1</v>
      </c>
      <c r="H4421" s="4">
        <v>1.1142857142857099</v>
      </c>
      <c r="I4421" s="4">
        <v>7.25</v>
      </c>
      <c r="L4421" s="18">
        <f t="shared" si="1405"/>
        <v>80</v>
      </c>
      <c r="M4421" s="18">
        <f t="shared" si="1406"/>
        <v>10</v>
      </c>
      <c r="N4421" s="18" t="e">
        <f t="shared" si="1407"/>
        <v>#DIV/0!</v>
      </c>
      <c r="O4421" s="18" t="e">
        <f t="shared" si="1408"/>
        <v>#DIV/0!</v>
      </c>
      <c r="P4421" s="4">
        <f t="shared" si="1409"/>
        <v>200611</v>
      </c>
      <c r="Q4421" s="23">
        <f t="shared" si="1410"/>
        <v>0.15369458128078756</v>
      </c>
      <c r="R4421" s="23">
        <f t="shared" si="1411"/>
        <v>-8.9100000000003376</v>
      </c>
      <c r="S4421" s="22">
        <f t="shared" si="1412"/>
        <v>-8.7563054187195508</v>
      </c>
      <c r="T4421" s="5">
        <f t="shared" si="1413"/>
        <v>6.5064102564102821</v>
      </c>
      <c r="W4421" s="5">
        <f t="shared" si="1414"/>
        <v>-1</v>
      </c>
      <c r="X4421" s="4">
        <f t="shared" si="1415"/>
        <v>-1</v>
      </c>
      <c r="AE4421" s="4" t="e">
        <f t="shared" si="1416"/>
        <v>#DIV/0!</v>
      </c>
    </row>
    <row r="4422" spans="1:31" x14ac:dyDescent="0.25">
      <c r="A4422" s="9">
        <v>39040</v>
      </c>
      <c r="B4422" s="1" t="s">
        <v>53</v>
      </c>
      <c r="C4422" s="1" t="s">
        <v>45</v>
      </c>
      <c r="D4422" s="1">
        <v>0</v>
      </c>
      <c r="E4422" s="1">
        <v>10</v>
      </c>
      <c r="F4422">
        <f t="shared" si="1403"/>
        <v>0</v>
      </c>
      <c r="G4422">
        <f t="shared" si="1404"/>
        <v>1</v>
      </c>
      <c r="H4422" s="4">
        <v>3.2</v>
      </c>
      <c r="I4422" s="4">
        <v>1.37037037037037</v>
      </c>
      <c r="L4422" s="18">
        <f t="shared" si="1405"/>
        <v>30</v>
      </c>
      <c r="M4422" s="18">
        <f t="shared" si="1406"/>
        <v>70</v>
      </c>
      <c r="N4422" s="18" t="e">
        <f t="shared" si="1407"/>
        <v>#DIV/0!</v>
      </c>
      <c r="O4422" s="18" t="e">
        <f t="shared" si="1408"/>
        <v>#DIV/0!</v>
      </c>
      <c r="P4422" s="4">
        <f t="shared" si="1409"/>
        <v>200611</v>
      </c>
      <c r="Q4422" s="23">
        <f t="shared" si="1410"/>
        <v>2.3351351351351357</v>
      </c>
      <c r="R4422" s="23">
        <f t="shared" si="1411"/>
        <v>-3.154545454545457</v>
      </c>
      <c r="S4422" s="22">
        <f t="shared" si="1412"/>
        <v>-0.81941031941032128</v>
      </c>
      <c r="T4422" s="5">
        <f t="shared" si="1413"/>
        <v>0.42824074074074059</v>
      </c>
      <c r="W4422" s="5">
        <f t="shared" si="1414"/>
        <v>-1</v>
      </c>
      <c r="X4422" s="4">
        <f t="shared" si="1415"/>
        <v>-1</v>
      </c>
      <c r="AE4422" s="4" t="e">
        <f t="shared" si="1416"/>
        <v>#DIV/0!</v>
      </c>
    </row>
    <row r="4423" spans="1:31" x14ac:dyDescent="0.25">
      <c r="A4423" s="9">
        <v>39040</v>
      </c>
      <c r="B4423" s="1" t="s">
        <v>42</v>
      </c>
      <c r="C4423" s="1" t="s">
        <v>44</v>
      </c>
      <c r="D4423" s="1">
        <v>16</v>
      </c>
      <c r="E4423" s="1">
        <v>31</v>
      </c>
      <c r="F4423">
        <f t="shared" si="1403"/>
        <v>0</v>
      </c>
      <c r="G4423">
        <f t="shared" si="1404"/>
        <v>1</v>
      </c>
      <c r="H4423" s="4">
        <v>1.5882352941176499</v>
      </c>
      <c r="I4423" s="4">
        <v>2.5</v>
      </c>
      <c r="L4423" s="18">
        <f t="shared" si="1405"/>
        <v>60</v>
      </c>
      <c r="M4423" s="18">
        <f t="shared" si="1406"/>
        <v>40</v>
      </c>
      <c r="N4423" s="18" t="e">
        <f t="shared" si="1407"/>
        <v>#DIV/0!</v>
      </c>
      <c r="O4423" s="18" t="e">
        <f t="shared" si="1408"/>
        <v>#DIV/0!</v>
      </c>
      <c r="P4423" s="4">
        <f t="shared" si="1409"/>
        <v>200611</v>
      </c>
      <c r="Q4423" s="23">
        <f t="shared" si="1410"/>
        <v>0.6352941176470599</v>
      </c>
      <c r="R4423" s="23">
        <f t="shared" si="1411"/>
        <v>-2.3666666666666587</v>
      </c>
      <c r="S4423" s="22">
        <f t="shared" si="1412"/>
        <v>-1.7313725490195988</v>
      </c>
      <c r="T4423" s="5">
        <f t="shared" si="1413"/>
        <v>1.5740740740740713</v>
      </c>
      <c r="W4423" s="5">
        <f t="shared" si="1414"/>
        <v>-1</v>
      </c>
      <c r="X4423" s="4">
        <f t="shared" si="1415"/>
        <v>-1</v>
      </c>
      <c r="AE4423" s="4" t="e">
        <f t="shared" si="1416"/>
        <v>#DIV/0!</v>
      </c>
    </row>
    <row r="4424" spans="1:31" x14ac:dyDescent="0.25">
      <c r="A4424" s="9">
        <v>39040</v>
      </c>
      <c r="B4424" s="1" t="s">
        <v>51</v>
      </c>
      <c r="C4424" s="1" t="s">
        <v>60</v>
      </c>
      <c r="D4424" s="1">
        <v>24</v>
      </c>
      <c r="E4424" s="1">
        <v>20</v>
      </c>
      <c r="F4424">
        <f t="shared" si="1403"/>
        <v>1</v>
      </c>
      <c r="G4424">
        <f t="shared" si="1404"/>
        <v>0</v>
      </c>
      <c r="H4424" s="4">
        <v>1.55555555555556</v>
      </c>
      <c r="I4424" s="4">
        <v>2.6</v>
      </c>
      <c r="L4424" s="18">
        <f t="shared" si="1405"/>
        <v>60</v>
      </c>
      <c r="M4424" s="18">
        <f t="shared" si="1406"/>
        <v>35</v>
      </c>
      <c r="N4424" s="18" t="e">
        <f t="shared" si="1407"/>
        <v>#DIV/0!</v>
      </c>
      <c r="O4424" s="18" t="e">
        <f t="shared" si="1408"/>
        <v>#DIV/0!</v>
      </c>
      <c r="P4424" s="4">
        <f t="shared" si="1409"/>
        <v>200611</v>
      </c>
      <c r="Q4424" s="23">
        <f t="shared" si="1410"/>
        <v>1.55555555555556</v>
      </c>
      <c r="R4424" s="23">
        <f t="shared" si="1411"/>
        <v>-2.4249999999999856</v>
      </c>
      <c r="S4424" s="22">
        <f t="shared" si="1412"/>
        <v>-0.86944444444442559</v>
      </c>
      <c r="T4424" s="5">
        <f t="shared" si="1413"/>
        <v>1.6714285714285666</v>
      </c>
      <c r="W4424" s="5">
        <f t="shared" si="1414"/>
        <v>0.55555555555556002</v>
      </c>
      <c r="X4424" s="4">
        <f t="shared" si="1415"/>
        <v>-1</v>
      </c>
      <c r="AE4424" s="4" t="e">
        <f t="shared" si="1416"/>
        <v>#DIV/0!</v>
      </c>
    </row>
    <row r="4425" spans="1:31" x14ac:dyDescent="0.25">
      <c r="A4425" s="9">
        <v>39040</v>
      </c>
      <c r="B4425" s="1" t="s">
        <v>49</v>
      </c>
      <c r="C4425" s="1" t="s">
        <v>54</v>
      </c>
      <c r="D4425" s="1">
        <v>17</v>
      </c>
      <c r="E4425" s="1">
        <v>13</v>
      </c>
      <c r="F4425">
        <f t="shared" si="1403"/>
        <v>1</v>
      </c>
      <c r="G4425">
        <f t="shared" si="1404"/>
        <v>0</v>
      </c>
      <c r="H4425" s="4">
        <v>1.25</v>
      </c>
      <c r="I4425" s="4">
        <v>4.3</v>
      </c>
      <c r="L4425" s="18">
        <f t="shared" si="1405"/>
        <v>80</v>
      </c>
      <c r="M4425" s="18">
        <f t="shared" si="1406"/>
        <v>20</v>
      </c>
      <c r="N4425" s="18" t="e">
        <f t="shared" si="1407"/>
        <v>#DIV/0!</v>
      </c>
      <c r="O4425" s="18" t="e">
        <f t="shared" si="1408"/>
        <v>#DIV/0!</v>
      </c>
      <c r="P4425" s="4">
        <f t="shared" si="1409"/>
        <v>200611</v>
      </c>
      <c r="Q4425" s="23">
        <f t="shared" si="1410"/>
        <v>1.25</v>
      </c>
      <c r="R4425" s="23">
        <f t="shared" si="1411"/>
        <v>-4.3030303030303028</v>
      </c>
      <c r="S4425" s="22">
        <f t="shared" si="1412"/>
        <v>-3.0530303030303028</v>
      </c>
      <c r="T4425" s="5">
        <f t="shared" si="1413"/>
        <v>3.44</v>
      </c>
      <c r="W4425" s="5">
        <f t="shared" si="1414"/>
        <v>0.25</v>
      </c>
      <c r="X4425" s="4">
        <f t="shared" si="1415"/>
        <v>-1</v>
      </c>
      <c r="AE4425" s="4" t="e">
        <f t="shared" si="1416"/>
        <v>#DIV/0!</v>
      </c>
    </row>
    <row r="4426" spans="1:31" x14ac:dyDescent="0.25">
      <c r="A4426" s="9">
        <v>39040</v>
      </c>
      <c r="B4426" s="1" t="s">
        <v>47</v>
      </c>
      <c r="C4426" s="1" t="s">
        <v>46</v>
      </c>
      <c r="D4426" s="1">
        <v>21</v>
      </c>
      <c r="E4426" s="1">
        <v>24</v>
      </c>
      <c r="F4426">
        <f t="shared" si="1403"/>
        <v>0</v>
      </c>
      <c r="G4426">
        <f t="shared" si="1404"/>
        <v>1</v>
      </c>
      <c r="H4426" s="4">
        <v>1.6451612903225801</v>
      </c>
      <c r="I4426" s="4">
        <v>2.35</v>
      </c>
      <c r="L4426" s="18">
        <f t="shared" si="1405"/>
        <v>60</v>
      </c>
      <c r="M4426" s="18">
        <f t="shared" si="1406"/>
        <v>40</v>
      </c>
      <c r="N4426" s="18" t="e">
        <f t="shared" si="1407"/>
        <v>#DIV/0!</v>
      </c>
      <c r="O4426" s="18" t="e">
        <f t="shared" si="1408"/>
        <v>#DIV/0!</v>
      </c>
      <c r="P4426" s="4">
        <f t="shared" si="1409"/>
        <v>200611</v>
      </c>
      <c r="Q4426" s="23">
        <f t="shared" si="1410"/>
        <v>0.70006863417982124</v>
      </c>
      <c r="R4426" s="23">
        <f t="shared" si="1411"/>
        <v>-2.2907407407407421</v>
      </c>
      <c r="S4426" s="22">
        <f t="shared" si="1412"/>
        <v>-1.5906721065609208</v>
      </c>
      <c r="T4426" s="5">
        <f t="shared" si="1413"/>
        <v>1.4284313725490201</v>
      </c>
      <c r="W4426" s="5">
        <f t="shared" si="1414"/>
        <v>-1</v>
      </c>
      <c r="X4426" s="4">
        <f t="shared" si="1415"/>
        <v>-1</v>
      </c>
      <c r="AE4426" s="4" t="e">
        <f t="shared" si="1416"/>
        <v>#DIV/0!</v>
      </c>
    </row>
    <row r="4427" spans="1:31" x14ac:dyDescent="0.25">
      <c r="A4427" s="9">
        <v>39040</v>
      </c>
      <c r="B4427" s="1" t="s">
        <v>62</v>
      </c>
      <c r="C4427" s="1" t="s">
        <v>52</v>
      </c>
      <c r="D4427" s="1">
        <v>0</v>
      </c>
      <c r="E4427" s="1">
        <v>35</v>
      </c>
      <c r="F4427">
        <f t="shared" si="1403"/>
        <v>0</v>
      </c>
      <c r="G4427">
        <f t="shared" si="1404"/>
        <v>1</v>
      </c>
      <c r="H4427" s="4">
        <v>3.1</v>
      </c>
      <c r="I4427" s="4">
        <v>1.3846153846153799</v>
      </c>
      <c r="L4427" s="18">
        <f t="shared" si="1405"/>
        <v>30</v>
      </c>
      <c r="M4427" s="18">
        <f t="shared" si="1406"/>
        <v>70</v>
      </c>
      <c r="N4427" s="18" t="e">
        <f t="shared" si="1407"/>
        <v>#DIV/0!</v>
      </c>
      <c r="O4427" s="18" t="e">
        <f t="shared" si="1408"/>
        <v>#DIV/0!</v>
      </c>
      <c r="P4427" s="4">
        <f t="shared" si="1409"/>
        <v>200611</v>
      </c>
      <c r="Q4427" s="23">
        <f t="shared" si="1410"/>
        <v>2.2388888888888965</v>
      </c>
      <c r="R4427" s="23">
        <f t="shared" si="1411"/>
        <v>-3.0761904761905079</v>
      </c>
      <c r="S4427" s="22">
        <f t="shared" si="1412"/>
        <v>-0.83730158730161142</v>
      </c>
      <c r="T4427" s="5">
        <f t="shared" si="1413"/>
        <v>0.44665012406947741</v>
      </c>
      <c r="W4427" s="5">
        <f t="shared" si="1414"/>
        <v>-1</v>
      </c>
      <c r="X4427" s="4">
        <f t="shared" si="1415"/>
        <v>-1</v>
      </c>
      <c r="AE4427" s="4" t="e">
        <f t="shared" si="1416"/>
        <v>#DIV/0!</v>
      </c>
    </row>
    <row r="4428" spans="1:31" x14ac:dyDescent="0.25">
      <c r="A4428" s="9">
        <v>39040</v>
      </c>
      <c r="B4428" s="1" t="s">
        <v>35</v>
      </c>
      <c r="C4428" s="1" t="s">
        <v>64</v>
      </c>
      <c r="D4428" s="1">
        <v>27</v>
      </c>
      <c r="E4428" s="1">
        <v>35</v>
      </c>
      <c r="F4428">
        <f t="shared" si="1403"/>
        <v>0</v>
      </c>
      <c r="G4428">
        <f t="shared" si="1404"/>
        <v>1</v>
      </c>
      <c r="H4428" s="4">
        <v>1.6666666666666701</v>
      </c>
      <c r="I4428" s="4">
        <v>2.2999999999999998</v>
      </c>
      <c r="L4428" s="18">
        <f t="shared" si="1405"/>
        <v>50</v>
      </c>
      <c r="M4428" s="18">
        <f t="shared" si="1406"/>
        <v>40</v>
      </c>
      <c r="N4428" s="18" t="e">
        <f t="shared" si="1407"/>
        <v>#DIV/0!</v>
      </c>
      <c r="O4428" s="18" t="e">
        <f t="shared" si="1408"/>
        <v>#DIV/0!</v>
      </c>
      <c r="P4428" s="4">
        <f t="shared" si="1409"/>
        <v>200611</v>
      </c>
      <c r="Q4428" s="23">
        <f t="shared" si="1410"/>
        <v>0.72463768115942184</v>
      </c>
      <c r="R4428" s="23">
        <f t="shared" si="1411"/>
        <v>-2.2692307692307621</v>
      </c>
      <c r="S4428" s="22">
        <f t="shared" si="1412"/>
        <v>-1.5445930880713403</v>
      </c>
      <c r="T4428" s="5">
        <f t="shared" si="1413"/>
        <v>1.379999999999997</v>
      </c>
      <c r="W4428" s="5">
        <f t="shared" si="1414"/>
        <v>-1</v>
      </c>
      <c r="X4428" s="4">
        <f t="shared" si="1415"/>
        <v>-1</v>
      </c>
      <c r="AE4428" s="4" t="e">
        <f t="shared" si="1416"/>
        <v>#DIV/0!</v>
      </c>
    </row>
    <row r="4429" spans="1:31" x14ac:dyDescent="0.25">
      <c r="A4429" s="9">
        <v>39040</v>
      </c>
      <c r="B4429" s="1" t="s">
        <v>37</v>
      </c>
      <c r="C4429" s="1" t="s">
        <v>36</v>
      </c>
      <c r="D4429" s="1">
        <v>21</v>
      </c>
      <c r="E4429" s="1">
        <v>14</v>
      </c>
      <c r="F4429">
        <f t="shared" si="1403"/>
        <v>1</v>
      </c>
      <c r="G4429">
        <f t="shared" si="1404"/>
        <v>0</v>
      </c>
      <c r="H4429" s="4">
        <v>2</v>
      </c>
      <c r="I4429" s="4">
        <v>1.8333333333333299</v>
      </c>
      <c r="L4429" s="18">
        <f t="shared" si="1405"/>
        <v>50</v>
      </c>
      <c r="M4429" s="18">
        <f t="shared" si="1406"/>
        <v>50</v>
      </c>
      <c r="N4429" s="18" t="e">
        <f t="shared" si="1407"/>
        <v>#DIV/0!</v>
      </c>
      <c r="O4429" s="18" t="e">
        <f t="shared" si="1408"/>
        <v>#DIV/0!</v>
      </c>
      <c r="P4429" s="4">
        <f t="shared" si="1409"/>
        <v>200611</v>
      </c>
      <c r="Q4429" s="23">
        <f t="shared" si="1410"/>
        <v>2</v>
      </c>
      <c r="R4429" s="23">
        <f t="shared" si="1411"/>
        <v>-2.2000000000000046</v>
      </c>
      <c r="S4429" s="22">
        <f t="shared" si="1412"/>
        <v>-0.20000000000000462</v>
      </c>
      <c r="T4429" s="5">
        <f t="shared" si="1413"/>
        <v>0.91666666666666496</v>
      </c>
      <c r="W4429" s="5">
        <f t="shared" si="1414"/>
        <v>1</v>
      </c>
      <c r="X4429" s="4">
        <f t="shared" si="1415"/>
        <v>-1</v>
      </c>
      <c r="AE4429" s="4" t="e">
        <f t="shared" si="1416"/>
        <v>#DIV/0!</v>
      </c>
    </row>
    <row r="4430" spans="1:31" x14ac:dyDescent="0.25">
      <c r="A4430" s="9">
        <v>39040</v>
      </c>
      <c r="B4430" s="1" t="s">
        <v>58</v>
      </c>
      <c r="C4430" s="1" t="s">
        <v>57</v>
      </c>
      <c r="D4430" s="1">
        <v>20</v>
      </c>
      <c r="E4430" s="1">
        <v>24</v>
      </c>
      <c r="F4430">
        <f t="shared" si="1403"/>
        <v>0</v>
      </c>
      <c r="G4430">
        <f t="shared" si="1404"/>
        <v>1</v>
      </c>
      <c r="H4430" s="4">
        <v>2.8</v>
      </c>
      <c r="I4430" s="4">
        <v>1.4545454545454499</v>
      </c>
      <c r="L4430" s="18">
        <f t="shared" si="1405"/>
        <v>30</v>
      </c>
      <c r="M4430" s="18">
        <f t="shared" si="1406"/>
        <v>65</v>
      </c>
      <c r="N4430" s="18" t="e">
        <f t="shared" si="1407"/>
        <v>#DIV/0!</v>
      </c>
      <c r="O4430" s="18" t="e">
        <f t="shared" si="1408"/>
        <v>#DIV/0!</v>
      </c>
      <c r="P4430" s="4">
        <f t="shared" si="1409"/>
        <v>200611</v>
      </c>
      <c r="Q4430" s="23">
        <f t="shared" si="1410"/>
        <v>1.925000000000006</v>
      </c>
      <c r="R4430" s="23">
        <f t="shared" si="1411"/>
        <v>-2.7555555555555777</v>
      </c>
      <c r="S4430" s="22">
        <f t="shared" si="1412"/>
        <v>-0.8305555555555717</v>
      </c>
      <c r="T4430" s="5">
        <f t="shared" si="1413"/>
        <v>0.51948051948051788</v>
      </c>
      <c r="W4430" s="5">
        <f t="shared" si="1414"/>
        <v>-1</v>
      </c>
      <c r="X4430" s="4">
        <f t="shared" si="1415"/>
        <v>-1</v>
      </c>
      <c r="AE4430" s="4" t="e">
        <f t="shared" si="1416"/>
        <v>#DIV/0!</v>
      </c>
    </row>
    <row r="4431" spans="1:31" x14ac:dyDescent="0.25">
      <c r="A4431" s="9">
        <v>39040</v>
      </c>
      <c r="B4431" s="1" t="s">
        <v>40</v>
      </c>
      <c r="C4431" s="1" t="s">
        <v>59</v>
      </c>
      <c r="D4431" s="1">
        <v>15</v>
      </c>
      <c r="E4431" s="1">
        <v>0</v>
      </c>
      <c r="F4431">
        <f t="shared" si="1403"/>
        <v>1</v>
      </c>
      <c r="G4431">
        <f t="shared" si="1404"/>
        <v>0</v>
      </c>
      <c r="H4431" s="4">
        <v>1.3333333333333299</v>
      </c>
      <c r="I4431" s="4">
        <v>3.3</v>
      </c>
      <c r="L4431" s="18">
        <f t="shared" si="1405"/>
        <v>70</v>
      </c>
      <c r="M4431" s="18">
        <f t="shared" si="1406"/>
        <v>30</v>
      </c>
      <c r="N4431" s="18" t="e">
        <f t="shared" si="1407"/>
        <v>#DIV/0!</v>
      </c>
      <c r="O4431" s="18" t="e">
        <f t="shared" si="1408"/>
        <v>#DIV/0!</v>
      </c>
      <c r="P4431" s="4">
        <f t="shared" si="1409"/>
        <v>200611</v>
      </c>
      <c r="Q4431" s="23">
        <f t="shared" si="1410"/>
        <v>1.3333333333333299</v>
      </c>
      <c r="R4431" s="23">
        <f t="shared" si="1411"/>
        <v>-3.434782608695683</v>
      </c>
      <c r="S4431" s="22">
        <f t="shared" si="1412"/>
        <v>-2.101449275362353</v>
      </c>
      <c r="T4431" s="5">
        <f t="shared" si="1413"/>
        <v>2.4750000000000063</v>
      </c>
      <c r="W4431" s="5">
        <f t="shared" si="1414"/>
        <v>0.33333333333332993</v>
      </c>
      <c r="X4431" s="4">
        <f t="shared" si="1415"/>
        <v>-1</v>
      </c>
      <c r="AE4431" s="4" t="e">
        <f t="shared" si="1416"/>
        <v>#DIV/0!</v>
      </c>
    </row>
    <row r="4432" spans="1:31" x14ac:dyDescent="0.25">
      <c r="A4432" s="9">
        <v>39040</v>
      </c>
      <c r="B4432" s="1" t="s">
        <v>43</v>
      </c>
      <c r="C4432" s="1" t="s">
        <v>41</v>
      </c>
      <c r="D4432" s="1">
        <v>24</v>
      </c>
      <c r="E4432" s="1">
        <v>10</v>
      </c>
      <c r="F4432">
        <f t="shared" si="1403"/>
        <v>1</v>
      </c>
      <c r="G4432">
        <f t="shared" si="1404"/>
        <v>0</v>
      </c>
      <c r="H4432" s="4">
        <v>1.5263157894736801</v>
      </c>
      <c r="I4432" s="4">
        <v>2.65</v>
      </c>
      <c r="L4432" s="18">
        <f t="shared" si="1405"/>
        <v>60</v>
      </c>
      <c r="M4432" s="18">
        <f t="shared" si="1406"/>
        <v>35</v>
      </c>
      <c r="N4432" s="18" t="e">
        <f t="shared" si="1407"/>
        <v>#DIV/0!</v>
      </c>
      <c r="O4432" s="18" t="e">
        <f t="shared" si="1408"/>
        <v>#DIV/0!</v>
      </c>
      <c r="P4432" s="4">
        <f t="shared" si="1409"/>
        <v>200611</v>
      </c>
      <c r="Q4432" s="23">
        <f t="shared" si="1410"/>
        <v>1.5263157894736801</v>
      </c>
      <c r="R4432" s="23">
        <f t="shared" si="1411"/>
        <v>-2.506060606060621</v>
      </c>
      <c r="S4432" s="22">
        <f t="shared" si="1412"/>
        <v>-0.9797448165869409</v>
      </c>
      <c r="T4432" s="5">
        <f t="shared" si="1413"/>
        <v>1.7362068965517288</v>
      </c>
      <c r="W4432" s="5">
        <f t="shared" si="1414"/>
        <v>0.52631578947368007</v>
      </c>
      <c r="X4432" s="4">
        <f t="shared" si="1415"/>
        <v>-1</v>
      </c>
      <c r="AE4432" s="4" t="e">
        <f t="shared" si="1416"/>
        <v>#DIV/0!</v>
      </c>
    </row>
    <row r="4433" spans="1:31" x14ac:dyDescent="0.25">
      <c r="A4433" s="9">
        <v>39040</v>
      </c>
      <c r="B4433" s="1" t="s">
        <v>63</v>
      </c>
      <c r="C4433" s="1" t="s">
        <v>33</v>
      </c>
      <c r="D4433" s="1">
        <v>17</v>
      </c>
      <c r="E4433" s="1">
        <v>10</v>
      </c>
      <c r="F4433">
        <f t="shared" si="1403"/>
        <v>1</v>
      </c>
      <c r="G4433">
        <f t="shared" si="1404"/>
        <v>0</v>
      </c>
      <c r="H4433" s="4">
        <v>1.74074074074074</v>
      </c>
      <c r="I4433" s="4">
        <v>2.15</v>
      </c>
      <c r="L4433" s="18">
        <f t="shared" si="1405"/>
        <v>50</v>
      </c>
      <c r="M4433" s="18">
        <f t="shared" si="1406"/>
        <v>45</v>
      </c>
      <c r="N4433" s="18" t="e">
        <f t="shared" si="1407"/>
        <v>#DIV/0!</v>
      </c>
      <c r="O4433" s="18" t="e">
        <f t="shared" si="1408"/>
        <v>#DIV/0!</v>
      </c>
      <c r="P4433" s="4">
        <f t="shared" si="1409"/>
        <v>200611</v>
      </c>
      <c r="Q4433" s="23">
        <f t="shared" si="1410"/>
        <v>1.74074074074074</v>
      </c>
      <c r="R4433" s="23">
        <f t="shared" si="1411"/>
        <v>-2.2195652173913056</v>
      </c>
      <c r="S4433" s="22">
        <f t="shared" si="1412"/>
        <v>-0.4788244766505656</v>
      </c>
      <c r="T4433" s="5">
        <f t="shared" si="1413"/>
        <v>1.2351063829787239</v>
      </c>
      <c r="W4433" s="5">
        <f t="shared" si="1414"/>
        <v>0.74074074074074003</v>
      </c>
      <c r="X4433" s="4">
        <f t="shared" si="1415"/>
        <v>-1</v>
      </c>
      <c r="AE4433" s="4" t="e">
        <f t="shared" si="1416"/>
        <v>#DIV/0!</v>
      </c>
    </row>
    <row r="4434" spans="1:31" x14ac:dyDescent="0.25">
      <c r="A4434" s="9">
        <v>39034</v>
      </c>
      <c r="B4434" s="1" t="s">
        <v>40</v>
      </c>
      <c r="C4434" s="1" t="s">
        <v>39</v>
      </c>
      <c r="D4434" s="1">
        <v>24</v>
      </c>
      <c r="E4434" s="1">
        <v>10</v>
      </c>
      <c r="F4434">
        <f t="shared" si="1403"/>
        <v>1</v>
      </c>
      <c r="G4434">
        <f t="shared" si="1404"/>
        <v>0</v>
      </c>
      <c r="H4434" s="4">
        <v>1.1739130434782601</v>
      </c>
      <c r="I4434" s="4">
        <v>5.25</v>
      </c>
      <c r="L4434" s="18">
        <f t="shared" si="1405"/>
        <v>80</v>
      </c>
      <c r="M4434" s="18">
        <f t="shared" si="1406"/>
        <v>15</v>
      </c>
      <c r="N4434" s="18" t="e">
        <f t="shared" si="1407"/>
        <v>#DIV/0!</v>
      </c>
      <c r="O4434" s="18" t="e">
        <f t="shared" si="1408"/>
        <v>#DIV/0!</v>
      </c>
      <c r="P4434" s="4">
        <f t="shared" si="1409"/>
        <v>200611</v>
      </c>
      <c r="Q4434" s="23">
        <f t="shared" si="1410"/>
        <v>1.1739130434782601</v>
      </c>
      <c r="R4434" s="23">
        <f t="shared" si="1411"/>
        <v>-5.9852941176470846</v>
      </c>
      <c r="S4434" s="22">
        <f t="shared" si="1412"/>
        <v>-4.8113810741688248</v>
      </c>
      <c r="T4434" s="5">
        <f t="shared" si="1413"/>
        <v>4.472222222222225</v>
      </c>
      <c r="W4434" s="5">
        <f t="shared" si="1414"/>
        <v>0.17391304347826009</v>
      </c>
      <c r="X4434" s="4">
        <f t="shared" si="1415"/>
        <v>-1</v>
      </c>
      <c r="AE4434" s="4" t="e">
        <f t="shared" si="1416"/>
        <v>#DIV/0!</v>
      </c>
    </row>
    <row r="4435" spans="1:31" x14ac:dyDescent="0.25">
      <c r="A4435" s="9">
        <v>39033</v>
      </c>
      <c r="B4435" s="1" t="s">
        <v>50</v>
      </c>
      <c r="C4435" s="1" t="s">
        <v>43</v>
      </c>
      <c r="D4435" s="1">
        <v>26</v>
      </c>
      <c r="E4435" s="1">
        <v>27</v>
      </c>
      <c r="F4435">
        <f t="shared" si="1403"/>
        <v>0</v>
      </c>
      <c r="G4435">
        <f t="shared" si="1404"/>
        <v>1</v>
      </c>
      <c r="H4435" s="4">
        <v>3.5</v>
      </c>
      <c r="I4435" s="4">
        <v>1.3125</v>
      </c>
      <c r="L4435" s="18">
        <f t="shared" si="1405"/>
        <v>20</v>
      </c>
      <c r="M4435" s="18">
        <f t="shared" si="1406"/>
        <v>75</v>
      </c>
      <c r="N4435" s="18" t="e">
        <f t="shared" si="1407"/>
        <v>#DIV/0!</v>
      </c>
      <c r="O4435" s="18" t="e">
        <f t="shared" si="1408"/>
        <v>#DIV/0!</v>
      </c>
      <c r="P4435" s="4">
        <f t="shared" si="1409"/>
        <v>200611</v>
      </c>
      <c r="Q4435" s="23">
        <f t="shared" si="1410"/>
        <v>2.6666666666666665</v>
      </c>
      <c r="R4435" s="23">
        <f t="shared" si="1411"/>
        <v>-3.6</v>
      </c>
      <c r="S4435" s="22">
        <f t="shared" si="1412"/>
        <v>-0.93333333333333357</v>
      </c>
      <c r="T4435" s="5">
        <f t="shared" si="1413"/>
        <v>0.375</v>
      </c>
      <c r="W4435" s="5">
        <f t="shared" si="1414"/>
        <v>-1</v>
      </c>
      <c r="X4435" s="4">
        <f t="shared" si="1415"/>
        <v>-1</v>
      </c>
      <c r="AE4435" s="4" t="e">
        <f t="shared" si="1416"/>
        <v>#DIV/0!</v>
      </c>
    </row>
    <row r="4436" spans="1:31" x14ac:dyDescent="0.25">
      <c r="A4436" s="9">
        <v>39033</v>
      </c>
      <c r="B4436" s="1" t="s">
        <v>61</v>
      </c>
      <c r="C4436" s="1" t="s">
        <v>59</v>
      </c>
      <c r="D4436" s="1">
        <v>24</v>
      </c>
      <c r="E4436" s="1">
        <v>22</v>
      </c>
      <c r="F4436">
        <f t="shared" si="1403"/>
        <v>1</v>
      </c>
      <c r="G4436">
        <f t="shared" si="1404"/>
        <v>0</v>
      </c>
      <c r="H4436" s="4">
        <v>1.625</v>
      </c>
      <c r="I4436" s="4">
        <v>2.4</v>
      </c>
      <c r="L4436" s="18">
        <f t="shared" si="1405"/>
        <v>60</v>
      </c>
      <c r="M4436" s="18">
        <f t="shared" si="1406"/>
        <v>40</v>
      </c>
      <c r="N4436" s="18" t="e">
        <f t="shared" si="1407"/>
        <v>#DIV/0!</v>
      </c>
      <c r="O4436" s="18" t="e">
        <f t="shared" si="1408"/>
        <v>#DIV/0!</v>
      </c>
      <c r="P4436" s="4">
        <f t="shared" si="1409"/>
        <v>200611</v>
      </c>
      <c r="Q4436" s="23">
        <f t="shared" si="1410"/>
        <v>1.625</v>
      </c>
      <c r="R4436" s="23">
        <f t="shared" si="1411"/>
        <v>-2.3142857142857145</v>
      </c>
      <c r="S4436" s="22">
        <f t="shared" si="1412"/>
        <v>-0.6892857142857145</v>
      </c>
      <c r="T4436" s="5">
        <f t="shared" si="1413"/>
        <v>1.4769230769230768</v>
      </c>
      <c r="W4436" s="5">
        <f t="shared" si="1414"/>
        <v>0.625</v>
      </c>
      <c r="X4436" s="4">
        <f t="shared" si="1415"/>
        <v>-1</v>
      </c>
      <c r="AE4436" s="4" t="e">
        <f t="shared" si="1416"/>
        <v>#DIV/0!</v>
      </c>
    </row>
    <row r="4437" spans="1:31" x14ac:dyDescent="0.25">
      <c r="A4437" s="9">
        <v>39033</v>
      </c>
      <c r="B4437" s="1" t="s">
        <v>57</v>
      </c>
      <c r="C4437" s="1" t="s">
        <v>42</v>
      </c>
      <c r="D4437" s="1">
        <v>38</v>
      </c>
      <c r="E4437" s="1">
        <v>31</v>
      </c>
      <c r="F4437">
        <f t="shared" si="1403"/>
        <v>1</v>
      </c>
      <c r="G4437">
        <f t="shared" si="1404"/>
        <v>0</v>
      </c>
      <c r="H4437" s="4">
        <v>1.3333333333333299</v>
      </c>
      <c r="I4437" s="4">
        <v>3.5</v>
      </c>
      <c r="L4437" s="18">
        <f t="shared" si="1405"/>
        <v>70</v>
      </c>
      <c r="M4437" s="18">
        <f t="shared" si="1406"/>
        <v>25</v>
      </c>
      <c r="N4437" s="18" t="e">
        <f t="shared" si="1407"/>
        <v>#DIV/0!</v>
      </c>
      <c r="O4437" s="18" t="e">
        <f t="shared" si="1408"/>
        <v>#DIV/0!</v>
      </c>
      <c r="P4437" s="4">
        <f t="shared" si="1409"/>
        <v>200611</v>
      </c>
      <c r="Q4437" s="23">
        <f t="shared" si="1410"/>
        <v>1.3333333333333299</v>
      </c>
      <c r="R4437" s="23">
        <f t="shared" si="1411"/>
        <v>-3.4000000000000306</v>
      </c>
      <c r="S4437" s="22">
        <f t="shared" si="1412"/>
        <v>-2.0666666666667006</v>
      </c>
      <c r="T4437" s="5">
        <f t="shared" si="1413"/>
        <v>2.6250000000000067</v>
      </c>
      <c r="W4437" s="5">
        <f t="shared" si="1414"/>
        <v>0.33333333333332993</v>
      </c>
      <c r="X4437" s="4">
        <f t="shared" si="1415"/>
        <v>-1</v>
      </c>
      <c r="AE4437" s="4" t="e">
        <f t="shared" si="1416"/>
        <v>#DIV/0!</v>
      </c>
    </row>
    <row r="4438" spans="1:31" x14ac:dyDescent="0.25">
      <c r="A4438" s="9">
        <v>39033</v>
      </c>
      <c r="B4438" s="1" t="s">
        <v>55</v>
      </c>
      <c r="C4438" s="1" t="s">
        <v>48</v>
      </c>
      <c r="D4438" s="1">
        <v>27</v>
      </c>
      <c r="E4438" s="1">
        <v>3</v>
      </c>
      <c r="F4438">
        <f t="shared" si="1403"/>
        <v>1</v>
      </c>
      <c r="G4438">
        <f t="shared" si="1404"/>
        <v>0</v>
      </c>
      <c r="H4438" s="4">
        <v>1.26315789473684</v>
      </c>
      <c r="I4438" s="4">
        <v>4</v>
      </c>
      <c r="L4438" s="18">
        <f t="shared" si="1405"/>
        <v>70</v>
      </c>
      <c r="M4438" s="18">
        <f t="shared" si="1406"/>
        <v>25</v>
      </c>
      <c r="N4438" s="18" t="e">
        <f t="shared" si="1407"/>
        <v>#DIV/0!</v>
      </c>
      <c r="O4438" s="18" t="e">
        <f t="shared" si="1408"/>
        <v>#DIV/0!</v>
      </c>
      <c r="P4438" s="4">
        <f t="shared" si="1409"/>
        <v>200611</v>
      </c>
      <c r="Q4438" s="23">
        <f t="shared" si="1410"/>
        <v>1.26315789473684</v>
      </c>
      <c r="R4438" s="23">
        <f t="shared" si="1411"/>
        <v>-4.1333333333333631</v>
      </c>
      <c r="S4438" s="22">
        <f t="shared" si="1412"/>
        <v>-2.8701754385965232</v>
      </c>
      <c r="T4438" s="5">
        <f t="shared" si="1413"/>
        <v>3.1666666666666718</v>
      </c>
      <c r="W4438" s="5">
        <f t="shared" si="1414"/>
        <v>0.26315789473684004</v>
      </c>
      <c r="X4438" s="4">
        <f t="shared" si="1415"/>
        <v>-1</v>
      </c>
      <c r="AE4438" s="4" t="e">
        <f t="shared" si="1416"/>
        <v>#DIV/0!</v>
      </c>
    </row>
    <row r="4439" spans="1:31" x14ac:dyDescent="0.25">
      <c r="A4439" s="9">
        <v>39033</v>
      </c>
      <c r="B4439" s="1" t="s">
        <v>54</v>
      </c>
      <c r="C4439" s="1" t="s">
        <v>35</v>
      </c>
      <c r="D4439" s="1">
        <v>13</v>
      </c>
      <c r="E4439" s="1">
        <v>17</v>
      </c>
      <c r="F4439">
        <f t="shared" si="1403"/>
        <v>0</v>
      </c>
      <c r="G4439">
        <f t="shared" si="1404"/>
        <v>1</v>
      </c>
      <c r="H4439" s="4">
        <v>4.5</v>
      </c>
      <c r="I4439" s="4">
        <v>1.2083333333333299</v>
      </c>
      <c r="L4439" s="18">
        <f t="shared" si="1405"/>
        <v>20</v>
      </c>
      <c r="M4439" s="18">
        <f t="shared" si="1406"/>
        <v>80</v>
      </c>
      <c r="N4439" s="18" t="e">
        <f t="shared" si="1407"/>
        <v>#DIV/0!</v>
      </c>
      <c r="O4439" s="18" t="e">
        <f t="shared" si="1408"/>
        <v>#DIV/0!</v>
      </c>
      <c r="P4439" s="4">
        <f t="shared" si="1409"/>
        <v>200611</v>
      </c>
      <c r="Q4439" s="23">
        <f t="shared" si="1410"/>
        <v>3.7241379310344933</v>
      </c>
      <c r="R4439" s="23">
        <f t="shared" si="1411"/>
        <v>-5.0857142857143645</v>
      </c>
      <c r="S4439" s="22">
        <f t="shared" si="1412"/>
        <v>-1.3615763546798711</v>
      </c>
      <c r="T4439" s="5">
        <f t="shared" si="1413"/>
        <v>0.26851851851851777</v>
      </c>
      <c r="W4439" s="5">
        <f t="shared" si="1414"/>
        <v>-1</v>
      </c>
      <c r="X4439" s="4">
        <f t="shared" si="1415"/>
        <v>-1</v>
      </c>
      <c r="AE4439" s="4" t="e">
        <f t="shared" si="1416"/>
        <v>#DIV/0!</v>
      </c>
    </row>
    <row r="4440" spans="1:31" x14ac:dyDescent="0.25">
      <c r="A4440" s="9">
        <v>39033</v>
      </c>
      <c r="B4440" s="1" t="s">
        <v>34</v>
      </c>
      <c r="C4440" s="1" t="s">
        <v>45</v>
      </c>
      <c r="D4440" s="1">
        <v>20</v>
      </c>
      <c r="E4440" s="1">
        <v>38</v>
      </c>
      <c r="F4440">
        <f t="shared" si="1403"/>
        <v>0</v>
      </c>
      <c r="G4440">
        <f t="shared" si="1404"/>
        <v>1</v>
      </c>
      <c r="H4440" s="4">
        <v>1.8333333333333299</v>
      </c>
      <c r="I4440" s="4">
        <v>2</v>
      </c>
      <c r="L4440" s="18">
        <f t="shared" si="1405"/>
        <v>50</v>
      </c>
      <c r="M4440" s="18">
        <f t="shared" si="1406"/>
        <v>50</v>
      </c>
      <c r="N4440" s="18" t="e">
        <f t="shared" si="1407"/>
        <v>#DIV/0!</v>
      </c>
      <c r="O4440" s="18" t="e">
        <f t="shared" si="1408"/>
        <v>#DIV/0!</v>
      </c>
      <c r="P4440" s="4">
        <f t="shared" si="1409"/>
        <v>200611</v>
      </c>
      <c r="Q4440" s="23">
        <f t="shared" si="1410"/>
        <v>0.91666666666666496</v>
      </c>
      <c r="R4440" s="23">
        <f t="shared" si="1411"/>
        <v>-2.2000000000000046</v>
      </c>
      <c r="S4440" s="22">
        <f t="shared" si="1412"/>
        <v>-1.2833333333333397</v>
      </c>
      <c r="T4440" s="5">
        <f t="shared" si="1413"/>
        <v>1.0909090909090928</v>
      </c>
      <c r="W4440" s="5">
        <f t="shared" si="1414"/>
        <v>-1</v>
      </c>
      <c r="X4440" s="4">
        <f t="shared" si="1415"/>
        <v>-1</v>
      </c>
      <c r="AE4440" s="4" t="e">
        <f t="shared" si="1416"/>
        <v>#DIV/0!</v>
      </c>
    </row>
    <row r="4441" spans="1:31" x14ac:dyDescent="0.25">
      <c r="A4441" s="9">
        <v>39033</v>
      </c>
      <c r="B4441" s="1" t="s">
        <v>52</v>
      </c>
      <c r="C4441" s="1" t="s">
        <v>53</v>
      </c>
      <c r="D4441" s="1">
        <v>14</v>
      </c>
      <c r="E4441" s="1">
        <v>17</v>
      </c>
      <c r="F4441">
        <f t="shared" si="1403"/>
        <v>0</v>
      </c>
      <c r="G4441">
        <f t="shared" si="1404"/>
        <v>1</v>
      </c>
      <c r="H4441" s="4">
        <v>1.1739130434782601</v>
      </c>
      <c r="I4441" s="4">
        <v>5.25</v>
      </c>
      <c r="L4441" s="18">
        <f t="shared" si="1405"/>
        <v>80</v>
      </c>
      <c r="M4441" s="18">
        <f t="shared" si="1406"/>
        <v>15</v>
      </c>
      <c r="N4441" s="18" t="e">
        <f t="shared" si="1407"/>
        <v>#DIV/0!</v>
      </c>
      <c r="O4441" s="18" t="e">
        <f t="shared" si="1408"/>
        <v>#DIV/0!</v>
      </c>
      <c r="P4441" s="4">
        <f t="shared" si="1409"/>
        <v>200611</v>
      </c>
      <c r="Q4441" s="23">
        <f t="shared" si="1410"/>
        <v>0.22360248447204953</v>
      </c>
      <c r="R4441" s="23">
        <f t="shared" si="1411"/>
        <v>-5.9852941176470846</v>
      </c>
      <c r="S4441" s="22">
        <f t="shared" si="1412"/>
        <v>-5.761691633175035</v>
      </c>
      <c r="T4441" s="5">
        <f t="shared" si="1413"/>
        <v>4.472222222222225</v>
      </c>
      <c r="W4441" s="5">
        <f t="shared" si="1414"/>
        <v>-1</v>
      </c>
      <c r="X4441" s="4">
        <f t="shared" si="1415"/>
        <v>-1</v>
      </c>
      <c r="AE4441" s="4" t="e">
        <f t="shared" si="1416"/>
        <v>#DIV/0!</v>
      </c>
    </row>
    <row r="4442" spans="1:31" x14ac:dyDescent="0.25">
      <c r="A4442" s="9">
        <v>39033</v>
      </c>
      <c r="B4442" s="1" t="s">
        <v>60</v>
      </c>
      <c r="C4442" s="1" t="s">
        <v>62</v>
      </c>
      <c r="D4442" s="1">
        <v>17</v>
      </c>
      <c r="E4442" s="1">
        <v>23</v>
      </c>
      <c r="F4442">
        <f t="shared" si="1403"/>
        <v>0</v>
      </c>
      <c r="G4442">
        <f t="shared" si="1404"/>
        <v>1</v>
      </c>
      <c r="H4442" s="4">
        <v>1.4255319148936201</v>
      </c>
      <c r="I4442" s="4">
        <v>2.95</v>
      </c>
      <c r="L4442" s="18">
        <f t="shared" si="1405"/>
        <v>70</v>
      </c>
      <c r="M4442" s="18">
        <f t="shared" si="1406"/>
        <v>30</v>
      </c>
      <c r="N4442" s="18" t="e">
        <f t="shared" si="1407"/>
        <v>#DIV/0!</v>
      </c>
      <c r="O4442" s="18" t="e">
        <f t="shared" si="1408"/>
        <v>#DIV/0!</v>
      </c>
      <c r="P4442" s="4">
        <f t="shared" si="1409"/>
        <v>200611</v>
      </c>
      <c r="Q4442" s="23">
        <f t="shared" si="1410"/>
        <v>0.48323115759105761</v>
      </c>
      <c r="R4442" s="23">
        <f t="shared" si="1411"/>
        <v>-2.862820512820496</v>
      </c>
      <c r="S4442" s="22">
        <f t="shared" si="1412"/>
        <v>-2.3795893552294385</v>
      </c>
      <c r="T4442" s="5">
        <f t="shared" si="1413"/>
        <v>2.0694029850746225</v>
      </c>
      <c r="W4442" s="5">
        <f t="shared" si="1414"/>
        <v>-1</v>
      </c>
      <c r="X4442" s="4">
        <f t="shared" si="1415"/>
        <v>-1</v>
      </c>
      <c r="AE4442" s="4" t="e">
        <f t="shared" si="1416"/>
        <v>#DIV/0!</v>
      </c>
    </row>
    <row r="4443" spans="1:31" x14ac:dyDescent="0.25">
      <c r="A4443" s="9">
        <v>39033</v>
      </c>
      <c r="B4443" s="1" t="s">
        <v>51</v>
      </c>
      <c r="C4443" s="1" t="s">
        <v>49</v>
      </c>
      <c r="D4443" s="1">
        <v>13</v>
      </c>
      <c r="E4443" s="1">
        <v>10</v>
      </c>
      <c r="F4443">
        <f t="shared" si="1403"/>
        <v>1</v>
      </c>
      <c r="G4443">
        <f t="shared" si="1404"/>
        <v>0</v>
      </c>
      <c r="H4443" s="4">
        <v>1.74074074074074</v>
      </c>
      <c r="I4443" s="4">
        <v>2.15</v>
      </c>
      <c r="L4443" s="18">
        <f t="shared" si="1405"/>
        <v>50</v>
      </c>
      <c r="M4443" s="18">
        <f t="shared" si="1406"/>
        <v>45</v>
      </c>
      <c r="N4443" s="18" t="e">
        <f t="shared" si="1407"/>
        <v>#DIV/0!</v>
      </c>
      <c r="O4443" s="18" t="e">
        <f t="shared" si="1408"/>
        <v>#DIV/0!</v>
      </c>
      <c r="P4443" s="4">
        <f t="shared" si="1409"/>
        <v>200611</v>
      </c>
      <c r="Q4443" s="23">
        <f t="shared" si="1410"/>
        <v>1.74074074074074</v>
      </c>
      <c r="R4443" s="23">
        <f t="shared" si="1411"/>
        <v>-2.2195652173913056</v>
      </c>
      <c r="S4443" s="22">
        <f t="shared" si="1412"/>
        <v>-0.4788244766505656</v>
      </c>
      <c r="T4443" s="5">
        <f t="shared" si="1413"/>
        <v>1.2351063829787239</v>
      </c>
      <c r="W4443" s="5">
        <f t="shared" si="1414"/>
        <v>0.74074074074074003</v>
      </c>
      <c r="X4443" s="4">
        <f t="shared" si="1415"/>
        <v>-1</v>
      </c>
      <c r="AE4443" s="4" t="e">
        <f t="shared" si="1416"/>
        <v>#DIV/0!</v>
      </c>
    </row>
    <row r="4444" spans="1:31" x14ac:dyDescent="0.25">
      <c r="A4444" s="9">
        <v>39033</v>
      </c>
      <c r="B4444" s="1" t="s">
        <v>56</v>
      </c>
      <c r="C4444" s="1" t="s">
        <v>47</v>
      </c>
      <c r="D4444" s="1">
        <v>10</v>
      </c>
      <c r="E4444" s="1">
        <v>13</v>
      </c>
      <c r="F4444">
        <f t="shared" si="1403"/>
        <v>0</v>
      </c>
      <c r="G4444">
        <f t="shared" si="1404"/>
        <v>1</v>
      </c>
      <c r="H4444" s="4">
        <v>1.1818181818181799</v>
      </c>
      <c r="I4444" s="4">
        <v>5</v>
      </c>
      <c r="L4444" s="18">
        <f t="shared" si="1405"/>
        <v>80</v>
      </c>
      <c r="M4444" s="18">
        <f t="shared" si="1406"/>
        <v>20</v>
      </c>
      <c r="N4444" s="18" t="e">
        <f t="shared" si="1407"/>
        <v>#DIV/0!</v>
      </c>
      <c r="O4444" s="18" t="e">
        <f t="shared" si="1408"/>
        <v>#DIV/0!</v>
      </c>
      <c r="P4444" s="4">
        <f t="shared" si="1409"/>
        <v>200611</v>
      </c>
      <c r="Q4444" s="23">
        <f t="shared" si="1410"/>
        <v>0.23636363636363597</v>
      </c>
      <c r="R4444" s="23">
        <f t="shared" si="1411"/>
        <v>-5.7500000000000586</v>
      </c>
      <c r="S4444" s="22">
        <f t="shared" si="1412"/>
        <v>-5.5136363636364223</v>
      </c>
      <c r="T4444" s="5">
        <f t="shared" si="1413"/>
        <v>4.2307692307692379</v>
      </c>
      <c r="W4444" s="5">
        <f t="shared" si="1414"/>
        <v>-1</v>
      </c>
      <c r="X4444" s="4">
        <f t="shared" si="1415"/>
        <v>-1</v>
      </c>
      <c r="AE4444" s="4" t="e">
        <f t="shared" si="1416"/>
        <v>#DIV/0!</v>
      </c>
    </row>
    <row r="4445" spans="1:31" x14ac:dyDescent="0.25">
      <c r="A4445" s="9">
        <v>39033</v>
      </c>
      <c r="B4445" s="1" t="s">
        <v>36</v>
      </c>
      <c r="C4445" s="1" t="s">
        <v>46</v>
      </c>
      <c r="D4445" s="1">
        <v>17</v>
      </c>
      <c r="E4445" s="1">
        <v>16</v>
      </c>
      <c r="F4445">
        <f t="shared" si="1403"/>
        <v>1</v>
      </c>
      <c r="G4445">
        <f t="shared" si="1404"/>
        <v>0</v>
      </c>
      <c r="H4445" s="4">
        <v>1.13793103448276</v>
      </c>
      <c r="I4445" s="4">
        <v>6.25</v>
      </c>
      <c r="L4445" s="18">
        <f t="shared" si="1405"/>
        <v>80</v>
      </c>
      <c r="M4445" s="18">
        <f t="shared" si="1406"/>
        <v>15</v>
      </c>
      <c r="N4445" s="18" t="e">
        <f t="shared" si="1407"/>
        <v>#DIV/0!</v>
      </c>
      <c r="O4445" s="18" t="e">
        <f t="shared" si="1408"/>
        <v>#DIV/0!</v>
      </c>
      <c r="P4445" s="4">
        <f t="shared" si="1409"/>
        <v>200611</v>
      </c>
      <c r="Q4445" s="23">
        <f t="shared" si="1410"/>
        <v>1.13793103448276</v>
      </c>
      <c r="R4445" s="23">
        <f t="shared" si="1411"/>
        <v>-7.4404761904761179</v>
      </c>
      <c r="S4445" s="22">
        <f t="shared" si="1412"/>
        <v>-6.3025451559933581</v>
      </c>
      <c r="T4445" s="5">
        <f t="shared" si="1413"/>
        <v>5.492424242424236</v>
      </c>
      <c r="W4445" s="5">
        <f t="shared" si="1414"/>
        <v>0.13793103448276001</v>
      </c>
      <c r="X4445" s="4">
        <f t="shared" si="1415"/>
        <v>-1</v>
      </c>
      <c r="AE4445" s="4" t="e">
        <f t="shared" si="1416"/>
        <v>#DIV/0!</v>
      </c>
    </row>
    <row r="4446" spans="1:31" x14ac:dyDescent="0.25">
      <c r="A4446" s="9">
        <v>39033</v>
      </c>
      <c r="B4446" s="1" t="s">
        <v>33</v>
      </c>
      <c r="C4446" s="1" t="s">
        <v>38</v>
      </c>
      <c r="D4446" s="1">
        <v>13</v>
      </c>
      <c r="E4446" s="1">
        <v>19</v>
      </c>
      <c r="F4446">
        <f t="shared" si="1403"/>
        <v>0</v>
      </c>
      <c r="G4446">
        <f t="shared" si="1404"/>
        <v>1</v>
      </c>
      <c r="H4446" s="4">
        <v>1.36363636363636</v>
      </c>
      <c r="I4446" s="4">
        <v>3.2</v>
      </c>
      <c r="L4446" s="18">
        <f t="shared" si="1405"/>
        <v>70</v>
      </c>
      <c r="M4446" s="18">
        <f t="shared" si="1406"/>
        <v>30</v>
      </c>
      <c r="N4446" s="18" t="e">
        <f t="shared" si="1407"/>
        <v>#DIV/0!</v>
      </c>
      <c r="O4446" s="18" t="e">
        <f t="shared" si="1408"/>
        <v>#DIV/0!</v>
      </c>
      <c r="P4446" s="4">
        <f t="shared" si="1409"/>
        <v>200611</v>
      </c>
      <c r="Q4446" s="23">
        <f t="shared" si="1410"/>
        <v>0.42613636363636248</v>
      </c>
      <c r="R4446" s="23">
        <f t="shared" si="1411"/>
        <v>-3.2045454545454821</v>
      </c>
      <c r="S4446" s="22">
        <f t="shared" si="1412"/>
        <v>-2.7784090909091197</v>
      </c>
      <c r="T4446" s="5">
        <f t="shared" si="1413"/>
        <v>2.3466666666666729</v>
      </c>
      <c r="W4446" s="5">
        <f t="shared" si="1414"/>
        <v>-1</v>
      </c>
      <c r="X4446" s="4">
        <f t="shared" si="1415"/>
        <v>-1</v>
      </c>
      <c r="AE4446" s="4" t="e">
        <f t="shared" si="1416"/>
        <v>#DIV/0!</v>
      </c>
    </row>
    <row r="4447" spans="1:31" x14ac:dyDescent="0.25">
      <c r="A4447" s="9">
        <v>39033</v>
      </c>
      <c r="B4447" s="1" t="s">
        <v>44</v>
      </c>
      <c r="C4447" s="1" t="s">
        <v>64</v>
      </c>
      <c r="D4447" s="1">
        <v>41</v>
      </c>
      <c r="E4447" s="1">
        <v>49</v>
      </c>
      <c r="F4447">
        <f t="shared" si="1403"/>
        <v>0</v>
      </c>
      <c r="G4447">
        <f t="shared" si="1404"/>
        <v>1</v>
      </c>
      <c r="H4447" s="4">
        <v>1.9523809523809499</v>
      </c>
      <c r="I4447" s="4">
        <v>1.8695652173913</v>
      </c>
      <c r="L4447" s="18">
        <f t="shared" si="1405"/>
        <v>50</v>
      </c>
      <c r="M4447" s="18">
        <f t="shared" si="1406"/>
        <v>50</v>
      </c>
      <c r="N4447" s="18" t="e">
        <f t="shared" si="1407"/>
        <v>#DIV/0!</v>
      </c>
      <c r="O4447" s="18" t="e">
        <f t="shared" si="1408"/>
        <v>#DIV/0!</v>
      </c>
      <c r="P4447" s="4">
        <f t="shared" si="1409"/>
        <v>200611</v>
      </c>
      <c r="Q4447" s="23">
        <f t="shared" si="1410"/>
        <v>1.044296788482836</v>
      </c>
      <c r="R4447" s="23">
        <f t="shared" si="1411"/>
        <v>-2.2000000000000082</v>
      </c>
      <c r="S4447" s="22">
        <f t="shared" si="1412"/>
        <v>-1.1557032115171721</v>
      </c>
      <c r="T4447" s="5">
        <f t="shared" si="1413"/>
        <v>0.95758218451749633</v>
      </c>
      <c r="W4447" s="5">
        <f t="shared" si="1414"/>
        <v>-1</v>
      </c>
      <c r="X4447" s="4">
        <f t="shared" si="1415"/>
        <v>-1</v>
      </c>
      <c r="AE4447" s="4" t="e">
        <f t="shared" si="1416"/>
        <v>#DIV/0!</v>
      </c>
    </row>
    <row r="4448" spans="1:31" x14ac:dyDescent="0.25">
      <c r="A4448" s="9">
        <v>39033</v>
      </c>
      <c r="B4448" s="1" t="s">
        <v>41</v>
      </c>
      <c r="C4448" s="1" t="s">
        <v>58</v>
      </c>
      <c r="D4448" s="1">
        <v>13</v>
      </c>
      <c r="E4448" s="1">
        <v>17</v>
      </c>
      <c r="F4448">
        <f t="shared" si="1403"/>
        <v>0</v>
      </c>
      <c r="G4448">
        <f t="shared" si="1404"/>
        <v>1</v>
      </c>
      <c r="H4448" s="4">
        <v>1.2777777777777799</v>
      </c>
      <c r="I4448" s="4">
        <v>3.9</v>
      </c>
      <c r="L4448" s="18">
        <f t="shared" si="1405"/>
        <v>70</v>
      </c>
      <c r="M4448" s="18">
        <f t="shared" si="1406"/>
        <v>25</v>
      </c>
      <c r="N4448" s="18" t="e">
        <f t="shared" si="1407"/>
        <v>#DIV/0!</v>
      </c>
      <c r="O4448" s="18" t="e">
        <f t="shared" si="1408"/>
        <v>#DIV/0!</v>
      </c>
      <c r="P4448" s="4">
        <f t="shared" si="1409"/>
        <v>200611</v>
      </c>
      <c r="Q4448" s="23">
        <f t="shared" si="1410"/>
        <v>0.32763532763532821</v>
      </c>
      <c r="R4448" s="23">
        <f t="shared" si="1411"/>
        <v>-3.9448275862068689</v>
      </c>
      <c r="S4448" s="22">
        <f t="shared" si="1412"/>
        <v>-3.6171922585715408</v>
      </c>
      <c r="T4448" s="5">
        <f t="shared" si="1413"/>
        <v>3.0521739130434731</v>
      </c>
      <c r="W4448" s="5">
        <f t="shared" si="1414"/>
        <v>-1</v>
      </c>
      <c r="X4448" s="4">
        <f t="shared" si="1415"/>
        <v>-1</v>
      </c>
      <c r="AE4448" s="4" t="e">
        <f t="shared" si="1416"/>
        <v>#DIV/0!</v>
      </c>
    </row>
    <row r="4449" spans="1:31" x14ac:dyDescent="0.25">
      <c r="A4449" s="9">
        <v>39033</v>
      </c>
      <c r="B4449" s="1" t="s">
        <v>63</v>
      </c>
      <c r="C4449" s="1" t="s">
        <v>37</v>
      </c>
      <c r="D4449" s="1">
        <v>10</v>
      </c>
      <c r="E4449" s="1">
        <v>27</v>
      </c>
      <c r="F4449">
        <f t="shared" si="1403"/>
        <v>0</v>
      </c>
      <c r="G4449">
        <f t="shared" si="1404"/>
        <v>1</v>
      </c>
      <c r="H4449" s="4">
        <v>3.4</v>
      </c>
      <c r="I4449" s="4">
        <v>1.3333333333333299</v>
      </c>
      <c r="L4449" s="18">
        <f t="shared" si="1405"/>
        <v>20</v>
      </c>
      <c r="M4449" s="18">
        <f t="shared" si="1406"/>
        <v>75</v>
      </c>
      <c r="N4449" s="18" t="e">
        <f t="shared" si="1407"/>
        <v>#DIV/0!</v>
      </c>
      <c r="O4449" s="18" t="e">
        <f t="shared" si="1408"/>
        <v>#DIV/0!</v>
      </c>
      <c r="P4449" s="4">
        <f t="shared" si="1409"/>
        <v>200611</v>
      </c>
      <c r="Q4449" s="23">
        <f t="shared" si="1410"/>
        <v>2.5500000000000065</v>
      </c>
      <c r="R4449" s="23">
        <f t="shared" si="1411"/>
        <v>-3.4166666666666972</v>
      </c>
      <c r="S4449" s="22">
        <f t="shared" si="1412"/>
        <v>-0.86666666666669068</v>
      </c>
      <c r="T4449" s="5">
        <f t="shared" si="1413"/>
        <v>0.39215686274509703</v>
      </c>
      <c r="W4449" s="5">
        <f t="shared" si="1414"/>
        <v>-1</v>
      </c>
      <c r="X4449" s="4">
        <f t="shared" si="1415"/>
        <v>-1</v>
      </c>
      <c r="AE4449" s="4" t="e">
        <f t="shared" si="1416"/>
        <v>#DIV/0!</v>
      </c>
    </row>
    <row r="4450" spans="1:31" x14ac:dyDescent="0.25">
      <c r="A4450" s="9">
        <v>39027</v>
      </c>
      <c r="B4450" s="1" t="s">
        <v>61</v>
      </c>
      <c r="C4450" s="1" t="s">
        <v>54</v>
      </c>
      <c r="D4450" s="1">
        <v>16</v>
      </c>
      <c r="E4450" s="1">
        <v>0</v>
      </c>
      <c r="F4450">
        <f t="shared" si="1403"/>
        <v>1</v>
      </c>
      <c r="G4450">
        <f t="shared" si="1404"/>
        <v>0</v>
      </c>
      <c r="H4450" s="4">
        <v>1.3174603174603199</v>
      </c>
      <c r="I4450" s="4">
        <v>3.55</v>
      </c>
      <c r="L4450" s="18">
        <f t="shared" si="1405"/>
        <v>70</v>
      </c>
      <c r="M4450" s="18">
        <f t="shared" si="1406"/>
        <v>25</v>
      </c>
      <c r="N4450" s="18" t="e">
        <f t="shared" si="1407"/>
        <v>#DIV/0!</v>
      </c>
      <c r="O4450" s="18" t="e">
        <f t="shared" si="1408"/>
        <v>#DIV/0!</v>
      </c>
      <c r="P4450" s="4">
        <f t="shared" si="1409"/>
        <v>200611</v>
      </c>
      <c r="Q4450" s="23">
        <f t="shared" si="1410"/>
        <v>1.3174603174603199</v>
      </c>
      <c r="R4450" s="23">
        <f t="shared" si="1411"/>
        <v>-3.5421568627450739</v>
      </c>
      <c r="S4450" s="22">
        <f t="shared" si="1412"/>
        <v>-2.224696545284754</v>
      </c>
      <c r="T4450" s="5">
        <f t="shared" si="1413"/>
        <v>2.694578313253007</v>
      </c>
      <c r="W4450" s="5">
        <f t="shared" si="1414"/>
        <v>0.31746031746031989</v>
      </c>
      <c r="X4450" s="4">
        <f t="shared" si="1415"/>
        <v>-1</v>
      </c>
      <c r="AE4450" s="4" t="e">
        <f t="shared" si="1416"/>
        <v>#DIV/0!</v>
      </c>
    </row>
    <row r="4451" spans="1:31" x14ac:dyDescent="0.25">
      <c r="A4451" s="9">
        <v>39026</v>
      </c>
      <c r="B4451" s="1" t="s">
        <v>48</v>
      </c>
      <c r="C4451" s="1" t="s">
        <v>37</v>
      </c>
      <c r="D4451" s="1">
        <v>22</v>
      </c>
      <c r="E4451" s="1">
        <v>19</v>
      </c>
      <c r="F4451">
        <f t="shared" si="1403"/>
        <v>1</v>
      </c>
      <c r="G4451">
        <f t="shared" si="1404"/>
        <v>0</v>
      </c>
      <c r="H4451" s="4">
        <v>2.6</v>
      </c>
      <c r="I4451" s="4">
        <v>1.55555555555556</v>
      </c>
      <c r="L4451" s="18">
        <f t="shared" si="1405"/>
        <v>30</v>
      </c>
      <c r="M4451" s="18">
        <f t="shared" si="1406"/>
        <v>60</v>
      </c>
      <c r="N4451" s="18" t="e">
        <f t="shared" si="1407"/>
        <v>#DIV/0!</v>
      </c>
      <c r="O4451" s="18" t="e">
        <f t="shared" si="1408"/>
        <v>#DIV/0!</v>
      </c>
      <c r="P4451" s="4">
        <f t="shared" si="1409"/>
        <v>200611</v>
      </c>
      <c r="Q4451" s="23">
        <f t="shared" si="1410"/>
        <v>2.6</v>
      </c>
      <c r="R4451" s="23">
        <f t="shared" si="1411"/>
        <v>-2.4249999999999856</v>
      </c>
      <c r="S4451" s="22">
        <f t="shared" si="1412"/>
        <v>0.17500000000001448</v>
      </c>
      <c r="T4451" s="5">
        <f t="shared" si="1413"/>
        <v>0.59829059829059994</v>
      </c>
      <c r="W4451" s="5">
        <f t="shared" si="1414"/>
        <v>1.6</v>
      </c>
      <c r="X4451" s="4">
        <f t="shared" si="1415"/>
        <v>-1</v>
      </c>
      <c r="AE4451" s="4" t="e">
        <f t="shared" si="1416"/>
        <v>#DIV/0!</v>
      </c>
    </row>
    <row r="4452" spans="1:31" x14ac:dyDescent="0.25">
      <c r="A4452" s="9">
        <v>39026</v>
      </c>
      <c r="B4452" s="1" t="s">
        <v>39</v>
      </c>
      <c r="C4452" s="1" t="s">
        <v>42</v>
      </c>
      <c r="D4452" s="1">
        <v>14</v>
      </c>
      <c r="E4452" s="1">
        <v>31</v>
      </c>
      <c r="F4452">
        <f t="shared" si="1403"/>
        <v>0</v>
      </c>
      <c r="G4452">
        <f t="shared" si="1404"/>
        <v>1</v>
      </c>
      <c r="H4452" s="4">
        <v>1.8</v>
      </c>
      <c r="I4452" s="4">
        <v>2.0499999999999998</v>
      </c>
      <c r="L4452" s="18">
        <f t="shared" si="1405"/>
        <v>50</v>
      </c>
      <c r="M4452" s="18">
        <f t="shared" si="1406"/>
        <v>45</v>
      </c>
      <c r="N4452" s="18" t="e">
        <f t="shared" si="1407"/>
        <v>#DIV/0!</v>
      </c>
      <c r="O4452" s="18" t="e">
        <f t="shared" si="1408"/>
        <v>#DIV/0!</v>
      </c>
      <c r="P4452" s="4">
        <f t="shared" si="1409"/>
        <v>200611</v>
      </c>
      <c r="Q4452" s="23">
        <f t="shared" si="1410"/>
        <v>0.87804878048780499</v>
      </c>
      <c r="R4452" s="23">
        <f t="shared" si="1411"/>
        <v>-2.2023809523809526</v>
      </c>
      <c r="S4452" s="22">
        <f t="shared" si="1412"/>
        <v>-1.3243321718931476</v>
      </c>
      <c r="T4452" s="5">
        <f t="shared" si="1413"/>
        <v>1.1388888888888888</v>
      </c>
      <c r="W4452" s="5">
        <f t="shared" si="1414"/>
        <v>-1</v>
      </c>
      <c r="X4452" s="4">
        <f t="shared" si="1415"/>
        <v>-1</v>
      </c>
      <c r="AE4452" s="4" t="e">
        <f t="shared" si="1416"/>
        <v>#DIV/0!</v>
      </c>
    </row>
    <row r="4453" spans="1:31" x14ac:dyDescent="0.25">
      <c r="A4453" s="9">
        <v>39026</v>
      </c>
      <c r="B4453" s="1" t="s">
        <v>59</v>
      </c>
      <c r="C4453" s="1" t="s">
        <v>49</v>
      </c>
      <c r="D4453" s="1">
        <v>17</v>
      </c>
      <c r="E4453" s="1">
        <v>31</v>
      </c>
      <c r="F4453">
        <f t="shared" si="1403"/>
        <v>0</v>
      </c>
      <c r="G4453">
        <f t="shared" si="1404"/>
        <v>1</v>
      </c>
      <c r="H4453" s="4">
        <v>1.6666666666666701</v>
      </c>
      <c r="I4453" s="4">
        <v>2.2999999999999998</v>
      </c>
      <c r="L4453" s="18">
        <f t="shared" si="1405"/>
        <v>50</v>
      </c>
      <c r="M4453" s="18">
        <f t="shared" si="1406"/>
        <v>40</v>
      </c>
      <c r="N4453" s="18" t="e">
        <f t="shared" si="1407"/>
        <v>#DIV/0!</v>
      </c>
      <c r="O4453" s="18" t="e">
        <f t="shared" si="1408"/>
        <v>#DIV/0!</v>
      </c>
      <c r="P4453" s="4">
        <f t="shared" si="1409"/>
        <v>200611</v>
      </c>
      <c r="Q4453" s="23">
        <f t="shared" si="1410"/>
        <v>0.72463768115942184</v>
      </c>
      <c r="R4453" s="23">
        <f t="shared" si="1411"/>
        <v>-2.2692307692307621</v>
      </c>
      <c r="S4453" s="22">
        <f t="shared" si="1412"/>
        <v>-1.5445930880713403</v>
      </c>
      <c r="T4453" s="5">
        <f t="shared" si="1413"/>
        <v>1.379999999999997</v>
      </c>
      <c r="W4453" s="5">
        <f t="shared" si="1414"/>
        <v>-1</v>
      </c>
      <c r="X4453" s="4">
        <f t="shared" si="1415"/>
        <v>-1</v>
      </c>
      <c r="AE4453" s="4" t="e">
        <f t="shared" si="1416"/>
        <v>#DIV/0!</v>
      </c>
    </row>
    <row r="4454" spans="1:31" x14ac:dyDescent="0.25">
      <c r="A4454" s="9">
        <v>39026</v>
      </c>
      <c r="B4454" s="1" t="s">
        <v>38</v>
      </c>
      <c r="C4454" s="1" t="s">
        <v>60</v>
      </c>
      <c r="D4454" s="1">
        <v>9</v>
      </c>
      <c r="E4454" s="1">
        <v>3</v>
      </c>
      <c r="F4454">
        <f t="shared" si="1403"/>
        <v>1</v>
      </c>
      <c r="G4454">
        <f t="shared" si="1404"/>
        <v>0</v>
      </c>
      <c r="H4454" s="4">
        <v>2.8</v>
      </c>
      <c r="I4454" s="4">
        <v>1.4545454545454499</v>
      </c>
      <c r="L4454" s="18">
        <f t="shared" si="1405"/>
        <v>30</v>
      </c>
      <c r="M4454" s="18">
        <f t="shared" si="1406"/>
        <v>65</v>
      </c>
      <c r="N4454" s="18" t="e">
        <f t="shared" si="1407"/>
        <v>#DIV/0!</v>
      </c>
      <c r="O4454" s="18" t="e">
        <f t="shared" si="1408"/>
        <v>#DIV/0!</v>
      </c>
      <c r="P4454" s="4">
        <f t="shared" si="1409"/>
        <v>200611</v>
      </c>
      <c r="Q4454" s="23">
        <f t="shared" si="1410"/>
        <v>2.8</v>
      </c>
      <c r="R4454" s="23">
        <f t="shared" si="1411"/>
        <v>-2.7555555555555777</v>
      </c>
      <c r="S4454" s="22">
        <f t="shared" si="1412"/>
        <v>4.4444444444422082E-2</v>
      </c>
      <c r="T4454" s="5">
        <f t="shared" si="1413"/>
        <v>0.51948051948051788</v>
      </c>
      <c r="W4454" s="5">
        <f t="shared" si="1414"/>
        <v>1.7999999999999998</v>
      </c>
      <c r="X4454" s="4">
        <f t="shared" si="1415"/>
        <v>-1</v>
      </c>
      <c r="AE4454" s="4" t="e">
        <f t="shared" si="1416"/>
        <v>#DIV/0!</v>
      </c>
    </row>
    <row r="4455" spans="1:31" x14ac:dyDescent="0.25">
      <c r="A4455" s="9">
        <v>39026</v>
      </c>
      <c r="B4455" s="1" t="s">
        <v>64</v>
      </c>
      <c r="C4455" s="1" t="s">
        <v>58</v>
      </c>
      <c r="D4455" s="1">
        <v>32</v>
      </c>
      <c r="E4455" s="1">
        <v>25</v>
      </c>
      <c r="F4455">
        <f t="shared" si="1403"/>
        <v>1</v>
      </c>
      <c r="G4455">
        <f t="shared" si="1404"/>
        <v>0</v>
      </c>
      <c r="H4455" s="4">
        <v>1.1111111111111101</v>
      </c>
      <c r="I4455" s="4">
        <v>7.25</v>
      </c>
      <c r="L4455" s="18">
        <f t="shared" si="1405"/>
        <v>90</v>
      </c>
      <c r="M4455" s="18">
        <f t="shared" si="1406"/>
        <v>10</v>
      </c>
      <c r="N4455" s="18" t="e">
        <f t="shared" si="1407"/>
        <v>#DIV/0!</v>
      </c>
      <c r="O4455" s="18" t="e">
        <f t="shared" si="1408"/>
        <v>#DIV/0!</v>
      </c>
      <c r="P4455" s="4">
        <f t="shared" si="1409"/>
        <v>200611</v>
      </c>
      <c r="Q4455" s="23">
        <f t="shared" si="1410"/>
        <v>1.1111111111111101</v>
      </c>
      <c r="R4455" s="23">
        <f t="shared" si="1411"/>
        <v>-9.1600000000000854</v>
      </c>
      <c r="S4455" s="22">
        <f t="shared" si="1412"/>
        <v>-8.0488888888889747</v>
      </c>
      <c r="T4455" s="5">
        <f t="shared" si="1413"/>
        <v>6.5250000000000066</v>
      </c>
      <c r="W4455" s="5">
        <f t="shared" si="1414"/>
        <v>0.11111111111111005</v>
      </c>
      <c r="X4455" s="4">
        <f t="shared" si="1415"/>
        <v>-1</v>
      </c>
      <c r="AE4455" s="4" t="e">
        <f t="shared" si="1416"/>
        <v>#DIV/0!</v>
      </c>
    </row>
    <row r="4456" spans="1:31" x14ac:dyDescent="0.25">
      <c r="A4456" s="9">
        <v>39026</v>
      </c>
      <c r="B4456" s="1" t="s">
        <v>57</v>
      </c>
      <c r="C4456" s="1" t="s">
        <v>35</v>
      </c>
      <c r="D4456" s="1">
        <v>20</v>
      </c>
      <c r="E4456" s="1">
        <v>31</v>
      </c>
      <c r="F4456">
        <f t="shared" si="1403"/>
        <v>0</v>
      </c>
      <c r="G4456">
        <f t="shared" si="1404"/>
        <v>1</v>
      </c>
      <c r="H4456" s="4">
        <v>1.6666666666666701</v>
      </c>
      <c r="I4456" s="4">
        <v>2.2999999999999998</v>
      </c>
      <c r="L4456" s="18">
        <f t="shared" si="1405"/>
        <v>50</v>
      </c>
      <c r="M4456" s="18">
        <f t="shared" si="1406"/>
        <v>40</v>
      </c>
      <c r="N4456" s="18" t="e">
        <f t="shared" si="1407"/>
        <v>#DIV/0!</v>
      </c>
      <c r="O4456" s="18" t="e">
        <f t="shared" si="1408"/>
        <v>#DIV/0!</v>
      </c>
      <c r="P4456" s="4">
        <f t="shared" si="1409"/>
        <v>200611</v>
      </c>
      <c r="Q4456" s="23">
        <f t="shared" si="1410"/>
        <v>0.72463768115942184</v>
      </c>
      <c r="R4456" s="23">
        <f t="shared" si="1411"/>
        <v>-2.2692307692307621</v>
      </c>
      <c r="S4456" s="22">
        <f t="shared" si="1412"/>
        <v>-1.5445930880713403</v>
      </c>
      <c r="T4456" s="5">
        <f t="shared" si="1413"/>
        <v>1.379999999999997</v>
      </c>
      <c r="W4456" s="5">
        <f t="shared" si="1414"/>
        <v>-1</v>
      </c>
      <c r="X4456" s="4">
        <f t="shared" si="1415"/>
        <v>-1</v>
      </c>
      <c r="AE4456" s="4" t="e">
        <f t="shared" si="1416"/>
        <v>#DIV/0!</v>
      </c>
    </row>
    <row r="4457" spans="1:31" x14ac:dyDescent="0.25">
      <c r="A4457" s="9">
        <v>39026</v>
      </c>
      <c r="B4457" s="1" t="s">
        <v>34</v>
      </c>
      <c r="C4457" s="1" t="s">
        <v>47</v>
      </c>
      <c r="D4457" s="1">
        <v>14</v>
      </c>
      <c r="E4457" s="1">
        <v>10</v>
      </c>
      <c r="F4457">
        <f t="shared" si="1403"/>
        <v>1</v>
      </c>
      <c r="G4457">
        <f t="shared" si="1404"/>
        <v>0</v>
      </c>
      <c r="H4457" s="4">
        <v>1.1111111111111101</v>
      </c>
      <c r="I4457" s="4">
        <v>7.5</v>
      </c>
      <c r="L4457" s="18">
        <f t="shared" si="1405"/>
        <v>90</v>
      </c>
      <c r="M4457" s="18">
        <f t="shared" si="1406"/>
        <v>10</v>
      </c>
      <c r="N4457" s="18" t="e">
        <f t="shared" si="1407"/>
        <v>#DIV/0!</v>
      </c>
      <c r="O4457" s="18" t="e">
        <f t="shared" si="1408"/>
        <v>#DIV/0!</v>
      </c>
      <c r="P4457" s="4">
        <f t="shared" si="1409"/>
        <v>200611</v>
      </c>
      <c r="Q4457" s="23">
        <f t="shared" si="1410"/>
        <v>1.1111111111111101</v>
      </c>
      <c r="R4457" s="23">
        <f t="shared" si="1411"/>
        <v>-9.1538461538462386</v>
      </c>
      <c r="S4457" s="22">
        <f t="shared" si="1412"/>
        <v>-8.0427350427351278</v>
      </c>
      <c r="T4457" s="5">
        <f t="shared" si="1413"/>
        <v>6.7500000000000062</v>
      </c>
      <c r="W4457" s="5">
        <f t="shared" si="1414"/>
        <v>0.11111111111111005</v>
      </c>
      <c r="X4457" s="4">
        <f t="shared" si="1415"/>
        <v>-1</v>
      </c>
      <c r="AE4457" s="4" t="e">
        <f t="shared" si="1416"/>
        <v>#DIV/0!</v>
      </c>
    </row>
    <row r="4458" spans="1:31" x14ac:dyDescent="0.25">
      <c r="A4458" s="9">
        <v>39026</v>
      </c>
      <c r="B4458" s="1" t="s">
        <v>52</v>
      </c>
      <c r="C4458" s="1" t="s">
        <v>36</v>
      </c>
      <c r="D4458" s="1">
        <v>20</v>
      </c>
      <c r="E4458" s="1">
        <v>27</v>
      </c>
      <c r="F4458">
        <f t="shared" si="1403"/>
        <v>0</v>
      </c>
      <c r="G4458">
        <f t="shared" si="1404"/>
        <v>1</v>
      </c>
      <c r="H4458" s="4">
        <v>1.5882352941176499</v>
      </c>
      <c r="I4458" s="4">
        <v>2.5</v>
      </c>
      <c r="L4458" s="18">
        <f t="shared" si="1405"/>
        <v>60</v>
      </c>
      <c r="M4458" s="18">
        <f t="shared" si="1406"/>
        <v>40</v>
      </c>
      <c r="N4458" s="18" t="e">
        <f t="shared" si="1407"/>
        <v>#DIV/0!</v>
      </c>
      <c r="O4458" s="18" t="e">
        <f t="shared" si="1408"/>
        <v>#DIV/0!</v>
      </c>
      <c r="P4458" s="4">
        <f t="shared" si="1409"/>
        <v>200611</v>
      </c>
      <c r="Q4458" s="23">
        <f t="shared" si="1410"/>
        <v>0.6352941176470599</v>
      </c>
      <c r="R4458" s="23">
        <f t="shared" si="1411"/>
        <v>-2.3666666666666587</v>
      </c>
      <c r="S4458" s="22">
        <f t="shared" si="1412"/>
        <v>-1.7313725490195988</v>
      </c>
      <c r="T4458" s="5">
        <f t="shared" si="1413"/>
        <v>1.5740740740740713</v>
      </c>
      <c r="W4458" s="5">
        <f t="shared" si="1414"/>
        <v>-1</v>
      </c>
      <c r="X4458" s="4">
        <f t="shared" si="1415"/>
        <v>-1</v>
      </c>
      <c r="AE4458" s="4" t="e">
        <f t="shared" si="1416"/>
        <v>#DIV/0!</v>
      </c>
    </row>
    <row r="4459" spans="1:31" x14ac:dyDescent="0.25">
      <c r="A4459" s="9">
        <v>39026</v>
      </c>
      <c r="B4459" s="1" t="s">
        <v>56</v>
      </c>
      <c r="C4459" s="1" t="s">
        <v>50</v>
      </c>
      <c r="D4459" s="1">
        <v>37</v>
      </c>
      <c r="E4459" s="1">
        <v>7</v>
      </c>
      <c r="F4459">
        <f t="shared" si="1403"/>
        <v>1</v>
      </c>
      <c r="G4459">
        <f t="shared" si="1404"/>
        <v>0</v>
      </c>
      <c r="H4459" s="4">
        <v>1.2</v>
      </c>
      <c r="I4459" s="4">
        <v>4.75</v>
      </c>
      <c r="L4459" s="18">
        <f t="shared" si="1405"/>
        <v>80</v>
      </c>
      <c r="M4459" s="18">
        <f t="shared" si="1406"/>
        <v>20</v>
      </c>
      <c r="N4459" s="18" t="e">
        <f t="shared" si="1407"/>
        <v>#DIV/0!</v>
      </c>
      <c r="O4459" s="18" t="e">
        <f t="shared" si="1408"/>
        <v>#DIV/0!</v>
      </c>
      <c r="P4459" s="4">
        <f t="shared" si="1409"/>
        <v>200611</v>
      </c>
      <c r="Q4459" s="23">
        <f t="shared" si="1410"/>
        <v>1.2</v>
      </c>
      <c r="R4459" s="23">
        <f t="shared" si="1411"/>
        <v>-5.2666666666666675</v>
      </c>
      <c r="S4459" s="22">
        <f t="shared" si="1412"/>
        <v>-4.0666666666666673</v>
      </c>
      <c r="T4459" s="5">
        <f t="shared" si="1413"/>
        <v>3.9583333333333335</v>
      </c>
      <c r="W4459" s="5">
        <f t="shared" si="1414"/>
        <v>0.19999999999999996</v>
      </c>
      <c r="X4459" s="4">
        <f t="shared" si="1415"/>
        <v>-1</v>
      </c>
      <c r="AE4459" s="4" t="e">
        <f t="shared" si="1416"/>
        <v>#DIV/0!</v>
      </c>
    </row>
    <row r="4460" spans="1:31" x14ac:dyDescent="0.25">
      <c r="A4460" s="9">
        <v>39026</v>
      </c>
      <c r="B4460" s="1" t="s">
        <v>33</v>
      </c>
      <c r="C4460" s="1" t="s">
        <v>41</v>
      </c>
      <c r="D4460" s="1">
        <v>30</v>
      </c>
      <c r="E4460" s="1">
        <v>14</v>
      </c>
      <c r="F4460">
        <f t="shared" si="1403"/>
        <v>1</v>
      </c>
      <c r="G4460">
        <f t="shared" si="1404"/>
        <v>0</v>
      </c>
      <c r="H4460" s="4">
        <v>3</v>
      </c>
      <c r="I4460" s="4">
        <v>1.4</v>
      </c>
      <c r="L4460" s="18">
        <f t="shared" si="1405"/>
        <v>30</v>
      </c>
      <c r="M4460" s="18">
        <f t="shared" si="1406"/>
        <v>70</v>
      </c>
      <c r="N4460" s="18" t="e">
        <f t="shared" si="1407"/>
        <v>#DIV/0!</v>
      </c>
      <c r="O4460" s="18" t="e">
        <f t="shared" si="1408"/>
        <v>#DIV/0!</v>
      </c>
      <c r="P4460" s="4">
        <f t="shared" si="1409"/>
        <v>200611</v>
      </c>
      <c r="Q4460" s="23">
        <f t="shared" si="1410"/>
        <v>3</v>
      </c>
      <c r="R4460" s="23">
        <f t="shared" si="1411"/>
        <v>-3.0000000000000004</v>
      </c>
      <c r="S4460" s="22">
        <f t="shared" si="1412"/>
        <v>0</v>
      </c>
      <c r="T4460" s="5">
        <f t="shared" si="1413"/>
        <v>0.46666666666666662</v>
      </c>
      <c r="W4460" s="5">
        <f t="shared" si="1414"/>
        <v>2</v>
      </c>
      <c r="X4460" s="4">
        <f t="shared" si="1415"/>
        <v>-1</v>
      </c>
      <c r="AE4460" s="4" t="e">
        <f t="shared" si="1416"/>
        <v>#DIV/0!</v>
      </c>
    </row>
    <row r="4461" spans="1:31" x14ac:dyDescent="0.25">
      <c r="A4461" s="9">
        <v>39026</v>
      </c>
      <c r="B4461" s="1" t="s">
        <v>45</v>
      </c>
      <c r="C4461" s="1" t="s">
        <v>51</v>
      </c>
      <c r="D4461" s="1">
        <v>13</v>
      </c>
      <c r="E4461" s="1">
        <v>31</v>
      </c>
      <c r="F4461">
        <f t="shared" si="1403"/>
        <v>0</v>
      </c>
      <c r="G4461">
        <f t="shared" si="1404"/>
        <v>1</v>
      </c>
      <c r="H4461" s="4">
        <v>1.1000000000000001</v>
      </c>
      <c r="I4461" s="4">
        <v>8</v>
      </c>
      <c r="L4461" s="18">
        <f t="shared" si="1405"/>
        <v>90</v>
      </c>
      <c r="M4461" s="18">
        <f t="shared" si="1406"/>
        <v>10</v>
      </c>
      <c r="N4461" s="18" t="e">
        <f t="shared" si="1407"/>
        <v>#DIV/0!</v>
      </c>
      <c r="O4461" s="18" t="e">
        <f t="shared" si="1408"/>
        <v>#DIV/0!</v>
      </c>
      <c r="P4461" s="4">
        <f t="shared" si="1409"/>
        <v>200611</v>
      </c>
      <c r="Q4461" s="23">
        <f t="shared" si="1410"/>
        <v>0.13750000000000001</v>
      </c>
      <c r="R4461" s="23">
        <f t="shared" si="1411"/>
        <v>-10.142857142857133</v>
      </c>
      <c r="S4461" s="22">
        <f t="shared" si="1412"/>
        <v>-10.005357142857134</v>
      </c>
      <c r="T4461" s="5">
        <f t="shared" si="1413"/>
        <v>7.2727272727272725</v>
      </c>
      <c r="W4461" s="5">
        <f t="shared" si="1414"/>
        <v>-1</v>
      </c>
      <c r="X4461" s="4">
        <f t="shared" si="1415"/>
        <v>-1</v>
      </c>
      <c r="AE4461" s="4" t="e">
        <f t="shared" si="1416"/>
        <v>#DIV/0!</v>
      </c>
    </row>
    <row r="4462" spans="1:31" x14ac:dyDescent="0.25">
      <c r="A4462" s="9">
        <v>39026</v>
      </c>
      <c r="B4462" s="1" t="s">
        <v>46</v>
      </c>
      <c r="C4462" s="1" t="s">
        <v>62</v>
      </c>
      <c r="D4462" s="1">
        <v>24</v>
      </c>
      <c r="E4462" s="1">
        <v>10</v>
      </c>
      <c r="F4462">
        <f t="shared" si="1403"/>
        <v>1</v>
      </c>
      <c r="G4462">
        <f t="shared" si="1404"/>
        <v>0</v>
      </c>
      <c r="H4462" s="4">
        <v>1.55555555555556</v>
      </c>
      <c r="I4462" s="4">
        <v>2.6</v>
      </c>
      <c r="L4462" s="18">
        <f t="shared" si="1405"/>
        <v>60</v>
      </c>
      <c r="M4462" s="18">
        <f t="shared" si="1406"/>
        <v>35</v>
      </c>
      <c r="N4462" s="18" t="e">
        <f t="shared" si="1407"/>
        <v>#DIV/0!</v>
      </c>
      <c r="O4462" s="18" t="e">
        <f t="shared" si="1408"/>
        <v>#DIV/0!</v>
      </c>
      <c r="P4462" s="4">
        <f t="shared" si="1409"/>
        <v>200611</v>
      </c>
      <c r="Q4462" s="23">
        <f t="shared" si="1410"/>
        <v>1.55555555555556</v>
      </c>
      <c r="R4462" s="23">
        <f t="shared" si="1411"/>
        <v>-2.4249999999999856</v>
      </c>
      <c r="S4462" s="22">
        <f t="shared" si="1412"/>
        <v>-0.86944444444442559</v>
      </c>
      <c r="T4462" s="5">
        <f t="shared" si="1413"/>
        <v>1.6714285714285666</v>
      </c>
      <c r="W4462" s="5">
        <f t="shared" si="1414"/>
        <v>0.55555555555556002</v>
      </c>
      <c r="X4462" s="4">
        <f t="shared" si="1415"/>
        <v>-1</v>
      </c>
      <c r="AE4462" s="4" t="e">
        <f t="shared" si="1416"/>
        <v>#DIV/0!</v>
      </c>
    </row>
    <row r="4463" spans="1:31" x14ac:dyDescent="0.25">
      <c r="A4463" s="9">
        <v>39026</v>
      </c>
      <c r="B4463" s="1" t="s">
        <v>43</v>
      </c>
      <c r="C4463" s="1" t="s">
        <v>44</v>
      </c>
      <c r="D4463" s="1">
        <v>26</v>
      </c>
      <c r="E4463" s="1">
        <v>20</v>
      </c>
      <c r="F4463">
        <f t="shared" si="1403"/>
        <v>1</v>
      </c>
      <c r="G4463">
        <f t="shared" si="1404"/>
        <v>0</v>
      </c>
      <c r="H4463" s="4">
        <v>1.60606060606061</v>
      </c>
      <c r="I4463" s="4">
        <v>2.4500000000000002</v>
      </c>
      <c r="L4463" s="18">
        <f t="shared" si="1405"/>
        <v>60</v>
      </c>
      <c r="M4463" s="18">
        <f t="shared" si="1406"/>
        <v>40</v>
      </c>
      <c r="N4463" s="18" t="e">
        <f t="shared" si="1407"/>
        <v>#DIV/0!</v>
      </c>
      <c r="O4463" s="18" t="e">
        <f t="shared" si="1408"/>
        <v>#DIV/0!</v>
      </c>
      <c r="P4463" s="4">
        <f t="shared" si="1409"/>
        <v>200611</v>
      </c>
      <c r="Q4463" s="23">
        <f t="shared" si="1410"/>
        <v>1.60606060606061</v>
      </c>
      <c r="R4463" s="23">
        <f t="shared" si="1411"/>
        <v>-2.3396551724137824</v>
      </c>
      <c r="S4463" s="22">
        <f t="shared" si="1412"/>
        <v>-0.73359456635317244</v>
      </c>
      <c r="T4463" s="5">
        <f t="shared" si="1413"/>
        <v>1.5254716981132039</v>
      </c>
      <c r="W4463" s="5">
        <f t="shared" si="1414"/>
        <v>0.60606060606060996</v>
      </c>
      <c r="X4463" s="4">
        <f t="shared" si="1415"/>
        <v>-1</v>
      </c>
      <c r="AE4463" s="4" t="e">
        <f t="shared" si="1416"/>
        <v>#DIV/0!</v>
      </c>
    </row>
    <row r="4464" spans="1:31" x14ac:dyDescent="0.25">
      <c r="A4464" s="9">
        <v>39020</v>
      </c>
      <c r="B4464" s="1" t="s">
        <v>60</v>
      </c>
      <c r="C4464" s="1" t="s">
        <v>52</v>
      </c>
      <c r="D4464" s="1">
        <v>7</v>
      </c>
      <c r="E4464" s="1">
        <v>31</v>
      </c>
      <c r="F4464">
        <f t="shared" si="1403"/>
        <v>0</v>
      </c>
      <c r="G4464">
        <f t="shared" si="1404"/>
        <v>1</v>
      </c>
      <c r="H4464" s="4">
        <v>2.1</v>
      </c>
      <c r="I4464" s="4">
        <v>1.7692307692307701</v>
      </c>
      <c r="L4464" s="18">
        <f t="shared" si="1405"/>
        <v>40</v>
      </c>
      <c r="M4464" s="18">
        <f t="shared" si="1406"/>
        <v>55</v>
      </c>
      <c r="N4464" s="18" t="e">
        <f t="shared" si="1407"/>
        <v>#DIV/0!</v>
      </c>
      <c r="O4464" s="18" t="e">
        <f t="shared" si="1408"/>
        <v>#DIV/0!</v>
      </c>
      <c r="P4464" s="4">
        <f t="shared" si="1409"/>
        <v>200610</v>
      </c>
      <c r="Q4464" s="23">
        <f t="shared" si="1410"/>
        <v>1.18695652173913</v>
      </c>
      <c r="R4464" s="23">
        <f t="shared" si="1411"/>
        <v>-2.2090909090909077</v>
      </c>
      <c r="S4464" s="22">
        <f t="shared" si="1412"/>
        <v>-1.0221343873517776</v>
      </c>
      <c r="T4464" s="5">
        <f t="shared" si="1413"/>
        <v>0.84249084249084283</v>
      </c>
      <c r="W4464" s="5">
        <f t="shared" si="1414"/>
        <v>-1</v>
      </c>
      <c r="X4464" s="4">
        <f t="shared" si="1415"/>
        <v>-1</v>
      </c>
      <c r="AE4464" s="4" t="e">
        <f t="shared" si="1416"/>
        <v>#DIV/0!</v>
      </c>
    </row>
    <row r="4465" spans="1:31" x14ac:dyDescent="0.25">
      <c r="A4465" s="9">
        <v>39019</v>
      </c>
      <c r="B4465" s="1" t="s">
        <v>50</v>
      </c>
      <c r="C4465" s="1" t="s">
        <v>47</v>
      </c>
      <c r="D4465" s="1">
        <v>28</v>
      </c>
      <c r="E4465" s="1">
        <v>22</v>
      </c>
      <c r="F4465">
        <f t="shared" si="1403"/>
        <v>1</v>
      </c>
      <c r="G4465">
        <f t="shared" si="1404"/>
        <v>0</v>
      </c>
      <c r="H4465" s="4">
        <v>1.6451612903225801</v>
      </c>
      <c r="I4465" s="4">
        <v>2.35</v>
      </c>
      <c r="L4465" s="18">
        <f t="shared" si="1405"/>
        <v>60</v>
      </c>
      <c r="M4465" s="18">
        <f t="shared" si="1406"/>
        <v>40</v>
      </c>
      <c r="N4465" s="18" t="e">
        <f t="shared" si="1407"/>
        <v>#DIV/0!</v>
      </c>
      <c r="O4465" s="18" t="e">
        <f t="shared" si="1408"/>
        <v>#DIV/0!</v>
      </c>
      <c r="P4465" s="4">
        <f t="shared" si="1409"/>
        <v>200610</v>
      </c>
      <c r="Q4465" s="23">
        <f t="shared" si="1410"/>
        <v>1.6451612903225801</v>
      </c>
      <c r="R4465" s="23">
        <f t="shared" si="1411"/>
        <v>-2.2907407407407421</v>
      </c>
      <c r="S4465" s="22">
        <f t="shared" si="1412"/>
        <v>-0.645579450418162</v>
      </c>
      <c r="T4465" s="5">
        <f t="shared" si="1413"/>
        <v>1.4284313725490201</v>
      </c>
      <c r="W4465" s="5">
        <f t="shared" si="1414"/>
        <v>0.64516129032258007</v>
      </c>
      <c r="X4465" s="4">
        <f t="shared" si="1415"/>
        <v>-1</v>
      </c>
      <c r="AE4465" s="4" t="e">
        <f t="shared" si="1416"/>
        <v>#DIV/0!</v>
      </c>
    </row>
    <row r="4466" spans="1:31" x14ac:dyDescent="0.25">
      <c r="A4466" s="9">
        <v>39019</v>
      </c>
      <c r="B4466" s="1" t="s">
        <v>64</v>
      </c>
      <c r="C4466" s="1" t="s">
        <v>59</v>
      </c>
      <c r="D4466" s="1">
        <v>38</v>
      </c>
      <c r="E4466" s="1">
        <v>24</v>
      </c>
      <c r="F4466">
        <f t="shared" si="1403"/>
        <v>1</v>
      </c>
      <c r="G4466">
        <f t="shared" si="1404"/>
        <v>0</v>
      </c>
      <c r="H4466" s="4">
        <v>1.2105263157894699</v>
      </c>
      <c r="I4466" s="4">
        <v>4.5</v>
      </c>
      <c r="L4466" s="18">
        <f t="shared" si="1405"/>
        <v>80</v>
      </c>
      <c r="M4466" s="18">
        <f t="shared" si="1406"/>
        <v>20</v>
      </c>
      <c r="N4466" s="18" t="e">
        <f t="shared" si="1407"/>
        <v>#DIV/0!</v>
      </c>
      <c r="O4466" s="18" t="e">
        <f t="shared" si="1408"/>
        <v>#DIV/0!</v>
      </c>
      <c r="P4466" s="4">
        <f t="shared" si="1409"/>
        <v>200610</v>
      </c>
      <c r="Q4466" s="23">
        <f t="shared" si="1410"/>
        <v>1.2105263157894699</v>
      </c>
      <c r="R4466" s="23">
        <f t="shared" si="1411"/>
        <v>-5.0357142857143709</v>
      </c>
      <c r="S4466" s="22">
        <f t="shared" si="1412"/>
        <v>-3.825187969924901</v>
      </c>
      <c r="T4466" s="5">
        <f t="shared" si="1413"/>
        <v>3.7173913043478377</v>
      </c>
      <c r="W4466" s="5">
        <f t="shared" si="1414"/>
        <v>0.2105263157894699</v>
      </c>
      <c r="X4466" s="4">
        <f t="shared" si="1415"/>
        <v>-1</v>
      </c>
      <c r="AE4466" s="4" t="e">
        <f t="shared" si="1416"/>
        <v>#DIV/0!</v>
      </c>
    </row>
    <row r="4467" spans="1:31" x14ac:dyDescent="0.25">
      <c r="A4467" s="9">
        <v>39019</v>
      </c>
      <c r="B4467" s="1" t="s">
        <v>55</v>
      </c>
      <c r="C4467" s="1" t="s">
        <v>56</v>
      </c>
      <c r="D4467" s="1">
        <v>6</v>
      </c>
      <c r="E4467" s="1">
        <v>13</v>
      </c>
      <c r="F4467">
        <f t="shared" si="1403"/>
        <v>0</v>
      </c>
      <c r="G4467">
        <f t="shared" si="1404"/>
        <v>1</v>
      </c>
      <c r="H4467" s="4">
        <v>1.26315789473684</v>
      </c>
      <c r="I4467" s="4">
        <v>4</v>
      </c>
      <c r="L4467" s="18">
        <f t="shared" si="1405"/>
        <v>70</v>
      </c>
      <c r="M4467" s="18">
        <f t="shared" si="1406"/>
        <v>25</v>
      </c>
      <c r="N4467" s="18" t="e">
        <f t="shared" si="1407"/>
        <v>#DIV/0!</v>
      </c>
      <c r="O4467" s="18" t="e">
        <f t="shared" si="1408"/>
        <v>#DIV/0!</v>
      </c>
      <c r="P4467" s="4">
        <f t="shared" si="1409"/>
        <v>200610</v>
      </c>
      <c r="Q4467" s="23">
        <f t="shared" si="1410"/>
        <v>0.31578947368421001</v>
      </c>
      <c r="R4467" s="23">
        <f t="shared" si="1411"/>
        <v>-4.1333333333333631</v>
      </c>
      <c r="S4467" s="22">
        <f t="shared" si="1412"/>
        <v>-3.8175438596491529</v>
      </c>
      <c r="T4467" s="5">
        <f t="shared" si="1413"/>
        <v>3.1666666666666718</v>
      </c>
      <c r="W4467" s="5">
        <f t="shared" si="1414"/>
        <v>-1</v>
      </c>
      <c r="X4467" s="4">
        <f t="shared" si="1415"/>
        <v>-1</v>
      </c>
      <c r="AE4467" s="4" t="e">
        <f t="shared" si="1416"/>
        <v>#DIV/0!</v>
      </c>
    </row>
    <row r="4468" spans="1:31" x14ac:dyDescent="0.25">
      <c r="A4468" s="9">
        <v>39019</v>
      </c>
      <c r="B4468" s="1" t="s">
        <v>54</v>
      </c>
      <c r="C4468" s="1" t="s">
        <v>57</v>
      </c>
      <c r="D4468" s="1">
        <v>20</v>
      </c>
      <c r="E4468" s="1">
        <v>13</v>
      </c>
      <c r="F4468">
        <f t="shared" si="1403"/>
        <v>1</v>
      </c>
      <c r="G4468">
        <f t="shared" si="1404"/>
        <v>0</v>
      </c>
      <c r="H4468" s="4">
        <v>4.5</v>
      </c>
      <c r="I4468" s="4">
        <v>1.2222222222222201</v>
      </c>
      <c r="L4468" s="18">
        <f t="shared" si="1405"/>
        <v>20</v>
      </c>
      <c r="M4468" s="18">
        <f t="shared" si="1406"/>
        <v>80</v>
      </c>
      <c r="N4468" s="18" t="e">
        <f t="shared" si="1407"/>
        <v>#DIV/0!</v>
      </c>
      <c r="O4468" s="18" t="e">
        <f t="shared" si="1408"/>
        <v>#DIV/0!</v>
      </c>
      <c r="P4468" s="4">
        <f t="shared" si="1409"/>
        <v>200610</v>
      </c>
      <c r="Q4468" s="23">
        <f t="shared" si="1410"/>
        <v>4.5</v>
      </c>
      <c r="R4468" s="23">
        <f t="shared" si="1411"/>
        <v>-4.7857142857143282</v>
      </c>
      <c r="S4468" s="22">
        <f t="shared" si="1412"/>
        <v>-0.28571428571432822</v>
      </c>
      <c r="T4468" s="5">
        <f t="shared" si="1413"/>
        <v>0.27160493827160448</v>
      </c>
      <c r="W4468" s="5">
        <f t="shared" si="1414"/>
        <v>3.5</v>
      </c>
      <c r="X4468" s="4">
        <f t="shared" si="1415"/>
        <v>-1</v>
      </c>
      <c r="AE4468" s="4" t="e">
        <f t="shared" si="1416"/>
        <v>#DIV/0!</v>
      </c>
    </row>
    <row r="4469" spans="1:31" x14ac:dyDescent="0.25">
      <c r="A4469" s="9">
        <v>39019</v>
      </c>
      <c r="B4469" s="1" t="s">
        <v>34</v>
      </c>
      <c r="C4469" s="1" t="s">
        <v>39</v>
      </c>
      <c r="D4469" s="1">
        <v>17</v>
      </c>
      <c r="E4469" s="1">
        <v>3</v>
      </c>
      <c r="F4469">
        <f t="shared" si="1403"/>
        <v>1</v>
      </c>
      <c r="G4469">
        <f t="shared" si="1404"/>
        <v>0</v>
      </c>
      <c r="H4469" s="4">
        <v>1.2105263157894699</v>
      </c>
      <c r="I4469" s="4">
        <v>4.5</v>
      </c>
      <c r="L4469" s="18">
        <f t="shared" si="1405"/>
        <v>80</v>
      </c>
      <c r="M4469" s="18">
        <f t="shared" si="1406"/>
        <v>20</v>
      </c>
      <c r="N4469" s="18" t="e">
        <f t="shared" si="1407"/>
        <v>#DIV/0!</v>
      </c>
      <c r="O4469" s="18" t="e">
        <f t="shared" si="1408"/>
        <v>#DIV/0!</v>
      </c>
      <c r="P4469" s="4">
        <f t="shared" si="1409"/>
        <v>200610</v>
      </c>
      <c r="Q4469" s="23">
        <f t="shared" si="1410"/>
        <v>1.2105263157894699</v>
      </c>
      <c r="R4469" s="23">
        <f t="shared" si="1411"/>
        <v>-5.0357142857143709</v>
      </c>
      <c r="S4469" s="22">
        <f t="shared" si="1412"/>
        <v>-3.825187969924901</v>
      </c>
      <c r="T4469" s="5">
        <f t="shared" si="1413"/>
        <v>3.7173913043478377</v>
      </c>
      <c r="W4469" s="5">
        <f t="shared" si="1414"/>
        <v>0.2105263157894699</v>
      </c>
      <c r="X4469" s="4">
        <f t="shared" si="1415"/>
        <v>-1</v>
      </c>
      <c r="AE4469" s="4" t="e">
        <f t="shared" si="1416"/>
        <v>#DIV/0!</v>
      </c>
    </row>
    <row r="4470" spans="1:31" x14ac:dyDescent="0.25">
      <c r="A4470" s="9">
        <v>39019</v>
      </c>
      <c r="B4470" s="1" t="s">
        <v>42</v>
      </c>
      <c r="C4470" s="1" t="s">
        <v>43</v>
      </c>
      <c r="D4470" s="1">
        <v>22</v>
      </c>
      <c r="E4470" s="1">
        <v>35</v>
      </c>
      <c r="F4470">
        <f t="shared" si="1403"/>
        <v>0</v>
      </c>
      <c r="G4470">
        <f t="shared" si="1404"/>
        <v>1</v>
      </c>
      <c r="H4470" s="4">
        <v>1.71428571428571</v>
      </c>
      <c r="I4470" s="4">
        <v>2.2000000000000002</v>
      </c>
      <c r="L4470" s="18">
        <f t="shared" si="1405"/>
        <v>50</v>
      </c>
      <c r="M4470" s="18">
        <f t="shared" si="1406"/>
        <v>45</v>
      </c>
      <c r="N4470" s="18" t="e">
        <f t="shared" si="1407"/>
        <v>#DIV/0!</v>
      </c>
      <c r="O4470" s="18" t="e">
        <f t="shared" si="1408"/>
        <v>#DIV/0!</v>
      </c>
      <c r="P4470" s="4">
        <f t="shared" si="1409"/>
        <v>200610</v>
      </c>
      <c r="Q4470" s="23">
        <f t="shared" si="1410"/>
        <v>0.77922077922077715</v>
      </c>
      <c r="R4470" s="23">
        <f t="shared" si="1411"/>
        <v>-2.2333333333333414</v>
      </c>
      <c r="S4470" s="22">
        <f t="shared" si="1412"/>
        <v>-1.4541125541125641</v>
      </c>
      <c r="T4470" s="5">
        <f t="shared" si="1413"/>
        <v>1.2833333333333368</v>
      </c>
      <c r="W4470" s="5">
        <f t="shared" si="1414"/>
        <v>-1</v>
      </c>
      <c r="X4470" s="4">
        <f t="shared" si="1415"/>
        <v>-1</v>
      </c>
      <c r="AE4470" s="4" t="e">
        <f t="shared" si="1416"/>
        <v>#DIV/0!</v>
      </c>
    </row>
    <row r="4471" spans="1:31" x14ac:dyDescent="0.25">
      <c r="A4471" s="9">
        <v>39019</v>
      </c>
      <c r="B4471" s="1" t="s">
        <v>49</v>
      </c>
      <c r="C4471" s="1" t="s">
        <v>61</v>
      </c>
      <c r="D4471" s="1">
        <v>35</v>
      </c>
      <c r="E4471" s="1">
        <v>28</v>
      </c>
      <c r="F4471">
        <f t="shared" si="1403"/>
        <v>1</v>
      </c>
      <c r="G4471">
        <f t="shared" si="1404"/>
        <v>0</v>
      </c>
      <c r="H4471" s="4">
        <v>1.4</v>
      </c>
      <c r="I4471" s="4">
        <v>3</v>
      </c>
      <c r="L4471" s="18">
        <f t="shared" si="1405"/>
        <v>70</v>
      </c>
      <c r="M4471" s="18">
        <f t="shared" si="1406"/>
        <v>30</v>
      </c>
      <c r="N4471" s="18" t="e">
        <f t="shared" si="1407"/>
        <v>#DIV/0!</v>
      </c>
      <c r="O4471" s="18" t="e">
        <f t="shared" si="1408"/>
        <v>#DIV/0!</v>
      </c>
      <c r="P4471" s="4">
        <f t="shared" si="1409"/>
        <v>200610</v>
      </c>
      <c r="Q4471" s="23">
        <f t="shared" si="1410"/>
        <v>1.4</v>
      </c>
      <c r="R4471" s="23">
        <f t="shared" si="1411"/>
        <v>-3.0000000000000004</v>
      </c>
      <c r="S4471" s="22">
        <f t="shared" si="1412"/>
        <v>-1.6000000000000005</v>
      </c>
      <c r="T4471" s="5">
        <f t="shared" si="1413"/>
        <v>2.1428571428571428</v>
      </c>
      <c r="W4471" s="5">
        <f t="shared" si="1414"/>
        <v>0.39999999999999991</v>
      </c>
      <c r="X4471" s="4">
        <f t="shared" si="1415"/>
        <v>-1</v>
      </c>
      <c r="AE4471" s="4" t="e">
        <f t="shared" si="1416"/>
        <v>#DIV/0!</v>
      </c>
    </row>
    <row r="4472" spans="1:31" x14ac:dyDescent="0.25">
      <c r="A4472" s="9">
        <v>39019</v>
      </c>
      <c r="B4472" s="1" t="s">
        <v>62</v>
      </c>
      <c r="C4472" s="1" t="s">
        <v>63</v>
      </c>
      <c r="D4472" s="1">
        <v>31</v>
      </c>
      <c r="E4472" s="1">
        <v>14</v>
      </c>
      <c r="F4472">
        <f t="shared" si="1403"/>
        <v>1</v>
      </c>
      <c r="G4472">
        <f t="shared" si="1404"/>
        <v>0</v>
      </c>
      <c r="H4472" s="4">
        <v>1.47619047619048</v>
      </c>
      <c r="I4472" s="4">
        <v>2.75</v>
      </c>
      <c r="L4472" s="18">
        <f t="shared" si="1405"/>
        <v>60</v>
      </c>
      <c r="M4472" s="18">
        <f t="shared" si="1406"/>
        <v>35</v>
      </c>
      <c r="N4472" s="18" t="e">
        <f t="shared" si="1407"/>
        <v>#DIV/0!</v>
      </c>
      <c r="O4472" s="18" t="e">
        <f t="shared" si="1408"/>
        <v>#DIV/0!</v>
      </c>
      <c r="P4472" s="4">
        <f t="shared" si="1409"/>
        <v>200610</v>
      </c>
      <c r="Q4472" s="23">
        <f t="shared" si="1410"/>
        <v>1.47619047619048</v>
      </c>
      <c r="R4472" s="23">
        <f t="shared" si="1411"/>
        <v>-2.6714285714285539</v>
      </c>
      <c r="S4472" s="22">
        <f t="shared" si="1412"/>
        <v>-1.1952380952380739</v>
      </c>
      <c r="T4472" s="5">
        <f t="shared" si="1413"/>
        <v>1.8629032258064468</v>
      </c>
      <c r="W4472" s="5">
        <f t="shared" si="1414"/>
        <v>0.47619047619048005</v>
      </c>
      <c r="X4472" s="4">
        <f t="shared" si="1415"/>
        <v>-1</v>
      </c>
      <c r="AE4472" s="4" t="e">
        <f t="shared" si="1416"/>
        <v>#DIV/0!</v>
      </c>
    </row>
    <row r="4473" spans="1:31" x14ac:dyDescent="0.25">
      <c r="A4473" s="9">
        <v>39019</v>
      </c>
      <c r="B4473" s="1" t="s">
        <v>35</v>
      </c>
      <c r="C4473" s="1" t="s">
        <v>36</v>
      </c>
      <c r="D4473" s="1">
        <v>31</v>
      </c>
      <c r="E4473" s="1">
        <v>34</v>
      </c>
      <c r="F4473">
        <f t="shared" si="1403"/>
        <v>0</v>
      </c>
      <c r="G4473">
        <f t="shared" si="1404"/>
        <v>1</v>
      </c>
      <c r="H4473" s="4">
        <v>1.6666666666666701</v>
      </c>
      <c r="I4473" s="4">
        <v>2.2999999999999998</v>
      </c>
      <c r="L4473" s="18">
        <f t="shared" si="1405"/>
        <v>50</v>
      </c>
      <c r="M4473" s="18">
        <f t="shared" si="1406"/>
        <v>40</v>
      </c>
      <c r="N4473" s="18" t="e">
        <f t="shared" si="1407"/>
        <v>#DIV/0!</v>
      </c>
      <c r="O4473" s="18" t="e">
        <f t="shared" si="1408"/>
        <v>#DIV/0!</v>
      </c>
      <c r="P4473" s="4">
        <f t="shared" si="1409"/>
        <v>200610</v>
      </c>
      <c r="Q4473" s="23">
        <f t="shared" si="1410"/>
        <v>0.72463768115942184</v>
      </c>
      <c r="R4473" s="23">
        <f t="shared" si="1411"/>
        <v>-2.2692307692307621</v>
      </c>
      <c r="S4473" s="22">
        <f t="shared" si="1412"/>
        <v>-1.5445930880713403</v>
      </c>
      <c r="T4473" s="5">
        <f t="shared" si="1413"/>
        <v>1.379999999999997</v>
      </c>
      <c r="W4473" s="5">
        <f t="shared" si="1414"/>
        <v>-1</v>
      </c>
      <c r="X4473" s="4">
        <f t="shared" si="1415"/>
        <v>-1</v>
      </c>
      <c r="AE4473" s="4" t="e">
        <f t="shared" si="1416"/>
        <v>#DIV/0!</v>
      </c>
    </row>
    <row r="4474" spans="1:31" x14ac:dyDescent="0.25">
      <c r="A4474" s="9">
        <v>39019</v>
      </c>
      <c r="B4474" s="1" t="s">
        <v>58</v>
      </c>
      <c r="C4474" s="1" t="s">
        <v>53</v>
      </c>
      <c r="D4474" s="1">
        <v>20</v>
      </c>
      <c r="E4474" s="1">
        <v>13</v>
      </c>
      <c r="F4474">
        <f t="shared" si="1403"/>
        <v>1</v>
      </c>
      <c r="G4474">
        <f t="shared" si="1404"/>
        <v>0</v>
      </c>
      <c r="H4474" s="4">
        <v>1.74074074074074</v>
      </c>
      <c r="I4474" s="4">
        <v>2.15</v>
      </c>
      <c r="L4474" s="18">
        <f t="shared" si="1405"/>
        <v>50</v>
      </c>
      <c r="M4474" s="18">
        <f t="shared" si="1406"/>
        <v>45</v>
      </c>
      <c r="N4474" s="18" t="e">
        <f t="shared" si="1407"/>
        <v>#DIV/0!</v>
      </c>
      <c r="O4474" s="18" t="e">
        <f t="shared" si="1408"/>
        <v>#DIV/0!</v>
      </c>
      <c r="P4474" s="4">
        <f t="shared" si="1409"/>
        <v>200610</v>
      </c>
      <c r="Q4474" s="23">
        <f t="shared" si="1410"/>
        <v>1.74074074074074</v>
      </c>
      <c r="R4474" s="23">
        <f t="shared" si="1411"/>
        <v>-2.2195652173913056</v>
      </c>
      <c r="S4474" s="22">
        <f t="shared" si="1412"/>
        <v>-0.4788244766505656</v>
      </c>
      <c r="T4474" s="5">
        <f t="shared" si="1413"/>
        <v>1.2351063829787239</v>
      </c>
      <c r="W4474" s="5">
        <f t="shared" si="1414"/>
        <v>0.74074074074074003</v>
      </c>
      <c r="X4474" s="4">
        <f t="shared" si="1415"/>
        <v>-1</v>
      </c>
      <c r="AE4474" s="4" t="e">
        <f t="shared" si="1416"/>
        <v>#DIV/0!</v>
      </c>
    </row>
    <row r="4475" spans="1:31" x14ac:dyDescent="0.25">
      <c r="A4475" s="9">
        <v>39019</v>
      </c>
      <c r="B4475" s="1" t="s">
        <v>44</v>
      </c>
      <c r="C4475" s="1" t="s">
        <v>41</v>
      </c>
      <c r="D4475" s="1">
        <v>27</v>
      </c>
      <c r="E4475" s="1">
        <v>29</v>
      </c>
      <c r="F4475">
        <f t="shared" si="1403"/>
        <v>0</v>
      </c>
      <c r="G4475">
        <f t="shared" si="1404"/>
        <v>1</v>
      </c>
      <c r="H4475" s="4">
        <v>1.5</v>
      </c>
      <c r="I4475" s="4">
        <v>2.75</v>
      </c>
      <c r="L4475" s="18">
        <f t="shared" si="1405"/>
        <v>60</v>
      </c>
      <c r="M4475" s="18">
        <f t="shared" si="1406"/>
        <v>35</v>
      </c>
      <c r="N4475" s="18" t="e">
        <f t="shared" si="1407"/>
        <v>#DIV/0!</v>
      </c>
      <c r="O4475" s="18" t="e">
        <f t="shared" si="1408"/>
        <v>#DIV/0!</v>
      </c>
      <c r="P4475" s="4">
        <f t="shared" si="1409"/>
        <v>200610</v>
      </c>
      <c r="Q4475" s="23">
        <f t="shared" si="1410"/>
        <v>0.54545454545454541</v>
      </c>
      <c r="R4475" s="23">
        <f t="shared" si="1411"/>
        <v>-2.5714285714285712</v>
      </c>
      <c r="S4475" s="22">
        <f t="shared" si="1412"/>
        <v>-2.0259740259740258</v>
      </c>
      <c r="T4475" s="5">
        <f t="shared" si="1413"/>
        <v>1.8333333333333333</v>
      </c>
      <c r="W4475" s="5">
        <f t="shared" si="1414"/>
        <v>-1</v>
      </c>
      <c r="X4475" s="4">
        <f t="shared" si="1415"/>
        <v>-1</v>
      </c>
      <c r="AE4475" s="4" t="e">
        <f t="shared" si="1416"/>
        <v>#DIV/0!</v>
      </c>
    </row>
    <row r="4476" spans="1:31" x14ac:dyDescent="0.25">
      <c r="A4476" s="9">
        <v>39019</v>
      </c>
      <c r="B4476" s="1" t="s">
        <v>45</v>
      </c>
      <c r="C4476" s="1" t="s">
        <v>38</v>
      </c>
      <c r="D4476" s="1">
        <v>41</v>
      </c>
      <c r="E4476" s="1">
        <v>10</v>
      </c>
      <c r="F4476">
        <f t="shared" si="1403"/>
        <v>1</v>
      </c>
      <c r="G4476">
        <f t="shared" si="1404"/>
        <v>0</v>
      </c>
      <c r="H4476" s="4">
        <v>1.0606060606060601</v>
      </c>
      <c r="I4476" s="4">
        <v>12.5</v>
      </c>
      <c r="L4476" s="18">
        <f t="shared" si="1405"/>
        <v>90</v>
      </c>
      <c r="M4476" s="18">
        <f t="shared" si="1406"/>
        <v>5</v>
      </c>
      <c r="N4476" s="18" t="e">
        <f t="shared" si="1407"/>
        <v>#DIV/0!</v>
      </c>
      <c r="O4476" s="18" t="e">
        <f t="shared" si="1408"/>
        <v>#DIV/0!</v>
      </c>
      <c r="P4476" s="4">
        <f t="shared" si="1409"/>
        <v>200610</v>
      </c>
      <c r="Q4476" s="23">
        <f t="shared" si="1410"/>
        <v>1.0606060606060601</v>
      </c>
      <c r="R4476" s="23">
        <f t="shared" si="1411"/>
        <v>-16.586956521739264</v>
      </c>
      <c r="S4476" s="22">
        <f t="shared" si="1412"/>
        <v>-15.526350461133203</v>
      </c>
      <c r="T4476" s="5">
        <f t="shared" si="1413"/>
        <v>11.785714285714292</v>
      </c>
      <c r="W4476" s="5">
        <f t="shared" si="1414"/>
        <v>6.0606060606060108E-2</v>
      </c>
      <c r="X4476" s="4">
        <f t="shared" si="1415"/>
        <v>-1</v>
      </c>
      <c r="AE4476" s="4" t="e">
        <f t="shared" si="1416"/>
        <v>#DIV/0!</v>
      </c>
    </row>
    <row r="4477" spans="1:31" x14ac:dyDescent="0.25">
      <c r="A4477" s="9">
        <v>39019</v>
      </c>
      <c r="B4477" s="1" t="s">
        <v>40</v>
      </c>
      <c r="C4477" s="1" t="s">
        <v>37</v>
      </c>
      <c r="D4477" s="1">
        <v>14</v>
      </c>
      <c r="E4477" s="1">
        <v>35</v>
      </c>
      <c r="F4477">
        <f t="shared" si="1403"/>
        <v>0</v>
      </c>
      <c r="G4477">
        <f t="shared" si="1404"/>
        <v>1</v>
      </c>
      <c r="H4477" s="4">
        <v>1.4545454545454499</v>
      </c>
      <c r="I4477" s="4">
        <v>2.85</v>
      </c>
      <c r="L4477" s="18">
        <f t="shared" si="1405"/>
        <v>60</v>
      </c>
      <c r="M4477" s="18">
        <f t="shared" si="1406"/>
        <v>35</v>
      </c>
      <c r="N4477" s="18" t="e">
        <f t="shared" si="1407"/>
        <v>#DIV/0!</v>
      </c>
      <c r="O4477" s="18" t="e">
        <f t="shared" si="1408"/>
        <v>#DIV/0!</v>
      </c>
      <c r="P4477" s="4">
        <f t="shared" si="1409"/>
        <v>200610</v>
      </c>
      <c r="Q4477" s="23">
        <f t="shared" si="1410"/>
        <v>0.51036682615629825</v>
      </c>
      <c r="R4477" s="23">
        <f t="shared" si="1411"/>
        <v>-2.7405405405405627</v>
      </c>
      <c r="S4477" s="22">
        <f t="shared" si="1412"/>
        <v>-2.2301737143842644</v>
      </c>
      <c r="T4477" s="5">
        <f t="shared" si="1413"/>
        <v>1.9593750000000063</v>
      </c>
      <c r="W4477" s="5">
        <f t="shared" si="1414"/>
        <v>-1</v>
      </c>
      <c r="X4477" s="4">
        <f t="shared" si="1415"/>
        <v>-1</v>
      </c>
      <c r="AE4477" s="4" t="e">
        <f t="shared" si="1416"/>
        <v>#DIV/0!</v>
      </c>
    </row>
    <row r="4478" spans="1:31" x14ac:dyDescent="0.25">
      <c r="A4478" s="9">
        <v>39013</v>
      </c>
      <c r="B4478" s="1" t="s">
        <v>37</v>
      </c>
      <c r="C4478" s="1" t="s">
        <v>34</v>
      </c>
      <c r="D4478" s="1">
        <v>22</v>
      </c>
      <c r="E4478" s="1">
        <v>36</v>
      </c>
      <c r="F4478">
        <f t="shared" si="1403"/>
        <v>0</v>
      </c>
      <c r="G4478">
        <f t="shared" si="1404"/>
        <v>1</v>
      </c>
      <c r="H4478" s="4">
        <v>1.5882352941176499</v>
      </c>
      <c r="I4478" s="4">
        <v>2.5</v>
      </c>
      <c r="L4478" s="18">
        <f t="shared" si="1405"/>
        <v>60</v>
      </c>
      <c r="M4478" s="18">
        <f t="shared" si="1406"/>
        <v>40</v>
      </c>
      <c r="N4478" s="18" t="e">
        <f t="shared" si="1407"/>
        <v>#DIV/0!</v>
      </c>
      <c r="O4478" s="18" t="e">
        <f t="shared" si="1408"/>
        <v>#DIV/0!</v>
      </c>
      <c r="P4478" s="4">
        <f t="shared" si="1409"/>
        <v>200610</v>
      </c>
      <c r="Q4478" s="23">
        <f t="shared" si="1410"/>
        <v>0.6352941176470599</v>
      </c>
      <c r="R4478" s="23">
        <f t="shared" si="1411"/>
        <v>-2.3666666666666587</v>
      </c>
      <c r="S4478" s="22">
        <f t="shared" si="1412"/>
        <v>-1.7313725490195988</v>
      </c>
      <c r="T4478" s="5">
        <f t="shared" si="1413"/>
        <v>1.5740740740740713</v>
      </c>
      <c r="W4478" s="5">
        <f t="shared" si="1414"/>
        <v>-1</v>
      </c>
      <c r="X4478" s="4">
        <f t="shared" si="1415"/>
        <v>-1</v>
      </c>
      <c r="AE4478" s="4" t="e">
        <f t="shared" si="1416"/>
        <v>#DIV/0!</v>
      </c>
    </row>
    <row r="4479" spans="1:31" x14ac:dyDescent="0.25">
      <c r="A4479" s="9">
        <v>39012</v>
      </c>
      <c r="B4479" s="1" t="s">
        <v>39</v>
      </c>
      <c r="C4479" s="1" t="s">
        <v>55</v>
      </c>
      <c r="D4479" s="1">
        <v>23</v>
      </c>
      <c r="E4479" s="1">
        <v>21</v>
      </c>
      <c r="F4479">
        <f t="shared" si="1403"/>
        <v>1</v>
      </c>
      <c r="G4479">
        <f t="shared" si="1404"/>
        <v>0</v>
      </c>
      <c r="H4479" s="4">
        <v>3.3</v>
      </c>
      <c r="I4479" s="4">
        <v>1.3571428571428599</v>
      </c>
      <c r="L4479" s="18">
        <f t="shared" si="1405"/>
        <v>30</v>
      </c>
      <c r="M4479" s="18">
        <f t="shared" si="1406"/>
        <v>70</v>
      </c>
      <c r="N4479" s="18" t="e">
        <f t="shared" si="1407"/>
        <v>#DIV/0!</v>
      </c>
      <c r="O4479" s="18" t="e">
        <f t="shared" si="1408"/>
        <v>#DIV/0!</v>
      </c>
      <c r="P4479" s="4">
        <f t="shared" si="1409"/>
        <v>200610</v>
      </c>
      <c r="Q4479" s="23">
        <f t="shared" si="1410"/>
        <v>3.3</v>
      </c>
      <c r="R4479" s="23">
        <f t="shared" si="1411"/>
        <v>-3.2347826086956308</v>
      </c>
      <c r="S4479" s="22">
        <f t="shared" si="1412"/>
        <v>6.5217391304368988E-2</v>
      </c>
      <c r="T4479" s="5">
        <f t="shared" si="1413"/>
        <v>0.4112554112554121</v>
      </c>
      <c r="W4479" s="5">
        <f t="shared" si="1414"/>
        <v>2.2999999999999998</v>
      </c>
      <c r="X4479" s="4">
        <f t="shared" si="1415"/>
        <v>-1</v>
      </c>
      <c r="AE4479" s="4" t="e">
        <f t="shared" si="1416"/>
        <v>#DIV/0!</v>
      </c>
    </row>
    <row r="4480" spans="1:31" x14ac:dyDescent="0.25">
      <c r="A4480" s="9">
        <v>39012</v>
      </c>
      <c r="B4480" s="1" t="s">
        <v>61</v>
      </c>
      <c r="C4480" s="1" t="s">
        <v>60</v>
      </c>
      <c r="D4480" s="1">
        <v>13</v>
      </c>
      <c r="E4480" s="1">
        <v>31</v>
      </c>
      <c r="F4480">
        <f t="shared" si="1403"/>
        <v>0</v>
      </c>
      <c r="G4480">
        <f t="shared" si="1404"/>
        <v>1</v>
      </c>
      <c r="H4480" s="4">
        <v>1.3174603174603199</v>
      </c>
      <c r="I4480" s="4">
        <v>3.45</v>
      </c>
      <c r="L4480" s="18">
        <f t="shared" si="1405"/>
        <v>70</v>
      </c>
      <c r="M4480" s="18">
        <f t="shared" si="1406"/>
        <v>25</v>
      </c>
      <c r="N4480" s="18" t="e">
        <f t="shared" si="1407"/>
        <v>#DIV/0!</v>
      </c>
      <c r="O4480" s="18" t="e">
        <f t="shared" si="1408"/>
        <v>#DIV/0!</v>
      </c>
      <c r="P4480" s="4">
        <f t="shared" si="1409"/>
        <v>200610</v>
      </c>
      <c r="Q4480" s="23">
        <f t="shared" si="1410"/>
        <v>0.38187255578559992</v>
      </c>
      <c r="R4480" s="23">
        <f t="shared" si="1411"/>
        <v>-3.5581632653060984</v>
      </c>
      <c r="S4480" s="22">
        <f t="shared" si="1412"/>
        <v>-3.1762907095204986</v>
      </c>
      <c r="T4480" s="5">
        <f t="shared" si="1413"/>
        <v>2.6186746987951759</v>
      </c>
      <c r="W4480" s="5">
        <f t="shared" si="1414"/>
        <v>-1</v>
      </c>
      <c r="X4480" s="4">
        <f t="shared" si="1415"/>
        <v>-1</v>
      </c>
      <c r="AE4480" s="4" t="e">
        <f t="shared" si="1416"/>
        <v>#DIV/0!</v>
      </c>
    </row>
    <row r="4481" spans="1:31" x14ac:dyDescent="0.25">
      <c r="A4481" s="9">
        <v>39012</v>
      </c>
      <c r="B4481" s="1" t="s">
        <v>54</v>
      </c>
      <c r="C4481" s="1" t="s">
        <v>63</v>
      </c>
      <c r="D4481" s="1">
        <v>22</v>
      </c>
      <c r="E4481" s="1">
        <v>9</v>
      </c>
      <c r="F4481">
        <f t="shared" si="1403"/>
        <v>1</v>
      </c>
      <c r="G4481">
        <f t="shared" si="1404"/>
        <v>0</v>
      </c>
      <c r="H4481" s="4">
        <v>2.4</v>
      </c>
      <c r="I4481" s="4">
        <v>1.625</v>
      </c>
      <c r="L4481" s="18">
        <f t="shared" si="1405"/>
        <v>40</v>
      </c>
      <c r="M4481" s="18">
        <f t="shared" si="1406"/>
        <v>60</v>
      </c>
      <c r="N4481" s="18" t="e">
        <f t="shared" si="1407"/>
        <v>#DIV/0!</v>
      </c>
      <c r="O4481" s="18" t="e">
        <f t="shared" si="1408"/>
        <v>#DIV/0!</v>
      </c>
      <c r="P4481" s="4">
        <f t="shared" si="1409"/>
        <v>200610</v>
      </c>
      <c r="Q4481" s="23">
        <f t="shared" si="1410"/>
        <v>2.4</v>
      </c>
      <c r="R4481" s="23">
        <f t="shared" si="1411"/>
        <v>-2.3142857142857145</v>
      </c>
      <c r="S4481" s="22">
        <f t="shared" si="1412"/>
        <v>8.571428571428541E-2</v>
      </c>
      <c r="T4481" s="5">
        <f t="shared" si="1413"/>
        <v>0.67708333333333337</v>
      </c>
      <c r="W4481" s="5">
        <f t="shared" si="1414"/>
        <v>1.4</v>
      </c>
      <c r="X4481" s="4">
        <f t="shared" si="1415"/>
        <v>-1</v>
      </c>
      <c r="AE4481" s="4" t="e">
        <f t="shared" si="1416"/>
        <v>#DIV/0!</v>
      </c>
    </row>
    <row r="4482" spans="1:31" x14ac:dyDescent="0.25">
      <c r="A4482" s="9">
        <v>39012</v>
      </c>
      <c r="B4482" s="1" t="s">
        <v>53</v>
      </c>
      <c r="C4482" s="1" t="s">
        <v>33</v>
      </c>
      <c r="D4482" s="1">
        <v>31</v>
      </c>
      <c r="E4482" s="1">
        <v>24</v>
      </c>
      <c r="F4482">
        <f t="shared" si="1403"/>
        <v>1</v>
      </c>
      <c r="G4482">
        <f t="shared" si="1404"/>
        <v>0</v>
      </c>
      <c r="H4482" s="4">
        <v>1.5</v>
      </c>
      <c r="I4482" s="4">
        <v>2.75</v>
      </c>
      <c r="L4482" s="18">
        <f t="shared" si="1405"/>
        <v>60</v>
      </c>
      <c r="M4482" s="18">
        <f t="shared" si="1406"/>
        <v>35</v>
      </c>
      <c r="N4482" s="18" t="e">
        <f t="shared" si="1407"/>
        <v>#DIV/0!</v>
      </c>
      <c r="O4482" s="18" t="e">
        <f t="shared" si="1408"/>
        <v>#DIV/0!</v>
      </c>
      <c r="P4482" s="4">
        <f t="shared" si="1409"/>
        <v>200610</v>
      </c>
      <c r="Q4482" s="23">
        <f t="shared" si="1410"/>
        <v>1.5</v>
      </c>
      <c r="R4482" s="23">
        <f t="shared" si="1411"/>
        <v>-2.5714285714285712</v>
      </c>
      <c r="S4482" s="22">
        <f t="shared" si="1412"/>
        <v>-1.0714285714285712</v>
      </c>
      <c r="T4482" s="5">
        <f t="shared" si="1413"/>
        <v>1.8333333333333333</v>
      </c>
      <c r="W4482" s="5">
        <f t="shared" si="1414"/>
        <v>0.5</v>
      </c>
      <c r="X4482" s="4">
        <f t="shared" si="1415"/>
        <v>-1</v>
      </c>
      <c r="AE4482" s="4" t="e">
        <f t="shared" si="1416"/>
        <v>#DIV/0!</v>
      </c>
    </row>
    <row r="4483" spans="1:31" x14ac:dyDescent="0.25">
      <c r="A4483" s="9">
        <v>39012</v>
      </c>
      <c r="B4483" s="1" t="s">
        <v>51</v>
      </c>
      <c r="C4483" s="1" t="s">
        <v>62</v>
      </c>
      <c r="D4483" s="1">
        <v>24</v>
      </c>
      <c r="E4483" s="1">
        <v>34</v>
      </c>
      <c r="F4483">
        <f t="shared" ref="F4483:F4546" si="1417">IF(D4483&gt;E4483,1,0)</f>
        <v>0</v>
      </c>
      <c r="G4483">
        <f t="shared" ref="G4483:G4546" si="1418">IF(E4483&gt;D4483,1,0)</f>
        <v>1</v>
      </c>
      <c r="H4483" s="4">
        <v>1.37037037037037</v>
      </c>
      <c r="I4483" s="4">
        <v>3.25</v>
      </c>
      <c r="L4483" s="18">
        <f t="shared" ref="L4483:L4546" si="1419">INT(100/H4483/10)*10</f>
        <v>70</v>
      </c>
      <c r="M4483" s="18">
        <f t="shared" ref="M4483:M4546" si="1420">INT(100/I4483/5)*5</f>
        <v>30</v>
      </c>
      <c r="N4483" s="18" t="e">
        <f t="shared" ref="N4483:N4546" si="1421">INT(100/J4483/5)*5</f>
        <v>#DIV/0!</v>
      </c>
      <c r="O4483" s="18" t="e">
        <f t="shared" ref="O4483:O4546" si="1422">INT(100/K4483/5)*5</f>
        <v>#DIV/0!</v>
      </c>
      <c r="P4483" s="4">
        <f t="shared" ref="P4483:P4546" si="1423">YEAR(A4483)*100+MONTH(A4483)</f>
        <v>200610</v>
      </c>
      <c r="Q4483" s="23">
        <f t="shared" ref="Q4483:Q4546" si="1424">IF(F4483=1,H4483,H4483/I4483)</f>
        <v>0.42165242165242156</v>
      </c>
      <c r="R4483" s="23">
        <f t="shared" ref="R4483:R4546" si="1425">-1/(H4483-1)-1/(I4483-1)</f>
        <v>-3.1444444444444466</v>
      </c>
      <c r="S4483" s="22">
        <f t="shared" ref="S4483:S4546" si="1426">Q4483+R4483</f>
        <v>-2.7227920227920253</v>
      </c>
      <c r="T4483" s="5">
        <f t="shared" ref="T4483:T4546" si="1427">I4483/H4483</f>
        <v>2.3716216216216224</v>
      </c>
      <c r="W4483" s="5">
        <f t="shared" ref="W4483:W4546" si="1428">H4483*F4483-1</f>
        <v>-1</v>
      </c>
      <c r="X4483" s="4">
        <f t="shared" ref="X4483:X4546" si="1429">J4483*F4483-1</f>
        <v>-1</v>
      </c>
      <c r="AE4483" s="4" t="e">
        <f t="shared" ref="AE4483:AE4546" si="1430">(1/H4483-1/J4483)</f>
        <v>#DIV/0!</v>
      </c>
    </row>
    <row r="4484" spans="1:31" x14ac:dyDescent="0.25">
      <c r="A4484" s="9">
        <v>39012</v>
      </c>
      <c r="B4484" s="1" t="s">
        <v>49</v>
      </c>
      <c r="C4484" s="1" t="s">
        <v>64</v>
      </c>
      <c r="D4484" s="1">
        <v>30</v>
      </c>
      <c r="E4484" s="1">
        <v>27</v>
      </c>
      <c r="F4484">
        <f t="shared" si="1417"/>
        <v>1</v>
      </c>
      <c r="G4484">
        <f t="shared" si="1418"/>
        <v>0</v>
      </c>
      <c r="H4484" s="4">
        <v>3</v>
      </c>
      <c r="I4484" s="4">
        <v>1.4</v>
      </c>
      <c r="L4484" s="18">
        <f t="shared" si="1419"/>
        <v>30</v>
      </c>
      <c r="M4484" s="18">
        <f t="shared" si="1420"/>
        <v>70</v>
      </c>
      <c r="N4484" s="18" t="e">
        <f t="shared" si="1421"/>
        <v>#DIV/0!</v>
      </c>
      <c r="O4484" s="18" t="e">
        <f t="shared" si="1422"/>
        <v>#DIV/0!</v>
      </c>
      <c r="P4484" s="4">
        <f t="shared" si="1423"/>
        <v>200610</v>
      </c>
      <c r="Q4484" s="23">
        <f t="shared" si="1424"/>
        <v>3</v>
      </c>
      <c r="R4484" s="23">
        <f t="shared" si="1425"/>
        <v>-3.0000000000000004</v>
      </c>
      <c r="S4484" s="22">
        <f t="shared" si="1426"/>
        <v>0</v>
      </c>
      <c r="T4484" s="5">
        <f t="shared" si="1427"/>
        <v>0.46666666666666662</v>
      </c>
      <c r="W4484" s="5">
        <f t="shared" si="1428"/>
        <v>2</v>
      </c>
      <c r="X4484" s="4">
        <f t="shared" si="1429"/>
        <v>-1</v>
      </c>
      <c r="AE4484" s="4" t="e">
        <f t="shared" si="1430"/>
        <v>#DIV/0!</v>
      </c>
    </row>
    <row r="4485" spans="1:31" x14ac:dyDescent="0.25">
      <c r="A4485" s="9">
        <v>39012</v>
      </c>
      <c r="B4485" s="1" t="s">
        <v>36</v>
      </c>
      <c r="C4485" s="1" t="s">
        <v>48</v>
      </c>
      <c r="D4485" s="1">
        <v>36</v>
      </c>
      <c r="E4485" s="1">
        <v>22</v>
      </c>
      <c r="F4485">
        <f t="shared" si="1417"/>
        <v>1</v>
      </c>
      <c r="G4485">
        <f t="shared" si="1418"/>
        <v>0</v>
      </c>
      <c r="H4485" s="4">
        <v>1.24390243902439</v>
      </c>
      <c r="I4485" s="4">
        <v>4.2</v>
      </c>
      <c r="L4485" s="18">
        <f t="shared" si="1419"/>
        <v>80</v>
      </c>
      <c r="M4485" s="18">
        <f t="shared" si="1420"/>
        <v>20</v>
      </c>
      <c r="N4485" s="18" t="e">
        <f t="shared" si="1421"/>
        <v>#DIV/0!</v>
      </c>
      <c r="O4485" s="18" t="e">
        <f t="shared" si="1422"/>
        <v>#DIV/0!</v>
      </c>
      <c r="P4485" s="4">
        <f t="shared" si="1423"/>
        <v>200610</v>
      </c>
      <c r="Q4485" s="23">
        <f t="shared" si="1424"/>
        <v>1.24390243902439</v>
      </c>
      <c r="R4485" s="23">
        <f t="shared" si="1425"/>
        <v>-4.4125000000000041</v>
      </c>
      <c r="S4485" s="22">
        <f t="shared" si="1426"/>
        <v>-3.1685975609756141</v>
      </c>
      <c r="T4485" s="5">
        <f t="shared" si="1427"/>
        <v>3.376470588235295</v>
      </c>
      <c r="W4485" s="5">
        <f t="shared" si="1428"/>
        <v>0.24390243902439002</v>
      </c>
      <c r="X4485" s="4">
        <f t="shared" si="1429"/>
        <v>-1</v>
      </c>
      <c r="AE4485" s="4" t="e">
        <f t="shared" si="1430"/>
        <v>#DIV/0!</v>
      </c>
    </row>
    <row r="4486" spans="1:31" x14ac:dyDescent="0.25">
      <c r="A4486" s="9">
        <v>39012</v>
      </c>
      <c r="B4486" s="1" t="s">
        <v>47</v>
      </c>
      <c r="C4486" s="1" t="s">
        <v>56</v>
      </c>
      <c r="D4486" s="1">
        <v>27</v>
      </c>
      <c r="E4486" s="1">
        <v>7</v>
      </c>
      <c r="F4486">
        <f t="shared" si="1417"/>
        <v>1</v>
      </c>
      <c r="G4486">
        <f t="shared" si="1418"/>
        <v>0</v>
      </c>
      <c r="H4486" s="4">
        <v>4.0999999999999996</v>
      </c>
      <c r="I4486" s="4">
        <v>1.26315789473684</v>
      </c>
      <c r="L4486" s="18">
        <f t="shared" si="1419"/>
        <v>20</v>
      </c>
      <c r="M4486" s="18">
        <f t="shared" si="1420"/>
        <v>75</v>
      </c>
      <c r="N4486" s="18" t="e">
        <f t="shared" si="1421"/>
        <v>#DIV/0!</v>
      </c>
      <c r="O4486" s="18" t="e">
        <f t="shared" si="1422"/>
        <v>#DIV/0!</v>
      </c>
      <c r="P4486" s="4">
        <f t="shared" si="1423"/>
        <v>200610</v>
      </c>
      <c r="Q4486" s="23">
        <f t="shared" si="1424"/>
        <v>4.0999999999999996</v>
      </c>
      <c r="R4486" s="23">
        <f t="shared" si="1425"/>
        <v>-4.1225806451613201</v>
      </c>
      <c r="S4486" s="22">
        <f t="shared" si="1426"/>
        <v>-2.2580645161320412E-2</v>
      </c>
      <c r="T4486" s="5">
        <f t="shared" si="1427"/>
        <v>0.3080872913992293</v>
      </c>
      <c r="W4486" s="5">
        <f t="shared" si="1428"/>
        <v>3.0999999999999996</v>
      </c>
      <c r="X4486" s="4">
        <f t="shared" si="1429"/>
        <v>-1</v>
      </c>
      <c r="AE4486" s="4" t="e">
        <f t="shared" si="1430"/>
        <v>#DIV/0!</v>
      </c>
    </row>
    <row r="4487" spans="1:31" x14ac:dyDescent="0.25">
      <c r="A4487" s="9">
        <v>39012</v>
      </c>
      <c r="B4487" s="1" t="s">
        <v>58</v>
      </c>
      <c r="C4487" s="1" t="s">
        <v>35</v>
      </c>
      <c r="D4487" s="1">
        <v>7</v>
      </c>
      <c r="E4487" s="1">
        <v>17</v>
      </c>
      <c r="F4487">
        <f t="shared" si="1417"/>
        <v>0</v>
      </c>
      <c r="G4487">
        <f t="shared" si="1418"/>
        <v>1</v>
      </c>
      <c r="H4487" s="4">
        <v>2.9</v>
      </c>
      <c r="I4487" s="4">
        <v>1.4347826086956501</v>
      </c>
      <c r="L4487" s="18">
        <f t="shared" si="1419"/>
        <v>30</v>
      </c>
      <c r="M4487" s="18">
        <f t="shared" si="1420"/>
        <v>65</v>
      </c>
      <c r="N4487" s="18" t="e">
        <f t="shared" si="1421"/>
        <v>#DIV/0!</v>
      </c>
      <c r="O4487" s="18" t="e">
        <f t="shared" si="1422"/>
        <v>#DIV/0!</v>
      </c>
      <c r="P4487" s="4">
        <f t="shared" si="1423"/>
        <v>200610</v>
      </c>
      <c r="Q4487" s="23">
        <f t="shared" si="1424"/>
        <v>2.0212121212121241</v>
      </c>
      <c r="R4487" s="23">
        <f t="shared" si="1425"/>
        <v>-2.826315789473695</v>
      </c>
      <c r="S4487" s="22">
        <f t="shared" si="1426"/>
        <v>-0.80510366826157087</v>
      </c>
      <c r="T4487" s="5">
        <f t="shared" si="1427"/>
        <v>0.4947526236881552</v>
      </c>
      <c r="W4487" s="5">
        <f t="shared" si="1428"/>
        <v>-1</v>
      </c>
      <c r="X4487" s="4">
        <f t="shared" si="1429"/>
        <v>-1</v>
      </c>
      <c r="AE4487" s="4" t="e">
        <f t="shared" si="1430"/>
        <v>#DIV/0!</v>
      </c>
    </row>
    <row r="4488" spans="1:31" x14ac:dyDescent="0.25">
      <c r="A4488" s="9">
        <v>39012</v>
      </c>
      <c r="B4488" s="1" t="s">
        <v>44</v>
      </c>
      <c r="C4488" s="1" t="s">
        <v>40</v>
      </c>
      <c r="D4488" s="1">
        <v>17</v>
      </c>
      <c r="E4488" s="1">
        <v>14</v>
      </c>
      <c r="F4488">
        <f t="shared" si="1417"/>
        <v>1</v>
      </c>
      <c r="G4488">
        <f t="shared" si="1418"/>
        <v>0</v>
      </c>
      <c r="H4488" s="4">
        <v>1.6666666666666701</v>
      </c>
      <c r="I4488" s="4">
        <v>2.2999999999999998</v>
      </c>
      <c r="L4488" s="18">
        <f t="shared" si="1419"/>
        <v>50</v>
      </c>
      <c r="M4488" s="18">
        <f t="shared" si="1420"/>
        <v>40</v>
      </c>
      <c r="N4488" s="18" t="e">
        <f t="shared" si="1421"/>
        <v>#DIV/0!</v>
      </c>
      <c r="O4488" s="18" t="e">
        <f t="shared" si="1422"/>
        <v>#DIV/0!</v>
      </c>
      <c r="P4488" s="4">
        <f t="shared" si="1423"/>
        <v>200610</v>
      </c>
      <c r="Q4488" s="23">
        <f t="shared" si="1424"/>
        <v>1.6666666666666701</v>
      </c>
      <c r="R4488" s="23">
        <f t="shared" si="1425"/>
        <v>-2.2692307692307621</v>
      </c>
      <c r="S4488" s="22">
        <f t="shared" si="1426"/>
        <v>-0.60256410256409199</v>
      </c>
      <c r="T4488" s="5">
        <f t="shared" si="1427"/>
        <v>1.379999999999997</v>
      </c>
      <c r="W4488" s="5">
        <f t="shared" si="1428"/>
        <v>0.66666666666667007</v>
      </c>
      <c r="X4488" s="4">
        <f t="shared" si="1429"/>
        <v>-1</v>
      </c>
      <c r="AE4488" s="4" t="e">
        <f t="shared" si="1430"/>
        <v>#DIV/0!</v>
      </c>
    </row>
    <row r="4489" spans="1:31" x14ac:dyDescent="0.25">
      <c r="A4489" s="9">
        <v>39012</v>
      </c>
      <c r="B4489" s="1" t="s">
        <v>46</v>
      </c>
      <c r="C4489" s="1" t="s">
        <v>52</v>
      </c>
      <c r="D4489" s="1">
        <v>6</v>
      </c>
      <c r="E4489" s="1">
        <v>28</v>
      </c>
      <c r="F4489">
        <f t="shared" si="1417"/>
        <v>0</v>
      </c>
      <c r="G4489">
        <f t="shared" si="1418"/>
        <v>1</v>
      </c>
      <c r="H4489" s="4">
        <v>3</v>
      </c>
      <c r="I4489" s="4">
        <v>1.4</v>
      </c>
      <c r="L4489" s="18">
        <f t="shared" si="1419"/>
        <v>30</v>
      </c>
      <c r="M4489" s="18">
        <f t="shared" si="1420"/>
        <v>70</v>
      </c>
      <c r="N4489" s="18" t="e">
        <f t="shared" si="1421"/>
        <v>#DIV/0!</v>
      </c>
      <c r="O4489" s="18" t="e">
        <f t="shared" si="1422"/>
        <v>#DIV/0!</v>
      </c>
      <c r="P4489" s="4">
        <f t="shared" si="1423"/>
        <v>200610</v>
      </c>
      <c r="Q4489" s="23">
        <f t="shared" si="1424"/>
        <v>2.1428571428571428</v>
      </c>
      <c r="R4489" s="23">
        <f t="shared" si="1425"/>
        <v>-3.0000000000000004</v>
      </c>
      <c r="S4489" s="22">
        <f t="shared" si="1426"/>
        <v>-0.85714285714285765</v>
      </c>
      <c r="T4489" s="5">
        <f t="shared" si="1427"/>
        <v>0.46666666666666662</v>
      </c>
      <c r="W4489" s="5">
        <f t="shared" si="1428"/>
        <v>-1</v>
      </c>
      <c r="X4489" s="4">
        <f t="shared" si="1429"/>
        <v>-1</v>
      </c>
      <c r="AE4489" s="4" t="e">
        <f t="shared" si="1430"/>
        <v>#DIV/0!</v>
      </c>
    </row>
    <row r="4490" spans="1:31" x14ac:dyDescent="0.25">
      <c r="A4490" s="9">
        <v>39012</v>
      </c>
      <c r="B4490" s="1" t="s">
        <v>41</v>
      </c>
      <c r="C4490" s="1" t="s">
        <v>57</v>
      </c>
      <c r="D4490" s="1">
        <v>41</v>
      </c>
      <c r="E4490" s="1">
        <v>38</v>
      </c>
      <c r="F4490">
        <f t="shared" si="1417"/>
        <v>1</v>
      </c>
      <c r="G4490">
        <f t="shared" si="1418"/>
        <v>0</v>
      </c>
      <c r="H4490" s="4">
        <v>2.4500000000000002</v>
      </c>
      <c r="I4490" s="4">
        <v>1.60606060606061</v>
      </c>
      <c r="L4490" s="18">
        <f t="shared" si="1419"/>
        <v>40</v>
      </c>
      <c r="M4490" s="18">
        <f t="shared" si="1420"/>
        <v>60</v>
      </c>
      <c r="N4490" s="18" t="e">
        <f t="shared" si="1421"/>
        <v>#DIV/0!</v>
      </c>
      <c r="O4490" s="18" t="e">
        <f t="shared" si="1422"/>
        <v>#DIV/0!</v>
      </c>
      <c r="P4490" s="4">
        <f t="shared" si="1423"/>
        <v>200610</v>
      </c>
      <c r="Q4490" s="23">
        <f t="shared" si="1424"/>
        <v>2.4500000000000002</v>
      </c>
      <c r="R4490" s="23">
        <f t="shared" si="1425"/>
        <v>-2.3396551724137824</v>
      </c>
      <c r="S4490" s="22">
        <f t="shared" si="1426"/>
        <v>0.11034482758621778</v>
      </c>
      <c r="T4490" s="5">
        <f t="shared" si="1427"/>
        <v>0.65553494124922851</v>
      </c>
      <c r="W4490" s="5">
        <f t="shared" si="1428"/>
        <v>1.4500000000000002</v>
      </c>
      <c r="X4490" s="4">
        <f t="shared" si="1429"/>
        <v>-1</v>
      </c>
      <c r="AE4490" s="4" t="e">
        <f t="shared" si="1430"/>
        <v>#DIV/0!</v>
      </c>
    </row>
    <row r="4491" spans="1:31" x14ac:dyDescent="0.25">
      <c r="A4491" s="9">
        <v>39006</v>
      </c>
      <c r="B4491" s="1" t="s">
        <v>63</v>
      </c>
      <c r="C4491" s="1" t="s">
        <v>45</v>
      </c>
      <c r="D4491" s="1">
        <v>23</v>
      </c>
      <c r="E4491" s="1">
        <v>24</v>
      </c>
      <c r="F4491">
        <f t="shared" si="1417"/>
        <v>0</v>
      </c>
      <c r="G4491">
        <f t="shared" si="1418"/>
        <v>1</v>
      </c>
      <c r="H4491" s="4">
        <v>7.5</v>
      </c>
      <c r="I4491" s="4">
        <v>1.1176470588235299</v>
      </c>
      <c r="L4491" s="18">
        <f t="shared" si="1419"/>
        <v>10</v>
      </c>
      <c r="M4491" s="18">
        <f t="shared" si="1420"/>
        <v>85</v>
      </c>
      <c r="N4491" s="18" t="e">
        <f t="shared" si="1421"/>
        <v>#DIV/0!</v>
      </c>
      <c r="O4491" s="18" t="e">
        <f t="shared" si="1422"/>
        <v>#DIV/0!</v>
      </c>
      <c r="P4491" s="4">
        <f t="shared" si="1423"/>
        <v>200610</v>
      </c>
      <c r="Q4491" s="23">
        <f t="shared" si="1424"/>
        <v>6.7105263157894708</v>
      </c>
      <c r="R4491" s="23">
        <f t="shared" si="1425"/>
        <v>-8.6538461538461195</v>
      </c>
      <c r="S4491" s="22">
        <f t="shared" si="1426"/>
        <v>-1.9433198380566488</v>
      </c>
      <c r="T4491" s="5">
        <f t="shared" si="1427"/>
        <v>0.14901960784313731</v>
      </c>
      <c r="W4491" s="5">
        <f t="shared" si="1428"/>
        <v>-1</v>
      </c>
      <c r="X4491" s="4">
        <f t="shared" si="1429"/>
        <v>-1</v>
      </c>
      <c r="AE4491" s="4" t="e">
        <f t="shared" si="1430"/>
        <v>#DIV/0!</v>
      </c>
    </row>
    <row r="4492" spans="1:31" x14ac:dyDescent="0.25">
      <c r="A4492" s="9">
        <v>39005</v>
      </c>
      <c r="B4492" s="1" t="s">
        <v>48</v>
      </c>
      <c r="C4492" s="1" t="s">
        <v>50</v>
      </c>
      <c r="D4492" s="1">
        <v>22</v>
      </c>
      <c r="E4492" s="1">
        <v>25</v>
      </c>
      <c r="F4492">
        <f t="shared" si="1417"/>
        <v>0</v>
      </c>
      <c r="G4492">
        <f t="shared" si="1418"/>
        <v>1</v>
      </c>
      <c r="H4492" s="4">
        <v>1.1428571428571399</v>
      </c>
      <c r="I4492" s="4">
        <v>6.25</v>
      </c>
      <c r="L4492" s="18">
        <f t="shared" si="1419"/>
        <v>80</v>
      </c>
      <c r="M4492" s="18">
        <f t="shared" si="1420"/>
        <v>15</v>
      </c>
      <c r="N4492" s="18" t="e">
        <f t="shared" si="1421"/>
        <v>#DIV/0!</v>
      </c>
      <c r="O4492" s="18" t="e">
        <f t="shared" si="1422"/>
        <v>#DIV/0!</v>
      </c>
      <c r="P4492" s="4">
        <f t="shared" si="1423"/>
        <v>200610</v>
      </c>
      <c r="Q4492" s="23">
        <f t="shared" si="1424"/>
        <v>0.18285714285714239</v>
      </c>
      <c r="R4492" s="23">
        <f t="shared" si="1425"/>
        <v>-7.1904761904763355</v>
      </c>
      <c r="S4492" s="22">
        <f t="shared" si="1426"/>
        <v>-7.0076190476191931</v>
      </c>
      <c r="T4492" s="5">
        <f t="shared" si="1427"/>
        <v>5.4687500000000142</v>
      </c>
      <c r="W4492" s="5">
        <f t="shared" si="1428"/>
        <v>-1</v>
      </c>
      <c r="X4492" s="4">
        <f t="shared" si="1429"/>
        <v>-1</v>
      </c>
      <c r="AE4492" s="4" t="e">
        <f t="shared" si="1430"/>
        <v>#DIV/0!</v>
      </c>
    </row>
    <row r="4493" spans="1:31" x14ac:dyDescent="0.25">
      <c r="A4493" s="9">
        <v>39005</v>
      </c>
      <c r="B4493" s="1" t="s">
        <v>39</v>
      </c>
      <c r="C4493" s="1" t="s">
        <v>44</v>
      </c>
      <c r="D4493" s="1">
        <v>14</v>
      </c>
      <c r="E4493" s="1">
        <v>13</v>
      </c>
      <c r="F4493">
        <f t="shared" si="1417"/>
        <v>1</v>
      </c>
      <c r="G4493">
        <f t="shared" si="1418"/>
        <v>0</v>
      </c>
      <c r="H4493" s="4">
        <v>2.9</v>
      </c>
      <c r="I4493" s="4">
        <v>1.4347826086956501</v>
      </c>
      <c r="L4493" s="18">
        <f t="shared" si="1419"/>
        <v>30</v>
      </c>
      <c r="M4493" s="18">
        <f t="shared" si="1420"/>
        <v>65</v>
      </c>
      <c r="N4493" s="18" t="e">
        <f t="shared" si="1421"/>
        <v>#DIV/0!</v>
      </c>
      <c r="O4493" s="18" t="e">
        <f t="shared" si="1422"/>
        <v>#DIV/0!</v>
      </c>
      <c r="P4493" s="4">
        <f t="shared" si="1423"/>
        <v>200610</v>
      </c>
      <c r="Q4493" s="23">
        <f t="shared" si="1424"/>
        <v>2.9</v>
      </c>
      <c r="R4493" s="23">
        <f t="shared" si="1425"/>
        <v>-2.826315789473695</v>
      </c>
      <c r="S4493" s="22">
        <f t="shared" si="1426"/>
        <v>7.3684210526304916E-2</v>
      </c>
      <c r="T4493" s="5">
        <f t="shared" si="1427"/>
        <v>0.4947526236881552</v>
      </c>
      <c r="W4493" s="5">
        <f t="shared" si="1428"/>
        <v>1.9</v>
      </c>
      <c r="X4493" s="4">
        <f t="shared" si="1429"/>
        <v>-1</v>
      </c>
      <c r="AE4493" s="4" t="e">
        <f t="shared" si="1430"/>
        <v>#DIV/0!</v>
      </c>
    </row>
    <row r="4494" spans="1:31" x14ac:dyDescent="0.25">
      <c r="A4494" s="9">
        <v>39005</v>
      </c>
      <c r="B4494" s="1" t="s">
        <v>59</v>
      </c>
      <c r="C4494" s="1" t="s">
        <v>61</v>
      </c>
      <c r="D4494" s="1">
        <v>28</v>
      </c>
      <c r="E4494" s="1">
        <v>30</v>
      </c>
      <c r="F4494">
        <f t="shared" si="1417"/>
        <v>0</v>
      </c>
      <c r="G4494">
        <f t="shared" si="1418"/>
        <v>1</v>
      </c>
      <c r="H4494" s="4">
        <v>2.35</v>
      </c>
      <c r="I4494" s="4">
        <v>1.6451612903225801</v>
      </c>
      <c r="L4494" s="18">
        <f t="shared" si="1419"/>
        <v>40</v>
      </c>
      <c r="M4494" s="18">
        <f t="shared" si="1420"/>
        <v>60</v>
      </c>
      <c r="N4494" s="18" t="e">
        <f t="shared" si="1421"/>
        <v>#DIV/0!</v>
      </c>
      <c r="O4494" s="18" t="e">
        <f t="shared" si="1422"/>
        <v>#DIV/0!</v>
      </c>
      <c r="P4494" s="4">
        <f t="shared" si="1423"/>
        <v>200610</v>
      </c>
      <c r="Q4494" s="23">
        <f t="shared" si="1424"/>
        <v>1.4284313725490201</v>
      </c>
      <c r="R4494" s="23">
        <f t="shared" si="1425"/>
        <v>-2.2907407407407421</v>
      </c>
      <c r="S4494" s="22">
        <f t="shared" si="1426"/>
        <v>-0.86230936819172199</v>
      </c>
      <c r="T4494" s="5">
        <f t="shared" si="1427"/>
        <v>0.70006863417982124</v>
      </c>
      <c r="W4494" s="5">
        <f t="shared" si="1428"/>
        <v>-1</v>
      </c>
      <c r="X4494" s="4">
        <f t="shared" si="1429"/>
        <v>-1</v>
      </c>
      <c r="AE4494" s="4" t="e">
        <f t="shared" si="1430"/>
        <v>#DIV/0!</v>
      </c>
    </row>
    <row r="4495" spans="1:31" x14ac:dyDescent="0.25">
      <c r="A4495" s="9">
        <v>39005</v>
      </c>
      <c r="B4495" s="1" t="s">
        <v>38</v>
      </c>
      <c r="C4495" s="1" t="s">
        <v>64</v>
      </c>
      <c r="D4495" s="1">
        <v>19</v>
      </c>
      <c r="E4495" s="1">
        <v>48</v>
      </c>
      <c r="F4495">
        <f t="shared" si="1417"/>
        <v>0</v>
      </c>
      <c r="G4495">
        <f t="shared" si="1418"/>
        <v>1</v>
      </c>
      <c r="H4495" s="4">
        <v>5.5</v>
      </c>
      <c r="I4495" s="4">
        <v>1.1666666666666701</v>
      </c>
      <c r="L4495" s="18">
        <f t="shared" si="1419"/>
        <v>10</v>
      </c>
      <c r="M4495" s="18">
        <f t="shared" si="1420"/>
        <v>85</v>
      </c>
      <c r="N4495" s="18" t="e">
        <f t="shared" si="1421"/>
        <v>#DIV/0!</v>
      </c>
      <c r="O4495" s="18" t="e">
        <f t="shared" si="1422"/>
        <v>#DIV/0!</v>
      </c>
      <c r="P4495" s="4">
        <f t="shared" si="1423"/>
        <v>200610</v>
      </c>
      <c r="Q4495" s="23">
        <f t="shared" si="1424"/>
        <v>4.7142857142857002</v>
      </c>
      <c r="R4495" s="23">
        <f t="shared" si="1425"/>
        <v>-6.2222222222220998</v>
      </c>
      <c r="S4495" s="22">
        <f t="shared" si="1426"/>
        <v>-1.5079365079363996</v>
      </c>
      <c r="T4495" s="5">
        <f t="shared" si="1427"/>
        <v>0.21212121212121274</v>
      </c>
      <c r="W4495" s="5">
        <f t="shared" si="1428"/>
        <v>-1</v>
      </c>
      <c r="X4495" s="4">
        <f t="shared" si="1429"/>
        <v>-1</v>
      </c>
      <c r="AE4495" s="4" t="e">
        <f t="shared" si="1430"/>
        <v>#DIV/0!</v>
      </c>
    </row>
    <row r="4496" spans="1:31" x14ac:dyDescent="0.25">
      <c r="A4496" s="9">
        <v>39005</v>
      </c>
      <c r="B4496" s="1" t="s">
        <v>57</v>
      </c>
      <c r="C4496" s="1" t="s">
        <v>49</v>
      </c>
      <c r="D4496" s="1">
        <v>45</v>
      </c>
      <c r="E4496" s="1">
        <v>7</v>
      </c>
      <c r="F4496">
        <f t="shared" si="1417"/>
        <v>1</v>
      </c>
      <c r="G4496">
        <f t="shared" si="1418"/>
        <v>0</v>
      </c>
      <c r="H4496" s="4">
        <v>1.3125</v>
      </c>
      <c r="I4496" s="4">
        <v>3.5</v>
      </c>
      <c r="L4496" s="18">
        <f t="shared" si="1419"/>
        <v>70</v>
      </c>
      <c r="M4496" s="18">
        <f t="shared" si="1420"/>
        <v>25</v>
      </c>
      <c r="N4496" s="18" t="e">
        <f t="shared" si="1421"/>
        <v>#DIV/0!</v>
      </c>
      <c r="O4496" s="18" t="e">
        <f t="shared" si="1422"/>
        <v>#DIV/0!</v>
      </c>
      <c r="P4496" s="4">
        <f t="shared" si="1423"/>
        <v>200610</v>
      </c>
      <c r="Q4496" s="23">
        <f t="shared" si="1424"/>
        <v>1.3125</v>
      </c>
      <c r="R4496" s="23">
        <f t="shared" si="1425"/>
        <v>-3.6</v>
      </c>
      <c r="S4496" s="22">
        <f t="shared" si="1426"/>
        <v>-2.2875000000000001</v>
      </c>
      <c r="T4496" s="5">
        <f t="shared" si="1427"/>
        <v>2.6666666666666665</v>
      </c>
      <c r="W4496" s="5">
        <f t="shared" si="1428"/>
        <v>0.3125</v>
      </c>
      <c r="X4496" s="4">
        <f t="shared" si="1429"/>
        <v>-1</v>
      </c>
      <c r="AE4496" s="4" t="e">
        <f t="shared" si="1430"/>
        <v>#DIV/0!</v>
      </c>
    </row>
    <row r="4497" spans="1:31" x14ac:dyDescent="0.25">
      <c r="A4497" s="9">
        <v>39005</v>
      </c>
      <c r="B4497" s="1" t="s">
        <v>53</v>
      </c>
      <c r="C4497" s="1" t="s">
        <v>51</v>
      </c>
      <c r="D4497" s="1">
        <v>20</v>
      </c>
      <c r="E4497" s="1">
        <v>17</v>
      </c>
      <c r="F4497">
        <f t="shared" si="1417"/>
        <v>1</v>
      </c>
      <c r="G4497">
        <f t="shared" si="1418"/>
        <v>0</v>
      </c>
      <c r="H4497" s="4">
        <v>1.71428571428571</v>
      </c>
      <c r="I4497" s="4">
        <v>2.2000000000000002</v>
      </c>
      <c r="L4497" s="18">
        <f t="shared" si="1419"/>
        <v>50</v>
      </c>
      <c r="M4497" s="18">
        <f t="shared" si="1420"/>
        <v>45</v>
      </c>
      <c r="N4497" s="18" t="e">
        <f t="shared" si="1421"/>
        <v>#DIV/0!</v>
      </c>
      <c r="O4497" s="18" t="e">
        <f t="shared" si="1422"/>
        <v>#DIV/0!</v>
      </c>
      <c r="P4497" s="4">
        <f t="shared" si="1423"/>
        <v>200610</v>
      </c>
      <c r="Q4497" s="23">
        <f t="shared" si="1424"/>
        <v>1.71428571428571</v>
      </c>
      <c r="R4497" s="23">
        <f t="shared" si="1425"/>
        <v>-2.2333333333333414</v>
      </c>
      <c r="S4497" s="22">
        <f t="shared" si="1426"/>
        <v>-0.51904761904763141</v>
      </c>
      <c r="T4497" s="5">
        <f t="shared" si="1427"/>
        <v>1.2833333333333368</v>
      </c>
      <c r="W4497" s="5">
        <f t="shared" si="1428"/>
        <v>0.71428571428570997</v>
      </c>
      <c r="X4497" s="4">
        <f t="shared" si="1429"/>
        <v>-1</v>
      </c>
      <c r="AE4497" s="4" t="e">
        <f t="shared" si="1430"/>
        <v>#DIV/0!</v>
      </c>
    </row>
    <row r="4498" spans="1:31" x14ac:dyDescent="0.25">
      <c r="A4498" s="9">
        <v>39005</v>
      </c>
      <c r="B4498" s="1" t="s">
        <v>42</v>
      </c>
      <c r="C4498" s="1" t="s">
        <v>55</v>
      </c>
      <c r="D4498" s="1">
        <v>27</v>
      </c>
      <c r="E4498" s="1">
        <v>24</v>
      </c>
      <c r="F4498">
        <f t="shared" si="1417"/>
        <v>1</v>
      </c>
      <c r="G4498">
        <f t="shared" si="1418"/>
        <v>0</v>
      </c>
      <c r="H4498" s="4">
        <v>2.4500000000000002</v>
      </c>
      <c r="I4498" s="4">
        <v>1.60606060606061</v>
      </c>
      <c r="L4498" s="18">
        <f t="shared" si="1419"/>
        <v>40</v>
      </c>
      <c r="M4498" s="18">
        <f t="shared" si="1420"/>
        <v>60</v>
      </c>
      <c r="N4498" s="18" t="e">
        <f t="shared" si="1421"/>
        <v>#DIV/0!</v>
      </c>
      <c r="O4498" s="18" t="e">
        <f t="shared" si="1422"/>
        <v>#DIV/0!</v>
      </c>
      <c r="P4498" s="4">
        <f t="shared" si="1423"/>
        <v>200610</v>
      </c>
      <c r="Q4498" s="23">
        <f t="shared" si="1424"/>
        <v>2.4500000000000002</v>
      </c>
      <c r="R4498" s="23">
        <f t="shared" si="1425"/>
        <v>-2.3396551724137824</v>
      </c>
      <c r="S4498" s="22">
        <f t="shared" si="1426"/>
        <v>0.11034482758621778</v>
      </c>
      <c r="T4498" s="5">
        <f t="shared" si="1427"/>
        <v>0.65553494124922851</v>
      </c>
      <c r="W4498" s="5">
        <f t="shared" si="1428"/>
        <v>1.4500000000000002</v>
      </c>
      <c r="X4498" s="4">
        <f t="shared" si="1429"/>
        <v>-1</v>
      </c>
      <c r="AE4498" s="4" t="e">
        <f t="shared" si="1430"/>
        <v>#DIV/0!</v>
      </c>
    </row>
    <row r="4499" spans="1:31" x14ac:dyDescent="0.25">
      <c r="A4499" s="9">
        <v>39005</v>
      </c>
      <c r="B4499" s="1" t="s">
        <v>33</v>
      </c>
      <c r="C4499" s="1" t="s">
        <v>46</v>
      </c>
      <c r="D4499" s="1">
        <v>20</v>
      </c>
      <c r="E4499" s="1">
        <v>17</v>
      </c>
      <c r="F4499">
        <f t="shared" si="1417"/>
        <v>1</v>
      </c>
      <c r="G4499">
        <f t="shared" si="1418"/>
        <v>0</v>
      </c>
      <c r="H4499" s="4">
        <v>2.0499999999999998</v>
      </c>
      <c r="I4499" s="4">
        <v>1.8</v>
      </c>
      <c r="L4499" s="18">
        <f t="shared" si="1419"/>
        <v>40</v>
      </c>
      <c r="M4499" s="18">
        <f t="shared" si="1420"/>
        <v>55</v>
      </c>
      <c r="N4499" s="18" t="e">
        <f t="shared" si="1421"/>
        <v>#DIV/0!</v>
      </c>
      <c r="O4499" s="18" t="e">
        <f t="shared" si="1422"/>
        <v>#DIV/0!</v>
      </c>
      <c r="P4499" s="4">
        <f t="shared" si="1423"/>
        <v>200610</v>
      </c>
      <c r="Q4499" s="23">
        <f t="shared" si="1424"/>
        <v>2.0499999999999998</v>
      </c>
      <c r="R4499" s="23">
        <f t="shared" si="1425"/>
        <v>-2.2023809523809526</v>
      </c>
      <c r="S4499" s="22">
        <f t="shared" si="1426"/>
        <v>-0.15238095238095273</v>
      </c>
      <c r="T4499" s="5">
        <f t="shared" si="1427"/>
        <v>0.87804878048780499</v>
      </c>
      <c r="W4499" s="5">
        <f t="shared" si="1428"/>
        <v>1.0499999999999998</v>
      </c>
      <c r="X4499" s="4">
        <f t="shared" si="1429"/>
        <v>-1</v>
      </c>
      <c r="AE4499" s="4" t="e">
        <f t="shared" si="1430"/>
        <v>#DIV/0!</v>
      </c>
    </row>
    <row r="4500" spans="1:31" x14ac:dyDescent="0.25">
      <c r="A4500" s="9">
        <v>39005</v>
      </c>
      <c r="B4500" s="1" t="s">
        <v>35</v>
      </c>
      <c r="C4500" s="1" t="s">
        <v>54</v>
      </c>
      <c r="D4500" s="1">
        <v>13</v>
      </c>
      <c r="E4500" s="1">
        <v>3</v>
      </c>
      <c r="F4500">
        <f t="shared" si="1417"/>
        <v>1</v>
      </c>
      <c r="G4500">
        <f t="shared" si="1418"/>
        <v>0</v>
      </c>
      <c r="H4500" s="4">
        <v>1.06666666666667</v>
      </c>
      <c r="I4500" s="4">
        <v>12</v>
      </c>
      <c r="L4500" s="18">
        <f t="shared" si="1419"/>
        <v>90</v>
      </c>
      <c r="M4500" s="18">
        <f t="shared" si="1420"/>
        <v>5</v>
      </c>
      <c r="N4500" s="18" t="e">
        <f t="shared" si="1421"/>
        <v>#DIV/0!</v>
      </c>
      <c r="O4500" s="18" t="e">
        <f t="shared" si="1422"/>
        <v>#DIV/0!</v>
      </c>
      <c r="P4500" s="4">
        <f t="shared" si="1423"/>
        <v>200610</v>
      </c>
      <c r="Q4500" s="23">
        <f t="shared" si="1424"/>
        <v>1.06666666666667</v>
      </c>
      <c r="R4500" s="23">
        <f t="shared" si="1425"/>
        <v>-15.090909090908346</v>
      </c>
      <c r="S4500" s="22">
        <f t="shared" si="1426"/>
        <v>-14.024242424241676</v>
      </c>
      <c r="T4500" s="5">
        <f t="shared" si="1427"/>
        <v>11.249999999999964</v>
      </c>
      <c r="W4500" s="5">
        <f t="shared" si="1428"/>
        <v>6.6666666666669983E-2</v>
      </c>
      <c r="X4500" s="4">
        <f t="shared" si="1429"/>
        <v>-1</v>
      </c>
      <c r="AE4500" s="4" t="e">
        <f t="shared" si="1430"/>
        <v>#DIV/0!</v>
      </c>
    </row>
    <row r="4501" spans="1:31" x14ac:dyDescent="0.25">
      <c r="A4501" s="9">
        <v>39005</v>
      </c>
      <c r="B4501" s="1" t="s">
        <v>37</v>
      </c>
      <c r="C4501" s="1" t="s">
        <v>47</v>
      </c>
      <c r="D4501" s="1">
        <v>34</v>
      </c>
      <c r="E4501" s="1">
        <v>6</v>
      </c>
      <c r="F4501">
        <f t="shared" si="1417"/>
        <v>1</v>
      </c>
      <c r="G4501">
        <f t="shared" si="1418"/>
        <v>0</v>
      </c>
      <c r="H4501" s="4">
        <v>1.13333333333333</v>
      </c>
      <c r="I4501" s="4">
        <v>6.5</v>
      </c>
      <c r="L4501" s="18">
        <f t="shared" si="1419"/>
        <v>80</v>
      </c>
      <c r="M4501" s="18">
        <f t="shared" si="1420"/>
        <v>15</v>
      </c>
      <c r="N4501" s="18" t="e">
        <f t="shared" si="1421"/>
        <v>#DIV/0!</v>
      </c>
      <c r="O4501" s="18" t="e">
        <f t="shared" si="1422"/>
        <v>#DIV/0!</v>
      </c>
      <c r="P4501" s="4">
        <f t="shared" si="1423"/>
        <v>200610</v>
      </c>
      <c r="Q4501" s="23">
        <f t="shared" si="1424"/>
        <v>1.13333333333333</v>
      </c>
      <c r="R4501" s="23">
        <f t="shared" si="1425"/>
        <v>-7.6818181818183708</v>
      </c>
      <c r="S4501" s="22">
        <f t="shared" si="1426"/>
        <v>-6.5484848484850406</v>
      </c>
      <c r="T4501" s="5">
        <f t="shared" si="1427"/>
        <v>5.7352941176470758</v>
      </c>
      <c r="W4501" s="5">
        <f t="shared" si="1428"/>
        <v>0.13333333333332997</v>
      </c>
      <c r="X4501" s="4">
        <f t="shared" si="1429"/>
        <v>-1</v>
      </c>
      <c r="AE4501" s="4" t="e">
        <f t="shared" si="1430"/>
        <v>#DIV/0!</v>
      </c>
    </row>
    <row r="4502" spans="1:31" x14ac:dyDescent="0.25">
      <c r="A4502" s="9">
        <v>39005</v>
      </c>
      <c r="B4502" s="1" t="s">
        <v>43</v>
      </c>
      <c r="C4502" s="1" t="s">
        <v>40</v>
      </c>
      <c r="D4502" s="1">
        <v>21</v>
      </c>
      <c r="E4502" s="1">
        <v>23</v>
      </c>
      <c r="F4502">
        <f t="shared" si="1417"/>
        <v>0</v>
      </c>
      <c r="G4502">
        <f t="shared" si="1418"/>
        <v>1</v>
      </c>
      <c r="H4502" s="4">
        <v>1.5882352941176499</v>
      </c>
      <c r="I4502" s="4">
        <v>2.5</v>
      </c>
      <c r="L4502" s="18">
        <f t="shared" si="1419"/>
        <v>60</v>
      </c>
      <c r="M4502" s="18">
        <f t="shared" si="1420"/>
        <v>40</v>
      </c>
      <c r="N4502" s="18" t="e">
        <f t="shared" si="1421"/>
        <v>#DIV/0!</v>
      </c>
      <c r="O4502" s="18" t="e">
        <f t="shared" si="1422"/>
        <v>#DIV/0!</v>
      </c>
      <c r="P4502" s="4">
        <f t="shared" si="1423"/>
        <v>200610</v>
      </c>
      <c r="Q4502" s="23">
        <f t="shared" si="1424"/>
        <v>0.6352941176470599</v>
      </c>
      <c r="R4502" s="23">
        <f t="shared" si="1425"/>
        <v>-2.3666666666666587</v>
      </c>
      <c r="S4502" s="22">
        <f t="shared" si="1426"/>
        <v>-1.7313725490195988</v>
      </c>
      <c r="T4502" s="5">
        <f t="shared" si="1427"/>
        <v>1.5740740740740713</v>
      </c>
      <c r="W4502" s="5">
        <f t="shared" si="1428"/>
        <v>-1</v>
      </c>
      <c r="X4502" s="4">
        <f t="shared" si="1429"/>
        <v>-1</v>
      </c>
      <c r="AE4502" s="4" t="e">
        <f t="shared" si="1430"/>
        <v>#DIV/0!</v>
      </c>
    </row>
    <row r="4503" spans="1:31" x14ac:dyDescent="0.25">
      <c r="A4503" s="9">
        <v>39005</v>
      </c>
      <c r="B4503" s="1" t="s">
        <v>41</v>
      </c>
      <c r="C4503" s="1" t="s">
        <v>34</v>
      </c>
      <c r="D4503" s="1">
        <v>14</v>
      </c>
      <c r="E4503" s="1">
        <v>27</v>
      </c>
      <c r="F4503">
        <f t="shared" si="1417"/>
        <v>0</v>
      </c>
      <c r="G4503">
        <f t="shared" si="1418"/>
        <v>1</v>
      </c>
      <c r="H4503" s="4">
        <v>1.6451612903225801</v>
      </c>
      <c r="I4503" s="4">
        <v>2.35</v>
      </c>
      <c r="L4503" s="18">
        <f t="shared" si="1419"/>
        <v>60</v>
      </c>
      <c r="M4503" s="18">
        <f t="shared" si="1420"/>
        <v>40</v>
      </c>
      <c r="N4503" s="18" t="e">
        <f t="shared" si="1421"/>
        <v>#DIV/0!</v>
      </c>
      <c r="O4503" s="18" t="e">
        <f t="shared" si="1422"/>
        <v>#DIV/0!</v>
      </c>
      <c r="P4503" s="4">
        <f t="shared" si="1423"/>
        <v>200610</v>
      </c>
      <c r="Q4503" s="23">
        <f t="shared" si="1424"/>
        <v>0.70006863417982124</v>
      </c>
      <c r="R4503" s="23">
        <f t="shared" si="1425"/>
        <v>-2.2907407407407421</v>
      </c>
      <c r="S4503" s="22">
        <f t="shared" si="1426"/>
        <v>-1.5906721065609208</v>
      </c>
      <c r="T4503" s="5">
        <f t="shared" si="1427"/>
        <v>1.4284313725490201</v>
      </c>
      <c r="W4503" s="5">
        <f t="shared" si="1428"/>
        <v>-1</v>
      </c>
      <c r="X4503" s="4">
        <f t="shared" si="1429"/>
        <v>-1</v>
      </c>
      <c r="AE4503" s="4" t="e">
        <f t="shared" si="1430"/>
        <v>#DIV/0!</v>
      </c>
    </row>
    <row r="4504" spans="1:31" x14ac:dyDescent="0.25">
      <c r="A4504" s="9">
        <v>38999</v>
      </c>
      <c r="B4504" s="1" t="s">
        <v>35</v>
      </c>
      <c r="C4504" s="1" t="s">
        <v>43</v>
      </c>
      <c r="D4504" s="1">
        <v>13</v>
      </c>
      <c r="E4504" s="1">
        <v>3</v>
      </c>
      <c r="F4504">
        <f t="shared" si="1417"/>
        <v>1</v>
      </c>
      <c r="G4504">
        <f t="shared" si="1418"/>
        <v>0</v>
      </c>
      <c r="H4504" s="4">
        <v>1.4</v>
      </c>
      <c r="I4504" s="4">
        <v>3.1</v>
      </c>
      <c r="L4504" s="18">
        <f t="shared" si="1419"/>
        <v>70</v>
      </c>
      <c r="M4504" s="18">
        <f t="shared" si="1420"/>
        <v>30</v>
      </c>
      <c r="N4504" s="18" t="e">
        <f t="shared" si="1421"/>
        <v>#DIV/0!</v>
      </c>
      <c r="O4504" s="18" t="e">
        <f t="shared" si="1422"/>
        <v>#DIV/0!</v>
      </c>
      <c r="P4504" s="4">
        <f t="shared" si="1423"/>
        <v>200610</v>
      </c>
      <c r="Q4504" s="23">
        <f t="shared" si="1424"/>
        <v>1.4</v>
      </c>
      <c r="R4504" s="23">
        <f t="shared" si="1425"/>
        <v>-2.9761904761904767</v>
      </c>
      <c r="S4504" s="22">
        <f t="shared" si="1426"/>
        <v>-1.5761904761904768</v>
      </c>
      <c r="T4504" s="5">
        <f t="shared" si="1427"/>
        <v>2.2142857142857144</v>
      </c>
      <c r="W4504" s="5">
        <f t="shared" si="1428"/>
        <v>0.39999999999999991</v>
      </c>
      <c r="X4504" s="4">
        <f t="shared" si="1429"/>
        <v>-1</v>
      </c>
      <c r="AE4504" s="4" t="e">
        <f t="shared" si="1430"/>
        <v>#DIV/0!</v>
      </c>
    </row>
    <row r="4505" spans="1:31" x14ac:dyDescent="0.25">
      <c r="A4505" s="9">
        <v>38998</v>
      </c>
      <c r="B4505" s="1" t="s">
        <v>38</v>
      </c>
      <c r="C4505" s="1" t="s">
        <v>54</v>
      </c>
      <c r="D4505" s="1">
        <v>34</v>
      </c>
      <c r="E4505" s="1">
        <v>20</v>
      </c>
      <c r="F4505">
        <f t="shared" si="1417"/>
        <v>1</v>
      </c>
      <c r="G4505">
        <f t="shared" si="1418"/>
        <v>0</v>
      </c>
      <c r="H4505" s="4">
        <v>1.55555555555556</v>
      </c>
      <c r="I4505" s="4">
        <v>2.6</v>
      </c>
      <c r="L4505" s="18">
        <f t="shared" si="1419"/>
        <v>60</v>
      </c>
      <c r="M4505" s="18">
        <f t="shared" si="1420"/>
        <v>35</v>
      </c>
      <c r="N4505" s="18" t="e">
        <f t="shared" si="1421"/>
        <v>#DIV/0!</v>
      </c>
      <c r="O4505" s="18" t="e">
        <f t="shared" si="1422"/>
        <v>#DIV/0!</v>
      </c>
      <c r="P4505" s="4">
        <f t="shared" si="1423"/>
        <v>200610</v>
      </c>
      <c r="Q4505" s="23">
        <f t="shared" si="1424"/>
        <v>1.55555555555556</v>
      </c>
      <c r="R4505" s="23">
        <f t="shared" si="1425"/>
        <v>-2.4249999999999856</v>
      </c>
      <c r="S4505" s="22">
        <f t="shared" si="1426"/>
        <v>-0.86944444444442559</v>
      </c>
      <c r="T4505" s="5">
        <f t="shared" si="1427"/>
        <v>1.6714285714285666</v>
      </c>
      <c r="W4505" s="5">
        <f t="shared" si="1428"/>
        <v>0.55555555555556002</v>
      </c>
      <c r="X4505" s="4">
        <f t="shared" si="1429"/>
        <v>-1</v>
      </c>
      <c r="AE4505" s="4" t="e">
        <f t="shared" si="1430"/>
        <v>#DIV/0!</v>
      </c>
    </row>
    <row r="4506" spans="1:31" x14ac:dyDescent="0.25">
      <c r="A4506" s="9">
        <v>38998</v>
      </c>
      <c r="B4506" s="1" t="s">
        <v>64</v>
      </c>
      <c r="C4506" s="1" t="s">
        <v>57</v>
      </c>
      <c r="D4506" s="1">
        <v>23</v>
      </c>
      <c r="E4506" s="1">
        <v>13</v>
      </c>
      <c r="F4506">
        <f t="shared" si="1417"/>
        <v>1</v>
      </c>
      <c r="G4506">
        <f t="shared" si="1418"/>
        <v>0</v>
      </c>
      <c r="H4506" s="4">
        <v>1.55555555555556</v>
      </c>
      <c r="I4506" s="4">
        <v>2.6</v>
      </c>
      <c r="L4506" s="18">
        <f t="shared" si="1419"/>
        <v>60</v>
      </c>
      <c r="M4506" s="18">
        <f t="shared" si="1420"/>
        <v>35</v>
      </c>
      <c r="N4506" s="18" t="e">
        <f t="shared" si="1421"/>
        <v>#DIV/0!</v>
      </c>
      <c r="O4506" s="18" t="e">
        <f t="shared" si="1422"/>
        <v>#DIV/0!</v>
      </c>
      <c r="P4506" s="4">
        <f t="shared" si="1423"/>
        <v>200610</v>
      </c>
      <c r="Q4506" s="23">
        <f t="shared" si="1424"/>
        <v>1.55555555555556</v>
      </c>
      <c r="R4506" s="23">
        <f t="shared" si="1425"/>
        <v>-2.4249999999999856</v>
      </c>
      <c r="S4506" s="22">
        <f t="shared" si="1426"/>
        <v>-0.86944444444442559</v>
      </c>
      <c r="T4506" s="5">
        <f t="shared" si="1427"/>
        <v>1.6714285714285666</v>
      </c>
      <c r="W4506" s="5">
        <f t="shared" si="1428"/>
        <v>0.55555555555556002</v>
      </c>
      <c r="X4506" s="4">
        <f t="shared" si="1429"/>
        <v>-1</v>
      </c>
      <c r="AE4506" s="4" t="e">
        <f t="shared" si="1430"/>
        <v>#DIV/0!</v>
      </c>
    </row>
    <row r="4507" spans="1:31" x14ac:dyDescent="0.25">
      <c r="A4507" s="9">
        <v>38998</v>
      </c>
      <c r="B4507" s="1" t="s">
        <v>55</v>
      </c>
      <c r="C4507" s="1" t="s">
        <v>37</v>
      </c>
      <c r="D4507" s="1">
        <v>38</v>
      </c>
      <c r="E4507" s="1">
        <v>24</v>
      </c>
      <c r="F4507">
        <f t="shared" si="1417"/>
        <v>1</v>
      </c>
      <c r="G4507">
        <f t="shared" si="1418"/>
        <v>0</v>
      </c>
      <c r="H4507" s="4">
        <v>1.8695652173913</v>
      </c>
      <c r="I4507" s="4">
        <v>1.9523809523809499</v>
      </c>
      <c r="L4507" s="18">
        <f t="shared" si="1419"/>
        <v>50</v>
      </c>
      <c r="M4507" s="18">
        <f t="shared" si="1420"/>
        <v>50</v>
      </c>
      <c r="N4507" s="18" t="e">
        <f t="shared" si="1421"/>
        <v>#DIV/0!</v>
      </c>
      <c r="O4507" s="18" t="e">
        <f t="shared" si="1422"/>
        <v>#DIV/0!</v>
      </c>
      <c r="P4507" s="4">
        <f t="shared" si="1423"/>
        <v>200610</v>
      </c>
      <c r="Q4507" s="23">
        <f t="shared" si="1424"/>
        <v>1.8695652173913</v>
      </c>
      <c r="R4507" s="23">
        <f t="shared" si="1425"/>
        <v>-2.2000000000000082</v>
      </c>
      <c r="S4507" s="22">
        <f t="shared" si="1426"/>
        <v>-0.33043478260870818</v>
      </c>
      <c r="T4507" s="5">
        <f t="shared" si="1427"/>
        <v>1.044296788482836</v>
      </c>
      <c r="W4507" s="5">
        <f t="shared" si="1428"/>
        <v>0.86956521739129999</v>
      </c>
      <c r="X4507" s="4">
        <f t="shared" si="1429"/>
        <v>-1</v>
      </c>
      <c r="AE4507" s="4" t="e">
        <f t="shared" si="1430"/>
        <v>#DIV/0!</v>
      </c>
    </row>
    <row r="4508" spans="1:31" x14ac:dyDescent="0.25">
      <c r="A4508" s="9">
        <v>38998</v>
      </c>
      <c r="B4508" s="1" t="s">
        <v>34</v>
      </c>
      <c r="C4508" s="1" t="s">
        <v>48</v>
      </c>
      <c r="D4508" s="1">
        <v>19</v>
      </c>
      <c r="E4508" s="1">
        <v>3</v>
      </c>
      <c r="F4508">
        <f t="shared" si="1417"/>
        <v>1</v>
      </c>
      <c r="G4508">
        <f t="shared" si="1418"/>
        <v>0</v>
      </c>
      <c r="H4508" s="4">
        <v>1.3846153846153799</v>
      </c>
      <c r="I4508" s="4">
        <v>3.1</v>
      </c>
      <c r="L4508" s="18">
        <f t="shared" si="1419"/>
        <v>70</v>
      </c>
      <c r="M4508" s="18">
        <f t="shared" si="1420"/>
        <v>30</v>
      </c>
      <c r="N4508" s="18" t="e">
        <f t="shared" si="1421"/>
        <v>#DIV/0!</v>
      </c>
      <c r="O4508" s="18" t="e">
        <f t="shared" si="1422"/>
        <v>#DIV/0!</v>
      </c>
      <c r="P4508" s="4">
        <f t="shared" si="1423"/>
        <v>200610</v>
      </c>
      <c r="Q4508" s="23">
        <f t="shared" si="1424"/>
        <v>1.3846153846153799</v>
      </c>
      <c r="R4508" s="23">
        <f t="shared" si="1425"/>
        <v>-3.0761904761905079</v>
      </c>
      <c r="S4508" s="22">
        <f t="shared" si="1426"/>
        <v>-1.691575091575128</v>
      </c>
      <c r="T4508" s="5">
        <f t="shared" si="1427"/>
        <v>2.2388888888888965</v>
      </c>
      <c r="W4508" s="5">
        <f t="shared" si="1428"/>
        <v>0.38461538461537992</v>
      </c>
      <c r="X4508" s="4">
        <f t="shared" si="1429"/>
        <v>-1</v>
      </c>
      <c r="AE4508" s="4" t="e">
        <f t="shared" si="1430"/>
        <v>#DIV/0!</v>
      </c>
    </row>
    <row r="4509" spans="1:31" x14ac:dyDescent="0.25">
      <c r="A4509" s="9">
        <v>38998</v>
      </c>
      <c r="B4509" s="1" t="s">
        <v>42</v>
      </c>
      <c r="C4509" s="1" t="s">
        <v>39</v>
      </c>
      <c r="D4509" s="1">
        <v>24</v>
      </c>
      <c r="E4509" s="1">
        <v>21</v>
      </c>
      <c r="F4509">
        <f t="shared" si="1417"/>
        <v>1</v>
      </c>
      <c r="G4509">
        <f t="shared" si="1418"/>
        <v>0</v>
      </c>
      <c r="H4509" s="4">
        <v>1.32258064516129</v>
      </c>
      <c r="I4509" s="4">
        <v>3.6</v>
      </c>
      <c r="L4509" s="18">
        <f t="shared" si="1419"/>
        <v>70</v>
      </c>
      <c r="M4509" s="18">
        <f t="shared" si="1420"/>
        <v>25</v>
      </c>
      <c r="N4509" s="18" t="e">
        <f t="shared" si="1421"/>
        <v>#DIV/0!</v>
      </c>
      <c r="O4509" s="18" t="e">
        <f t="shared" si="1422"/>
        <v>#DIV/0!</v>
      </c>
      <c r="P4509" s="4">
        <f t="shared" si="1423"/>
        <v>200610</v>
      </c>
      <c r="Q4509" s="23">
        <f t="shared" si="1424"/>
        <v>1.32258064516129</v>
      </c>
      <c r="R4509" s="23">
        <f t="shared" si="1425"/>
        <v>-3.4846153846153873</v>
      </c>
      <c r="S4509" s="22">
        <f t="shared" si="1426"/>
        <v>-2.1620347394540973</v>
      </c>
      <c r="T4509" s="5">
        <f t="shared" si="1427"/>
        <v>2.7219512195121958</v>
      </c>
      <c r="W4509" s="5">
        <f t="shared" si="1428"/>
        <v>0.32258064516129004</v>
      </c>
      <c r="X4509" s="4">
        <f t="shared" si="1429"/>
        <v>-1</v>
      </c>
      <c r="AE4509" s="4" t="e">
        <f t="shared" si="1430"/>
        <v>#DIV/0!</v>
      </c>
    </row>
    <row r="4510" spans="1:31" x14ac:dyDescent="0.25">
      <c r="A4510" s="9">
        <v>38998</v>
      </c>
      <c r="B4510" s="1" t="s">
        <v>52</v>
      </c>
      <c r="C4510" s="1" t="s">
        <v>51</v>
      </c>
      <c r="D4510" s="1">
        <v>20</v>
      </c>
      <c r="E4510" s="1">
        <v>10</v>
      </c>
      <c r="F4510">
        <f t="shared" si="1417"/>
        <v>1</v>
      </c>
      <c r="G4510">
        <f t="shared" si="1418"/>
        <v>0</v>
      </c>
      <c r="H4510" s="4">
        <v>1.1666666666666701</v>
      </c>
      <c r="I4510" s="4">
        <v>5.5</v>
      </c>
      <c r="L4510" s="18">
        <f t="shared" si="1419"/>
        <v>80</v>
      </c>
      <c r="M4510" s="18">
        <f t="shared" si="1420"/>
        <v>15</v>
      </c>
      <c r="N4510" s="18" t="e">
        <f t="shared" si="1421"/>
        <v>#DIV/0!</v>
      </c>
      <c r="O4510" s="18" t="e">
        <f t="shared" si="1422"/>
        <v>#DIV/0!</v>
      </c>
      <c r="P4510" s="4">
        <f t="shared" si="1423"/>
        <v>200610</v>
      </c>
      <c r="Q4510" s="23">
        <f t="shared" si="1424"/>
        <v>1.1666666666666701</v>
      </c>
      <c r="R4510" s="23">
        <f t="shared" si="1425"/>
        <v>-6.2222222222220998</v>
      </c>
      <c r="S4510" s="22">
        <f t="shared" si="1426"/>
        <v>-5.0555555555554292</v>
      </c>
      <c r="T4510" s="5">
        <f t="shared" si="1427"/>
        <v>4.7142857142857002</v>
      </c>
      <c r="W4510" s="5">
        <f t="shared" si="1428"/>
        <v>0.16666666666667007</v>
      </c>
      <c r="X4510" s="4">
        <f t="shared" si="1429"/>
        <v>-1</v>
      </c>
      <c r="AE4510" s="4" t="e">
        <f t="shared" si="1430"/>
        <v>#DIV/0!</v>
      </c>
    </row>
    <row r="4511" spans="1:31" x14ac:dyDescent="0.25">
      <c r="A4511" s="9">
        <v>38998</v>
      </c>
      <c r="B4511" s="1" t="s">
        <v>60</v>
      </c>
      <c r="C4511" s="1" t="s">
        <v>33</v>
      </c>
      <c r="D4511" s="1">
        <v>26</v>
      </c>
      <c r="E4511" s="1">
        <v>17</v>
      </c>
      <c r="F4511">
        <f t="shared" si="1417"/>
        <v>1</v>
      </c>
      <c r="G4511">
        <f t="shared" si="1418"/>
        <v>0</v>
      </c>
      <c r="H4511" s="4">
        <v>1.32258064516129</v>
      </c>
      <c r="I4511" s="4">
        <v>3.5</v>
      </c>
      <c r="L4511" s="18">
        <f t="shared" si="1419"/>
        <v>70</v>
      </c>
      <c r="M4511" s="18">
        <f t="shared" si="1420"/>
        <v>25</v>
      </c>
      <c r="N4511" s="18" t="e">
        <f t="shared" si="1421"/>
        <v>#DIV/0!</v>
      </c>
      <c r="O4511" s="18" t="e">
        <f t="shared" si="1422"/>
        <v>#DIV/0!</v>
      </c>
      <c r="P4511" s="4">
        <f t="shared" si="1423"/>
        <v>200610</v>
      </c>
      <c r="Q4511" s="23">
        <f t="shared" si="1424"/>
        <v>1.32258064516129</v>
      </c>
      <c r="R4511" s="23">
        <f t="shared" si="1425"/>
        <v>-3.5000000000000027</v>
      </c>
      <c r="S4511" s="22">
        <f t="shared" si="1426"/>
        <v>-2.1774193548387126</v>
      </c>
      <c r="T4511" s="5">
        <f t="shared" si="1427"/>
        <v>2.6463414634146347</v>
      </c>
      <c r="W4511" s="5">
        <f t="shared" si="1428"/>
        <v>0.32258064516129004</v>
      </c>
      <c r="X4511" s="4">
        <f t="shared" si="1429"/>
        <v>-1</v>
      </c>
      <c r="AE4511" s="4" t="e">
        <f t="shared" si="1430"/>
        <v>#DIV/0!</v>
      </c>
    </row>
    <row r="4512" spans="1:31" x14ac:dyDescent="0.25">
      <c r="A4512" s="9">
        <v>38998</v>
      </c>
      <c r="B4512" s="1" t="s">
        <v>56</v>
      </c>
      <c r="C4512" s="1" t="s">
        <v>53</v>
      </c>
      <c r="D4512" s="1">
        <v>41</v>
      </c>
      <c r="E4512" s="1">
        <v>0</v>
      </c>
      <c r="F4512">
        <f t="shared" si="1417"/>
        <v>1</v>
      </c>
      <c r="G4512">
        <f t="shared" si="1418"/>
        <v>0</v>
      </c>
      <c r="H4512" s="4">
        <v>1.3030303030303001</v>
      </c>
      <c r="I4512" s="4">
        <v>3.6</v>
      </c>
      <c r="L4512" s="18">
        <f t="shared" si="1419"/>
        <v>70</v>
      </c>
      <c r="M4512" s="18">
        <f t="shared" si="1420"/>
        <v>25</v>
      </c>
      <c r="N4512" s="18" t="e">
        <f t="shared" si="1421"/>
        <v>#DIV/0!</v>
      </c>
      <c r="O4512" s="18" t="e">
        <f t="shared" si="1422"/>
        <v>#DIV/0!</v>
      </c>
      <c r="P4512" s="4">
        <f t="shared" si="1423"/>
        <v>200610</v>
      </c>
      <c r="Q4512" s="23">
        <f t="shared" si="1424"/>
        <v>1.3030303030303001</v>
      </c>
      <c r="R4512" s="23">
        <f t="shared" si="1425"/>
        <v>-3.6846153846154164</v>
      </c>
      <c r="S4512" s="22">
        <f t="shared" si="1426"/>
        <v>-2.3815850815851163</v>
      </c>
      <c r="T4512" s="5">
        <f t="shared" si="1427"/>
        <v>2.7627906976744248</v>
      </c>
      <c r="W4512" s="5">
        <f t="shared" si="1428"/>
        <v>0.3030303030303001</v>
      </c>
      <c r="X4512" s="4">
        <f t="shared" si="1429"/>
        <v>-1</v>
      </c>
      <c r="AE4512" s="4" t="e">
        <f t="shared" si="1430"/>
        <v>#DIV/0!</v>
      </c>
    </row>
    <row r="4513" spans="1:31" x14ac:dyDescent="0.25">
      <c r="A4513" s="9">
        <v>38998</v>
      </c>
      <c r="B4513" s="1" t="s">
        <v>36</v>
      </c>
      <c r="C4513" s="1" t="s">
        <v>50</v>
      </c>
      <c r="D4513" s="1">
        <v>14</v>
      </c>
      <c r="E4513" s="1">
        <v>13</v>
      </c>
      <c r="F4513">
        <f t="shared" si="1417"/>
        <v>1</v>
      </c>
      <c r="G4513">
        <f t="shared" si="1418"/>
        <v>0</v>
      </c>
      <c r="H4513" s="4">
        <v>1.0370370370370401</v>
      </c>
      <c r="I4513" s="4">
        <v>18.5</v>
      </c>
      <c r="L4513" s="18">
        <f t="shared" si="1419"/>
        <v>90</v>
      </c>
      <c r="M4513" s="18">
        <f t="shared" si="1420"/>
        <v>5</v>
      </c>
      <c r="N4513" s="18" t="e">
        <f t="shared" si="1421"/>
        <v>#DIV/0!</v>
      </c>
      <c r="O4513" s="18" t="e">
        <f t="shared" si="1422"/>
        <v>#DIV/0!</v>
      </c>
      <c r="P4513" s="4">
        <f t="shared" si="1423"/>
        <v>200610</v>
      </c>
      <c r="Q4513" s="23">
        <f t="shared" si="1424"/>
        <v>1.0370370370370401</v>
      </c>
      <c r="R4513" s="23">
        <f t="shared" si="1425"/>
        <v>-27.057142857140633</v>
      </c>
      <c r="S4513" s="22">
        <f t="shared" si="1426"/>
        <v>-26.020105820103591</v>
      </c>
      <c r="T4513" s="5">
        <f t="shared" si="1427"/>
        <v>17.839285714285662</v>
      </c>
      <c r="W4513" s="5">
        <f t="shared" si="1428"/>
        <v>3.7037037037040088E-2</v>
      </c>
      <c r="X4513" s="4">
        <f t="shared" si="1429"/>
        <v>-1</v>
      </c>
      <c r="AE4513" s="4" t="e">
        <f t="shared" si="1430"/>
        <v>#DIV/0!</v>
      </c>
    </row>
    <row r="4514" spans="1:31" x14ac:dyDescent="0.25">
      <c r="A4514" s="9">
        <v>38998</v>
      </c>
      <c r="B4514" s="1" t="s">
        <v>62</v>
      </c>
      <c r="C4514" s="1" t="s">
        <v>59</v>
      </c>
      <c r="D4514" s="1">
        <v>20</v>
      </c>
      <c r="E4514" s="1">
        <v>23</v>
      </c>
      <c r="F4514">
        <f t="shared" si="1417"/>
        <v>0</v>
      </c>
      <c r="G4514">
        <f t="shared" si="1418"/>
        <v>1</v>
      </c>
      <c r="H4514" s="4">
        <v>2.15</v>
      </c>
      <c r="I4514" s="4">
        <v>1.74074074074074</v>
      </c>
      <c r="L4514" s="18">
        <f t="shared" si="1419"/>
        <v>40</v>
      </c>
      <c r="M4514" s="18">
        <f t="shared" si="1420"/>
        <v>55</v>
      </c>
      <c r="N4514" s="18" t="e">
        <f t="shared" si="1421"/>
        <v>#DIV/0!</v>
      </c>
      <c r="O4514" s="18" t="e">
        <f t="shared" si="1422"/>
        <v>#DIV/0!</v>
      </c>
      <c r="P4514" s="4">
        <f t="shared" si="1423"/>
        <v>200610</v>
      </c>
      <c r="Q4514" s="23">
        <f t="shared" si="1424"/>
        <v>1.2351063829787239</v>
      </c>
      <c r="R4514" s="23">
        <f t="shared" si="1425"/>
        <v>-2.2195652173913056</v>
      </c>
      <c r="S4514" s="22">
        <f t="shared" si="1426"/>
        <v>-0.98445883441258175</v>
      </c>
      <c r="T4514" s="5">
        <f t="shared" si="1427"/>
        <v>0.80964685615848375</v>
      </c>
      <c r="W4514" s="5">
        <f t="shared" si="1428"/>
        <v>-1</v>
      </c>
      <c r="X4514" s="4">
        <f t="shared" si="1429"/>
        <v>-1</v>
      </c>
      <c r="AE4514" s="4" t="e">
        <f t="shared" si="1430"/>
        <v>#DIV/0!</v>
      </c>
    </row>
    <row r="4515" spans="1:31" x14ac:dyDescent="0.25">
      <c r="A4515" s="9">
        <v>38998</v>
      </c>
      <c r="B4515" s="1" t="s">
        <v>45</v>
      </c>
      <c r="C4515" s="1" t="s">
        <v>46</v>
      </c>
      <c r="D4515" s="1">
        <v>40</v>
      </c>
      <c r="E4515" s="1">
        <v>7</v>
      </c>
      <c r="F4515">
        <f t="shared" si="1417"/>
        <v>1</v>
      </c>
      <c r="G4515">
        <f t="shared" si="1418"/>
        <v>0</v>
      </c>
      <c r="H4515" s="4">
        <v>1.1666666666666701</v>
      </c>
      <c r="I4515" s="4">
        <v>5.5</v>
      </c>
      <c r="L4515" s="18">
        <f t="shared" si="1419"/>
        <v>80</v>
      </c>
      <c r="M4515" s="18">
        <f t="shared" si="1420"/>
        <v>15</v>
      </c>
      <c r="N4515" s="18" t="e">
        <f t="shared" si="1421"/>
        <v>#DIV/0!</v>
      </c>
      <c r="O4515" s="18" t="e">
        <f t="shared" si="1422"/>
        <v>#DIV/0!</v>
      </c>
      <c r="P4515" s="4">
        <f t="shared" si="1423"/>
        <v>200610</v>
      </c>
      <c r="Q4515" s="23">
        <f t="shared" si="1424"/>
        <v>1.1666666666666701</v>
      </c>
      <c r="R4515" s="23">
        <f t="shared" si="1425"/>
        <v>-6.2222222222220998</v>
      </c>
      <c r="S4515" s="22">
        <f t="shared" si="1426"/>
        <v>-5.0555555555554292</v>
      </c>
      <c r="T4515" s="5">
        <f t="shared" si="1427"/>
        <v>4.7142857142857002</v>
      </c>
      <c r="W4515" s="5">
        <f t="shared" si="1428"/>
        <v>0.16666666666667007</v>
      </c>
      <c r="X4515" s="4">
        <f t="shared" si="1429"/>
        <v>-1</v>
      </c>
      <c r="AE4515" s="4" t="e">
        <f t="shared" si="1430"/>
        <v>#DIV/0!</v>
      </c>
    </row>
    <row r="4516" spans="1:31" x14ac:dyDescent="0.25">
      <c r="A4516" s="9">
        <v>38998</v>
      </c>
      <c r="B4516" s="1" t="s">
        <v>40</v>
      </c>
      <c r="C4516" s="1" t="s">
        <v>58</v>
      </c>
      <c r="D4516" s="1">
        <v>20</v>
      </c>
      <c r="E4516" s="1">
        <v>12</v>
      </c>
      <c r="F4516">
        <f t="shared" si="1417"/>
        <v>1</v>
      </c>
      <c r="G4516">
        <f t="shared" si="1418"/>
        <v>0</v>
      </c>
      <c r="H4516" s="4">
        <v>1.2564102564102599</v>
      </c>
      <c r="I4516" s="4">
        <v>4.0999999999999996</v>
      </c>
      <c r="L4516" s="18">
        <f t="shared" si="1419"/>
        <v>70</v>
      </c>
      <c r="M4516" s="18">
        <f t="shared" si="1420"/>
        <v>20</v>
      </c>
      <c r="N4516" s="18" t="e">
        <f t="shared" si="1421"/>
        <v>#DIV/0!</v>
      </c>
      <c r="O4516" s="18" t="e">
        <f t="shared" si="1422"/>
        <v>#DIV/0!</v>
      </c>
      <c r="P4516" s="4">
        <f t="shared" si="1423"/>
        <v>200610</v>
      </c>
      <c r="Q4516" s="23">
        <f t="shared" si="1424"/>
        <v>1.2564102564102599</v>
      </c>
      <c r="R4516" s="23">
        <f t="shared" si="1425"/>
        <v>-4.2225806451612362</v>
      </c>
      <c r="S4516" s="22">
        <f t="shared" si="1426"/>
        <v>-2.9661703887509763</v>
      </c>
      <c r="T4516" s="5">
        <f t="shared" si="1427"/>
        <v>3.2632653061224395</v>
      </c>
      <c r="W4516" s="5">
        <f t="shared" si="1428"/>
        <v>0.25641025641025994</v>
      </c>
      <c r="X4516" s="4">
        <f t="shared" si="1429"/>
        <v>-1</v>
      </c>
      <c r="AE4516" s="4" t="e">
        <f t="shared" si="1430"/>
        <v>#DIV/0!</v>
      </c>
    </row>
    <row r="4517" spans="1:31" x14ac:dyDescent="0.25">
      <c r="A4517" s="9">
        <v>38998</v>
      </c>
      <c r="B4517" s="1" t="s">
        <v>63</v>
      </c>
      <c r="C4517" s="1" t="s">
        <v>49</v>
      </c>
      <c r="D4517" s="1">
        <v>20</v>
      </c>
      <c r="E4517" s="1">
        <v>23</v>
      </c>
      <c r="F4517">
        <f t="shared" si="1417"/>
        <v>0</v>
      </c>
      <c r="G4517">
        <f t="shared" si="1418"/>
        <v>1</v>
      </c>
      <c r="H4517" s="4">
        <v>2.75</v>
      </c>
      <c r="I4517" s="4">
        <v>1.47619047619048</v>
      </c>
      <c r="L4517" s="18">
        <f t="shared" si="1419"/>
        <v>30</v>
      </c>
      <c r="M4517" s="18">
        <f t="shared" si="1420"/>
        <v>65</v>
      </c>
      <c r="N4517" s="18" t="e">
        <f t="shared" si="1421"/>
        <v>#DIV/0!</v>
      </c>
      <c r="O4517" s="18" t="e">
        <f t="shared" si="1422"/>
        <v>#DIV/0!</v>
      </c>
      <c r="P4517" s="4">
        <f t="shared" si="1423"/>
        <v>200610</v>
      </c>
      <c r="Q4517" s="23">
        <f t="shared" si="1424"/>
        <v>1.8629032258064468</v>
      </c>
      <c r="R4517" s="23">
        <f t="shared" si="1425"/>
        <v>-2.6714285714285539</v>
      </c>
      <c r="S4517" s="22">
        <f t="shared" si="1426"/>
        <v>-0.80852534562210709</v>
      </c>
      <c r="T4517" s="5">
        <f t="shared" si="1427"/>
        <v>0.53679653679653816</v>
      </c>
      <c r="W4517" s="5">
        <f t="shared" si="1428"/>
        <v>-1</v>
      </c>
      <c r="X4517" s="4">
        <f t="shared" si="1429"/>
        <v>-1</v>
      </c>
      <c r="AE4517" s="4" t="e">
        <f t="shared" si="1430"/>
        <v>#DIV/0!</v>
      </c>
    </row>
    <row r="4518" spans="1:31" x14ac:dyDescent="0.25">
      <c r="A4518" s="9">
        <v>38992</v>
      </c>
      <c r="B4518" s="1" t="s">
        <v>55</v>
      </c>
      <c r="C4518" s="1" t="s">
        <v>62</v>
      </c>
      <c r="D4518" s="1">
        <v>31</v>
      </c>
      <c r="E4518" s="1">
        <v>9</v>
      </c>
      <c r="F4518">
        <f t="shared" si="1417"/>
        <v>1</v>
      </c>
      <c r="G4518">
        <f t="shared" si="1418"/>
        <v>0</v>
      </c>
      <c r="H4518" s="4">
        <v>1.12903225806452</v>
      </c>
      <c r="I4518" s="4">
        <v>6.5</v>
      </c>
      <c r="L4518" s="18">
        <f t="shared" si="1419"/>
        <v>80</v>
      </c>
      <c r="M4518" s="18">
        <f t="shared" si="1420"/>
        <v>15</v>
      </c>
      <c r="N4518" s="18" t="e">
        <f t="shared" si="1421"/>
        <v>#DIV/0!</v>
      </c>
      <c r="O4518" s="18" t="e">
        <f t="shared" si="1422"/>
        <v>#DIV/0!</v>
      </c>
      <c r="P4518" s="4">
        <f t="shared" si="1423"/>
        <v>200610</v>
      </c>
      <c r="Q4518" s="23">
        <f t="shared" si="1424"/>
        <v>1.12903225806452</v>
      </c>
      <c r="R4518" s="23">
        <f t="shared" si="1425"/>
        <v>-7.9318181818179481</v>
      </c>
      <c r="S4518" s="22">
        <f t="shared" si="1426"/>
        <v>-6.8027859237534276</v>
      </c>
      <c r="T4518" s="5">
        <f t="shared" si="1427"/>
        <v>5.7571428571428376</v>
      </c>
      <c r="W4518" s="5">
        <f t="shared" si="1428"/>
        <v>0.12903225806452001</v>
      </c>
      <c r="X4518" s="4">
        <f t="shared" si="1429"/>
        <v>-1</v>
      </c>
      <c r="AE4518" s="4" t="e">
        <f t="shared" si="1430"/>
        <v>#DIV/0!</v>
      </c>
    </row>
    <row r="4519" spans="1:31" x14ac:dyDescent="0.25">
      <c r="A4519" s="9">
        <v>38991</v>
      </c>
      <c r="B4519" s="1" t="s">
        <v>48</v>
      </c>
      <c r="C4519" s="1" t="s">
        <v>56</v>
      </c>
      <c r="D4519" s="1">
        <v>36</v>
      </c>
      <c r="E4519" s="1">
        <v>30</v>
      </c>
      <c r="F4519">
        <f t="shared" si="1417"/>
        <v>1</v>
      </c>
      <c r="G4519">
        <f t="shared" si="1418"/>
        <v>0</v>
      </c>
      <c r="H4519" s="4">
        <v>2.2000000000000002</v>
      </c>
      <c r="I4519" s="4">
        <v>1.71428571428571</v>
      </c>
      <c r="L4519" s="18">
        <f t="shared" si="1419"/>
        <v>40</v>
      </c>
      <c r="M4519" s="18">
        <f t="shared" si="1420"/>
        <v>55</v>
      </c>
      <c r="N4519" s="18" t="e">
        <f t="shared" si="1421"/>
        <v>#DIV/0!</v>
      </c>
      <c r="O4519" s="18" t="e">
        <f t="shared" si="1422"/>
        <v>#DIV/0!</v>
      </c>
      <c r="P4519" s="4">
        <f t="shared" si="1423"/>
        <v>200610</v>
      </c>
      <c r="Q4519" s="23">
        <f t="shared" si="1424"/>
        <v>2.2000000000000002</v>
      </c>
      <c r="R4519" s="23">
        <f t="shared" si="1425"/>
        <v>-2.2333333333333414</v>
      </c>
      <c r="S4519" s="22">
        <f t="shared" si="1426"/>
        <v>-3.3333333333341209E-2</v>
      </c>
      <c r="T4519" s="5">
        <f t="shared" si="1427"/>
        <v>0.77922077922077715</v>
      </c>
      <c r="W4519" s="5">
        <f t="shared" si="1428"/>
        <v>1.2000000000000002</v>
      </c>
      <c r="X4519" s="4">
        <f t="shared" si="1429"/>
        <v>-1</v>
      </c>
      <c r="AE4519" s="4" t="e">
        <f t="shared" si="1430"/>
        <v>#DIV/0!</v>
      </c>
    </row>
    <row r="4520" spans="1:31" x14ac:dyDescent="0.25">
      <c r="A4520" s="9">
        <v>38991</v>
      </c>
      <c r="B4520" s="1" t="s">
        <v>50</v>
      </c>
      <c r="C4520" s="1" t="s">
        <v>37</v>
      </c>
      <c r="D4520" s="1">
        <v>14</v>
      </c>
      <c r="E4520" s="1">
        <v>45</v>
      </c>
      <c r="F4520">
        <f t="shared" si="1417"/>
        <v>0</v>
      </c>
      <c r="G4520">
        <f t="shared" si="1418"/>
        <v>1</v>
      </c>
      <c r="H4520" s="4">
        <v>4.75</v>
      </c>
      <c r="I4520" s="4">
        <v>1.2</v>
      </c>
      <c r="L4520" s="18">
        <f t="shared" si="1419"/>
        <v>20</v>
      </c>
      <c r="M4520" s="18">
        <f t="shared" si="1420"/>
        <v>80</v>
      </c>
      <c r="N4520" s="18" t="e">
        <f t="shared" si="1421"/>
        <v>#DIV/0!</v>
      </c>
      <c r="O4520" s="18" t="e">
        <f t="shared" si="1422"/>
        <v>#DIV/0!</v>
      </c>
      <c r="P4520" s="4">
        <f t="shared" si="1423"/>
        <v>200610</v>
      </c>
      <c r="Q4520" s="23">
        <f t="shared" si="1424"/>
        <v>3.9583333333333335</v>
      </c>
      <c r="R4520" s="23">
        <f t="shared" si="1425"/>
        <v>-5.2666666666666675</v>
      </c>
      <c r="S4520" s="22">
        <f t="shared" si="1426"/>
        <v>-1.308333333333334</v>
      </c>
      <c r="T4520" s="5">
        <f t="shared" si="1427"/>
        <v>0.25263157894736843</v>
      </c>
      <c r="W4520" s="5">
        <f t="shared" si="1428"/>
        <v>-1</v>
      </c>
      <c r="X4520" s="4">
        <f t="shared" si="1429"/>
        <v>-1</v>
      </c>
      <c r="AE4520" s="4" t="e">
        <f t="shared" si="1430"/>
        <v>#DIV/0!</v>
      </c>
    </row>
    <row r="4521" spans="1:31" x14ac:dyDescent="0.25">
      <c r="A4521" s="9">
        <v>38991</v>
      </c>
      <c r="B4521" s="1" t="s">
        <v>59</v>
      </c>
      <c r="C4521" s="1" t="s">
        <v>33</v>
      </c>
      <c r="D4521" s="1">
        <v>41</v>
      </c>
      <c r="E4521" s="1">
        <v>34</v>
      </c>
      <c r="F4521">
        <f t="shared" si="1417"/>
        <v>1</v>
      </c>
      <c r="G4521">
        <f t="shared" si="1418"/>
        <v>0</v>
      </c>
      <c r="H4521" s="4">
        <v>1.4347826086956501</v>
      </c>
      <c r="I4521" s="4">
        <v>2.9</v>
      </c>
      <c r="L4521" s="18">
        <f t="shared" si="1419"/>
        <v>60</v>
      </c>
      <c r="M4521" s="18">
        <f t="shared" si="1420"/>
        <v>30</v>
      </c>
      <c r="N4521" s="18" t="e">
        <f t="shared" si="1421"/>
        <v>#DIV/0!</v>
      </c>
      <c r="O4521" s="18" t="e">
        <f t="shared" si="1422"/>
        <v>#DIV/0!</v>
      </c>
      <c r="P4521" s="4">
        <f t="shared" si="1423"/>
        <v>200610</v>
      </c>
      <c r="Q4521" s="23">
        <f t="shared" si="1424"/>
        <v>1.4347826086956501</v>
      </c>
      <c r="R4521" s="23">
        <f t="shared" si="1425"/>
        <v>-2.826315789473695</v>
      </c>
      <c r="S4521" s="22">
        <f t="shared" si="1426"/>
        <v>-1.3915331807780449</v>
      </c>
      <c r="T4521" s="5">
        <f t="shared" si="1427"/>
        <v>2.0212121212121241</v>
      </c>
      <c r="W4521" s="5">
        <f t="shared" si="1428"/>
        <v>0.43478260869565011</v>
      </c>
      <c r="X4521" s="4">
        <f t="shared" si="1429"/>
        <v>-1</v>
      </c>
      <c r="AE4521" s="4" t="e">
        <f t="shared" si="1430"/>
        <v>#DIV/0!</v>
      </c>
    </row>
    <row r="4522" spans="1:31" x14ac:dyDescent="0.25">
      <c r="A4522" s="9">
        <v>38991</v>
      </c>
      <c r="B4522" s="1" t="s">
        <v>54</v>
      </c>
      <c r="C4522" s="1" t="s">
        <v>58</v>
      </c>
      <c r="D4522" s="1">
        <v>21</v>
      </c>
      <c r="E4522" s="1">
        <v>24</v>
      </c>
      <c r="F4522">
        <f t="shared" si="1417"/>
        <v>0</v>
      </c>
      <c r="G4522">
        <f t="shared" si="1418"/>
        <v>1</v>
      </c>
      <c r="H4522" s="4">
        <v>2</v>
      </c>
      <c r="I4522" s="4">
        <v>1.8333333333333299</v>
      </c>
      <c r="L4522" s="18">
        <f t="shared" si="1419"/>
        <v>50</v>
      </c>
      <c r="M4522" s="18">
        <f t="shared" si="1420"/>
        <v>50</v>
      </c>
      <c r="N4522" s="18" t="e">
        <f t="shared" si="1421"/>
        <v>#DIV/0!</v>
      </c>
      <c r="O4522" s="18" t="e">
        <f t="shared" si="1422"/>
        <v>#DIV/0!</v>
      </c>
      <c r="P4522" s="4">
        <f t="shared" si="1423"/>
        <v>200610</v>
      </c>
      <c r="Q4522" s="23">
        <f t="shared" si="1424"/>
        <v>1.0909090909090928</v>
      </c>
      <c r="R4522" s="23">
        <f t="shared" si="1425"/>
        <v>-2.2000000000000046</v>
      </c>
      <c r="S4522" s="22">
        <f t="shared" si="1426"/>
        <v>-1.1090909090909118</v>
      </c>
      <c r="T4522" s="5">
        <f t="shared" si="1427"/>
        <v>0.91666666666666496</v>
      </c>
      <c r="W4522" s="5">
        <f t="shared" si="1428"/>
        <v>-1</v>
      </c>
      <c r="X4522" s="4">
        <f t="shared" si="1429"/>
        <v>-1</v>
      </c>
      <c r="AE4522" s="4" t="e">
        <f t="shared" si="1430"/>
        <v>#DIV/0!</v>
      </c>
    </row>
    <row r="4523" spans="1:31" x14ac:dyDescent="0.25">
      <c r="A4523" s="9">
        <v>38991</v>
      </c>
      <c r="B4523" s="1" t="s">
        <v>53</v>
      </c>
      <c r="C4523" s="1" t="s">
        <v>36</v>
      </c>
      <c r="D4523" s="1">
        <v>28</v>
      </c>
      <c r="E4523" s="1">
        <v>31</v>
      </c>
      <c r="F4523">
        <f t="shared" si="1417"/>
        <v>0</v>
      </c>
      <c r="G4523">
        <f t="shared" si="1418"/>
        <v>1</v>
      </c>
      <c r="H4523" s="4">
        <v>4.25</v>
      </c>
      <c r="I4523" s="4">
        <v>1.24390243902439</v>
      </c>
      <c r="L4523" s="18">
        <f t="shared" si="1419"/>
        <v>20</v>
      </c>
      <c r="M4523" s="18">
        <f t="shared" si="1420"/>
        <v>80</v>
      </c>
      <c r="N4523" s="18" t="e">
        <f t="shared" si="1421"/>
        <v>#DIV/0!</v>
      </c>
      <c r="O4523" s="18" t="e">
        <f t="shared" si="1422"/>
        <v>#DIV/0!</v>
      </c>
      <c r="P4523" s="4">
        <f t="shared" si="1423"/>
        <v>200610</v>
      </c>
      <c r="Q4523" s="23">
        <f t="shared" si="1424"/>
        <v>3.4166666666666674</v>
      </c>
      <c r="R4523" s="23">
        <f t="shared" si="1425"/>
        <v>-4.4076923076923116</v>
      </c>
      <c r="S4523" s="22">
        <f t="shared" si="1426"/>
        <v>-0.99102564102564417</v>
      </c>
      <c r="T4523" s="5">
        <f t="shared" si="1427"/>
        <v>0.29268292682926822</v>
      </c>
      <c r="W4523" s="5">
        <f t="shared" si="1428"/>
        <v>-1</v>
      </c>
      <c r="X4523" s="4">
        <f t="shared" si="1429"/>
        <v>-1</v>
      </c>
      <c r="AE4523" s="4" t="e">
        <f t="shared" si="1430"/>
        <v>#DIV/0!</v>
      </c>
    </row>
    <row r="4524" spans="1:31" x14ac:dyDescent="0.25">
      <c r="A4524" s="9">
        <v>38991</v>
      </c>
      <c r="B4524" s="1" t="s">
        <v>49</v>
      </c>
      <c r="C4524" s="1" t="s">
        <v>38</v>
      </c>
      <c r="D4524" s="1">
        <v>41</v>
      </c>
      <c r="E4524" s="1">
        <v>0</v>
      </c>
      <c r="F4524">
        <f t="shared" si="1417"/>
        <v>1</v>
      </c>
      <c r="G4524">
        <f t="shared" si="1418"/>
        <v>0</v>
      </c>
      <c r="H4524" s="4">
        <v>1.3125</v>
      </c>
      <c r="I4524" s="4">
        <v>3.6</v>
      </c>
      <c r="L4524" s="18">
        <f t="shared" si="1419"/>
        <v>70</v>
      </c>
      <c r="M4524" s="18">
        <f t="shared" si="1420"/>
        <v>25</v>
      </c>
      <c r="N4524" s="18" t="e">
        <f t="shared" si="1421"/>
        <v>#DIV/0!</v>
      </c>
      <c r="O4524" s="18" t="e">
        <f t="shared" si="1422"/>
        <v>#DIV/0!</v>
      </c>
      <c r="P4524" s="4">
        <f t="shared" si="1423"/>
        <v>200610</v>
      </c>
      <c r="Q4524" s="23">
        <f t="shared" si="1424"/>
        <v>1.3125</v>
      </c>
      <c r="R4524" s="23">
        <f t="shared" si="1425"/>
        <v>-3.5846153846153848</v>
      </c>
      <c r="S4524" s="22">
        <f t="shared" si="1426"/>
        <v>-2.2721153846153848</v>
      </c>
      <c r="T4524" s="5">
        <f t="shared" si="1427"/>
        <v>2.7428571428571429</v>
      </c>
      <c r="W4524" s="5">
        <f t="shared" si="1428"/>
        <v>0.3125</v>
      </c>
      <c r="X4524" s="4">
        <f t="shared" si="1429"/>
        <v>-1</v>
      </c>
      <c r="AE4524" s="4" t="e">
        <f t="shared" si="1430"/>
        <v>#DIV/0!</v>
      </c>
    </row>
    <row r="4525" spans="1:31" x14ac:dyDescent="0.25">
      <c r="A4525" s="9">
        <v>38991</v>
      </c>
      <c r="B4525" s="1" t="s">
        <v>47</v>
      </c>
      <c r="C4525" s="1" t="s">
        <v>51</v>
      </c>
      <c r="D4525" s="1">
        <v>17</v>
      </c>
      <c r="E4525" s="1">
        <v>15</v>
      </c>
      <c r="F4525">
        <f t="shared" si="1417"/>
        <v>1</v>
      </c>
      <c r="G4525">
        <f t="shared" si="1418"/>
        <v>0</v>
      </c>
      <c r="H4525" s="4">
        <v>2.65</v>
      </c>
      <c r="I4525" s="4">
        <v>1.5405405405405399</v>
      </c>
      <c r="L4525" s="18">
        <f t="shared" si="1419"/>
        <v>30</v>
      </c>
      <c r="M4525" s="18">
        <f t="shared" si="1420"/>
        <v>60</v>
      </c>
      <c r="N4525" s="18" t="e">
        <f t="shared" si="1421"/>
        <v>#DIV/0!</v>
      </c>
      <c r="O4525" s="18" t="e">
        <f t="shared" si="1422"/>
        <v>#DIV/0!</v>
      </c>
      <c r="P4525" s="4">
        <f t="shared" si="1423"/>
        <v>200610</v>
      </c>
      <c r="Q4525" s="23">
        <f t="shared" si="1424"/>
        <v>2.65</v>
      </c>
      <c r="R4525" s="23">
        <f t="shared" si="1425"/>
        <v>-2.4560606060606083</v>
      </c>
      <c r="S4525" s="22">
        <f t="shared" si="1426"/>
        <v>0.19393939393939164</v>
      </c>
      <c r="T4525" s="5">
        <f t="shared" si="1427"/>
        <v>0.58133605303416602</v>
      </c>
      <c r="W4525" s="5">
        <f t="shared" si="1428"/>
        <v>1.65</v>
      </c>
      <c r="X4525" s="4">
        <f t="shared" si="1429"/>
        <v>-1</v>
      </c>
      <c r="AE4525" s="4" t="e">
        <f t="shared" si="1430"/>
        <v>#DIV/0!</v>
      </c>
    </row>
    <row r="4526" spans="1:31" x14ac:dyDescent="0.25">
      <c r="A4526" s="9">
        <v>38991</v>
      </c>
      <c r="B4526" s="1" t="s">
        <v>44</v>
      </c>
      <c r="C4526" s="1" t="s">
        <v>52</v>
      </c>
      <c r="D4526" s="1">
        <v>13</v>
      </c>
      <c r="E4526" s="1">
        <v>38</v>
      </c>
      <c r="F4526">
        <f t="shared" si="1417"/>
        <v>0</v>
      </c>
      <c r="G4526">
        <f t="shared" si="1418"/>
        <v>1</v>
      </c>
      <c r="H4526" s="4">
        <v>1.4</v>
      </c>
      <c r="I4526" s="4">
        <v>3</v>
      </c>
      <c r="L4526" s="18">
        <f t="shared" si="1419"/>
        <v>70</v>
      </c>
      <c r="M4526" s="18">
        <f t="shared" si="1420"/>
        <v>30</v>
      </c>
      <c r="N4526" s="18" t="e">
        <f t="shared" si="1421"/>
        <v>#DIV/0!</v>
      </c>
      <c r="O4526" s="18" t="e">
        <f t="shared" si="1422"/>
        <v>#DIV/0!</v>
      </c>
      <c r="P4526" s="4">
        <f t="shared" si="1423"/>
        <v>200610</v>
      </c>
      <c r="Q4526" s="23">
        <f t="shared" si="1424"/>
        <v>0.46666666666666662</v>
      </c>
      <c r="R4526" s="23">
        <f t="shared" si="1425"/>
        <v>-3.0000000000000004</v>
      </c>
      <c r="S4526" s="22">
        <f t="shared" si="1426"/>
        <v>-2.5333333333333337</v>
      </c>
      <c r="T4526" s="5">
        <f t="shared" si="1427"/>
        <v>2.1428571428571428</v>
      </c>
      <c r="W4526" s="5">
        <f t="shared" si="1428"/>
        <v>-1</v>
      </c>
      <c r="X4526" s="4">
        <f t="shared" si="1429"/>
        <v>-1</v>
      </c>
      <c r="AE4526" s="4" t="e">
        <f t="shared" si="1430"/>
        <v>#DIV/0!</v>
      </c>
    </row>
    <row r="4527" spans="1:31" x14ac:dyDescent="0.25">
      <c r="A4527" s="9">
        <v>38991</v>
      </c>
      <c r="B4527" s="1" t="s">
        <v>45</v>
      </c>
      <c r="C4527" s="1" t="s">
        <v>61</v>
      </c>
      <c r="D4527" s="1">
        <v>37</v>
      </c>
      <c r="E4527" s="1">
        <v>6</v>
      </c>
      <c r="F4527">
        <f t="shared" si="1417"/>
        <v>1</v>
      </c>
      <c r="G4527">
        <f t="shared" si="1418"/>
        <v>0</v>
      </c>
      <c r="H4527" s="4">
        <v>1.5128205128205101</v>
      </c>
      <c r="I4527" s="4">
        <v>2.75</v>
      </c>
      <c r="L4527" s="18">
        <f t="shared" si="1419"/>
        <v>60</v>
      </c>
      <c r="M4527" s="18">
        <f t="shared" si="1420"/>
        <v>35</v>
      </c>
      <c r="N4527" s="18" t="e">
        <f t="shared" si="1421"/>
        <v>#DIV/0!</v>
      </c>
      <c r="O4527" s="18" t="e">
        <f t="shared" si="1422"/>
        <v>#DIV/0!</v>
      </c>
      <c r="P4527" s="4">
        <f t="shared" si="1423"/>
        <v>200610</v>
      </c>
      <c r="Q4527" s="23">
        <f t="shared" si="1424"/>
        <v>1.5128205128205101</v>
      </c>
      <c r="R4527" s="23">
        <f t="shared" si="1425"/>
        <v>-2.521428571428582</v>
      </c>
      <c r="S4527" s="22">
        <f t="shared" si="1426"/>
        <v>-1.0086080586080719</v>
      </c>
      <c r="T4527" s="5">
        <f t="shared" si="1427"/>
        <v>1.8177966101694947</v>
      </c>
      <c r="W4527" s="5">
        <f t="shared" si="1428"/>
        <v>0.51282051282051011</v>
      </c>
      <c r="X4527" s="4">
        <f t="shared" si="1429"/>
        <v>-1</v>
      </c>
      <c r="AE4527" s="4" t="e">
        <f t="shared" si="1430"/>
        <v>#DIV/0!</v>
      </c>
    </row>
    <row r="4528" spans="1:31" x14ac:dyDescent="0.25">
      <c r="A4528" s="9">
        <v>38991</v>
      </c>
      <c r="B4528" s="1" t="s">
        <v>40</v>
      </c>
      <c r="C4528" s="1" t="s">
        <v>42</v>
      </c>
      <c r="D4528" s="1">
        <v>21</v>
      </c>
      <c r="E4528" s="1">
        <v>18</v>
      </c>
      <c r="F4528">
        <f t="shared" si="1417"/>
        <v>1</v>
      </c>
      <c r="G4528">
        <f t="shared" si="1418"/>
        <v>0</v>
      </c>
      <c r="H4528" s="4">
        <v>1.3030303030303001</v>
      </c>
      <c r="I4528" s="4">
        <v>3.7</v>
      </c>
      <c r="L4528" s="18">
        <f t="shared" si="1419"/>
        <v>70</v>
      </c>
      <c r="M4528" s="18">
        <f t="shared" si="1420"/>
        <v>25</v>
      </c>
      <c r="N4528" s="18" t="e">
        <f t="shared" si="1421"/>
        <v>#DIV/0!</v>
      </c>
      <c r="O4528" s="18" t="e">
        <f t="shared" si="1422"/>
        <v>#DIV/0!</v>
      </c>
      <c r="P4528" s="4">
        <f t="shared" si="1423"/>
        <v>200610</v>
      </c>
      <c r="Q4528" s="23">
        <f t="shared" si="1424"/>
        <v>1.3030303030303001</v>
      </c>
      <c r="R4528" s="23">
        <f t="shared" si="1425"/>
        <v>-3.670370370370402</v>
      </c>
      <c r="S4528" s="22">
        <f t="shared" si="1426"/>
        <v>-2.3673400673401019</v>
      </c>
      <c r="T4528" s="5">
        <f t="shared" si="1427"/>
        <v>2.8395348837209369</v>
      </c>
      <c r="W4528" s="5">
        <f t="shared" si="1428"/>
        <v>0.3030303030303001</v>
      </c>
      <c r="X4528" s="4">
        <f t="shared" si="1429"/>
        <v>-1</v>
      </c>
      <c r="AE4528" s="4" t="e">
        <f t="shared" si="1430"/>
        <v>#DIV/0!</v>
      </c>
    </row>
    <row r="4529" spans="1:31" x14ac:dyDescent="0.25">
      <c r="A4529" s="9">
        <v>38991</v>
      </c>
      <c r="B4529" s="1" t="s">
        <v>46</v>
      </c>
      <c r="C4529" s="1" t="s">
        <v>60</v>
      </c>
      <c r="D4529" s="1">
        <v>17</v>
      </c>
      <c r="E4529" s="1">
        <v>12</v>
      </c>
      <c r="F4529">
        <f t="shared" si="1417"/>
        <v>1</v>
      </c>
      <c r="G4529">
        <f t="shared" si="1418"/>
        <v>0</v>
      </c>
      <c r="H4529" s="4">
        <v>1.7692307692307701</v>
      </c>
      <c r="I4529" s="4">
        <v>2.1</v>
      </c>
      <c r="L4529" s="18">
        <f t="shared" si="1419"/>
        <v>50</v>
      </c>
      <c r="M4529" s="18">
        <f t="shared" si="1420"/>
        <v>45</v>
      </c>
      <c r="N4529" s="18" t="e">
        <f t="shared" si="1421"/>
        <v>#DIV/0!</v>
      </c>
      <c r="O4529" s="18" t="e">
        <f t="shared" si="1422"/>
        <v>#DIV/0!</v>
      </c>
      <c r="P4529" s="4">
        <f t="shared" si="1423"/>
        <v>200610</v>
      </c>
      <c r="Q4529" s="23">
        <f t="shared" si="1424"/>
        <v>1.7692307692307701</v>
      </c>
      <c r="R4529" s="23">
        <f t="shared" si="1425"/>
        <v>-2.2090909090909077</v>
      </c>
      <c r="S4529" s="22">
        <f t="shared" si="1426"/>
        <v>-0.43986013986013761</v>
      </c>
      <c r="T4529" s="5">
        <f t="shared" si="1427"/>
        <v>1.18695652173913</v>
      </c>
      <c r="W4529" s="5">
        <f t="shared" si="1428"/>
        <v>0.76923076923077005</v>
      </c>
      <c r="X4529" s="4">
        <f t="shared" si="1429"/>
        <v>-1</v>
      </c>
      <c r="AE4529" s="4" t="e">
        <f t="shared" si="1430"/>
        <v>#DIV/0!</v>
      </c>
    </row>
    <row r="4530" spans="1:31" x14ac:dyDescent="0.25">
      <c r="A4530" s="9">
        <v>38991</v>
      </c>
      <c r="B4530" s="1" t="s">
        <v>43</v>
      </c>
      <c r="C4530" s="1" t="s">
        <v>64</v>
      </c>
      <c r="D4530" s="1">
        <v>16</v>
      </c>
      <c r="E4530" s="1">
        <v>13</v>
      </c>
      <c r="F4530">
        <f t="shared" si="1417"/>
        <v>1</v>
      </c>
      <c r="G4530">
        <f t="shared" si="1418"/>
        <v>0</v>
      </c>
      <c r="H4530" s="4">
        <v>1.8333333333333299</v>
      </c>
      <c r="I4530" s="4">
        <v>2</v>
      </c>
      <c r="L4530" s="18">
        <f t="shared" si="1419"/>
        <v>50</v>
      </c>
      <c r="M4530" s="18">
        <f t="shared" si="1420"/>
        <v>50</v>
      </c>
      <c r="N4530" s="18" t="e">
        <f t="shared" si="1421"/>
        <v>#DIV/0!</v>
      </c>
      <c r="O4530" s="18" t="e">
        <f t="shared" si="1422"/>
        <v>#DIV/0!</v>
      </c>
      <c r="P4530" s="4">
        <f t="shared" si="1423"/>
        <v>200610</v>
      </c>
      <c r="Q4530" s="23">
        <f t="shared" si="1424"/>
        <v>1.8333333333333299</v>
      </c>
      <c r="R4530" s="23">
        <f t="shared" si="1425"/>
        <v>-2.2000000000000046</v>
      </c>
      <c r="S4530" s="22">
        <f t="shared" si="1426"/>
        <v>-0.36666666666667469</v>
      </c>
      <c r="T4530" s="5">
        <f t="shared" si="1427"/>
        <v>1.0909090909090928</v>
      </c>
      <c r="W4530" s="5">
        <f t="shared" si="1428"/>
        <v>0.83333333333332993</v>
      </c>
      <c r="X4530" s="4">
        <f t="shared" si="1429"/>
        <v>-1</v>
      </c>
      <c r="AE4530" s="4" t="e">
        <f t="shared" si="1430"/>
        <v>#DIV/0!</v>
      </c>
    </row>
    <row r="4531" spans="1:31" x14ac:dyDescent="0.25">
      <c r="A4531" s="9">
        <v>38991</v>
      </c>
      <c r="B4531" s="1" t="s">
        <v>41</v>
      </c>
      <c r="C4531" s="1" t="s">
        <v>63</v>
      </c>
      <c r="D4531" s="1">
        <v>32</v>
      </c>
      <c r="E4531" s="1">
        <v>10</v>
      </c>
      <c r="F4531">
        <f t="shared" si="1417"/>
        <v>1</v>
      </c>
      <c r="G4531">
        <f t="shared" si="1418"/>
        <v>0</v>
      </c>
      <c r="H4531" s="4">
        <v>1.28571428571429</v>
      </c>
      <c r="I4531" s="4">
        <v>3.75</v>
      </c>
      <c r="L4531" s="18">
        <f t="shared" si="1419"/>
        <v>70</v>
      </c>
      <c r="M4531" s="18">
        <f t="shared" si="1420"/>
        <v>25</v>
      </c>
      <c r="N4531" s="18" t="e">
        <f t="shared" si="1421"/>
        <v>#DIV/0!</v>
      </c>
      <c r="O4531" s="18" t="e">
        <f t="shared" si="1422"/>
        <v>#DIV/0!</v>
      </c>
      <c r="P4531" s="4">
        <f t="shared" si="1423"/>
        <v>200610</v>
      </c>
      <c r="Q4531" s="23">
        <f t="shared" si="1424"/>
        <v>1.28571428571429</v>
      </c>
      <c r="R4531" s="23">
        <f t="shared" si="1425"/>
        <v>-3.8636363636363109</v>
      </c>
      <c r="S4531" s="22">
        <f t="shared" si="1426"/>
        <v>-2.5779220779220209</v>
      </c>
      <c r="T4531" s="5">
        <f t="shared" si="1427"/>
        <v>2.9166666666666567</v>
      </c>
      <c r="W4531" s="5">
        <f t="shared" si="1428"/>
        <v>0.28571428571429003</v>
      </c>
      <c r="X4531" s="4">
        <f t="shared" si="1429"/>
        <v>-1</v>
      </c>
      <c r="AE4531" s="4" t="e">
        <f t="shared" si="1430"/>
        <v>#DIV/0!</v>
      </c>
    </row>
    <row r="4532" spans="1:31" x14ac:dyDescent="0.25">
      <c r="A4532" s="9">
        <v>38985</v>
      </c>
      <c r="B4532" s="1" t="s">
        <v>42</v>
      </c>
      <c r="C4532" s="1" t="s">
        <v>41</v>
      </c>
      <c r="D4532" s="1">
        <v>23</v>
      </c>
      <c r="E4532" s="1">
        <v>3</v>
      </c>
      <c r="F4532">
        <f t="shared" si="1417"/>
        <v>1</v>
      </c>
      <c r="G4532">
        <f t="shared" si="1418"/>
        <v>0</v>
      </c>
      <c r="H4532" s="4">
        <v>2.85</v>
      </c>
      <c r="I4532" s="4">
        <v>1.46511627906977</v>
      </c>
      <c r="L4532" s="18">
        <f t="shared" si="1419"/>
        <v>30</v>
      </c>
      <c r="M4532" s="18">
        <f t="shared" si="1420"/>
        <v>65</v>
      </c>
      <c r="N4532" s="18" t="e">
        <f t="shared" si="1421"/>
        <v>#DIV/0!</v>
      </c>
      <c r="O4532" s="18" t="e">
        <f t="shared" si="1422"/>
        <v>#DIV/0!</v>
      </c>
      <c r="P4532" s="4">
        <f t="shared" si="1423"/>
        <v>200609</v>
      </c>
      <c r="Q4532" s="23">
        <f t="shared" si="1424"/>
        <v>2.85</v>
      </c>
      <c r="R4532" s="23">
        <f t="shared" si="1425"/>
        <v>-2.6905405405405283</v>
      </c>
      <c r="S4532" s="22">
        <f t="shared" si="1426"/>
        <v>0.15945945945947182</v>
      </c>
      <c r="T4532" s="5">
        <f t="shared" si="1427"/>
        <v>0.51407588739290178</v>
      </c>
      <c r="W4532" s="5">
        <f t="shared" si="1428"/>
        <v>1.85</v>
      </c>
      <c r="X4532" s="4">
        <f t="shared" si="1429"/>
        <v>-1</v>
      </c>
      <c r="AE4532" s="4" t="e">
        <f t="shared" si="1430"/>
        <v>#DIV/0!</v>
      </c>
    </row>
    <row r="4533" spans="1:31" x14ac:dyDescent="0.25">
      <c r="A4533" s="9">
        <v>38984</v>
      </c>
      <c r="B4533" s="1" t="s">
        <v>39</v>
      </c>
      <c r="C4533" s="1" t="s">
        <v>40</v>
      </c>
      <c r="D4533" s="1">
        <v>24</v>
      </c>
      <c r="E4533" s="1">
        <v>26</v>
      </c>
      <c r="F4533">
        <f t="shared" si="1417"/>
        <v>0</v>
      </c>
      <c r="G4533">
        <f t="shared" si="1418"/>
        <v>1</v>
      </c>
      <c r="H4533" s="4">
        <v>2.7</v>
      </c>
      <c r="I4533" s="4">
        <v>1.5128205128205101</v>
      </c>
      <c r="L4533" s="18">
        <f t="shared" si="1419"/>
        <v>30</v>
      </c>
      <c r="M4533" s="18">
        <f t="shared" si="1420"/>
        <v>65</v>
      </c>
      <c r="N4533" s="18" t="e">
        <f t="shared" si="1421"/>
        <v>#DIV/0!</v>
      </c>
      <c r="O4533" s="18" t="e">
        <f t="shared" si="1422"/>
        <v>#DIV/0!</v>
      </c>
      <c r="P4533" s="4">
        <f t="shared" si="1423"/>
        <v>200609</v>
      </c>
      <c r="Q4533" s="23">
        <f t="shared" si="1424"/>
        <v>1.7847457627118677</v>
      </c>
      <c r="R4533" s="23">
        <f t="shared" si="1425"/>
        <v>-2.5382352941176576</v>
      </c>
      <c r="S4533" s="22">
        <f t="shared" si="1426"/>
        <v>-0.75348953140578989</v>
      </c>
      <c r="T4533" s="5">
        <f t="shared" si="1427"/>
        <v>0.56030389363722588</v>
      </c>
      <c r="W4533" s="5">
        <f t="shared" si="1428"/>
        <v>-1</v>
      </c>
      <c r="X4533" s="4">
        <f t="shared" si="1429"/>
        <v>-1</v>
      </c>
      <c r="AE4533" s="4" t="e">
        <f t="shared" si="1430"/>
        <v>#DIV/0!</v>
      </c>
    </row>
    <row r="4534" spans="1:31" x14ac:dyDescent="0.25">
      <c r="A4534" s="9">
        <v>38984</v>
      </c>
      <c r="B4534" s="1" t="s">
        <v>61</v>
      </c>
      <c r="C4534" s="1" t="s">
        <v>34</v>
      </c>
      <c r="D4534" s="1">
        <v>42</v>
      </c>
      <c r="E4534" s="1">
        <v>30</v>
      </c>
      <c r="F4534">
        <f t="shared" si="1417"/>
        <v>1</v>
      </c>
      <c r="G4534">
        <f t="shared" si="1418"/>
        <v>0</v>
      </c>
      <c r="H4534" s="4">
        <v>1.5405405405405399</v>
      </c>
      <c r="I4534" s="4">
        <v>2.65</v>
      </c>
      <c r="L4534" s="18">
        <f t="shared" si="1419"/>
        <v>60</v>
      </c>
      <c r="M4534" s="18">
        <f t="shared" si="1420"/>
        <v>35</v>
      </c>
      <c r="N4534" s="18" t="e">
        <f t="shared" si="1421"/>
        <v>#DIV/0!</v>
      </c>
      <c r="O4534" s="18" t="e">
        <f t="shared" si="1422"/>
        <v>#DIV/0!</v>
      </c>
      <c r="P4534" s="4">
        <f t="shared" si="1423"/>
        <v>200609</v>
      </c>
      <c r="Q4534" s="23">
        <f t="shared" si="1424"/>
        <v>1.5405405405405399</v>
      </c>
      <c r="R4534" s="23">
        <f t="shared" si="1425"/>
        <v>-2.4560606060606083</v>
      </c>
      <c r="S4534" s="22">
        <f t="shared" si="1426"/>
        <v>-0.91552006552006837</v>
      </c>
      <c r="T4534" s="5">
        <f t="shared" si="1427"/>
        <v>1.7201754385964918</v>
      </c>
      <c r="W4534" s="5">
        <f t="shared" si="1428"/>
        <v>0.5405405405405399</v>
      </c>
      <c r="X4534" s="4">
        <f t="shared" si="1429"/>
        <v>-1</v>
      </c>
      <c r="AE4534" s="4" t="e">
        <f t="shared" si="1430"/>
        <v>#DIV/0!</v>
      </c>
    </row>
    <row r="4535" spans="1:31" x14ac:dyDescent="0.25">
      <c r="A4535" s="9">
        <v>38984</v>
      </c>
      <c r="B4535" s="1" t="s">
        <v>38</v>
      </c>
      <c r="C4535" s="1" t="s">
        <v>55</v>
      </c>
      <c r="D4535" s="1">
        <v>24</v>
      </c>
      <c r="E4535" s="1">
        <v>38</v>
      </c>
      <c r="F4535">
        <f t="shared" si="1417"/>
        <v>0</v>
      </c>
      <c r="G4535">
        <f t="shared" si="1418"/>
        <v>1</v>
      </c>
      <c r="H4535" s="4">
        <v>3.4</v>
      </c>
      <c r="I4535" s="4">
        <v>1.3333333333333299</v>
      </c>
      <c r="L4535" s="18">
        <f t="shared" si="1419"/>
        <v>20</v>
      </c>
      <c r="M4535" s="18">
        <f t="shared" si="1420"/>
        <v>75</v>
      </c>
      <c r="N4535" s="18" t="e">
        <f t="shared" si="1421"/>
        <v>#DIV/0!</v>
      </c>
      <c r="O4535" s="18" t="e">
        <f t="shared" si="1422"/>
        <v>#DIV/0!</v>
      </c>
      <c r="P4535" s="4">
        <f t="shared" si="1423"/>
        <v>200609</v>
      </c>
      <c r="Q4535" s="23">
        <f t="shared" si="1424"/>
        <v>2.5500000000000065</v>
      </c>
      <c r="R4535" s="23">
        <f t="shared" si="1425"/>
        <v>-3.4166666666666972</v>
      </c>
      <c r="S4535" s="22">
        <f t="shared" si="1426"/>
        <v>-0.86666666666669068</v>
      </c>
      <c r="T4535" s="5">
        <f t="shared" si="1427"/>
        <v>0.39215686274509703</v>
      </c>
      <c r="W4535" s="5">
        <f t="shared" si="1428"/>
        <v>-1</v>
      </c>
      <c r="X4535" s="4">
        <f t="shared" si="1429"/>
        <v>-1</v>
      </c>
      <c r="AE4535" s="4" t="e">
        <f t="shared" si="1430"/>
        <v>#DIV/0!</v>
      </c>
    </row>
    <row r="4536" spans="1:31" x14ac:dyDescent="0.25">
      <c r="A4536" s="9">
        <v>38984</v>
      </c>
      <c r="B4536" s="1" t="s">
        <v>57</v>
      </c>
      <c r="C4536" s="1" t="s">
        <v>44</v>
      </c>
      <c r="D4536" s="1">
        <v>20</v>
      </c>
      <c r="E4536" s="1">
        <v>28</v>
      </c>
      <c r="F4536">
        <f t="shared" si="1417"/>
        <v>0</v>
      </c>
      <c r="G4536">
        <f t="shared" si="1418"/>
        <v>1</v>
      </c>
      <c r="H4536" s="4">
        <v>1.7692307692307701</v>
      </c>
      <c r="I4536" s="4">
        <v>2.1</v>
      </c>
      <c r="L4536" s="18">
        <f t="shared" si="1419"/>
        <v>50</v>
      </c>
      <c r="M4536" s="18">
        <f t="shared" si="1420"/>
        <v>45</v>
      </c>
      <c r="N4536" s="18" t="e">
        <f t="shared" si="1421"/>
        <v>#DIV/0!</v>
      </c>
      <c r="O4536" s="18" t="e">
        <f t="shared" si="1422"/>
        <v>#DIV/0!</v>
      </c>
      <c r="P4536" s="4">
        <f t="shared" si="1423"/>
        <v>200609</v>
      </c>
      <c r="Q4536" s="23">
        <f t="shared" si="1424"/>
        <v>0.84249084249084283</v>
      </c>
      <c r="R4536" s="23">
        <f t="shared" si="1425"/>
        <v>-2.2090909090909077</v>
      </c>
      <c r="S4536" s="22">
        <f t="shared" si="1426"/>
        <v>-1.3666000666000648</v>
      </c>
      <c r="T4536" s="5">
        <f t="shared" si="1427"/>
        <v>1.18695652173913</v>
      </c>
      <c r="W4536" s="5">
        <f t="shared" si="1428"/>
        <v>-1</v>
      </c>
      <c r="X4536" s="4">
        <f t="shared" si="1429"/>
        <v>-1</v>
      </c>
      <c r="AE4536" s="4" t="e">
        <f t="shared" si="1430"/>
        <v>#DIV/0!</v>
      </c>
    </row>
    <row r="4537" spans="1:31" x14ac:dyDescent="0.25">
      <c r="A4537" s="9">
        <v>38984</v>
      </c>
      <c r="B4537" s="1" t="s">
        <v>52</v>
      </c>
      <c r="C4537" s="1" t="s">
        <v>35</v>
      </c>
      <c r="D4537" s="1">
        <v>7</v>
      </c>
      <c r="E4537" s="1">
        <v>17</v>
      </c>
      <c r="F4537">
        <f t="shared" si="1417"/>
        <v>0</v>
      </c>
      <c r="G4537">
        <f t="shared" si="1418"/>
        <v>1</v>
      </c>
      <c r="H4537" s="4">
        <v>1.3333333333333299</v>
      </c>
      <c r="I4537" s="4">
        <v>3.4</v>
      </c>
      <c r="L4537" s="18">
        <f t="shared" si="1419"/>
        <v>70</v>
      </c>
      <c r="M4537" s="18">
        <f t="shared" si="1420"/>
        <v>25</v>
      </c>
      <c r="N4537" s="18" t="e">
        <f t="shared" si="1421"/>
        <v>#DIV/0!</v>
      </c>
      <c r="O4537" s="18" t="e">
        <f t="shared" si="1422"/>
        <v>#DIV/0!</v>
      </c>
      <c r="P4537" s="4">
        <f t="shared" si="1423"/>
        <v>200609</v>
      </c>
      <c r="Q4537" s="23">
        <f t="shared" si="1424"/>
        <v>0.39215686274509703</v>
      </c>
      <c r="R4537" s="23">
        <f t="shared" si="1425"/>
        <v>-3.4166666666666972</v>
      </c>
      <c r="S4537" s="22">
        <f t="shared" si="1426"/>
        <v>-3.0245098039216001</v>
      </c>
      <c r="T4537" s="5">
        <f t="shared" si="1427"/>
        <v>2.5500000000000065</v>
      </c>
      <c r="W4537" s="5">
        <f t="shared" si="1428"/>
        <v>-1</v>
      </c>
      <c r="X4537" s="4">
        <f t="shared" si="1429"/>
        <v>-1</v>
      </c>
      <c r="AE4537" s="4" t="e">
        <f t="shared" si="1430"/>
        <v>#DIV/0!</v>
      </c>
    </row>
    <row r="4538" spans="1:31" x14ac:dyDescent="0.25">
      <c r="A4538" s="9">
        <v>38984</v>
      </c>
      <c r="B4538" s="1" t="s">
        <v>60</v>
      </c>
      <c r="C4538" s="1" t="s">
        <v>45</v>
      </c>
      <c r="D4538" s="1">
        <v>16</v>
      </c>
      <c r="E4538" s="1">
        <v>19</v>
      </c>
      <c r="F4538">
        <f t="shared" si="1417"/>
        <v>0</v>
      </c>
      <c r="G4538">
        <f t="shared" si="1418"/>
        <v>1</v>
      </c>
      <c r="H4538" s="4">
        <v>2.75</v>
      </c>
      <c r="I4538" s="4">
        <v>1.47619047619048</v>
      </c>
      <c r="L4538" s="18">
        <f t="shared" si="1419"/>
        <v>30</v>
      </c>
      <c r="M4538" s="18">
        <f t="shared" si="1420"/>
        <v>65</v>
      </c>
      <c r="N4538" s="18" t="e">
        <f t="shared" si="1421"/>
        <v>#DIV/0!</v>
      </c>
      <c r="O4538" s="18" t="e">
        <f t="shared" si="1422"/>
        <v>#DIV/0!</v>
      </c>
      <c r="P4538" s="4">
        <f t="shared" si="1423"/>
        <v>200609</v>
      </c>
      <c r="Q4538" s="23">
        <f t="shared" si="1424"/>
        <v>1.8629032258064468</v>
      </c>
      <c r="R4538" s="23">
        <f t="shared" si="1425"/>
        <v>-2.6714285714285539</v>
      </c>
      <c r="S4538" s="22">
        <f t="shared" si="1426"/>
        <v>-0.80852534562210709</v>
      </c>
      <c r="T4538" s="5">
        <f t="shared" si="1427"/>
        <v>0.53679653679653816</v>
      </c>
      <c r="W4538" s="5">
        <f t="shared" si="1428"/>
        <v>-1</v>
      </c>
      <c r="X4538" s="4">
        <f t="shared" si="1429"/>
        <v>-1</v>
      </c>
      <c r="AE4538" s="4" t="e">
        <f t="shared" si="1430"/>
        <v>#DIV/0!</v>
      </c>
    </row>
    <row r="4539" spans="1:31" x14ac:dyDescent="0.25">
      <c r="A4539" s="9">
        <v>38984</v>
      </c>
      <c r="B4539" s="1" t="s">
        <v>51</v>
      </c>
      <c r="C4539" s="1" t="s">
        <v>50</v>
      </c>
      <c r="D4539" s="1">
        <v>13</v>
      </c>
      <c r="E4539" s="1">
        <v>10</v>
      </c>
      <c r="F4539">
        <f t="shared" si="1417"/>
        <v>1</v>
      </c>
      <c r="G4539">
        <f t="shared" si="1418"/>
        <v>0</v>
      </c>
      <c r="H4539" s="4">
        <v>1.13793103448276</v>
      </c>
      <c r="I4539" s="4">
        <v>6.25</v>
      </c>
      <c r="L4539" s="18">
        <f t="shared" si="1419"/>
        <v>80</v>
      </c>
      <c r="M4539" s="18">
        <f t="shared" si="1420"/>
        <v>15</v>
      </c>
      <c r="N4539" s="18" t="e">
        <f t="shared" si="1421"/>
        <v>#DIV/0!</v>
      </c>
      <c r="O4539" s="18" t="e">
        <f t="shared" si="1422"/>
        <v>#DIV/0!</v>
      </c>
      <c r="P4539" s="4">
        <f t="shared" si="1423"/>
        <v>200609</v>
      </c>
      <c r="Q4539" s="23">
        <f t="shared" si="1424"/>
        <v>1.13793103448276</v>
      </c>
      <c r="R4539" s="23">
        <f t="shared" si="1425"/>
        <v>-7.4404761904761179</v>
      </c>
      <c r="S4539" s="22">
        <f t="shared" si="1426"/>
        <v>-6.3025451559933581</v>
      </c>
      <c r="T4539" s="5">
        <f t="shared" si="1427"/>
        <v>5.492424242424236</v>
      </c>
      <c r="W4539" s="5">
        <f t="shared" si="1428"/>
        <v>0.13793103448276001</v>
      </c>
      <c r="X4539" s="4">
        <f t="shared" si="1429"/>
        <v>-1</v>
      </c>
      <c r="AE4539" s="4" t="e">
        <f t="shared" si="1430"/>
        <v>#DIV/0!</v>
      </c>
    </row>
    <row r="4540" spans="1:31" x14ac:dyDescent="0.25">
      <c r="A4540" s="9">
        <v>38984</v>
      </c>
      <c r="B4540" s="1" t="s">
        <v>36</v>
      </c>
      <c r="C4540" s="1" t="s">
        <v>56</v>
      </c>
      <c r="D4540" s="1">
        <v>21</v>
      </c>
      <c r="E4540" s="1">
        <v>14</v>
      </c>
      <c r="F4540">
        <f t="shared" si="1417"/>
        <v>1</v>
      </c>
      <c r="G4540">
        <f t="shared" si="1418"/>
        <v>0</v>
      </c>
      <c r="H4540" s="4">
        <v>1.3174603174603199</v>
      </c>
      <c r="I4540" s="4">
        <v>3.5</v>
      </c>
      <c r="L4540" s="18">
        <f t="shared" si="1419"/>
        <v>70</v>
      </c>
      <c r="M4540" s="18">
        <f t="shared" si="1420"/>
        <v>25</v>
      </c>
      <c r="N4540" s="18" t="e">
        <f t="shared" si="1421"/>
        <v>#DIV/0!</v>
      </c>
      <c r="O4540" s="18" t="e">
        <f t="shared" si="1422"/>
        <v>#DIV/0!</v>
      </c>
      <c r="P4540" s="4">
        <f t="shared" si="1423"/>
        <v>200609</v>
      </c>
      <c r="Q4540" s="23">
        <f t="shared" si="1424"/>
        <v>1.3174603174603199</v>
      </c>
      <c r="R4540" s="23">
        <f t="shared" si="1425"/>
        <v>-3.5499999999999758</v>
      </c>
      <c r="S4540" s="22">
        <f t="shared" si="1426"/>
        <v>-2.232539682539656</v>
      </c>
      <c r="T4540" s="5">
        <f t="shared" si="1427"/>
        <v>2.6566265060240917</v>
      </c>
      <c r="W4540" s="5">
        <f t="shared" si="1428"/>
        <v>0.31746031746031989</v>
      </c>
      <c r="X4540" s="4">
        <f t="shared" si="1429"/>
        <v>-1</v>
      </c>
      <c r="AE4540" s="4" t="e">
        <f t="shared" si="1430"/>
        <v>#DIV/0!</v>
      </c>
    </row>
    <row r="4541" spans="1:31" x14ac:dyDescent="0.25">
      <c r="A4541" s="9">
        <v>38984</v>
      </c>
      <c r="B4541" s="1" t="s">
        <v>47</v>
      </c>
      <c r="C4541" s="1" t="s">
        <v>48</v>
      </c>
      <c r="D4541" s="1">
        <v>15</v>
      </c>
      <c r="E4541" s="1">
        <v>31</v>
      </c>
      <c r="F4541">
        <f t="shared" si="1417"/>
        <v>0</v>
      </c>
      <c r="G4541">
        <f t="shared" si="1418"/>
        <v>1</v>
      </c>
      <c r="H4541" s="4">
        <v>2.75</v>
      </c>
      <c r="I4541" s="4">
        <v>1.5</v>
      </c>
      <c r="L4541" s="18">
        <f t="shared" si="1419"/>
        <v>30</v>
      </c>
      <c r="M4541" s="18">
        <f t="shared" si="1420"/>
        <v>65</v>
      </c>
      <c r="N4541" s="18" t="e">
        <f t="shared" si="1421"/>
        <v>#DIV/0!</v>
      </c>
      <c r="O4541" s="18" t="e">
        <f t="shared" si="1422"/>
        <v>#DIV/0!</v>
      </c>
      <c r="P4541" s="4">
        <f t="shared" si="1423"/>
        <v>200609</v>
      </c>
      <c r="Q4541" s="23">
        <f t="shared" si="1424"/>
        <v>1.8333333333333333</v>
      </c>
      <c r="R4541" s="23">
        <f t="shared" si="1425"/>
        <v>-2.5714285714285712</v>
      </c>
      <c r="S4541" s="22">
        <f t="shared" si="1426"/>
        <v>-0.73809523809523792</v>
      </c>
      <c r="T4541" s="5">
        <f t="shared" si="1427"/>
        <v>0.54545454545454541</v>
      </c>
      <c r="W4541" s="5">
        <f t="shared" si="1428"/>
        <v>-1</v>
      </c>
      <c r="X4541" s="4">
        <f t="shared" si="1429"/>
        <v>-1</v>
      </c>
      <c r="AE4541" s="4" t="e">
        <f t="shared" si="1430"/>
        <v>#DIV/0!</v>
      </c>
    </row>
    <row r="4542" spans="1:31" x14ac:dyDescent="0.25">
      <c r="A4542" s="9">
        <v>38984</v>
      </c>
      <c r="B4542" s="1" t="s">
        <v>33</v>
      </c>
      <c r="C4542" s="1" t="s">
        <v>62</v>
      </c>
      <c r="D4542" s="1">
        <v>24</v>
      </c>
      <c r="E4542" s="1">
        <v>31</v>
      </c>
      <c r="F4542">
        <f t="shared" si="1417"/>
        <v>0</v>
      </c>
      <c r="G4542">
        <f t="shared" si="1418"/>
        <v>1</v>
      </c>
      <c r="H4542" s="4">
        <v>1.32258064516129</v>
      </c>
      <c r="I4542" s="4">
        <v>3.5</v>
      </c>
      <c r="L4542" s="18">
        <f t="shared" si="1419"/>
        <v>70</v>
      </c>
      <c r="M4542" s="18">
        <f t="shared" si="1420"/>
        <v>25</v>
      </c>
      <c r="N4542" s="18" t="e">
        <f t="shared" si="1421"/>
        <v>#DIV/0!</v>
      </c>
      <c r="O4542" s="18" t="e">
        <f t="shared" si="1422"/>
        <v>#DIV/0!</v>
      </c>
      <c r="P4542" s="4">
        <f t="shared" si="1423"/>
        <v>200609</v>
      </c>
      <c r="Q4542" s="23">
        <f t="shared" si="1424"/>
        <v>0.37788018433179715</v>
      </c>
      <c r="R4542" s="23">
        <f t="shared" si="1425"/>
        <v>-3.5000000000000027</v>
      </c>
      <c r="S4542" s="22">
        <f t="shared" si="1426"/>
        <v>-3.1221198156682055</v>
      </c>
      <c r="T4542" s="5">
        <f t="shared" si="1427"/>
        <v>2.6463414634146347</v>
      </c>
      <c r="W4542" s="5">
        <f t="shared" si="1428"/>
        <v>-1</v>
      </c>
      <c r="X4542" s="4">
        <f t="shared" si="1429"/>
        <v>-1</v>
      </c>
      <c r="AE4542" s="4" t="e">
        <f t="shared" si="1430"/>
        <v>#DIV/0!</v>
      </c>
    </row>
    <row r="4543" spans="1:31" x14ac:dyDescent="0.25">
      <c r="A4543" s="9">
        <v>38984</v>
      </c>
      <c r="B4543" s="1" t="s">
        <v>58</v>
      </c>
      <c r="C4543" s="1" t="s">
        <v>43</v>
      </c>
      <c r="D4543" s="1">
        <v>14</v>
      </c>
      <c r="E4543" s="1">
        <v>15</v>
      </c>
      <c r="F4543">
        <f t="shared" si="1417"/>
        <v>0</v>
      </c>
      <c r="G4543">
        <f t="shared" si="1418"/>
        <v>1</v>
      </c>
      <c r="H4543" s="4">
        <v>3.9</v>
      </c>
      <c r="I4543" s="4">
        <v>1.2777777777777799</v>
      </c>
      <c r="L4543" s="18">
        <f t="shared" si="1419"/>
        <v>20</v>
      </c>
      <c r="M4543" s="18">
        <f t="shared" si="1420"/>
        <v>75</v>
      </c>
      <c r="N4543" s="18" t="e">
        <f t="shared" si="1421"/>
        <v>#DIV/0!</v>
      </c>
      <c r="O4543" s="18" t="e">
        <f t="shared" si="1422"/>
        <v>#DIV/0!</v>
      </c>
      <c r="P4543" s="4">
        <f t="shared" si="1423"/>
        <v>200609</v>
      </c>
      <c r="Q4543" s="23">
        <f t="shared" si="1424"/>
        <v>3.0521739130434731</v>
      </c>
      <c r="R4543" s="23">
        <f t="shared" si="1425"/>
        <v>-3.9448275862068689</v>
      </c>
      <c r="S4543" s="22">
        <f t="shared" si="1426"/>
        <v>-0.89265367316339583</v>
      </c>
      <c r="T4543" s="5">
        <f t="shared" si="1427"/>
        <v>0.32763532763532821</v>
      </c>
      <c r="W4543" s="5">
        <f t="shared" si="1428"/>
        <v>-1</v>
      </c>
      <c r="X4543" s="4">
        <f t="shared" si="1429"/>
        <v>-1</v>
      </c>
      <c r="AE4543" s="4" t="e">
        <f t="shared" si="1430"/>
        <v>#DIV/0!</v>
      </c>
    </row>
    <row r="4544" spans="1:31" x14ac:dyDescent="0.25">
      <c r="A4544" s="9">
        <v>38984</v>
      </c>
      <c r="B4544" s="1" t="s">
        <v>46</v>
      </c>
      <c r="C4544" s="1" t="s">
        <v>53</v>
      </c>
      <c r="D4544" s="1">
        <v>20</v>
      </c>
      <c r="E4544" s="1">
        <v>28</v>
      </c>
      <c r="F4544">
        <f t="shared" si="1417"/>
        <v>0</v>
      </c>
      <c r="G4544">
        <f t="shared" si="1418"/>
        <v>1</v>
      </c>
      <c r="H4544" s="4">
        <v>1.36363636363636</v>
      </c>
      <c r="I4544" s="4">
        <v>3.2</v>
      </c>
      <c r="L4544" s="18">
        <f t="shared" si="1419"/>
        <v>70</v>
      </c>
      <c r="M4544" s="18">
        <f t="shared" si="1420"/>
        <v>30</v>
      </c>
      <c r="N4544" s="18" t="e">
        <f t="shared" si="1421"/>
        <v>#DIV/0!</v>
      </c>
      <c r="O4544" s="18" t="e">
        <f t="shared" si="1422"/>
        <v>#DIV/0!</v>
      </c>
      <c r="P4544" s="4">
        <f t="shared" si="1423"/>
        <v>200609</v>
      </c>
      <c r="Q4544" s="23">
        <f t="shared" si="1424"/>
        <v>0.42613636363636248</v>
      </c>
      <c r="R4544" s="23">
        <f t="shared" si="1425"/>
        <v>-3.2045454545454821</v>
      </c>
      <c r="S4544" s="22">
        <f t="shared" si="1426"/>
        <v>-2.7784090909091197</v>
      </c>
      <c r="T4544" s="5">
        <f t="shared" si="1427"/>
        <v>2.3466666666666729</v>
      </c>
      <c r="W4544" s="5">
        <f t="shared" si="1428"/>
        <v>-1</v>
      </c>
      <c r="X4544" s="4">
        <f t="shared" si="1429"/>
        <v>-1</v>
      </c>
      <c r="AE4544" s="4" t="e">
        <f t="shared" si="1430"/>
        <v>#DIV/0!</v>
      </c>
    </row>
    <row r="4545" spans="1:31" x14ac:dyDescent="0.25">
      <c r="A4545" s="9">
        <v>38984</v>
      </c>
      <c r="B4545" s="1" t="s">
        <v>63</v>
      </c>
      <c r="C4545" s="1" t="s">
        <v>59</v>
      </c>
      <c r="D4545" s="1">
        <v>14</v>
      </c>
      <c r="E4545" s="1">
        <v>16</v>
      </c>
      <c r="F4545">
        <f t="shared" si="1417"/>
        <v>0</v>
      </c>
      <c r="G4545">
        <f t="shared" si="1418"/>
        <v>1</v>
      </c>
      <c r="H4545" s="4">
        <v>1.4545454545454499</v>
      </c>
      <c r="I4545" s="4">
        <v>2.85</v>
      </c>
      <c r="L4545" s="18">
        <f t="shared" si="1419"/>
        <v>60</v>
      </c>
      <c r="M4545" s="18">
        <f t="shared" si="1420"/>
        <v>35</v>
      </c>
      <c r="N4545" s="18" t="e">
        <f t="shared" si="1421"/>
        <v>#DIV/0!</v>
      </c>
      <c r="O4545" s="18" t="e">
        <f t="shared" si="1422"/>
        <v>#DIV/0!</v>
      </c>
      <c r="P4545" s="4">
        <f t="shared" si="1423"/>
        <v>200609</v>
      </c>
      <c r="Q4545" s="23">
        <f t="shared" si="1424"/>
        <v>0.51036682615629825</v>
      </c>
      <c r="R4545" s="23">
        <f t="shared" si="1425"/>
        <v>-2.7405405405405627</v>
      </c>
      <c r="S4545" s="22">
        <f t="shared" si="1426"/>
        <v>-2.2301737143842644</v>
      </c>
      <c r="T4545" s="5">
        <f t="shared" si="1427"/>
        <v>1.9593750000000063</v>
      </c>
      <c r="W4545" s="5">
        <f t="shared" si="1428"/>
        <v>-1</v>
      </c>
      <c r="X4545" s="4">
        <f t="shared" si="1429"/>
        <v>-1</v>
      </c>
      <c r="AE4545" s="4" t="e">
        <f t="shared" si="1430"/>
        <v>#DIV/0!</v>
      </c>
    </row>
    <row r="4546" spans="1:31" x14ac:dyDescent="0.25">
      <c r="A4546" s="9">
        <v>38978</v>
      </c>
      <c r="B4546" s="1" t="s">
        <v>56</v>
      </c>
      <c r="C4546" s="1" t="s">
        <v>57</v>
      </c>
      <c r="D4546" s="1">
        <v>9</v>
      </c>
      <c r="E4546" s="1">
        <v>0</v>
      </c>
      <c r="F4546">
        <f t="shared" si="1417"/>
        <v>1</v>
      </c>
      <c r="G4546">
        <f t="shared" si="1418"/>
        <v>0</v>
      </c>
      <c r="H4546" s="4">
        <v>2.2000000000000002</v>
      </c>
      <c r="I4546" s="4">
        <v>1.71428571428571</v>
      </c>
      <c r="L4546" s="18">
        <f t="shared" si="1419"/>
        <v>40</v>
      </c>
      <c r="M4546" s="18">
        <f t="shared" si="1420"/>
        <v>55</v>
      </c>
      <c r="N4546" s="18" t="e">
        <f t="shared" si="1421"/>
        <v>#DIV/0!</v>
      </c>
      <c r="O4546" s="18" t="e">
        <f t="shared" si="1422"/>
        <v>#DIV/0!</v>
      </c>
      <c r="P4546" s="4">
        <f t="shared" si="1423"/>
        <v>200609</v>
      </c>
      <c r="Q4546" s="23">
        <f t="shared" si="1424"/>
        <v>2.2000000000000002</v>
      </c>
      <c r="R4546" s="23">
        <f t="shared" si="1425"/>
        <v>-2.2333333333333414</v>
      </c>
      <c r="S4546" s="22">
        <f t="shared" si="1426"/>
        <v>-3.3333333333341209E-2</v>
      </c>
      <c r="T4546" s="5">
        <f t="shared" si="1427"/>
        <v>0.77922077922077715</v>
      </c>
      <c r="W4546" s="5">
        <f t="shared" si="1428"/>
        <v>1.2000000000000002</v>
      </c>
      <c r="X4546" s="4">
        <f t="shared" si="1429"/>
        <v>-1</v>
      </c>
      <c r="AE4546" s="4" t="e">
        <f t="shared" si="1430"/>
        <v>#DIV/0!</v>
      </c>
    </row>
    <row r="4547" spans="1:31" x14ac:dyDescent="0.25">
      <c r="A4547" s="9">
        <v>38977</v>
      </c>
      <c r="B4547" s="1" t="s">
        <v>61</v>
      </c>
      <c r="C4547" s="1" t="s">
        <v>63</v>
      </c>
      <c r="D4547" s="1">
        <v>21</v>
      </c>
      <c r="E4547" s="1">
        <v>10</v>
      </c>
      <c r="F4547">
        <f t="shared" ref="F4547:F4579" si="1431">IF(D4547&gt;E4547,1,0)</f>
        <v>1</v>
      </c>
      <c r="G4547">
        <f t="shared" ref="G4547:G4579" si="1432">IF(E4547&gt;D4547,1,0)</f>
        <v>0</v>
      </c>
      <c r="H4547" s="4">
        <v>1.3030303030303001</v>
      </c>
      <c r="I4547" s="4">
        <v>3.6</v>
      </c>
      <c r="L4547" s="18">
        <f t="shared" ref="L4547:L4577" si="1433">INT(100/H4547/10)*10</f>
        <v>70</v>
      </c>
      <c r="M4547" s="18">
        <f t="shared" ref="M4547:M4578" si="1434">INT(100/I4547/5)*5</f>
        <v>25</v>
      </c>
      <c r="N4547" s="18" t="e">
        <f t="shared" ref="N4547:N4577" si="1435">INT(100/J4547/5)*5</f>
        <v>#DIV/0!</v>
      </c>
      <c r="O4547" s="18" t="e">
        <f t="shared" ref="O4547:O4577" si="1436">INT(100/K4547/5)*5</f>
        <v>#DIV/0!</v>
      </c>
      <c r="P4547" s="4">
        <f t="shared" ref="P4547:P4577" si="1437">YEAR(A4547)*100+MONTH(A4547)</f>
        <v>200609</v>
      </c>
      <c r="Q4547" s="23">
        <f t="shared" ref="Q4547:Q4579" si="1438">IF(F4547=1,H4547,H4547/I4547)</f>
        <v>1.3030303030303001</v>
      </c>
      <c r="R4547" s="23">
        <f t="shared" ref="R4547:R4580" si="1439">-1/(H4547-1)-1/(I4547-1)</f>
        <v>-3.6846153846154164</v>
      </c>
      <c r="S4547" s="22">
        <f t="shared" ref="S4547:S4579" si="1440">Q4547+R4547</f>
        <v>-2.3815850815851163</v>
      </c>
      <c r="T4547" s="5">
        <f t="shared" ref="T4547:T4580" si="1441">I4547/H4547</f>
        <v>2.7627906976744248</v>
      </c>
      <c r="W4547" s="5">
        <f t="shared" ref="W4547:W4566" si="1442">H4547*F4547-1</f>
        <v>0.3030303030303001</v>
      </c>
      <c r="X4547" s="4">
        <f t="shared" ref="X4547:X4566" si="1443">J4547*F4547-1</f>
        <v>-1</v>
      </c>
      <c r="AE4547" s="4" t="e">
        <f t="shared" ref="AE4547:AE4566" si="1444">(1/H4547-1/J4547)</f>
        <v>#DIV/0!</v>
      </c>
    </row>
    <row r="4548" spans="1:31" x14ac:dyDescent="0.25">
      <c r="A4548" s="9">
        <v>38977</v>
      </c>
      <c r="B4548" s="1" t="s">
        <v>38</v>
      </c>
      <c r="C4548" s="1" t="s">
        <v>59</v>
      </c>
      <c r="D4548" s="1">
        <v>20</v>
      </c>
      <c r="E4548" s="1">
        <v>13</v>
      </c>
      <c r="F4548">
        <f t="shared" si="1431"/>
        <v>1</v>
      </c>
      <c r="G4548">
        <f t="shared" si="1432"/>
        <v>0</v>
      </c>
      <c r="H4548" s="4">
        <v>2.4500000000000002</v>
      </c>
      <c r="I4548" s="4">
        <v>1.60606060606061</v>
      </c>
      <c r="L4548" s="18">
        <f t="shared" si="1433"/>
        <v>40</v>
      </c>
      <c r="M4548" s="18">
        <f t="shared" si="1434"/>
        <v>60</v>
      </c>
      <c r="N4548" s="18" t="e">
        <f t="shared" si="1435"/>
        <v>#DIV/0!</v>
      </c>
      <c r="O4548" s="18" t="e">
        <f t="shared" si="1436"/>
        <v>#DIV/0!</v>
      </c>
      <c r="P4548" s="4">
        <f t="shared" si="1437"/>
        <v>200609</v>
      </c>
      <c r="Q4548" s="23">
        <f t="shared" si="1438"/>
        <v>2.4500000000000002</v>
      </c>
      <c r="R4548" s="23">
        <f t="shared" si="1439"/>
        <v>-2.3396551724137824</v>
      </c>
      <c r="S4548" s="22">
        <f t="shared" si="1440"/>
        <v>0.11034482758621778</v>
      </c>
      <c r="T4548" s="5">
        <f t="shared" si="1441"/>
        <v>0.65553494124922851</v>
      </c>
      <c r="W4548" s="5">
        <f t="shared" si="1442"/>
        <v>1.4500000000000002</v>
      </c>
      <c r="X4548" s="4">
        <f t="shared" si="1443"/>
        <v>-1</v>
      </c>
      <c r="AE4548" s="4" t="e">
        <f t="shared" si="1444"/>
        <v>#DIV/0!</v>
      </c>
    </row>
    <row r="4549" spans="1:31" x14ac:dyDescent="0.25">
      <c r="A4549" s="9">
        <v>38977</v>
      </c>
      <c r="B4549" s="1" t="s">
        <v>64</v>
      </c>
      <c r="C4549" s="1" t="s">
        <v>50</v>
      </c>
      <c r="D4549" s="1">
        <v>40</v>
      </c>
      <c r="E4549" s="1">
        <v>7</v>
      </c>
      <c r="F4549">
        <f t="shared" si="1431"/>
        <v>1</v>
      </c>
      <c r="G4549">
        <f t="shared" si="1432"/>
        <v>0</v>
      </c>
      <c r="H4549" s="4">
        <v>1.1428571428571399</v>
      </c>
      <c r="I4549" s="4">
        <v>6</v>
      </c>
      <c r="L4549" s="18">
        <f t="shared" si="1433"/>
        <v>80</v>
      </c>
      <c r="M4549" s="18">
        <f t="shared" si="1434"/>
        <v>15</v>
      </c>
      <c r="N4549" s="18" t="e">
        <f t="shared" si="1435"/>
        <v>#DIV/0!</v>
      </c>
      <c r="O4549" s="18" t="e">
        <f t="shared" si="1436"/>
        <v>#DIV/0!</v>
      </c>
      <c r="P4549" s="4">
        <f t="shared" si="1437"/>
        <v>200609</v>
      </c>
      <c r="Q4549" s="23">
        <f t="shared" si="1438"/>
        <v>1.1428571428571399</v>
      </c>
      <c r="R4549" s="23">
        <f t="shared" si="1439"/>
        <v>-7.200000000000145</v>
      </c>
      <c r="S4549" s="22">
        <f t="shared" si="1440"/>
        <v>-6.0571428571430053</v>
      </c>
      <c r="T4549" s="5">
        <f t="shared" si="1441"/>
        <v>5.2500000000000133</v>
      </c>
      <c r="W4549" s="5">
        <f t="shared" si="1442"/>
        <v>0.14285714285713991</v>
      </c>
      <c r="X4549" s="4">
        <f t="shared" si="1443"/>
        <v>-1</v>
      </c>
      <c r="AE4549" s="4" t="e">
        <f t="shared" si="1444"/>
        <v>#DIV/0!</v>
      </c>
    </row>
    <row r="4550" spans="1:31" x14ac:dyDescent="0.25">
      <c r="A4550" s="9">
        <v>38977</v>
      </c>
      <c r="B4550" s="1" t="s">
        <v>55</v>
      </c>
      <c r="C4550" s="1" t="s">
        <v>34</v>
      </c>
      <c r="D4550" s="1">
        <v>24</v>
      </c>
      <c r="E4550" s="1">
        <v>30</v>
      </c>
      <c r="F4550">
        <f t="shared" si="1431"/>
        <v>0</v>
      </c>
      <c r="G4550">
        <f t="shared" si="1432"/>
        <v>1</v>
      </c>
      <c r="H4550" s="4">
        <v>1.68965517241379</v>
      </c>
      <c r="I4550" s="4">
        <v>2.25</v>
      </c>
      <c r="L4550" s="18">
        <f t="shared" si="1433"/>
        <v>50</v>
      </c>
      <c r="M4550" s="18">
        <f t="shared" si="1434"/>
        <v>40</v>
      </c>
      <c r="N4550" s="18" t="e">
        <f t="shared" si="1435"/>
        <v>#DIV/0!</v>
      </c>
      <c r="O4550" s="18" t="e">
        <f t="shared" si="1436"/>
        <v>#DIV/0!</v>
      </c>
      <c r="P4550" s="4">
        <f t="shared" si="1437"/>
        <v>200609</v>
      </c>
      <c r="Q4550" s="23">
        <f t="shared" si="1438"/>
        <v>0.75095785440612894</v>
      </c>
      <c r="R4550" s="23">
        <f t="shared" si="1439"/>
        <v>-2.2500000000000062</v>
      </c>
      <c r="S4550" s="22">
        <f t="shared" si="1440"/>
        <v>-1.4990421455938772</v>
      </c>
      <c r="T4550" s="5">
        <f t="shared" si="1441"/>
        <v>1.3316326530612268</v>
      </c>
      <c r="W4550" s="5">
        <f t="shared" si="1442"/>
        <v>-1</v>
      </c>
      <c r="X4550" s="4">
        <f t="shared" si="1443"/>
        <v>-1</v>
      </c>
      <c r="AE4550" s="4" t="e">
        <f t="shared" si="1444"/>
        <v>#DIV/0!</v>
      </c>
    </row>
    <row r="4551" spans="1:31" x14ac:dyDescent="0.25">
      <c r="A4551" s="9">
        <v>38977</v>
      </c>
      <c r="B4551" s="1" t="s">
        <v>53</v>
      </c>
      <c r="C4551" s="1" t="s">
        <v>52</v>
      </c>
      <c r="D4551" s="1">
        <v>17</v>
      </c>
      <c r="E4551" s="1">
        <v>24</v>
      </c>
      <c r="F4551">
        <f t="shared" si="1431"/>
        <v>0</v>
      </c>
      <c r="G4551">
        <f t="shared" si="1432"/>
        <v>1</v>
      </c>
      <c r="H4551" s="4">
        <v>3.2</v>
      </c>
      <c r="I4551" s="4">
        <v>1.3571428571428599</v>
      </c>
      <c r="L4551" s="18">
        <f t="shared" si="1433"/>
        <v>30</v>
      </c>
      <c r="M4551" s="18">
        <f t="shared" si="1434"/>
        <v>70</v>
      </c>
      <c r="N4551" s="18" t="e">
        <f t="shared" si="1435"/>
        <v>#DIV/0!</v>
      </c>
      <c r="O4551" s="18" t="e">
        <f t="shared" si="1436"/>
        <v>#DIV/0!</v>
      </c>
      <c r="P4551" s="4">
        <f t="shared" si="1437"/>
        <v>200609</v>
      </c>
      <c r="Q4551" s="23">
        <f t="shared" si="1438"/>
        <v>2.3578947368421006</v>
      </c>
      <c r="R4551" s="23">
        <f t="shared" si="1439"/>
        <v>-3.2545454545454331</v>
      </c>
      <c r="S4551" s="22">
        <f t="shared" si="1440"/>
        <v>-0.89665071770333249</v>
      </c>
      <c r="T4551" s="5">
        <f t="shared" si="1441"/>
        <v>0.42410714285714368</v>
      </c>
      <c r="W4551" s="5">
        <f t="shared" si="1442"/>
        <v>-1</v>
      </c>
      <c r="X4551" s="4">
        <f t="shared" si="1443"/>
        <v>-1</v>
      </c>
      <c r="AE4551" s="4" t="e">
        <f t="shared" si="1444"/>
        <v>#DIV/0!</v>
      </c>
    </row>
    <row r="4552" spans="1:31" x14ac:dyDescent="0.25">
      <c r="A4552" s="9">
        <v>38977</v>
      </c>
      <c r="B4552" s="1" t="s">
        <v>60</v>
      </c>
      <c r="C4552" s="1" t="s">
        <v>40</v>
      </c>
      <c r="D4552" s="1">
        <v>16</v>
      </c>
      <c r="E4552" s="1">
        <v>13</v>
      </c>
      <c r="F4552">
        <f t="shared" si="1431"/>
        <v>1</v>
      </c>
      <c r="G4552">
        <f t="shared" si="1432"/>
        <v>0</v>
      </c>
      <c r="H4552" s="4">
        <v>1.74074074074074</v>
      </c>
      <c r="I4552" s="4">
        <v>2.15</v>
      </c>
      <c r="L4552" s="18">
        <f t="shared" si="1433"/>
        <v>50</v>
      </c>
      <c r="M4552" s="18">
        <f t="shared" si="1434"/>
        <v>45</v>
      </c>
      <c r="N4552" s="18" t="e">
        <f t="shared" si="1435"/>
        <v>#DIV/0!</v>
      </c>
      <c r="O4552" s="18" t="e">
        <f t="shared" si="1436"/>
        <v>#DIV/0!</v>
      </c>
      <c r="P4552" s="4">
        <f t="shared" si="1437"/>
        <v>200609</v>
      </c>
      <c r="Q4552" s="23">
        <f t="shared" si="1438"/>
        <v>1.74074074074074</v>
      </c>
      <c r="R4552" s="23">
        <f t="shared" si="1439"/>
        <v>-2.2195652173913056</v>
      </c>
      <c r="S4552" s="22">
        <f t="shared" si="1440"/>
        <v>-0.4788244766505656</v>
      </c>
      <c r="T4552" s="5">
        <f t="shared" si="1441"/>
        <v>1.2351063829787239</v>
      </c>
      <c r="W4552" s="5">
        <f t="shared" si="1442"/>
        <v>0.74074074074074003</v>
      </c>
      <c r="X4552" s="4">
        <f t="shared" si="1443"/>
        <v>-1</v>
      </c>
      <c r="AE4552" s="4" t="e">
        <f t="shared" si="1444"/>
        <v>#DIV/0!</v>
      </c>
    </row>
    <row r="4553" spans="1:31" x14ac:dyDescent="0.25">
      <c r="A4553" s="9">
        <v>38977</v>
      </c>
      <c r="B4553" s="1" t="s">
        <v>51</v>
      </c>
      <c r="C4553" s="1" t="s">
        <v>46</v>
      </c>
      <c r="D4553" s="1">
        <v>6</v>
      </c>
      <c r="E4553" s="1">
        <v>16</v>
      </c>
      <c r="F4553">
        <f t="shared" si="1431"/>
        <v>0</v>
      </c>
      <c r="G4553">
        <f t="shared" si="1432"/>
        <v>1</v>
      </c>
      <c r="H4553" s="4">
        <v>1.3125</v>
      </c>
      <c r="I4553" s="4">
        <v>3.6</v>
      </c>
      <c r="L4553" s="18">
        <f t="shared" si="1433"/>
        <v>70</v>
      </c>
      <c r="M4553" s="18">
        <f t="shared" si="1434"/>
        <v>25</v>
      </c>
      <c r="N4553" s="18" t="e">
        <f t="shared" si="1435"/>
        <v>#DIV/0!</v>
      </c>
      <c r="O4553" s="18" t="e">
        <f t="shared" si="1436"/>
        <v>#DIV/0!</v>
      </c>
      <c r="P4553" s="4">
        <f t="shared" si="1437"/>
        <v>200609</v>
      </c>
      <c r="Q4553" s="23">
        <f t="shared" si="1438"/>
        <v>0.36458333333333331</v>
      </c>
      <c r="R4553" s="23">
        <f t="shared" si="1439"/>
        <v>-3.5846153846153848</v>
      </c>
      <c r="S4553" s="22">
        <f t="shared" si="1440"/>
        <v>-3.2200320512820513</v>
      </c>
      <c r="T4553" s="5">
        <f t="shared" si="1441"/>
        <v>2.7428571428571429</v>
      </c>
      <c r="W4553" s="5">
        <f t="shared" si="1442"/>
        <v>-1</v>
      </c>
      <c r="X4553" s="4">
        <f t="shared" si="1443"/>
        <v>-1</v>
      </c>
      <c r="AE4553" s="4" t="e">
        <f t="shared" si="1444"/>
        <v>#DIV/0!</v>
      </c>
    </row>
    <row r="4554" spans="1:31" x14ac:dyDescent="0.25">
      <c r="A4554" s="9">
        <v>38977</v>
      </c>
      <c r="B4554" s="1" t="s">
        <v>36</v>
      </c>
      <c r="C4554" s="1" t="s">
        <v>47</v>
      </c>
      <c r="D4554" s="1">
        <v>43</v>
      </c>
      <c r="E4554" s="1">
        <v>24</v>
      </c>
      <c r="F4554">
        <f t="shared" si="1431"/>
        <v>1</v>
      </c>
      <c r="G4554">
        <f t="shared" si="1432"/>
        <v>0</v>
      </c>
      <c r="H4554" s="4">
        <v>1.0909090909090899</v>
      </c>
      <c r="I4554" s="4">
        <v>8.5</v>
      </c>
      <c r="L4554" s="18">
        <f t="shared" si="1433"/>
        <v>90</v>
      </c>
      <c r="M4554" s="18">
        <f t="shared" si="1434"/>
        <v>10</v>
      </c>
      <c r="N4554" s="18" t="e">
        <f t="shared" si="1435"/>
        <v>#DIV/0!</v>
      </c>
      <c r="O4554" s="18" t="e">
        <f t="shared" si="1436"/>
        <v>#DIV/0!</v>
      </c>
      <c r="P4554" s="4">
        <f t="shared" si="1437"/>
        <v>200609</v>
      </c>
      <c r="Q4554" s="23">
        <f t="shared" si="1438"/>
        <v>1.0909090909090899</v>
      </c>
      <c r="R4554" s="23">
        <f t="shared" si="1439"/>
        <v>-11.13333333333345</v>
      </c>
      <c r="S4554" s="22">
        <f t="shared" si="1440"/>
        <v>-10.04242424242436</v>
      </c>
      <c r="T4554" s="5">
        <f t="shared" si="1441"/>
        <v>7.7916666666666732</v>
      </c>
      <c r="W4554" s="5">
        <f t="shared" si="1442"/>
        <v>9.090909090908994E-2</v>
      </c>
      <c r="X4554" s="4">
        <f t="shared" si="1443"/>
        <v>-1</v>
      </c>
      <c r="AE4554" s="4" t="e">
        <f t="shared" si="1444"/>
        <v>#DIV/0!</v>
      </c>
    </row>
    <row r="4555" spans="1:31" x14ac:dyDescent="0.25">
      <c r="A4555" s="9">
        <v>38977</v>
      </c>
      <c r="B4555" s="1" t="s">
        <v>62</v>
      </c>
      <c r="C4555" s="1" t="s">
        <v>42</v>
      </c>
      <c r="D4555" s="1">
        <v>27</v>
      </c>
      <c r="E4555" s="1">
        <v>34</v>
      </c>
      <c r="F4555">
        <f t="shared" si="1431"/>
        <v>0</v>
      </c>
      <c r="G4555">
        <f t="shared" si="1432"/>
        <v>1</v>
      </c>
      <c r="H4555" s="4">
        <v>2.1</v>
      </c>
      <c r="I4555" s="4">
        <v>1.7692307692307701</v>
      </c>
      <c r="L4555" s="18">
        <f t="shared" si="1433"/>
        <v>40</v>
      </c>
      <c r="M4555" s="18">
        <f t="shared" si="1434"/>
        <v>55</v>
      </c>
      <c r="N4555" s="18" t="e">
        <f t="shared" si="1435"/>
        <v>#DIV/0!</v>
      </c>
      <c r="O4555" s="18" t="e">
        <f t="shared" si="1436"/>
        <v>#DIV/0!</v>
      </c>
      <c r="P4555" s="4">
        <f t="shared" si="1437"/>
        <v>200609</v>
      </c>
      <c r="Q4555" s="23">
        <f t="shared" si="1438"/>
        <v>1.18695652173913</v>
      </c>
      <c r="R4555" s="23">
        <f t="shared" si="1439"/>
        <v>-2.2090909090909077</v>
      </c>
      <c r="S4555" s="22">
        <f t="shared" si="1440"/>
        <v>-1.0221343873517776</v>
      </c>
      <c r="T4555" s="5">
        <f t="shared" si="1441"/>
        <v>0.84249084249084283</v>
      </c>
      <c r="W4555" s="5">
        <f t="shared" si="1442"/>
        <v>-1</v>
      </c>
      <c r="X4555" s="4">
        <f t="shared" si="1443"/>
        <v>-1</v>
      </c>
      <c r="AE4555" s="4" t="e">
        <f t="shared" si="1444"/>
        <v>#DIV/0!</v>
      </c>
    </row>
    <row r="4556" spans="1:31" x14ac:dyDescent="0.25">
      <c r="A4556" s="9">
        <v>38977</v>
      </c>
      <c r="B4556" s="1" t="s">
        <v>35</v>
      </c>
      <c r="C4556" s="1" t="s">
        <v>49</v>
      </c>
      <c r="D4556" s="1">
        <v>9</v>
      </c>
      <c r="E4556" s="1">
        <v>6</v>
      </c>
      <c r="F4556">
        <f t="shared" si="1431"/>
        <v>1</v>
      </c>
      <c r="G4556">
        <f t="shared" si="1432"/>
        <v>0</v>
      </c>
      <c r="H4556" s="4">
        <v>1.1739130434782601</v>
      </c>
      <c r="I4556" s="4">
        <v>5.5</v>
      </c>
      <c r="L4556" s="18">
        <f t="shared" si="1433"/>
        <v>80</v>
      </c>
      <c r="M4556" s="18">
        <f t="shared" si="1434"/>
        <v>15</v>
      </c>
      <c r="N4556" s="18" t="e">
        <f t="shared" si="1435"/>
        <v>#DIV/0!</v>
      </c>
      <c r="O4556" s="18" t="e">
        <f t="shared" si="1436"/>
        <v>#DIV/0!</v>
      </c>
      <c r="P4556" s="4">
        <f t="shared" si="1437"/>
        <v>200609</v>
      </c>
      <c r="Q4556" s="23">
        <f t="shared" si="1438"/>
        <v>1.1739130434782601</v>
      </c>
      <c r="R4556" s="23">
        <f t="shared" si="1439"/>
        <v>-5.9722222222222481</v>
      </c>
      <c r="S4556" s="22">
        <f t="shared" si="1440"/>
        <v>-4.7983091787439882</v>
      </c>
      <c r="T4556" s="5">
        <f t="shared" si="1441"/>
        <v>4.6851851851851887</v>
      </c>
      <c r="W4556" s="5">
        <f t="shared" si="1442"/>
        <v>0.17391304347826009</v>
      </c>
      <c r="X4556" s="4">
        <f t="shared" si="1443"/>
        <v>-1</v>
      </c>
      <c r="AE4556" s="4" t="e">
        <f t="shared" si="1444"/>
        <v>#DIV/0!</v>
      </c>
    </row>
    <row r="4557" spans="1:31" x14ac:dyDescent="0.25">
      <c r="A4557" s="9">
        <v>38977</v>
      </c>
      <c r="B4557" s="1" t="s">
        <v>37</v>
      </c>
      <c r="C4557" s="1" t="s">
        <v>48</v>
      </c>
      <c r="D4557" s="1">
        <v>27</v>
      </c>
      <c r="E4557" s="1">
        <v>10</v>
      </c>
      <c r="F4557">
        <f t="shared" si="1431"/>
        <v>1</v>
      </c>
      <c r="G4557">
        <f t="shared" si="1432"/>
        <v>0</v>
      </c>
      <c r="H4557" s="4">
        <v>1.3333333333333299</v>
      </c>
      <c r="I4557" s="4">
        <v>3.5</v>
      </c>
      <c r="L4557" s="18">
        <f t="shared" si="1433"/>
        <v>70</v>
      </c>
      <c r="M4557" s="18">
        <f t="shared" si="1434"/>
        <v>25</v>
      </c>
      <c r="N4557" s="18" t="e">
        <f t="shared" si="1435"/>
        <v>#DIV/0!</v>
      </c>
      <c r="O4557" s="18" t="e">
        <f t="shared" si="1436"/>
        <v>#DIV/0!</v>
      </c>
      <c r="P4557" s="4">
        <f t="shared" si="1437"/>
        <v>200609</v>
      </c>
      <c r="Q4557" s="23">
        <f t="shared" si="1438"/>
        <v>1.3333333333333299</v>
      </c>
      <c r="R4557" s="23">
        <f t="shared" si="1439"/>
        <v>-3.4000000000000306</v>
      </c>
      <c r="S4557" s="22">
        <f t="shared" si="1440"/>
        <v>-2.0666666666667006</v>
      </c>
      <c r="T4557" s="5">
        <f t="shared" si="1441"/>
        <v>2.6250000000000067</v>
      </c>
      <c r="W4557" s="5">
        <f t="shared" si="1442"/>
        <v>0.33333333333332993</v>
      </c>
      <c r="X4557" s="4">
        <f t="shared" si="1443"/>
        <v>-1</v>
      </c>
      <c r="AE4557" s="4" t="e">
        <f t="shared" si="1444"/>
        <v>#DIV/0!</v>
      </c>
    </row>
    <row r="4558" spans="1:31" x14ac:dyDescent="0.25">
      <c r="A4558" s="9">
        <v>38977</v>
      </c>
      <c r="B4558" s="1" t="s">
        <v>44</v>
      </c>
      <c r="C4558" s="1" t="s">
        <v>58</v>
      </c>
      <c r="D4558" s="1">
        <v>34</v>
      </c>
      <c r="E4558" s="1">
        <v>17</v>
      </c>
      <c r="F4558">
        <f t="shared" si="1431"/>
        <v>1</v>
      </c>
      <c r="G4558">
        <f t="shared" si="1432"/>
        <v>0</v>
      </c>
      <c r="H4558" s="4">
        <v>1.1666666666666701</v>
      </c>
      <c r="I4558" s="4">
        <v>5.5</v>
      </c>
      <c r="L4558" s="18">
        <f t="shared" si="1433"/>
        <v>80</v>
      </c>
      <c r="M4558" s="18">
        <f t="shared" si="1434"/>
        <v>15</v>
      </c>
      <c r="N4558" s="18" t="e">
        <f t="shared" si="1435"/>
        <v>#DIV/0!</v>
      </c>
      <c r="O4558" s="18" t="e">
        <f t="shared" si="1436"/>
        <v>#DIV/0!</v>
      </c>
      <c r="P4558" s="4">
        <f t="shared" si="1437"/>
        <v>200609</v>
      </c>
      <c r="Q4558" s="23">
        <f t="shared" si="1438"/>
        <v>1.1666666666666701</v>
      </c>
      <c r="R4558" s="23">
        <f t="shared" si="1439"/>
        <v>-6.2222222222220998</v>
      </c>
      <c r="S4558" s="22">
        <f t="shared" si="1440"/>
        <v>-5.0555555555554292</v>
      </c>
      <c r="T4558" s="5">
        <f t="shared" si="1441"/>
        <v>4.7142857142857002</v>
      </c>
      <c r="W4558" s="5">
        <f t="shared" si="1442"/>
        <v>0.16666666666667007</v>
      </c>
      <c r="X4558" s="4">
        <f t="shared" si="1443"/>
        <v>-1</v>
      </c>
      <c r="AE4558" s="4" t="e">
        <f t="shared" si="1444"/>
        <v>#DIV/0!</v>
      </c>
    </row>
    <row r="4559" spans="1:31" x14ac:dyDescent="0.25">
      <c r="A4559" s="9">
        <v>38977</v>
      </c>
      <c r="B4559" s="1" t="s">
        <v>45</v>
      </c>
      <c r="C4559" s="1" t="s">
        <v>33</v>
      </c>
      <c r="D4559" s="1">
        <v>34</v>
      </c>
      <c r="E4559" s="1">
        <v>7</v>
      </c>
      <c r="F4559">
        <f t="shared" si="1431"/>
        <v>1</v>
      </c>
      <c r="G4559">
        <f t="shared" si="1432"/>
        <v>0</v>
      </c>
      <c r="H4559" s="4">
        <v>1.2564102564102599</v>
      </c>
      <c r="I4559" s="4">
        <v>4.3</v>
      </c>
      <c r="L4559" s="18">
        <f t="shared" si="1433"/>
        <v>70</v>
      </c>
      <c r="M4559" s="18">
        <f t="shared" si="1434"/>
        <v>20</v>
      </c>
      <c r="N4559" s="18" t="e">
        <f t="shared" si="1435"/>
        <v>#DIV/0!</v>
      </c>
      <c r="O4559" s="18" t="e">
        <f t="shared" si="1436"/>
        <v>#DIV/0!</v>
      </c>
      <c r="P4559" s="4">
        <f t="shared" si="1437"/>
        <v>200609</v>
      </c>
      <c r="Q4559" s="23">
        <f t="shared" si="1438"/>
        <v>1.2564102564102599</v>
      </c>
      <c r="R4559" s="23">
        <f t="shared" si="1439"/>
        <v>-4.2030303030302489</v>
      </c>
      <c r="S4559" s="22">
        <f t="shared" si="1440"/>
        <v>-2.946620046619989</v>
      </c>
      <c r="T4559" s="5">
        <f t="shared" si="1441"/>
        <v>3.4224489795918269</v>
      </c>
      <c r="W4559" s="5">
        <f t="shared" si="1442"/>
        <v>0.25641025641025994</v>
      </c>
      <c r="X4559" s="4">
        <f t="shared" si="1443"/>
        <v>-1</v>
      </c>
      <c r="AE4559" s="4" t="e">
        <f t="shared" si="1444"/>
        <v>#DIV/0!</v>
      </c>
    </row>
    <row r="4560" spans="1:31" x14ac:dyDescent="0.25">
      <c r="A4560" s="9">
        <v>38977</v>
      </c>
      <c r="B4560" s="1" t="s">
        <v>43</v>
      </c>
      <c r="C4560" s="1" t="s">
        <v>54</v>
      </c>
      <c r="D4560" s="1">
        <v>28</v>
      </c>
      <c r="E4560" s="1">
        <v>6</v>
      </c>
      <c r="F4560">
        <f t="shared" si="1431"/>
        <v>1</v>
      </c>
      <c r="G4560">
        <f t="shared" si="1432"/>
        <v>0</v>
      </c>
      <c r="H4560" s="4">
        <v>1.0952380952381</v>
      </c>
      <c r="I4560" s="4">
        <v>8</v>
      </c>
      <c r="L4560" s="18">
        <f t="shared" si="1433"/>
        <v>90</v>
      </c>
      <c r="M4560" s="18">
        <f t="shared" si="1434"/>
        <v>10</v>
      </c>
      <c r="N4560" s="18" t="e">
        <f t="shared" si="1435"/>
        <v>#DIV/0!</v>
      </c>
      <c r="O4560" s="18" t="e">
        <f t="shared" si="1436"/>
        <v>#DIV/0!</v>
      </c>
      <c r="P4560" s="4">
        <f t="shared" si="1437"/>
        <v>200609</v>
      </c>
      <c r="Q4560" s="23">
        <f t="shared" si="1438"/>
        <v>1.0952380952381</v>
      </c>
      <c r="R4560" s="23">
        <f t="shared" si="1439"/>
        <v>-10.642857142856617</v>
      </c>
      <c r="S4560" s="22">
        <f t="shared" si="1440"/>
        <v>-9.5476190476185163</v>
      </c>
      <c r="T4560" s="5">
        <f t="shared" si="1441"/>
        <v>7.304347826086925</v>
      </c>
      <c r="W4560" s="5">
        <f t="shared" si="1442"/>
        <v>9.5238095238100007E-2</v>
      </c>
      <c r="X4560" s="4">
        <f t="shared" si="1443"/>
        <v>-1</v>
      </c>
      <c r="AE4560" s="4" t="e">
        <f t="shared" si="1444"/>
        <v>#DIV/0!</v>
      </c>
    </row>
    <row r="4561" spans="1:31" x14ac:dyDescent="0.25">
      <c r="A4561" s="9">
        <v>38977</v>
      </c>
      <c r="B4561" s="1" t="s">
        <v>41</v>
      </c>
      <c r="C4561" s="1" t="s">
        <v>39</v>
      </c>
      <c r="D4561" s="1">
        <v>14</v>
      </c>
      <c r="E4561" s="1">
        <v>3</v>
      </c>
      <c r="F4561">
        <f t="shared" si="1431"/>
        <v>1</v>
      </c>
      <c r="G4561">
        <f t="shared" si="1432"/>
        <v>0</v>
      </c>
      <c r="H4561" s="4">
        <v>1.44444444444444</v>
      </c>
      <c r="I4561" s="4">
        <v>2.85</v>
      </c>
      <c r="L4561" s="18">
        <f t="shared" si="1433"/>
        <v>60</v>
      </c>
      <c r="M4561" s="18">
        <f t="shared" si="1434"/>
        <v>35</v>
      </c>
      <c r="N4561" s="18" t="e">
        <f t="shared" si="1435"/>
        <v>#DIV/0!</v>
      </c>
      <c r="O4561" s="18" t="e">
        <f t="shared" si="1436"/>
        <v>#DIV/0!</v>
      </c>
      <c r="P4561" s="4">
        <f t="shared" si="1437"/>
        <v>200609</v>
      </c>
      <c r="Q4561" s="23">
        <f t="shared" si="1438"/>
        <v>1.44444444444444</v>
      </c>
      <c r="R4561" s="23">
        <f t="shared" si="1439"/>
        <v>-2.790540540540563</v>
      </c>
      <c r="S4561" s="22">
        <f t="shared" si="1440"/>
        <v>-1.346096096096123</v>
      </c>
      <c r="T4561" s="5">
        <f t="shared" si="1441"/>
        <v>1.9730769230769292</v>
      </c>
      <c r="W4561" s="5">
        <f t="shared" si="1442"/>
        <v>0.44444444444443998</v>
      </c>
      <c r="X4561" s="4">
        <f t="shared" si="1443"/>
        <v>-1</v>
      </c>
      <c r="AE4561" s="4" t="e">
        <f t="shared" si="1444"/>
        <v>#DIV/0!</v>
      </c>
    </row>
    <row r="4562" spans="1:31" x14ac:dyDescent="0.25">
      <c r="A4562" s="9">
        <v>38971</v>
      </c>
      <c r="B4562" s="1" t="s">
        <v>48</v>
      </c>
      <c r="C4562" s="1" t="s">
        <v>60</v>
      </c>
      <c r="D4562" s="1">
        <v>16</v>
      </c>
      <c r="E4562" s="1">
        <v>19</v>
      </c>
      <c r="F4562">
        <f t="shared" si="1431"/>
        <v>0</v>
      </c>
      <c r="G4562">
        <f t="shared" si="1432"/>
        <v>1</v>
      </c>
      <c r="H4562" s="4">
        <v>1.47619047619048</v>
      </c>
      <c r="I4562" s="4">
        <v>2.8</v>
      </c>
      <c r="L4562" s="18">
        <f t="shared" si="1433"/>
        <v>60</v>
      </c>
      <c r="M4562" s="18">
        <f t="shared" si="1434"/>
        <v>35</v>
      </c>
      <c r="N4562" s="18" t="e">
        <f t="shared" si="1435"/>
        <v>#DIV/0!</v>
      </c>
      <c r="O4562" s="18" t="e">
        <f t="shared" si="1436"/>
        <v>#DIV/0!</v>
      </c>
      <c r="P4562" s="4">
        <f t="shared" si="1437"/>
        <v>200609</v>
      </c>
      <c r="Q4562" s="23">
        <f t="shared" si="1438"/>
        <v>0.52721088435374286</v>
      </c>
      <c r="R4562" s="23">
        <f t="shared" si="1439"/>
        <v>-2.6555555555555381</v>
      </c>
      <c r="S4562" s="22">
        <f t="shared" si="1440"/>
        <v>-2.1283446712017953</v>
      </c>
      <c r="T4562" s="5">
        <f t="shared" si="1441"/>
        <v>1.8967741935483819</v>
      </c>
      <c r="W4562" s="5">
        <f t="shared" si="1442"/>
        <v>-1</v>
      </c>
      <c r="X4562" s="4">
        <f t="shared" si="1443"/>
        <v>-1</v>
      </c>
      <c r="AE4562" s="4" t="e">
        <f t="shared" si="1444"/>
        <v>#DIV/0!</v>
      </c>
    </row>
    <row r="4563" spans="1:31" x14ac:dyDescent="0.25">
      <c r="A4563" s="9">
        <v>38971</v>
      </c>
      <c r="B4563" s="1" t="s">
        <v>54</v>
      </c>
      <c r="C4563" s="1" t="s">
        <v>64</v>
      </c>
      <c r="D4563" s="1">
        <v>0</v>
      </c>
      <c r="E4563" s="1">
        <v>27</v>
      </c>
      <c r="F4563">
        <f t="shared" si="1431"/>
        <v>0</v>
      </c>
      <c r="G4563">
        <f t="shared" si="1432"/>
        <v>1</v>
      </c>
      <c r="H4563" s="4">
        <v>2.4</v>
      </c>
      <c r="I4563" s="4">
        <v>1.625</v>
      </c>
      <c r="L4563" s="18">
        <f t="shared" si="1433"/>
        <v>40</v>
      </c>
      <c r="M4563" s="18">
        <f t="shared" si="1434"/>
        <v>60</v>
      </c>
      <c r="N4563" s="18" t="e">
        <f t="shared" si="1435"/>
        <v>#DIV/0!</v>
      </c>
      <c r="O4563" s="18" t="e">
        <f t="shared" si="1436"/>
        <v>#DIV/0!</v>
      </c>
      <c r="P4563" s="4">
        <f t="shared" si="1437"/>
        <v>200609</v>
      </c>
      <c r="Q4563" s="23">
        <f t="shared" si="1438"/>
        <v>1.4769230769230768</v>
      </c>
      <c r="R4563" s="23">
        <f t="shared" si="1439"/>
        <v>-2.3142857142857145</v>
      </c>
      <c r="S4563" s="22">
        <f t="shared" si="1440"/>
        <v>-0.83736263736263772</v>
      </c>
      <c r="T4563" s="5">
        <f t="shared" si="1441"/>
        <v>0.67708333333333337</v>
      </c>
      <c r="W4563" s="5">
        <f t="shared" si="1442"/>
        <v>-1</v>
      </c>
      <c r="X4563" s="4">
        <f t="shared" si="1443"/>
        <v>-1</v>
      </c>
      <c r="AE4563" s="4" t="e">
        <f t="shared" si="1444"/>
        <v>#DIV/0!</v>
      </c>
    </row>
    <row r="4564" spans="1:31" x14ac:dyDescent="0.25">
      <c r="A4564" s="9">
        <v>38970</v>
      </c>
      <c r="B4564" s="1" t="s">
        <v>50</v>
      </c>
      <c r="C4564" s="1" t="s">
        <v>53</v>
      </c>
      <c r="D4564" s="1">
        <v>16</v>
      </c>
      <c r="E4564" s="1">
        <v>23</v>
      </c>
      <c r="F4564">
        <f t="shared" si="1431"/>
        <v>0</v>
      </c>
      <c r="G4564">
        <f t="shared" si="1432"/>
        <v>1</v>
      </c>
      <c r="H4564" s="4">
        <v>1.625</v>
      </c>
      <c r="I4564" s="4">
        <v>2.4</v>
      </c>
      <c r="L4564" s="18">
        <f t="shared" si="1433"/>
        <v>60</v>
      </c>
      <c r="M4564" s="18">
        <f t="shared" si="1434"/>
        <v>40</v>
      </c>
      <c r="N4564" s="18" t="e">
        <f t="shared" si="1435"/>
        <v>#DIV/0!</v>
      </c>
      <c r="O4564" s="18" t="e">
        <f t="shared" si="1436"/>
        <v>#DIV/0!</v>
      </c>
      <c r="P4564" s="4">
        <f t="shared" si="1437"/>
        <v>200609</v>
      </c>
      <c r="Q4564" s="23">
        <f t="shared" si="1438"/>
        <v>0.67708333333333337</v>
      </c>
      <c r="R4564" s="23">
        <f t="shared" si="1439"/>
        <v>-2.3142857142857145</v>
      </c>
      <c r="S4564" s="22">
        <f t="shared" si="1440"/>
        <v>-1.637202380952381</v>
      </c>
      <c r="T4564" s="5">
        <f t="shared" si="1441"/>
        <v>1.4769230769230768</v>
      </c>
      <c r="W4564" s="5">
        <f t="shared" si="1442"/>
        <v>-1</v>
      </c>
      <c r="X4564" s="4">
        <f t="shared" si="1443"/>
        <v>-1</v>
      </c>
      <c r="AE4564" s="4" t="e">
        <f t="shared" si="1444"/>
        <v>#DIV/0!</v>
      </c>
    </row>
    <row r="4565" spans="1:31" x14ac:dyDescent="0.25">
      <c r="A4565" s="9">
        <v>38970</v>
      </c>
      <c r="B4565" s="1" t="s">
        <v>39</v>
      </c>
      <c r="C4565" s="1" t="s">
        <v>43</v>
      </c>
      <c r="D4565" s="1">
        <v>0</v>
      </c>
      <c r="E4565" s="1">
        <v>27</v>
      </c>
      <c r="F4565">
        <f t="shared" si="1431"/>
        <v>0</v>
      </c>
      <c r="G4565">
        <f t="shared" si="1432"/>
        <v>1</v>
      </c>
      <c r="H4565" s="4">
        <v>1.625</v>
      </c>
      <c r="I4565" s="4">
        <v>2.4500000000000002</v>
      </c>
      <c r="L4565" s="18">
        <f t="shared" si="1433"/>
        <v>60</v>
      </c>
      <c r="M4565" s="18">
        <f t="shared" si="1434"/>
        <v>40</v>
      </c>
      <c r="N4565" s="18" t="e">
        <f t="shared" si="1435"/>
        <v>#DIV/0!</v>
      </c>
      <c r="O4565" s="18" t="e">
        <f t="shared" si="1436"/>
        <v>#DIV/0!</v>
      </c>
      <c r="P4565" s="4">
        <f t="shared" si="1437"/>
        <v>200609</v>
      </c>
      <c r="Q4565" s="23">
        <f t="shared" si="1438"/>
        <v>0.66326530612244894</v>
      </c>
      <c r="R4565" s="23">
        <f t="shared" si="1439"/>
        <v>-2.2896551724137932</v>
      </c>
      <c r="S4565" s="22">
        <f t="shared" si="1440"/>
        <v>-1.6263898662913443</v>
      </c>
      <c r="T4565" s="5">
        <f t="shared" si="1441"/>
        <v>1.5076923076923079</v>
      </c>
      <c r="W4565" s="5">
        <f t="shared" si="1442"/>
        <v>-1</v>
      </c>
      <c r="X4565" s="4">
        <f t="shared" si="1443"/>
        <v>-1</v>
      </c>
      <c r="AE4565" s="4" t="e">
        <f t="shared" si="1444"/>
        <v>#DIV/0!</v>
      </c>
    </row>
    <row r="4566" spans="1:31" x14ac:dyDescent="0.25">
      <c r="A4566" s="9">
        <v>38970</v>
      </c>
      <c r="B4566" s="1" t="s">
        <v>59</v>
      </c>
      <c r="C4566" s="1" t="s">
        <v>35</v>
      </c>
      <c r="D4566" s="1">
        <v>18</v>
      </c>
      <c r="E4566" s="1">
        <v>10</v>
      </c>
      <c r="F4566">
        <f t="shared" si="1431"/>
        <v>1</v>
      </c>
      <c r="G4566">
        <f t="shared" si="1432"/>
        <v>0</v>
      </c>
      <c r="H4566" s="4">
        <v>2.75</v>
      </c>
      <c r="I4566" s="4">
        <v>1.5</v>
      </c>
      <c r="L4566" s="18">
        <f t="shared" si="1433"/>
        <v>30</v>
      </c>
      <c r="M4566" s="18">
        <f t="shared" si="1434"/>
        <v>65</v>
      </c>
      <c r="N4566" s="18" t="e">
        <f t="shared" si="1435"/>
        <v>#DIV/0!</v>
      </c>
      <c r="O4566" s="18" t="e">
        <f t="shared" si="1436"/>
        <v>#DIV/0!</v>
      </c>
      <c r="P4566" s="4">
        <f t="shared" si="1437"/>
        <v>200609</v>
      </c>
      <c r="Q4566" s="23">
        <f t="shared" si="1438"/>
        <v>2.75</v>
      </c>
      <c r="R4566" s="23">
        <f t="shared" si="1439"/>
        <v>-2.5714285714285712</v>
      </c>
      <c r="S4566" s="22">
        <f t="shared" si="1440"/>
        <v>0.17857142857142883</v>
      </c>
      <c r="T4566" s="5">
        <f t="shared" si="1441"/>
        <v>0.54545454545454541</v>
      </c>
      <c r="W4566" s="5">
        <f t="shared" si="1442"/>
        <v>1.75</v>
      </c>
      <c r="X4566" s="4">
        <f t="shared" si="1443"/>
        <v>-1</v>
      </c>
      <c r="AE4566" s="4" t="e">
        <f t="shared" si="1444"/>
        <v>#DIV/0!</v>
      </c>
    </row>
    <row r="4567" spans="1:31" x14ac:dyDescent="0.25">
      <c r="A4567" s="9">
        <v>38970</v>
      </c>
      <c r="B4567" s="1" t="s">
        <v>34</v>
      </c>
      <c r="C4567" s="1" t="s">
        <v>36</v>
      </c>
      <c r="D4567" s="1">
        <v>21</v>
      </c>
      <c r="E4567" s="1">
        <v>26</v>
      </c>
      <c r="F4567">
        <f t="shared" si="1431"/>
        <v>0</v>
      </c>
      <c r="G4567">
        <f t="shared" si="1432"/>
        <v>1</v>
      </c>
      <c r="H4567" s="4">
        <v>2.4</v>
      </c>
      <c r="I4567" s="4">
        <v>1.625</v>
      </c>
      <c r="L4567" s="18">
        <f t="shared" si="1433"/>
        <v>40</v>
      </c>
      <c r="M4567" s="18">
        <f t="shared" si="1434"/>
        <v>60</v>
      </c>
      <c r="N4567" s="18" t="e">
        <f t="shared" si="1435"/>
        <v>#DIV/0!</v>
      </c>
      <c r="O4567" s="18" t="e">
        <f t="shared" si="1436"/>
        <v>#DIV/0!</v>
      </c>
      <c r="P4567" s="4">
        <f t="shared" si="1437"/>
        <v>200609</v>
      </c>
      <c r="Q4567" s="23">
        <f t="shared" si="1438"/>
        <v>1.4769230769230768</v>
      </c>
      <c r="R4567" s="23">
        <f t="shared" si="1439"/>
        <v>-2.3142857142857145</v>
      </c>
      <c r="S4567" s="22">
        <f t="shared" si="1440"/>
        <v>-0.83736263736263772</v>
      </c>
      <c r="T4567" s="5">
        <f t="shared" si="1441"/>
        <v>0.67708333333333337</v>
      </c>
    </row>
    <row r="4568" spans="1:31" x14ac:dyDescent="0.25">
      <c r="A4568" s="9">
        <v>38970</v>
      </c>
      <c r="B4568" s="1" t="s">
        <v>52</v>
      </c>
      <c r="C4568" s="1" t="s">
        <v>46</v>
      </c>
      <c r="D4568" s="1">
        <v>19</v>
      </c>
      <c r="E4568" s="1">
        <v>17</v>
      </c>
      <c r="F4568">
        <f t="shared" si="1431"/>
        <v>1</v>
      </c>
      <c r="G4568">
        <f t="shared" si="1432"/>
        <v>0</v>
      </c>
      <c r="H4568" s="4">
        <v>1.1739130434782601</v>
      </c>
      <c r="I4568" s="4">
        <v>5.25</v>
      </c>
      <c r="L4568" s="18">
        <f t="shared" si="1433"/>
        <v>80</v>
      </c>
      <c r="M4568" s="18">
        <f t="shared" si="1434"/>
        <v>15</v>
      </c>
      <c r="N4568" s="18" t="e">
        <f t="shared" si="1435"/>
        <v>#DIV/0!</v>
      </c>
      <c r="O4568" s="18" t="e">
        <f t="shared" si="1436"/>
        <v>#DIV/0!</v>
      </c>
      <c r="P4568" s="4">
        <f t="shared" si="1437"/>
        <v>200609</v>
      </c>
      <c r="Q4568" s="23">
        <f t="shared" si="1438"/>
        <v>1.1739130434782601</v>
      </c>
      <c r="R4568" s="23">
        <f t="shared" si="1439"/>
        <v>-5.9852941176470846</v>
      </c>
      <c r="S4568" s="22">
        <f t="shared" si="1440"/>
        <v>-4.8113810741688248</v>
      </c>
      <c r="T4568" s="5">
        <f t="shared" si="1441"/>
        <v>4.472222222222225</v>
      </c>
    </row>
    <row r="4569" spans="1:31" x14ac:dyDescent="0.25">
      <c r="A4569" s="9">
        <v>38970</v>
      </c>
      <c r="B4569" s="1" t="s">
        <v>49</v>
      </c>
      <c r="C4569" s="1" t="s">
        <v>44</v>
      </c>
      <c r="D4569" s="1">
        <v>10</v>
      </c>
      <c r="E4569" s="1">
        <v>23</v>
      </c>
      <c r="F4569">
        <f t="shared" si="1431"/>
        <v>0</v>
      </c>
      <c r="G4569">
        <f t="shared" si="1432"/>
        <v>1</v>
      </c>
      <c r="H4569" s="4">
        <v>1.7692307692307701</v>
      </c>
      <c r="I4569" s="4">
        <v>2.1</v>
      </c>
      <c r="L4569" s="18">
        <f t="shared" si="1433"/>
        <v>50</v>
      </c>
      <c r="M4569" s="18">
        <f t="shared" si="1434"/>
        <v>45</v>
      </c>
      <c r="N4569" s="18" t="e">
        <f t="shared" si="1435"/>
        <v>#DIV/0!</v>
      </c>
      <c r="O4569" s="18" t="e">
        <f t="shared" si="1436"/>
        <v>#DIV/0!</v>
      </c>
      <c r="P4569" s="4">
        <f t="shared" si="1437"/>
        <v>200609</v>
      </c>
      <c r="Q4569" s="23">
        <f t="shared" si="1438"/>
        <v>0.84249084249084283</v>
      </c>
      <c r="R4569" s="23">
        <f t="shared" si="1439"/>
        <v>-2.2090909090909077</v>
      </c>
      <c r="S4569" s="22">
        <f t="shared" si="1440"/>
        <v>-1.3666000666000648</v>
      </c>
      <c r="T4569" s="5">
        <f t="shared" si="1441"/>
        <v>1.18695652173913</v>
      </c>
    </row>
    <row r="4570" spans="1:31" x14ac:dyDescent="0.25">
      <c r="A4570" s="9">
        <v>38970</v>
      </c>
      <c r="B4570" s="1" t="s">
        <v>56</v>
      </c>
      <c r="C4570" s="1" t="s">
        <v>37</v>
      </c>
      <c r="D4570" s="1">
        <v>24</v>
      </c>
      <c r="E4570" s="1">
        <v>17</v>
      </c>
      <c r="F4570">
        <f t="shared" si="1431"/>
        <v>1</v>
      </c>
      <c r="G4570">
        <f t="shared" si="1432"/>
        <v>0</v>
      </c>
      <c r="H4570" s="4">
        <v>2.1</v>
      </c>
      <c r="I4570" s="4">
        <v>1.7692307692307701</v>
      </c>
      <c r="L4570" s="18">
        <f t="shared" si="1433"/>
        <v>40</v>
      </c>
      <c r="M4570" s="18">
        <f t="shared" si="1434"/>
        <v>55</v>
      </c>
      <c r="N4570" s="18" t="e">
        <f t="shared" si="1435"/>
        <v>#DIV/0!</v>
      </c>
      <c r="O4570" s="18" t="e">
        <f t="shared" si="1436"/>
        <v>#DIV/0!</v>
      </c>
      <c r="P4570" s="4">
        <f t="shared" si="1437"/>
        <v>200609</v>
      </c>
      <c r="Q4570" s="23">
        <f t="shared" si="1438"/>
        <v>2.1</v>
      </c>
      <c r="R4570" s="23">
        <f t="shared" si="1439"/>
        <v>-2.2090909090909077</v>
      </c>
      <c r="S4570" s="22">
        <f t="shared" si="1440"/>
        <v>-0.10909090909090757</v>
      </c>
      <c r="T4570" s="5">
        <f t="shared" si="1441"/>
        <v>0.84249084249084283</v>
      </c>
    </row>
    <row r="4571" spans="1:31" x14ac:dyDescent="0.25">
      <c r="A4571" s="9">
        <v>38970</v>
      </c>
      <c r="B4571" s="1" t="s">
        <v>47</v>
      </c>
      <c r="C4571" s="1" t="s">
        <v>55</v>
      </c>
      <c r="D4571" s="1">
        <v>10</v>
      </c>
      <c r="E4571" s="1">
        <v>24</v>
      </c>
      <c r="F4571">
        <f t="shared" si="1431"/>
        <v>0</v>
      </c>
      <c r="G4571">
        <f t="shared" si="1432"/>
        <v>1</v>
      </c>
      <c r="H4571" s="4">
        <v>3.5</v>
      </c>
      <c r="I4571" s="4">
        <v>1.3333333333333299</v>
      </c>
      <c r="J4571" s="1">
        <f>1/H4571</f>
        <v>0.2857142857142857</v>
      </c>
      <c r="K4571" s="1">
        <f>1/I4571</f>
        <v>0.75000000000000189</v>
      </c>
      <c r="L4571" s="18">
        <f t="shared" si="1433"/>
        <v>20</v>
      </c>
      <c r="M4571" s="18">
        <f t="shared" si="1434"/>
        <v>75</v>
      </c>
      <c r="N4571" s="18">
        <f t="shared" si="1435"/>
        <v>350</v>
      </c>
      <c r="O4571" s="18">
        <f t="shared" si="1436"/>
        <v>130</v>
      </c>
      <c r="P4571" s="4">
        <f t="shared" si="1437"/>
        <v>200609</v>
      </c>
      <c r="Q4571" s="23">
        <f t="shared" si="1438"/>
        <v>2.6250000000000067</v>
      </c>
      <c r="R4571" s="23">
        <f t="shared" si="1439"/>
        <v>-3.4000000000000306</v>
      </c>
      <c r="S4571" s="22">
        <f t="shared" si="1440"/>
        <v>-0.77500000000002389</v>
      </c>
      <c r="T4571" s="5">
        <f t="shared" si="1441"/>
        <v>0.38095238095237999</v>
      </c>
    </row>
    <row r="4572" spans="1:31" x14ac:dyDescent="0.25">
      <c r="A4572" s="9">
        <v>38970</v>
      </c>
      <c r="B4572" s="1" t="s">
        <v>62</v>
      </c>
      <c r="C4572" s="1" t="s">
        <v>45</v>
      </c>
      <c r="D4572" s="1">
        <v>0</v>
      </c>
      <c r="E4572" s="1">
        <v>26</v>
      </c>
      <c r="F4572">
        <f t="shared" si="1431"/>
        <v>0</v>
      </c>
      <c r="G4572">
        <f t="shared" si="1432"/>
        <v>1</v>
      </c>
      <c r="H4572" s="4">
        <v>2.8</v>
      </c>
      <c r="I4572" s="4">
        <v>1.47619047619048</v>
      </c>
      <c r="J4572" s="1">
        <f>H4571/I4571</f>
        <v>2.6250000000000067</v>
      </c>
      <c r="L4572" s="18">
        <f t="shared" si="1433"/>
        <v>30</v>
      </c>
      <c r="M4572" s="18">
        <f t="shared" si="1434"/>
        <v>65</v>
      </c>
      <c r="N4572" s="18">
        <f t="shared" si="1435"/>
        <v>35</v>
      </c>
      <c r="O4572" s="18" t="e">
        <f t="shared" si="1436"/>
        <v>#DIV/0!</v>
      </c>
      <c r="P4572" s="4">
        <f t="shared" si="1437"/>
        <v>200609</v>
      </c>
      <c r="Q4572" s="23">
        <f t="shared" si="1438"/>
        <v>1.8967741935483819</v>
      </c>
      <c r="R4572" s="23">
        <f t="shared" si="1439"/>
        <v>-2.6555555555555381</v>
      </c>
      <c r="S4572" s="22">
        <f t="shared" si="1440"/>
        <v>-0.75878136200715618</v>
      </c>
      <c r="T4572" s="5">
        <f t="shared" si="1441"/>
        <v>0.52721088435374286</v>
      </c>
    </row>
    <row r="4573" spans="1:31" x14ac:dyDescent="0.25">
      <c r="A4573" s="9">
        <v>38970</v>
      </c>
      <c r="B4573" s="1" t="s">
        <v>33</v>
      </c>
      <c r="C4573" s="1" t="s">
        <v>61</v>
      </c>
      <c r="D4573" s="1">
        <v>6</v>
      </c>
      <c r="E4573" s="1">
        <v>9</v>
      </c>
      <c r="F4573">
        <f t="shared" si="1431"/>
        <v>0</v>
      </c>
      <c r="G4573">
        <f t="shared" si="1432"/>
        <v>1</v>
      </c>
      <c r="H4573" s="4">
        <v>3.5</v>
      </c>
      <c r="I4573" s="4">
        <v>1.3333333333333299</v>
      </c>
      <c r="J4573" s="1">
        <f>J4572*I4571</f>
        <v>3.5</v>
      </c>
      <c r="L4573" s="18">
        <f t="shared" si="1433"/>
        <v>20</v>
      </c>
      <c r="M4573" s="18">
        <f t="shared" si="1434"/>
        <v>75</v>
      </c>
      <c r="N4573" s="18">
        <f t="shared" si="1435"/>
        <v>25</v>
      </c>
      <c r="O4573" s="18" t="e">
        <f t="shared" si="1436"/>
        <v>#DIV/0!</v>
      </c>
      <c r="P4573" s="4">
        <f t="shared" si="1437"/>
        <v>200609</v>
      </c>
      <c r="Q4573" s="23">
        <f t="shared" si="1438"/>
        <v>2.6250000000000067</v>
      </c>
      <c r="R4573" s="23">
        <f t="shared" si="1439"/>
        <v>-3.4000000000000306</v>
      </c>
      <c r="S4573" s="22">
        <f t="shared" si="1440"/>
        <v>-0.77500000000002389</v>
      </c>
      <c r="T4573" s="5">
        <f t="shared" si="1441"/>
        <v>0.38095238095237999</v>
      </c>
    </row>
    <row r="4574" spans="1:31" x14ac:dyDescent="0.25">
      <c r="A4574" s="9">
        <v>38970</v>
      </c>
      <c r="B4574" s="1" t="s">
        <v>58</v>
      </c>
      <c r="C4574" s="1" t="s">
        <v>42</v>
      </c>
      <c r="D4574" s="1">
        <v>14</v>
      </c>
      <c r="E4574" s="1">
        <v>19</v>
      </c>
      <c r="F4574">
        <f t="shared" si="1431"/>
        <v>0</v>
      </c>
      <c r="G4574">
        <f t="shared" si="1432"/>
        <v>1</v>
      </c>
      <c r="H4574" s="4">
        <v>1.5</v>
      </c>
      <c r="I4574" s="4">
        <v>2.75</v>
      </c>
      <c r="L4574" s="18">
        <f t="shared" si="1433"/>
        <v>60</v>
      </c>
      <c r="M4574" s="18">
        <f t="shared" si="1434"/>
        <v>35</v>
      </c>
      <c r="N4574" s="18" t="e">
        <f t="shared" si="1435"/>
        <v>#DIV/0!</v>
      </c>
      <c r="O4574" s="18" t="e">
        <f t="shared" si="1436"/>
        <v>#DIV/0!</v>
      </c>
      <c r="P4574" s="4">
        <f t="shared" si="1437"/>
        <v>200609</v>
      </c>
      <c r="Q4574" s="23">
        <f t="shared" si="1438"/>
        <v>0.54545454545454541</v>
      </c>
      <c r="R4574" s="23">
        <f t="shared" si="1439"/>
        <v>-2.5714285714285712</v>
      </c>
      <c r="S4574" s="22">
        <f t="shared" si="1440"/>
        <v>-2.0259740259740258</v>
      </c>
      <c r="T4574" s="5">
        <f t="shared" si="1441"/>
        <v>1.8333333333333333</v>
      </c>
    </row>
    <row r="4575" spans="1:31" x14ac:dyDescent="0.25">
      <c r="A4575" s="9">
        <v>38970</v>
      </c>
      <c r="B4575" s="1" t="s">
        <v>40</v>
      </c>
      <c r="C4575" s="1" t="s">
        <v>41</v>
      </c>
      <c r="D4575" s="1">
        <v>6</v>
      </c>
      <c r="E4575" s="1">
        <v>20</v>
      </c>
      <c r="F4575">
        <f t="shared" si="1431"/>
        <v>0</v>
      </c>
      <c r="G4575">
        <f t="shared" si="1432"/>
        <v>1</v>
      </c>
      <c r="H4575" s="4">
        <v>1.4347826086956501</v>
      </c>
      <c r="I4575" s="4">
        <v>2.9</v>
      </c>
      <c r="L4575" s="18">
        <f t="shared" si="1433"/>
        <v>60</v>
      </c>
      <c r="M4575" s="18">
        <f t="shared" si="1434"/>
        <v>30</v>
      </c>
      <c r="N4575" s="18" t="e">
        <f t="shared" si="1435"/>
        <v>#DIV/0!</v>
      </c>
      <c r="O4575" s="18" t="e">
        <f t="shared" si="1436"/>
        <v>#DIV/0!</v>
      </c>
      <c r="P4575" s="4">
        <f t="shared" si="1437"/>
        <v>200609</v>
      </c>
      <c r="Q4575" s="23">
        <f t="shared" si="1438"/>
        <v>0.4947526236881552</v>
      </c>
      <c r="R4575" s="23">
        <f t="shared" si="1439"/>
        <v>-2.826315789473695</v>
      </c>
      <c r="S4575" s="22">
        <f t="shared" si="1440"/>
        <v>-2.33156316578554</v>
      </c>
      <c r="T4575" s="5">
        <f t="shared" si="1441"/>
        <v>2.0212121212121241</v>
      </c>
    </row>
    <row r="4576" spans="1:31" x14ac:dyDescent="0.25">
      <c r="A4576" s="9">
        <v>38970</v>
      </c>
      <c r="B4576" s="1" t="s">
        <v>63</v>
      </c>
      <c r="C4576" s="1" t="s">
        <v>38</v>
      </c>
      <c r="D4576" s="1">
        <v>34</v>
      </c>
      <c r="E4576" s="1">
        <v>27</v>
      </c>
      <c r="F4576">
        <f t="shared" si="1431"/>
        <v>1</v>
      </c>
      <c r="G4576">
        <f t="shared" si="1432"/>
        <v>0</v>
      </c>
      <c r="H4576" s="4">
        <v>1.1818181818181799</v>
      </c>
      <c r="I4576" s="4">
        <v>5</v>
      </c>
      <c r="L4576" s="18">
        <f t="shared" si="1433"/>
        <v>80</v>
      </c>
      <c r="M4576" s="18">
        <f t="shared" si="1434"/>
        <v>20</v>
      </c>
      <c r="N4576" s="18" t="e">
        <f t="shared" si="1435"/>
        <v>#DIV/0!</v>
      </c>
      <c r="O4576" s="18" t="e">
        <f t="shared" si="1436"/>
        <v>#DIV/0!</v>
      </c>
      <c r="P4576" s="4">
        <f t="shared" si="1437"/>
        <v>200609</v>
      </c>
      <c r="Q4576" s="23">
        <f t="shared" si="1438"/>
        <v>1.1818181818181799</v>
      </c>
      <c r="R4576" s="23">
        <f t="shared" si="1439"/>
        <v>-5.7500000000000586</v>
      </c>
      <c r="S4576" s="22">
        <f t="shared" si="1440"/>
        <v>-4.5681818181818787</v>
      </c>
      <c r="T4576" s="5">
        <f t="shared" si="1441"/>
        <v>4.2307692307692379</v>
      </c>
    </row>
    <row r="4577" spans="1:31" x14ac:dyDescent="0.25">
      <c r="A4577" s="9">
        <v>38967</v>
      </c>
      <c r="B4577" s="1" t="s">
        <v>57</v>
      </c>
      <c r="C4577" s="1" t="s">
        <v>51</v>
      </c>
      <c r="D4577" s="1">
        <v>28</v>
      </c>
      <c r="E4577" s="1">
        <v>17</v>
      </c>
      <c r="F4577">
        <f t="shared" si="1431"/>
        <v>1</v>
      </c>
      <c r="G4577">
        <f t="shared" si="1432"/>
        <v>0</v>
      </c>
      <c r="H4577" s="4">
        <v>1.8</v>
      </c>
      <c r="I4577" s="4">
        <v>2.0499999999999998</v>
      </c>
      <c r="L4577" s="18">
        <f t="shared" si="1433"/>
        <v>50</v>
      </c>
      <c r="M4577" s="18">
        <f t="shared" si="1434"/>
        <v>45</v>
      </c>
      <c r="N4577" s="18" t="e">
        <f t="shared" si="1435"/>
        <v>#DIV/0!</v>
      </c>
      <c r="O4577" s="18" t="e">
        <f t="shared" si="1436"/>
        <v>#DIV/0!</v>
      </c>
      <c r="P4577" s="4">
        <f t="shared" si="1437"/>
        <v>200609</v>
      </c>
      <c r="Q4577" s="23">
        <f t="shared" si="1438"/>
        <v>1.8</v>
      </c>
      <c r="R4577" s="23">
        <f t="shared" si="1439"/>
        <v>-2.2023809523809526</v>
      </c>
      <c r="S4577" s="22">
        <f t="shared" si="1440"/>
        <v>-0.40238095238095251</v>
      </c>
      <c r="T4577" s="5">
        <f t="shared" si="1441"/>
        <v>1.1388888888888888</v>
      </c>
    </row>
    <row r="4578" spans="1:31" x14ac:dyDescent="0.25">
      <c r="D4578" s="1">
        <v>10</v>
      </c>
      <c r="E4578" s="1">
        <v>15</v>
      </c>
      <c r="F4578" s="1">
        <f t="shared" si="1431"/>
        <v>0</v>
      </c>
      <c r="G4578" s="1">
        <f t="shared" si="1432"/>
        <v>1</v>
      </c>
      <c r="H4578" s="1">
        <v>1.95</v>
      </c>
      <c r="I4578" s="4">
        <v>1.9</v>
      </c>
      <c r="L4578" s="21">
        <f t="shared" ref="L4578" si="1445">INT(100/H4578/5)*5</f>
        <v>50</v>
      </c>
      <c r="M4578" s="21">
        <f t="shared" si="1434"/>
        <v>50</v>
      </c>
      <c r="Q4578" s="23">
        <f t="shared" si="1438"/>
        <v>1.0263157894736843</v>
      </c>
      <c r="R4578" s="23">
        <f t="shared" si="1439"/>
        <v>-2.1637426900584797</v>
      </c>
      <c r="S4578" s="22">
        <f t="shared" si="1440"/>
        <v>-1.1374269005847955</v>
      </c>
      <c r="T4578" s="5">
        <f t="shared" si="1441"/>
        <v>0.97435897435897434</v>
      </c>
    </row>
    <row r="4579" spans="1:31" x14ac:dyDescent="0.25">
      <c r="D4579" s="1">
        <v>15</v>
      </c>
      <c r="E4579" s="1">
        <v>10</v>
      </c>
      <c r="F4579" s="1">
        <f t="shared" si="1431"/>
        <v>1</v>
      </c>
      <c r="G4579" s="1">
        <f t="shared" si="1432"/>
        <v>0</v>
      </c>
      <c r="H4579" s="1">
        <v>1.95</v>
      </c>
      <c r="I4579" s="4">
        <v>1.9</v>
      </c>
      <c r="L4579" s="21">
        <f t="shared" ref="L4579" si="1446">INT(100/H4579/5)*5</f>
        <v>50</v>
      </c>
      <c r="M4579" s="21">
        <f t="shared" ref="M4579:M4580" si="1447">INT(100/I4579/5)*5</f>
        <v>50</v>
      </c>
      <c r="Q4579" s="23">
        <f t="shared" si="1438"/>
        <v>1.95</v>
      </c>
      <c r="R4579" s="23">
        <f t="shared" si="1439"/>
        <v>-2.1637426900584797</v>
      </c>
      <c r="S4579" s="22">
        <f t="shared" si="1440"/>
        <v>-0.21374269005847979</v>
      </c>
      <c r="T4579" s="5">
        <f t="shared" si="1441"/>
        <v>0.97435897435897434</v>
      </c>
      <c r="AE4579" s="33" t="e">
        <f>ABS(1/H4579-1/J4579)</f>
        <v>#DIV/0!</v>
      </c>
    </row>
    <row r="4580" spans="1:31" x14ac:dyDescent="0.25">
      <c r="H4580" s="1">
        <v>1.909</v>
      </c>
      <c r="I4580" s="4">
        <v>1.909</v>
      </c>
      <c r="J4580" s="1">
        <v>2</v>
      </c>
      <c r="K4580" s="1">
        <v>2</v>
      </c>
      <c r="L4580" s="21"/>
      <c r="M4580" s="21">
        <f t="shared" si="1447"/>
        <v>50</v>
      </c>
      <c r="Q4580" s="23"/>
      <c r="R4580" s="23">
        <f t="shared" si="1439"/>
        <v>-2.2002200220022003</v>
      </c>
      <c r="S4580" s="22"/>
      <c r="T4580" s="5">
        <f t="shared" si="1441"/>
        <v>1</v>
      </c>
      <c r="AE4580" s="34">
        <f>ABS(1/H4580-1/J4580)</f>
        <v>2.3834468308014611E-2</v>
      </c>
    </row>
    <row r="4581" spans="1:31" x14ac:dyDescent="0.25">
      <c r="I4581" s="4"/>
      <c r="L4581" s="21"/>
      <c r="M4581" s="21"/>
      <c r="Q4581" s="23"/>
      <c r="R4581" s="23"/>
      <c r="S4581" s="22"/>
      <c r="T4581" s="5"/>
      <c r="AE4581" s="33" t="e">
        <f t="shared" ref="AE4581" si="1448">ABS(1/H4581-1/J4581)</f>
        <v>#DIV/0!</v>
      </c>
    </row>
    <row r="4582" spans="1:31" x14ac:dyDescent="0.25">
      <c r="C4582" s="1">
        <f>5/0.15</f>
        <v>33.333333333333336</v>
      </c>
      <c r="H4582" s="32">
        <f>1/H4580+1/I4580</f>
        <v>1.0476689366160292</v>
      </c>
      <c r="I4582" s="4"/>
      <c r="L4582" s="21"/>
      <c r="M4582" s="21"/>
      <c r="Q4582" s="23"/>
      <c r="R4582" s="23"/>
      <c r="S4582" s="22"/>
      <c r="T4582" s="5"/>
    </row>
    <row r="4583" spans="1:31" x14ac:dyDescent="0.25">
      <c r="H4583" s="1">
        <f>1/H4580</f>
        <v>0.52383446830801461</v>
      </c>
      <c r="I4583" s="4"/>
      <c r="L4583" s="21"/>
      <c r="M4583" s="35">
        <v>-1</v>
      </c>
      <c r="N4583" s="1">
        <v>-110</v>
      </c>
      <c r="Q4583" s="23"/>
      <c r="R4583" s="23"/>
      <c r="S4583" s="22"/>
      <c r="T4583" s="5"/>
    </row>
    <row r="4584" spans="1:31" x14ac:dyDescent="0.25">
      <c r="I4584" s="4"/>
      <c r="L4584" s="21"/>
      <c r="M4584" s="35">
        <v>0.90900000000000003</v>
      </c>
      <c r="N4584" s="1">
        <v>100</v>
      </c>
      <c r="Q4584" s="23"/>
      <c r="R4584" s="23"/>
      <c r="S4584" s="22"/>
      <c r="T4584" s="5"/>
    </row>
    <row r="4585" spans="1:31" x14ac:dyDescent="0.25">
      <c r="I4585" s="4"/>
      <c r="L4585" s="21"/>
      <c r="M4585" s="21"/>
      <c r="Q4585" s="23"/>
      <c r="R4585" s="23"/>
      <c r="S4585" s="22"/>
      <c r="T4585" s="5"/>
    </row>
    <row r="4586" spans="1:31" x14ac:dyDescent="0.25">
      <c r="I4586" s="4"/>
      <c r="L4586" s="21"/>
      <c r="M4586" s="21">
        <v>0.52500000000000002</v>
      </c>
      <c r="N4586" s="21">
        <v>0.52380000000000004</v>
      </c>
      <c r="Q4586" s="23"/>
      <c r="R4586" s="23"/>
      <c r="S4586" s="22"/>
      <c r="T4586" s="5"/>
    </row>
    <row r="4587" spans="1:31" x14ac:dyDescent="0.25">
      <c r="I4587" s="4"/>
      <c r="L4587" s="21"/>
      <c r="M4587" s="32">
        <f>M4586*M4584+(1-M4586)*M4583</f>
        <v>2.2250000000000325E-3</v>
      </c>
      <c r="N4587" s="32">
        <f>N4586*N4584+(1-N4586)*N4583</f>
        <v>-1.9999999999953388E-3</v>
      </c>
      <c r="Q4587" s="23"/>
      <c r="R4587" s="23"/>
      <c r="S4587" s="22"/>
      <c r="T4587" s="5"/>
    </row>
    <row r="4588" spans="1:31" x14ac:dyDescent="0.25">
      <c r="I4588" s="4"/>
      <c r="L4588" s="21"/>
      <c r="M4588" s="31">
        <f>M4587/M4583</f>
        <v>-2.2250000000000325E-3</v>
      </c>
      <c r="N4588" s="31">
        <f>N4587/N4583</f>
        <v>1.8181818181775807E-5</v>
      </c>
      <c r="Q4588" s="23"/>
      <c r="R4588" s="23"/>
      <c r="S4588" s="22"/>
      <c r="T4588" s="5"/>
    </row>
    <row r="4589" spans="1:31" x14ac:dyDescent="0.25">
      <c r="I4589" s="4"/>
      <c r="L4589" s="21"/>
      <c r="M4589" s="21"/>
      <c r="Q4589" s="23"/>
      <c r="R4589" s="23"/>
      <c r="S4589" s="22"/>
      <c r="T4589" s="5"/>
    </row>
    <row r="4590" spans="1:31" x14ac:dyDescent="0.25">
      <c r="G4590" s="1">
        <f>COUNTIF(L$2:L$2441,$K4590)</f>
        <v>32</v>
      </c>
      <c r="H4590" s="1">
        <f t="shared" ref="H4590:J4590" si="1449">COUNTIF(M$2:M$2441,$K4590)</f>
        <v>58</v>
      </c>
      <c r="I4590" s="1">
        <f t="shared" si="1449"/>
        <v>15</v>
      </c>
      <c r="J4590" s="1">
        <f t="shared" si="1449"/>
        <v>67</v>
      </c>
      <c r="K4590" s="1">
        <v>10</v>
      </c>
      <c r="L4590" s="19">
        <f t="array" ref="L4590">STDEV(IF(L$2:L$2441=$K4590,AE$2:AE$2441))</f>
        <v>2.896876907628488E-2</v>
      </c>
      <c r="M4590" s="19">
        <f>AVERAGEIF(M$2:M$2441,$K4590,G$2:G$2441)</f>
        <v>8.6206896551724144E-2</v>
      </c>
      <c r="N4590" s="19">
        <f>AVERAGEIF(N$2:N$2441,$K4590,F$2:F$2441)</f>
        <v>0.2</v>
      </c>
      <c r="O4590" s="19">
        <f>AVERAGEIF(O$2:O$2441,$K4590,G$2:G$2441)</f>
        <v>8.9552238805970144E-2</v>
      </c>
      <c r="Q4590" s="19">
        <f>L4590-$K4590/100-0.025</f>
        <v>-9.6031230923715127E-2</v>
      </c>
      <c r="R4590" s="19">
        <f t="shared" ref="R4590:T4590" si="1450">M4590-$K4590/100-0.025</f>
        <v>-3.8793103448275863E-2</v>
      </c>
      <c r="S4590" s="19">
        <f t="shared" si="1450"/>
        <v>7.5000000000000011E-2</v>
      </c>
      <c r="T4590" s="19">
        <f t="shared" si="1450"/>
        <v>-3.5447761194029863E-2</v>
      </c>
      <c r="V4590" s="1">
        <f>G4590*ABS(Q4590)</f>
        <v>3.0729993895588841</v>
      </c>
      <c r="W4590" s="1">
        <f t="shared" ref="W4590:Y4590" si="1451">H4590*ABS(R4590)</f>
        <v>2.25</v>
      </c>
      <c r="X4590" s="1">
        <f t="shared" si="1451"/>
        <v>1.1250000000000002</v>
      </c>
      <c r="Y4590" s="1">
        <f t="shared" si="1451"/>
        <v>2.3750000000000009</v>
      </c>
      <c r="AA4590" s="20">
        <f>AVERAGEIF(L$2:L$2441,$K4590,Q$2:Q$2441)</f>
        <v>6.0190276621352288</v>
      </c>
      <c r="AB4590" s="20"/>
      <c r="AC4590" s="20">
        <f>AVERAGEIF(N$2:N$2441,$K4590,S$2:S$2441)</f>
        <v>-2.8310624964428279</v>
      </c>
    </row>
    <row r="4591" spans="1:31" x14ac:dyDescent="0.25">
      <c r="G4591" s="1">
        <f t="shared" ref="G4591:G4606" si="1452">COUNTIF(L$2:L$2441,$K4591)</f>
        <v>154</v>
      </c>
      <c r="H4591" s="1">
        <f t="shared" ref="H4591:H4606" si="1453">COUNTIF(M$2:M$2441,$K4591)</f>
        <v>175</v>
      </c>
      <c r="I4591" s="1">
        <f t="shared" ref="I4591:I4606" si="1454">COUNTIF(N$2:N$2441,$K4591)</f>
        <v>59</v>
      </c>
      <c r="J4591" s="1">
        <f t="shared" ref="J4591:J4606" si="1455">COUNTIF(O$2:O$2441,$K4591)</f>
        <v>183</v>
      </c>
      <c r="K4591" s="1">
        <v>20</v>
      </c>
      <c r="L4591" s="19">
        <f t="array" ref="L4591">STDEV(IF(L$2:L$2441=$K4591,AE$2:AE$2441))</f>
        <v>3.3159362473881016E-2</v>
      </c>
      <c r="M4591" s="19">
        <f t="shared" ref="M4591:M4606" si="1456">AVERAGEIF(M$2:M$2441,$K4591,G$2:G$2441)</f>
        <v>0.22285714285714286</v>
      </c>
      <c r="N4591" s="19">
        <f t="shared" ref="N4591:N4606" si="1457">AVERAGEIF(N$2:N$2441,$K4591,F$2:F$2441)</f>
        <v>0.1864406779661017</v>
      </c>
      <c r="O4591" s="19">
        <f t="shared" ref="O4591:O4606" si="1458">AVERAGEIF(O$2:O$2441,$K4591,G$2:G$2441)</f>
        <v>0.21857923497267759</v>
      </c>
      <c r="Q4591" s="19">
        <f t="shared" ref="Q4591:Q4606" si="1459">L4591-$K4591/100-0.025</f>
        <v>-0.19184063752611899</v>
      </c>
      <c r="R4591" s="19">
        <f t="shared" ref="R4591:R4606" si="1460">M4591-$K4591/100-0.025</f>
        <v>-2.1428571428571477E-3</v>
      </c>
      <c r="S4591" s="19">
        <f t="shared" ref="S4591:S4606" si="1461">N4591-$K4591/100-0.025</f>
        <v>-3.8559322033898315E-2</v>
      </c>
      <c r="T4591" s="19">
        <f t="shared" ref="T4591:T4606" si="1462">O4591-$K4591/100-0.025</f>
        <v>-6.420765027322424E-3</v>
      </c>
      <c r="V4591" s="1">
        <f t="shared" ref="V4591:V4606" si="1463">G4591*ABS(Q4591)</f>
        <v>29.543458179022323</v>
      </c>
      <c r="W4591" s="1">
        <f t="shared" ref="W4591:W4606" si="1464">H4591*ABS(R4591)</f>
        <v>0.37500000000000083</v>
      </c>
      <c r="X4591" s="1">
        <f t="shared" ref="X4591:X4606" si="1465">I4591*ABS(S4591)</f>
        <v>2.2750000000000004</v>
      </c>
      <c r="Y4591" s="1">
        <f t="shared" ref="Y4591:Y4606" si="1466">J4591*ABS(T4591)</f>
        <v>1.1750000000000036</v>
      </c>
      <c r="AA4591" s="20">
        <f t="shared" ref="AA4591:AA4606" si="1467">AVERAGEIF(L$2:L$2441,$K4591,Q$2:Q$2441)</f>
        <v>3.321959548942893</v>
      </c>
      <c r="AB4591" s="20"/>
      <c r="AC4591" s="20">
        <f t="shared" ref="AC4591:AC4606" si="1468">AVERAGEIF(N$2:N$2441,$K4591,S$2:S$2441)</f>
        <v>-0.80423959976784098</v>
      </c>
    </row>
    <row r="4592" spans="1:31" x14ac:dyDescent="0.25">
      <c r="G4592" s="1">
        <f t="shared" si="1452"/>
        <v>268</v>
      </c>
      <c r="H4592" s="1">
        <f t="shared" si="1453"/>
        <v>255</v>
      </c>
      <c r="I4592" s="1">
        <f t="shared" si="1454"/>
        <v>121</v>
      </c>
      <c r="J4592" s="1">
        <f t="shared" si="1455"/>
        <v>233</v>
      </c>
      <c r="K4592" s="1">
        <v>30</v>
      </c>
      <c r="L4592" s="19">
        <f t="array" ref="L4592">STDEV(IF(L$2:L$2441=$K4592,AE$2:AE$2441))</f>
        <v>4.8683051277987353E-2</v>
      </c>
      <c r="M4592" s="19">
        <f t="shared" si="1456"/>
        <v>0.31764705882352939</v>
      </c>
      <c r="N4592" s="19">
        <f t="shared" si="1457"/>
        <v>0.30578512396694213</v>
      </c>
      <c r="O4592" s="19">
        <f t="shared" si="1458"/>
        <v>0.36480686695278969</v>
      </c>
      <c r="Q4592" s="19">
        <f t="shared" si="1459"/>
        <v>-0.27631694872201268</v>
      </c>
      <c r="R4592" s="19">
        <f t="shared" si="1460"/>
        <v>-7.3529411764705968E-3</v>
      </c>
      <c r="S4592" s="19">
        <f t="shared" si="1461"/>
        <v>-1.9214876033057861E-2</v>
      </c>
      <c r="T4592" s="19">
        <f t="shared" si="1462"/>
        <v>3.9806866952789698E-2</v>
      </c>
      <c r="V4592" s="1">
        <f t="shared" si="1463"/>
        <v>74.052942257499396</v>
      </c>
      <c r="W4592" s="1">
        <f t="shared" si="1464"/>
        <v>1.8750000000000022</v>
      </c>
      <c r="X4592" s="1">
        <f t="shared" si="1465"/>
        <v>2.3250000000000011</v>
      </c>
      <c r="Y4592" s="1">
        <f t="shared" si="1466"/>
        <v>9.2750000000000004</v>
      </c>
      <c r="AA4592" s="20">
        <f t="shared" si="1467"/>
        <v>2.2241480650859096</v>
      </c>
      <c r="AB4592" s="20"/>
      <c r="AC4592" s="20">
        <f t="shared" si="1468"/>
        <v>-0.51040870331302457</v>
      </c>
    </row>
    <row r="4593" spans="7:29" x14ac:dyDescent="0.25">
      <c r="G4593" s="1">
        <f t="shared" si="1452"/>
        <v>349</v>
      </c>
      <c r="H4593" s="1">
        <f t="shared" si="1453"/>
        <v>235</v>
      </c>
      <c r="I4593" s="1">
        <f t="shared" si="1454"/>
        <v>169</v>
      </c>
      <c r="J4593" s="1">
        <f t="shared" si="1455"/>
        <v>240</v>
      </c>
      <c r="K4593" s="1">
        <v>40</v>
      </c>
      <c r="L4593" s="19">
        <f t="array" ref="L4593">STDEV(IF(L$2:L$2441=$K4593,AE$2:AE$2441))</f>
        <v>6.5078505156295596E-2</v>
      </c>
      <c r="M4593" s="19">
        <f t="shared" si="1456"/>
        <v>0.46382978723404256</v>
      </c>
      <c r="N4593" s="19">
        <f t="shared" si="1457"/>
        <v>0.42011834319526625</v>
      </c>
      <c r="O4593" s="19">
        <f t="shared" si="1458"/>
        <v>0.47499999999999998</v>
      </c>
      <c r="Q4593" s="19">
        <f t="shared" si="1459"/>
        <v>-0.35992149484370445</v>
      </c>
      <c r="R4593" s="19">
        <f t="shared" si="1460"/>
        <v>3.8829787234042533E-2</v>
      </c>
      <c r="S4593" s="19">
        <f t="shared" si="1461"/>
        <v>-4.8816568047337708E-3</v>
      </c>
      <c r="T4593" s="19">
        <f t="shared" si="1462"/>
        <v>4.9999999999999954E-2</v>
      </c>
      <c r="V4593" s="1">
        <f t="shared" si="1463"/>
        <v>125.61260170045286</v>
      </c>
      <c r="W4593" s="1">
        <f t="shared" si="1464"/>
        <v>9.1249999999999947</v>
      </c>
      <c r="X4593" s="1">
        <f t="shared" si="1465"/>
        <v>0.82500000000000728</v>
      </c>
      <c r="Y4593" s="1">
        <f t="shared" si="1466"/>
        <v>11.999999999999989</v>
      </c>
      <c r="AA4593" s="20">
        <f t="shared" si="1467"/>
        <v>1.7228993913239319</v>
      </c>
      <c r="AB4593" s="20"/>
      <c r="AC4593" s="20">
        <f t="shared" si="1468"/>
        <v>-0.5341626497479115</v>
      </c>
    </row>
    <row r="4594" spans="7:29" x14ac:dyDescent="0.25">
      <c r="G4594" s="1">
        <f t="shared" si="1452"/>
        <v>364</v>
      </c>
      <c r="H4594" s="1">
        <f t="shared" si="1453"/>
        <v>141</v>
      </c>
      <c r="I4594" s="1">
        <f t="shared" si="1454"/>
        <v>163</v>
      </c>
      <c r="J4594" s="1">
        <f t="shared" si="1455"/>
        <v>152</v>
      </c>
      <c r="K4594" s="1">
        <v>50</v>
      </c>
      <c r="L4594" s="19">
        <f t="array" ref="L4594">STDEV(IF(L$2:L$2441=$K4594,AE$2:AE$2441))</f>
        <v>6.7633891586431572E-2</v>
      </c>
      <c r="M4594" s="19">
        <f t="shared" si="1456"/>
        <v>0.52482269503546097</v>
      </c>
      <c r="N4594" s="19">
        <f t="shared" si="1457"/>
        <v>0.49079754601226994</v>
      </c>
      <c r="O4594" s="19">
        <f t="shared" si="1458"/>
        <v>0.54605263157894735</v>
      </c>
      <c r="Q4594" s="19">
        <f t="shared" si="1459"/>
        <v>-0.45736610841356845</v>
      </c>
      <c r="R4594" s="19">
        <f t="shared" si="1460"/>
        <v>-1.7730496453902816E-4</v>
      </c>
      <c r="S4594" s="19">
        <f t="shared" si="1461"/>
        <v>-3.4202453987730065E-2</v>
      </c>
      <c r="T4594" s="19">
        <f t="shared" si="1462"/>
        <v>2.1052631578947344E-2</v>
      </c>
      <c r="V4594" s="1">
        <f t="shared" si="1463"/>
        <v>166.48126346253892</v>
      </c>
      <c r="W4594" s="1">
        <f t="shared" si="1464"/>
        <v>2.5000000000002971E-2</v>
      </c>
      <c r="X4594" s="1">
        <f t="shared" si="1465"/>
        <v>5.5750000000000002</v>
      </c>
      <c r="Y4594" s="1">
        <f t="shared" si="1466"/>
        <v>3.1999999999999962</v>
      </c>
      <c r="AA4594" s="20">
        <f t="shared" si="1467"/>
        <v>1.3696311162954806</v>
      </c>
      <c r="AB4594" s="20"/>
      <c r="AC4594" s="20">
        <f t="shared" si="1468"/>
        <v>-0.76797333582009564</v>
      </c>
    </row>
    <row r="4595" spans="7:29" x14ac:dyDescent="0.25">
      <c r="G4595" s="1">
        <f t="shared" si="1452"/>
        <v>514</v>
      </c>
      <c r="H4595" s="1">
        <f t="shared" si="1453"/>
        <v>203</v>
      </c>
      <c r="I4595" s="1">
        <f t="shared" si="1454"/>
        <v>289</v>
      </c>
      <c r="J4595" s="1">
        <f t="shared" si="1455"/>
        <v>205</v>
      </c>
      <c r="K4595" s="1">
        <v>60</v>
      </c>
      <c r="L4595" s="19">
        <f t="array" ref="L4595">STDEV(IF(L$2:L$2441=$K4595,AE$2:AE$2441))</f>
        <v>5.3237114361970338E-2</v>
      </c>
      <c r="M4595" s="19">
        <f t="shared" si="1456"/>
        <v>0.59605911330049266</v>
      </c>
      <c r="N4595" s="19">
        <f t="shared" si="1457"/>
        <v>0.54671280276816614</v>
      </c>
      <c r="O4595" s="19">
        <f t="shared" si="1458"/>
        <v>0.57560975609756093</v>
      </c>
      <c r="Q4595" s="19">
        <f t="shared" si="1459"/>
        <v>-0.57176288563802968</v>
      </c>
      <c r="R4595" s="19">
        <f t="shared" si="1460"/>
        <v>-2.8940886699507319E-2</v>
      </c>
      <c r="S4595" s="19">
        <f t="shared" si="1461"/>
        <v>-7.8287197231833833E-2</v>
      </c>
      <c r="T4595" s="19">
        <f t="shared" si="1462"/>
        <v>-4.9390243902439047E-2</v>
      </c>
      <c r="V4595" s="1">
        <f t="shared" si="1463"/>
        <v>293.88612321794727</v>
      </c>
      <c r="W4595" s="1">
        <f t="shared" si="1464"/>
        <v>5.8749999999999858</v>
      </c>
      <c r="X4595" s="1">
        <f t="shared" si="1465"/>
        <v>22.624999999999979</v>
      </c>
      <c r="Y4595" s="1">
        <f t="shared" si="1466"/>
        <v>10.125000000000005</v>
      </c>
      <c r="AA4595" s="20">
        <f t="shared" si="1467"/>
        <v>1.1190487799894031</v>
      </c>
      <c r="AB4595" s="20"/>
      <c r="AC4595" s="20">
        <f t="shared" si="1468"/>
        <v>-1.2756560136521473</v>
      </c>
    </row>
    <row r="4596" spans="7:29" x14ac:dyDescent="0.25">
      <c r="G4596" s="1">
        <f t="shared" si="1452"/>
        <v>470</v>
      </c>
      <c r="H4596" s="1">
        <f t="shared" si="1453"/>
        <v>102</v>
      </c>
      <c r="I4596" s="1">
        <f t="shared" si="1454"/>
        <v>217</v>
      </c>
      <c r="J4596" s="1">
        <f t="shared" si="1455"/>
        <v>100</v>
      </c>
      <c r="K4596" s="1">
        <v>70</v>
      </c>
      <c r="L4596" s="19">
        <f t="array" ref="L4596">STDEV(IF(L$2:L$2441=$K4596,AE$2:AE$2441))</f>
        <v>3.9696827365995488E-2</v>
      </c>
      <c r="M4596" s="19">
        <f t="shared" si="1456"/>
        <v>0.72549019607843135</v>
      </c>
      <c r="N4596" s="19">
        <f t="shared" si="1457"/>
        <v>0.66359447004608296</v>
      </c>
      <c r="O4596" s="19">
        <f t="shared" si="1458"/>
        <v>0.77</v>
      </c>
      <c r="Q4596" s="19">
        <f t="shared" si="1459"/>
        <v>-0.68530317263400453</v>
      </c>
      <c r="R4596" s="19">
        <f t="shared" si="1460"/>
        <v>4.9019607843139162E-4</v>
      </c>
      <c r="S4596" s="19">
        <f t="shared" si="1461"/>
        <v>-6.1405529953916994E-2</v>
      </c>
      <c r="T4596" s="19">
        <f t="shared" si="1462"/>
        <v>4.5000000000000061E-2</v>
      </c>
      <c r="V4596" s="1">
        <f t="shared" si="1463"/>
        <v>322.09249113798211</v>
      </c>
      <c r="W4596" s="1">
        <f t="shared" si="1464"/>
        <v>5.0000000000001946E-2</v>
      </c>
      <c r="X4596" s="1">
        <f t="shared" si="1465"/>
        <v>13.324999999999989</v>
      </c>
      <c r="Y4596" s="1">
        <f t="shared" si="1466"/>
        <v>4.5000000000000062</v>
      </c>
      <c r="AA4596" s="20">
        <f t="shared" si="1467"/>
        <v>1.0914512770635132</v>
      </c>
      <c r="AB4596" s="20"/>
      <c r="AC4596" s="20">
        <f t="shared" si="1468"/>
        <v>-1.9935768855697142</v>
      </c>
    </row>
    <row r="4597" spans="7:29" x14ac:dyDescent="0.25">
      <c r="G4597" s="1">
        <f t="shared" si="1452"/>
        <v>238</v>
      </c>
      <c r="H4597" s="1">
        <f t="shared" si="1453"/>
        <v>58</v>
      </c>
      <c r="I4597" s="1">
        <f t="shared" si="1454"/>
        <v>179</v>
      </c>
      <c r="J4597" s="1">
        <f t="shared" si="1455"/>
        <v>62</v>
      </c>
      <c r="K4597" s="1">
        <v>80</v>
      </c>
      <c r="L4597" s="19">
        <f t="array" ref="L4597">STDEV(IF(L$2:L$2441=$K4597,AE$2:AE$2441))</f>
        <v>3.580948570531179E-2</v>
      </c>
      <c r="M4597" s="19">
        <f t="shared" si="1456"/>
        <v>0.77586206896551724</v>
      </c>
      <c r="N4597" s="19">
        <f t="shared" si="1457"/>
        <v>0.82122905027932958</v>
      </c>
      <c r="O4597" s="19">
        <f t="shared" si="1458"/>
        <v>0.79032258064516125</v>
      </c>
      <c r="Q4597" s="19">
        <f t="shared" si="1459"/>
        <v>-0.78919051429468823</v>
      </c>
      <c r="R4597" s="19">
        <f t="shared" si="1460"/>
        <v>-4.9137931034482808E-2</v>
      </c>
      <c r="S4597" s="19">
        <f t="shared" si="1461"/>
        <v>-3.7709497206704704E-3</v>
      </c>
      <c r="T4597" s="19">
        <f t="shared" si="1462"/>
        <v>-3.4677419354838791E-2</v>
      </c>
      <c r="V4597" s="1">
        <f t="shared" si="1463"/>
        <v>187.8273424021358</v>
      </c>
      <c r="W4597" s="1">
        <f t="shared" si="1464"/>
        <v>2.8500000000000028</v>
      </c>
      <c r="X4597" s="1">
        <f t="shared" si="1465"/>
        <v>0.67500000000001414</v>
      </c>
      <c r="Y4597" s="1">
        <f t="shared" si="1466"/>
        <v>2.1500000000000052</v>
      </c>
      <c r="AA4597" s="20">
        <f t="shared" si="1467"/>
        <v>1.0213544407789787</v>
      </c>
      <c r="AB4597" s="20"/>
      <c r="AC4597" s="20">
        <f t="shared" si="1468"/>
        <v>-3.7483994870868393</v>
      </c>
    </row>
    <row r="4598" spans="7:29" x14ac:dyDescent="0.25">
      <c r="G4598" s="1">
        <f t="shared" si="1452"/>
        <v>51</v>
      </c>
      <c r="H4598" s="1">
        <f t="shared" si="1453"/>
        <v>12</v>
      </c>
      <c r="I4598" s="1">
        <f t="shared" si="1454"/>
        <v>52</v>
      </c>
      <c r="J4598" s="1">
        <f t="shared" si="1455"/>
        <v>15</v>
      </c>
      <c r="K4598" s="1">
        <v>90</v>
      </c>
      <c r="L4598" s="19">
        <f t="array" ref="L4598">STDEV(IF(L$2:L$2441=$K4598,AE$2:AE$2441))</f>
        <v>4.0808375060496678E-2</v>
      </c>
      <c r="M4598" s="19">
        <f t="shared" si="1456"/>
        <v>0.66666666666666663</v>
      </c>
      <c r="N4598" s="19">
        <f t="shared" si="1457"/>
        <v>0.92307692307692313</v>
      </c>
      <c r="O4598" s="19">
        <f t="shared" si="1458"/>
        <v>0.8</v>
      </c>
      <c r="Q4598" s="19">
        <f t="shared" si="1459"/>
        <v>-0.88419162493950332</v>
      </c>
      <c r="R4598" s="19">
        <f t="shared" si="1460"/>
        <v>-0.25833333333333341</v>
      </c>
      <c r="S4598" s="19">
        <f t="shared" si="1461"/>
        <v>-1.9230769230768954E-3</v>
      </c>
      <c r="T4598" s="19">
        <f t="shared" si="1462"/>
        <v>-0.12499999999999997</v>
      </c>
      <c r="V4598" s="1">
        <f t="shared" si="1463"/>
        <v>45.093772871914666</v>
      </c>
      <c r="W4598" s="1">
        <f t="shared" si="1464"/>
        <v>3.100000000000001</v>
      </c>
      <c r="X4598" s="1">
        <f t="shared" si="1465"/>
        <v>9.9999999999998562E-2</v>
      </c>
      <c r="Y4598" s="1">
        <f t="shared" si="1466"/>
        <v>1.8749999999999996</v>
      </c>
      <c r="AA4598" s="20">
        <f t="shared" si="1467"/>
        <v>1.0139037626746601</v>
      </c>
      <c r="AB4598" s="20"/>
      <c r="AC4598" s="20">
        <f t="shared" si="1468"/>
        <v>-8.5180112966781287</v>
      </c>
    </row>
    <row r="4599" spans="7:29" x14ac:dyDescent="0.25">
      <c r="G4599" s="1">
        <f t="shared" si="1452"/>
        <v>0</v>
      </c>
      <c r="H4599" s="1">
        <f t="shared" si="1453"/>
        <v>0</v>
      </c>
      <c r="I4599" s="1">
        <f t="shared" si="1454"/>
        <v>0</v>
      </c>
      <c r="J4599" s="1">
        <f t="shared" si="1455"/>
        <v>0</v>
      </c>
      <c r="K4599" s="1">
        <v>100</v>
      </c>
      <c r="L4599" s="19" t="e">
        <f t="shared" ref="L4599:L4606" si="1469">AVERAGEIF(L$2:L$2441,$K4599,F$2:F$2441)</f>
        <v>#DIV/0!</v>
      </c>
      <c r="M4599" s="19" t="e">
        <f t="shared" si="1456"/>
        <v>#DIV/0!</v>
      </c>
      <c r="N4599" s="19" t="e">
        <f t="shared" si="1457"/>
        <v>#DIV/0!</v>
      </c>
      <c r="O4599" s="19" t="e">
        <f t="shared" si="1458"/>
        <v>#DIV/0!</v>
      </c>
      <c r="Q4599" s="19" t="e">
        <f t="shared" si="1459"/>
        <v>#DIV/0!</v>
      </c>
      <c r="R4599" s="19" t="e">
        <f t="shared" si="1460"/>
        <v>#DIV/0!</v>
      </c>
      <c r="S4599" s="19" t="e">
        <f t="shared" si="1461"/>
        <v>#DIV/0!</v>
      </c>
      <c r="T4599" s="19" t="e">
        <f t="shared" si="1462"/>
        <v>#DIV/0!</v>
      </c>
      <c r="V4599" s="1" t="e">
        <f t="shared" si="1463"/>
        <v>#DIV/0!</v>
      </c>
      <c r="W4599" s="1" t="e">
        <f t="shared" si="1464"/>
        <v>#DIV/0!</v>
      </c>
      <c r="X4599" s="1" t="e">
        <f t="shared" si="1465"/>
        <v>#DIV/0!</v>
      </c>
      <c r="Y4599" s="1" t="e">
        <f t="shared" si="1466"/>
        <v>#DIV/0!</v>
      </c>
      <c r="AA4599" s="20" t="e">
        <f t="shared" si="1467"/>
        <v>#DIV/0!</v>
      </c>
      <c r="AB4599" s="20"/>
      <c r="AC4599" s="20" t="e">
        <f t="shared" si="1468"/>
        <v>#DIV/0!</v>
      </c>
    </row>
    <row r="4600" spans="7:29" x14ac:dyDescent="0.25">
      <c r="G4600" s="1">
        <f t="shared" si="1452"/>
        <v>0</v>
      </c>
      <c r="H4600" s="1">
        <f t="shared" si="1453"/>
        <v>0</v>
      </c>
      <c r="I4600" s="1">
        <f t="shared" si="1454"/>
        <v>0</v>
      </c>
      <c r="J4600" s="1">
        <f t="shared" si="1455"/>
        <v>0</v>
      </c>
      <c r="K4600" s="1">
        <v>110</v>
      </c>
      <c r="L4600" s="19" t="e">
        <f t="shared" si="1469"/>
        <v>#DIV/0!</v>
      </c>
      <c r="M4600" s="19" t="e">
        <f t="shared" si="1456"/>
        <v>#DIV/0!</v>
      </c>
      <c r="N4600" s="19" t="e">
        <f t="shared" si="1457"/>
        <v>#DIV/0!</v>
      </c>
      <c r="O4600" s="19" t="e">
        <f t="shared" si="1458"/>
        <v>#DIV/0!</v>
      </c>
      <c r="Q4600" s="19" t="e">
        <f t="shared" si="1459"/>
        <v>#DIV/0!</v>
      </c>
      <c r="R4600" s="19" t="e">
        <f t="shared" si="1460"/>
        <v>#DIV/0!</v>
      </c>
      <c r="S4600" s="19" t="e">
        <f t="shared" si="1461"/>
        <v>#DIV/0!</v>
      </c>
      <c r="T4600" s="19" t="e">
        <f t="shared" si="1462"/>
        <v>#DIV/0!</v>
      </c>
      <c r="V4600" s="1" t="e">
        <f t="shared" si="1463"/>
        <v>#DIV/0!</v>
      </c>
      <c r="W4600" s="1" t="e">
        <f t="shared" si="1464"/>
        <v>#DIV/0!</v>
      </c>
      <c r="X4600" s="1" t="e">
        <f t="shared" si="1465"/>
        <v>#DIV/0!</v>
      </c>
      <c r="Y4600" s="1" t="e">
        <f t="shared" si="1466"/>
        <v>#DIV/0!</v>
      </c>
      <c r="AA4600" s="20" t="e">
        <f t="shared" si="1467"/>
        <v>#DIV/0!</v>
      </c>
      <c r="AB4600" s="20"/>
      <c r="AC4600" s="20" t="e">
        <f t="shared" si="1468"/>
        <v>#DIV/0!</v>
      </c>
    </row>
    <row r="4601" spans="7:29" x14ac:dyDescent="0.25">
      <c r="G4601" s="1">
        <f t="shared" si="1452"/>
        <v>0</v>
      </c>
      <c r="H4601" s="1">
        <f t="shared" si="1453"/>
        <v>0</v>
      </c>
      <c r="I4601" s="1">
        <f t="shared" si="1454"/>
        <v>0</v>
      </c>
      <c r="J4601" s="1">
        <f t="shared" si="1455"/>
        <v>0</v>
      </c>
      <c r="K4601" s="1">
        <v>120</v>
      </c>
      <c r="L4601" s="19" t="e">
        <f t="shared" si="1469"/>
        <v>#DIV/0!</v>
      </c>
      <c r="M4601" s="19" t="e">
        <f t="shared" si="1456"/>
        <v>#DIV/0!</v>
      </c>
      <c r="N4601" s="19" t="e">
        <f t="shared" si="1457"/>
        <v>#DIV/0!</v>
      </c>
      <c r="O4601" s="19" t="e">
        <f t="shared" si="1458"/>
        <v>#DIV/0!</v>
      </c>
      <c r="Q4601" s="19" t="e">
        <f t="shared" si="1459"/>
        <v>#DIV/0!</v>
      </c>
      <c r="R4601" s="19" t="e">
        <f t="shared" si="1460"/>
        <v>#DIV/0!</v>
      </c>
      <c r="S4601" s="19" t="e">
        <f t="shared" si="1461"/>
        <v>#DIV/0!</v>
      </c>
      <c r="T4601" s="19" t="e">
        <f t="shared" si="1462"/>
        <v>#DIV/0!</v>
      </c>
      <c r="V4601" s="1" t="e">
        <f t="shared" si="1463"/>
        <v>#DIV/0!</v>
      </c>
      <c r="W4601" s="1" t="e">
        <f t="shared" si="1464"/>
        <v>#DIV/0!</v>
      </c>
      <c r="X4601" s="1" t="e">
        <f t="shared" si="1465"/>
        <v>#DIV/0!</v>
      </c>
      <c r="Y4601" s="1" t="e">
        <f t="shared" si="1466"/>
        <v>#DIV/0!</v>
      </c>
      <c r="AA4601" s="20" t="e">
        <f t="shared" si="1467"/>
        <v>#DIV/0!</v>
      </c>
      <c r="AB4601" s="20"/>
      <c r="AC4601" s="20" t="e">
        <f t="shared" si="1468"/>
        <v>#DIV/0!</v>
      </c>
    </row>
    <row r="4602" spans="7:29" x14ac:dyDescent="0.25">
      <c r="G4602" s="1">
        <f t="shared" si="1452"/>
        <v>470</v>
      </c>
      <c r="H4602" s="1">
        <f t="shared" si="1453"/>
        <v>102</v>
      </c>
      <c r="I4602" s="1">
        <f t="shared" si="1454"/>
        <v>217</v>
      </c>
      <c r="J4602" s="1">
        <f t="shared" si="1455"/>
        <v>100</v>
      </c>
      <c r="K4602" s="1">
        <v>70</v>
      </c>
      <c r="L4602" s="19">
        <f t="shared" si="1469"/>
        <v>0.7361702127659574</v>
      </c>
      <c r="M4602" s="19">
        <f t="shared" si="1456"/>
        <v>0.72549019607843135</v>
      </c>
      <c r="N4602" s="19">
        <f t="shared" si="1457"/>
        <v>0.66359447004608296</v>
      </c>
      <c r="O4602" s="19">
        <f t="shared" si="1458"/>
        <v>0.77</v>
      </c>
      <c r="Q4602" s="19">
        <f t="shared" si="1459"/>
        <v>1.1170212765957442E-2</v>
      </c>
      <c r="R4602" s="19">
        <f t="shared" si="1460"/>
        <v>4.9019607843139162E-4</v>
      </c>
      <c r="S4602" s="19">
        <f t="shared" si="1461"/>
        <v>-6.1405529953916994E-2</v>
      </c>
      <c r="T4602" s="19">
        <f t="shared" si="1462"/>
        <v>4.5000000000000061E-2</v>
      </c>
      <c r="V4602" s="1">
        <f t="shared" si="1463"/>
        <v>5.2499999999999982</v>
      </c>
      <c r="W4602" s="1">
        <f t="shared" si="1464"/>
        <v>5.0000000000001946E-2</v>
      </c>
      <c r="X4602" s="1">
        <f t="shared" si="1465"/>
        <v>13.324999999999989</v>
      </c>
      <c r="Y4602" s="1">
        <f t="shared" si="1466"/>
        <v>4.5000000000000062</v>
      </c>
      <c r="AA4602" s="20">
        <f t="shared" si="1467"/>
        <v>1.0914512770635132</v>
      </c>
      <c r="AB4602" s="20"/>
      <c r="AC4602" s="20">
        <f t="shared" si="1468"/>
        <v>-1.9935768855697142</v>
      </c>
    </row>
    <row r="4603" spans="7:29" x14ac:dyDescent="0.25">
      <c r="G4603" s="1">
        <f t="shared" si="1452"/>
        <v>0</v>
      </c>
      <c r="H4603" s="1">
        <f t="shared" si="1453"/>
        <v>83</v>
      </c>
      <c r="I4603" s="1">
        <f t="shared" si="1454"/>
        <v>219</v>
      </c>
      <c r="J4603" s="1">
        <f t="shared" si="1455"/>
        <v>102</v>
      </c>
      <c r="K4603" s="1">
        <v>75</v>
      </c>
      <c r="L4603" s="19" t="e">
        <f t="shared" si="1469"/>
        <v>#DIV/0!</v>
      </c>
      <c r="M4603" s="19">
        <f t="shared" si="1456"/>
        <v>0.80722891566265065</v>
      </c>
      <c r="N4603" s="19">
        <f t="shared" si="1457"/>
        <v>0.76712328767123283</v>
      </c>
      <c r="O4603" s="19">
        <f t="shared" si="1458"/>
        <v>0.80392156862745101</v>
      </c>
      <c r="Q4603" s="19" t="e">
        <f t="shared" si="1459"/>
        <v>#DIV/0!</v>
      </c>
      <c r="R4603" s="19">
        <f t="shared" si="1460"/>
        <v>3.2228915662650647E-2</v>
      </c>
      <c r="S4603" s="19">
        <f t="shared" si="1461"/>
        <v>-7.8767123287671673E-3</v>
      </c>
      <c r="T4603" s="19">
        <f t="shared" si="1462"/>
        <v>2.8921568627451009E-2</v>
      </c>
      <c r="V4603" s="1" t="e">
        <f t="shared" si="1463"/>
        <v>#DIV/0!</v>
      </c>
      <c r="W4603" s="1">
        <f t="shared" si="1464"/>
        <v>2.6750000000000038</v>
      </c>
      <c r="X4603" s="1">
        <f t="shared" si="1465"/>
        <v>1.7250000000000096</v>
      </c>
      <c r="Y4603" s="1">
        <f t="shared" si="1466"/>
        <v>2.9500000000000028</v>
      </c>
      <c r="AA4603" s="20" t="e">
        <f t="shared" si="1467"/>
        <v>#DIV/0!</v>
      </c>
      <c r="AB4603" s="20"/>
      <c r="AC4603" s="20">
        <f t="shared" si="1468"/>
        <v>-2.5401677333205317</v>
      </c>
    </row>
    <row r="4604" spans="7:29" x14ac:dyDescent="0.25">
      <c r="G4604" s="1">
        <f t="shared" si="1452"/>
        <v>238</v>
      </c>
      <c r="H4604" s="1">
        <f t="shared" si="1453"/>
        <v>58</v>
      </c>
      <c r="I4604" s="1">
        <f t="shared" si="1454"/>
        <v>179</v>
      </c>
      <c r="J4604" s="1">
        <f t="shared" si="1455"/>
        <v>62</v>
      </c>
      <c r="K4604" s="1">
        <v>80</v>
      </c>
      <c r="L4604" s="19">
        <f t="shared" si="1469"/>
        <v>0.81512605042016806</v>
      </c>
      <c r="M4604" s="19">
        <f t="shared" si="1456"/>
        <v>0.77586206896551724</v>
      </c>
      <c r="N4604" s="19">
        <f t="shared" si="1457"/>
        <v>0.82122905027932958</v>
      </c>
      <c r="O4604" s="19">
        <f t="shared" si="1458"/>
        <v>0.79032258064516125</v>
      </c>
      <c r="Q4604" s="19">
        <f t="shared" si="1459"/>
        <v>-9.8739495798319879E-3</v>
      </c>
      <c r="R4604" s="19">
        <f t="shared" si="1460"/>
        <v>-4.9137931034482808E-2</v>
      </c>
      <c r="S4604" s="19">
        <f t="shared" si="1461"/>
        <v>-3.7709497206704704E-3</v>
      </c>
      <c r="T4604" s="19">
        <f t="shared" si="1462"/>
        <v>-3.4677419354838791E-2</v>
      </c>
      <c r="V4604" s="1">
        <f t="shared" si="1463"/>
        <v>2.350000000000013</v>
      </c>
      <c r="W4604" s="1">
        <f t="shared" si="1464"/>
        <v>2.8500000000000028</v>
      </c>
      <c r="X4604" s="1">
        <f t="shared" si="1465"/>
        <v>0.67500000000001414</v>
      </c>
      <c r="Y4604" s="1">
        <f t="shared" si="1466"/>
        <v>2.1500000000000052</v>
      </c>
      <c r="AA4604" s="20">
        <f t="shared" si="1467"/>
        <v>1.0213544407789787</v>
      </c>
      <c r="AB4604" s="20"/>
      <c r="AC4604" s="20">
        <f t="shared" si="1468"/>
        <v>-3.7483994870868393</v>
      </c>
    </row>
    <row r="4605" spans="7:29" x14ac:dyDescent="0.25">
      <c r="G4605" s="1">
        <f t="shared" si="1452"/>
        <v>0</v>
      </c>
      <c r="H4605" s="1">
        <f t="shared" si="1453"/>
        <v>12</v>
      </c>
      <c r="I4605" s="1">
        <f t="shared" si="1454"/>
        <v>66</v>
      </c>
      <c r="J4605" s="1">
        <f t="shared" si="1455"/>
        <v>16</v>
      </c>
      <c r="K4605" s="1">
        <v>85</v>
      </c>
      <c r="L4605" s="19" t="e">
        <f t="shared" si="1469"/>
        <v>#DIV/0!</v>
      </c>
      <c r="M4605" s="19">
        <f t="shared" si="1456"/>
        <v>0.91666666666666663</v>
      </c>
      <c r="N4605" s="19">
        <f t="shared" si="1457"/>
        <v>0.87878787878787878</v>
      </c>
      <c r="O4605" s="19">
        <f t="shared" si="1458"/>
        <v>0.8125</v>
      </c>
      <c r="Q4605" s="19" t="e">
        <f t="shared" si="1459"/>
        <v>#DIV/0!</v>
      </c>
      <c r="R4605" s="19">
        <f t="shared" si="1460"/>
        <v>4.166666666666665E-2</v>
      </c>
      <c r="S4605" s="19">
        <f t="shared" si="1461"/>
        <v>3.7878787878788053E-3</v>
      </c>
      <c r="T4605" s="19">
        <f t="shared" si="1462"/>
        <v>-6.2499999999999979E-2</v>
      </c>
      <c r="V4605" s="1" t="e">
        <f t="shared" si="1463"/>
        <v>#DIV/0!</v>
      </c>
      <c r="W4605" s="1">
        <f t="shared" si="1464"/>
        <v>0.49999999999999978</v>
      </c>
      <c r="X4605" s="1">
        <f t="shared" si="1465"/>
        <v>0.25000000000000117</v>
      </c>
      <c r="Y4605" s="1">
        <f t="shared" si="1466"/>
        <v>0.99999999999999967</v>
      </c>
      <c r="AA4605" s="20" t="e">
        <f t="shared" si="1467"/>
        <v>#DIV/0!</v>
      </c>
      <c r="AB4605" s="20"/>
      <c r="AC4605" s="20">
        <f t="shared" si="1468"/>
        <v>-5.9080874117294968</v>
      </c>
    </row>
    <row r="4606" spans="7:29" x14ac:dyDescent="0.25">
      <c r="G4606" s="1">
        <f t="shared" si="1452"/>
        <v>51</v>
      </c>
      <c r="H4606" s="1">
        <f t="shared" si="1453"/>
        <v>12</v>
      </c>
      <c r="I4606" s="1">
        <f t="shared" si="1454"/>
        <v>52</v>
      </c>
      <c r="J4606" s="1">
        <f t="shared" si="1455"/>
        <v>15</v>
      </c>
      <c r="K4606" s="1">
        <v>90</v>
      </c>
      <c r="L4606" s="19">
        <f t="shared" si="1469"/>
        <v>0.92156862745098034</v>
      </c>
      <c r="M4606" s="19">
        <f t="shared" si="1456"/>
        <v>0.66666666666666663</v>
      </c>
      <c r="N4606" s="19">
        <f t="shared" si="1457"/>
        <v>0.92307692307692313</v>
      </c>
      <c r="O4606" s="19">
        <f t="shared" si="1458"/>
        <v>0.8</v>
      </c>
      <c r="Q4606" s="19">
        <f t="shared" si="1459"/>
        <v>-3.4313725490196859E-3</v>
      </c>
      <c r="R4606" s="19">
        <f t="shared" si="1460"/>
        <v>-0.25833333333333341</v>
      </c>
      <c r="S4606" s="19">
        <f t="shared" si="1461"/>
        <v>-1.9230769230768954E-3</v>
      </c>
      <c r="T4606" s="19">
        <f t="shared" si="1462"/>
        <v>-0.12499999999999997</v>
      </c>
      <c r="V4606" s="1">
        <f t="shared" si="1463"/>
        <v>0.17500000000000399</v>
      </c>
      <c r="W4606" s="1">
        <f t="shared" si="1464"/>
        <v>3.100000000000001</v>
      </c>
      <c r="X4606" s="1">
        <f t="shared" si="1465"/>
        <v>9.9999999999998562E-2</v>
      </c>
      <c r="Y4606" s="1">
        <f t="shared" si="1466"/>
        <v>1.8749999999999996</v>
      </c>
      <c r="AA4606" s="20">
        <f t="shared" si="1467"/>
        <v>1.0139037626746601</v>
      </c>
      <c r="AB4606" s="20"/>
      <c r="AC4606" s="20">
        <f t="shared" si="1468"/>
        <v>-8.5180112966781287</v>
      </c>
    </row>
    <row r="4607" spans="7:29" x14ac:dyDescent="0.25">
      <c r="G4607" s="1">
        <f>SUM(G4590:G4606)</f>
        <v>3199</v>
      </c>
      <c r="H4607" s="1">
        <f t="shared" ref="H4607:J4607" si="1470">SUM(H4590:H4606)</f>
        <v>1506</v>
      </c>
      <c r="I4607" s="1">
        <f t="shared" si="1470"/>
        <v>1997</v>
      </c>
      <c r="J4607" s="1">
        <f t="shared" si="1470"/>
        <v>1552</v>
      </c>
      <c r="L4607" s="21"/>
      <c r="M4607" s="21"/>
      <c r="V4607" s="20" t="e">
        <f>SUM(V4590:V4606)/SUM(G4590:G4606)</f>
        <v>#DIV/0!</v>
      </c>
      <c r="W4607" s="20" t="e">
        <f t="shared" ref="W4607:Y4607" si="1471">SUM(W4590:W4606)/SUM(H4590:H4606)</f>
        <v>#DIV/0!</v>
      </c>
      <c r="X4607" s="20" t="e">
        <f t="shared" si="1471"/>
        <v>#DIV/0!</v>
      </c>
      <c r="Y4607" s="20" t="e">
        <f t="shared" si="1471"/>
        <v>#DIV/0!</v>
      </c>
    </row>
    <row r="4608" spans="7:29" x14ac:dyDescent="0.25">
      <c r="J4608" s="1">
        <f>COUNTIF(L$2:L$4577,K4608)</f>
        <v>73</v>
      </c>
      <c r="K4608" s="1">
        <v>10</v>
      </c>
      <c r="L4608" s="19">
        <f t="shared" ref="L4608:L4624" si="1472">AVERAGEIF(L$2:L$4577,$K4608,F$2:F$4577)</f>
        <v>0.19178082191780821</v>
      </c>
      <c r="M4608" s="19">
        <f>AVERAGEIF(M$2:M$4577,$K4608,G$2:G$4577)</f>
        <v>0.10687022900763359</v>
      </c>
      <c r="O4608" s="19">
        <f>L4608-K4608/100-0.025</f>
        <v>6.6780821917808209E-2</v>
      </c>
      <c r="P4608" s="19">
        <f>M4608-K4608/100-0.025</f>
        <v>-1.8129770992366422E-2</v>
      </c>
    </row>
    <row r="4609" spans="10:16" x14ac:dyDescent="0.25">
      <c r="J4609" s="1">
        <f t="shared" ref="J4609:J4624" si="1473">COUNTIF(L$2:L$4577,K4609)</f>
        <v>0</v>
      </c>
      <c r="K4609" s="1">
        <v>15</v>
      </c>
      <c r="L4609" s="19" t="e">
        <f t="shared" si="1472"/>
        <v>#DIV/0!</v>
      </c>
      <c r="M4609" s="19">
        <f t="shared" ref="M4609:M4624" si="1474">AVERAGEIF(M$2:M$4577,$K4609,G$2:G$4577)</f>
        <v>0.14285714285714285</v>
      </c>
      <c r="O4609" s="19" t="e">
        <f t="shared" ref="O4609:O4624" si="1475">L4609-K4609/100-0.025</f>
        <v>#DIV/0!</v>
      </c>
      <c r="P4609" s="19">
        <f t="shared" ref="P4609:P4624" si="1476">M4609-K4609/100-0.025</f>
        <v>-3.2142857142857147E-2</v>
      </c>
    </row>
    <row r="4610" spans="10:16" x14ac:dyDescent="0.25">
      <c r="J4610" s="1">
        <f t="shared" si="1473"/>
        <v>299</v>
      </c>
      <c r="K4610" s="1">
        <v>20</v>
      </c>
      <c r="L4610" s="19">
        <f t="shared" si="1472"/>
        <v>0.25083612040133779</v>
      </c>
      <c r="M4610" s="19">
        <f t="shared" si="1474"/>
        <v>0.20338983050847459</v>
      </c>
      <c r="O4610" s="19">
        <f t="shared" si="1475"/>
        <v>2.583612040133778E-2</v>
      </c>
      <c r="P4610" s="19">
        <f t="shared" si="1476"/>
        <v>-2.1610169491525423E-2</v>
      </c>
    </row>
    <row r="4611" spans="10:16" x14ac:dyDescent="0.25">
      <c r="J4611" s="1">
        <f t="shared" si="1473"/>
        <v>0</v>
      </c>
      <c r="K4611" s="1">
        <v>25</v>
      </c>
      <c r="L4611" s="19" t="e">
        <f t="shared" si="1472"/>
        <v>#DIV/0!</v>
      </c>
      <c r="M4611" s="19">
        <f t="shared" si="1474"/>
        <v>0.2510460251046025</v>
      </c>
      <c r="O4611" s="19" t="e">
        <f t="shared" si="1475"/>
        <v>#DIV/0!</v>
      </c>
      <c r="P4611" s="19">
        <f t="shared" si="1476"/>
        <v>-2.3953974895397502E-2</v>
      </c>
    </row>
    <row r="4612" spans="10:16" x14ac:dyDescent="0.25">
      <c r="J4612" s="1">
        <f t="shared" si="1473"/>
        <v>489</v>
      </c>
      <c r="K4612" s="1">
        <v>30</v>
      </c>
      <c r="L4612" s="19">
        <f t="shared" si="1472"/>
        <v>0.32106339468302658</v>
      </c>
      <c r="M4612" s="19">
        <f t="shared" si="1474"/>
        <v>0.33255813953488372</v>
      </c>
      <c r="O4612" s="19">
        <f t="shared" si="1475"/>
        <v>-3.9366053169734086E-3</v>
      </c>
      <c r="P4612" s="19">
        <f t="shared" si="1476"/>
        <v>7.558139534883733E-3</v>
      </c>
    </row>
    <row r="4613" spans="10:16" x14ac:dyDescent="0.25">
      <c r="J4613" s="1">
        <f t="shared" si="1473"/>
        <v>0</v>
      </c>
      <c r="K4613" s="1">
        <v>35</v>
      </c>
      <c r="L4613" s="19" t="e">
        <f t="shared" si="1472"/>
        <v>#DIV/0!</v>
      </c>
      <c r="M4613" s="19">
        <f t="shared" si="1474"/>
        <v>0.41040462427745666</v>
      </c>
      <c r="O4613" s="19" t="e">
        <f t="shared" si="1475"/>
        <v>#DIV/0!</v>
      </c>
      <c r="P4613" s="19">
        <f t="shared" si="1476"/>
        <v>3.5404624277456685E-2</v>
      </c>
    </row>
    <row r="4614" spans="10:16" x14ac:dyDescent="0.25">
      <c r="J4614" s="1">
        <f t="shared" si="1473"/>
        <v>613</v>
      </c>
      <c r="K4614" s="1">
        <v>40</v>
      </c>
      <c r="L4614" s="19">
        <f t="shared" si="1472"/>
        <v>0.43719412724306689</v>
      </c>
      <c r="M4614" s="19">
        <f t="shared" si="1474"/>
        <v>0.49172576832151299</v>
      </c>
      <c r="O4614" s="19">
        <f t="shared" si="1475"/>
        <v>1.2194127243066864E-2</v>
      </c>
      <c r="P4614" s="19">
        <f t="shared" si="1476"/>
        <v>6.6725768321512974E-2</v>
      </c>
    </row>
    <row r="4615" spans="10:16" x14ac:dyDescent="0.25">
      <c r="J4615" s="1">
        <f t="shared" si="1473"/>
        <v>0</v>
      </c>
      <c r="K4615" s="1">
        <v>45</v>
      </c>
      <c r="L4615" s="19" t="e">
        <f t="shared" si="1472"/>
        <v>#DIV/0!</v>
      </c>
      <c r="M4615" s="19">
        <f t="shared" si="1474"/>
        <v>0.45768025078369906</v>
      </c>
      <c r="O4615" s="19" t="e">
        <f t="shared" si="1475"/>
        <v>#DIV/0!</v>
      </c>
      <c r="P4615" s="19">
        <f t="shared" si="1476"/>
        <v>-1.7319749216300952E-2</v>
      </c>
    </row>
    <row r="4616" spans="10:16" x14ac:dyDescent="0.25">
      <c r="J4616" s="1">
        <f t="shared" si="1473"/>
        <v>670</v>
      </c>
      <c r="K4616" s="1">
        <v>50</v>
      </c>
      <c r="L4616" s="19">
        <f t="shared" si="1472"/>
        <v>0.51791044776119399</v>
      </c>
      <c r="M4616" s="19">
        <f t="shared" si="1474"/>
        <v>0.50632911392405067</v>
      </c>
      <c r="O4616" s="19">
        <f t="shared" si="1475"/>
        <v>-7.0895522388060087E-3</v>
      </c>
      <c r="P4616" s="19">
        <f t="shared" si="1476"/>
        <v>-1.8670886075949335E-2</v>
      </c>
    </row>
    <row r="4617" spans="10:16" x14ac:dyDescent="0.25">
      <c r="J4617" s="1">
        <f t="shared" si="1473"/>
        <v>0</v>
      </c>
      <c r="K4617" s="1">
        <v>55</v>
      </c>
      <c r="L4617" s="19" t="e">
        <f t="shared" si="1472"/>
        <v>#DIV/0!</v>
      </c>
      <c r="M4617" s="19">
        <f t="shared" si="1474"/>
        <v>0.54012345679012341</v>
      </c>
      <c r="O4617" s="19" t="e">
        <f t="shared" si="1475"/>
        <v>#DIV/0!</v>
      </c>
      <c r="P4617" s="19">
        <f t="shared" si="1476"/>
        <v>-3.4876543209876633E-2</v>
      </c>
    </row>
    <row r="4618" spans="10:16" x14ac:dyDescent="0.25">
      <c r="J4618" s="1">
        <f t="shared" si="1473"/>
        <v>903</v>
      </c>
      <c r="K4618" s="1">
        <v>60</v>
      </c>
      <c r="L4618" s="19">
        <f t="shared" si="1472"/>
        <v>0.5714285714285714</v>
      </c>
      <c r="M4618" s="19">
        <f t="shared" si="1474"/>
        <v>0.58885941644562334</v>
      </c>
      <c r="O4618" s="19">
        <f t="shared" si="1475"/>
        <v>-5.3571428571428582E-2</v>
      </c>
      <c r="P4618" s="19">
        <f t="shared" si="1476"/>
        <v>-3.6140583554376639E-2</v>
      </c>
    </row>
    <row r="4619" spans="10:16" x14ac:dyDescent="0.25">
      <c r="J4619" s="1">
        <f t="shared" si="1473"/>
        <v>0</v>
      </c>
      <c r="K4619" s="1">
        <v>65</v>
      </c>
      <c r="L4619" s="19" t="e">
        <f t="shared" si="1472"/>
        <v>#DIV/0!</v>
      </c>
      <c r="M4619" s="19">
        <f t="shared" si="1474"/>
        <v>0.6619718309859155</v>
      </c>
      <c r="O4619" s="19" t="e">
        <f t="shared" si="1475"/>
        <v>#DIV/0!</v>
      </c>
      <c r="P4619" s="19">
        <f t="shared" si="1476"/>
        <v>-1.3028169014084524E-2</v>
      </c>
    </row>
    <row r="4620" spans="10:16" x14ac:dyDescent="0.25">
      <c r="J4620" s="1">
        <f t="shared" si="1473"/>
        <v>870</v>
      </c>
      <c r="K4620" s="1">
        <v>70</v>
      </c>
      <c r="L4620" s="19">
        <f t="shared" si="1472"/>
        <v>0.72183908045977008</v>
      </c>
      <c r="M4620" s="19">
        <f t="shared" si="1474"/>
        <v>0.73232323232323238</v>
      </c>
      <c r="O4620" s="19">
        <f t="shared" si="1475"/>
        <v>-3.1609195402298798E-3</v>
      </c>
      <c r="P4620" s="19">
        <f t="shared" si="1476"/>
        <v>7.323232323232419E-3</v>
      </c>
    </row>
    <row r="4621" spans="10:16" x14ac:dyDescent="0.25">
      <c r="J4621" s="1">
        <f t="shared" si="1473"/>
        <v>0</v>
      </c>
      <c r="K4621" s="1">
        <v>75</v>
      </c>
      <c r="L4621" s="19" t="e">
        <f t="shared" si="1472"/>
        <v>#DIV/0!</v>
      </c>
      <c r="M4621" s="19">
        <f t="shared" si="1474"/>
        <v>0.76744186046511631</v>
      </c>
      <c r="O4621" s="19" t="e">
        <f t="shared" si="1475"/>
        <v>#DIV/0!</v>
      </c>
      <c r="P4621" s="19">
        <f t="shared" si="1476"/>
        <v>-7.5581395348836913E-3</v>
      </c>
    </row>
    <row r="4622" spans="10:16" x14ac:dyDescent="0.25">
      <c r="J4622" s="1">
        <f t="shared" si="1473"/>
        <v>534</v>
      </c>
      <c r="K4622" s="1">
        <v>80</v>
      </c>
      <c r="L4622" s="19">
        <f t="shared" si="1472"/>
        <v>0.82397003745318353</v>
      </c>
      <c r="M4622" s="19">
        <f t="shared" si="1474"/>
        <v>0.73684210526315785</v>
      </c>
      <c r="O4622" s="19">
        <f t="shared" si="1475"/>
        <v>-1.0299625468165111E-3</v>
      </c>
      <c r="P4622" s="19">
        <f t="shared" si="1476"/>
        <v>-8.8157894736842185E-2</v>
      </c>
    </row>
    <row r="4623" spans="10:16" x14ac:dyDescent="0.25">
      <c r="J4623" s="1">
        <f t="shared" si="1473"/>
        <v>0</v>
      </c>
      <c r="K4623" s="1">
        <v>85</v>
      </c>
      <c r="L4623" s="19" t="e">
        <f t="shared" si="1472"/>
        <v>#DIV/0!</v>
      </c>
      <c r="M4623" s="19">
        <f t="shared" si="1474"/>
        <v>0.86842105263157898</v>
      </c>
      <c r="O4623" s="19" t="e">
        <f t="shared" si="1475"/>
        <v>#DIV/0!</v>
      </c>
      <c r="P4623" s="19">
        <f t="shared" si="1476"/>
        <v>-6.5789473684209968E-3</v>
      </c>
    </row>
    <row r="4624" spans="10:16" x14ac:dyDescent="0.25">
      <c r="J4624" s="1">
        <f t="shared" si="1473"/>
        <v>122</v>
      </c>
      <c r="K4624" s="1">
        <v>90</v>
      </c>
      <c r="L4624" s="19">
        <f t="shared" si="1472"/>
        <v>0.92622950819672134</v>
      </c>
      <c r="M4624" s="19">
        <f t="shared" si="1474"/>
        <v>0.77777777777777779</v>
      </c>
      <c r="O4624" s="19">
        <f t="shared" si="1475"/>
        <v>1.229508196721317E-3</v>
      </c>
      <c r="P4624" s="19">
        <f t="shared" si="1476"/>
        <v>-0.14722222222222223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32"/>
  <sheetViews>
    <sheetView showGridLines="0" zoomScaleNormal="100" workbookViewId="0">
      <selection activeCell="A8" sqref="A8"/>
    </sheetView>
  </sheetViews>
  <sheetFormatPr defaultColWidth="8.7109375" defaultRowHeight="8.1" customHeight="1" x14ac:dyDescent="0.25"/>
  <cols>
    <col min="1" max="1" width="27.5703125" style="1" customWidth="1"/>
    <col min="2" max="2" width="65.140625" style="1" customWidth="1"/>
    <col min="3" max="16384" width="8.7109375" style="1"/>
  </cols>
  <sheetData>
    <row r="1" spans="1:2" ht="23.25" x14ac:dyDescent="0.35">
      <c r="A1" s="6" t="s">
        <v>5</v>
      </c>
    </row>
    <row r="3" spans="1:2" ht="45" customHeight="1" x14ac:dyDescent="0.25">
      <c r="A3" s="43" t="s">
        <v>6</v>
      </c>
      <c r="B3" s="43"/>
    </row>
    <row r="5" spans="1:2" ht="45" customHeight="1" x14ac:dyDescent="0.25">
      <c r="A5" s="43" t="s">
        <v>7</v>
      </c>
      <c r="B5" s="43"/>
    </row>
    <row r="6" spans="1:2" ht="45" customHeight="1" x14ac:dyDescent="0.35">
      <c r="A6" s="12" t="s">
        <v>76</v>
      </c>
      <c r="B6" s="16"/>
    </row>
    <row r="7" spans="1:2" customFormat="1" ht="15" x14ac:dyDescent="0.25">
      <c r="A7" s="1" t="s">
        <v>79</v>
      </c>
      <c r="B7" s="13"/>
    </row>
    <row r="8" spans="1:2" customFormat="1" ht="15" x14ac:dyDescent="0.25">
      <c r="A8" s="7" t="s">
        <v>78</v>
      </c>
      <c r="B8" s="13"/>
    </row>
    <row r="9" spans="1:2" customFormat="1" ht="12.75" x14ac:dyDescent="0.2">
      <c r="B9" s="13"/>
    </row>
    <row r="10" spans="1:2" customFormat="1" ht="23.25" x14ac:dyDescent="0.35">
      <c r="A10" s="12" t="s">
        <v>77</v>
      </c>
      <c r="B10" s="13"/>
    </row>
    <row r="11" spans="1:2" customFormat="1" ht="12.75" x14ac:dyDescent="0.2">
      <c r="B11" s="13"/>
    </row>
    <row r="12" spans="1:2" customFormat="1" ht="12.75" x14ac:dyDescent="0.2">
      <c r="A12" t="s">
        <v>75</v>
      </c>
      <c r="B12" s="13"/>
    </row>
    <row r="13" spans="1:2" customFormat="1" ht="15" x14ac:dyDescent="0.25">
      <c r="A13" s="7" t="s">
        <v>69</v>
      </c>
      <c r="B13" s="13"/>
    </row>
    <row r="14" spans="1:2" customFormat="1" ht="15" x14ac:dyDescent="0.25">
      <c r="A14" s="7"/>
      <c r="B14" s="13"/>
    </row>
    <row r="15" spans="1:2" ht="23.25" x14ac:dyDescent="0.35">
      <c r="A15" s="6" t="s">
        <v>72</v>
      </c>
    </row>
    <row r="17" spans="1:2" ht="15" x14ac:dyDescent="0.25">
      <c r="A17" s="1" t="s">
        <v>70</v>
      </c>
      <c r="B17" s="7" t="s">
        <v>8</v>
      </c>
    </row>
    <row r="18" spans="1:2" ht="15" x14ac:dyDescent="0.25">
      <c r="A18" s="1" t="s">
        <v>71</v>
      </c>
      <c r="B18" s="7" t="s">
        <v>9</v>
      </c>
    </row>
    <row r="19" spans="1:2" ht="15" x14ac:dyDescent="0.25">
      <c r="B19" s="7" t="s">
        <v>10</v>
      </c>
    </row>
    <row r="20" spans="1:2" ht="15" x14ac:dyDescent="0.25">
      <c r="B20" s="7" t="s">
        <v>11</v>
      </c>
    </row>
    <row r="21" spans="1:2" ht="15" x14ac:dyDescent="0.25">
      <c r="B21" s="7" t="s">
        <v>12</v>
      </c>
    </row>
    <row r="22" spans="1:2" ht="15" x14ac:dyDescent="0.25"/>
    <row r="23" spans="1:2" ht="23.25" x14ac:dyDescent="0.35">
      <c r="A23" s="6" t="s">
        <v>13</v>
      </c>
    </row>
    <row r="25" spans="1:2" ht="15" x14ac:dyDescent="0.25">
      <c r="A25" s="1" t="s">
        <v>14</v>
      </c>
    </row>
    <row r="26" spans="1:2" ht="15" x14ac:dyDescent="0.25">
      <c r="A26" s="7" t="s">
        <v>15</v>
      </c>
    </row>
    <row r="27" spans="1:2" ht="15" x14ac:dyDescent="0.25"/>
    <row r="28" spans="1:2" ht="23.25" x14ac:dyDescent="0.35">
      <c r="A28" s="6" t="s">
        <v>16</v>
      </c>
    </row>
    <row r="30" spans="1:2" s="8" customFormat="1" ht="15" customHeight="1" x14ac:dyDescent="0.2">
      <c r="A30" s="43" t="s">
        <v>17</v>
      </c>
      <c r="B30" s="43"/>
    </row>
    <row r="32" spans="1:2" ht="15" x14ac:dyDescent="0.25">
      <c r="A32" s="1" t="s">
        <v>18</v>
      </c>
    </row>
  </sheetData>
  <sheetProtection selectLockedCells="1" selectUnlockedCells="1"/>
  <mergeCells count="3">
    <mergeCell ref="A3:B3"/>
    <mergeCell ref="A5:B5"/>
    <mergeCell ref="A30:B30"/>
  </mergeCells>
  <hyperlinks>
    <hyperlink ref="B17" r:id="rId1" xr:uid="{00000000-0004-0000-0100-000000000000}"/>
    <hyperlink ref="B18" r:id="rId2" xr:uid="{00000000-0004-0000-0100-000001000000}"/>
    <hyperlink ref="B19" r:id="rId3" xr:uid="{00000000-0004-0000-0100-000002000000}"/>
    <hyperlink ref="B20" r:id="rId4" xr:uid="{00000000-0004-0000-0100-000003000000}"/>
    <hyperlink ref="B21" r:id="rId5" xr:uid="{00000000-0004-0000-0100-000004000000}"/>
    <hyperlink ref="A26" r:id="rId6" xr:uid="{00000000-0004-0000-0100-000005000000}"/>
    <hyperlink ref="A13" r:id="rId7" xr:uid="{00000000-0004-0000-0100-000006000000}"/>
    <hyperlink ref="A8" r:id="rId8" xr:uid="{00000000-0004-0000-0100-000007000000}"/>
  </hyperlinks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MonthlySim</vt:lpstr>
      <vt:lpstr>Data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</cp:lastModifiedBy>
  <dcterms:created xsi:type="dcterms:W3CDTF">2013-11-12T16:08:57Z</dcterms:created>
  <dcterms:modified xsi:type="dcterms:W3CDTF">2023-08-10T16:44:48Z</dcterms:modified>
</cp:coreProperties>
</file>